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onHurlbert\Desktop\"/>
    </mc:Choice>
  </mc:AlternateContent>
  <xr:revisionPtr revIDLastSave="0" documentId="8_{0A5E28D0-B55B-421D-98DD-93DE5ACFB359}" xr6:coauthVersionLast="47" xr6:coauthVersionMax="47" xr10:uidLastSave="{00000000-0000-0000-0000-000000000000}"/>
  <bookViews>
    <workbookView xWindow="28680" yWindow="75" windowWidth="29040" windowHeight="15840" tabRatio="483" firstSheet="2" activeTab="2" xr2:uid="{C835D359-7D41-4CD5-8301-FAC4F1370911}"/>
  </bookViews>
  <sheets>
    <sheet name="Instructions" sheetId="8" r:id="rId1"/>
    <sheet name="Pipeline Summary" sheetId="1" r:id="rId2"/>
    <sheet name="Prospects (Pre-FTB) Detail" sheetId="4" r:id="rId3"/>
    <sheet name="Customers (Post-FTB) Detail" sheetId="5" r:id="rId4"/>
    <sheet name="Pre-FTB Report" sheetId="2" r:id="rId5"/>
    <sheet name="Post-FTB Report" sheetId="3" r:id="rId6"/>
    <sheet name="Current Month Quotas" sheetId="9" r:id="rId7"/>
    <sheet name="Lookup" sheetId="6" r:id="rId8"/>
    <sheet name="SW Test" sheetId="7" state="hidden" r:id="rId9"/>
  </sheets>
  <definedNames>
    <definedName name="_xlnm._FilterDatabase" localSheetId="5" hidden="1">'Post-FTB Report'!$A$3:$O$5000</definedName>
    <definedName name="_xlnm._FilterDatabase" localSheetId="4" hidden="1">'Pre-FTB Report'!$A$3:$P$5000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4" i="1" l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V22" i="1" s="1"/>
  <c r="AW24" i="1"/>
  <c r="AW22" i="1" s="1"/>
  <c r="AX24" i="1"/>
  <c r="AX22" i="1" s="1"/>
  <c r="AY24" i="1"/>
  <c r="AZ24" i="1"/>
  <c r="BA24" i="1"/>
  <c r="BB24" i="1"/>
  <c r="BC24" i="1"/>
  <c r="BC22" i="1" s="1"/>
  <c r="BD24" i="1"/>
  <c r="BD22" i="1" s="1"/>
  <c r="BE24" i="1"/>
  <c r="BE22" i="1" s="1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T14" i="1"/>
  <c r="AU14" i="1"/>
  <c r="AV14" i="1"/>
  <c r="AW14" i="1"/>
  <c r="AX14" i="1"/>
  <c r="AY14" i="1"/>
  <c r="AZ14" i="1"/>
  <c r="BA14" i="1"/>
  <c r="BB14" i="1"/>
  <c r="BC14" i="1"/>
  <c r="BD14" i="1"/>
  <c r="BE14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U22" i="1"/>
  <c r="D10" i="1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V11" i="7"/>
  <c r="V15" i="7"/>
  <c r="V20" i="7"/>
  <c r="V16" i="7"/>
  <c r="V18" i="7"/>
  <c r="V21" i="7"/>
  <c r="V19" i="7"/>
  <c r="V23" i="7"/>
  <c r="V29" i="7"/>
  <c r="V33" i="7"/>
  <c r="V7" i="7"/>
  <c r="V42" i="7"/>
  <c r="V47" i="7"/>
  <c r="V8" i="7"/>
  <c r="V34" i="7"/>
  <c r="V39" i="7"/>
  <c r="V22" i="7"/>
  <c r="V41" i="7"/>
  <c r="V48" i="7"/>
  <c r="V24" i="7"/>
  <c r="V25" i="7"/>
  <c r="V30" i="7"/>
  <c r="V36" i="7"/>
  <c r="V31" i="7"/>
  <c r="V13" i="7"/>
  <c r="V26" i="7"/>
  <c r="V27" i="7"/>
  <c r="V12" i="7"/>
  <c r="V9" i="7"/>
  <c r="V32" i="7"/>
  <c r="V10" i="7"/>
  <c r="V35" i="7"/>
  <c r="V17" i="7"/>
  <c r="V43" i="7"/>
  <c r="V37" i="7"/>
  <c r="V14" i="7"/>
  <c r="V38" i="7"/>
  <c r="V28" i="7"/>
  <c r="V44" i="7"/>
  <c r="V40" i="7"/>
  <c r="V49" i="7"/>
  <c r="V46" i="7"/>
  <c r="V45" i="7"/>
  <c r="J8" i="7"/>
  <c r="J12" i="7"/>
  <c r="J17" i="7"/>
  <c r="J47" i="7"/>
  <c r="J21" i="7"/>
  <c r="J19" i="7"/>
  <c r="J26" i="7"/>
  <c r="J23" i="7"/>
  <c r="J9" i="7"/>
  <c r="J7" i="7"/>
  <c r="J25" i="7"/>
  <c r="J10" i="7"/>
  <c r="J20" i="7"/>
  <c r="J14" i="7"/>
  <c r="J11" i="7"/>
  <c r="J15" i="7"/>
  <c r="J22" i="7"/>
  <c r="J18" i="7"/>
  <c r="J40" i="7"/>
  <c r="J27" i="7"/>
  <c r="J16" i="7"/>
  <c r="J24" i="7"/>
  <c r="J28" i="7"/>
  <c r="J32" i="7"/>
  <c r="J33" i="7"/>
  <c r="J34" i="7"/>
  <c r="J41" i="7"/>
  <c r="J30" i="7"/>
  <c r="J35" i="7"/>
  <c r="J36" i="7"/>
  <c r="J44" i="7"/>
  <c r="J46" i="7"/>
  <c r="J31" i="7"/>
  <c r="J43" i="7"/>
  <c r="J29" i="7"/>
  <c r="J37" i="7"/>
  <c r="J45" i="7"/>
  <c r="J38" i="7"/>
  <c r="J48" i="7"/>
  <c r="J39" i="7"/>
  <c r="J42" i="7"/>
  <c r="J13" i="7"/>
  <c r="BB22" i="1" l="1"/>
  <c r="AT22" i="1"/>
  <c r="AY22" i="1"/>
  <c r="AZ22" i="1"/>
  <c r="BA22" i="1"/>
  <c r="G24" i="1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C5000" i="3"/>
  <c r="B5000" i="3"/>
  <c r="A5000" i="3"/>
  <c r="C4999" i="3"/>
  <c r="B4999" i="3"/>
  <c r="A4999" i="3"/>
  <c r="C4998" i="3"/>
  <c r="B4998" i="3"/>
  <c r="A4998" i="3"/>
  <c r="C4997" i="3"/>
  <c r="B4997" i="3"/>
  <c r="A4997" i="3"/>
  <c r="C4996" i="3"/>
  <c r="B4996" i="3"/>
  <c r="A4996" i="3"/>
  <c r="C4995" i="3"/>
  <c r="B4995" i="3"/>
  <c r="A4995" i="3"/>
  <c r="C4994" i="3"/>
  <c r="B4994" i="3"/>
  <c r="A4994" i="3"/>
  <c r="C4993" i="3"/>
  <c r="B4993" i="3"/>
  <c r="A4993" i="3"/>
  <c r="C4992" i="3"/>
  <c r="B4992" i="3"/>
  <c r="A4992" i="3"/>
  <c r="C4991" i="3"/>
  <c r="B4991" i="3"/>
  <c r="A4991" i="3"/>
  <c r="C4990" i="3"/>
  <c r="B4990" i="3"/>
  <c r="A4990" i="3"/>
  <c r="C4989" i="3"/>
  <c r="B4989" i="3"/>
  <c r="A4989" i="3"/>
  <c r="C4988" i="3"/>
  <c r="B4988" i="3"/>
  <c r="A4988" i="3"/>
  <c r="C4987" i="3"/>
  <c r="B4987" i="3"/>
  <c r="A4987" i="3"/>
  <c r="C4986" i="3"/>
  <c r="B4986" i="3"/>
  <c r="A4986" i="3"/>
  <c r="C4985" i="3"/>
  <c r="B4985" i="3"/>
  <c r="A4985" i="3"/>
  <c r="C4984" i="3"/>
  <c r="B4984" i="3"/>
  <c r="A4984" i="3"/>
  <c r="C4983" i="3"/>
  <c r="B4983" i="3"/>
  <c r="A4983" i="3"/>
  <c r="C4982" i="3"/>
  <c r="B4982" i="3"/>
  <c r="A4982" i="3"/>
  <c r="C4981" i="3"/>
  <c r="B4981" i="3"/>
  <c r="A4981" i="3"/>
  <c r="C4980" i="3"/>
  <c r="B4980" i="3"/>
  <c r="A4980" i="3"/>
  <c r="C4979" i="3"/>
  <c r="B4979" i="3"/>
  <c r="A4979" i="3"/>
  <c r="C4978" i="3"/>
  <c r="B4978" i="3"/>
  <c r="A4978" i="3"/>
  <c r="C4977" i="3"/>
  <c r="B4977" i="3"/>
  <c r="A4977" i="3"/>
  <c r="C4976" i="3"/>
  <c r="B4976" i="3"/>
  <c r="A4976" i="3"/>
  <c r="C4975" i="3"/>
  <c r="B4975" i="3"/>
  <c r="A4975" i="3"/>
  <c r="C4974" i="3"/>
  <c r="B4974" i="3"/>
  <c r="A4974" i="3"/>
  <c r="C4973" i="3"/>
  <c r="B4973" i="3"/>
  <c r="A4973" i="3"/>
  <c r="C4972" i="3"/>
  <c r="B4972" i="3"/>
  <c r="A4972" i="3"/>
  <c r="C4971" i="3"/>
  <c r="B4971" i="3"/>
  <c r="A4971" i="3"/>
  <c r="C4970" i="3"/>
  <c r="B4970" i="3"/>
  <c r="A4970" i="3"/>
  <c r="C4969" i="3"/>
  <c r="B4969" i="3"/>
  <c r="A4969" i="3"/>
  <c r="C4968" i="3"/>
  <c r="B4968" i="3"/>
  <c r="A4968" i="3"/>
  <c r="C4967" i="3"/>
  <c r="B4967" i="3"/>
  <c r="A4967" i="3"/>
  <c r="C4966" i="3"/>
  <c r="B4966" i="3"/>
  <c r="A4966" i="3"/>
  <c r="C4965" i="3"/>
  <c r="B4965" i="3"/>
  <c r="A4965" i="3"/>
  <c r="C4964" i="3"/>
  <c r="B4964" i="3"/>
  <c r="A4964" i="3"/>
  <c r="C4963" i="3"/>
  <c r="B4963" i="3"/>
  <c r="A4963" i="3"/>
  <c r="C4962" i="3"/>
  <c r="B4962" i="3"/>
  <c r="A4962" i="3"/>
  <c r="C4961" i="3"/>
  <c r="B4961" i="3"/>
  <c r="A4961" i="3"/>
  <c r="C4960" i="3"/>
  <c r="B4960" i="3"/>
  <c r="A4960" i="3"/>
  <c r="C4959" i="3"/>
  <c r="B4959" i="3"/>
  <c r="A4959" i="3"/>
  <c r="C4958" i="3"/>
  <c r="B4958" i="3"/>
  <c r="A4958" i="3"/>
  <c r="C4957" i="3"/>
  <c r="B4957" i="3"/>
  <c r="A4957" i="3"/>
  <c r="C4956" i="3"/>
  <c r="B4956" i="3"/>
  <c r="A4956" i="3"/>
  <c r="C4955" i="3"/>
  <c r="B4955" i="3"/>
  <c r="A4955" i="3"/>
  <c r="C4954" i="3"/>
  <c r="B4954" i="3"/>
  <c r="A4954" i="3"/>
  <c r="C4953" i="3"/>
  <c r="B4953" i="3"/>
  <c r="A4953" i="3"/>
  <c r="C4952" i="3"/>
  <c r="B4952" i="3"/>
  <c r="A4952" i="3"/>
  <c r="C4951" i="3"/>
  <c r="B4951" i="3"/>
  <c r="A4951" i="3"/>
  <c r="C4950" i="3"/>
  <c r="B4950" i="3"/>
  <c r="A4950" i="3"/>
  <c r="C4949" i="3"/>
  <c r="B4949" i="3"/>
  <c r="A4949" i="3"/>
  <c r="C4948" i="3"/>
  <c r="B4948" i="3"/>
  <c r="A4948" i="3"/>
  <c r="C4947" i="3"/>
  <c r="B4947" i="3"/>
  <c r="A4947" i="3"/>
  <c r="C4946" i="3"/>
  <c r="B4946" i="3"/>
  <c r="A4946" i="3"/>
  <c r="C4945" i="3"/>
  <c r="B4945" i="3"/>
  <c r="A4945" i="3"/>
  <c r="C4944" i="3"/>
  <c r="B4944" i="3"/>
  <c r="A4944" i="3"/>
  <c r="C4943" i="3"/>
  <c r="B4943" i="3"/>
  <c r="A4943" i="3"/>
  <c r="C4942" i="3"/>
  <c r="B4942" i="3"/>
  <c r="A4942" i="3"/>
  <c r="C4941" i="3"/>
  <c r="B4941" i="3"/>
  <c r="A4941" i="3"/>
  <c r="C4940" i="3"/>
  <c r="B4940" i="3"/>
  <c r="A4940" i="3"/>
  <c r="C4939" i="3"/>
  <c r="B4939" i="3"/>
  <c r="A4939" i="3"/>
  <c r="C4938" i="3"/>
  <c r="B4938" i="3"/>
  <c r="A4938" i="3"/>
  <c r="C4937" i="3"/>
  <c r="B4937" i="3"/>
  <c r="A4937" i="3"/>
  <c r="C4936" i="3"/>
  <c r="B4936" i="3"/>
  <c r="A4936" i="3"/>
  <c r="C4935" i="3"/>
  <c r="B4935" i="3"/>
  <c r="A4935" i="3"/>
  <c r="C4934" i="3"/>
  <c r="B4934" i="3"/>
  <c r="A4934" i="3"/>
  <c r="C4933" i="3"/>
  <c r="B4933" i="3"/>
  <c r="A4933" i="3"/>
  <c r="C4932" i="3"/>
  <c r="B4932" i="3"/>
  <c r="A4932" i="3"/>
  <c r="C4931" i="3"/>
  <c r="B4931" i="3"/>
  <c r="A4931" i="3"/>
  <c r="C4930" i="3"/>
  <c r="B4930" i="3"/>
  <c r="A4930" i="3"/>
  <c r="C4929" i="3"/>
  <c r="B4929" i="3"/>
  <c r="A4929" i="3"/>
  <c r="C4928" i="3"/>
  <c r="B4928" i="3"/>
  <c r="A4928" i="3"/>
  <c r="C4927" i="3"/>
  <c r="B4927" i="3"/>
  <c r="A4927" i="3"/>
  <c r="C4926" i="3"/>
  <c r="B4926" i="3"/>
  <c r="A4926" i="3"/>
  <c r="C4925" i="3"/>
  <c r="B4925" i="3"/>
  <c r="A4925" i="3"/>
  <c r="C4924" i="3"/>
  <c r="B4924" i="3"/>
  <c r="A4924" i="3"/>
  <c r="C4923" i="3"/>
  <c r="B4923" i="3"/>
  <c r="A4923" i="3"/>
  <c r="C4922" i="3"/>
  <c r="B4922" i="3"/>
  <c r="A4922" i="3"/>
  <c r="C4921" i="3"/>
  <c r="B4921" i="3"/>
  <c r="A4921" i="3"/>
  <c r="C4920" i="3"/>
  <c r="B4920" i="3"/>
  <c r="A4920" i="3"/>
  <c r="C4919" i="3"/>
  <c r="B4919" i="3"/>
  <c r="A4919" i="3"/>
  <c r="C4918" i="3"/>
  <c r="B4918" i="3"/>
  <c r="A4918" i="3"/>
  <c r="C4917" i="3"/>
  <c r="B4917" i="3"/>
  <c r="A4917" i="3"/>
  <c r="C4916" i="3"/>
  <c r="B4916" i="3"/>
  <c r="A4916" i="3"/>
  <c r="C4915" i="3"/>
  <c r="B4915" i="3"/>
  <c r="A4915" i="3"/>
  <c r="C4914" i="3"/>
  <c r="B4914" i="3"/>
  <c r="A4914" i="3"/>
  <c r="C4913" i="3"/>
  <c r="B4913" i="3"/>
  <c r="A4913" i="3"/>
  <c r="C4912" i="3"/>
  <c r="B4912" i="3"/>
  <c r="A4912" i="3"/>
  <c r="C4911" i="3"/>
  <c r="B4911" i="3"/>
  <c r="A4911" i="3"/>
  <c r="C4910" i="3"/>
  <c r="B4910" i="3"/>
  <c r="A4910" i="3"/>
  <c r="C4909" i="3"/>
  <c r="B4909" i="3"/>
  <c r="A4909" i="3"/>
  <c r="C4908" i="3"/>
  <c r="B4908" i="3"/>
  <c r="A4908" i="3"/>
  <c r="C4907" i="3"/>
  <c r="B4907" i="3"/>
  <c r="A4907" i="3"/>
  <c r="C4906" i="3"/>
  <c r="B4906" i="3"/>
  <c r="A4906" i="3"/>
  <c r="C4905" i="3"/>
  <c r="B4905" i="3"/>
  <c r="A4905" i="3"/>
  <c r="C4904" i="3"/>
  <c r="B4904" i="3"/>
  <c r="A4904" i="3"/>
  <c r="C4903" i="3"/>
  <c r="B4903" i="3"/>
  <c r="A4903" i="3"/>
  <c r="C4902" i="3"/>
  <c r="B4902" i="3"/>
  <c r="A4902" i="3"/>
  <c r="C4901" i="3"/>
  <c r="B4901" i="3"/>
  <c r="A4901" i="3"/>
  <c r="C4900" i="3"/>
  <c r="B4900" i="3"/>
  <c r="A4900" i="3"/>
  <c r="C4899" i="3"/>
  <c r="B4899" i="3"/>
  <c r="A4899" i="3"/>
  <c r="C4898" i="3"/>
  <c r="B4898" i="3"/>
  <c r="A4898" i="3"/>
  <c r="C4897" i="3"/>
  <c r="B4897" i="3"/>
  <c r="A4897" i="3"/>
  <c r="C4896" i="3"/>
  <c r="B4896" i="3"/>
  <c r="A4896" i="3"/>
  <c r="C4895" i="3"/>
  <c r="B4895" i="3"/>
  <c r="A4895" i="3"/>
  <c r="C4894" i="3"/>
  <c r="B4894" i="3"/>
  <c r="A4894" i="3"/>
  <c r="C4893" i="3"/>
  <c r="B4893" i="3"/>
  <c r="A4893" i="3"/>
  <c r="C4892" i="3"/>
  <c r="B4892" i="3"/>
  <c r="A4892" i="3"/>
  <c r="C4891" i="3"/>
  <c r="B4891" i="3"/>
  <c r="A4891" i="3"/>
  <c r="C4890" i="3"/>
  <c r="B4890" i="3"/>
  <c r="A4890" i="3"/>
  <c r="C4889" i="3"/>
  <c r="B4889" i="3"/>
  <c r="A4889" i="3"/>
  <c r="C4888" i="3"/>
  <c r="B4888" i="3"/>
  <c r="A4888" i="3"/>
  <c r="C4887" i="3"/>
  <c r="B4887" i="3"/>
  <c r="A4887" i="3"/>
  <c r="C4886" i="3"/>
  <c r="B4886" i="3"/>
  <c r="A4886" i="3"/>
  <c r="C4885" i="3"/>
  <c r="B4885" i="3"/>
  <c r="A4885" i="3"/>
  <c r="C4884" i="3"/>
  <c r="B4884" i="3"/>
  <c r="A4884" i="3"/>
  <c r="C4883" i="3"/>
  <c r="B4883" i="3"/>
  <c r="A4883" i="3"/>
  <c r="C4882" i="3"/>
  <c r="B4882" i="3"/>
  <c r="A4882" i="3"/>
  <c r="C4881" i="3"/>
  <c r="B4881" i="3"/>
  <c r="A4881" i="3"/>
  <c r="C4880" i="3"/>
  <c r="B4880" i="3"/>
  <c r="A4880" i="3"/>
  <c r="C4879" i="3"/>
  <c r="B4879" i="3"/>
  <c r="A4879" i="3"/>
  <c r="C4878" i="3"/>
  <c r="B4878" i="3"/>
  <c r="A4878" i="3"/>
  <c r="C4877" i="3"/>
  <c r="B4877" i="3"/>
  <c r="A4877" i="3"/>
  <c r="C4876" i="3"/>
  <c r="B4876" i="3"/>
  <c r="A4876" i="3"/>
  <c r="C4875" i="3"/>
  <c r="B4875" i="3"/>
  <c r="A4875" i="3"/>
  <c r="C4874" i="3"/>
  <c r="B4874" i="3"/>
  <c r="A4874" i="3"/>
  <c r="C4873" i="3"/>
  <c r="B4873" i="3"/>
  <c r="A4873" i="3"/>
  <c r="C4872" i="3"/>
  <c r="B4872" i="3"/>
  <c r="A4872" i="3"/>
  <c r="C4871" i="3"/>
  <c r="B4871" i="3"/>
  <c r="A4871" i="3"/>
  <c r="C4870" i="3"/>
  <c r="B4870" i="3"/>
  <c r="A4870" i="3"/>
  <c r="C4869" i="3"/>
  <c r="B4869" i="3"/>
  <c r="A4869" i="3"/>
  <c r="C4868" i="3"/>
  <c r="B4868" i="3"/>
  <c r="A4868" i="3"/>
  <c r="C4867" i="3"/>
  <c r="B4867" i="3"/>
  <c r="A4867" i="3"/>
  <c r="C4866" i="3"/>
  <c r="B4866" i="3"/>
  <c r="A4866" i="3"/>
  <c r="C4865" i="3"/>
  <c r="B4865" i="3"/>
  <c r="A4865" i="3"/>
  <c r="C4864" i="3"/>
  <c r="B4864" i="3"/>
  <c r="A4864" i="3"/>
  <c r="C4863" i="3"/>
  <c r="B4863" i="3"/>
  <c r="A4863" i="3"/>
  <c r="C4862" i="3"/>
  <c r="B4862" i="3"/>
  <c r="A4862" i="3"/>
  <c r="C4861" i="3"/>
  <c r="B4861" i="3"/>
  <c r="A4861" i="3"/>
  <c r="C4860" i="3"/>
  <c r="B4860" i="3"/>
  <c r="A4860" i="3"/>
  <c r="C4859" i="3"/>
  <c r="B4859" i="3"/>
  <c r="A4859" i="3"/>
  <c r="C4858" i="3"/>
  <c r="B4858" i="3"/>
  <c r="A4858" i="3"/>
  <c r="C4857" i="3"/>
  <c r="B4857" i="3"/>
  <c r="A4857" i="3"/>
  <c r="C4856" i="3"/>
  <c r="B4856" i="3"/>
  <c r="A4856" i="3"/>
  <c r="C4855" i="3"/>
  <c r="B4855" i="3"/>
  <c r="A4855" i="3"/>
  <c r="C4854" i="3"/>
  <c r="B4854" i="3"/>
  <c r="A4854" i="3"/>
  <c r="C4853" i="3"/>
  <c r="B4853" i="3"/>
  <c r="A4853" i="3"/>
  <c r="C4852" i="3"/>
  <c r="B4852" i="3"/>
  <c r="A4852" i="3"/>
  <c r="C4851" i="3"/>
  <c r="B4851" i="3"/>
  <c r="A4851" i="3"/>
  <c r="C4850" i="3"/>
  <c r="B4850" i="3"/>
  <c r="A4850" i="3"/>
  <c r="C4849" i="3"/>
  <c r="B4849" i="3"/>
  <c r="A4849" i="3"/>
  <c r="C4848" i="3"/>
  <c r="B4848" i="3"/>
  <c r="A4848" i="3"/>
  <c r="C4847" i="3"/>
  <c r="B4847" i="3"/>
  <c r="A4847" i="3"/>
  <c r="C4846" i="3"/>
  <c r="B4846" i="3"/>
  <c r="A4846" i="3"/>
  <c r="C4845" i="3"/>
  <c r="B4845" i="3"/>
  <c r="A4845" i="3"/>
  <c r="C4844" i="3"/>
  <c r="B4844" i="3"/>
  <c r="A4844" i="3"/>
  <c r="C4843" i="3"/>
  <c r="B4843" i="3"/>
  <c r="A4843" i="3"/>
  <c r="C4842" i="3"/>
  <c r="B4842" i="3"/>
  <c r="A4842" i="3"/>
  <c r="C4841" i="3"/>
  <c r="B4841" i="3"/>
  <c r="A4841" i="3"/>
  <c r="C4840" i="3"/>
  <c r="B4840" i="3"/>
  <c r="A4840" i="3"/>
  <c r="C4839" i="3"/>
  <c r="B4839" i="3"/>
  <c r="A4839" i="3"/>
  <c r="C4838" i="3"/>
  <c r="B4838" i="3"/>
  <c r="A4838" i="3"/>
  <c r="C4837" i="3"/>
  <c r="B4837" i="3"/>
  <c r="A4837" i="3"/>
  <c r="C4836" i="3"/>
  <c r="B4836" i="3"/>
  <c r="A4836" i="3"/>
  <c r="C4835" i="3"/>
  <c r="B4835" i="3"/>
  <c r="A4835" i="3"/>
  <c r="C4834" i="3"/>
  <c r="B4834" i="3"/>
  <c r="A4834" i="3"/>
  <c r="C4833" i="3"/>
  <c r="B4833" i="3"/>
  <c r="A4833" i="3"/>
  <c r="C4832" i="3"/>
  <c r="B4832" i="3"/>
  <c r="A4832" i="3"/>
  <c r="C4831" i="3"/>
  <c r="B4831" i="3"/>
  <c r="A4831" i="3"/>
  <c r="C4830" i="3"/>
  <c r="B4830" i="3"/>
  <c r="A4830" i="3"/>
  <c r="C4829" i="3"/>
  <c r="B4829" i="3"/>
  <c r="A4829" i="3"/>
  <c r="C4828" i="3"/>
  <c r="B4828" i="3"/>
  <c r="A4828" i="3"/>
  <c r="C4827" i="3"/>
  <c r="B4827" i="3"/>
  <c r="A4827" i="3"/>
  <c r="C4826" i="3"/>
  <c r="B4826" i="3"/>
  <c r="A4826" i="3"/>
  <c r="C4825" i="3"/>
  <c r="B4825" i="3"/>
  <c r="A4825" i="3"/>
  <c r="C4824" i="3"/>
  <c r="B4824" i="3"/>
  <c r="A4824" i="3"/>
  <c r="C4823" i="3"/>
  <c r="B4823" i="3"/>
  <c r="A4823" i="3"/>
  <c r="C4822" i="3"/>
  <c r="B4822" i="3"/>
  <c r="A4822" i="3"/>
  <c r="C4821" i="3"/>
  <c r="B4821" i="3"/>
  <c r="A4821" i="3"/>
  <c r="C4820" i="3"/>
  <c r="B4820" i="3"/>
  <c r="A4820" i="3"/>
  <c r="C4819" i="3"/>
  <c r="B4819" i="3"/>
  <c r="A4819" i="3"/>
  <c r="C4818" i="3"/>
  <c r="B4818" i="3"/>
  <c r="A4818" i="3"/>
  <c r="C4817" i="3"/>
  <c r="B4817" i="3"/>
  <c r="A4817" i="3"/>
  <c r="C4816" i="3"/>
  <c r="B4816" i="3"/>
  <c r="A4816" i="3"/>
  <c r="C4815" i="3"/>
  <c r="B4815" i="3"/>
  <c r="A4815" i="3"/>
  <c r="C4814" i="3"/>
  <c r="B4814" i="3"/>
  <c r="A4814" i="3"/>
  <c r="C4813" i="3"/>
  <c r="B4813" i="3"/>
  <c r="A4813" i="3"/>
  <c r="C4812" i="3"/>
  <c r="B4812" i="3"/>
  <c r="A4812" i="3"/>
  <c r="C4811" i="3"/>
  <c r="B4811" i="3"/>
  <c r="A4811" i="3"/>
  <c r="C4810" i="3"/>
  <c r="B4810" i="3"/>
  <c r="A4810" i="3"/>
  <c r="C4809" i="3"/>
  <c r="B4809" i="3"/>
  <c r="A4809" i="3"/>
  <c r="C4808" i="3"/>
  <c r="B4808" i="3"/>
  <c r="A4808" i="3"/>
  <c r="C4807" i="3"/>
  <c r="B4807" i="3"/>
  <c r="A4807" i="3"/>
  <c r="C4806" i="3"/>
  <c r="B4806" i="3"/>
  <c r="A4806" i="3"/>
  <c r="C4805" i="3"/>
  <c r="B4805" i="3"/>
  <c r="A4805" i="3"/>
  <c r="C4804" i="3"/>
  <c r="B4804" i="3"/>
  <c r="A4804" i="3"/>
  <c r="C4803" i="3"/>
  <c r="B4803" i="3"/>
  <c r="A4803" i="3"/>
  <c r="C4802" i="3"/>
  <c r="B4802" i="3"/>
  <c r="A4802" i="3"/>
  <c r="C4801" i="3"/>
  <c r="B4801" i="3"/>
  <c r="A4801" i="3"/>
  <c r="C4800" i="3"/>
  <c r="B4800" i="3"/>
  <c r="A4800" i="3"/>
  <c r="C4799" i="3"/>
  <c r="B4799" i="3"/>
  <c r="A4799" i="3"/>
  <c r="C4798" i="3"/>
  <c r="B4798" i="3"/>
  <c r="A4798" i="3"/>
  <c r="C4797" i="3"/>
  <c r="B4797" i="3"/>
  <c r="A4797" i="3"/>
  <c r="C4796" i="3"/>
  <c r="B4796" i="3"/>
  <c r="A4796" i="3"/>
  <c r="C4795" i="3"/>
  <c r="B4795" i="3"/>
  <c r="A4795" i="3"/>
  <c r="C4794" i="3"/>
  <c r="B4794" i="3"/>
  <c r="A4794" i="3"/>
  <c r="C4793" i="3"/>
  <c r="B4793" i="3"/>
  <c r="A4793" i="3"/>
  <c r="C4792" i="3"/>
  <c r="B4792" i="3"/>
  <c r="A4792" i="3"/>
  <c r="C4791" i="3"/>
  <c r="B4791" i="3"/>
  <c r="A4791" i="3"/>
  <c r="C4790" i="3"/>
  <c r="B4790" i="3"/>
  <c r="A4790" i="3"/>
  <c r="C4789" i="3"/>
  <c r="B4789" i="3"/>
  <c r="A4789" i="3"/>
  <c r="C4788" i="3"/>
  <c r="B4788" i="3"/>
  <c r="A4788" i="3"/>
  <c r="C4787" i="3"/>
  <c r="B4787" i="3"/>
  <c r="A4787" i="3"/>
  <c r="C4786" i="3"/>
  <c r="B4786" i="3"/>
  <c r="A4786" i="3"/>
  <c r="C4785" i="3"/>
  <c r="B4785" i="3"/>
  <c r="A4785" i="3"/>
  <c r="C4784" i="3"/>
  <c r="B4784" i="3"/>
  <c r="A4784" i="3"/>
  <c r="C4783" i="3"/>
  <c r="B4783" i="3"/>
  <c r="A4783" i="3"/>
  <c r="C4782" i="3"/>
  <c r="B4782" i="3"/>
  <c r="A4782" i="3"/>
  <c r="C4781" i="3"/>
  <c r="B4781" i="3"/>
  <c r="A4781" i="3"/>
  <c r="C4780" i="3"/>
  <c r="B4780" i="3"/>
  <c r="A4780" i="3"/>
  <c r="C4779" i="3"/>
  <c r="B4779" i="3"/>
  <c r="A4779" i="3"/>
  <c r="C4778" i="3"/>
  <c r="B4778" i="3"/>
  <c r="A4778" i="3"/>
  <c r="C4777" i="3"/>
  <c r="B4777" i="3"/>
  <c r="A4777" i="3"/>
  <c r="C4776" i="3"/>
  <c r="B4776" i="3"/>
  <c r="A4776" i="3"/>
  <c r="C4775" i="3"/>
  <c r="B4775" i="3"/>
  <c r="A4775" i="3"/>
  <c r="C4774" i="3"/>
  <c r="B4774" i="3"/>
  <c r="A4774" i="3"/>
  <c r="C4773" i="3"/>
  <c r="B4773" i="3"/>
  <c r="A4773" i="3"/>
  <c r="C4772" i="3"/>
  <c r="B4772" i="3"/>
  <c r="A4772" i="3"/>
  <c r="C4771" i="3"/>
  <c r="B4771" i="3"/>
  <c r="A4771" i="3"/>
  <c r="C4770" i="3"/>
  <c r="B4770" i="3"/>
  <c r="A4770" i="3"/>
  <c r="C4769" i="3"/>
  <c r="B4769" i="3"/>
  <c r="A4769" i="3"/>
  <c r="C4768" i="3"/>
  <c r="B4768" i="3"/>
  <c r="A4768" i="3"/>
  <c r="C4767" i="3"/>
  <c r="B4767" i="3"/>
  <c r="A4767" i="3"/>
  <c r="C4766" i="3"/>
  <c r="B4766" i="3"/>
  <c r="A4766" i="3"/>
  <c r="C4765" i="3"/>
  <c r="B4765" i="3"/>
  <c r="A4765" i="3"/>
  <c r="C4764" i="3"/>
  <c r="B4764" i="3"/>
  <c r="A4764" i="3"/>
  <c r="C4763" i="3"/>
  <c r="B4763" i="3"/>
  <c r="A4763" i="3"/>
  <c r="C4762" i="3"/>
  <c r="B4762" i="3"/>
  <c r="A4762" i="3"/>
  <c r="C4761" i="3"/>
  <c r="B4761" i="3"/>
  <c r="A4761" i="3"/>
  <c r="C4760" i="3"/>
  <c r="B4760" i="3"/>
  <c r="A4760" i="3"/>
  <c r="C4759" i="3"/>
  <c r="B4759" i="3"/>
  <c r="A4759" i="3"/>
  <c r="C4758" i="3"/>
  <c r="B4758" i="3"/>
  <c r="A4758" i="3"/>
  <c r="C4757" i="3"/>
  <c r="B4757" i="3"/>
  <c r="A4757" i="3"/>
  <c r="C4756" i="3"/>
  <c r="B4756" i="3"/>
  <c r="A4756" i="3"/>
  <c r="C4755" i="3"/>
  <c r="B4755" i="3"/>
  <c r="A4755" i="3"/>
  <c r="C4754" i="3"/>
  <c r="B4754" i="3"/>
  <c r="A4754" i="3"/>
  <c r="C4753" i="3"/>
  <c r="B4753" i="3"/>
  <c r="A4753" i="3"/>
  <c r="C4752" i="3"/>
  <c r="B4752" i="3"/>
  <c r="A4752" i="3"/>
  <c r="C4751" i="3"/>
  <c r="B4751" i="3"/>
  <c r="A4751" i="3"/>
  <c r="C4750" i="3"/>
  <c r="B4750" i="3"/>
  <c r="A4750" i="3"/>
  <c r="C4749" i="3"/>
  <c r="B4749" i="3"/>
  <c r="A4749" i="3"/>
  <c r="C4748" i="3"/>
  <c r="B4748" i="3"/>
  <c r="A4748" i="3"/>
  <c r="C4747" i="3"/>
  <c r="B4747" i="3"/>
  <c r="A4747" i="3"/>
  <c r="C4746" i="3"/>
  <c r="B4746" i="3"/>
  <c r="A4746" i="3"/>
  <c r="C4745" i="3"/>
  <c r="B4745" i="3"/>
  <c r="A4745" i="3"/>
  <c r="C4744" i="3"/>
  <c r="B4744" i="3"/>
  <c r="A4744" i="3"/>
  <c r="C4743" i="3"/>
  <c r="B4743" i="3"/>
  <c r="A4743" i="3"/>
  <c r="C4742" i="3"/>
  <c r="B4742" i="3"/>
  <c r="A4742" i="3"/>
  <c r="C4741" i="3"/>
  <c r="B4741" i="3"/>
  <c r="A4741" i="3"/>
  <c r="C4740" i="3"/>
  <c r="B4740" i="3"/>
  <c r="A4740" i="3"/>
  <c r="C4739" i="3"/>
  <c r="B4739" i="3"/>
  <c r="A4739" i="3"/>
  <c r="C4738" i="3"/>
  <c r="B4738" i="3"/>
  <c r="A4738" i="3"/>
  <c r="C4737" i="3"/>
  <c r="B4737" i="3"/>
  <c r="A4737" i="3"/>
  <c r="C4736" i="3"/>
  <c r="B4736" i="3"/>
  <c r="A4736" i="3"/>
  <c r="C4735" i="3"/>
  <c r="B4735" i="3"/>
  <c r="A4735" i="3"/>
  <c r="C4734" i="3"/>
  <c r="B4734" i="3"/>
  <c r="A4734" i="3"/>
  <c r="C4733" i="3"/>
  <c r="B4733" i="3"/>
  <c r="A4733" i="3"/>
  <c r="C4732" i="3"/>
  <c r="B4732" i="3"/>
  <c r="A4732" i="3"/>
  <c r="C4731" i="3"/>
  <c r="B4731" i="3"/>
  <c r="A4731" i="3"/>
  <c r="C4730" i="3"/>
  <c r="B4730" i="3"/>
  <c r="A4730" i="3"/>
  <c r="C4729" i="3"/>
  <c r="B4729" i="3"/>
  <c r="A4729" i="3"/>
  <c r="C4728" i="3"/>
  <c r="B4728" i="3"/>
  <c r="A4728" i="3"/>
  <c r="C4727" i="3"/>
  <c r="B4727" i="3"/>
  <c r="A4727" i="3"/>
  <c r="C4726" i="3"/>
  <c r="B4726" i="3"/>
  <c r="A4726" i="3"/>
  <c r="C4725" i="3"/>
  <c r="B4725" i="3"/>
  <c r="A4725" i="3"/>
  <c r="C4724" i="3"/>
  <c r="B4724" i="3"/>
  <c r="A4724" i="3"/>
  <c r="C4723" i="3"/>
  <c r="B4723" i="3"/>
  <c r="A4723" i="3"/>
  <c r="C4722" i="3"/>
  <c r="B4722" i="3"/>
  <c r="A4722" i="3"/>
  <c r="C4721" i="3"/>
  <c r="B4721" i="3"/>
  <c r="A4721" i="3"/>
  <c r="C4720" i="3"/>
  <c r="B4720" i="3"/>
  <c r="A4720" i="3"/>
  <c r="C4719" i="3"/>
  <c r="B4719" i="3"/>
  <c r="A4719" i="3"/>
  <c r="C4718" i="3"/>
  <c r="B4718" i="3"/>
  <c r="A4718" i="3"/>
  <c r="C4717" i="3"/>
  <c r="B4717" i="3"/>
  <c r="A4717" i="3"/>
  <c r="C4716" i="3"/>
  <c r="B4716" i="3"/>
  <c r="A4716" i="3"/>
  <c r="C4715" i="3"/>
  <c r="B4715" i="3"/>
  <c r="A4715" i="3"/>
  <c r="C4714" i="3"/>
  <c r="B4714" i="3"/>
  <c r="A4714" i="3"/>
  <c r="C4713" i="3"/>
  <c r="B4713" i="3"/>
  <c r="A4713" i="3"/>
  <c r="C4712" i="3"/>
  <c r="B4712" i="3"/>
  <c r="A4712" i="3"/>
  <c r="C4711" i="3"/>
  <c r="B4711" i="3"/>
  <c r="A4711" i="3"/>
  <c r="C4710" i="3"/>
  <c r="B4710" i="3"/>
  <c r="A4710" i="3"/>
  <c r="C4709" i="3"/>
  <c r="B4709" i="3"/>
  <c r="A4709" i="3"/>
  <c r="C4708" i="3"/>
  <c r="B4708" i="3"/>
  <c r="A4708" i="3"/>
  <c r="C4707" i="3"/>
  <c r="B4707" i="3"/>
  <c r="A4707" i="3"/>
  <c r="C4706" i="3"/>
  <c r="B4706" i="3"/>
  <c r="A4706" i="3"/>
  <c r="C4705" i="3"/>
  <c r="B4705" i="3"/>
  <c r="A4705" i="3"/>
  <c r="C4704" i="3"/>
  <c r="B4704" i="3"/>
  <c r="A4704" i="3"/>
  <c r="C4703" i="3"/>
  <c r="B4703" i="3"/>
  <c r="A4703" i="3"/>
  <c r="C4702" i="3"/>
  <c r="B4702" i="3"/>
  <c r="A4702" i="3"/>
  <c r="C4701" i="3"/>
  <c r="B4701" i="3"/>
  <c r="A4701" i="3"/>
  <c r="C4700" i="3"/>
  <c r="B4700" i="3"/>
  <c r="A4700" i="3"/>
  <c r="C4699" i="3"/>
  <c r="B4699" i="3"/>
  <c r="A4699" i="3"/>
  <c r="C4698" i="3"/>
  <c r="B4698" i="3"/>
  <c r="A4698" i="3"/>
  <c r="C4697" i="3"/>
  <c r="B4697" i="3"/>
  <c r="A4697" i="3"/>
  <c r="C4696" i="3"/>
  <c r="B4696" i="3"/>
  <c r="A4696" i="3"/>
  <c r="C4695" i="3"/>
  <c r="B4695" i="3"/>
  <c r="A4695" i="3"/>
  <c r="C4694" i="3"/>
  <c r="B4694" i="3"/>
  <c r="A4694" i="3"/>
  <c r="C4693" i="3"/>
  <c r="B4693" i="3"/>
  <c r="A4693" i="3"/>
  <c r="C4692" i="3"/>
  <c r="B4692" i="3"/>
  <c r="A4692" i="3"/>
  <c r="C4691" i="3"/>
  <c r="B4691" i="3"/>
  <c r="A4691" i="3"/>
  <c r="C4690" i="3"/>
  <c r="B4690" i="3"/>
  <c r="A4690" i="3"/>
  <c r="C4689" i="3"/>
  <c r="B4689" i="3"/>
  <c r="A4689" i="3"/>
  <c r="C4688" i="3"/>
  <c r="B4688" i="3"/>
  <c r="A4688" i="3"/>
  <c r="C4687" i="3"/>
  <c r="B4687" i="3"/>
  <c r="A4687" i="3"/>
  <c r="C4686" i="3"/>
  <c r="B4686" i="3"/>
  <c r="A4686" i="3"/>
  <c r="C4685" i="3"/>
  <c r="B4685" i="3"/>
  <c r="A4685" i="3"/>
  <c r="C4684" i="3"/>
  <c r="B4684" i="3"/>
  <c r="A4684" i="3"/>
  <c r="C4683" i="3"/>
  <c r="B4683" i="3"/>
  <c r="A4683" i="3"/>
  <c r="C4682" i="3"/>
  <c r="B4682" i="3"/>
  <c r="A4682" i="3"/>
  <c r="C4681" i="3"/>
  <c r="B4681" i="3"/>
  <c r="A4681" i="3"/>
  <c r="C4680" i="3"/>
  <c r="B4680" i="3"/>
  <c r="A4680" i="3"/>
  <c r="C4679" i="3"/>
  <c r="B4679" i="3"/>
  <c r="A4679" i="3"/>
  <c r="C4678" i="3"/>
  <c r="B4678" i="3"/>
  <c r="A4678" i="3"/>
  <c r="C4677" i="3"/>
  <c r="B4677" i="3"/>
  <c r="A4677" i="3"/>
  <c r="C4676" i="3"/>
  <c r="B4676" i="3"/>
  <c r="A4676" i="3"/>
  <c r="C4675" i="3"/>
  <c r="B4675" i="3"/>
  <c r="A4675" i="3"/>
  <c r="C4674" i="3"/>
  <c r="B4674" i="3"/>
  <c r="A4674" i="3"/>
  <c r="C4673" i="3"/>
  <c r="B4673" i="3"/>
  <c r="A4673" i="3"/>
  <c r="C4672" i="3"/>
  <c r="B4672" i="3"/>
  <c r="A4672" i="3"/>
  <c r="C4671" i="3"/>
  <c r="B4671" i="3"/>
  <c r="A4671" i="3"/>
  <c r="C4670" i="3"/>
  <c r="B4670" i="3"/>
  <c r="A4670" i="3"/>
  <c r="C4669" i="3"/>
  <c r="B4669" i="3"/>
  <c r="A4669" i="3"/>
  <c r="C4668" i="3"/>
  <c r="B4668" i="3"/>
  <c r="A4668" i="3"/>
  <c r="C4667" i="3"/>
  <c r="B4667" i="3"/>
  <c r="A4667" i="3"/>
  <c r="C4666" i="3"/>
  <c r="B4666" i="3"/>
  <c r="A4666" i="3"/>
  <c r="C4665" i="3"/>
  <c r="B4665" i="3"/>
  <c r="A4665" i="3"/>
  <c r="C4664" i="3"/>
  <c r="B4664" i="3"/>
  <c r="A4664" i="3"/>
  <c r="C4663" i="3"/>
  <c r="B4663" i="3"/>
  <c r="A4663" i="3"/>
  <c r="C4662" i="3"/>
  <c r="B4662" i="3"/>
  <c r="A4662" i="3"/>
  <c r="C4661" i="3"/>
  <c r="B4661" i="3"/>
  <c r="A4661" i="3"/>
  <c r="C4660" i="3"/>
  <c r="B4660" i="3"/>
  <c r="A4660" i="3"/>
  <c r="C4659" i="3"/>
  <c r="B4659" i="3"/>
  <c r="A4659" i="3"/>
  <c r="C4658" i="3"/>
  <c r="B4658" i="3"/>
  <c r="A4658" i="3"/>
  <c r="C4657" i="3"/>
  <c r="B4657" i="3"/>
  <c r="A4657" i="3"/>
  <c r="C4656" i="3"/>
  <c r="B4656" i="3"/>
  <c r="A4656" i="3"/>
  <c r="C4655" i="3"/>
  <c r="B4655" i="3"/>
  <c r="A4655" i="3"/>
  <c r="C4654" i="3"/>
  <c r="B4654" i="3"/>
  <c r="A4654" i="3"/>
  <c r="C4653" i="3"/>
  <c r="B4653" i="3"/>
  <c r="A4653" i="3"/>
  <c r="C4652" i="3"/>
  <c r="B4652" i="3"/>
  <c r="A4652" i="3"/>
  <c r="C4651" i="3"/>
  <c r="B4651" i="3"/>
  <c r="A4651" i="3"/>
  <c r="C4650" i="3"/>
  <c r="B4650" i="3"/>
  <c r="A4650" i="3"/>
  <c r="C4649" i="3"/>
  <c r="B4649" i="3"/>
  <c r="A4649" i="3"/>
  <c r="C4648" i="3"/>
  <c r="B4648" i="3"/>
  <c r="A4648" i="3"/>
  <c r="C4647" i="3"/>
  <c r="B4647" i="3"/>
  <c r="A4647" i="3"/>
  <c r="C4646" i="3"/>
  <c r="B4646" i="3"/>
  <c r="A4646" i="3"/>
  <c r="C4645" i="3"/>
  <c r="B4645" i="3"/>
  <c r="A4645" i="3"/>
  <c r="C4644" i="3"/>
  <c r="B4644" i="3"/>
  <c r="A4644" i="3"/>
  <c r="C4643" i="3"/>
  <c r="B4643" i="3"/>
  <c r="A4643" i="3"/>
  <c r="C4642" i="3"/>
  <c r="B4642" i="3"/>
  <c r="A4642" i="3"/>
  <c r="C4641" i="3"/>
  <c r="B4641" i="3"/>
  <c r="A4641" i="3"/>
  <c r="C4640" i="3"/>
  <c r="B4640" i="3"/>
  <c r="A4640" i="3"/>
  <c r="C4639" i="3"/>
  <c r="B4639" i="3"/>
  <c r="A4639" i="3"/>
  <c r="C4638" i="3"/>
  <c r="B4638" i="3"/>
  <c r="A4638" i="3"/>
  <c r="C4637" i="3"/>
  <c r="B4637" i="3"/>
  <c r="A4637" i="3"/>
  <c r="C4636" i="3"/>
  <c r="B4636" i="3"/>
  <c r="A4636" i="3"/>
  <c r="C4635" i="3"/>
  <c r="B4635" i="3"/>
  <c r="A4635" i="3"/>
  <c r="C4634" i="3"/>
  <c r="B4634" i="3"/>
  <c r="A4634" i="3"/>
  <c r="C4633" i="3"/>
  <c r="B4633" i="3"/>
  <c r="A4633" i="3"/>
  <c r="C4632" i="3"/>
  <c r="B4632" i="3"/>
  <c r="A4632" i="3"/>
  <c r="C4631" i="3"/>
  <c r="B4631" i="3"/>
  <c r="A4631" i="3"/>
  <c r="C4630" i="3"/>
  <c r="B4630" i="3"/>
  <c r="A4630" i="3"/>
  <c r="C4629" i="3"/>
  <c r="B4629" i="3"/>
  <c r="A4629" i="3"/>
  <c r="C4628" i="3"/>
  <c r="B4628" i="3"/>
  <c r="A4628" i="3"/>
  <c r="C4627" i="3"/>
  <c r="B4627" i="3"/>
  <c r="A4627" i="3"/>
  <c r="C4626" i="3"/>
  <c r="B4626" i="3"/>
  <c r="A4626" i="3"/>
  <c r="C4625" i="3"/>
  <c r="B4625" i="3"/>
  <c r="A4625" i="3"/>
  <c r="C4624" i="3"/>
  <c r="B4624" i="3"/>
  <c r="A4624" i="3"/>
  <c r="C4623" i="3"/>
  <c r="B4623" i="3"/>
  <c r="A4623" i="3"/>
  <c r="C4622" i="3"/>
  <c r="B4622" i="3"/>
  <c r="A4622" i="3"/>
  <c r="C4621" i="3"/>
  <c r="B4621" i="3"/>
  <c r="A4621" i="3"/>
  <c r="C4620" i="3"/>
  <c r="B4620" i="3"/>
  <c r="A4620" i="3"/>
  <c r="C4619" i="3"/>
  <c r="B4619" i="3"/>
  <c r="A4619" i="3"/>
  <c r="C4618" i="3"/>
  <c r="B4618" i="3"/>
  <c r="A4618" i="3"/>
  <c r="C4617" i="3"/>
  <c r="B4617" i="3"/>
  <c r="A4617" i="3"/>
  <c r="C4616" i="3"/>
  <c r="B4616" i="3"/>
  <c r="A4616" i="3"/>
  <c r="C4615" i="3"/>
  <c r="B4615" i="3"/>
  <c r="A4615" i="3"/>
  <c r="C4614" i="3"/>
  <c r="B4614" i="3"/>
  <c r="A4614" i="3"/>
  <c r="C4613" i="3"/>
  <c r="B4613" i="3"/>
  <c r="A4613" i="3"/>
  <c r="C4612" i="3"/>
  <c r="B4612" i="3"/>
  <c r="A4612" i="3"/>
  <c r="C4611" i="3"/>
  <c r="B4611" i="3"/>
  <c r="A4611" i="3"/>
  <c r="C4610" i="3"/>
  <c r="B4610" i="3"/>
  <c r="A4610" i="3"/>
  <c r="C4609" i="3"/>
  <c r="B4609" i="3"/>
  <c r="A4609" i="3"/>
  <c r="C4608" i="3"/>
  <c r="B4608" i="3"/>
  <c r="A4608" i="3"/>
  <c r="C4607" i="3"/>
  <c r="B4607" i="3"/>
  <c r="A4607" i="3"/>
  <c r="C4606" i="3"/>
  <c r="B4606" i="3"/>
  <c r="A4606" i="3"/>
  <c r="C4605" i="3"/>
  <c r="B4605" i="3"/>
  <c r="A4605" i="3"/>
  <c r="C4604" i="3"/>
  <c r="B4604" i="3"/>
  <c r="A4604" i="3"/>
  <c r="C4603" i="3"/>
  <c r="B4603" i="3"/>
  <c r="A4603" i="3"/>
  <c r="C4602" i="3"/>
  <c r="B4602" i="3"/>
  <c r="A4602" i="3"/>
  <c r="C4601" i="3"/>
  <c r="B4601" i="3"/>
  <c r="A4601" i="3"/>
  <c r="C4600" i="3"/>
  <c r="B4600" i="3"/>
  <c r="A4600" i="3"/>
  <c r="C4599" i="3"/>
  <c r="B4599" i="3"/>
  <c r="A4599" i="3"/>
  <c r="C4598" i="3"/>
  <c r="B4598" i="3"/>
  <c r="A4598" i="3"/>
  <c r="C4597" i="3"/>
  <c r="B4597" i="3"/>
  <c r="A4597" i="3"/>
  <c r="C4596" i="3"/>
  <c r="B4596" i="3"/>
  <c r="A4596" i="3"/>
  <c r="C4595" i="3"/>
  <c r="B4595" i="3"/>
  <c r="A4595" i="3"/>
  <c r="C4594" i="3"/>
  <c r="B4594" i="3"/>
  <c r="A4594" i="3"/>
  <c r="C4593" i="3"/>
  <c r="B4593" i="3"/>
  <c r="A4593" i="3"/>
  <c r="C4592" i="3"/>
  <c r="B4592" i="3"/>
  <c r="A4592" i="3"/>
  <c r="C4591" i="3"/>
  <c r="B4591" i="3"/>
  <c r="A4591" i="3"/>
  <c r="C4590" i="3"/>
  <c r="B4590" i="3"/>
  <c r="A4590" i="3"/>
  <c r="C4589" i="3"/>
  <c r="B4589" i="3"/>
  <c r="A4589" i="3"/>
  <c r="C4588" i="3"/>
  <c r="B4588" i="3"/>
  <c r="A4588" i="3"/>
  <c r="C4587" i="3"/>
  <c r="B4587" i="3"/>
  <c r="A4587" i="3"/>
  <c r="C4586" i="3"/>
  <c r="B4586" i="3"/>
  <c r="A4586" i="3"/>
  <c r="C4585" i="3"/>
  <c r="B4585" i="3"/>
  <c r="A4585" i="3"/>
  <c r="C4584" i="3"/>
  <c r="B4584" i="3"/>
  <c r="A4584" i="3"/>
  <c r="C4583" i="3"/>
  <c r="B4583" i="3"/>
  <c r="A4583" i="3"/>
  <c r="C4582" i="3"/>
  <c r="B4582" i="3"/>
  <c r="A4582" i="3"/>
  <c r="C4581" i="3"/>
  <c r="B4581" i="3"/>
  <c r="A4581" i="3"/>
  <c r="C4580" i="3"/>
  <c r="B4580" i="3"/>
  <c r="A4580" i="3"/>
  <c r="C4579" i="3"/>
  <c r="B4579" i="3"/>
  <c r="A4579" i="3"/>
  <c r="C4578" i="3"/>
  <c r="B4578" i="3"/>
  <c r="A4578" i="3"/>
  <c r="C4577" i="3"/>
  <c r="B4577" i="3"/>
  <c r="A4577" i="3"/>
  <c r="C4576" i="3"/>
  <c r="B4576" i="3"/>
  <c r="A4576" i="3"/>
  <c r="C4575" i="3"/>
  <c r="B4575" i="3"/>
  <c r="A4575" i="3"/>
  <c r="C4574" i="3"/>
  <c r="B4574" i="3"/>
  <c r="A4574" i="3"/>
  <c r="C4573" i="3"/>
  <c r="B4573" i="3"/>
  <c r="A4573" i="3"/>
  <c r="C4572" i="3"/>
  <c r="B4572" i="3"/>
  <c r="A4572" i="3"/>
  <c r="C4571" i="3"/>
  <c r="B4571" i="3"/>
  <c r="A4571" i="3"/>
  <c r="C4570" i="3"/>
  <c r="B4570" i="3"/>
  <c r="A4570" i="3"/>
  <c r="C4569" i="3"/>
  <c r="B4569" i="3"/>
  <c r="A4569" i="3"/>
  <c r="C4568" i="3"/>
  <c r="B4568" i="3"/>
  <c r="A4568" i="3"/>
  <c r="C4567" i="3"/>
  <c r="B4567" i="3"/>
  <c r="A4567" i="3"/>
  <c r="C4566" i="3"/>
  <c r="B4566" i="3"/>
  <c r="A4566" i="3"/>
  <c r="C4565" i="3"/>
  <c r="B4565" i="3"/>
  <c r="A4565" i="3"/>
  <c r="C4564" i="3"/>
  <c r="B4564" i="3"/>
  <c r="A4564" i="3"/>
  <c r="C4563" i="3"/>
  <c r="B4563" i="3"/>
  <c r="A4563" i="3"/>
  <c r="C4562" i="3"/>
  <c r="B4562" i="3"/>
  <c r="A4562" i="3"/>
  <c r="C4561" i="3"/>
  <c r="B4561" i="3"/>
  <c r="A4561" i="3"/>
  <c r="C4560" i="3"/>
  <c r="B4560" i="3"/>
  <c r="A4560" i="3"/>
  <c r="C4559" i="3"/>
  <c r="B4559" i="3"/>
  <c r="A4559" i="3"/>
  <c r="C4558" i="3"/>
  <c r="B4558" i="3"/>
  <c r="A4558" i="3"/>
  <c r="C4557" i="3"/>
  <c r="B4557" i="3"/>
  <c r="A4557" i="3"/>
  <c r="C4556" i="3"/>
  <c r="B4556" i="3"/>
  <c r="A4556" i="3"/>
  <c r="C4555" i="3"/>
  <c r="B4555" i="3"/>
  <c r="A4555" i="3"/>
  <c r="C4554" i="3"/>
  <c r="B4554" i="3"/>
  <c r="A4554" i="3"/>
  <c r="C4553" i="3"/>
  <c r="B4553" i="3"/>
  <c r="A4553" i="3"/>
  <c r="C4552" i="3"/>
  <c r="B4552" i="3"/>
  <c r="A4552" i="3"/>
  <c r="C4551" i="3"/>
  <c r="B4551" i="3"/>
  <c r="A4551" i="3"/>
  <c r="C4550" i="3"/>
  <c r="B4550" i="3"/>
  <c r="A4550" i="3"/>
  <c r="C4549" i="3"/>
  <c r="B4549" i="3"/>
  <c r="A4549" i="3"/>
  <c r="C4548" i="3"/>
  <c r="B4548" i="3"/>
  <c r="A4548" i="3"/>
  <c r="C4547" i="3"/>
  <c r="B4547" i="3"/>
  <c r="A4547" i="3"/>
  <c r="C4546" i="3"/>
  <c r="B4546" i="3"/>
  <c r="A4546" i="3"/>
  <c r="C4545" i="3"/>
  <c r="B4545" i="3"/>
  <c r="A4545" i="3"/>
  <c r="C4544" i="3"/>
  <c r="B4544" i="3"/>
  <c r="A4544" i="3"/>
  <c r="C4543" i="3"/>
  <c r="B4543" i="3"/>
  <c r="A4543" i="3"/>
  <c r="C4542" i="3"/>
  <c r="B4542" i="3"/>
  <c r="A4542" i="3"/>
  <c r="C4541" i="3"/>
  <c r="B4541" i="3"/>
  <c r="A4541" i="3"/>
  <c r="C4540" i="3"/>
  <c r="B4540" i="3"/>
  <c r="A4540" i="3"/>
  <c r="C4539" i="3"/>
  <c r="B4539" i="3"/>
  <c r="A4539" i="3"/>
  <c r="C4538" i="3"/>
  <c r="B4538" i="3"/>
  <c r="A4538" i="3"/>
  <c r="C4537" i="3"/>
  <c r="B4537" i="3"/>
  <c r="A4537" i="3"/>
  <c r="C4536" i="3"/>
  <c r="B4536" i="3"/>
  <c r="A4536" i="3"/>
  <c r="C4535" i="3"/>
  <c r="B4535" i="3"/>
  <c r="A4535" i="3"/>
  <c r="C4534" i="3"/>
  <c r="B4534" i="3"/>
  <c r="A4534" i="3"/>
  <c r="C4533" i="3"/>
  <c r="B4533" i="3"/>
  <c r="A4533" i="3"/>
  <c r="C4532" i="3"/>
  <c r="B4532" i="3"/>
  <c r="A4532" i="3"/>
  <c r="C4531" i="3"/>
  <c r="B4531" i="3"/>
  <c r="A4531" i="3"/>
  <c r="C4530" i="3"/>
  <c r="B4530" i="3"/>
  <c r="A4530" i="3"/>
  <c r="C4529" i="3"/>
  <c r="B4529" i="3"/>
  <c r="A4529" i="3"/>
  <c r="C4528" i="3"/>
  <c r="B4528" i="3"/>
  <c r="A4528" i="3"/>
  <c r="C4527" i="3"/>
  <c r="B4527" i="3"/>
  <c r="A4527" i="3"/>
  <c r="C4526" i="3"/>
  <c r="B4526" i="3"/>
  <c r="A4526" i="3"/>
  <c r="C4525" i="3"/>
  <c r="B4525" i="3"/>
  <c r="A4525" i="3"/>
  <c r="C4524" i="3"/>
  <c r="B4524" i="3"/>
  <c r="A4524" i="3"/>
  <c r="C4523" i="3"/>
  <c r="B4523" i="3"/>
  <c r="A4523" i="3"/>
  <c r="C4522" i="3"/>
  <c r="B4522" i="3"/>
  <c r="A4522" i="3"/>
  <c r="C4521" i="3"/>
  <c r="B4521" i="3"/>
  <c r="A4521" i="3"/>
  <c r="C4520" i="3"/>
  <c r="B4520" i="3"/>
  <c r="A4520" i="3"/>
  <c r="C4519" i="3"/>
  <c r="B4519" i="3"/>
  <c r="A4519" i="3"/>
  <c r="C4518" i="3"/>
  <c r="B4518" i="3"/>
  <c r="A4518" i="3"/>
  <c r="C4517" i="3"/>
  <c r="B4517" i="3"/>
  <c r="A4517" i="3"/>
  <c r="C4516" i="3"/>
  <c r="B4516" i="3"/>
  <c r="A4516" i="3"/>
  <c r="C4515" i="3"/>
  <c r="B4515" i="3"/>
  <c r="A4515" i="3"/>
  <c r="C4514" i="3"/>
  <c r="B4514" i="3"/>
  <c r="A4514" i="3"/>
  <c r="C4513" i="3"/>
  <c r="B4513" i="3"/>
  <c r="A4513" i="3"/>
  <c r="C4512" i="3"/>
  <c r="B4512" i="3"/>
  <c r="A4512" i="3"/>
  <c r="C4511" i="3"/>
  <c r="B4511" i="3"/>
  <c r="A4511" i="3"/>
  <c r="C4510" i="3"/>
  <c r="B4510" i="3"/>
  <c r="A4510" i="3"/>
  <c r="C4509" i="3"/>
  <c r="B4509" i="3"/>
  <c r="A4509" i="3"/>
  <c r="C4508" i="3"/>
  <c r="B4508" i="3"/>
  <c r="A4508" i="3"/>
  <c r="C4507" i="3"/>
  <c r="B4507" i="3"/>
  <c r="A4507" i="3"/>
  <c r="C4506" i="3"/>
  <c r="B4506" i="3"/>
  <c r="A4506" i="3"/>
  <c r="C4505" i="3"/>
  <c r="B4505" i="3"/>
  <c r="A4505" i="3"/>
  <c r="C4504" i="3"/>
  <c r="B4504" i="3"/>
  <c r="A4504" i="3"/>
  <c r="C4503" i="3"/>
  <c r="B4503" i="3"/>
  <c r="A4503" i="3"/>
  <c r="C4502" i="3"/>
  <c r="B4502" i="3"/>
  <c r="A4502" i="3"/>
  <c r="C4501" i="3"/>
  <c r="B4501" i="3"/>
  <c r="A4501" i="3"/>
  <c r="C4500" i="3"/>
  <c r="B4500" i="3"/>
  <c r="A4500" i="3"/>
  <c r="C4499" i="3"/>
  <c r="B4499" i="3"/>
  <c r="A4499" i="3"/>
  <c r="C4498" i="3"/>
  <c r="B4498" i="3"/>
  <c r="A4498" i="3"/>
  <c r="C4497" i="3"/>
  <c r="B4497" i="3"/>
  <c r="A4497" i="3"/>
  <c r="C4496" i="3"/>
  <c r="B4496" i="3"/>
  <c r="A4496" i="3"/>
  <c r="C4495" i="3"/>
  <c r="B4495" i="3"/>
  <c r="A4495" i="3"/>
  <c r="C4494" i="3"/>
  <c r="B4494" i="3"/>
  <c r="A4494" i="3"/>
  <c r="C4493" i="3"/>
  <c r="B4493" i="3"/>
  <c r="A4493" i="3"/>
  <c r="C4492" i="3"/>
  <c r="B4492" i="3"/>
  <c r="A4492" i="3"/>
  <c r="C4491" i="3"/>
  <c r="B4491" i="3"/>
  <c r="A4491" i="3"/>
  <c r="C4490" i="3"/>
  <c r="B4490" i="3"/>
  <c r="A4490" i="3"/>
  <c r="C4489" i="3"/>
  <c r="B4489" i="3"/>
  <c r="A4489" i="3"/>
  <c r="C4488" i="3"/>
  <c r="B4488" i="3"/>
  <c r="A4488" i="3"/>
  <c r="C4487" i="3"/>
  <c r="B4487" i="3"/>
  <c r="A4487" i="3"/>
  <c r="C4486" i="3"/>
  <c r="B4486" i="3"/>
  <c r="A4486" i="3"/>
  <c r="C4485" i="3"/>
  <c r="B4485" i="3"/>
  <c r="A4485" i="3"/>
  <c r="C4484" i="3"/>
  <c r="B4484" i="3"/>
  <c r="A4484" i="3"/>
  <c r="C4483" i="3"/>
  <c r="B4483" i="3"/>
  <c r="A4483" i="3"/>
  <c r="C4482" i="3"/>
  <c r="B4482" i="3"/>
  <c r="A4482" i="3"/>
  <c r="C4481" i="3"/>
  <c r="B4481" i="3"/>
  <c r="A4481" i="3"/>
  <c r="C4480" i="3"/>
  <c r="B4480" i="3"/>
  <c r="A4480" i="3"/>
  <c r="C4479" i="3"/>
  <c r="B4479" i="3"/>
  <c r="A4479" i="3"/>
  <c r="C4478" i="3"/>
  <c r="B4478" i="3"/>
  <c r="A4478" i="3"/>
  <c r="C4477" i="3"/>
  <c r="B4477" i="3"/>
  <c r="A4477" i="3"/>
  <c r="C4476" i="3"/>
  <c r="B4476" i="3"/>
  <c r="A4476" i="3"/>
  <c r="C4475" i="3"/>
  <c r="B4475" i="3"/>
  <c r="A4475" i="3"/>
  <c r="C4474" i="3"/>
  <c r="B4474" i="3"/>
  <c r="A4474" i="3"/>
  <c r="C4473" i="3"/>
  <c r="B4473" i="3"/>
  <c r="A4473" i="3"/>
  <c r="C4472" i="3"/>
  <c r="B4472" i="3"/>
  <c r="A4472" i="3"/>
  <c r="C4471" i="3"/>
  <c r="B4471" i="3"/>
  <c r="A4471" i="3"/>
  <c r="C4470" i="3"/>
  <c r="B4470" i="3"/>
  <c r="A4470" i="3"/>
  <c r="C4469" i="3"/>
  <c r="B4469" i="3"/>
  <c r="A4469" i="3"/>
  <c r="C4468" i="3"/>
  <c r="B4468" i="3"/>
  <c r="A4468" i="3"/>
  <c r="C4467" i="3"/>
  <c r="B4467" i="3"/>
  <c r="A4467" i="3"/>
  <c r="C4466" i="3"/>
  <c r="B4466" i="3"/>
  <c r="A4466" i="3"/>
  <c r="C4465" i="3"/>
  <c r="B4465" i="3"/>
  <c r="A4465" i="3"/>
  <c r="C4464" i="3"/>
  <c r="B4464" i="3"/>
  <c r="A4464" i="3"/>
  <c r="C4463" i="3"/>
  <c r="B4463" i="3"/>
  <c r="A4463" i="3"/>
  <c r="C4462" i="3"/>
  <c r="B4462" i="3"/>
  <c r="A4462" i="3"/>
  <c r="C4461" i="3"/>
  <c r="B4461" i="3"/>
  <c r="A4461" i="3"/>
  <c r="C4460" i="3"/>
  <c r="B4460" i="3"/>
  <c r="A4460" i="3"/>
  <c r="C4459" i="3"/>
  <c r="B4459" i="3"/>
  <c r="A4459" i="3"/>
  <c r="C4458" i="3"/>
  <c r="B4458" i="3"/>
  <c r="A4458" i="3"/>
  <c r="C4457" i="3"/>
  <c r="B4457" i="3"/>
  <c r="A4457" i="3"/>
  <c r="C4456" i="3"/>
  <c r="B4456" i="3"/>
  <c r="A4456" i="3"/>
  <c r="C4455" i="3"/>
  <c r="B4455" i="3"/>
  <c r="A4455" i="3"/>
  <c r="C4454" i="3"/>
  <c r="B4454" i="3"/>
  <c r="A4454" i="3"/>
  <c r="C4453" i="3"/>
  <c r="B4453" i="3"/>
  <c r="A4453" i="3"/>
  <c r="C4452" i="3"/>
  <c r="B4452" i="3"/>
  <c r="A4452" i="3"/>
  <c r="C4451" i="3"/>
  <c r="B4451" i="3"/>
  <c r="A4451" i="3"/>
  <c r="C4450" i="3"/>
  <c r="B4450" i="3"/>
  <c r="A4450" i="3"/>
  <c r="C4449" i="3"/>
  <c r="B4449" i="3"/>
  <c r="A4449" i="3"/>
  <c r="C4448" i="3"/>
  <c r="B4448" i="3"/>
  <c r="A4448" i="3"/>
  <c r="C4447" i="3"/>
  <c r="B4447" i="3"/>
  <c r="A4447" i="3"/>
  <c r="C4446" i="3"/>
  <c r="B4446" i="3"/>
  <c r="A4446" i="3"/>
  <c r="C4445" i="3"/>
  <c r="B4445" i="3"/>
  <c r="A4445" i="3"/>
  <c r="C4444" i="3"/>
  <c r="B4444" i="3"/>
  <c r="A4444" i="3"/>
  <c r="C4443" i="3"/>
  <c r="B4443" i="3"/>
  <c r="A4443" i="3"/>
  <c r="C4442" i="3"/>
  <c r="B4442" i="3"/>
  <c r="A4442" i="3"/>
  <c r="C4441" i="3"/>
  <c r="B4441" i="3"/>
  <c r="A4441" i="3"/>
  <c r="C4440" i="3"/>
  <c r="B4440" i="3"/>
  <c r="A4440" i="3"/>
  <c r="C4439" i="3"/>
  <c r="B4439" i="3"/>
  <c r="A4439" i="3"/>
  <c r="C4438" i="3"/>
  <c r="B4438" i="3"/>
  <c r="A4438" i="3"/>
  <c r="C4437" i="3"/>
  <c r="B4437" i="3"/>
  <c r="A4437" i="3"/>
  <c r="C4436" i="3"/>
  <c r="B4436" i="3"/>
  <c r="A4436" i="3"/>
  <c r="C4435" i="3"/>
  <c r="B4435" i="3"/>
  <c r="A4435" i="3"/>
  <c r="C4434" i="3"/>
  <c r="B4434" i="3"/>
  <c r="A4434" i="3"/>
  <c r="C4433" i="3"/>
  <c r="B4433" i="3"/>
  <c r="A4433" i="3"/>
  <c r="C4432" i="3"/>
  <c r="B4432" i="3"/>
  <c r="A4432" i="3"/>
  <c r="C4431" i="3"/>
  <c r="B4431" i="3"/>
  <c r="A4431" i="3"/>
  <c r="C4430" i="3"/>
  <c r="B4430" i="3"/>
  <c r="A4430" i="3"/>
  <c r="C4429" i="3"/>
  <c r="B4429" i="3"/>
  <c r="A4429" i="3"/>
  <c r="C4428" i="3"/>
  <c r="B4428" i="3"/>
  <c r="A4428" i="3"/>
  <c r="C4427" i="3"/>
  <c r="B4427" i="3"/>
  <c r="A4427" i="3"/>
  <c r="C4426" i="3"/>
  <c r="B4426" i="3"/>
  <c r="A4426" i="3"/>
  <c r="C4425" i="3"/>
  <c r="B4425" i="3"/>
  <c r="A4425" i="3"/>
  <c r="C4424" i="3"/>
  <c r="B4424" i="3"/>
  <c r="A4424" i="3"/>
  <c r="C4423" i="3"/>
  <c r="B4423" i="3"/>
  <c r="A4423" i="3"/>
  <c r="C4422" i="3"/>
  <c r="B4422" i="3"/>
  <c r="A4422" i="3"/>
  <c r="C4421" i="3"/>
  <c r="B4421" i="3"/>
  <c r="A4421" i="3"/>
  <c r="C4420" i="3"/>
  <c r="B4420" i="3"/>
  <c r="A4420" i="3"/>
  <c r="C4419" i="3"/>
  <c r="B4419" i="3"/>
  <c r="A4419" i="3"/>
  <c r="C4418" i="3"/>
  <c r="B4418" i="3"/>
  <c r="A4418" i="3"/>
  <c r="C4417" i="3"/>
  <c r="B4417" i="3"/>
  <c r="A4417" i="3"/>
  <c r="C4416" i="3"/>
  <c r="B4416" i="3"/>
  <c r="A4416" i="3"/>
  <c r="C4415" i="3"/>
  <c r="B4415" i="3"/>
  <c r="A4415" i="3"/>
  <c r="C4414" i="3"/>
  <c r="B4414" i="3"/>
  <c r="A4414" i="3"/>
  <c r="C4413" i="3"/>
  <c r="B4413" i="3"/>
  <c r="A4413" i="3"/>
  <c r="C4412" i="3"/>
  <c r="B4412" i="3"/>
  <c r="A4412" i="3"/>
  <c r="C4411" i="3"/>
  <c r="B4411" i="3"/>
  <c r="A4411" i="3"/>
  <c r="C4410" i="3"/>
  <c r="B4410" i="3"/>
  <c r="A4410" i="3"/>
  <c r="C4409" i="3"/>
  <c r="B4409" i="3"/>
  <c r="A4409" i="3"/>
  <c r="C4408" i="3"/>
  <c r="B4408" i="3"/>
  <c r="A4408" i="3"/>
  <c r="C4407" i="3"/>
  <c r="B4407" i="3"/>
  <c r="A4407" i="3"/>
  <c r="C4406" i="3"/>
  <c r="B4406" i="3"/>
  <c r="A4406" i="3"/>
  <c r="C4405" i="3"/>
  <c r="B4405" i="3"/>
  <c r="A4405" i="3"/>
  <c r="C4404" i="3"/>
  <c r="B4404" i="3"/>
  <c r="A4404" i="3"/>
  <c r="C4403" i="3"/>
  <c r="B4403" i="3"/>
  <c r="A4403" i="3"/>
  <c r="C4402" i="3"/>
  <c r="B4402" i="3"/>
  <c r="A4402" i="3"/>
  <c r="C4401" i="3"/>
  <c r="B4401" i="3"/>
  <c r="A4401" i="3"/>
  <c r="C4400" i="3"/>
  <c r="B4400" i="3"/>
  <c r="A4400" i="3"/>
  <c r="C4399" i="3"/>
  <c r="B4399" i="3"/>
  <c r="A4399" i="3"/>
  <c r="C4398" i="3"/>
  <c r="B4398" i="3"/>
  <c r="A4398" i="3"/>
  <c r="C4397" i="3"/>
  <c r="B4397" i="3"/>
  <c r="A4397" i="3"/>
  <c r="C4396" i="3"/>
  <c r="B4396" i="3"/>
  <c r="A4396" i="3"/>
  <c r="C4395" i="3"/>
  <c r="B4395" i="3"/>
  <c r="A4395" i="3"/>
  <c r="C4394" i="3"/>
  <c r="B4394" i="3"/>
  <c r="A4394" i="3"/>
  <c r="C4393" i="3"/>
  <c r="B4393" i="3"/>
  <c r="A4393" i="3"/>
  <c r="C4392" i="3"/>
  <c r="B4392" i="3"/>
  <c r="A4392" i="3"/>
  <c r="C4391" i="3"/>
  <c r="B4391" i="3"/>
  <c r="A4391" i="3"/>
  <c r="C4390" i="3"/>
  <c r="B4390" i="3"/>
  <c r="A4390" i="3"/>
  <c r="C4389" i="3"/>
  <c r="B4389" i="3"/>
  <c r="A4389" i="3"/>
  <c r="C4388" i="3"/>
  <c r="B4388" i="3"/>
  <c r="A4388" i="3"/>
  <c r="C4387" i="3"/>
  <c r="B4387" i="3"/>
  <c r="A4387" i="3"/>
  <c r="C4386" i="3"/>
  <c r="B4386" i="3"/>
  <c r="A4386" i="3"/>
  <c r="C4385" i="3"/>
  <c r="B4385" i="3"/>
  <c r="A4385" i="3"/>
  <c r="C4384" i="3"/>
  <c r="B4384" i="3"/>
  <c r="A4384" i="3"/>
  <c r="C4383" i="3"/>
  <c r="B4383" i="3"/>
  <c r="A4383" i="3"/>
  <c r="C4382" i="3"/>
  <c r="B4382" i="3"/>
  <c r="A4382" i="3"/>
  <c r="C4381" i="3"/>
  <c r="B4381" i="3"/>
  <c r="A4381" i="3"/>
  <c r="C4380" i="3"/>
  <c r="B4380" i="3"/>
  <c r="A4380" i="3"/>
  <c r="C4379" i="3"/>
  <c r="B4379" i="3"/>
  <c r="A4379" i="3"/>
  <c r="C4378" i="3"/>
  <c r="B4378" i="3"/>
  <c r="A4378" i="3"/>
  <c r="C4377" i="3"/>
  <c r="B4377" i="3"/>
  <c r="A4377" i="3"/>
  <c r="C4376" i="3"/>
  <c r="B4376" i="3"/>
  <c r="A4376" i="3"/>
  <c r="C4375" i="3"/>
  <c r="B4375" i="3"/>
  <c r="A4375" i="3"/>
  <c r="C4374" i="3"/>
  <c r="B4374" i="3"/>
  <c r="A4374" i="3"/>
  <c r="C4373" i="3"/>
  <c r="B4373" i="3"/>
  <c r="A4373" i="3"/>
  <c r="C4372" i="3"/>
  <c r="B4372" i="3"/>
  <c r="A4372" i="3"/>
  <c r="C4371" i="3"/>
  <c r="B4371" i="3"/>
  <c r="A4371" i="3"/>
  <c r="C4370" i="3"/>
  <c r="B4370" i="3"/>
  <c r="A4370" i="3"/>
  <c r="C4369" i="3"/>
  <c r="B4369" i="3"/>
  <c r="A4369" i="3"/>
  <c r="C4368" i="3"/>
  <c r="B4368" i="3"/>
  <c r="A4368" i="3"/>
  <c r="C4367" i="3"/>
  <c r="B4367" i="3"/>
  <c r="A4367" i="3"/>
  <c r="C4366" i="3"/>
  <c r="B4366" i="3"/>
  <c r="A4366" i="3"/>
  <c r="C4365" i="3"/>
  <c r="B4365" i="3"/>
  <c r="A4365" i="3"/>
  <c r="C4364" i="3"/>
  <c r="B4364" i="3"/>
  <c r="A4364" i="3"/>
  <c r="C4363" i="3"/>
  <c r="B4363" i="3"/>
  <c r="A4363" i="3"/>
  <c r="C4362" i="3"/>
  <c r="B4362" i="3"/>
  <c r="A4362" i="3"/>
  <c r="C4361" i="3"/>
  <c r="B4361" i="3"/>
  <c r="A4361" i="3"/>
  <c r="C4360" i="3"/>
  <c r="B4360" i="3"/>
  <c r="A4360" i="3"/>
  <c r="C4359" i="3"/>
  <c r="B4359" i="3"/>
  <c r="A4359" i="3"/>
  <c r="C4358" i="3"/>
  <c r="B4358" i="3"/>
  <c r="A4358" i="3"/>
  <c r="C4357" i="3"/>
  <c r="B4357" i="3"/>
  <c r="A4357" i="3"/>
  <c r="C4356" i="3"/>
  <c r="B4356" i="3"/>
  <c r="A4356" i="3"/>
  <c r="C4355" i="3"/>
  <c r="B4355" i="3"/>
  <c r="A4355" i="3"/>
  <c r="C4354" i="3"/>
  <c r="B4354" i="3"/>
  <c r="A4354" i="3"/>
  <c r="C4353" i="3"/>
  <c r="B4353" i="3"/>
  <c r="A4353" i="3"/>
  <c r="C4352" i="3"/>
  <c r="B4352" i="3"/>
  <c r="A4352" i="3"/>
  <c r="C4351" i="3"/>
  <c r="B4351" i="3"/>
  <c r="A4351" i="3"/>
  <c r="C4350" i="3"/>
  <c r="B4350" i="3"/>
  <c r="A4350" i="3"/>
  <c r="C4349" i="3"/>
  <c r="B4349" i="3"/>
  <c r="A4349" i="3"/>
  <c r="C4348" i="3"/>
  <c r="B4348" i="3"/>
  <c r="A4348" i="3"/>
  <c r="C4347" i="3"/>
  <c r="B4347" i="3"/>
  <c r="A4347" i="3"/>
  <c r="C4346" i="3"/>
  <c r="B4346" i="3"/>
  <c r="A4346" i="3"/>
  <c r="C4345" i="3"/>
  <c r="B4345" i="3"/>
  <c r="A4345" i="3"/>
  <c r="C4344" i="3"/>
  <c r="B4344" i="3"/>
  <c r="A4344" i="3"/>
  <c r="C4343" i="3"/>
  <c r="B4343" i="3"/>
  <c r="A4343" i="3"/>
  <c r="C4342" i="3"/>
  <c r="B4342" i="3"/>
  <c r="A4342" i="3"/>
  <c r="C4341" i="3"/>
  <c r="B4341" i="3"/>
  <c r="A4341" i="3"/>
  <c r="C4340" i="3"/>
  <c r="B4340" i="3"/>
  <c r="A4340" i="3"/>
  <c r="C4339" i="3"/>
  <c r="B4339" i="3"/>
  <c r="A4339" i="3"/>
  <c r="C4338" i="3"/>
  <c r="B4338" i="3"/>
  <c r="A4338" i="3"/>
  <c r="C4337" i="3"/>
  <c r="B4337" i="3"/>
  <c r="A4337" i="3"/>
  <c r="C4336" i="3"/>
  <c r="B4336" i="3"/>
  <c r="A4336" i="3"/>
  <c r="C4335" i="3"/>
  <c r="B4335" i="3"/>
  <c r="A4335" i="3"/>
  <c r="C4334" i="3"/>
  <c r="B4334" i="3"/>
  <c r="A4334" i="3"/>
  <c r="C4333" i="3"/>
  <c r="B4333" i="3"/>
  <c r="A4333" i="3"/>
  <c r="C4332" i="3"/>
  <c r="B4332" i="3"/>
  <c r="A4332" i="3"/>
  <c r="C4331" i="3"/>
  <c r="B4331" i="3"/>
  <c r="A4331" i="3"/>
  <c r="C4330" i="3"/>
  <c r="B4330" i="3"/>
  <c r="A4330" i="3"/>
  <c r="C4329" i="3"/>
  <c r="B4329" i="3"/>
  <c r="A4329" i="3"/>
  <c r="C4328" i="3"/>
  <c r="B4328" i="3"/>
  <c r="A4328" i="3"/>
  <c r="C4327" i="3"/>
  <c r="B4327" i="3"/>
  <c r="A4327" i="3"/>
  <c r="C4326" i="3"/>
  <c r="B4326" i="3"/>
  <c r="A4326" i="3"/>
  <c r="C4325" i="3"/>
  <c r="B4325" i="3"/>
  <c r="A4325" i="3"/>
  <c r="C4324" i="3"/>
  <c r="B4324" i="3"/>
  <c r="A4324" i="3"/>
  <c r="C4323" i="3"/>
  <c r="B4323" i="3"/>
  <c r="A4323" i="3"/>
  <c r="C4322" i="3"/>
  <c r="B4322" i="3"/>
  <c r="A4322" i="3"/>
  <c r="C4321" i="3"/>
  <c r="B4321" i="3"/>
  <c r="A4321" i="3"/>
  <c r="C4320" i="3"/>
  <c r="B4320" i="3"/>
  <c r="A4320" i="3"/>
  <c r="C4319" i="3"/>
  <c r="B4319" i="3"/>
  <c r="A4319" i="3"/>
  <c r="C4318" i="3"/>
  <c r="B4318" i="3"/>
  <c r="A4318" i="3"/>
  <c r="C4317" i="3"/>
  <c r="B4317" i="3"/>
  <c r="A4317" i="3"/>
  <c r="C4316" i="3"/>
  <c r="B4316" i="3"/>
  <c r="A4316" i="3"/>
  <c r="C4315" i="3"/>
  <c r="B4315" i="3"/>
  <c r="A4315" i="3"/>
  <c r="C4314" i="3"/>
  <c r="B4314" i="3"/>
  <c r="A4314" i="3"/>
  <c r="C4313" i="3"/>
  <c r="B4313" i="3"/>
  <c r="A4313" i="3"/>
  <c r="C4312" i="3"/>
  <c r="B4312" i="3"/>
  <c r="A4312" i="3"/>
  <c r="C4311" i="3"/>
  <c r="B4311" i="3"/>
  <c r="A4311" i="3"/>
  <c r="C4310" i="3"/>
  <c r="B4310" i="3"/>
  <c r="A4310" i="3"/>
  <c r="C4309" i="3"/>
  <c r="B4309" i="3"/>
  <c r="A4309" i="3"/>
  <c r="C4308" i="3"/>
  <c r="B4308" i="3"/>
  <c r="A4308" i="3"/>
  <c r="C4307" i="3"/>
  <c r="B4307" i="3"/>
  <c r="A4307" i="3"/>
  <c r="C4306" i="3"/>
  <c r="B4306" i="3"/>
  <c r="A4306" i="3"/>
  <c r="C4305" i="3"/>
  <c r="B4305" i="3"/>
  <c r="A4305" i="3"/>
  <c r="C4304" i="3"/>
  <c r="B4304" i="3"/>
  <c r="A4304" i="3"/>
  <c r="C4303" i="3"/>
  <c r="B4303" i="3"/>
  <c r="A4303" i="3"/>
  <c r="C4302" i="3"/>
  <c r="B4302" i="3"/>
  <c r="A4302" i="3"/>
  <c r="C4301" i="3"/>
  <c r="B4301" i="3"/>
  <c r="A4301" i="3"/>
  <c r="C4300" i="3"/>
  <c r="B4300" i="3"/>
  <c r="A4300" i="3"/>
  <c r="C4299" i="3"/>
  <c r="B4299" i="3"/>
  <c r="A4299" i="3"/>
  <c r="C4298" i="3"/>
  <c r="B4298" i="3"/>
  <c r="A4298" i="3"/>
  <c r="C4297" i="3"/>
  <c r="B4297" i="3"/>
  <c r="A4297" i="3"/>
  <c r="C4296" i="3"/>
  <c r="B4296" i="3"/>
  <c r="A4296" i="3"/>
  <c r="C4295" i="3"/>
  <c r="B4295" i="3"/>
  <c r="A4295" i="3"/>
  <c r="C4294" i="3"/>
  <c r="B4294" i="3"/>
  <c r="A4294" i="3"/>
  <c r="C4293" i="3"/>
  <c r="B4293" i="3"/>
  <c r="A4293" i="3"/>
  <c r="C4292" i="3"/>
  <c r="B4292" i="3"/>
  <c r="A4292" i="3"/>
  <c r="C4291" i="3"/>
  <c r="B4291" i="3"/>
  <c r="A4291" i="3"/>
  <c r="C4290" i="3"/>
  <c r="B4290" i="3"/>
  <c r="A4290" i="3"/>
  <c r="C4289" i="3"/>
  <c r="B4289" i="3"/>
  <c r="A4289" i="3"/>
  <c r="C4288" i="3"/>
  <c r="B4288" i="3"/>
  <c r="A4288" i="3"/>
  <c r="C4287" i="3"/>
  <c r="B4287" i="3"/>
  <c r="A4287" i="3"/>
  <c r="C4286" i="3"/>
  <c r="B4286" i="3"/>
  <c r="A4286" i="3"/>
  <c r="C4285" i="3"/>
  <c r="B4285" i="3"/>
  <c r="A4285" i="3"/>
  <c r="C4284" i="3"/>
  <c r="B4284" i="3"/>
  <c r="A4284" i="3"/>
  <c r="C4283" i="3"/>
  <c r="B4283" i="3"/>
  <c r="A4283" i="3"/>
  <c r="C4282" i="3"/>
  <c r="B4282" i="3"/>
  <c r="A4282" i="3"/>
  <c r="C4281" i="3"/>
  <c r="B4281" i="3"/>
  <c r="A4281" i="3"/>
  <c r="C4280" i="3"/>
  <c r="B4280" i="3"/>
  <c r="A4280" i="3"/>
  <c r="C4279" i="3"/>
  <c r="B4279" i="3"/>
  <c r="A4279" i="3"/>
  <c r="C4278" i="3"/>
  <c r="B4278" i="3"/>
  <c r="A4278" i="3"/>
  <c r="C4277" i="3"/>
  <c r="B4277" i="3"/>
  <c r="A4277" i="3"/>
  <c r="C4276" i="3"/>
  <c r="B4276" i="3"/>
  <c r="A4276" i="3"/>
  <c r="C4275" i="3"/>
  <c r="B4275" i="3"/>
  <c r="A4275" i="3"/>
  <c r="C4274" i="3"/>
  <c r="B4274" i="3"/>
  <c r="A4274" i="3"/>
  <c r="C4273" i="3"/>
  <c r="B4273" i="3"/>
  <c r="A4273" i="3"/>
  <c r="C4272" i="3"/>
  <c r="B4272" i="3"/>
  <c r="A4272" i="3"/>
  <c r="C4271" i="3"/>
  <c r="B4271" i="3"/>
  <c r="A4271" i="3"/>
  <c r="C4270" i="3"/>
  <c r="B4270" i="3"/>
  <c r="A4270" i="3"/>
  <c r="C4269" i="3"/>
  <c r="B4269" i="3"/>
  <c r="A4269" i="3"/>
  <c r="C4268" i="3"/>
  <c r="B4268" i="3"/>
  <c r="A4268" i="3"/>
  <c r="C4267" i="3"/>
  <c r="B4267" i="3"/>
  <c r="A4267" i="3"/>
  <c r="C4266" i="3"/>
  <c r="B4266" i="3"/>
  <c r="A4266" i="3"/>
  <c r="C4265" i="3"/>
  <c r="B4265" i="3"/>
  <c r="A4265" i="3"/>
  <c r="C4264" i="3"/>
  <c r="B4264" i="3"/>
  <c r="A4264" i="3"/>
  <c r="C4263" i="3"/>
  <c r="B4263" i="3"/>
  <c r="A4263" i="3"/>
  <c r="C4262" i="3"/>
  <c r="B4262" i="3"/>
  <c r="A4262" i="3"/>
  <c r="C4261" i="3"/>
  <c r="B4261" i="3"/>
  <c r="A4261" i="3"/>
  <c r="C4260" i="3"/>
  <c r="B4260" i="3"/>
  <c r="A4260" i="3"/>
  <c r="C4259" i="3"/>
  <c r="B4259" i="3"/>
  <c r="A4259" i="3"/>
  <c r="C4258" i="3"/>
  <c r="B4258" i="3"/>
  <c r="A4258" i="3"/>
  <c r="C4257" i="3"/>
  <c r="B4257" i="3"/>
  <c r="A4257" i="3"/>
  <c r="C4256" i="3"/>
  <c r="B4256" i="3"/>
  <c r="A4256" i="3"/>
  <c r="C4255" i="3"/>
  <c r="B4255" i="3"/>
  <c r="A4255" i="3"/>
  <c r="C4254" i="3"/>
  <c r="B4254" i="3"/>
  <c r="A4254" i="3"/>
  <c r="C4253" i="3"/>
  <c r="B4253" i="3"/>
  <c r="A4253" i="3"/>
  <c r="C4252" i="3"/>
  <c r="B4252" i="3"/>
  <c r="A4252" i="3"/>
  <c r="C4251" i="3"/>
  <c r="B4251" i="3"/>
  <c r="A4251" i="3"/>
  <c r="C4250" i="3"/>
  <c r="B4250" i="3"/>
  <c r="A4250" i="3"/>
  <c r="C4249" i="3"/>
  <c r="B4249" i="3"/>
  <c r="A4249" i="3"/>
  <c r="C4248" i="3"/>
  <c r="B4248" i="3"/>
  <c r="A4248" i="3"/>
  <c r="C4247" i="3"/>
  <c r="B4247" i="3"/>
  <c r="A4247" i="3"/>
  <c r="C4246" i="3"/>
  <c r="B4246" i="3"/>
  <c r="A4246" i="3"/>
  <c r="C4245" i="3"/>
  <c r="B4245" i="3"/>
  <c r="A4245" i="3"/>
  <c r="C4244" i="3"/>
  <c r="B4244" i="3"/>
  <c r="A4244" i="3"/>
  <c r="C4243" i="3"/>
  <c r="B4243" i="3"/>
  <c r="A4243" i="3"/>
  <c r="C4242" i="3"/>
  <c r="B4242" i="3"/>
  <c r="A4242" i="3"/>
  <c r="C4241" i="3"/>
  <c r="B4241" i="3"/>
  <c r="A4241" i="3"/>
  <c r="C4240" i="3"/>
  <c r="B4240" i="3"/>
  <c r="A4240" i="3"/>
  <c r="C4239" i="3"/>
  <c r="B4239" i="3"/>
  <c r="A4239" i="3"/>
  <c r="C4238" i="3"/>
  <c r="B4238" i="3"/>
  <c r="A4238" i="3"/>
  <c r="C4237" i="3"/>
  <c r="B4237" i="3"/>
  <c r="A4237" i="3"/>
  <c r="C4236" i="3"/>
  <c r="B4236" i="3"/>
  <c r="A4236" i="3"/>
  <c r="C4235" i="3"/>
  <c r="B4235" i="3"/>
  <c r="A4235" i="3"/>
  <c r="C4234" i="3"/>
  <c r="B4234" i="3"/>
  <c r="A4234" i="3"/>
  <c r="C4233" i="3"/>
  <c r="B4233" i="3"/>
  <c r="A4233" i="3"/>
  <c r="C4232" i="3"/>
  <c r="B4232" i="3"/>
  <c r="A4232" i="3"/>
  <c r="C4231" i="3"/>
  <c r="B4231" i="3"/>
  <c r="A4231" i="3"/>
  <c r="C4230" i="3"/>
  <c r="B4230" i="3"/>
  <c r="A4230" i="3"/>
  <c r="C4229" i="3"/>
  <c r="B4229" i="3"/>
  <c r="A4229" i="3"/>
  <c r="C4228" i="3"/>
  <c r="B4228" i="3"/>
  <c r="A4228" i="3"/>
  <c r="C4227" i="3"/>
  <c r="B4227" i="3"/>
  <c r="A4227" i="3"/>
  <c r="C4226" i="3"/>
  <c r="B4226" i="3"/>
  <c r="A4226" i="3"/>
  <c r="C4225" i="3"/>
  <c r="B4225" i="3"/>
  <c r="A4225" i="3"/>
  <c r="C4224" i="3"/>
  <c r="B4224" i="3"/>
  <c r="A4224" i="3"/>
  <c r="C4223" i="3"/>
  <c r="B4223" i="3"/>
  <c r="A4223" i="3"/>
  <c r="C4222" i="3"/>
  <c r="B4222" i="3"/>
  <c r="A4222" i="3"/>
  <c r="C4221" i="3"/>
  <c r="B4221" i="3"/>
  <c r="A4221" i="3"/>
  <c r="C4220" i="3"/>
  <c r="B4220" i="3"/>
  <c r="A4220" i="3"/>
  <c r="C4219" i="3"/>
  <c r="B4219" i="3"/>
  <c r="A4219" i="3"/>
  <c r="C4218" i="3"/>
  <c r="B4218" i="3"/>
  <c r="A4218" i="3"/>
  <c r="C4217" i="3"/>
  <c r="B4217" i="3"/>
  <c r="A4217" i="3"/>
  <c r="C4216" i="3"/>
  <c r="B4216" i="3"/>
  <c r="A4216" i="3"/>
  <c r="C4215" i="3"/>
  <c r="B4215" i="3"/>
  <c r="A4215" i="3"/>
  <c r="C4214" i="3"/>
  <c r="B4214" i="3"/>
  <c r="A4214" i="3"/>
  <c r="C4213" i="3"/>
  <c r="B4213" i="3"/>
  <c r="A4213" i="3"/>
  <c r="C4212" i="3"/>
  <c r="B4212" i="3"/>
  <c r="A4212" i="3"/>
  <c r="C4211" i="3"/>
  <c r="B4211" i="3"/>
  <c r="A4211" i="3"/>
  <c r="C4210" i="3"/>
  <c r="B4210" i="3"/>
  <c r="A4210" i="3"/>
  <c r="C4209" i="3"/>
  <c r="B4209" i="3"/>
  <c r="A4209" i="3"/>
  <c r="C4208" i="3"/>
  <c r="B4208" i="3"/>
  <c r="A4208" i="3"/>
  <c r="C4207" i="3"/>
  <c r="B4207" i="3"/>
  <c r="A4207" i="3"/>
  <c r="C4206" i="3"/>
  <c r="B4206" i="3"/>
  <c r="A4206" i="3"/>
  <c r="C4205" i="3"/>
  <c r="B4205" i="3"/>
  <c r="A4205" i="3"/>
  <c r="C4204" i="3"/>
  <c r="B4204" i="3"/>
  <c r="A4204" i="3"/>
  <c r="C4203" i="3"/>
  <c r="B4203" i="3"/>
  <c r="A4203" i="3"/>
  <c r="C4202" i="3"/>
  <c r="B4202" i="3"/>
  <c r="A4202" i="3"/>
  <c r="C4201" i="3"/>
  <c r="B4201" i="3"/>
  <c r="A4201" i="3"/>
  <c r="C4200" i="3"/>
  <c r="B4200" i="3"/>
  <c r="A4200" i="3"/>
  <c r="C4199" i="3"/>
  <c r="B4199" i="3"/>
  <c r="A4199" i="3"/>
  <c r="C4198" i="3"/>
  <c r="B4198" i="3"/>
  <c r="A4198" i="3"/>
  <c r="C4197" i="3"/>
  <c r="B4197" i="3"/>
  <c r="A4197" i="3"/>
  <c r="C4196" i="3"/>
  <c r="B4196" i="3"/>
  <c r="A4196" i="3"/>
  <c r="C4195" i="3"/>
  <c r="B4195" i="3"/>
  <c r="A4195" i="3"/>
  <c r="C4194" i="3"/>
  <c r="B4194" i="3"/>
  <c r="A4194" i="3"/>
  <c r="C4193" i="3"/>
  <c r="B4193" i="3"/>
  <c r="A4193" i="3"/>
  <c r="C4192" i="3"/>
  <c r="B4192" i="3"/>
  <c r="A4192" i="3"/>
  <c r="C4191" i="3"/>
  <c r="B4191" i="3"/>
  <c r="A4191" i="3"/>
  <c r="C4190" i="3"/>
  <c r="B4190" i="3"/>
  <c r="A4190" i="3"/>
  <c r="C4189" i="3"/>
  <c r="B4189" i="3"/>
  <c r="A4189" i="3"/>
  <c r="C4188" i="3"/>
  <c r="B4188" i="3"/>
  <c r="A4188" i="3"/>
  <c r="C4187" i="3"/>
  <c r="B4187" i="3"/>
  <c r="A4187" i="3"/>
  <c r="C4186" i="3"/>
  <c r="B4186" i="3"/>
  <c r="A4186" i="3"/>
  <c r="C4185" i="3"/>
  <c r="B4185" i="3"/>
  <c r="A4185" i="3"/>
  <c r="C4184" i="3"/>
  <c r="B4184" i="3"/>
  <c r="A4184" i="3"/>
  <c r="C4183" i="3"/>
  <c r="B4183" i="3"/>
  <c r="A4183" i="3"/>
  <c r="C4182" i="3"/>
  <c r="B4182" i="3"/>
  <c r="A4182" i="3"/>
  <c r="C4181" i="3"/>
  <c r="B4181" i="3"/>
  <c r="A4181" i="3"/>
  <c r="C4180" i="3"/>
  <c r="B4180" i="3"/>
  <c r="A4180" i="3"/>
  <c r="C4179" i="3"/>
  <c r="B4179" i="3"/>
  <c r="A4179" i="3"/>
  <c r="C4178" i="3"/>
  <c r="B4178" i="3"/>
  <c r="A4178" i="3"/>
  <c r="C4177" i="3"/>
  <c r="B4177" i="3"/>
  <c r="A4177" i="3"/>
  <c r="C4176" i="3"/>
  <c r="B4176" i="3"/>
  <c r="A4176" i="3"/>
  <c r="C4175" i="3"/>
  <c r="B4175" i="3"/>
  <c r="A4175" i="3"/>
  <c r="C4174" i="3"/>
  <c r="B4174" i="3"/>
  <c r="A4174" i="3"/>
  <c r="C4173" i="3"/>
  <c r="B4173" i="3"/>
  <c r="A4173" i="3"/>
  <c r="C4172" i="3"/>
  <c r="B4172" i="3"/>
  <c r="A4172" i="3"/>
  <c r="C4171" i="3"/>
  <c r="B4171" i="3"/>
  <c r="A4171" i="3"/>
  <c r="C4170" i="3"/>
  <c r="B4170" i="3"/>
  <c r="A4170" i="3"/>
  <c r="C4169" i="3"/>
  <c r="B4169" i="3"/>
  <c r="A4169" i="3"/>
  <c r="C4168" i="3"/>
  <c r="B4168" i="3"/>
  <c r="A4168" i="3"/>
  <c r="C4167" i="3"/>
  <c r="B4167" i="3"/>
  <c r="A4167" i="3"/>
  <c r="C4166" i="3"/>
  <c r="B4166" i="3"/>
  <c r="A4166" i="3"/>
  <c r="C4165" i="3"/>
  <c r="B4165" i="3"/>
  <c r="A4165" i="3"/>
  <c r="C4164" i="3"/>
  <c r="B4164" i="3"/>
  <c r="A4164" i="3"/>
  <c r="C4163" i="3"/>
  <c r="B4163" i="3"/>
  <c r="A4163" i="3"/>
  <c r="C4162" i="3"/>
  <c r="B4162" i="3"/>
  <c r="A4162" i="3"/>
  <c r="C4161" i="3"/>
  <c r="B4161" i="3"/>
  <c r="A4161" i="3"/>
  <c r="C4160" i="3"/>
  <c r="B4160" i="3"/>
  <c r="A4160" i="3"/>
  <c r="C4159" i="3"/>
  <c r="B4159" i="3"/>
  <c r="A4159" i="3"/>
  <c r="C4158" i="3"/>
  <c r="B4158" i="3"/>
  <c r="A4158" i="3"/>
  <c r="C4157" i="3"/>
  <c r="B4157" i="3"/>
  <c r="A4157" i="3"/>
  <c r="C4156" i="3"/>
  <c r="B4156" i="3"/>
  <c r="A4156" i="3"/>
  <c r="C4155" i="3"/>
  <c r="B4155" i="3"/>
  <c r="A4155" i="3"/>
  <c r="C4154" i="3"/>
  <c r="B4154" i="3"/>
  <c r="A4154" i="3"/>
  <c r="C4153" i="3"/>
  <c r="B4153" i="3"/>
  <c r="A4153" i="3"/>
  <c r="C4152" i="3"/>
  <c r="B4152" i="3"/>
  <c r="A4152" i="3"/>
  <c r="C4151" i="3"/>
  <c r="B4151" i="3"/>
  <c r="A4151" i="3"/>
  <c r="C4150" i="3"/>
  <c r="B4150" i="3"/>
  <c r="A4150" i="3"/>
  <c r="C4149" i="3"/>
  <c r="B4149" i="3"/>
  <c r="A4149" i="3"/>
  <c r="C4148" i="3"/>
  <c r="B4148" i="3"/>
  <c r="A4148" i="3"/>
  <c r="C4147" i="3"/>
  <c r="B4147" i="3"/>
  <c r="A4147" i="3"/>
  <c r="C4146" i="3"/>
  <c r="B4146" i="3"/>
  <c r="A4146" i="3"/>
  <c r="C4145" i="3"/>
  <c r="B4145" i="3"/>
  <c r="A4145" i="3"/>
  <c r="C4144" i="3"/>
  <c r="B4144" i="3"/>
  <c r="A4144" i="3"/>
  <c r="C4143" i="3"/>
  <c r="B4143" i="3"/>
  <c r="A4143" i="3"/>
  <c r="C4142" i="3"/>
  <c r="B4142" i="3"/>
  <c r="A4142" i="3"/>
  <c r="C4141" i="3"/>
  <c r="B4141" i="3"/>
  <c r="A4141" i="3"/>
  <c r="C4140" i="3"/>
  <c r="B4140" i="3"/>
  <c r="A4140" i="3"/>
  <c r="C4139" i="3"/>
  <c r="B4139" i="3"/>
  <c r="A4139" i="3"/>
  <c r="C4138" i="3"/>
  <c r="B4138" i="3"/>
  <c r="A4138" i="3"/>
  <c r="C4137" i="3"/>
  <c r="B4137" i="3"/>
  <c r="A4137" i="3"/>
  <c r="C4136" i="3"/>
  <c r="B4136" i="3"/>
  <c r="A4136" i="3"/>
  <c r="C4135" i="3"/>
  <c r="B4135" i="3"/>
  <c r="A4135" i="3"/>
  <c r="C4134" i="3"/>
  <c r="B4134" i="3"/>
  <c r="A4134" i="3"/>
  <c r="C4133" i="3"/>
  <c r="B4133" i="3"/>
  <c r="A4133" i="3"/>
  <c r="C4132" i="3"/>
  <c r="B4132" i="3"/>
  <c r="A4132" i="3"/>
  <c r="C4131" i="3"/>
  <c r="B4131" i="3"/>
  <c r="A4131" i="3"/>
  <c r="C4130" i="3"/>
  <c r="B4130" i="3"/>
  <c r="A4130" i="3"/>
  <c r="C4129" i="3"/>
  <c r="B4129" i="3"/>
  <c r="A4129" i="3"/>
  <c r="C4128" i="3"/>
  <c r="B4128" i="3"/>
  <c r="A4128" i="3"/>
  <c r="C4127" i="3"/>
  <c r="B4127" i="3"/>
  <c r="A4127" i="3"/>
  <c r="C4126" i="3"/>
  <c r="B4126" i="3"/>
  <c r="A4126" i="3"/>
  <c r="C4125" i="3"/>
  <c r="B4125" i="3"/>
  <c r="A4125" i="3"/>
  <c r="C4124" i="3"/>
  <c r="B4124" i="3"/>
  <c r="A4124" i="3"/>
  <c r="C4123" i="3"/>
  <c r="B4123" i="3"/>
  <c r="A4123" i="3"/>
  <c r="C4122" i="3"/>
  <c r="B4122" i="3"/>
  <c r="A4122" i="3"/>
  <c r="C4121" i="3"/>
  <c r="B4121" i="3"/>
  <c r="A4121" i="3"/>
  <c r="C4120" i="3"/>
  <c r="B4120" i="3"/>
  <c r="A4120" i="3"/>
  <c r="C4119" i="3"/>
  <c r="B4119" i="3"/>
  <c r="A4119" i="3"/>
  <c r="C4118" i="3"/>
  <c r="B4118" i="3"/>
  <c r="A4118" i="3"/>
  <c r="C4117" i="3"/>
  <c r="B4117" i="3"/>
  <c r="A4117" i="3"/>
  <c r="C4116" i="3"/>
  <c r="B4116" i="3"/>
  <c r="A4116" i="3"/>
  <c r="C4115" i="3"/>
  <c r="B4115" i="3"/>
  <c r="A4115" i="3"/>
  <c r="C4114" i="3"/>
  <c r="B4114" i="3"/>
  <c r="A4114" i="3"/>
  <c r="C4113" i="3"/>
  <c r="B4113" i="3"/>
  <c r="A4113" i="3"/>
  <c r="C4112" i="3"/>
  <c r="B4112" i="3"/>
  <c r="A4112" i="3"/>
  <c r="C4111" i="3"/>
  <c r="B4111" i="3"/>
  <c r="A4111" i="3"/>
  <c r="C4110" i="3"/>
  <c r="B4110" i="3"/>
  <c r="A4110" i="3"/>
  <c r="C4109" i="3"/>
  <c r="B4109" i="3"/>
  <c r="A4109" i="3"/>
  <c r="C4108" i="3"/>
  <c r="B4108" i="3"/>
  <c r="A4108" i="3"/>
  <c r="C4107" i="3"/>
  <c r="B4107" i="3"/>
  <c r="A4107" i="3"/>
  <c r="C4106" i="3"/>
  <c r="B4106" i="3"/>
  <c r="A4106" i="3"/>
  <c r="C4105" i="3"/>
  <c r="B4105" i="3"/>
  <c r="A4105" i="3"/>
  <c r="C4104" i="3"/>
  <c r="B4104" i="3"/>
  <c r="A4104" i="3"/>
  <c r="C4103" i="3"/>
  <c r="B4103" i="3"/>
  <c r="A4103" i="3"/>
  <c r="C4102" i="3"/>
  <c r="B4102" i="3"/>
  <c r="A4102" i="3"/>
  <c r="C4101" i="3"/>
  <c r="B4101" i="3"/>
  <c r="A4101" i="3"/>
  <c r="C4100" i="3"/>
  <c r="B4100" i="3"/>
  <c r="A4100" i="3"/>
  <c r="C4099" i="3"/>
  <c r="B4099" i="3"/>
  <c r="A4099" i="3"/>
  <c r="C4098" i="3"/>
  <c r="B4098" i="3"/>
  <c r="A4098" i="3"/>
  <c r="C4097" i="3"/>
  <c r="B4097" i="3"/>
  <c r="A4097" i="3"/>
  <c r="C4096" i="3"/>
  <c r="B4096" i="3"/>
  <c r="A4096" i="3"/>
  <c r="C4095" i="3"/>
  <c r="B4095" i="3"/>
  <c r="A4095" i="3"/>
  <c r="C4094" i="3"/>
  <c r="B4094" i="3"/>
  <c r="A4094" i="3"/>
  <c r="C4093" i="3"/>
  <c r="B4093" i="3"/>
  <c r="A4093" i="3"/>
  <c r="C4092" i="3"/>
  <c r="B4092" i="3"/>
  <c r="A4092" i="3"/>
  <c r="C4091" i="3"/>
  <c r="B4091" i="3"/>
  <c r="A4091" i="3"/>
  <c r="C4090" i="3"/>
  <c r="B4090" i="3"/>
  <c r="A4090" i="3"/>
  <c r="C4089" i="3"/>
  <c r="B4089" i="3"/>
  <c r="A4089" i="3"/>
  <c r="C4088" i="3"/>
  <c r="B4088" i="3"/>
  <c r="A4088" i="3"/>
  <c r="C4087" i="3"/>
  <c r="B4087" i="3"/>
  <c r="A4087" i="3"/>
  <c r="C4086" i="3"/>
  <c r="B4086" i="3"/>
  <c r="A4086" i="3"/>
  <c r="C4085" i="3"/>
  <c r="B4085" i="3"/>
  <c r="A4085" i="3"/>
  <c r="C4084" i="3"/>
  <c r="B4084" i="3"/>
  <c r="A4084" i="3"/>
  <c r="C4083" i="3"/>
  <c r="B4083" i="3"/>
  <c r="A4083" i="3"/>
  <c r="C4082" i="3"/>
  <c r="B4082" i="3"/>
  <c r="A4082" i="3"/>
  <c r="C4081" i="3"/>
  <c r="B4081" i="3"/>
  <c r="A4081" i="3"/>
  <c r="C4080" i="3"/>
  <c r="B4080" i="3"/>
  <c r="A4080" i="3"/>
  <c r="C4079" i="3"/>
  <c r="B4079" i="3"/>
  <c r="A4079" i="3"/>
  <c r="C4078" i="3"/>
  <c r="B4078" i="3"/>
  <c r="A4078" i="3"/>
  <c r="C4077" i="3"/>
  <c r="B4077" i="3"/>
  <c r="A4077" i="3"/>
  <c r="C4076" i="3"/>
  <c r="B4076" i="3"/>
  <c r="A4076" i="3"/>
  <c r="C4075" i="3"/>
  <c r="B4075" i="3"/>
  <c r="A4075" i="3"/>
  <c r="C4074" i="3"/>
  <c r="B4074" i="3"/>
  <c r="A4074" i="3"/>
  <c r="C4073" i="3"/>
  <c r="B4073" i="3"/>
  <c r="A4073" i="3"/>
  <c r="C4072" i="3"/>
  <c r="B4072" i="3"/>
  <c r="A4072" i="3"/>
  <c r="C4071" i="3"/>
  <c r="B4071" i="3"/>
  <c r="A4071" i="3"/>
  <c r="C4070" i="3"/>
  <c r="B4070" i="3"/>
  <c r="A4070" i="3"/>
  <c r="C4069" i="3"/>
  <c r="B4069" i="3"/>
  <c r="A4069" i="3"/>
  <c r="C4068" i="3"/>
  <c r="B4068" i="3"/>
  <c r="A4068" i="3"/>
  <c r="C4067" i="3"/>
  <c r="B4067" i="3"/>
  <c r="A4067" i="3"/>
  <c r="C4066" i="3"/>
  <c r="B4066" i="3"/>
  <c r="A4066" i="3"/>
  <c r="C4065" i="3"/>
  <c r="B4065" i="3"/>
  <c r="A4065" i="3"/>
  <c r="C4064" i="3"/>
  <c r="B4064" i="3"/>
  <c r="A4064" i="3"/>
  <c r="C4063" i="3"/>
  <c r="B4063" i="3"/>
  <c r="A4063" i="3"/>
  <c r="C4062" i="3"/>
  <c r="B4062" i="3"/>
  <c r="A4062" i="3"/>
  <c r="C4061" i="3"/>
  <c r="B4061" i="3"/>
  <c r="A4061" i="3"/>
  <c r="C4060" i="3"/>
  <c r="B4060" i="3"/>
  <c r="A4060" i="3"/>
  <c r="C4059" i="3"/>
  <c r="B4059" i="3"/>
  <c r="A4059" i="3"/>
  <c r="C4058" i="3"/>
  <c r="B4058" i="3"/>
  <c r="A4058" i="3"/>
  <c r="C4057" i="3"/>
  <c r="B4057" i="3"/>
  <c r="A4057" i="3"/>
  <c r="C4056" i="3"/>
  <c r="B4056" i="3"/>
  <c r="A4056" i="3"/>
  <c r="C4055" i="3"/>
  <c r="B4055" i="3"/>
  <c r="A4055" i="3"/>
  <c r="C4054" i="3"/>
  <c r="B4054" i="3"/>
  <c r="A4054" i="3"/>
  <c r="C4053" i="3"/>
  <c r="B4053" i="3"/>
  <c r="A4053" i="3"/>
  <c r="C4052" i="3"/>
  <c r="B4052" i="3"/>
  <c r="A4052" i="3"/>
  <c r="C4051" i="3"/>
  <c r="B4051" i="3"/>
  <c r="A4051" i="3"/>
  <c r="C4050" i="3"/>
  <c r="B4050" i="3"/>
  <c r="A4050" i="3"/>
  <c r="C4049" i="3"/>
  <c r="B4049" i="3"/>
  <c r="A4049" i="3"/>
  <c r="C4048" i="3"/>
  <c r="B4048" i="3"/>
  <c r="A4048" i="3"/>
  <c r="C4047" i="3"/>
  <c r="B4047" i="3"/>
  <c r="A4047" i="3"/>
  <c r="C4046" i="3"/>
  <c r="B4046" i="3"/>
  <c r="A4046" i="3"/>
  <c r="C4045" i="3"/>
  <c r="B4045" i="3"/>
  <c r="A4045" i="3"/>
  <c r="C4044" i="3"/>
  <c r="B4044" i="3"/>
  <c r="A4044" i="3"/>
  <c r="C4043" i="3"/>
  <c r="B4043" i="3"/>
  <c r="A4043" i="3"/>
  <c r="C4042" i="3"/>
  <c r="B4042" i="3"/>
  <c r="A4042" i="3"/>
  <c r="C4041" i="3"/>
  <c r="B4041" i="3"/>
  <c r="A4041" i="3"/>
  <c r="C4040" i="3"/>
  <c r="B4040" i="3"/>
  <c r="A4040" i="3"/>
  <c r="C4039" i="3"/>
  <c r="B4039" i="3"/>
  <c r="A4039" i="3"/>
  <c r="C4038" i="3"/>
  <c r="B4038" i="3"/>
  <c r="A4038" i="3"/>
  <c r="C4037" i="3"/>
  <c r="B4037" i="3"/>
  <c r="A4037" i="3"/>
  <c r="C4036" i="3"/>
  <c r="B4036" i="3"/>
  <c r="A4036" i="3"/>
  <c r="C4035" i="3"/>
  <c r="B4035" i="3"/>
  <c r="A4035" i="3"/>
  <c r="C4034" i="3"/>
  <c r="B4034" i="3"/>
  <c r="A4034" i="3"/>
  <c r="C4033" i="3"/>
  <c r="B4033" i="3"/>
  <c r="A4033" i="3"/>
  <c r="C4032" i="3"/>
  <c r="B4032" i="3"/>
  <c r="A4032" i="3"/>
  <c r="C4031" i="3"/>
  <c r="B4031" i="3"/>
  <c r="A4031" i="3"/>
  <c r="C4030" i="3"/>
  <c r="B4030" i="3"/>
  <c r="A4030" i="3"/>
  <c r="C4029" i="3"/>
  <c r="B4029" i="3"/>
  <c r="A4029" i="3"/>
  <c r="C4028" i="3"/>
  <c r="B4028" i="3"/>
  <c r="A4028" i="3"/>
  <c r="C4027" i="3"/>
  <c r="B4027" i="3"/>
  <c r="A4027" i="3"/>
  <c r="C4026" i="3"/>
  <c r="B4026" i="3"/>
  <c r="A4026" i="3"/>
  <c r="C4025" i="3"/>
  <c r="B4025" i="3"/>
  <c r="A4025" i="3"/>
  <c r="C4024" i="3"/>
  <c r="B4024" i="3"/>
  <c r="A4024" i="3"/>
  <c r="C4023" i="3"/>
  <c r="B4023" i="3"/>
  <c r="A4023" i="3"/>
  <c r="C4022" i="3"/>
  <c r="B4022" i="3"/>
  <c r="A4022" i="3"/>
  <c r="C4021" i="3"/>
  <c r="B4021" i="3"/>
  <c r="A4021" i="3"/>
  <c r="C4020" i="3"/>
  <c r="B4020" i="3"/>
  <c r="A4020" i="3"/>
  <c r="C4019" i="3"/>
  <c r="B4019" i="3"/>
  <c r="A4019" i="3"/>
  <c r="C4018" i="3"/>
  <c r="B4018" i="3"/>
  <c r="A4018" i="3"/>
  <c r="C4017" i="3"/>
  <c r="B4017" i="3"/>
  <c r="A4017" i="3"/>
  <c r="C4016" i="3"/>
  <c r="B4016" i="3"/>
  <c r="A4016" i="3"/>
  <c r="C4015" i="3"/>
  <c r="B4015" i="3"/>
  <c r="A4015" i="3"/>
  <c r="C4014" i="3"/>
  <c r="B4014" i="3"/>
  <c r="A4014" i="3"/>
  <c r="C4013" i="3"/>
  <c r="B4013" i="3"/>
  <c r="A4013" i="3"/>
  <c r="C4012" i="3"/>
  <c r="B4012" i="3"/>
  <c r="A4012" i="3"/>
  <c r="C4011" i="3"/>
  <c r="B4011" i="3"/>
  <c r="A4011" i="3"/>
  <c r="C4010" i="3"/>
  <c r="B4010" i="3"/>
  <c r="A4010" i="3"/>
  <c r="C4009" i="3"/>
  <c r="B4009" i="3"/>
  <c r="A4009" i="3"/>
  <c r="C4008" i="3"/>
  <c r="B4008" i="3"/>
  <c r="A4008" i="3"/>
  <c r="C4007" i="3"/>
  <c r="B4007" i="3"/>
  <c r="A4007" i="3"/>
  <c r="C4006" i="3"/>
  <c r="B4006" i="3"/>
  <c r="A4006" i="3"/>
  <c r="C4005" i="3"/>
  <c r="B4005" i="3"/>
  <c r="A4005" i="3"/>
  <c r="C4004" i="3"/>
  <c r="B4004" i="3"/>
  <c r="A4004" i="3"/>
  <c r="C4003" i="3"/>
  <c r="B4003" i="3"/>
  <c r="A4003" i="3"/>
  <c r="C4002" i="3"/>
  <c r="B4002" i="3"/>
  <c r="A4002" i="3"/>
  <c r="C4001" i="3"/>
  <c r="B4001" i="3"/>
  <c r="A4001" i="3"/>
  <c r="C4000" i="3"/>
  <c r="B4000" i="3"/>
  <c r="A4000" i="3"/>
  <c r="C3999" i="3"/>
  <c r="B3999" i="3"/>
  <c r="A3999" i="3"/>
  <c r="C3998" i="3"/>
  <c r="B3998" i="3"/>
  <c r="A3998" i="3"/>
  <c r="C3997" i="3"/>
  <c r="B3997" i="3"/>
  <c r="A3997" i="3"/>
  <c r="C3996" i="3"/>
  <c r="B3996" i="3"/>
  <c r="A3996" i="3"/>
  <c r="C3995" i="3"/>
  <c r="B3995" i="3"/>
  <c r="A3995" i="3"/>
  <c r="C3994" i="3"/>
  <c r="B3994" i="3"/>
  <c r="A3994" i="3"/>
  <c r="C3993" i="3"/>
  <c r="B3993" i="3"/>
  <c r="A3993" i="3"/>
  <c r="C3992" i="3"/>
  <c r="B3992" i="3"/>
  <c r="A3992" i="3"/>
  <c r="C3991" i="3"/>
  <c r="B3991" i="3"/>
  <c r="A3991" i="3"/>
  <c r="C3990" i="3"/>
  <c r="B3990" i="3"/>
  <c r="A3990" i="3"/>
  <c r="C3989" i="3"/>
  <c r="B3989" i="3"/>
  <c r="A3989" i="3"/>
  <c r="C3988" i="3"/>
  <c r="B3988" i="3"/>
  <c r="A3988" i="3"/>
  <c r="C3987" i="3"/>
  <c r="B3987" i="3"/>
  <c r="A3987" i="3"/>
  <c r="C3986" i="3"/>
  <c r="B3986" i="3"/>
  <c r="A3986" i="3"/>
  <c r="C3985" i="3"/>
  <c r="B3985" i="3"/>
  <c r="A3985" i="3"/>
  <c r="C3984" i="3"/>
  <c r="B3984" i="3"/>
  <c r="A3984" i="3"/>
  <c r="C3983" i="3"/>
  <c r="B3983" i="3"/>
  <c r="A3983" i="3"/>
  <c r="C3982" i="3"/>
  <c r="B3982" i="3"/>
  <c r="A3982" i="3"/>
  <c r="C3981" i="3"/>
  <c r="B3981" i="3"/>
  <c r="A3981" i="3"/>
  <c r="C3980" i="3"/>
  <c r="B3980" i="3"/>
  <c r="A3980" i="3"/>
  <c r="C3979" i="3"/>
  <c r="B3979" i="3"/>
  <c r="A3979" i="3"/>
  <c r="C3978" i="3"/>
  <c r="B3978" i="3"/>
  <c r="A3978" i="3"/>
  <c r="C3977" i="3"/>
  <c r="B3977" i="3"/>
  <c r="A3977" i="3"/>
  <c r="C3976" i="3"/>
  <c r="B3976" i="3"/>
  <c r="A3976" i="3"/>
  <c r="C3975" i="3"/>
  <c r="B3975" i="3"/>
  <c r="A3975" i="3"/>
  <c r="C3974" i="3"/>
  <c r="B3974" i="3"/>
  <c r="A3974" i="3"/>
  <c r="C3973" i="3"/>
  <c r="B3973" i="3"/>
  <c r="A3973" i="3"/>
  <c r="C3972" i="3"/>
  <c r="B3972" i="3"/>
  <c r="A3972" i="3"/>
  <c r="C3971" i="3"/>
  <c r="B3971" i="3"/>
  <c r="A3971" i="3"/>
  <c r="C3970" i="3"/>
  <c r="B3970" i="3"/>
  <c r="A3970" i="3"/>
  <c r="C3969" i="3"/>
  <c r="B3969" i="3"/>
  <c r="A3969" i="3"/>
  <c r="C3968" i="3"/>
  <c r="B3968" i="3"/>
  <c r="A3968" i="3"/>
  <c r="C3967" i="3"/>
  <c r="B3967" i="3"/>
  <c r="A3967" i="3"/>
  <c r="C3966" i="3"/>
  <c r="B3966" i="3"/>
  <c r="A3966" i="3"/>
  <c r="C3965" i="3"/>
  <c r="B3965" i="3"/>
  <c r="A3965" i="3"/>
  <c r="C3964" i="3"/>
  <c r="B3964" i="3"/>
  <c r="A3964" i="3"/>
  <c r="C3963" i="3"/>
  <c r="B3963" i="3"/>
  <c r="A3963" i="3"/>
  <c r="C3962" i="3"/>
  <c r="B3962" i="3"/>
  <c r="A3962" i="3"/>
  <c r="C3961" i="3"/>
  <c r="B3961" i="3"/>
  <c r="A3961" i="3"/>
  <c r="C3960" i="3"/>
  <c r="B3960" i="3"/>
  <c r="A3960" i="3"/>
  <c r="C3959" i="3"/>
  <c r="B3959" i="3"/>
  <c r="A3959" i="3"/>
  <c r="C3958" i="3"/>
  <c r="B3958" i="3"/>
  <c r="A3958" i="3"/>
  <c r="C3957" i="3"/>
  <c r="B3957" i="3"/>
  <c r="A3957" i="3"/>
  <c r="C3956" i="3"/>
  <c r="B3956" i="3"/>
  <c r="A3956" i="3"/>
  <c r="C3955" i="3"/>
  <c r="B3955" i="3"/>
  <c r="A3955" i="3"/>
  <c r="C3954" i="3"/>
  <c r="B3954" i="3"/>
  <c r="A3954" i="3"/>
  <c r="C3953" i="3"/>
  <c r="B3953" i="3"/>
  <c r="A3953" i="3"/>
  <c r="C3952" i="3"/>
  <c r="B3952" i="3"/>
  <c r="A3952" i="3"/>
  <c r="C3951" i="3"/>
  <c r="B3951" i="3"/>
  <c r="A3951" i="3"/>
  <c r="C3950" i="3"/>
  <c r="B3950" i="3"/>
  <c r="A3950" i="3"/>
  <c r="C3949" i="3"/>
  <c r="B3949" i="3"/>
  <c r="A3949" i="3"/>
  <c r="C3948" i="3"/>
  <c r="B3948" i="3"/>
  <c r="A3948" i="3"/>
  <c r="C3947" i="3"/>
  <c r="B3947" i="3"/>
  <c r="A3947" i="3"/>
  <c r="C3946" i="3"/>
  <c r="B3946" i="3"/>
  <c r="A3946" i="3"/>
  <c r="C3945" i="3"/>
  <c r="B3945" i="3"/>
  <c r="A3945" i="3"/>
  <c r="C3944" i="3"/>
  <c r="B3944" i="3"/>
  <c r="A3944" i="3"/>
  <c r="C3943" i="3"/>
  <c r="B3943" i="3"/>
  <c r="A3943" i="3"/>
  <c r="C3942" i="3"/>
  <c r="B3942" i="3"/>
  <c r="A3942" i="3"/>
  <c r="C3941" i="3"/>
  <c r="B3941" i="3"/>
  <c r="A3941" i="3"/>
  <c r="C3940" i="3"/>
  <c r="B3940" i="3"/>
  <c r="A3940" i="3"/>
  <c r="C3939" i="3"/>
  <c r="B3939" i="3"/>
  <c r="A3939" i="3"/>
  <c r="C3938" i="3"/>
  <c r="B3938" i="3"/>
  <c r="A3938" i="3"/>
  <c r="C3937" i="3"/>
  <c r="B3937" i="3"/>
  <c r="A3937" i="3"/>
  <c r="C3936" i="3"/>
  <c r="B3936" i="3"/>
  <c r="A3936" i="3"/>
  <c r="C3935" i="3"/>
  <c r="B3935" i="3"/>
  <c r="A3935" i="3"/>
  <c r="C3934" i="3"/>
  <c r="B3934" i="3"/>
  <c r="A3934" i="3"/>
  <c r="C3933" i="3"/>
  <c r="B3933" i="3"/>
  <c r="A3933" i="3"/>
  <c r="C3932" i="3"/>
  <c r="B3932" i="3"/>
  <c r="A3932" i="3"/>
  <c r="C3931" i="3"/>
  <c r="B3931" i="3"/>
  <c r="A3931" i="3"/>
  <c r="C3930" i="3"/>
  <c r="B3930" i="3"/>
  <c r="A3930" i="3"/>
  <c r="C3929" i="3"/>
  <c r="B3929" i="3"/>
  <c r="A3929" i="3"/>
  <c r="C3928" i="3"/>
  <c r="B3928" i="3"/>
  <c r="A3928" i="3"/>
  <c r="C3927" i="3"/>
  <c r="B3927" i="3"/>
  <c r="A3927" i="3"/>
  <c r="C3926" i="3"/>
  <c r="B3926" i="3"/>
  <c r="A3926" i="3"/>
  <c r="C3925" i="3"/>
  <c r="B3925" i="3"/>
  <c r="A3925" i="3"/>
  <c r="C3924" i="3"/>
  <c r="B3924" i="3"/>
  <c r="A3924" i="3"/>
  <c r="C3923" i="3"/>
  <c r="B3923" i="3"/>
  <c r="A3923" i="3"/>
  <c r="C3922" i="3"/>
  <c r="B3922" i="3"/>
  <c r="A3922" i="3"/>
  <c r="C3921" i="3"/>
  <c r="B3921" i="3"/>
  <c r="A3921" i="3"/>
  <c r="C3920" i="3"/>
  <c r="B3920" i="3"/>
  <c r="A3920" i="3"/>
  <c r="C3919" i="3"/>
  <c r="B3919" i="3"/>
  <c r="A3919" i="3"/>
  <c r="C3918" i="3"/>
  <c r="B3918" i="3"/>
  <c r="A3918" i="3"/>
  <c r="C3917" i="3"/>
  <c r="B3917" i="3"/>
  <c r="A3917" i="3"/>
  <c r="C3916" i="3"/>
  <c r="B3916" i="3"/>
  <c r="A3916" i="3"/>
  <c r="C3915" i="3"/>
  <c r="B3915" i="3"/>
  <c r="A3915" i="3"/>
  <c r="C3914" i="3"/>
  <c r="B3914" i="3"/>
  <c r="A3914" i="3"/>
  <c r="C3913" i="3"/>
  <c r="B3913" i="3"/>
  <c r="A3913" i="3"/>
  <c r="C3912" i="3"/>
  <c r="B3912" i="3"/>
  <c r="A3912" i="3"/>
  <c r="C3911" i="3"/>
  <c r="B3911" i="3"/>
  <c r="A3911" i="3"/>
  <c r="C3910" i="3"/>
  <c r="B3910" i="3"/>
  <c r="A3910" i="3"/>
  <c r="C3909" i="3"/>
  <c r="B3909" i="3"/>
  <c r="A3909" i="3"/>
  <c r="C3908" i="3"/>
  <c r="B3908" i="3"/>
  <c r="A3908" i="3"/>
  <c r="C3907" i="3"/>
  <c r="B3907" i="3"/>
  <c r="A3907" i="3"/>
  <c r="C3906" i="3"/>
  <c r="B3906" i="3"/>
  <c r="A3906" i="3"/>
  <c r="C3905" i="3"/>
  <c r="B3905" i="3"/>
  <c r="A3905" i="3"/>
  <c r="C3904" i="3"/>
  <c r="B3904" i="3"/>
  <c r="A3904" i="3"/>
  <c r="C3903" i="3"/>
  <c r="B3903" i="3"/>
  <c r="A3903" i="3"/>
  <c r="C3902" i="3"/>
  <c r="B3902" i="3"/>
  <c r="A3902" i="3"/>
  <c r="C3901" i="3"/>
  <c r="B3901" i="3"/>
  <c r="A3901" i="3"/>
  <c r="C3900" i="3"/>
  <c r="B3900" i="3"/>
  <c r="A3900" i="3"/>
  <c r="C3899" i="3"/>
  <c r="B3899" i="3"/>
  <c r="A3899" i="3"/>
  <c r="C3898" i="3"/>
  <c r="B3898" i="3"/>
  <c r="A3898" i="3"/>
  <c r="C3897" i="3"/>
  <c r="B3897" i="3"/>
  <c r="A3897" i="3"/>
  <c r="C3896" i="3"/>
  <c r="B3896" i="3"/>
  <c r="A3896" i="3"/>
  <c r="C3895" i="3"/>
  <c r="B3895" i="3"/>
  <c r="A3895" i="3"/>
  <c r="C3894" i="3"/>
  <c r="B3894" i="3"/>
  <c r="A3894" i="3"/>
  <c r="C3893" i="3"/>
  <c r="B3893" i="3"/>
  <c r="A3893" i="3"/>
  <c r="C3892" i="3"/>
  <c r="B3892" i="3"/>
  <c r="A3892" i="3"/>
  <c r="C3891" i="3"/>
  <c r="B3891" i="3"/>
  <c r="A3891" i="3"/>
  <c r="C3890" i="3"/>
  <c r="B3890" i="3"/>
  <c r="A3890" i="3"/>
  <c r="C3889" i="3"/>
  <c r="B3889" i="3"/>
  <c r="A3889" i="3"/>
  <c r="C3888" i="3"/>
  <c r="B3888" i="3"/>
  <c r="A3888" i="3"/>
  <c r="C3887" i="3"/>
  <c r="B3887" i="3"/>
  <c r="A3887" i="3"/>
  <c r="C3886" i="3"/>
  <c r="B3886" i="3"/>
  <c r="A3886" i="3"/>
  <c r="C3885" i="3"/>
  <c r="B3885" i="3"/>
  <c r="A3885" i="3"/>
  <c r="C3884" i="3"/>
  <c r="B3884" i="3"/>
  <c r="A3884" i="3"/>
  <c r="C3883" i="3"/>
  <c r="B3883" i="3"/>
  <c r="A3883" i="3"/>
  <c r="C3882" i="3"/>
  <c r="B3882" i="3"/>
  <c r="A3882" i="3"/>
  <c r="C3881" i="3"/>
  <c r="B3881" i="3"/>
  <c r="A3881" i="3"/>
  <c r="C3880" i="3"/>
  <c r="B3880" i="3"/>
  <c r="A3880" i="3"/>
  <c r="C3879" i="3"/>
  <c r="B3879" i="3"/>
  <c r="A3879" i="3"/>
  <c r="C3878" i="3"/>
  <c r="B3878" i="3"/>
  <c r="A3878" i="3"/>
  <c r="C3877" i="3"/>
  <c r="B3877" i="3"/>
  <c r="A3877" i="3"/>
  <c r="C3876" i="3"/>
  <c r="B3876" i="3"/>
  <c r="A3876" i="3"/>
  <c r="C3875" i="3"/>
  <c r="B3875" i="3"/>
  <c r="A3875" i="3"/>
  <c r="C3874" i="3"/>
  <c r="B3874" i="3"/>
  <c r="A3874" i="3"/>
  <c r="C3873" i="3"/>
  <c r="B3873" i="3"/>
  <c r="A3873" i="3"/>
  <c r="C3872" i="3"/>
  <c r="B3872" i="3"/>
  <c r="A3872" i="3"/>
  <c r="C3871" i="3"/>
  <c r="B3871" i="3"/>
  <c r="A3871" i="3"/>
  <c r="C3870" i="3"/>
  <c r="B3870" i="3"/>
  <c r="A3870" i="3"/>
  <c r="C3869" i="3"/>
  <c r="B3869" i="3"/>
  <c r="A3869" i="3"/>
  <c r="C3868" i="3"/>
  <c r="B3868" i="3"/>
  <c r="A3868" i="3"/>
  <c r="C3867" i="3"/>
  <c r="B3867" i="3"/>
  <c r="A3867" i="3"/>
  <c r="C3866" i="3"/>
  <c r="B3866" i="3"/>
  <c r="A3866" i="3"/>
  <c r="C3865" i="3"/>
  <c r="B3865" i="3"/>
  <c r="A3865" i="3"/>
  <c r="C3864" i="3"/>
  <c r="B3864" i="3"/>
  <c r="A3864" i="3"/>
  <c r="C3863" i="3"/>
  <c r="B3863" i="3"/>
  <c r="A3863" i="3"/>
  <c r="C3862" i="3"/>
  <c r="B3862" i="3"/>
  <c r="A3862" i="3"/>
  <c r="C3861" i="3"/>
  <c r="B3861" i="3"/>
  <c r="A3861" i="3"/>
  <c r="C3860" i="3"/>
  <c r="B3860" i="3"/>
  <c r="A3860" i="3"/>
  <c r="C3859" i="3"/>
  <c r="B3859" i="3"/>
  <c r="A3859" i="3"/>
  <c r="C3858" i="3"/>
  <c r="B3858" i="3"/>
  <c r="A3858" i="3"/>
  <c r="C3857" i="3"/>
  <c r="B3857" i="3"/>
  <c r="A3857" i="3"/>
  <c r="C3856" i="3"/>
  <c r="B3856" i="3"/>
  <c r="A3856" i="3"/>
  <c r="C3855" i="3"/>
  <c r="B3855" i="3"/>
  <c r="A3855" i="3"/>
  <c r="C3854" i="3"/>
  <c r="B3854" i="3"/>
  <c r="A3854" i="3"/>
  <c r="C3853" i="3"/>
  <c r="B3853" i="3"/>
  <c r="A3853" i="3"/>
  <c r="C3852" i="3"/>
  <c r="B3852" i="3"/>
  <c r="A3852" i="3"/>
  <c r="C3851" i="3"/>
  <c r="B3851" i="3"/>
  <c r="A3851" i="3"/>
  <c r="C3850" i="3"/>
  <c r="B3850" i="3"/>
  <c r="A3850" i="3"/>
  <c r="C3849" i="3"/>
  <c r="B3849" i="3"/>
  <c r="A3849" i="3"/>
  <c r="C3848" i="3"/>
  <c r="B3848" i="3"/>
  <c r="A3848" i="3"/>
  <c r="C3847" i="3"/>
  <c r="B3847" i="3"/>
  <c r="A3847" i="3"/>
  <c r="C3846" i="3"/>
  <c r="B3846" i="3"/>
  <c r="A3846" i="3"/>
  <c r="C3845" i="3"/>
  <c r="B3845" i="3"/>
  <c r="A3845" i="3"/>
  <c r="C3844" i="3"/>
  <c r="B3844" i="3"/>
  <c r="A3844" i="3"/>
  <c r="C3843" i="3"/>
  <c r="B3843" i="3"/>
  <c r="A3843" i="3"/>
  <c r="C3842" i="3"/>
  <c r="B3842" i="3"/>
  <c r="A3842" i="3"/>
  <c r="C3841" i="3"/>
  <c r="B3841" i="3"/>
  <c r="A3841" i="3"/>
  <c r="C3840" i="3"/>
  <c r="B3840" i="3"/>
  <c r="A3840" i="3"/>
  <c r="C3839" i="3"/>
  <c r="B3839" i="3"/>
  <c r="A3839" i="3"/>
  <c r="C3838" i="3"/>
  <c r="B3838" i="3"/>
  <c r="A3838" i="3"/>
  <c r="C3837" i="3"/>
  <c r="B3837" i="3"/>
  <c r="A3837" i="3"/>
  <c r="C3836" i="3"/>
  <c r="B3836" i="3"/>
  <c r="A3836" i="3"/>
  <c r="C3835" i="3"/>
  <c r="B3835" i="3"/>
  <c r="A3835" i="3"/>
  <c r="C3834" i="3"/>
  <c r="B3834" i="3"/>
  <c r="A3834" i="3"/>
  <c r="C3833" i="3"/>
  <c r="B3833" i="3"/>
  <c r="A3833" i="3"/>
  <c r="C3832" i="3"/>
  <c r="B3832" i="3"/>
  <c r="A3832" i="3"/>
  <c r="C3831" i="3"/>
  <c r="B3831" i="3"/>
  <c r="A3831" i="3"/>
  <c r="C3830" i="3"/>
  <c r="B3830" i="3"/>
  <c r="A3830" i="3"/>
  <c r="C3829" i="3"/>
  <c r="B3829" i="3"/>
  <c r="A3829" i="3"/>
  <c r="C3828" i="3"/>
  <c r="B3828" i="3"/>
  <c r="A3828" i="3"/>
  <c r="C3827" i="3"/>
  <c r="B3827" i="3"/>
  <c r="A3827" i="3"/>
  <c r="C3826" i="3"/>
  <c r="B3826" i="3"/>
  <c r="A3826" i="3"/>
  <c r="C3825" i="3"/>
  <c r="B3825" i="3"/>
  <c r="A3825" i="3"/>
  <c r="C3824" i="3"/>
  <c r="B3824" i="3"/>
  <c r="A3824" i="3"/>
  <c r="C3823" i="3"/>
  <c r="B3823" i="3"/>
  <c r="A3823" i="3"/>
  <c r="C3822" i="3"/>
  <c r="B3822" i="3"/>
  <c r="A3822" i="3"/>
  <c r="C3821" i="3"/>
  <c r="B3821" i="3"/>
  <c r="A3821" i="3"/>
  <c r="C3820" i="3"/>
  <c r="B3820" i="3"/>
  <c r="A3820" i="3"/>
  <c r="C3819" i="3"/>
  <c r="B3819" i="3"/>
  <c r="A3819" i="3"/>
  <c r="C3818" i="3"/>
  <c r="B3818" i="3"/>
  <c r="A3818" i="3"/>
  <c r="C3817" i="3"/>
  <c r="B3817" i="3"/>
  <c r="A3817" i="3"/>
  <c r="C3816" i="3"/>
  <c r="B3816" i="3"/>
  <c r="A3816" i="3"/>
  <c r="C3815" i="3"/>
  <c r="B3815" i="3"/>
  <c r="A3815" i="3"/>
  <c r="C3814" i="3"/>
  <c r="B3814" i="3"/>
  <c r="A3814" i="3"/>
  <c r="C3813" i="3"/>
  <c r="B3813" i="3"/>
  <c r="A3813" i="3"/>
  <c r="C3812" i="3"/>
  <c r="B3812" i="3"/>
  <c r="A3812" i="3"/>
  <c r="C3811" i="3"/>
  <c r="B3811" i="3"/>
  <c r="A3811" i="3"/>
  <c r="C3810" i="3"/>
  <c r="B3810" i="3"/>
  <c r="A3810" i="3"/>
  <c r="C3809" i="3"/>
  <c r="B3809" i="3"/>
  <c r="A3809" i="3"/>
  <c r="C3808" i="3"/>
  <c r="B3808" i="3"/>
  <c r="A3808" i="3"/>
  <c r="C3807" i="3"/>
  <c r="B3807" i="3"/>
  <c r="A3807" i="3"/>
  <c r="C3806" i="3"/>
  <c r="B3806" i="3"/>
  <c r="A3806" i="3"/>
  <c r="C3805" i="3"/>
  <c r="B3805" i="3"/>
  <c r="A3805" i="3"/>
  <c r="C3804" i="3"/>
  <c r="B3804" i="3"/>
  <c r="A3804" i="3"/>
  <c r="C3803" i="3"/>
  <c r="B3803" i="3"/>
  <c r="A3803" i="3"/>
  <c r="C3802" i="3"/>
  <c r="B3802" i="3"/>
  <c r="A3802" i="3"/>
  <c r="C3801" i="3"/>
  <c r="B3801" i="3"/>
  <c r="A3801" i="3"/>
  <c r="C3800" i="3"/>
  <c r="B3800" i="3"/>
  <c r="A3800" i="3"/>
  <c r="C3799" i="3"/>
  <c r="B3799" i="3"/>
  <c r="A3799" i="3"/>
  <c r="C3798" i="3"/>
  <c r="B3798" i="3"/>
  <c r="A3798" i="3"/>
  <c r="C3797" i="3"/>
  <c r="B3797" i="3"/>
  <c r="A3797" i="3"/>
  <c r="C3796" i="3"/>
  <c r="B3796" i="3"/>
  <c r="A3796" i="3"/>
  <c r="C3795" i="3"/>
  <c r="B3795" i="3"/>
  <c r="A3795" i="3"/>
  <c r="C3794" i="3"/>
  <c r="B3794" i="3"/>
  <c r="A3794" i="3"/>
  <c r="C3793" i="3"/>
  <c r="B3793" i="3"/>
  <c r="A3793" i="3"/>
  <c r="C3792" i="3"/>
  <c r="B3792" i="3"/>
  <c r="A3792" i="3"/>
  <c r="C3791" i="3"/>
  <c r="B3791" i="3"/>
  <c r="A3791" i="3"/>
  <c r="C3790" i="3"/>
  <c r="B3790" i="3"/>
  <c r="A3790" i="3"/>
  <c r="C3789" i="3"/>
  <c r="B3789" i="3"/>
  <c r="A3789" i="3"/>
  <c r="C3788" i="3"/>
  <c r="B3788" i="3"/>
  <c r="A3788" i="3"/>
  <c r="C3787" i="3"/>
  <c r="B3787" i="3"/>
  <c r="A3787" i="3"/>
  <c r="C3786" i="3"/>
  <c r="B3786" i="3"/>
  <c r="A3786" i="3"/>
  <c r="C3785" i="3"/>
  <c r="B3785" i="3"/>
  <c r="A3785" i="3"/>
  <c r="C3784" i="3"/>
  <c r="B3784" i="3"/>
  <c r="A3784" i="3"/>
  <c r="C3783" i="3"/>
  <c r="B3783" i="3"/>
  <c r="A3783" i="3"/>
  <c r="C3782" i="3"/>
  <c r="B3782" i="3"/>
  <c r="A3782" i="3"/>
  <c r="C3781" i="3"/>
  <c r="B3781" i="3"/>
  <c r="A3781" i="3"/>
  <c r="C3780" i="3"/>
  <c r="B3780" i="3"/>
  <c r="A3780" i="3"/>
  <c r="C3779" i="3"/>
  <c r="B3779" i="3"/>
  <c r="A3779" i="3"/>
  <c r="C3778" i="3"/>
  <c r="B3778" i="3"/>
  <c r="A3778" i="3"/>
  <c r="C3777" i="3"/>
  <c r="B3777" i="3"/>
  <c r="A3777" i="3"/>
  <c r="C3776" i="3"/>
  <c r="B3776" i="3"/>
  <c r="A3776" i="3"/>
  <c r="C3775" i="3"/>
  <c r="B3775" i="3"/>
  <c r="A3775" i="3"/>
  <c r="C3774" i="3"/>
  <c r="B3774" i="3"/>
  <c r="A3774" i="3"/>
  <c r="C3773" i="3"/>
  <c r="B3773" i="3"/>
  <c r="A3773" i="3"/>
  <c r="C3772" i="3"/>
  <c r="B3772" i="3"/>
  <c r="A3772" i="3"/>
  <c r="C3771" i="3"/>
  <c r="B3771" i="3"/>
  <c r="A3771" i="3"/>
  <c r="C3770" i="3"/>
  <c r="B3770" i="3"/>
  <c r="A3770" i="3"/>
  <c r="C3769" i="3"/>
  <c r="B3769" i="3"/>
  <c r="A3769" i="3"/>
  <c r="C3768" i="3"/>
  <c r="B3768" i="3"/>
  <c r="A3768" i="3"/>
  <c r="C3767" i="3"/>
  <c r="B3767" i="3"/>
  <c r="A3767" i="3"/>
  <c r="C3766" i="3"/>
  <c r="B3766" i="3"/>
  <c r="A3766" i="3"/>
  <c r="C3765" i="3"/>
  <c r="B3765" i="3"/>
  <c r="A3765" i="3"/>
  <c r="C3764" i="3"/>
  <c r="B3764" i="3"/>
  <c r="A3764" i="3"/>
  <c r="C3763" i="3"/>
  <c r="B3763" i="3"/>
  <c r="A3763" i="3"/>
  <c r="C3762" i="3"/>
  <c r="B3762" i="3"/>
  <c r="A3762" i="3"/>
  <c r="C3761" i="3"/>
  <c r="B3761" i="3"/>
  <c r="A3761" i="3"/>
  <c r="C3760" i="3"/>
  <c r="B3760" i="3"/>
  <c r="A3760" i="3"/>
  <c r="C3759" i="3"/>
  <c r="B3759" i="3"/>
  <c r="A3759" i="3"/>
  <c r="C3758" i="3"/>
  <c r="B3758" i="3"/>
  <c r="A3758" i="3"/>
  <c r="C3757" i="3"/>
  <c r="B3757" i="3"/>
  <c r="A3757" i="3"/>
  <c r="C3756" i="3"/>
  <c r="B3756" i="3"/>
  <c r="A3756" i="3"/>
  <c r="C3755" i="3"/>
  <c r="B3755" i="3"/>
  <c r="A3755" i="3"/>
  <c r="C3754" i="3"/>
  <c r="B3754" i="3"/>
  <c r="A3754" i="3"/>
  <c r="C3753" i="3"/>
  <c r="B3753" i="3"/>
  <c r="A3753" i="3"/>
  <c r="C3752" i="3"/>
  <c r="B3752" i="3"/>
  <c r="A3752" i="3"/>
  <c r="C3751" i="3"/>
  <c r="B3751" i="3"/>
  <c r="A3751" i="3"/>
  <c r="C3750" i="3"/>
  <c r="B3750" i="3"/>
  <c r="A3750" i="3"/>
  <c r="C3749" i="3"/>
  <c r="B3749" i="3"/>
  <c r="A3749" i="3"/>
  <c r="C3748" i="3"/>
  <c r="B3748" i="3"/>
  <c r="A3748" i="3"/>
  <c r="C3747" i="3"/>
  <c r="B3747" i="3"/>
  <c r="A3747" i="3"/>
  <c r="C3746" i="3"/>
  <c r="B3746" i="3"/>
  <c r="A3746" i="3"/>
  <c r="C3745" i="3"/>
  <c r="B3745" i="3"/>
  <c r="A3745" i="3"/>
  <c r="C3744" i="3"/>
  <c r="B3744" i="3"/>
  <c r="A3744" i="3"/>
  <c r="C3743" i="3"/>
  <c r="B3743" i="3"/>
  <c r="A3743" i="3"/>
  <c r="C3742" i="3"/>
  <c r="B3742" i="3"/>
  <c r="A3742" i="3"/>
  <c r="C3741" i="3"/>
  <c r="B3741" i="3"/>
  <c r="A3741" i="3"/>
  <c r="C3740" i="3"/>
  <c r="B3740" i="3"/>
  <c r="A3740" i="3"/>
  <c r="C3739" i="3"/>
  <c r="B3739" i="3"/>
  <c r="A3739" i="3"/>
  <c r="C3738" i="3"/>
  <c r="B3738" i="3"/>
  <c r="A3738" i="3"/>
  <c r="C3737" i="3"/>
  <c r="B3737" i="3"/>
  <c r="A3737" i="3"/>
  <c r="C3736" i="3"/>
  <c r="B3736" i="3"/>
  <c r="A3736" i="3"/>
  <c r="C3735" i="3"/>
  <c r="B3735" i="3"/>
  <c r="A3735" i="3"/>
  <c r="C3734" i="3"/>
  <c r="B3734" i="3"/>
  <c r="A3734" i="3"/>
  <c r="C3733" i="3"/>
  <c r="B3733" i="3"/>
  <c r="A3733" i="3"/>
  <c r="C3732" i="3"/>
  <c r="B3732" i="3"/>
  <c r="A3732" i="3"/>
  <c r="C3731" i="3"/>
  <c r="B3731" i="3"/>
  <c r="A3731" i="3"/>
  <c r="C3730" i="3"/>
  <c r="B3730" i="3"/>
  <c r="A3730" i="3"/>
  <c r="C3729" i="3"/>
  <c r="B3729" i="3"/>
  <c r="A3729" i="3"/>
  <c r="C3728" i="3"/>
  <c r="B3728" i="3"/>
  <c r="A3728" i="3"/>
  <c r="C3727" i="3"/>
  <c r="B3727" i="3"/>
  <c r="A3727" i="3"/>
  <c r="C3726" i="3"/>
  <c r="B3726" i="3"/>
  <c r="A3726" i="3"/>
  <c r="C3725" i="3"/>
  <c r="B3725" i="3"/>
  <c r="A3725" i="3"/>
  <c r="C3724" i="3"/>
  <c r="B3724" i="3"/>
  <c r="A3724" i="3"/>
  <c r="C3723" i="3"/>
  <c r="B3723" i="3"/>
  <c r="A3723" i="3"/>
  <c r="C3722" i="3"/>
  <c r="B3722" i="3"/>
  <c r="A3722" i="3"/>
  <c r="C3721" i="3"/>
  <c r="B3721" i="3"/>
  <c r="A3721" i="3"/>
  <c r="C3720" i="3"/>
  <c r="B3720" i="3"/>
  <c r="A3720" i="3"/>
  <c r="C3719" i="3"/>
  <c r="B3719" i="3"/>
  <c r="A3719" i="3"/>
  <c r="C3718" i="3"/>
  <c r="B3718" i="3"/>
  <c r="A3718" i="3"/>
  <c r="C3717" i="3"/>
  <c r="B3717" i="3"/>
  <c r="A3717" i="3"/>
  <c r="C3716" i="3"/>
  <c r="B3716" i="3"/>
  <c r="A3716" i="3"/>
  <c r="C3715" i="3"/>
  <c r="B3715" i="3"/>
  <c r="A3715" i="3"/>
  <c r="C3714" i="3"/>
  <c r="B3714" i="3"/>
  <c r="A3714" i="3"/>
  <c r="C3713" i="3"/>
  <c r="B3713" i="3"/>
  <c r="A3713" i="3"/>
  <c r="C3712" i="3"/>
  <c r="B3712" i="3"/>
  <c r="A3712" i="3"/>
  <c r="C3711" i="3"/>
  <c r="B3711" i="3"/>
  <c r="A3711" i="3"/>
  <c r="C3710" i="3"/>
  <c r="B3710" i="3"/>
  <c r="A3710" i="3"/>
  <c r="C3709" i="3"/>
  <c r="B3709" i="3"/>
  <c r="A3709" i="3"/>
  <c r="C3708" i="3"/>
  <c r="B3708" i="3"/>
  <c r="A3708" i="3"/>
  <c r="C3707" i="3"/>
  <c r="B3707" i="3"/>
  <c r="A3707" i="3"/>
  <c r="C3706" i="3"/>
  <c r="B3706" i="3"/>
  <c r="A3706" i="3"/>
  <c r="C3705" i="3"/>
  <c r="B3705" i="3"/>
  <c r="A3705" i="3"/>
  <c r="C3704" i="3"/>
  <c r="B3704" i="3"/>
  <c r="A3704" i="3"/>
  <c r="C3703" i="3"/>
  <c r="B3703" i="3"/>
  <c r="A3703" i="3"/>
  <c r="C3702" i="3"/>
  <c r="B3702" i="3"/>
  <c r="A3702" i="3"/>
  <c r="C3701" i="3"/>
  <c r="B3701" i="3"/>
  <c r="A3701" i="3"/>
  <c r="C3700" i="3"/>
  <c r="B3700" i="3"/>
  <c r="A3700" i="3"/>
  <c r="C3699" i="3"/>
  <c r="B3699" i="3"/>
  <c r="A3699" i="3"/>
  <c r="C3698" i="3"/>
  <c r="B3698" i="3"/>
  <c r="A3698" i="3"/>
  <c r="C3697" i="3"/>
  <c r="B3697" i="3"/>
  <c r="A3697" i="3"/>
  <c r="C3696" i="3"/>
  <c r="B3696" i="3"/>
  <c r="A3696" i="3"/>
  <c r="C3695" i="3"/>
  <c r="B3695" i="3"/>
  <c r="A3695" i="3"/>
  <c r="C3694" i="3"/>
  <c r="B3694" i="3"/>
  <c r="A3694" i="3"/>
  <c r="C3693" i="3"/>
  <c r="B3693" i="3"/>
  <c r="A3693" i="3"/>
  <c r="C3692" i="3"/>
  <c r="B3692" i="3"/>
  <c r="A3692" i="3"/>
  <c r="C3691" i="3"/>
  <c r="B3691" i="3"/>
  <c r="A3691" i="3"/>
  <c r="C3690" i="3"/>
  <c r="B3690" i="3"/>
  <c r="A3690" i="3"/>
  <c r="C3689" i="3"/>
  <c r="B3689" i="3"/>
  <c r="A3689" i="3"/>
  <c r="C3688" i="3"/>
  <c r="B3688" i="3"/>
  <c r="A3688" i="3"/>
  <c r="C3687" i="3"/>
  <c r="B3687" i="3"/>
  <c r="A3687" i="3"/>
  <c r="C3686" i="3"/>
  <c r="B3686" i="3"/>
  <c r="A3686" i="3"/>
  <c r="C3685" i="3"/>
  <c r="B3685" i="3"/>
  <c r="A3685" i="3"/>
  <c r="C3684" i="3"/>
  <c r="B3684" i="3"/>
  <c r="A3684" i="3"/>
  <c r="C3683" i="3"/>
  <c r="B3683" i="3"/>
  <c r="A3683" i="3"/>
  <c r="C3682" i="3"/>
  <c r="B3682" i="3"/>
  <c r="A3682" i="3"/>
  <c r="C3681" i="3"/>
  <c r="B3681" i="3"/>
  <c r="A3681" i="3"/>
  <c r="C3680" i="3"/>
  <c r="B3680" i="3"/>
  <c r="A3680" i="3"/>
  <c r="C3679" i="3"/>
  <c r="B3679" i="3"/>
  <c r="A3679" i="3"/>
  <c r="C3678" i="3"/>
  <c r="B3678" i="3"/>
  <c r="A3678" i="3"/>
  <c r="C3677" i="3"/>
  <c r="B3677" i="3"/>
  <c r="A3677" i="3"/>
  <c r="C3676" i="3"/>
  <c r="B3676" i="3"/>
  <c r="A3676" i="3"/>
  <c r="C3675" i="3"/>
  <c r="B3675" i="3"/>
  <c r="A3675" i="3"/>
  <c r="C3674" i="3"/>
  <c r="B3674" i="3"/>
  <c r="A3674" i="3"/>
  <c r="C3673" i="3"/>
  <c r="B3673" i="3"/>
  <c r="A3673" i="3"/>
  <c r="C3672" i="3"/>
  <c r="B3672" i="3"/>
  <c r="A3672" i="3"/>
  <c r="C3671" i="3"/>
  <c r="B3671" i="3"/>
  <c r="A3671" i="3"/>
  <c r="C3670" i="3"/>
  <c r="B3670" i="3"/>
  <c r="A3670" i="3"/>
  <c r="C3669" i="3"/>
  <c r="B3669" i="3"/>
  <c r="A3669" i="3"/>
  <c r="C3668" i="3"/>
  <c r="B3668" i="3"/>
  <c r="A3668" i="3"/>
  <c r="C3667" i="3"/>
  <c r="B3667" i="3"/>
  <c r="A3667" i="3"/>
  <c r="C3666" i="3"/>
  <c r="B3666" i="3"/>
  <c r="A3666" i="3"/>
  <c r="C3665" i="3"/>
  <c r="B3665" i="3"/>
  <c r="A3665" i="3"/>
  <c r="C3664" i="3"/>
  <c r="B3664" i="3"/>
  <c r="A3664" i="3"/>
  <c r="C3663" i="3"/>
  <c r="B3663" i="3"/>
  <c r="A3663" i="3"/>
  <c r="C3662" i="3"/>
  <c r="B3662" i="3"/>
  <c r="A3662" i="3"/>
  <c r="C3661" i="3"/>
  <c r="B3661" i="3"/>
  <c r="A3661" i="3"/>
  <c r="C3660" i="3"/>
  <c r="B3660" i="3"/>
  <c r="A3660" i="3"/>
  <c r="C3659" i="3"/>
  <c r="B3659" i="3"/>
  <c r="A3659" i="3"/>
  <c r="C3658" i="3"/>
  <c r="B3658" i="3"/>
  <c r="A3658" i="3"/>
  <c r="C3657" i="3"/>
  <c r="B3657" i="3"/>
  <c r="A3657" i="3"/>
  <c r="C3656" i="3"/>
  <c r="B3656" i="3"/>
  <c r="A3656" i="3"/>
  <c r="C3655" i="3"/>
  <c r="B3655" i="3"/>
  <c r="A3655" i="3"/>
  <c r="C3654" i="3"/>
  <c r="B3654" i="3"/>
  <c r="A3654" i="3"/>
  <c r="C3653" i="3"/>
  <c r="B3653" i="3"/>
  <c r="A3653" i="3"/>
  <c r="C3652" i="3"/>
  <c r="B3652" i="3"/>
  <c r="A3652" i="3"/>
  <c r="C3651" i="3"/>
  <c r="B3651" i="3"/>
  <c r="A3651" i="3"/>
  <c r="C3650" i="3"/>
  <c r="B3650" i="3"/>
  <c r="A3650" i="3"/>
  <c r="C3649" i="3"/>
  <c r="B3649" i="3"/>
  <c r="A3649" i="3"/>
  <c r="C3648" i="3"/>
  <c r="B3648" i="3"/>
  <c r="A3648" i="3"/>
  <c r="C3647" i="3"/>
  <c r="B3647" i="3"/>
  <c r="A3647" i="3"/>
  <c r="C3646" i="3"/>
  <c r="B3646" i="3"/>
  <c r="A3646" i="3"/>
  <c r="C3645" i="3"/>
  <c r="B3645" i="3"/>
  <c r="A3645" i="3"/>
  <c r="C3644" i="3"/>
  <c r="B3644" i="3"/>
  <c r="A3644" i="3"/>
  <c r="C3643" i="3"/>
  <c r="B3643" i="3"/>
  <c r="A3643" i="3"/>
  <c r="C3642" i="3"/>
  <c r="B3642" i="3"/>
  <c r="A3642" i="3"/>
  <c r="C3641" i="3"/>
  <c r="B3641" i="3"/>
  <c r="A3641" i="3"/>
  <c r="C3640" i="3"/>
  <c r="B3640" i="3"/>
  <c r="A3640" i="3"/>
  <c r="C3639" i="3"/>
  <c r="B3639" i="3"/>
  <c r="A3639" i="3"/>
  <c r="C3638" i="3"/>
  <c r="B3638" i="3"/>
  <c r="A3638" i="3"/>
  <c r="C3637" i="3"/>
  <c r="B3637" i="3"/>
  <c r="A3637" i="3"/>
  <c r="C3636" i="3"/>
  <c r="B3636" i="3"/>
  <c r="A3636" i="3"/>
  <c r="C3635" i="3"/>
  <c r="B3635" i="3"/>
  <c r="A3635" i="3"/>
  <c r="C3634" i="3"/>
  <c r="B3634" i="3"/>
  <c r="A3634" i="3"/>
  <c r="C3633" i="3"/>
  <c r="B3633" i="3"/>
  <c r="A3633" i="3"/>
  <c r="C3632" i="3"/>
  <c r="B3632" i="3"/>
  <c r="A3632" i="3"/>
  <c r="C3631" i="3"/>
  <c r="B3631" i="3"/>
  <c r="A3631" i="3"/>
  <c r="C3630" i="3"/>
  <c r="B3630" i="3"/>
  <c r="A3630" i="3"/>
  <c r="C3629" i="3"/>
  <c r="B3629" i="3"/>
  <c r="A3629" i="3"/>
  <c r="C3628" i="3"/>
  <c r="B3628" i="3"/>
  <c r="A3628" i="3"/>
  <c r="C3627" i="3"/>
  <c r="B3627" i="3"/>
  <c r="A3627" i="3"/>
  <c r="C3626" i="3"/>
  <c r="B3626" i="3"/>
  <c r="A3626" i="3"/>
  <c r="C3625" i="3"/>
  <c r="B3625" i="3"/>
  <c r="A3625" i="3"/>
  <c r="C3624" i="3"/>
  <c r="B3624" i="3"/>
  <c r="A3624" i="3"/>
  <c r="C3623" i="3"/>
  <c r="B3623" i="3"/>
  <c r="A3623" i="3"/>
  <c r="C3622" i="3"/>
  <c r="B3622" i="3"/>
  <c r="A3622" i="3"/>
  <c r="C3621" i="3"/>
  <c r="B3621" i="3"/>
  <c r="A3621" i="3"/>
  <c r="C3620" i="3"/>
  <c r="B3620" i="3"/>
  <c r="A3620" i="3"/>
  <c r="C3619" i="3"/>
  <c r="B3619" i="3"/>
  <c r="A3619" i="3"/>
  <c r="C3618" i="3"/>
  <c r="B3618" i="3"/>
  <c r="A3618" i="3"/>
  <c r="C3617" i="3"/>
  <c r="B3617" i="3"/>
  <c r="A3617" i="3"/>
  <c r="C3616" i="3"/>
  <c r="B3616" i="3"/>
  <c r="A3616" i="3"/>
  <c r="C3615" i="3"/>
  <c r="B3615" i="3"/>
  <c r="A3615" i="3"/>
  <c r="C3614" i="3"/>
  <c r="B3614" i="3"/>
  <c r="A3614" i="3"/>
  <c r="C3613" i="3"/>
  <c r="B3613" i="3"/>
  <c r="A3613" i="3"/>
  <c r="C3612" i="3"/>
  <c r="B3612" i="3"/>
  <c r="A3612" i="3"/>
  <c r="C3611" i="3"/>
  <c r="B3611" i="3"/>
  <c r="A3611" i="3"/>
  <c r="C3610" i="3"/>
  <c r="B3610" i="3"/>
  <c r="A3610" i="3"/>
  <c r="C3609" i="3"/>
  <c r="B3609" i="3"/>
  <c r="A3609" i="3"/>
  <c r="C3608" i="3"/>
  <c r="B3608" i="3"/>
  <c r="A3608" i="3"/>
  <c r="C3607" i="3"/>
  <c r="B3607" i="3"/>
  <c r="A3607" i="3"/>
  <c r="C3606" i="3"/>
  <c r="B3606" i="3"/>
  <c r="A3606" i="3"/>
  <c r="C3605" i="3"/>
  <c r="B3605" i="3"/>
  <c r="A3605" i="3"/>
  <c r="C3604" i="3"/>
  <c r="B3604" i="3"/>
  <c r="A3604" i="3"/>
  <c r="C3603" i="3"/>
  <c r="B3603" i="3"/>
  <c r="A3603" i="3"/>
  <c r="C3602" i="3"/>
  <c r="B3602" i="3"/>
  <c r="A3602" i="3"/>
  <c r="C3601" i="3"/>
  <c r="B3601" i="3"/>
  <c r="A3601" i="3"/>
  <c r="C3600" i="3"/>
  <c r="B3600" i="3"/>
  <c r="A3600" i="3"/>
  <c r="C3599" i="3"/>
  <c r="B3599" i="3"/>
  <c r="A3599" i="3"/>
  <c r="C3598" i="3"/>
  <c r="B3598" i="3"/>
  <c r="A3598" i="3"/>
  <c r="C3597" i="3"/>
  <c r="B3597" i="3"/>
  <c r="A3597" i="3"/>
  <c r="C3596" i="3"/>
  <c r="B3596" i="3"/>
  <c r="A3596" i="3"/>
  <c r="C3595" i="3"/>
  <c r="B3595" i="3"/>
  <c r="A3595" i="3"/>
  <c r="C3594" i="3"/>
  <c r="B3594" i="3"/>
  <c r="A3594" i="3"/>
  <c r="C3593" i="3"/>
  <c r="B3593" i="3"/>
  <c r="A3593" i="3"/>
  <c r="C3592" i="3"/>
  <c r="B3592" i="3"/>
  <c r="A3592" i="3"/>
  <c r="C3591" i="3"/>
  <c r="B3591" i="3"/>
  <c r="A3591" i="3"/>
  <c r="C3590" i="3"/>
  <c r="B3590" i="3"/>
  <c r="A3590" i="3"/>
  <c r="C3589" i="3"/>
  <c r="B3589" i="3"/>
  <c r="A3589" i="3"/>
  <c r="C3588" i="3"/>
  <c r="B3588" i="3"/>
  <c r="A3588" i="3"/>
  <c r="C3587" i="3"/>
  <c r="B3587" i="3"/>
  <c r="A3587" i="3"/>
  <c r="C3586" i="3"/>
  <c r="B3586" i="3"/>
  <c r="A3586" i="3"/>
  <c r="C3585" i="3"/>
  <c r="B3585" i="3"/>
  <c r="A3585" i="3"/>
  <c r="C3584" i="3"/>
  <c r="B3584" i="3"/>
  <c r="A3584" i="3"/>
  <c r="C3583" i="3"/>
  <c r="B3583" i="3"/>
  <c r="A3583" i="3"/>
  <c r="C3582" i="3"/>
  <c r="B3582" i="3"/>
  <c r="A3582" i="3"/>
  <c r="C3581" i="3"/>
  <c r="B3581" i="3"/>
  <c r="A3581" i="3"/>
  <c r="C3580" i="3"/>
  <c r="B3580" i="3"/>
  <c r="A3580" i="3"/>
  <c r="C3579" i="3"/>
  <c r="B3579" i="3"/>
  <c r="A3579" i="3"/>
  <c r="C3578" i="3"/>
  <c r="B3578" i="3"/>
  <c r="A3578" i="3"/>
  <c r="C3577" i="3"/>
  <c r="B3577" i="3"/>
  <c r="A3577" i="3"/>
  <c r="C3576" i="3"/>
  <c r="B3576" i="3"/>
  <c r="A3576" i="3"/>
  <c r="C3575" i="3"/>
  <c r="B3575" i="3"/>
  <c r="A3575" i="3"/>
  <c r="C3574" i="3"/>
  <c r="B3574" i="3"/>
  <c r="A3574" i="3"/>
  <c r="C3573" i="3"/>
  <c r="B3573" i="3"/>
  <c r="A3573" i="3"/>
  <c r="C3572" i="3"/>
  <c r="B3572" i="3"/>
  <c r="A3572" i="3"/>
  <c r="C3571" i="3"/>
  <c r="B3571" i="3"/>
  <c r="A3571" i="3"/>
  <c r="C3570" i="3"/>
  <c r="B3570" i="3"/>
  <c r="A3570" i="3"/>
  <c r="C3569" i="3"/>
  <c r="B3569" i="3"/>
  <c r="A3569" i="3"/>
  <c r="C3568" i="3"/>
  <c r="B3568" i="3"/>
  <c r="A3568" i="3"/>
  <c r="C3567" i="3"/>
  <c r="B3567" i="3"/>
  <c r="A3567" i="3"/>
  <c r="C3566" i="3"/>
  <c r="B3566" i="3"/>
  <c r="A3566" i="3"/>
  <c r="C3565" i="3"/>
  <c r="B3565" i="3"/>
  <c r="A3565" i="3"/>
  <c r="C3564" i="3"/>
  <c r="B3564" i="3"/>
  <c r="A3564" i="3"/>
  <c r="C3563" i="3"/>
  <c r="B3563" i="3"/>
  <c r="A3563" i="3"/>
  <c r="C3562" i="3"/>
  <c r="B3562" i="3"/>
  <c r="A3562" i="3"/>
  <c r="C3561" i="3"/>
  <c r="B3561" i="3"/>
  <c r="A3561" i="3"/>
  <c r="C3560" i="3"/>
  <c r="B3560" i="3"/>
  <c r="A3560" i="3"/>
  <c r="C3559" i="3"/>
  <c r="B3559" i="3"/>
  <c r="A3559" i="3"/>
  <c r="C3558" i="3"/>
  <c r="B3558" i="3"/>
  <c r="A3558" i="3"/>
  <c r="C3557" i="3"/>
  <c r="B3557" i="3"/>
  <c r="A3557" i="3"/>
  <c r="C3556" i="3"/>
  <c r="B3556" i="3"/>
  <c r="A3556" i="3"/>
  <c r="C3555" i="3"/>
  <c r="B3555" i="3"/>
  <c r="A3555" i="3"/>
  <c r="C3554" i="3"/>
  <c r="B3554" i="3"/>
  <c r="A3554" i="3"/>
  <c r="C3553" i="3"/>
  <c r="B3553" i="3"/>
  <c r="A3553" i="3"/>
  <c r="C3552" i="3"/>
  <c r="B3552" i="3"/>
  <c r="A3552" i="3"/>
  <c r="C3551" i="3"/>
  <c r="B3551" i="3"/>
  <c r="A3551" i="3"/>
  <c r="C3550" i="3"/>
  <c r="B3550" i="3"/>
  <c r="A3550" i="3"/>
  <c r="C3549" i="3"/>
  <c r="B3549" i="3"/>
  <c r="A3549" i="3"/>
  <c r="C3548" i="3"/>
  <c r="B3548" i="3"/>
  <c r="A3548" i="3"/>
  <c r="C3547" i="3"/>
  <c r="B3547" i="3"/>
  <c r="A3547" i="3"/>
  <c r="C3546" i="3"/>
  <c r="B3546" i="3"/>
  <c r="A3546" i="3"/>
  <c r="C3545" i="3"/>
  <c r="B3545" i="3"/>
  <c r="A3545" i="3"/>
  <c r="C3544" i="3"/>
  <c r="B3544" i="3"/>
  <c r="A3544" i="3"/>
  <c r="C3543" i="3"/>
  <c r="B3543" i="3"/>
  <c r="A3543" i="3"/>
  <c r="C3542" i="3"/>
  <c r="B3542" i="3"/>
  <c r="A3542" i="3"/>
  <c r="C3541" i="3"/>
  <c r="B3541" i="3"/>
  <c r="A3541" i="3"/>
  <c r="C3540" i="3"/>
  <c r="B3540" i="3"/>
  <c r="A3540" i="3"/>
  <c r="C3539" i="3"/>
  <c r="B3539" i="3"/>
  <c r="A3539" i="3"/>
  <c r="C3538" i="3"/>
  <c r="B3538" i="3"/>
  <c r="A3538" i="3"/>
  <c r="C3537" i="3"/>
  <c r="B3537" i="3"/>
  <c r="A3537" i="3"/>
  <c r="C3536" i="3"/>
  <c r="B3536" i="3"/>
  <c r="A3536" i="3"/>
  <c r="C3535" i="3"/>
  <c r="B3535" i="3"/>
  <c r="A3535" i="3"/>
  <c r="C3534" i="3"/>
  <c r="B3534" i="3"/>
  <c r="A3534" i="3"/>
  <c r="C3533" i="3"/>
  <c r="B3533" i="3"/>
  <c r="A3533" i="3"/>
  <c r="C3532" i="3"/>
  <c r="B3532" i="3"/>
  <c r="A3532" i="3"/>
  <c r="C3531" i="3"/>
  <c r="B3531" i="3"/>
  <c r="A3531" i="3"/>
  <c r="C3530" i="3"/>
  <c r="B3530" i="3"/>
  <c r="A3530" i="3"/>
  <c r="C3529" i="3"/>
  <c r="B3529" i="3"/>
  <c r="A3529" i="3"/>
  <c r="C3528" i="3"/>
  <c r="B3528" i="3"/>
  <c r="A3528" i="3"/>
  <c r="C3527" i="3"/>
  <c r="B3527" i="3"/>
  <c r="A3527" i="3"/>
  <c r="C3526" i="3"/>
  <c r="B3526" i="3"/>
  <c r="A3526" i="3"/>
  <c r="C3525" i="3"/>
  <c r="B3525" i="3"/>
  <c r="A3525" i="3"/>
  <c r="C3524" i="3"/>
  <c r="B3524" i="3"/>
  <c r="A3524" i="3"/>
  <c r="C3523" i="3"/>
  <c r="B3523" i="3"/>
  <c r="A3523" i="3"/>
  <c r="C3522" i="3"/>
  <c r="B3522" i="3"/>
  <c r="A3522" i="3"/>
  <c r="C3521" i="3"/>
  <c r="B3521" i="3"/>
  <c r="A3521" i="3"/>
  <c r="C3520" i="3"/>
  <c r="B3520" i="3"/>
  <c r="A3520" i="3"/>
  <c r="C3519" i="3"/>
  <c r="B3519" i="3"/>
  <c r="A3519" i="3"/>
  <c r="C3518" i="3"/>
  <c r="B3518" i="3"/>
  <c r="A3518" i="3"/>
  <c r="C3517" i="3"/>
  <c r="B3517" i="3"/>
  <c r="A3517" i="3"/>
  <c r="C3516" i="3"/>
  <c r="B3516" i="3"/>
  <c r="A3516" i="3"/>
  <c r="C3515" i="3"/>
  <c r="B3515" i="3"/>
  <c r="A3515" i="3"/>
  <c r="C3514" i="3"/>
  <c r="B3514" i="3"/>
  <c r="A3514" i="3"/>
  <c r="C3513" i="3"/>
  <c r="B3513" i="3"/>
  <c r="A3513" i="3"/>
  <c r="C3512" i="3"/>
  <c r="B3512" i="3"/>
  <c r="A3512" i="3"/>
  <c r="C3511" i="3"/>
  <c r="B3511" i="3"/>
  <c r="A3511" i="3"/>
  <c r="C3510" i="3"/>
  <c r="B3510" i="3"/>
  <c r="A3510" i="3"/>
  <c r="C3509" i="3"/>
  <c r="B3509" i="3"/>
  <c r="A3509" i="3"/>
  <c r="C3508" i="3"/>
  <c r="B3508" i="3"/>
  <c r="A3508" i="3"/>
  <c r="C3507" i="3"/>
  <c r="B3507" i="3"/>
  <c r="A3507" i="3"/>
  <c r="C3506" i="3"/>
  <c r="B3506" i="3"/>
  <c r="A3506" i="3"/>
  <c r="C3505" i="3"/>
  <c r="B3505" i="3"/>
  <c r="A3505" i="3"/>
  <c r="C3504" i="3"/>
  <c r="B3504" i="3"/>
  <c r="A3504" i="3"/>
  <c r="C3503" i="3"/>
  <c r="B3503" i="3"/>
  <c r="A3503" i="3"/>
  <c r="C3502" i="3"/>
  <c r="B3502" i="3"/>
  <c r="A3502" i="3"/>
  <c r="C3501" i="3"/>
  <c r="B3501" i="3"/>
  <c r="A3501" i="3"/>
  <c r="C3500" i="3"/>
  <c r="B3500" i="3"/>
  <c r="A3500" i="3"/>
  <c r="C3499" i="3"/>
  <c r="B3499" i="3"/>
  <c r="A3499" i="3"/>
  <c r="C3498" i="3"/>
  <c r="B3498" i="3"/>
  <c r="A3498" i="3"/>
  <c r="C3497" i="3"/>
  <c r="B3497" i="3"/>
  <c r="A3497" i="3"/>
  <c r="C3496" i="3"/>
  <c r="B3496" i="3"/>
  <c r="A3496" i="3"/>
  <c r="C3495" i="3"/>
  <c r="B3495" i="3"/>
  <c r="A3495" i="3"/>
  <c r="C3494" i="3"/>
  <c r="B3494" i="3"/>
  <c r="A3494" i="3"/>
  <c r="C3493" i="3"/>
  <c r="B3493" i="3"/>
  <c r="A3493" i="3"/>
  <c r="C3492" i="3"/>
  <c r="B3492" i="3"/>
  <c r="A3492" i="3"/>
  <c r="C3491" i="3"/>
  <c r="B3491" i="3"/>
  <c r="A3491" i="3"/>
  <c r="C3490" i="3"/>
  <c r="B3490" i="3"/>
  <c r="A3490" i="3"/>
  <c r="C3489" i="3"/>
  <c r="B3489" i="3"/>
  <c r="A3489" i="3"/>
  <c r="C3488" i="3"/>
  <c r="B3488" i="3"/>
  <c r="A3488" i="3"/>
  <c r="C3487" i="3"/>
  <c r="B3487" i="3"/>
  <c r="A3487" i="3"/>
  <c r="C3486" i="3"/>
  <c r="B3486" i="3"/>
  <c r="A3486" i="3"/>
  <c r="C3485" i="3"/>
  <c r="B3485" i="3"/>
  <c r="A3485" i="3"/>
  <c r="C3484" i="3"/>
  <c r="B3484" i="3"/>
  <c r="A3484" i="3"/>
  <c r="C3483" i="3"/>
  <c r="B3483" i="3"/>
  <c r="A3483" i="3"/>
  <c r="C3482" i="3"/>
  <c r="B3482" i="3"/>
  <c r="A3482" i="3"/>
  <c r="C3481" i="3"/>
  <c r="B3481" i="3"/>
  <c r="A3481" i="3"/>
  <c r="C3480" i="3"/>
  <c r="B3480" i="3"/>
  <c r="A3480" i="3"/>
  <c r="C3479" i="3"/>
  <c r="B3479" i="3"/>
  <c r="A3479" i="3"/>
  <c r="C3478" i="3"/>
  <c r="B3478" i="3"/>
  <c r="A3478" i="3"/>
  <c r="C3477" i="3"/>
  <c r="B3477" i="3"/>
  <c r="A3477" i="3"/>
  <c r="C3476" i="3"/>
  <c r="B3476" i="3"/>
  <c r="A3476" i="3"/>
  <c r="C3475" i="3"/>
  <c r="B3475" i="3"/>
  <c r="A3475" i="3"/>
  <c r="C3474" i="3"/>
  <c r="B3474" i="3"/>
  <c r="A3474" i="3"/>
  <c r="C3473" i="3"/>
  <c r="B3473" i="3"/>
  <c r="A3473" i="3"/>
  <c r="C3472" i="3"/>
  <c r="B3472" i="3"/>
  <c r="A3472" i="3"/>
  <c r="C3471" i="3"/>
  <c r="B3471" i="3"/>
  <c r="A3471" i="3"/>
  <c r="C3470" i="3"/>
  <c r="B3470" i="3"/>
  <c r="A3470" i="3"/>
  <c r="C3469" i="3"/>
  <c r="B3469" i="3"/>
  <c r="A3469" i="3"/>
  <c r="C3468" i="3"/>
  <c r="B3468" i="3"/>
  <c r="A3468" i="3"/>
  <c r="C3467" i="3"/>
  <c r="B3467" i="3"/>
  <c r="A3467" i="3"/>
  <c r="C3466" i="3"/>
  <c r="B3466" i="3"/>
  <c r="A3466" i="3"/>
  <c r="C3465" i="3"/>
  <c r="B3465" i="3"/>
  <c r="A3465" i="3"/>
  <c r="C3464" i="3"/>
  <c r="B3464" i="3"/>
  <c r="A3464" i="3"/>
  <c r="C3463" i="3"/>
  <c r="B3463" i="3"/>
  <c r="A3463" i="3"/>
  <c r="C3462" i="3"/>
  <c r="B3462" i="3"/>
  <c r="A3462" i="3"/>
  <c r="C3461" i="3"/>
  <c r="B3461" i="3"/>
  <c r="A3461" i="3"/>
  <c r="C3460" i="3"/>
  <c r="B3460" i="3"/>
  <c r="A3460" i="3"/>
  <c r="C3459" i="3"/>
  <c r="B3459" i="3"/>
  <c r="A3459" i="3"/>
  <c r="C3458" i="3"/>
  <c r="B3458" i="3"/>
  <c r="A3458" i="3"/>
  <c r="C3457" i="3"/>
  <c r="B3457" i="3"/>
  <c r="A3457" i="3"/>
  <c r="C3456" i="3"/>
  <c r="B3456" i="3"/>
  <c r="A3456" i="3"/>
  <c r="C3455" i="3"/>
  <c r="B3455" i="3"/>
  <c r="A3455" i="3"/>
  <c r="C3454" i="3"/>
  <c r="B3454" i="3"/>
  <c r="A3454" i="3"/>
  <c r="C3453" i="3"/>
  <c r="B3453" i="3"/>
  <c r="A3453" i="3"/>
  <c r="C3452" i="3"/>
  <c r="B3452" i="3"/>
  <c r="A3452" i="3"/>
  <c r="C3451" i="3"/>
  <c r="B3451" i="3"/>
  <c r="A3451" i="3"/>
  <c r="C3450" i="3"/>
  <c r="B3450" i="3"/>
  <c r="A3450" i="3"/>
  <c r="C3449" i="3"/>
  <c r="B3449" i="3"/>
  <c r="A3449" i="3"/>
  <c r="C3448" i="3"/>
  <c r="B3448" i="3"/>
  <c r="A3448" i="3"/>
  <c r="C3447" i="3"/>
  <c r="B3447" i="3"/>
  <c r="A3447" i="3"/>
  <c r="C3446" i="3"/>
  <c r="B3446" i="3"/>
  <c r="A3446" i="3"/>
  <c r="C3445" i="3"/>
  <c r="B3445" i="3"/>
  <c r="A3445" i="3"/>
  <c r="C3444" i="3"/>
  <c r="B3444" i="3"/>
  <c r="A3444" i="3"/>
  <c r="C3443" i="3"/>
  <c r="B3443" i="3"/>
  <c r="A3443" i="3"/>
  <c r="C3442" i="3"/>
  <c r="B3442" i="3"/>
  <c r="A3442" i="3"/>
  <c r="C3441" i="3"/>
  <c r="B3441" i="3"/>
  <c r="A3441" i="3"/>
  <c r="C3440" i="3"/>
  <c r="B3440" i="3"/>
  <c r="A3440" i="3"/>
  <c r="C3439" i="3"/>
  <c r="B3439" i="3"/>
  <c r="A3439" i="3"/>
  <c r="C3438" i="3"/>
  <c r="B3438" i="3"/>
  <c r="A3438" i="3"/>
  <c r="C3437" i="3"/>
  <c r="B3437" i="3"/>
  <c r="A3437" i="3"/>
  <c r="C3436" i="3"/>
  <c r="B3436" i="3"/>
  <c r="A3436" i="3"/>
  <c r="C3435" i="3"/>
  <c r="B3435" i="3"/>
  <c r="A3435" i="3"/>
  <c r="C3434" i="3"/>
  <c r="B3434" i="3"/>
  <c r="A3434" i="3"/>
  <c r="C3433" i="3"/>
  <c r="B3433" i="3"/>
  <c r="A3433" i="3"/>
  <c r="C3432" i="3"/>
  <c r="B3432" i="3"/>
  <c r="A3432" i="3"/>
  <c r="C3431" i="3"/>
  <c r="B3431" i="3"/>
  <c r="A3431" i="3"/>
  <c r="C3430" i="3"/>
  <c r="B3430" i="3"/>
  <c r="A3430" i="3"/>
  <c r="C3429" i="3"/>
  <c r="B3429" i="3"/>
  <c r="A3429" i="3"/>
  <c r="C3428" i="3"/>
  <c r="B3428" i="3"/>
  <c r="A3428" i="3"/>
  <c r="C3427" i="3"/>
  <c r="B3427" i="3"/>
  <c r="A3427" i="3"/>
  <c r="C3426" i="3"/>
  <c r="B3426" i="3"/>
  <c r="A3426" i="3"/>
  <c r="C3425" i="3"/>
  <c r="B3425" i="3"/>
  <c r="A3425" i="3"/>
  <c r="C3424" i="3"/>
  <c r="B3424" i="3"/>
  <c r="A3424" i="3"/>
  <c r="C3423" i="3"/>
  <c r="B3423" i="3"/>
  <c r="A3423" i="3"/>
  <c r="C3422" i="3"/>
  <c r="B3422" i="3"/>
  <c r="A3422" i="3"/>
  <c r="C3421" i="3"/>
  <c r="B3421" i="3"/>
  <c r="A3421" i="3"/>
  <c r="C3420" i="3"/>
  <c r="B3420" i="3"/>
  <c r="A3420" i="3"/>
  <c r="C3419" i="3"/>
  <c r="B3419" i="3"/>
  <c r="A3419" i="3"/>
  <c r="C3418" i="3"/>
  <c r="B3418" i="3"/>
  <c r="A3418" i="3"/>
  <c r="C3417" i="3"/>
  <c r="B3417" i="3"/>
  <c r="A3417" i="3"/>
  <c r="C3416" i="3"/>
  <c r="B3416" i="3"/>
  <c r="A3416" i="3"/>
  <c r="C3415" i="3"/>
  <c r="B3415" i="3"/>
  <c r="A3415" i="3"/>
  <c r="C3414" i="3"/>
  <c r="B3414" i="3"/>
  <c r="A3414" i="3"/>
  <c r="C3413" i="3"/>
  <c r="B3413" i="3"/>
  <c r="A3413" i="3"/>
  <c r="C3412" i="3"/>
  <c r="B3412" i="3"/>
  <c r="A3412" i="3"/>
  <c r="C3411" i="3"/>
  <c r="B3411" i="3"/>
  <c r="A3411" i="3"/>
  <c r="C3410" i="3"/>
  <c r="B3410" i="3"/>
  <c r="A3410" i="3"/>
  <c r="C3409" i="3"/>
  <c r="B3409" i="3"/>
  <c r="A3409" i="3"/>
  <c r="C3408" i="3"/>
  <c r="B3408" i="3"/>
  <c r="A3408" i="3"/>
  <c r="C3407" i="3"/>
  <c r="B3407" i="3"/>
  <c r="A3407" i="3"/>
  <c r="C3406" i="3"/>
  <c r="B3406" i="3"/>
  <c r="A3406" i="3"/>
  <c r="C3405" i="3"/>
  <c r="B3405" i="3"/>
  <c r="A3405" i="3"/>
  <c r="C3404" i="3"/>
  <c r="B3404" i="3"/>
  <c r="A3404" i="3"/>
  <c r="C3403" i="3"/>
  <c r="B3403" i="3"/>
  <c r="A3403" i="3"/>
  <c r="C3402" i="3"/>
  <c r="B3402" i="3"/>
  <c r="A3402" i="3"/>
  <c r="C3401" i="3"/>
  <c r="B3401" i="3"/>
  <c r="A3401" i="3"/>
  <c r="C3400" i="3"/>
  <c r="B3400" i="3"/>
  <c r="A3400" i="3"/>
  <c r="C3399" i="3"/>
  <c r="B3399" i="3"/>
  <c r="A3399" i="3"/>
  <c r="C3398" i="3"/>
  <c r="B3398" i="3"/>
  <c r="A3398" i="3"/>
  <c r="C3397" i="3"/>
  <c r="B3397" i="3"/>
  <c r="A3397" i="3"/>
  <c r="C3396" i="3"/>
  <c r="B3396" i="3"/>
  <c r="A3396" i="3"/>
  <c r="C3395" i="3"/>
  <c r="B3395" i="3"/>
  <c r="A3395" i="3"/>
  <c r="C3394" i="3"/>
  <c r="B3394" i="3"/>
  <c r="A3394" i="3"/>
  <c r="C3393" i="3"/>
  <c r="B3393" i="3"/>
  <c r="A3393" i="3"/>
  <c r="C3392" i="3"/>
  <c r="B3392" i="3"/>
  <c r="A3392" i="3"/>
  <c r="C3391" i="3"/>
  <c r="B3391" i="3"/>
  <c r="A3391" i="3"/>
  <c r="C3390" i="3"/>
  <c r="B3390" i="3"/>
  <c r="A3390" i="3"/>
  <c r="C3389" i="3"/>
  <c r="B3389" i="3"/>
  <c r="A3389" i="3"/>
  <c r="C3388" i="3"/>
  <c r="B3388" i="3"/>
  <c r="A3388" i="3"/>
  <c r="C3387" i="3"/>
  <c r="B3387" i="3"/>
  <c r="A3387" i="3"/>
  <c r="C3386" i="3"/>
  <c r="B3386" i="3"/>
  <c r="A3386" i="3"/>
  <c r="C3385" i="3"/>
  <c r="B3385" i="3"/>
  <c r="A3385" i="3"/>
  <c r="C3384" i="3"/>
  <c r="B3384" i="3"/>
  <c r="A3384" i="3"/>
  <c r="C3383" i="3"/>
  <c r="B3383" i="3"/>
  <c r="A3383" i="3"/>
  <c r="C3382" i="3"/>
  <c r="B3382" i="3"/>
  <c r="A3382" i="3"/>
  <c r="C3381" i="3"/>
  <c r="B3381" i="3"/>
  <c r="A3381" i="3"/>
  <c r="C3380" i="3"/>
  <c r="B3380" i="3"/>
  <c r="A3380" i="3"/>
  <c r="C3379" i="3"/>
  <c r="B3379" i="3"/>
  <c r="A3379" i="3"/>
  <c r="C3378" i="3"/>
  <c r="B3378" i="3"/>
  <c r="A3378" i="3"/>
  <c r="C3377" i="3"/>
  <c r="B3377" i="3"/>
  <c r="A3377" i="3"/>
  <c r="C3376" i="3"/>
  <c r="B3376" i="3"/>
  <c r="A3376" i="3"/>
  <c r="C3375" i="3"/>
  <c r="B3375" i="3"/>
  <c r="A3375" i="3"/>
  <c r="C3374" i="3"/>
  <c r="B3374" i="3"/>
  <c r="A3374" i="3"/>
  <c r="C3373" i="3"/>
  <c r="B3373" i="3"/>
  <c r="A3373" i="3"/>
  <c r="C3372" i="3"/>
  <c r="B3372" i="3"/>
  <c r="A3372" i="3"/>
  <c r="C3371" i="3"/>
  <c r="B3371" i="3"/>
  <c r="A3371" i="3"/>
  <c r="C3370" i="3"/>
  <c r="B3370" i="3"/>
  <c r="A3370" i="3"/>
  <c r="C3369" i="3"/>
  <c r="B3369" i="3"/>
  <c r="A3369" i="3"/>
  <c r="C3368" i="3"/>
  <c r="B3368" i="3"/>
  <c r="A3368" i="3"/>
  <c r="C3367" i="3"/>
  <c r="B3367" i="3"/>
  <c r="A3367" i="3"/>
  <c r="C3366" i="3"/>
  <c r="B3366" i="3"/>
  <c r="A3366" i="3"/>
  <c r="C3365" i="3"/>
  <c r="B3365" i="3"/>
  <c r="A3365" i="3"/>
  <c r="C3364" i="3"/>
  <c r="B3364" i="3"/>
  <c r="A3364" i="3"/>
  <c r="C3363" i="3"/>
  <c r="B3363" i="3"/>
  <c r="A3363" i="3"/>
  <c r="C3362" i="3"/>
  <c r="B3362" i="3"/>
  <c r="A3362" i="3"/>
  <c r="C3361" i="3"/>
  <c r="B3361" i="3"/>
  <c r="A3361" i="3"/>
  <c r="C3360" i="3"/>
  <c r="B3360" i="3"/>
  <c r="A3360" i="3"/>
  <c r="C3359" i="3"/>
  <c r="B3359" i="3"/>
  <c r="A3359" i="3"/>
  <c r="C3358" i="3"/>
  <c r="B3358" i="3"/>
  <c r="A3358" i="3"/>
  <c r="C3357" i="3"/>
  <c r="B3357" i="3"/>
  <c r="A3357" i="3"/>
  <c r="C3356" i="3"/>
  <c r="B3356" i="3"/>
  <c r="A3356" i="3"/>
  <c r="C3355" i="3"/>
  <c r="B3355" i="3"/>
  <c r="A3355" i="3"/>
  <c r="C3354" i="3"/>
  <c r="B3354" i="3"/>
  <c r="A3354" i="3"/>
  <c r="C3353" i="3"/>
  <c r="B3353" i="3"/>
  <c r="A3353" i="3"/>
  <c r="C3352" i="3"/>
  <c r="B3352" i="3"/>
  <c r="A3352" i="3"/>
  <c r="C3351" i="3"/>
  <c r="B3351" i="3"/>
  <c r="A3351" i="3"/>
  <c r="C3350" i="3"/>
  <c r="B3350" i="3"/>
  <c r="A3350" i="3"/>
  <c r="C3349" i="3"/>
  <c r="B3349" i="3"/>
  <c r="A3349" i="3"/>
  <c r="C3348" i="3"/>
  <c r="B3348" i="3"/>
  <c r="A3348" i="3"/>
  <c r="C3347" i="3"/>
  <c r="B3347" i="3"/>
  <c r="A3347" i="3"/>
  <c r="C3346" i="3"/>
  <c r="B3346" i="3"/>
  <c r="A3346" i="3"/>
  <c r="C3345" i="3"/>
  <c r="B3345" i="3"/>
  <c r="A3345" i="3"/>
  <c r="C3344" i="3"/>
  <c r="B3344" i="3"/>
  <c r="A3344" i="3"/>
  <c r="C3343" i="3"/>
  <c r="B3343" i="3"/>
  <c r="A3343" i="3"/>
  <c r="C3342" i="3"/>
  <c r="B3342" i="3"/>
  <c r="A3342" i="3"/>
  <c r="C3341" i="3"/>
  <c r="B3341" i="3"/>
  <c r="A3341" i="3"/>
  <c r="C3340" i="3"/>
  <c r="B3340" i="3"/>
  <c r="A3340" i="3"/>
  <c r="C3339" i="3"/>
  <c r="B3339" i="3"/>
  <c r="A3339" i="3"/>
  <c r="C3338" i="3"/>
  <c r="B3338" i="3"/>
  <c r="A3338" i="3"/>
  <c r="C3337" i="3"/>
  <c r="B3337" i="3"/>
  <c r="A3337" i="3"/>
  <c r="C3336" i="3"/>
  <c r="B3336" i="3"/>
  <c r="A3336" i="3"/>
  <c r="C3335" i="3"/>
  <c r="B3335" i="3"/>
  <c r="A3335" i="3"/>
  <c r="C3334" i="3"/>
  <c r="B3334" i="3"/>
  <c r="A3334" i="3"/>
  <c r="C3333" i="3"/>
  <c r="B3333" i="3"/>
  <c r="A3333" i="3"/>
  <c r="C3332" i="3"/>
  <c r="B3332" i="3"/>
  <c r="A3332" i="3"/>
  <c r="C3331" i="3"/>
  <c r="B3331" i="3"/>
  <c r="A3331" i="3"/>
  <c r="C3330" i="3"/>
  <c r="B3330" i="3"/>
  <c r="A3330" i="3"/>
  <c r="C3329" i="3"/>
  <c r="B3329" i="3"/>
  <c r="A3329" i="3"/>
  <c r="C3328" i="3"/>
  <c r="B3328" i="3"/>
  <c r="A3328" i="3"/>
  <c r="C3327" i="3"/>
  <c r="B3327" i="3"/>
  <c r="A3327" i="3"/>
  <c r="C3326" i="3"/>
  <c r="B3326" i="3"/>
  <c r="A3326" i="3"/>
  <c r="C3325" i="3"/>
  <c r="B3325" i="3"/>
  <c r="A3325" i="3"/>
  <c r="C3324" i="3"/>
  <c r="B3324" i="3"/>
  <c r="A3324" i="3"/>
  <c r="C3323" i="3"/>
  <c r="B3323" i="3"/>
  <c r="A3323" i="3"/>
  <c r="C3322" i="3"/>
  <c r="B3322" i="3"/>
  <c r="A3322" i="3"/>
  <c r="C3321" i="3"/>
  <c r="B3321" i="3"/>
  <c r="A3321" i="3"/>
  <c r="C3320" i="3"/>
  <c r="B3320" i="3"/>
  <c r="A3320" i="3"/>
  <c r="C3319" i="3"/>
  <c r="B3319" i="3"/>
  <c r="A3319" i="3"/>
  <c r="C3318" i="3"/>
  <c r="B3318" i="3"/>
  <c r="A3318" i="3"/>
  <c r="C3317" i="3"/>
  <c r="B3317" i="3"/>
  <c r="A3317" i="3"/>
  <c r="C3316" i="3"/>
  <c r="B3316" i="3"/>
  <c r="A3316" i="3"/>
  <c r="C3315" i="3"/>
  <c r="B3315" i="3"/>
  <c r="A3315" i="3"/>
  <c r="C3314" i="3"/>
  <c r="B3314" i="3"/>
  <c r="A3314" i="3"/>
  <c r="C3313" i="3"/>
  <c r="B3313" i="3"/>
  <c r="A3313" i="3"/>
  <c r="C3312" i="3"/>
  <c r="B3312" i="3"/>
  <c r="A3312" i="3"/>
  <c r="C3311" i="3"/>
  <c r="B3311" i="3"/>
  <c r="A3311" i="3"/>
  <c r="C3310" i="3"/>
  <c r="B3310" i="3"/>
  <c r="A3310" i="3"/>
  <c r="C3309" i="3"/>
  <c r="B3309" i="3"/>
  <c r="A3309" i="3"/>
  <c r="C3308" i="3"/>
  <c r="B3308" i="3"/>
  <c r="A3308" i="3"/>
  <c r="C3307" i="3"/>
  <c r="B3307" i="3"/>
  <c r="A3307" i="3"/>
  <c r="C3306" i="3"/>
  <c r="B3306" i="3"/>
  <c r="A3306" i="3"/>
  <c r="C3305" i="3"/>
  <c r="B3305" i="3"/>
  <c r="A3305" i="3"/>
  <c r="C3304" i="3"/>
  <c r="B3304" i="3"/>
  <c r="A3304" i="3"/>
  <c r="C3303" i="3"/>
  <c r="B3303" i="3"/>
  <c r="A3303" i="3"/>
  <c r="C3302" i="3"/>
  <c r="B3302" i="3"/>
  <c r="A3302" i="3"/>
  <c r="C3301" i="3"/>
  <c r="B3301" i="3"/>
  <c r="A3301" i="3"/>
  <c r="C3300" i="3"/>
  <c r="B3300" i="3"/>
  <c r="A3300" i="3"/>
  <c r="C3299" i="3"/>
  <c r="B3299" i="3"/>
  <c r="A3299" i="3"/>
  <c r="C3298" i="3"/>
  <c r="B3298" i="3"/>
  <c r="A3298" i="3"/>
  <c r="C3297" i="3"/>
  <c r="B3297" i="3"/>
  <c r="A3297" i="3"/>
  <c r="C3296" i="3"/>
  <c r="B3296" i="3"/>
  <c r="A3296" i="3"/>
  <c r="C3295" i="3"/>
  <c r="B3295" i="3"/>
  <c r="A3295" i="3"/>
  <c r="C3294" i="3"/>
  <c r="B3294" i="3"/>
  <c r="A3294" i="3"/>
  <c r="C3293" i="3"/>
  <c r="B3293" i="3"/>
  <c r="A3293" i="3"/>
  <c r="C3292" i="3"/>
  <c r="B3292" i="3"/>
  <c r="A3292" i="3"/>
  <c r="C3291" i="3"/>
  <c r="B3291" i="3"/>
  <c r="A3291" i="3"/>
  <c r="C3290" i="3"/>
  <c r="B3290" i="3"/>
  <c r="A3290" i="3"/>
  <c r="C3289" i="3"/>
  <c r="B3289" i="3"/>
  <c r="A3289" i="3"/>
  <c r="C3288" i="3"/>
  <c r="B3288" i="3"/>
  <c r="A3288" i="3"/>
  <c r="C3287" i="3"/>
  <c r="B3287" i="3"/>
  <c r="A3287" i="3"/>
  <c r="C3286" i="3"/>
  <c r="B3286" i="3"/>
  <c r="A3286" i="3"/>
  <c r="C3285" i="3"/>
  <c r="B3285" i="3"/>
  <c r="A3285" i="3"/>
  <c r="C3284" i="3"/>
  <c r="B3284" i="3"/>
  <c r="A3284" i="3"/>
  <c r="C3283" i="3"/>
  <c r="B3283" i="3"/>
  <c r="A3283" i="3"/>
  <c r="C3282" i="3"/>
  <c r="B3282" i="3"/>
  <c r="A3282" i="3"/>
  <c r="C3281" i="3"/>
  <c r="B3281" i="3"/>
  <c r="A3281" i="3"/>
  <c r="C3280" i="3"/>
  <c r="B3280" i="3"/>
  <c r="A3280" i="3"/>
  <c r="C3279" i="3"/>
  <c r="B3279" i="3"/>
  <c r="A3279" i="3"/>
  <c r="C3278" i="3"/>
  <c r="B3278" i="3"/>
  <c r="A3278" i="3"/>
  <c r="C3277" i="3"/>
  <c r="B3277" i="3"/>
  <c r="A3277" i="3"/>
  <c r="C3276" i="3"/>
  <c r="B3276" i="3"/>
  <c r="A3276" i="3"/>
  <c r="C3275" i="3"/>
  <c r="B3275" i="3"/>
  <c r="A3275" i="3"/>
  <c r="C3274" i="3"/>
  <c r="B3274" i="3"/>
  <c r="A3274" i="3"/>
  <c r="C3273" i="3"/>
  <c r="B3273" i="3"/>
  <c r="A3273" i="3"/>
  <c r="C3272" i="3"/>
  <c r="B3272" i="3"/>
  <c r="A3272" i="3"/>
  <c r="C3271" i="3"/>
  <c r="B3271" i="3"/>
  <c r="A3271" i="3"/>
  <c r="C3270" i="3"/>
  <c r="B3270" i="3"/>
  <c r="A3270" i="3"/>
  <c r="C3269" i="3"/>
  <c r="B3269" i="3"/>
  <c r="A3269" i="3"/>
  <c r="C3268" i="3"/>
  <c r="B3268" i="3"/>
  <c r="A3268" i="3"/>
  <c r="C3267" i="3"/>
  <c r="B3267" i="3"/>
  <c r="A3267" i="3"/>
  <c r="C3266" i="3"/>
  <c r="B3266" i="3"/>
  <c r="A3266" i="3"/>
  <c r="C3265" i="3"/>
  <c r="B3265" i="3"/>
  <c r="A3265" i="3"/>
  <c r="C3264" i="3"/>
  <c r="B3264" i="3"/>
  <c r="A3264" i="3"/>
  <c r="C3263" i="3"/>
  <c r="B3263" i="3"/>
  <c r="A3263" i="3"/>
  <c r="C3262" i="3"/>
  <c r="B3262" i="3"/>
  <c r="A3262" i="3"/>
  <c r="C3261" i="3"/>
  <c r="B3261" i="3"/>
  <c r="A3261" i="3"/>
  <c r="C3260" i="3"/>
  <c r="B3260" i="3"/>
  <c r="A3260" i="3"/>
  <c r="C3259" i="3"/>
  <c r="B3259" i="3"/>
  <c r="A3259" i="3"/>
  <c r="C3258" i="3"/>
  <c r="B3258" i="3"/>
  <c r="A3258" i="3"/>
  <c r="C3257" i="3"/>
  <c r="B3257" i="3"/>
  <c r="A3257" i="3"/>
  <c r="C3256" i="3"/>
  <c r="B3256" i="3"/>
  <c r="A3256" i="3"/>
  <c r="C3255" i="3"/>
  <c r="B3255" i="3"/>
  <c r="A3255" i="3"/>
  <c r="C3254" i="3"/>
  <c r="B3254" i="3"/>
  <c r="A3254" i="3"/>
  <c r="C3253" i="3"/>
  <c r="B3253" i="3"/>
  <c r="A3253" i="3"/>
  <c r="C3252" i="3"/>
  <c r="B3252" i="3"/>
  <c r="A3252" i="3"/>
  <c r="C3251" i="3"/>
  <c r="B3251" i="3"/>
  <c r="A3251" i="3"/>
  <c r="C3250" i="3"/>
  <c r="B3250" i="3"/>
  <c r="A3250" i="3"/>
  <c r="C3249" i="3"/>
  <c r="B3249" i="3"/>
  <c r="A3249" i="3"/>
  <c r="C3248" i="3"/>
  <c r="B3248" i="3"/>
  <c r="A3248" i="3"/>
  <c r="C3247" i="3"/>
  <c r="B3247" i="3"/>
  <c r="A3247" i="3"/>
  <c r="C3246" i="3"/>
  <c r="B3246" i="3"/>
  <c r="A3246" i="3"/>
  <c r="C3245" i="3"/>
  <c r="B3245" i="3"/>
  <c r="A3245" i="3"/>
  <c r="C3244" i="3"/>
  <c r="B3244" i="3"/>
  <c r="A3244" i="3"/>
  <c r="C3243" i="3"/>
  <c r="B3243" i="3"/>
  <c r="A3243" i="3"/>
  <c r="C3242" i="3"/>
  <c r="B3242" i="3"/>
  <c r="A3242" i="3"/>
  <c r="C3241" i="3"/>
  <c r="B3241" i="3"/>
  <c r="A3241" i="3"/>
  <c r="C3240" i="3"/>
  <c r="B3240" i="3"/>
  <c r="A3240" i="3"/>
  <c r="C3239" i="3"/>
  <c r="B3239" i="3"/>
  <c r="A3239" i="3"/>
  <c r="C3238" i="3"/>
  <c r="B3238" i="3"/>
  <c r="A3238" i="3"/>
  <c r="C3237" i="3"/>
  <c r="B3237" i="3"/>
  <c r="A3237" i="3"/>
  <c r="C3236" i="3"/>
  <c r="B3236" i="3"/>
  <c r="A3236" i="3"/>
  <c r="C3235" i="3"/>
  <c r="B3235" i="3"/>
  <c r="A3235" i="3"/>
  <c r="C3234" i="3"/>
  <c r="B3234" i="3"/>
  <c r="A3234" i="3"/>
  <c r="C3233" i="3"/>
  <c r="B3233" i="3"/>
  <c r="A3233" i="3"/>
  <c r="C3232" i="3"/>
  <c r="B3232" i="3"/>
  <c r="A3232" i="3"/>
  <c r="C3231" i="3"/>
  <c r="B3231" i="3"/>
  <c r="A3231" i="3"/>
  <c r="C3230" i="3"/>
  <c r="B3230" i="3"/>
  <c r="A3230" i="3"/>
  <c r="C3229" i="3"/>
  <c r="B3229" i="3"/>
  <c r="A3229" i="3"/>
  <c r="C3228" i="3"/>
  <c r="B3228" i="3"/>
  <c r="A3228" i="3"/>
  <c r="C3227" i="3"/>
  <c r="B3227" i="3"/>
  <c r="A3227" i="3"/>
  <c r="C3226" i="3"/>
  <c r="B3226" i="3"/>
  <c r="A3226" i="3"/>
  <c r="C3225" i="3"/>
  <c r="B3225" i="3"/>
  <c r="A3225" i="3"/>
  <c r="C3224" i="3"/>
  <c r="B3224" i="3"/>
  <c r="A3224" i="3"/>
  <c r="C3223" i="3"/>
  <c r="B3223" i="3"/>
  <c r="A3223" i="3"/>
  <c r="C3222" i="3"/>
  <c r="B3222" i="3"/>
  <c r="A3222" i="3"/>
  <c r="C3221" i="3"/>
  <c r="B3221" i="3"/>
  <c r="A3221" i="3"/>
  <c r="C3220" i="3"/>
  <c r="B3220" i="3"/>
  <c r="A3220" i="3"/>
  <c r="C3219" i="3"/>
  <c r="B3219" i="3"/>
  <c r="A3219" i="3"/>
  <c r="C3218" i="3"/>
  <c r="B3218" i="3"/>
  <c r="A3218" i="3"/>
  <c r="C3217" i="3"/>
  <c r="B3217" i="3"/>
  <c r="A3217" i="3"/>
  <c r="C3216" i="3"/>
  <c r="B3216" i="3"/>
  <c r="A3216" i="3"/>
  <c r="C3215" i="3"/>
  <c r="B3215" i="3"/>
  <c r="A3215" i="3"/>
  <c r="C3214" i="3"/>
  <c r="B3214" i="3"/>
  <c r="A3214" i="3"/>
  <c r="C3213" i="3"/>
  <c r="B3213" i="3"/>
  <c r="A3213" i="3"/>
  <c r="C3212" i="3"/>
  <c r="B3212" i="3"/>
  <c r="A3212" i="3"/>
  <c r="C3211" i="3"/>
  <c r="B3211" i="3"/>
  <c r="A3211" i="3"/>
  <c r="C3210" i="3"/>
  <c r="B3210" i="3"/>
  <c r="A3210" i="3"/>
  <c r="C3209" i="3"/>
  <c r="B3209" i="3"/>
  <c r="A3209" i="3"/>
  <c r="C3208" i="3"/>
  <c r="B3208" i="3"/>
  <c r="A3208" i="3"/>
  <c r="C3207" i="3"/>
  <c r="B3207" i="3"/>
  <c r="A3207" i="3"/>
  <c r="C3206" i="3"/>
  <c r="B3206" i="3"/>
  <c r="A3206" i="3"/>
  <c r="C3205" i="3"/>
  <c r="B3205" i="3"/>
  <c r="A3205" i="3"/>
  <c r="C3204" i="3"/>
  <c r="B3204" i="3"/>
  <c r="A3204" i="3"/>
  <c r="C3203" i="3"/>
  <c r="B3203" i="3"/>
  <c r="A3203" i="3"/>
  <c r="C3202" i="3"/>
  <c r="B3202" i="3"/>
  <c r="A3202" i="3"/>
  <c r="C3201" i="3"/>
  <c r="B3201" i="3"/>
  <c r="A3201" i="3"/>
  <c r="C3200" i="3"/>
  <c r="B3200" i="3"/>
  <c r="A3200" i="3"/>
  <c r="C3199" i="3"/>
  <c r="B3199" i="3"/>
  <c r="A3199" i="3"/>
  <c r="C3198" i="3"/>
  <c r="B3198" i="3"/>
  <c r="A3198" i="3"/>
  <c r="C3197" i="3"/>
  <c r="B3197" i="3"/>
  <c r="A3197" i="3"/>
  <c r="C3196" i="3"/>
  <c r="B3196" i="3"/>
  <c r="A3196" i="3"/>
  <c r="C3195" i="3"/>
  <c r="B3195" i="3"/>
  <c r="A3195" i="3"/>
  <c r="C3194" i="3"/>
  <c r="B3194" i="3"/>
  <c r="A3194" i="3"/>
  <c r="C3193" i="3"/>
  <c r="B3193" i="3"/>
  <c r="A3193" i="3"/>
  <c r="C3192" i="3"/>
  <c r="B3192" i="3"/>
  <c r="A3192" i="3"/>
  <c r="C3191" i="3"/>
  <c r="B3191" i="3"/>
  <c r="A3191" i="3"/>
  <c r="C3190" i="3"/>
  <c r="B3190" i="3"/>
  <c r="A3190" i="3"/>
  <c r="C3189" i="3"/>
  <c r="B3189" i="3"/>
  <c r="A3189" i="3"/>
  <c r="C3188" i="3"/>
  <c r="B3188" i="3"/>
  <c r="A3188" i="3"/>
  <c r="C3187" i="3"/>
  <c r="B3187" i="3"/>
  <c r="A3187" i="3"/>
  <c r="C3186" i="3"/>
  <c r="B3186" i="3"/>
  <c r="A3186" i="3"/>
  <c r="C3185" i="3"/>
  <c r="B3185" i="3"/>
  <c r="A3185" i="3"/>
  <c r="C3184" i="3"/>
  <c r="B3184" i="3"/>
  <c r="A3184" i="3"/>
  <c r="C3183" i="3"/>
  <c r="B3183" i="3"/>
  <c r="A3183" i="3"/>
  <c r="C3182" i="3"/>
  <c r="B3182" i="3"/>
  <c r="A3182" i="3"/>
  <c r="C3181" i="3"/>
  <c r="B3181" i="3"/>
  <c r="A3181" i="3"/>
  <c r="C3180" i="3"/>
  <c r="B3180" i="3"/>
  <c r="A3180" i="3"/>
  <c r="C3179" i="3"/>
  <c r="B3179" i="3"/>
  <c r="A3179" i="3"/>
  <c r="C3178" i="3"/>
  <c r="B3178" i="3"/>
  <c r="A3178" i="3"/>
  <c r="C3177" i="3"/>
  <c r="B3177" i="3"/>
  <c r="A3177" i="3"/>
  <c r="C3176" i="3"/>
  <c r="B3176" i="3"/>
  <c r="A3176" i="3"/>
  <c r="C3175" i="3"/>
  <c r="B3175" i="3"/>
  <c r="A3175" i="3"/>
  <c r="C3174" i="3"/>
  <c r="B3174" i="3"/>
  <c r="A3174" i="3"/>
  <c r="C3173" i="3"/>
  <c r="B3173" i="3"/>
  <c r="A3173" i="3"/>
  <c r="C3172" i="3"/>
  <c r="B3172" i="3"/>
  <c r="A3172" i="3"/>
  <c r="C3171" i="3"/>
  <c r="B3171" i="3"/>
  <c r="A3171" i="3"/>
  <c r="C3170" i="3"/>
  <c r="B3170" i="3"/>
  <c r="A3170" i="3"/>
  <c r="C3169" i="3"/>
  <c r="B3169" i="3"/>
  <c r="A3169" i="3"/>
  <c r="C3168" i="3"/>
  <c r="B3168" i="3"/>
  <c r="A3168" i="3"/>
  <c r="C3167" i="3"/>
  <c r="B3167" i="3"/>
  <c r="A3167" i="3"/>
  <c r="C3166" i="3"/>
  <c r="B3166" i="3"/>
  <c r="A3166" i="3"/>
  <c r="C3165" i="3"/>
  <c r="B3165" i="3"/>
  <c r="A3165" i="3"/>
  <c r="C3164" i="3"/>
  <c r="B3164" i="3"/>
  <c r="A3164" i="3"/>
  <c r="C3163" i="3"/>
  <c r="B3163" i="3"/>
  <c r="A3163" i="3"/>
  <c r="C3162" i="3"/>
  <c r="B3162" i="3"/>
  <c r="A3162" i="3"/>
  <c r="C3161" i="3"/>
  <c r="B3161" i="3"/>
  <c r="A3161" i="3"/>
  <c r="C3160" i="3"/>
  <c r="B3160" i="3"/>
  <c r="A3160" i="3"/>
  <c r="C3159" i="3"/>
  <c r="B3159" i="3"/>
  <c r="A3159" i="3"/>
  <c r="C3158" i="3"/>
  <c r="B3158" i="3"/>
  <c r="A3158" i="3"/>
  <c r="C3157" i="3"/>
  <c r="B3157" i="3"/>
  <c r="A3157" i="3"/>
  <c r="C3156" i="3"/>
  <c r="B3156" i="3"/>
  <c r="A3156" i="3"/>
  <c r="C3155" i="3"/>
  <c r="B3155" i="3"/>
  <c r="A3155" i="3"/>
  <c r="C3154" i="3"/>
  <c r="B3154" i="3"/>
  <c r="A3154" i="3"/>
  <c r="C3153" i="3"/>
  <c r="B3153" i="3"/>
  <c r="A3153" i="3"/>
  <c r="C3152" i="3"/>
  <c r="B3152" i="3"/>
  <c r="A3152" i="3"/>
  <c r="C3151" i="3"/>
  <c r="B3151" i="3"/>
  <c r="A3151" i="3"/>
  <c r="C3150" i="3"/>
  <c r="B3150" i="3"/>
  <c r="A3150" i="3"/>
  <c r="C3149" i="3"/>
  <c r="B3149" i="3"/>
  <c r="A3149" i="3"/>
  <c r="C3148" i="3"/>
  <c r="B3148" i="3"/>
  <c r="A3148" i="3"/>
  <c r="C3147" i="3"/>
  <c r="B3147" i="3"/>
  <c r="A3147" i="3"/>
  <c r="C3146" i="3"/>
  <c r="B3146" i="3"/>
  <c r="A3146" i="3"/>
  <c r="C3145" i="3"/>
  <c r="B3145" i="3"/>
  <c r="A3145" i="3"/>
  <c r="C3144" i="3"/>
  <c r="B3144" i="3"/>
  <c r="A3144" i="3"/>
  <c r="C3143" i="3"/>
  <c r="B3143" i="3"/>
  <c r="A3143" i="3"/>
  <c r="C3142" i="3"/>
  <c r="B3142" i="3"/>
  <c r="A3142" i="3"/>
  <c r="C3141" i="3"/>
  <c r="B3141" i="3"/>
  <c r="A3141" i="3"/>
  <c r="C3140" i="3"/>
  <c r="B3140" i="3"/>
  <c r="A3140" i="3"/>
  <c r="C3139" i="3"/>
  <c r="B3139" i="3"/>
  <c r="A3139" i="3"/>
  <c r="C3138" i="3"/>
  <c r="B3138" i="3"/>
  <c r="A3138" i="3"/>
  <c r="C3137" i="3"/>
  <c r="B3137" i="3"/>
  <c r="A3137" i="3"/>
  <c r="C3136" i="3"/>
  <c r="B3136" i="3"/>
  <c r="A3136" i="3"/>
  <c r="C3135" i="3"/>
  <c r="B3135" i="3"/>
  <c r="A3135" i="3"/>
  <c r="C3134" i="3"/>
  <c r="B3134" i="3"/>
  <c r="A3134" i="3"/>
  <c r="C3133" i="3"/>
  <c r="B3133" i="3"/>
  <c r="A3133" i="3"/>
  <c r="C3132" i="3"/>
  <c r="B3132" i="3"/>
  <c r="A3132" i="3"/>
  <c r="C3131" i="3"/>
  <c r="B3131" i="3"/>
  <c r="A3131" i="3"/>
  <c r="C3130" i="3"/>
  <c r="B3130" i="3"/>
  <c r="A3130" i="3"/>
  <c r="C3129" i="3"/>
  <c r="B3129" i="3"/>
  <c r="A3129" i="3"/>
  <c r="C3128" i="3"/>
  <c r="B3128" i="3"/>
  <c r="A3128" i="3"/>
  <c r="C3127" i="3"/>
  <c r="B3127" i="3"/>
  <c r="A3127" i="3"/>
  <c r="C3126" i="3"/>
  <c r="B3126" i="3"/>
  <c r="A3126" i="3"/>
  <c r="C3125" i="3"/>
  <c r="B3125" i="3"/>
  <c r="A3125" i="3"/>
  <c r="C3124" i="3"/>
  <c r="B3124" i="3"/>
  <c r="A3124" i="3"/>
  <c r="C3123" i="3"/>
  <c r="B3123" i="3"/>
  <c r="A3123" i="3"/>
  <c r="C3122" i="3"/>
  <c r="B3122" i="3"/>
  <c r="A3122" i="3"/>
  <c r="C3121" i="3"/>
  <c r="B3121" i="3"/>
  <c r="A3121" i="3"/>
  <c r="C3120" i="3"/>
  <c r="B3120" i="3"/>
  <c r="A3120" i="3"/>
  <c r="C3119" i="3"/>
  <c r="B3119" i="3"/>
  <c r="A3119" i="3"/>
  <c r="C3118" i="3"/>
  <c r="B3118" i="3"/>
  <c r="A3118" i="3"/>
  <c r="C3117" i="3"/>
  <c r="B3117" i="3"/>
  <c r="A3117" i="3"/>
  <c r="C3116" i="3"/>
  <c r="B3116" i="3"/>
  <c r="A3116" i="3"/>
  <c r="C3115" i="3"/>
  <c r="B3115" i="3"/>
  <c r="A3115" i="3"/>
  <c r="C3114" i="3"/>
  <c r="B3114" i="3"/>
  <c r="A3114" i="3"/>
  <c r="C3113" i="3"/>
  <c r="B3113" i="3"/>
  <c r="A3113" i="3"/>
  <c r="C3112" i="3"/>
  <c r="B3112" i="3"/>
  <c r="A3112" i="3"/>
  <c r="C3111" i="3"/>
  <c r="B3111" i="3"/>
  <c r="A3111" i="3"/>
  <c r="C3110" i="3"/>
  <c r="B3110" i="3"/>
  <c r="A3110" i="3"/>
  <c r="C3109" i="3"/>
  <c r="B3109" i="3"/>
  <c r="A3109" i="3"/>
  <c r="C3108" i="3"/>
  <c r="B3108" i="3"/>
  <c r="A3108" i="3"/>
  <c r="C3107" i="3"/>
  <c r="B3107" i="3"/>
  <c r="A3107" i="3"/>
  <c r="C3106" i="3"/>
  <c r="B3106" i="3"/>
  <c r="A3106" i="3"/>
  <c r="C3105" i="3"/>
  <c r="B3105" i="3"/>
  <c r="A3105" i="3"/>
  <c r="C3104" i="3"/>
  <c r="B3104" i="3"/>
  <c r="A3104" i="3"/>
  <c r="C3103" i="3"/>
  <c r="B3103" i="3"/>
  <c r="A3103" i="3"/>
  <c r="C3102" i="3"/>
  <c r="B3102" i="3"/>
  <c r="A3102" i="3"/>
  <c r="C3101" i="3"/>
  <c r="B3101" i="3"/>
  <c r="A3101" i="3"/>
  <c r="C3100" i="3"/>
  <c r="B3100" i="3"/>
  <c r="A3100" i="3"/>
  <c r="C3099" i="3"/>
  <c r="B3099" i="3"/>
  <c r="A3099" i="3"/>
  <c r="C3098" i="3"/>
  <c r="B3098" i="3"/>
  <c r="A3098" i="3"/>
  <c r="C3097" i="3"/>
  <c r="B3097" i="3"/>
  <c r="A3097" i="3"/>
  <c r="C3096" i="3"/>
  <c r="B3096" i="3"/>
  <c r="A3096" i="3"/>
  <c r="C3095" i="3"/>
  <c r="B3095" i="3"/>
  <c r="A3095" i="3"/>
  <c r="C3094" i="3"/>
  <c r="B3094" i="3"/>
  <c r="A3094" i="3"/>
  <c r="C3093" i="3"/>
  <c r="B3093" i="3"/>
  <c r="A3093" i="3"/>
  <c r="C3092" i="3"/>
  <c r="B3092" i="3"/>
  <c r="A3092" i="3"/>
  <c r="C3091" i="3"/>
  <c r="B3091" i="3"/>
  <c r="A3091" i="3"/>
  <c r="C3090" i="3"/>
  <c r="B3090" i="3"/>
  <c r="A3090" i="3"/>
  <c r="C3089" i="3"/>
  <c r="B3089" i="3"/>
  <c r="A3089" i="3"/>
  <c r="C3088" i="3"/>
  <c r="B3088" i="3"/>
  <c r="A3088" i="3"/>
  <c r="C3087" i="3"/>
  <c r="B3087" i="3"/>
  <c r="A3087" i="3"/>
  <c r="C3086" i="3"/>
  <c r="B3086" i="3"/>
  <c r="A3086" i="3"/>
  <c r="C3085" i="3"/>
  <c r="B3085" i="3"/>
  <c r="A3085" i="3"/>
  <c r="C3084" i="3"/>
  <c r="B3084" i="3"/>
  <c r="A3084" i="3"/>
  <c r="C3083" i="3"/>
  <c r="B3083" i="3"/>
  <c r="A3083" i="3"/>
  <c r="C3082" i="3"/>
  <c r="B3082" i="3"/>
  <c r="A3082" i="3"/>
  <c r="C3081" i="3"/>
  <c r="B3081" i="3"/>
  <c r="A3081" i="3"/>
  <c r="C3080" i="3"/>
  <c r="B3080" i="3"/>
  <c r="A3080" i="3"/>
  <c r="C3079" i="3"/>
  <c r="B3079" i="3"/>
  <c r="A3079" i="3"/>
  <c r="C3078" i="3"/>
  <c r="B3078" i="3"/>
  <c r="A3078" i="3"/>
  <c r="C3077" i="3"/>
  <c r="B3077" i="3"/>
  <c r="A3077" i="3"/>
  <c r="C3076" i="3"/>
  <c r="B3076" i="3"/>
  <c r="A3076" i="3"/>
  <c r="C3075" i="3"/>
  <c r="B3075" i="3"/>
  <c r="A3075" i="3"/>
  <c r="C3074" i="3"/>
  <c r="B3074" i="3"/>
  <c r="A3074" i="3"/>
  <c r="C3073" i="3"/>
  <c r="B3073" i="3"/>
  <c r="A3073" i="3"/>
  <c r="C3072" i="3"/>
  <c r="B3072" i="3"/>
  <c r="A3072" i="3"/>
  <c r="C3071" i="3"/>
  <c r="B3071" i="3"/>
  <c r="A3071" i="3"/>
  <c r="C3070" i="3"/>
  <c r="B3070" i="3"/>
  <c r="A3070" i="3"/>
  <c r="C3069" i="3"/>
  <c r="B3069" i="3"/>
  <c r="A3069" i="3"/>
  <c r="C3068" i="3"/>
  <c r="B3068" i="3"/>
  <c r="A3068" i="3"/>
  <c r="C3067" i="3"/>
  <c r="B3067" i="3"/>
  <c r="A3067" i="3"/>
  <c r="C3066" i="3"/>
  <c r="B3066" i="3"/>
  <c r="A3066" i="3"/>
  <c r="C3065" i="3"/>
  <c r="B3065" i="3"/>
  <c r="A3065" i="3"/>
  <c r="C3064" i="3"/>
  <c r="B3064" i="3"/>
  <c r="A3064" i="3"/>
  <c r="C3063" i="3"/>
  <c r="B3063" i="3"/>
  <c r="A3063" i="3"/>
  <c r="C3062" i="3"/>
  <c r="B3062" i="3"/>
  <c r="A3062" i="3"/>
  <c r="C3061" i="3"/>
  <c r="B3061" i="3"/>
  <c r="A3061" i="3"/>
  <c r="C3060" i="3"/>
  <c r="B3060" i="3"/>
  <c r="A3060" i="3"/>
  <c r="C3059" i="3"/>
  <c r="B3059" i="3"/>
  <c r="A3059" i="3"/>
  <c r="C3058" i="3"/>
  <c r="B3058" i="3"/>
  <c r="A3058" i="3"/>
  <c r="C3057" i="3"/>
  <c r="B3057" i="3"/>
  <c r="A3057" i="3"/>
  <c r="C3056" i="3"/>
  <c r="B3056" i="3"/>
  <c r="A3056" i="3"/>
  <c r="C3055" i="3"/>
  <c r="B3055" i="3"/>
  <c r="A3055" i="3"/>
  <c r="C3054" i="3"/>
  <c r="B3054" i="3"/>
  <c r="A3054" i="3"/>
  <c r="C3053" i="3"/>
  <c r="B3053" i="3"/>
  <c r="A3053" i="3"/>
  <c r="C3052" i="3"/>
  <c r="B3052" i="3"/>
  <c r="A3052" i="3"/>
  <c r="C3051" i="3"/>
  <c r="B3051" i="3"/>
  <c r="A3051" i="3"/>
  <c r="C3050" i="3"/>
  <c r="B3050" i="3"/>
  <c r="A3050" i="3"/>
  <c r="C3049" i="3"/>
  <c r="B3049" i="3"/>
  <c r="A3049" i="3"/>
  <c r="C3048" i="3"/>
  <c r="B3048" i="3"/>
  <c r="A3048" i="3"/>
  <c r="C3047" i="3"/>
  <c r="B3047" i="3"/>
  <c r="A3047" i="3"/>
  <c r="C3046" i="3"/>
  <c r="B3046" i="3"/>
  <c r="A3046" i="3"/>
  <c r="C3045" i="3"/>
  <c r="B3045" i="3"/>
  <c r="A3045" i="3"/>
  <c r="C3044" i="3"/>
  <c r="B3044" i="3"/>
  <c r="A3044" i="3"/>
  <c r="C3043" i="3"/>
  <c r="B3043" i="3"/>
  <c r="A3043" i="3"/>
  <c r="C3042" i="3"/>
  <c r="B3042" i="3"/>
  <c r="A3042" i="3"/>
  <c r="C3041" i="3"/>
  <c r="B3041" i="3"/>
  <c r="A3041" i="3"/>
  <c r="C3040" i="3"/>
  <c r="B3040" i="3"/>
  <c r="A3040" i="3"/>
  <c r="C3039" i="3"/>
  <c r="B3039" i="3"/>
  <c r="A3039" i="3"/>
  <c r="C3038" i="3"/>
  <c r="B3038" i="3"/>
  <c r="A3038" i="3"/>
  <c r="C3037" i="3"/>
  <c r="B3037" i="3"/>
  <c r="A3037" i="3"/>
  <c r="C3036" i="3"/>
  <c r="B3036" i="3"/>
  <c r="A3036" i="3"/>
  <c r="C3035" i="3"/>
  <c r="B3035" i="3"/>
  <c r="A3035" i="3"/>
  <c r="C3034" i="3"/>
  <c r="B3034" i="3"/>
  <c r="A3034" i="3"/>
  <c r="C3033" i="3"/>
  <c r="B3033" i="3"/>
  <c r="A3033" i="3"/>
  <c r="C3032" i="3"/>
  <c r="B3032" i="3"/>
  <c r="A3032" i="3"/>
  <c r="C3031" i="3"/>
  <c r="B3031" i="3"/>
  <c r="A3031" i="3"/>
  <c r="C3030" i="3"/>
  <c r="B3030" i="3"/>
  <c r="A3030" i="3"/>
  <c r="C3029" i="3"/>
  <c r="B3029" i="3"/>
  <c r="A3029" i="3"/>
  <c r="C3028" i="3"/>
  <c r="B3028" i="3"/>
  <c r="A3028" i="3"/>
  <c r="C3027" i="3"/>
  <c r="B3027" i="3"/>
  <c r="A3027" i="3"/>
  <c r="C3026" i="3"/>
  <c r="B3026" i="3"/>
  <c r="A3026" i="3"/>
  <c r="C3025" i="3"/>
  <c r="B3025" i="3"/>
  <c r="A3025" i="3"/>
  <c r="C3024" i="3"/>
  <c r="B3024" i="3"/>
  <c r="A3024" i="3"/>
  <c r="C3023" i="3"/>
  <c r="B3023" i="3"/>
  <c r="A3023" i="3"/>
  <c r="C3022" i="3"/>
  <c r="B3022" i="3"/>
  <c r="A3022" i="3"/>
  <c r="C3021" i="3"/>
  <c r="B3021" i="3"/>
  <c r="A3021" i="3"/>
  <c r="C3020" i="3"/>
  <c r="B3020" i="3"/>
  <c r="A3020" i="3"/>
  <c r="C3019" i="3"/>
  <c r="B3019" i="3"/>
  <c r="A3019" i="3"/>
  <c r="C3018" i="3"/>
  <c r="B3018" i="3"/>
  <c r="A3018" i="3"/>
  <c r="C3017" i="3"/>
  <c r="B3017" i="3"/>
  <c r="A3017" i="3"/>
  <c r="C3016" i="3"/>
  <c r="B3016" i="3"/>
  <c r="A3016" i="3"/>
  <c r="C3015" i="3"/>
  <c r="B3015" i="3"/>
  <c r="A3015" i="3"/>
  <c r="C3014" i="3"/>
  <c r="B3014" i="3"/>
  <c r="A3014" i="3"/>
  <c r="C3013" i="3"/>
  <c r="B3013" i="3"/>
  <c r="A3013" i="3"/>
  <c r="C3012" i="3"/>
  <c r="B3012" i="3"/>
  <c r="A3012" i="3"/>
  <c r="C3011" i="3"/>
  <c r="B3011" i="3"/>
  <c r="A3011" i="3"/>
  <c r="C3010" i="3"/>
  <c r="B3010" i="3"/>
  <c r="A3010" i="3"/>
  <c r="C3009" i="3"/>
  <c r="B3009" i="3"/>
  <c r="A3009" i="3"/>
  <c r="C3008" i="3"/>
  <c r="B3008" i="3"/>
  <c r="A3008" i="3"/>
  <c r="C3007" i="3"/>
  <c r="B3007" i="3"/>
  <c r="A3007" i="3"/>
  <c r="C3006" i="3"/>
  <c r="B3006" i="3"/>
  <c r="A3006" i="3"/>
  <c r="C3005" i="3"/>
  <c r="B3005" i="3"/>
  <c r="A3005" i="3"/>
  <c r="C3004" i="3"/>
  <c r="B3004" i="3"/>
  <c r="A3004" i="3"/>
  <c r="C3003" i="3"/>
  <c r="B3003" i="3"/>
  <c r="A3003" i="3"/>
  <c r="C3002" i="3"/>
  <c r="B3002" i="3"/>
  <c r="A3002" i="3"/>
  <c r="C3001" i="3"/>
  <c r="B3001" i="3"/>
  <c r="A3001" i="3"/>
  <c r="C3000" i="3"/>
  <c r="B3000" i="3"/>
  <c r="A3000" i="3"/>
  <c r="C2999" i="3"/>
  <c r="B2999" i="3"/>
  <c r="A2999" i="3"/>
  <c r="C2998" i="3"/>
  <c r="B2998" i="3"/>
  <c r="A2998" i="3"/>
  <c r="C2997" i="3"/>
  <c r="B2997" i="3"/>
  <c r="A2997" i="3"/>
  <c r="C2996" i="3"/>
  <c r="B2996" i="3"/>
  <c r="A2996" i="3"/>
  <c r="C2995" i="3"/>
  <c r="B2995" i="3"/>
  <c r="A2995" i="3"/>
  <c r="C2994" i="3"/>
  <c r="B2994" i="3"/>
  <c r="A2994" i="3"/>
  <c r="C2993" i="3"/>
  <c r="B2993" i="3"/>
  <c r="A2993" i="3"/>
  <c r="C2992" i="3"/>
  <c r="B2992" i="3"/>
  <c r="A2992" i="3"/>
  <c r="C2991" i="3"/>
  <c r="B2991" i="3"/>
  <c r="A2991" i="3"/>
  <c r="C2990" i="3"/>
  <c r="B2990" i="3"/>
  <c r="A2990" i="3"/>
  <c r="C2989" i="3"/>
  <c r="B2989" i="3"/>
  <c r="A2989" i="3"/>
  <c r="C2988" i="3"/>
  <c r="B2988" i="3"/>
  <c r="A2988" i="3"/>
  <c r="C2987" i="3"/>
  <c r="B2987" i="3"/>
  <c r="A2987" i="3"/>
  <c r="C2986" i="3"/>
  <c r="B2986" i="3"/>
  <c r="A2986" i="3"/>
  <c r="C2985" i="3"/>
  <c r="B2985" i="3"/>
  <c r="A2985" i="3"/>
  <c r="C2984" i="3"/>
  <c r="B2984" i="3"/>
  <c r="A2984" i="3"/>
  <c r="C2983" i="3"/>
  <c r="B2983" i="3"/>
  <c r="A2983" i="3"/>
  <c r="C2982" i="3"/>
  <c r="B2982" i="3"/>
  <c r="A2982" i="3"/>
  <c r="C2981" i="3"/>
  <c r="B2981" i="3"/>
  <c r="A2981" i="3"/>
  <c r="C2980" i="3"/>
  <c r="B2980" i="3"/>
  <c r="A2980" i="3"/>
  <c r="C2979" i="3"/>
  <c r="B2979" i="3"/>
  <c r="A2979" i="3"/>
  <c r="C2978" i="3"/>
  <c r="B2978" i="3"/>
  <c r="A2978" i="3"/>
  <c r="C2977" i="3"/>
  <c r="B2977" i="3"/>
  <c r="A2977" i="3"/>
  <c r="C2976" i="3"/>
  <c r="B2976" i="3"/>
  <c r="A2976" i="3"/>
  <c r="C2975" i="3"/>
  <c r="B2975" i="3"/>
  <c r="A2975" i="3"/>
  <c r="C2974" i="3"/>
  <c r="B2974" i="3"/>
  <c r="A2974" i="3"/>
  <c r="C2973" i="3"/>
  <c r="B2973" i="3"/>
  <c r="A2973" i="3"/>
  <c r="C2972" i="3"/>
  <c r="B2972" i="3"/>
  <c r="A2972" i="3"/>
  <c r="C2971" i="3"/>
  <c r="B2971" i="3"/>
  <c r="A2971" i="3"/>
  <c r="C2970" i="3"/>
  <c r="B2970" i="3"/>
  <c r="A2970" i="3"/>
  <c r="C2969" i="3"/>
  <c r="B2969" i="3"/>
  <c r="A2969" i="3"/>
  <c r="C2968" i="3"/>
  <c r="B2968" i="3"/>
  <c r="A2968" i="3"/>
  <c r="C2967" i="3"/>
  <c r="B2967" i="3"/>
  <c r="A2967" i="3"/>
  <c r="C2966" i="3"/>
  <c r="B2966" i="3"/>
  <c r="A2966" i="3"/>
  <c r="C2965" i="3"/>
  <c r="B2965" i="3"/>
  <c r="A2965" i="3"/>
  <c r="C2964" i="3"/>
  <c r="B2964" i="3"/>
  <c r="A2964" i="3"/>
  <c r="C2963" i="3"/>
  <c r="B2963" i="3"/>
  <c r="A2963" i="3"/>
  <c r="C2962" i="3"/>
  <c r="B2962" i="3"/>
  <c r="A2962" i="3"/>
  <c r="C2961" i="3"/>
  <c r="B2961" i="3"/>
  <c r="A2961" i="3"/>
  <c r="C2960" i="3"/>
  <c r="B2960" i="3"/>
  <c r="A2960" i="3"/>
  <c r="C2959" i="3"/>
  <c r="B2959" i="3"/>
  <c r="A2959" i="3"/>
  <c r="C2958" i="3"/>
  <c r="B2958" i="3"/>
  <c r="A2958" i="3"/>
  <c r="C2957" i="3"/>
  <c r="B2957" i="3"/>
  <c r="A2957" i="3"/>
  <c r="C2956" i="3"/>
  <c r="B2956" i="3"/>
  <c r="A2956" i="3"/>
  <c r="C2955" i="3"/>
  <c r="B2955" i="3"/>
  <c r="A2955" i="3"/>
  <c r="C2954" i="3"/>
  <c r="B2954" i="3"/>
  <c r="A2954" i="3"/>
  <c r="C2953" i="3"/>
  <c r="B2953" i="3"/>
  <c r="A2953" i="3"/>
  <c r="C2952" i="3"/>
  <c r="B2952" i="3"/>
  <c r="A2952" i="3"/>
  <c r="C2951" i="3"/>
  <c r="B2951" i="3"/>
  <c r="A2951" i="3"/>
  <c r="C2950" i="3"/>
  <c r="B2950" i="3"/>
  <c r="A2950" i="3"/>
  <c r="C2949" i="3"/>
  <c r="B2949" i="3"/>
  <c r="A2949" i="3"/>
  <c r="C2948" i="3"/>
  <c r="B2948" i="3"/>
  <c r="A2948" i="3"/>
  <c r="C2947" i="3"/>
  <c r="B2947" i="3"/>
  <c r="A2947" i="3"/>
  <c r="C2946" i="3"/>
  <c r="B2946" i="3"/>
  <c r="A2946" i="3"/>
  <c r="C2945" i="3"/>
  <c r="B2945" i="3"/>
  <c r="A2945" i="3"/>
  <c r="C2944" i="3"/>
  <c r="B2944" i="3"/>
  <c r="A2944" i="3"/>
  <c r="C2943" i="3"/>
  <c r="B2943" i="3"/>
  <c r="A2943" i="3"/>
  <c r="C2942" i="3"/>
  <c r="B2942" i="3"/>
  <c r="A2942" i="3"/>
  <c r="C2941" i="3"/>
  <c r="B2941" i="3"/>
  <c r="A2941" i="3"/>
  <c r="C2940" i="3"/>
  <c r="B2940" i="3"/>
  <c r="A2940" i="3"/>
  <c r="C2939" i="3"/>
  <c r="B2939" i="3"/>
  <c r="A2939" i="3"/>
  <c r="C2938" i="3"/>
  <c r="B2938" i="3"/>
  <c r="A2938" i="3"/>
  <c r="C2937" i="3"/>
  <c r="B2937" i="3"/>
  <c r="A2937" i="3"/>
  <c r="C2936" i="3"/>
  <c r="B2936" i="3"/>
  <c r="A2936" i="3"/>
  <c r="C2935" i="3"/>
  <c r="B2935" i="3"/>
  <c r="A2935" i="3"/>
  <c r="C2934" i="3"/>
  <c r="B2934" i="3"/>
  <c r="A2934" i="3"/>
  <c r="C2933" i="3"/>
  <c r="B2933" i="3"/>
  <c r="A2933" i="3"/>
  <c r="C2932" i="3"/>
  <c r="B2932" i="3"/>
  <c r="A2932" i="3"/>
  <c r="C2931" i="3"/>
  <c r="B2931" i="3"/>
  <c r="A2931" i="3"/>
  <c r="C2930" i="3"/>
  <c r="B2930" i="3"/>
  <c r="A2930" i="3"/>
  <c r="C2929" i="3"/>
  <c r="B2929" i="3"/>
  <c r="A2929" i="3"/>
  <c r="C2928" i="3"/>
  <c r="B2928" i="3"/>
  <c r="A2928" i="3"/>
  <c r="C2927" i="3"/>
  <c r="B2927" i="3"/>
  <c r="A2927" i="3"/>
  <c r="C2926" i="3"/>
  <c r="B2926" i="3"/>
  <c r="A2926" i="3"/>
  <c r="C2925" i="3"/>
  <c r="B2925" i="3"/>
  <c r="A2925" i="3"/>
  <c r="C2924" i="3"/>
  <c r="B2924" i="3"/>
  <c r="A2924" i="3"/>
  <c r="C2923" i="3"/>
  <c r="B2923" i="3"/>
  <c r="A2923" i="3"/>
  <c r="C2922" i="3"/>
  <c r="B2922" i="3"/>
  <c r="A2922" i="3"/>
  <c r="C2921" i="3"/>
  <c r="B2921" i="3"/>
  <c r="A2921" i="3"/>
  <c r="C2920" i="3"/>
  <c r="B2920" i="3"/>
  <c r="A2920" i="3"/>
  <c r="C2919" i="3"/>
  <c r="B2919" i="3"/>
  <c r="A2919" i="3"/>
  <c r="C2918" i="3"/>
  <c r="B2918" i="3"/>
  <c r="A2918" i="3"/>
  <c r="C2917" i="3"/>
  <c r="B2917" i="3"/>
  <c r="A2917" i="3"/>
  <c r="C2916" i="3"/>
  <c r="B2916" i="3"/>
  <c r="A2916" i="3"/>
  <c r="C2915" i="3"/>
  <c r="B2915" i="3"/>
  <c r="A2915" i="3"/>
  <c r="C2914" i="3"/>
  <c r="B2914" i="3"/>
  <c r="A2914" i="3"/>
  <c r="C2913" i="3"/>
  <c r="B2913" i="3"/>
  <c r="A2913" i="3"/>
  <c r="C2912" i="3"/>
  <c r="B2912" i="3"/>
  <c r="A2912" i="3"/>
  <c r="C2911" i="3"/>
  <c r="B2911" i="3"/>
  <c r="A2911" i="3"/>
  <c r="C2910" i="3"/>
  <c r="B2910" i="3"/>
  <c r="A2910" i="3"/>
  <c r="C2909" i="3"/>
  <c r="B2909" i="3"/>
  <c r="A2909" i="3"/>
  <c r="C2908" i="3"/>
  <c r="B2908" i="3"/>
  <c r="A2908" i="3"/>
  <c r="C2907" i="3"/>
  <c r="B2907" i="3"/>
  <c r="A2907" i="3"/>
  <c r="C2906" i="3"/>
  <c r="B2906" i="3"/>
  <c r="A2906" i="3"/>
  <c r="C2905" i="3"/>
  <c r="B2905" i="3"/>
  <c r="A2905" i="3"/>
  <c r="C2904" i="3"/>
  <c r="B2904" i="3"/>
  <c r="A2904" i="3"/>
  <c r="C2903" i="3"/>
  <c r="B2903" i="3"/>
  <c r="A2903" i="3"/>
  <c r="C2902" i="3"/>
  <c r="B2902" i="3"/>
  <c r="A2902" i="3"/>
  <c r="C2901" i="3"/>
  <c r="B2901" i="3"/>
  <c r="A2901" i="3"/>
  <c r="C2900" i="3"/>
  <c r="B2900" i="3"/>
  <c r="A2900" i="3"/>
  <c r="C2899" i="3"/>
  <c r="B2899" i="3"/>
  <c r="A2899" i="3"/>
  <c r="C2898" i="3"/>
  <c r="B2898" i="3"/>
  <c r="A2898" i="3"/>
  <c r="C2897" i="3"/>
  <c r="B2897" i="3"/>
  <c r="A2897" i="3"/>
  <c r="C2896" i="3"/>
  <c r="B2896" i="3"/>
  <c r="A2896" i="3"/>
  <c r="C2895" i="3"/>
  <c r="B2895" i="3"/>
  <c r="A2895" i="3"/>
  <c r="C2894" i="3"/>
  <c r="B2894" i="3"/>
  <c r="A2894" i="3"/>
  <c r="C2893" i="3"/>
  <c r="B2893" i="3"/>
  <c r="A2893" i="3"/>
  <c r="C2892" i="3"/>
  <c r="B2892" i="3"/>
  <c r="A2892" i="3"/>
  <c r="C2891" i="3"/>
  <c r="B2891" i="3"/>
  <c r="A2891" i="3"/>
  <c r="C2890" i="3"/>
  <c r="B2890" i="3"/>
  <c r="A2890" i="3"/>
  <c r="C2889" i="3"/>
  <c r="B2889" i="3"/>
  <c r="A2889" i="3"/>
  <c r="C2888" i="3"/>
  <c r="B2888" i="3"/>
  <c r="A2888" i="3"/>
  <c r="C2887" i="3"/>
  <c r="B2887" i="3"/>
  <c r="A2887" i="3"/>
  <c r="C2886" i="3"/>
  <c r="B2886" i="3"/>
  <c r="A2886" i="3"/>
  <c r="C2885" i="3"/>
  <c r="B2885" i="3"/>
  <c r="A2885" i="3"/>
  <c r="C2884" i="3"/>
  <c r="B2884" i="3"/>
  <c r="A2884" i="3"/>
  <c r="C2883" i="3"/>
  <c r="B2883" i="3"/>
  <c r="A2883" i="3"/>
  <c r="C2882" i="3"/>
  <c r="B2882" i="3"/>
  <c r="A2882" i="3"/>
  <c r="C2881" i="3"/>
  <c r="B2881" i="3"/>
  <c r="A2881" i="3"/>
  <c r="C2880" i="3"/>
  <c r="B2880" i="3"/>
  <c r="A2880" i="3"/>
  <c r="C2879" i="3"/>
  <c r="B2879" i="3"/>
  <c r="A2879" i="3"/>
  <c r="C2878" i="3"/>
  <c r="B2878" i="3"/>
  <c r="A2878" i="3"/>
  <c r="C2877" i="3"/>
  <c r="B2877" i="3"/>
  <c r="A2877" i="3"/>
  <c r="C2876" i="3"/>
  <c r="B2876" i="3"/>
  <c r="A2876" i="3"/>
  <c r="C2875" i="3"/>
  <c r="B2875" i="3"/>
  <c r="A2875" i="3"/>
  <c r="C2874" i="3"/>
  <c r="B2874" i="3"/>
  <c r="A2874" i="3"/>
  <c r="C2873" i="3"/>
  <c r="B2873" i="3"/>
  <c r="A2873" i="3"/>
  <c r="C2872" i="3"/>
  <c r="B2872" i="3"/>
  <c r="A2872" i="3"/>
  <c r="C2871" i="3"/>
  <c r="B2871" i="3"/>
  <c r="A2871" i="3"/>
  <c r="C2870" i="3"/>
  <c r="B2870" i="3"/>
  <c r="A2870" i="3"/>
  <c r="C2869" i="3"/>
  <c r="B2869" i="3"/>
  <c r="A2869" i="3"/>
  <c r="C2868" i="3"/>
  <c r="B2868" i="3"/>
  <c r="A2868" i="3"/>
  <c r="C2867" i="3"/>
  <c r="B2867" i="3"/>
  <c r="A2867" i="3"/>
  <c r="C2866" i="3"/>
  <c r="B2866" i="3"/>
  <c r="A2866" i="3"/>
  <c r="C2865" i="3"/>
  <c r="B2865" i="3"/>
  <c r="A2865" i="3"/>
  <c r="C2864" i="3"/>
  <c r="B2864" i="3"/>
  <c r="A2864" i="3"/>
  <c r="C2863" i="3"/>
  <c r="B2863" i="3"/>
  <c r="A2863" i="3"/>
  <c r="C2862" i="3"/>
  <c r="B2862" i="3"/>
  <c r="A2862" i="3"/>
  <c r="C2861" i="3"/>
  <c r="B2861" i="3"/>
  <c r="A2861" i="3"/>
  <c r="C2860" i="3"/>
  <c r="B2860" i="3"/>
  <c r="A2860" i="3"/>
  <c r="C2859" i="3"/>
  <c r="B2859" i="3"/>
  <c r="A2859" i="3"/>
  <c r="C2858" i="3"/>
  <c r="B2858" i="3"/>
  <c r="A2858" i="3"/>
  <c r="C2857" i="3"/>
  <c r="B2857" i="3"/>
  <c r="A2857" i="3"/>
  <c r="C2856" i="3"/>
  <c r="B2856" i="3"/>
  <c r="A2856" i="3"/>
  <c r="C2855" i="3"/>
  <c r="B2855" i="3"/>
  <c r="A2855" i="3"/>
  <c r="C2854" i="3"/>
  <c r="B2854" i="3"/>
  <c r="A2854" i="3"/>
  <c r="C2853" i="3"/>
  <c r="B2853" i="3"/>
  <c r="A2853" i="3"/>
  <c r="C2852" i="3"/>
  <c r="B2852" i="3"/>
  <c r="A2852" i="3"/>
  <c r="C2851" i="3"/>
  <c r="B2851" i="3"/>
  <c r="A2851" i="3"/>
  <c r="C2850" i="3"/>
  <c r="B2850" i="3"/>
  <c r="A2850" i="3"/>
  <c r="C2849" i="3"/>
  <c r="B2849" i="3"/>
  <c r="A2849" i="3"/>
  <c r="C2848" i="3"/>
  <c r="B2848" i="3"/>
  <c r="A2848" i="3"/>
  <c r="C2847" i="3"/>
  <c r="B2847" i="3"/>
  <c r="A2847" i="3"/>
  <c r="C2846" i="3"/>
  <c r="B2846" i="3"/>
  <c r="A2846" i="3"/>
  <c r="C2845" i="3"/>
  <c r="B2845" i="3"/>
  <c r="A2845" i="3"/>
  <c r="C2844" i="3"/>
  <c r="B2844" i="3"/>
  <c r="A2844" i="3"/>
  <c r="C2843" i="3"/>
  <c r="B2843" i="3"/>
  <c r="A2843" i="3"/>
  <c r="C2842" i="3"/>
  <c r="B2842" i="3"/>
  <c r="A2842" i="3"/>
  <c r="C2841" i="3"/>
  <c r="B2841" i="3"/>
  <c r="A2841" i="3"/>
  <c r="C2840" i="3"/>
  <c r="B2840" i="3"/>
  <c r="A2840" i="3"/>
  <c r="C2839" i="3"/>
  <c r="B2839" i="3"/>
  <c r="A2839" i="3"/>
  <c r="C2838" i="3"/>
  <c r="B2838" i="3"/>
  <c r="A2838" i="3"/>
  <c r="C2837" i="3"/>
  <c r="B2837" i="3"/>
  <c r="A2837" i="3"/>
  <c r="C2836" i="3"/>
  <c r="B2836" i="3"/>
  <c r="A2836" i="3"/>
  <c r="C2835" i="3"/>
  <c r="B2835" i="3"/>
  <c r="A2835" i="3"/>
  <c r="C2834" i="3"/>
  <c r="B2834" i="3"/>
  <c r="A2834" i="3"/>
  <c r="C2833" i="3"/>
  <c r="B2833" i="3"/>
  <c r="A2833" i="3"/>
  <c r="C2832" i="3"/>
  <c r="B2832" i="3"/>
  <c r="A2832" i="3"/>
  <c r="C2831" i="3"/>
  <c r="B2831" i="3"/>
  <c r="A2831" i="3"/>
  <c r="C2830" i="3"/>
  <c r="B2830" i="3"/>
  <c r="A2830" i="3"/>
  <c r="C2829" i="3"/>
  <c r="B2829" i="3"/>
  <c r="A2829" i="3"/>
  <c r="C2828" i="3"/>
  <c r="B2828" i="3"/>
  <c r="A2828" i="3"/>
  <c r="C2827" i="3"/>
  <c r="B2827" i="3"/>
  <c r="A2827" i="3"/>
  <c r="C2826" i="3"/>
  <c r="B2826" i="3"/>
  <c r="A2826" i="3"/>
  <c r="C2825" i="3"/>
  <c r="B2825" i="3"/>
  <c r="A2825" i="3"/>
  <c r="C2824" i="3"/>
  <c r="B2824" i="3"/>
  <c r="A2824" i="3"/>
  <c r="C2823" i="3"/>
  <c r="B2823" i="3"/>
  <c r="A2823" i="3"/>
  <c r="C2822" i="3"/>
  <c r="B2822" i="3"/>
  <c r="A2822" i="3"/>
  <c r="C2821" i="3"/>
  <c r="B2821" i="3"/>
  <c r="A2821" i="3"/>
  <c r="C2820" i="3"/>
  <c r="B2820" i="3"/>
  <c r="A2820" i="3"/>
  <c r="C2819" i="3"/>
  <c r="B2819" i="3"/>
  <c r="A2819" i="3"/>
  <c r="C2818" i="3"/>
  <c r="B2818" i="3"/>
  <c r="A2818" i="3"/>
  <c r="C2817" i="3"/>
  <c r="B2817" i="3"/>
  <c r="A2817" i="3"/>
  <c r="C2816" i="3"/>
  <c r="B2816" i="3"/>
  <c r="A2816" i="3"/>
  <c r="C2815" i="3"/>
  <c r="B2815" i="3"/>
  <c r="A2815" i="3"/>
  <c r="C2814" i="3"/>
  <c r="B2814" i="3"/>
  <c r="A2814" i="3"/>
  <c r="C2813" i="3"/>
  <c r="B2813" i="3"/>
  <c r="A2813" i="3"/>
  <c r="C2812" i="3"/>
  <c r="B2812" i="3"/>
  <c r="A2812" i="3"/>
  <c r="C2811" i="3"/>
  <c r="B2811" i="3"/>
  <c r="A2811" i="3"/>
  <c r="C2810" i="3"/>
  <c r="B2810" i="3"/>
  <c r="A2810" i="3"/>
  <c r="C2809" i="3"/>
  <c r="B2809" i="3"/>
  <c r="A2809" i="3"/>
  <c r="C2808" i="3"/>
  <c r="B2808" i="3"/>
  <c r="A2808" i="3"/>
  <c r="C2807" i="3"/>
  <c r="B2807" i="3"/>
  <c r="A2807" i="3"/>
  <c r="C2806" i="3"/>
  <c r="B2806" i="3"/>
  <c r="A2806" i="3"/>
  <c r="C2805" i="3"/>
  <c r="B2805" i="3"/>
  <c r="A2805" i="3"/>
  <c r="C2804" i="3"/>
  <c r="B2804" i="3"/>
  <c r="A2804" i="3"/>
  <c r="C2803" i="3"/>
  <c r="B2803" i="3"/>
  <c r="A2803" i="3"/>
  <c r="C2802" i="3"/>
  <c r="B2802" i="3"/>
  <c r="A2802" i="3"/>
  <c r="C2801" i="3"/>
  <c r="B2801" i="3"/>
  <c r="A2801" i="3"/>
  <c r="C2800" i="3"/>
  <c r="B2800" i="3"/>
  <c r="A2800" i="3"/>
  <c r="C2799" i="3"/>
  <c r="B2799" i="3"/>
  <c r="A2799" i="3"/>
  <c r="C2798" i="3"/>
  <c r="B2798" i="3"/>
  <c r="A2798" i="3"/>
  <c r="C2797" i="3"/>
  <c r="B2797" i="3"/>
  <c r="A2797" i="3"/>
  <c r="C2796" i="3"/>
  <c r="B2796" i="3"/>
  <c r="A2796" i="3"/>
  <c r="C2795" i="3"/>
  <c r="B2795" i="3"/>
  <c r="A2795" i="3"/>
  <c r="C2794" i="3"/>
  <c r="B2794" i="3"/>
  <c r="A2794" i="3"/>
  <c r="C2793" i="3"/>
  <c r="B2793" i="3"/>
  <c r="A2793" i="3"/>
  <c r="C2792" i="3"/>
  <c r="B2792" i="3"/>
  <c r="A2792" i="3"/>
  <c r="C2791" i="3"/>
  <c r="B2791" i="3"/>
  <c r="A2791" i="3"/>
  <c r="C2790" i="3"/>
  <c r="B2790" i="3"/>
  <c r="A2790" i="3"/>
  <c r="C2789" i="3"/>
  <c r="B2789" i="3"/>
  <c r="A2789" i="3"/>
  <c r="C2788" i="3"/>
  <c r="B2788" i="3"/>
  <c r="A2788" i="3"/>
  <c r="C2787" i="3"/>
  <c r="B2787" i="3"/>
  <c r="A2787" i="3"/>
  <c r="C2786" i="3"/>
  <c r="B2786" i="3"/>
  <c r="A2786" i="3"/>
  <c r="C2785" i="3"/>
  <c r="B2785" i="3"/>
  <c r="A2785" i="3"/>
  <c r="C2784" i="3"/>
  <c r="B2784" i="3"/>
  <c r="A2784" i="3"/>
  <c r="C2783" i="3"/>
  <c r="B2783" i="3"/>
  <c r="A2783" i="3"/>
  <c r="C2782" i="3"/>
  <c r="B2782" i="3"/>
  <c r="A2782" i="3"/>
  <c r="C2781" i="3"/>
  <c r="B2781" i="3"/>
  <c r="A2781" i="3"/>
  <c r="C2780" i="3"/>
  <c r="B2780" i="3"/>
  <c r="A2780" i="3"/>
  <c r="C2779" i="3"/>
  <c r="B2779" i="3"/>
  <c r="A2779" i="3"/>
  <c r="C2778" i="3"/>
  <c r="B2778" i="3"/>
  <c r="A2778" i="3"/>
  <c r="C2777" i="3"/>
  <c r="B2777" i="3"/>
  <c r="A2777" i="3"/>
  <c r="C2776" i="3"/>
  <c r="B2776" i="3"/>
  <c r="A2776" i="3"/>
  <c r="C2775" i="3"/>
  <c r="B2775" i="3"/>
  <c r="A2775" i="3"/>
  <c r="C2774" i="3"/>
  <c r="B2774" i="3"/>
  <c r="A2774" i="3"/>
  <c r="C2773" i="3"/>
  <c r="B2773" i="3"/>
  <c r="A2773" i="3"/>
  <c r="C2772" i="3"/>
  <c r="B2772" i="3"/>
  <c r="A2772" i="3"/>
  <c r="C2771" i="3"/>
  <c r="B2771" i="3"/>
  <c r="A2771" i="3"/>
  <c r="C2770" i="3"/>
  <c r="B2770" i="3"/>
  <c r="A2770" i="3"/>
  <c r="C2769" i="3"/>
  <c r="B2769" i="3"/>
  <c r="A2769" i="3"/>
  <c r="C2768" i="3"/>
  <c r="B2768" i="3"/>
  <c r="A2768" i="3"/>
  <c r="C2767" i="3"/>
  <c r="B2767" i="3"/>
  <c r="A2767" i="3"/>
  <c r="C2766" i="3"/>
  <c r="B2766" i="3"/>
  <c r="A2766" i="3"/>
  <c r="C2765" i="3"/>
  <c r="B2765" i="3"/>
  <c r="A2765" i="3"/>
  <c r="C2764" i="3"/>
  <c r="B2764" i="3"/>
  <c r="A2764" i="3"/>
  <c r="C2763" i="3"/>
  <c r="B2763" i="3"/>
  <c r="A2763" i="3"/>
  <c r="C2762" i="3"/>
  <c r="B2762" i="3"/>
  <c r="A2762" i="3"/>
  <c r="C2761" i="3"/>
  <c r="B2761" i="3"/>
  <c r="A2761" i="3"/>
  <c r="C2760" i="3"/>
  <c r="B2760" i="3"/>
  <c r="A2760" i="3"/>
  <c r="C2759" i="3"/>
  <c r="B2759" i="3"/>
  <c r="A2759" i="3"/>
  <c r="C2758" i="3"/>
  <c r="B2758" i="3"/>
  <c r="A2758" i="3"/>
  <c r="C2757" i="3"/>
  <c r="B2757" i="3"/>
  <c r="A2757" i="3"/>
  <c r="C2756" i="3"/>
  <c r="B2756" i="3"/>
  <c r="A2756" i="3"/>
  <c r="C2755" i="3"/>
  <c r="B2755" i="3"/>
  <c r="A2755" i="3"/>
  <c r="C2754" i="3"/>
  <c r="B2754" i="3"/>
  <c r="A2754" i="3"/>
  <c r="C2753" i="3"/>
  <c r="B2753" i="3"/>
  <c r="A2753" i="3"/>
  <c r="C2752" i="3"/>
  <c r="B2752" i="3"/>
  <c r="A2752" i="3"/>
  <c r="C2751" i="3"/>
  <c r="B2751" i="3"/>
  <c r="A2751" i="3"/>
  <c r="C2750" i="3"/>
  <c r="B2750" i="3"/>
  <c r="A2750" i="3"/>
  <c r="C2749" i="3"/>
  <c r="B2749" i="3"/>
  <c r="A2749" i="3"/>
  <c r="C2748" i="3"/>
  <c r="B2748" i="3"/>
  <c r="A2748" i="3"/>
  <c r="C2747" i="3"/>
  <c r="B2747" i="3"/>
  <c r="A2747" i="3"/>
  <c r="C2746" i="3"/>
  <c r="B2746" i="3"/>
  <c r="A2746" i="3"/>
  <c r="C2745" i="3"/>
  <c r="B2745" i="3"/>
  <c r="A2745" i="3"/>
  <c r="C2744" i="3"/>
  <c r="B2744" i="3"/>
  <c r="A2744" i="3"/>
  <c r="C2743" i="3"/>
  <c r="B2743" i="3"/>
  <c r="A2743" i="3"/>
  <c r="C2742" i="3"/>
  <c r="B2742" i="3"/>
  <c r="A2742" i="3"/>
  <c r="C2741" i="3"/>
  <c r="B2741" i="3"/>
  <c r="A2741" i="3"/>
  <c r="C2740" i="3"/>
  <c r="B2740" i="3"/>
  <c r="A2740" i="3"/>
  <c r="C2739" i="3"/>
  <c r="B2739" i="3"/>
  <c r="A2739" i="3"/>
  <c r="C2738" i="3"/>
  <c r="B2738" i="3"/>
  <c r="A2738" i="3"/>
  <c r="C2737" i="3"/>
  <c r="B2737" i="3"/>
  <c r="A2737" i="3"/>
  <c r="C2736" i="3"/>
  <c r="B2736" i="3"/>
  <c r="A2736" i="3"/>
  <c r="C2735" i="3"/>
  <c r="B2735" i="3"/>
  <c r="A2735" i="3"/>
  <c r="C2734" i="3"/>
  <c r="B2734" i="3"/>
  <c r="A2734" i="3"/>
  <c r="C2733" i="3"/>
  <c r="B2733" i="3"/>
  <c r="A2733" i="3"/>
  <c r="C2732" i="3"/>
  <c r="B2732" i="3"/>
  <c r="A2732" i="3"/>
  <c r="C2731" i="3"/>
  <c r="B2731" i="3"/>
  <c r="A2731" i="3"/>
  <c r="C2730" i="3"/>
  <c r="B2730" i="3"/>
  <c r="A2730" i="3"/>
  <c r="C2729" i="3"/>
  <c r="B2729" i="3"/>
  <c r="A2729" i="3"/>
  <c r="C2728" i="3"/>
  <c r="B2728" i="3"/>
  <c r="A2728" i="3"/>
  <c r="C2727" i="3"/>
  <c r="B2727" i="3"/>
  <c r="A2727" i="3"/>
  <c r="C2726" i="3"/>
  <c r="B2726" i="3"/>
  <c r="A2726" i="3"/>
  <c r="C2725" i="3"/>
  <c r="B2725" i="3"/>
  <c r="A2725" i="3"/>
  <c r="C2724" i="3"/>
  <c r="B2724" i="3"/>
  <c r="A2724" i="3"/>
  <c r="C2723" i="3"/>
  <c r="B2723" i="3"/>
  <c r="A2723" i="3"/>
  <c r="C2722" i="3"/>
  <c r="B2722" i="3"/>
  <c r="A2722" i="3"/>
  <c r="C2721" i="3"/>
  <c r="B2721" i="3"/>
  <c r="A2721" i="3"/>
  <c r="C2720" i="3"/>
  <c r="B2720" i="3"/>
  <c r="A2720" i="3"/>
  <c r="C2719" i="3"/>
  <c r="B2719" i="3"/>
  <c r="A2719" i="3"/>
  <c r="C2718" i="3"/>
  <c r="B2718" i="3"/>
  <c r="A2718" i="3"/>
  <c r="C2717" i="3"/>
  <c r="B2717" i="3"/>
  <c r="A2717" i="3"/>
  <c r="C2716" i="3"/>
  <c r="B2716" i="3"/>
  <c r="A2716" i="3"/>
  <c r="C2715" i="3"/>
  <c r="B2715" i="3"/>
  <c r="A2715" i="3"/>
  <c r="C2714" i="3"/>
  <c r="B2714" i="3"/>
  <c r="A2714" i="3"/>
  <c r="C2713" i="3"/>
  <c r="B2713" i="3"/>
  <c r="A2713" i="3"/>
  <c r="C2712" i="3"/>
  <c r="B2712" i="3"/>
  <c r="A2712" i="3"/>
  <c r="C2711" i="3"/>
  <c r="B2711" i="3"/>
  <c r="A2711" i="3"/>
  <c r="C2710" i="3"/>
  <c r="B2710" i="3"/>
  <c r="A2710" i="3"/>
  <c r="C2709" i="3"/>
  <c r="B2709" i="3"/>
  <c r="A2709" i="3"/>
  <c r="C2708" i="3"/>
  <c r="B2708" i="3"/>
  <c r="A2708" i="3"/>
  <c r="C2707" i="3"/>
  <c r="B2707" i="3"/>
  <c r="A2707" i="3"/>
  <c r="C2706" i="3"/>
  <c r="B2706" i="3"/>
  <c r="A2706" i="3"/>
  <c r="C2705" i="3"/>
  <c r="B2705" i="3"/>
  <c r="A2705" i="3"/>
  <c r="C2704" i="3"/>
  <c r="B2704" i="3"/>
  <c r="A2704" i="3"/>
  <c r="C2703" i="3"/>
  <c r="B2703" i="3"/>
  <c r="A2703" i="3"/>
  <c r="C2702" i="3"/>
  <c r="B2702" i="3"/>
  <c r="A2702" i="3"/>
  <c r="C2701" i="3"/>
  <c r="B2701" i="3"/>
  <c r="A2701" i="3"/>
  <c r="C2700" i="3"/>
  <c r="B2700" i="3"/>
  <c r="A2700" i="3"/>
  <c r="C2699" i="3"/>
  <c r="B2699" i="3"/>
  <c r="A2699" i="3"/>
  <c r="C2698" i="3"/>
  <c r="B2698" i="3"/>
  <c r="A2698" i="3"/>
  <c r="C2697" i="3"/>
  <c r="B2697" i="3"/>
  <c r="A2697" i="3"/>
  <c r="C2696" i="3"/>
  <c r="B2696" i="3"/>
  <c r="A2696" i="3"/>
  <c r="C2695" i="3"/>
  <c r="B2695" i="3"/>
  <c r="A2695" i="3"/>
  <c r="C2694" i="3"/>
  <c r="B2694" i="3"/>
  <c r="A2694" i="3"/>
  <c r="C2693" i="3"/>
  <c r="B2693" i="3"/>
  <c r="A2693" i="3"/>
  <c r="C2692" i="3"/>
  <c r="B2692" i="3"/>
  <c r="A2692" i="3"/>
  <c r="C2691" i="3"/>
  <c r="B2691" i="3"/>
  <c r="A2691" i="3"/>
  <c r="C2690" i="3"/>
  <c r="B2690" i="3"/>
  <c r="A2690" i="3"/>
  <c r="C2689" i="3"/>
  <c r="B2689" i="3"/>
  <c r="A2689" i="3"/>
  <c r="C2688" i="3"/>
  <c r="B2688" i="3"/>
  <c r="A2688" i="3"/>
  <c r="C2687" i="3"/>
  <c r="B2687" i="3"/>
  <c r="A2687" i="3"/>
  <c r="C2686" i="3"/>
  <c r="B2686" i="3"/>
  <c r="A2686" i="3"/>
  <c r="C2685" i="3"/>
  <c r="B2685" i="3"/>
  <c r="A2685" i="3"/>
  <c r="C2684" i="3"/>
  <c r="B2684" i="3"/>
  <c r="A2684" i="3"/>
  <c r="C2683" i="3"/>
  <c r="B2683" i="3"/>
  <c r="A2683" i="3"/>
  <c r="C2682" i="3"/>
  <c r="B2682" i="3"/>
  <c r="A2682" i="3"/>
  <c r="C2681" i="3"/>
  <c r="B2681" i="3"/>
  <c r="A2681" i="3"/>
  <c r="C2680" i="3"/>
  <c r="B2680" i="3"/>
  <c r="A2680" i="3"/>
  <c r="C2679" i="3"/>
  <c r="B2679" i="3"/>
  <c r="A2679" i="3"/>
  <c r="C2678" i="3"/>
  <c r="B2678" i="3"/>
  <c r="A2678" i="3"/>
  <c r="C2677" i="3"/>
  <c r="B2677" i="3"/>
  <c r="A2677" i="3"/>
  <c r="C2676" i="3"/>
  <c r="B2676" i="3"/>
  <c r="A2676" i="3"/>
  <c r="C2675" i="3"/>
  <c r="B2675" i="3"/>
  <c r="A2675" i="3"/>
  <c r="C2674" i="3"/>
  <c r="B2674" i="3"/>
  <c r="A2674" i="3"/>
  <c r="C2673" i="3"/>
  <c r="B2673" i="3"/>
  <c r="A2673" i="3"/>
  <c r="C2672" i="3"/>
  <c r="B2672" i="3"/>
  <c r="A2672" i="3"/>
  <c r="C2671" i="3"/>
  <c r="B2671" i="3"/>
  <c r="A2671" i="3"/>
  <c r="C2670" i="3"/>
  <c r="B2670" i="3"/>
  <c r="A2670" i="3"/>
  <c r="C2669" i="3"/>
  <c r="B2669" i="3"/>
  <c r="A2669" i="3"/>
  <c r="C2668" i="3"/>
  <c r="B2668" i="3"/>
  <c r="A2668" i="3"/>
  <c r="C2667" i="3"/>
  <c r="B2667" i="3"/>
  <c r="A2667" i="3"/>
  <c r="C2666" i="3"/>
  <c r="B2666" i="3"/>
  <c r="A2666" i="3"/>
  <c r="C2665" i="3"/>
  <c r="B2665" i="3"/>
  <c r="A2665" i="3"/>
  <c r="C2664" i="3"/>
  <c r="B2664" i="3"/>
  <c r="A2664" i="3"/>
  <c r="C2663" i="3"/>
  <c r="B2663" i="3"/>
  <c r="A2663" i="3"/>
  <c r="C2662" i="3"/>
  <c r="B2662" i="3"/>
  <c r="A2662" i="3"/>
  <c r="C2661" i="3"/>
  <c r="B2661" i="3"/>
  <c r="A2661" i="3"/>
  <c r="C2660" i="3"/>
  <c r="B2660" i="3"/>
  <c r="A2660" i="3"/>
  <c r="C2659" i="3"/>
  <c r="B2659" i="3"/>
  <c r="A2659" i="3"/>
  <c r="C2658" i="3"/>
  <c r="B2658" i="3"/>
  <c r="A2658" i="3"/>
  <c r="C2657" i="3"/>
  <c r="B2657" i="3"/>
  <c r="A2657" i="3"/>
  <c r="C2656" i="3"/>
  <c r="B2656" i="3"/>
  <c r="A2656" i="3"/>
  <c r="C2655" i="3"/>
  <c r="B2655" i="3"/>
  <c r="A2655" i="3"/>
  <c r="C2654" i="3"/>
  <c r="B2654" i="3"/>
  <c r="A2654" i="3"/>
  <c r="C2653" i="3"/>
  <c r="B2653" i="3"/>
  <c r="A2653" i="3"/>
  <c r="C2652" i="3"/>
  <c r="B2652" i="3"/>
  <c r="A2652" i="3"/>
  <c r="C2651" i="3"/>
  <c r="B2651" i="3"/>
  <c r="A2651" i="3"/>
  <c r="C2650" i="3"/>
  <c r="B2650" i="3"/>
  <c r="A2650" i="3"/>
  <c r="C2649" i="3"/>
  <c r="B2649" i="3"/>
  <c r="A2649" i="3"/>
  <c r="C2648" i="3"/>
  <c r="B2648" i="3"/>
  <c r="A2648" i="3"/>
  <c r="C2647" i="3"/>
  <c r="B2647" i="3"/>
  <c r="A2647" i="3"/>
  <c r="C2646" i="3"/>
  <c r="B2646" i="3"/>
  <c r="A2646" i="3"/>
  <c r="C2645" i="3"/>
  <c r="B2645" i="3"/>
  <c r="A2645" i="3"/>
  <c r="C2644" i="3"/>
  <c r="B2644" i="3"/>
  <c r="A2644" i="3"/>
  <c r="C2643" i="3"/>
  <c r="B2643" i="3"/>
  <c r="A2643" i="3"/>
  <c r="C2642" i="3"/>
  <c r="B2642" i="3"/>
  <c r="A2642" i="3"/>
  <c r="C2641" i="3"/>
  <c r="B2641" i="3"/>
  <c r="A2641" i="3"/>
  <c r="C2640" i="3"/>
  <c r="B2640" i="3"/>
  <c r="A2640" i="3"/>
  <c r="C2639" i="3"/>
  <c r="B2639" i="3"/>
  <c r="A2639" i="3"/>
  <c r="C2638" i="3"/>
  <c r="B2638" i="3"/>
  <c r="A2638" i="3"/>
  <c r="C2637" i="3"/>
  <c r="B2637" i="3"/>
  <c r="A2637" i="3"/>
  <c r="C2636" i="3"/>
  <c r="B2636" i="3"/>
  <c r="A2636" i="3"/>
  <c r="C2635" i="3"/>
  <c r="B2635" i="3"/>
  <c r="A2635" i="3"/>
  <c r="C2634" i="3"/>
  <c r="B2634" i="3"/>
  <c r="A2634" i="3"/>
  <c r="C2633" i="3"/>
  <c r="B2633" i="3"/>
  <c r="A2633" i="3"/>
  <c r="C2632" i="3"/>
  <c r="B2632" i="3"/>
  <c r="A2632" i="3"/>
  <c r="C2631" i="3"/>
  <c r="B2631" i="3"/>
  <c r="A2631" i="3"/>
  <c r="C2630" i="3"/>
  <c r="B2630" i="3"/>
  <c r="A2630" i="3"/>
  <c r="C2629" i="3"/>
  <c r="B2629" i="3"/>
  <c r="A2629" i="3"/>
  <c r="C2628" i="3"/>
  <c r="B2628" i="3"/>
  <c r="A2628" i="3"/>
  <c r="C2627" i="3"/>
  <c r="B2627" i="3"/>
  <c r="A2627" i="3"/>
  <c r="C2626" i="3"/>
  <c r="B2626" i="3"/>
  <c r="A2626" i="3"/>
  <c r="C2625" i="3"/>
  <c r="B2625" i="3"/>
  <c r="A2625" i="3"/>
  <c r="C2624" i="3"/>
  <c r="B2624" i="3"/>
  <c r="A2624" i="3"/>
  <c r="C2623" i="3"/>
  <c r="B2623" i="3"/>
  <c r="A2623" i="3"/>
  <c r="C2622" i="3"/>
  <c r="B2622" i="3"/>
  <c r="A2622" i="3"/>
  <c r="C2621" i="3"/>
  <c r="B2621" i="3"/>
  <c r="A2621" i="3"/>
  <c r="C2620" i="3"/>
  <c r="B2620" i="3"/>
  <c r="A2620" i="3"/>
  <c r="C2619" i="3"/>
  <c r="B2619" i="3"/>
  <c r="A2619" i="3"/>
  <c r="C2618" i="3"/>
  <c r="B2618" i="3"/>
  <c r="A2618" i="3"/>
  <c r="C2617" i="3"/>
  <c r="B2617" i="3"/>
  <c r="A2617" i="3"/>
  <c r="C2616" i="3"/>
  <c r="B2616" i="3"/>
  <c r="A2616" i="3"/>
  <c r="C2615" i="3"/>
  <c r="B2615" i="3"/>
  <c r="A2615" i="3"/>
  <c r="C2614" i="3"/>
  <c r="B2614" i="3"/>
  <c r="A2614" i="3"/>
  <c r="C2613" i="3"/>
  <c r="B2613" i="3"/>
  <c r="A2613" i="3"/>
  <c r="C2612" i="3"/>
  <c r="B2612" i="3"/>
  <c r="A2612" i="3"/>
  <c r="C2611" i="3"/>
  <c r="B2611" i="3"/>
  <c r="A2611" i="3"/>
  <c r="C2610" i="3"/>
  <c r="B2610" i="3"/>
  <c r="A2610" i="3"/>
  <c r="C2609" i="3"/>
  <c r="B2609" i="3"/>
  <c r="A2609" i="3"/>
  <c r="C2608" i="3"/>
  <c r="B2608" i="3"/>
  <c r="A2608" i="3"/>
  <c r="C2607" i="3"/>
  <c r="B2607" i="3"/>
  <c r="A2607" i="3"/>
  <c r="C2606" i="3"/>
  <c r="B2606" i="3"/>
  <c r="A2606" i="3"/>
  <c r="C2605" i="3"/>
  <c r="B2605" i="3"/>
  <c r="A2605" i="3"/>
  <c r="C2604" i="3"/>
  <c r="B2604" i="3"/>
  <c r="A2604" i="3"/>
  <c r="C2603" i="3"/>
  <c r="B2603" i="3"/>
  <c r="A2603" i="3"/>
  <c r="C2602" i="3"/>
  <c r="B2602" i="3"/>
  <c r="A2602" i="3"/>
  <c r="C2601" i="3"/>
  <c r="B2601" i="3"/>
  <c r="A2601" i="3"/>
  <c r="C2600" i="3"/>
  <c r="B2600" i="3"/>
  <c r="A2600" i="3"/>
  <c r="C2599" i="3"/>
  <c r="B2599" i="3"/>
  <c r="A2599" i="3"/>
  <c r="C2598" i="3"/>
  <c r="B2598" i="3"/>
  <c r="A2598" i="3"/>
  <c r="C2597" i="3"/>
  <c r="B2597" i="3"/>
  <c r="A2597" i="3"/>
  <c r="C2596" i="3"/>
  <c r="B2596" i="3"/>
  <c r="A2596" i="3"/>
  <c r="C2595" i="3"/>
  <c r="B2595" i="3"/>
  <c r="A2595" i="3"/>
  <c r="C2594" i="3"/>
  <c r="B2594" i="3"/>
  <c r="A2594" i="3"/>
  <c r="C2593" i="3"/>
  <c r="B2593" i="3"/>
  <c r="A2593" i="3"/>
  <c r="C2592" i="3"/>
  <c r="B2592" i="3"/>
  <c r="A2592" i="3"/>
  <c r="C2591" i="3"/>
  <c r="B2591" i="3"/>
  <c r="A2591" i="3"/>
  <c r="C2590" i="3"/>
  <c r="B2590" i="3"/>
  <c r="A2590" i="3"/>
  <c r="C2589" i="3"/>
  <c r="B2589" i="3"/>
  <c r="A2589" i="3"/>
  <c r="C2588" i="3"/>
  <c r="B2588" i="3"/>
  <c r="A2588" i="3"/>
  <c r="C2587" i="3"/>
  <c r="B2587" i="3"/>
  <c r="A2587" i="3"/>
  <c r="C2586" i="3"/>
  <c r="B2586" i="3"/>
  <c r="A2586" i="3"/>
  <c r="C2585" i="3"/>
  <c r="B2585" i="3"/>
  <c r="A2585" i="3"/>
  <c r="C2584" i="3"/>
  <c r="B2584" i="3"/>
  <c r="A2584" i="3"/>
  <c r="C2583" i="3"/>
  <c r="B2583" i="3"/>
  <c r="A2583" i="3"/>
  <c r="C2582" i="3"/>
  <c r="B2582" i="3"/>
  <c r="A2582" i="3"/>
  <c r="C2581" i="3"/>
  <c r="B2581" i="3"/>
  <c r="A2581" i="3"/>
  <c r="C2580" i="3"/>
  <c r="B2580" i="3"/>
  <c r="A2580" i="3"/>
  <c r="C2579" i="3"/>
  <c r="B2579" i="3"/>
  <c r="A2579" i="3"/>
  <c r="C2578" i="3"/>
  <c r="B2578" i="3"/>
  <c r="A2578" i="3"/>
  <c r="C2577" i="3"/>
  <c r="B2577" i="3"/>
  <c r="A2577" i="3"/>
  <c r="C2576" i="3"/>
  <c r="B2576" i="3"/>
  <c r="A2576" i="3"/>
  <c r="C2575" i="3"/>
  <c r="B2575" i="3"/>
  <c r="A2575" i="3"/>
  <c r="C2574" i="3"/>
  <c r="B2574" i="3"/>
  <c r="A2574" i="3"/>
  <c r="C2573" i="3"/>
  <c r="B2573" i="3"/>
  <c r="A2573" i="3"/>
  <c r="C2572" i="3"/>
  <c r="B2572" i="3"/>
  <c r="A2572" i="3"/>
  <c r="C2571" i="3"/>
  <c r="B2571" i="3"/>
  <c r="A2571" i="3"/>
  <c r="C2570" i="3"/>
  <c r="B2570" i="3"/>
  <c r="A2570" i="3"/>
  <c r="C2569" i="3"/>
  <c r="B2569" i="3"/>
  <c r="A2569" i="3"/>
  <c r="C2568" i="3"/>
  <c r="B2568" i="3"/>
  <c r="A2568" i="3"/>
  <c r="C2567" i="3"/>
  <c r="B2567" i="3"/>
  <c r="A2567" i="3"/>
  <c r="C2566" i="3"/>
  <c r="B2566" i="3"/>
  <c r="A2566" i="3"/>
  <c r="C2565" i="3"/>
  <c r="B2565" i="3"/>
  <c r="A2565" i="3"/>
  <c r="C2564" i="3"/>
  <c r="B2564" i="3"/>
  <c r="A2564" i="3"/>
  <c r="C2563" i="3"/>
  <c r="B2563" i="3"/>
  <c r="A2563" i="3"/>
  <c r="C2562" i="3"/>
  <c r="B2562" i="3"/>
  <c r="A2562" i="3"/>
  <c r="C2561" i="3"/>
  <c r="B2561" i="3"/>
  <c r="A2561" i="3"/>
  <c r="C2560" i="3"/>
  <c r="B2560" i="3"/>
  <c r="A2560" i="3"/>
  <c r="C2559" i="3"/>
  <c r="B2559" i="3"/>
  <c r="A2559" i="3"/>
  <c r="C2558" i="3"/>
  <c r="B2558" i="3"/>
  <c r="A2558" i="3"/>
  <c r="C2557" i="3"/>
  <c r="B2557" i="3"/>
  <c r="A2557" i="3"/>
  <c r="C2556" i="3"/>
  <c r="B2556" i="3"/>
  <c r="A2556" i="3"/>
  <c r="C2555" i="3"/>
  <c r="B2555" i="3"/>
  <c r="A2555" i="3"/>
  <c r="C2554" i="3"/>
  <c r="B2554" i="3"/>
  <c r="A2554" i="3"/>
  <c r="C2553" i="3"/>
  <c r="B2553" i="3"/>
  <c r="A2553" i="3"/>
  <c r="C2552" i="3"/>
  <c r="B2552" i="3"/>
  <c r="A2552" i="3"/>
  <c r="C2551" i="3"/>
  <c r="B2551" i="3"/>
  <c r="A2551" i="3"/>
  <c r="C2550" i="3"/>
  <c r="B2550" i="3"/>
  <c r="A2550" i="3"/>
  <c r="C2549" i="3"/>
  <c r="B2549" i="3"/>
  <c r="A2549" i="3"/>
  <c r="C2548" i="3"/>
  <c r="B2548" i="3"/>
  <c r="A2548" i="3"/>
  <c r="C2547" i="3"/>
  <c r="B2547" i="3"/>
  <c r="A2547" i="3"/>
  <c r="C2546" i="3"/>
  <c r="B2546" i="3"/>
  <c r="A2546" i="3"/>
  <c r="C2545" i="3"/>
  <c r="B2545" i="3"/>
  <c r="A2545" i="3"/>
  <c r="C2544" i="3"/>
  <c r="B2544" i="3"/>
  <c r="A2544" i="3"/>
  <c r="C2543" i="3"/>
  <c r="B2543" i="3"/>
  <c r="A2543" i="3"/>
  <c r="C2542" i="3"/>
  <c r="B2542" i="3"/>
  <c r="A2542" i="3"/>
  <c r="C2541" i="3"/>
  <c r="B2541" i="3"/>
  <c r="A2541" i="3"/>
  <c r="C2540" i="3"/>
  <c r="B2540" i="3"/>
  <c r="A2540" i="3"/>
  <c r="C2539" i="3"/>
  <c r="B2539" i="3"/>
  <c r="A2539" i="3"/>
  <c r="C2538" i="3"/>
  <c r="B2538" i="3"/>
  <c r="A2538" i="3"/>
  <c r="C2537" i="3"/>
  <c r="B2537" i="3"/>
  <c r="A2537" i="3"/>
  <c r="C2536" i="3"/>
  <c r="B2536" i="3"/>
  <c r="A2536" i="3"/>
  <c r="C2535" i="3"/>
  <c r="B2535" i="3"/>
  <c r="A2535" i="3"/>
  <c r="C2534" i="3"/>
  <c r="B2534" i="3"/>
  <c r="A2534" i="3"/>
  <c r="C2533" i="3"/>
  <c r="B2533" i="3"/>
  <c r="A2533" i="3"/>
  <c r="C2532" i="3"/>
  <c r="B2532" i="3"/>
  <c r="A2532" i="3"/>
  <c r="C2531" i="3"/>
  <c r="B2531" i="3"/>
  <c r="A2531" i="3"/>
  <c r="C2530" i="3"/>
  <c r="B2530" i="3"/>
  <c r="A2530" i="3"/>
  <c r="C2529" i="3"/>
  <c r="B2529" i="3"/>
  <c r="A2529" i="3"/>
  <c r="C2528" i="3"/>
  <c r="B2528" i="3"/>
  <c r="A2528" i="3"/>
  <c r="C2527" i="3"/>
  <c r="B2527" i="3"/>
  <c r="A2527" i="3"/>
  <c r="C2526" i="3"/>
  <c r="B2526" i="3"/>
  <c r="A2526" i="3"/>
  <c r="C2525" i="3"/>
  <c r="B2525" i="3"/>
  <c r="A2525" i="3"/>
  <c r="C2524" i="3"/>
  <c r="B2524" i="3"/>
  <c r="A2524" i="3"/>
  <c r="C2523" i="3"/>
  <c r="B2523" i="3"/>
  <c r="A2523" i="3"/>
  <c r="C2522" i="3"/>
  <c r="B2522" i="3"/>
  <c r="A2522" i="3"/>
  <c r="C2521" i="3"/>
  <c r="B2521" i="3"/>
  <c r="A2521" i="3"/>
  <c r="C2520" i="3"/>
  <c r="B2520" i="3"/>
  <c r="A2520" i="3"/>
  <c r="C2519" i="3"/>
  <c r="B2519" i="3"/>
  <c r="A2519" i="3"/>
  <c r="C2518" i="3"/>
  <c r="B2518" i="3"/>
  <c r="A2518" i="3"/>
  <c r="C2517" i="3"/>
  <c r="B2517" i="3"/>
  <c r="A2517" i="3"/>
  <c r="C2516" i="3"/>
  <c r="B2516" i="3"/>
  <c r="A2516" i="3"/>
  <c r="C2515" i="3"/>
  <c r="B2515" i="3"/>
  <c r="A2515" i="3"/>
  <c r="C2514" i="3"/>
  <c r="B2514" i="3"/>
  <c r="A2514" i="3"/>
  <c r="C2513" i="3"/>
  <c r="B2513" i="3"/>
  <c r="A2513" i="3"/>
  <c r="C2512" i="3"/>
  <c r="B2512" i="3"/>
  <c r="A2512" i="3"/>
  <c r="C2511" i="3"/>
  <c r="B2511" i="3"/>
  <c r="A2511" i="3"/>
  <c r="C2510" i="3"/>
  <c r="B2510" i="3"/>
  <c r="A2510" i="3"/>
  <c r="C2509" i="3"/>
  <c r="B2509" i="3"/>
  <c r="A2509" i="3"/>
  <c r="C2508" i="3"/>
  <c r="B2508" i="3"/>
  <c r="A2508" i="3"/>
  <c r="C2507" i="3"/>
  <c r="B2507" i="3"/>
  <c r="A2507" i="3"/>
  <c r="C2506" i="3"/>
  <c r="B2506" i="3"/>
  <c r="A2506" i="3"/>
  <c r="C2505" i="3"/>
  <c r="B2505" i="3"/>
  <c r="A2505" i="3"/>
  <c r="C2504" i="3"/>
  <c r="B2504" i="3"/>
  <c r="A2504" i="3"/>
  <c r="C2503" i="3"/>
  <c r="B2503" i="3"/>
  <c r="A2503" i="3"/>
  <c r="C2502" i="3"/>
  <c r="B2502" i="3"/>
  <c r="A2502" i="3"/>
  <c r="C2501" i="3"/>
  <c r="B2501" i="3"/>
  <c r="A2501" i="3"/>
  <c r="C2500" i="3"/>
  <c r="B2500" i="3"/>
  <c r="A2500" i="3"/>
  <c r="C2499" i="3"/>
  <c r="B2499" i="3"/>
  <c r="A2499" i="3"/>
  <c r="C2498" i="3"/>
  <c r="B2498" i="3"/>
  <c r="A2498" i="3"/>
  <c r="C2497" i="3"/>
  <c r="B2497" i="3"/>
  <c r="A2497" i="3"/>
  <c r="C2496" i="3"/>
  <c r="B2496" i="3"/>
  <c r="A2496" i="3"/>
  <c r="C2495" i="3"/>
  <c r="B2495" i="3"/>
  <c r="A2495" i="3"/>
  <c r="C2494" i="3"/>
  <c r="B2494" i="3"/>
  <c r="A2494" i="3"/>
  <c r="C2493" i="3"/>
  <c r="B2493" i="3"/>
  <c r="A2493" i="3"/>
  <c r="C2492" i="3"/>
  <c r="B2492" i="3"/>
  <c r="A2492" i="3"/>
  <c r="C2491" i="3"/>
  <c r="B2491" i="3"/>
  <c r="A2491" i="3"/>
  <c r="C2490" i="3"/>
  <c r="B2490" i="3"/>
  <c r="A2490" i="3"/>
  <c r="C2489" i="3"/>
  <c r="B2489" i="3"/>
  <c r="A2489" i="3"/>
  <c r="C2488" i="3"/>
  <c r="B2488" i="3"/>
  <c r="A2488" i="3"/>
  <c r="C2487" i="3"/>
  <c r="B2487" i="3"/>
  <c r="A2487" i="3"/>
  <c r="C2486" i="3"/>
  <c r="B2486" i="3"/>
  <c r="A2486" i="3"/>
  <c r="C2485" i="3"/>
  <c r="B2485" i="3"/>
  <c r="A2485" i="3"/>
  <c r="C2484" i="3"/>
  <c r="B2484" i="3"/>
  <c r="A2484" i="3"/>
  <c r="C2483" i="3"/>
  <c r="B2483" i="3"/>
  <c r="A2483" i="3"/>
  <c r="C2482" i="3"/>
  <c r="B2482" i="3"/>
  <c r="A2482" i="3"/>
  <c r="C2481" i="3"/>
  <c r="B2481" i="3"/>
  <c r="A2481" i="3"/>
  <c r="C2480" i="3"/>
  <c r="B2480" i="3"/>
  <c r="A2480" i="3"/>
  <c r="C2479" i="3"/>
  <c r="B2479" i="3"/>
  <c r="A2479" i="3"/>
  <c r="C2478" i="3"/>
  <c r="B2478" i="3"/>
  <c r="A2478" i="3"/>
  <c r="C2477" i="3"/>
  <c r="B2477" i="3"/>
  <c r="A2477" i="3"/>
  <c r="C2476" i="3"/>
  <c r="B2476" i="3"/>
  <c r="A2476" i="3"/>
  <c r="C2475" i="3"/>
  <c r="B2475" i="3"/>
  <c r="A2475" i="3"/>
  <c r="C2474" i="3"/>
  <c r="B2474" i="3"/>
  <c r="A2474" i="3"/>
  <c r="C2473" i="3"/>
  <c r="B2473" i="3"/>
  <c r="A2473" i="3"/>
  <c r="C2472" i="3"/>
  <c r="B2472" i="3"/>
  <c r="A2472" i="3"/>
  <c r="C2471" i="3"/>
  <c r="B2471" i="3"/>
  <c r="A2471" i="3"/>
  <c r="C2470" i="3"/>
  <c r="B2470" i="3"/>
  <c r="A2470" i="3"/>
  <c r="C2469" i="3"/>
  <c r="B2469" i="3"/>
  <c r="A2469" i="3"/>
  <c r="C2468" i="3"/>
  <c r="B2468" i="3"/>
  <c r="A2468" i="3"/>
  <c r="C2467" i="3"/>
  <c r="B2467" i="3"/>
  <c r="A2467" i="3"/>
  <c r="C2466" i="3"/>
  <c r="B2466" i="3"/>
  <c r="A2466" i="3"/>
  <c r="C2465" i="3"/>
  <c r="B2465" i="3"/>
  <c r="A2465" i="3"/>
  <c r="C2464" i="3"/>
  <c r="B2464" i="3"/>
  <c r="A2464" i="3"/>
  <c r="C2463" i="3"/>
  <c r="B2463" i="3"/>
  <c r="A2463" i="3"/>
  <c r="C2462" i="3"/>
  <c r="B2462" i="3"/>
  <c r="A2462" i="3"/>
  <c r="C2461" i="3"/>
  <c r="B2461" i="3"/>
  <c r="A2461" i="3"/>
  <c r="C2460" i="3"/>
  <c r="B2460" i="3"/>
  <c r="A2460" i="3"/>
  <c r="C2459" i="3"/>
  <c r="B2459" i="3"/>
  <c r="A2459" i="3"/>
  <c r="C2458" i="3"/>
  <c r="B2458" i="3"/>
  <c r="A2458" i="3"/>
  <c r="C2457" i="3"/>
  <c r="B2457" i="3"/>
  <c r="A2457" i="3"/>
  <c r="C2456" i="3"/>
  <c r="B2456" i="3"/>
  <c r="A2456" i="3"/>
  <c r="C2455" i="3"/>
  <c r="B2455" i="3"/>
  <c r="A2455" i="3"/>
  <c r="C2454" i="3"/>
  <c r="B2454" i="3"/>
  <c r="A2454" i="3"/>
  <c r="C2453" i="3"/>
  <c r="B2453" i="3"/>
  <c r="A2453" i="3"/>
  <c r="C2452" i="3"/>
  <c r="B2452" i="3"/>
  <c r="A2452" i="3"/>
  <c r="C2451" i="3"/>
  <c r="B2451" i="3"/>
  <c r="A2451" i="3"/>
  <c r="C2450" i="3"/>
  <c r="B2450" i="3"/>
  <c r="A2450" i="3"/>
  <c r="C2449" i="3"/>
  <c r="B2449" i="3"/>
  <c r="A2449" i="3"/>
  <c r="C2448" i="3"/>
  <c r="B2448" i="3"/>
  <c r="A2448" i="3"/>
  <c r="C2447" i="3"/>
  <c r="B2447" i="3"/>
  <c r="A2447" i="3"/>
  <c r="C2446" i="3"/>
  <c r="B2446" i="3"/>
  <c r="A2446" i="3"/>
  <c r="C2445" i="3"/>
  <c r="B2445" i="3"/>
  <c r="A2445" i="3"/>
  <c r="C2444" i="3"/>
  <c r="B2444" i="3"/>
  <c r="A2444" i="3"/>
  <c r="C2443" i="3"/>
  <c r="B2443" i="3"/>
  <c r="A2443" i="3"/>
  <c r="C2442" i="3"/>
  <c r="B2442" i="3"/>
  <c r="A2442" i="3"/>
  <c r="C2441" i="3"/>
  <c r="B2441" i="3"/>
  <c r="A2441" i="3"/>
  <c r="C2440" i="3"/>
  <c r="B2440" i="3"/>
  <c r="A2440" i="3"/>
  <c r="C2439" i="3"/>
  <c r="B2439" i="3"/>
  <c r="A2439" i="3"/>
  <c r="C2438" i="3"/>
  <c r="B2438" i="3"/>
  <c r="A2438" i="3"/>
  <c r="C2437" i="3"/>
  <c r="B2437" i="3"/>
  <c r="A2437" i="3"/>
  <c r="C2436" i="3"/>
  <c r="B2436" i="3"/>
  <c r="A2436" i="3"/>
  <c r="C2435" i="3"/>
  <c r="B2435" i="3"/>
  <c r="A2435" i="3"/>
  <c r="C2434" i="3"/>
  <c r="B2434" i="3"/>
  <c r="A2434" i="3"/>
  <c r="C2433" i="3"/>
  <c r="B2433" i="3"/>
  <c r="A2433" i="3"/>
  <c r="C2432" i="3"/>
  <c r="B2432" i="3"/>
  <c r="A2432" i="3"/>
  <c r="C2431" i="3"/>
  <c r="B2431" i="3"/>
  <c r="A2431" i="3"/>
  <c r="C2430" i="3"/>
  <c r="B2430" i="3"/>
  <c r="A2430" i="3"/>
  <c r="C2429" i="3"/>
  <c r="B2429" i="3"/>
  <c r="A2429" i="3"/>
  <c r="C2428" i="3"/>
  <c r="B2428" i="3"/>
  <c r="A2428" i="3"/>
  <c r="C2427" i="3"/>
  <c r="B2427" i="3"/>
  <c r="A2427" i="3"/>
  <c r="C2426" i="3"/>
  <c r="B2426" i="3"/>
  <c r="A2426" i="3"/>
  <c r="C2425" i="3"/>
  <c r="B2425" i="3"/>
  <c r="A2425" i="3"/>
  <c r="C2424" i="3"/>
  <c r="B2424" i="3"/>
  <c r="A2424" i="3"/>
  <c r="C2423" i="3"/>
  <c r="B2423" i="3"/>
  <c r="A2423" i="3"/>
  <c r="C2422" i="3"/>
  <c r="B2422" i="3"/>
  <c r="A2422" i="3"/>
  <c r="C2421" i="3"/>
  <c r="B2421" i="3"/>
  <c r="A2421" i="3"/>
  <c r="C2420" i="3"/>
  <c r="B2420" i="3"/>
  <c r="A2420" i="3"/>
  <c r="C2419" i="3"/>
  <c r="B2419" i="3"/>
  <c r="A2419" i="3"/>
  <c r="C2418" i="3"/>
  <c r="B2418" i="3"/>
  <c r="A2418" i="3"/>
  <c r="C2417" i="3"/>
  <c r="B2417" i="3"/>
  <c r="A2417" i="3"/>
  <c r="C2416" i="3"/>
  <c r="B2416" i="3"/>
  <c r="A2416" i="3"/>
  <c r="C2415" i="3"/>
  <c r="B2415" i="3"/>
  <c r="A2415" i="3"/>
  <c r="C2414" i="3"/>
  <c r="B2414" i="3"/>
  <c r="A2414" i="3"/>
  <c r="C2413" i="3"/>
  <c r="B2413" i="3"/>
  <c r="A2413" i="3"/>
  <c r="C2412" i="3"/>
  <c r="B2412" i="3"/>
  <c r="A2412" i="3"/>
  <c r="C2411" i="3"/>
  <c r="B2411" i="3"/>
  <c r="A2411" i="3"/>
  <c r="C2410" i="3"/>
  <c r="B2410" i="3"/>
  <c r="A2410" i="3"/>
  <c r="C2409" i="3"/>
  <c r="B2409" i="3"/>
  <c r="A2409" i="3"/>
  <c r="C2408" i="3"/>
  <c r="B2408" i="3"/>
  <c r="A2408" i="3"/>
  <c r="C2407" i="3"/>
  <c r="B2407" i="3"/>
  <c r="A2407" i="3"/>
  <c r="C2406" i="3"/>
  <c r="B2406" i="3"/>
  <c r="A2406" i="3"/>
  <c r="C2405" i="3"/>
  <c r="B2405" i="3"/>
  <c r="A2405" i="3"/>
  <c r="C2404" i="3"/>
  <c r="B2404" i="3"/>
  <c r="A2404" i="3"/>
  <c r="C2403" i="3"/>
  <c r="B2403" i="3"/>
  <c r="A2403" i="3"/>
  <c r="C2402" i="3"/>
  <c r="B2402" i="3"/>
  <c r="A2402" i="3"/>
  <c r="C2401" i="3"/>
  <c r="B2401" i="3"/>
  <c r="A2401" i="3"/>
  <c r="C2400" i="3"/>
  <c r="B2400" i="3"/>
  <c r="A2400" i="3"/>
  <c r="C2399" i="3"/>
  <c r="B2399" i="3"/>
  <c r="A2399" i="3"/>
  <c r="C2398" i="3"/>
  <c r="B2398" i="3"/>
  <c r="A2398" i="3"/>
  <c r="C2397" i="3"/>
  <c r="B2397" i="3"/>
  <c r="A2397" i="3"/>
  <c r="C2396" i="3"/>
  <c r="B2396" i="3"/>
  <c r="A2396" i="3"/>
  <c r="C2395" i="3"/>
  <c r="B2395" i="3"/>
  <c r="A2395" i="3"/>
  <c r="C2394" i="3"/>
  <c r="B2394" i="3"/>
  <c r="A2394" i="3"/>
  <c r="C2393" i="3"/>
  <c r="B2393" i="3"/>
  <c r="A2393" i="3"/>
  <c r="C2392" i="3"/>
  <c r="B2392" i="3"/>
  <c r="A2392" i="3"/>
  <c r="C2391" i="3"/>
  <c r="B2391" i="3"/>
  <c r="A2391" i="3"/>
  <c r="C2390" i="3"/>
  <c r="B2390" i="3"/>
  <c r="A2390" i="3"/>
  <c r="C2389" i="3"/>
  <c r="B2389" i="3"/>
  <c r="A2389" i="3"/>
  <c r="C2388" i="3"/>
  <c r="B2388" i="3"/>
  <c r="A2388" i="3"/>
  <c r="C2387" i="3"/>
  <c r="B2387" i="3"/>
  <c r="A2387" i="3"/>
  <c r="C2386" i="3"/>
  <c r="B2386" i="3"/>
  <c r="A2386" i="3"/>
  <c r="C2385" i="3"/>
  <c r="B2385" i="3"/>
  <c r="A2385" i="3"/>
  <c r="C2384" i="3"/>
  <c r="B2384" i="3"/>
  <c r="A2384" i="3"/>
  <c r="C2383" i="3"/>
  <c r="B2383" i="3"/>
  <c r="A2383" i="3"/>
  <c r="C2382" i="3"/>
  <c r="B2382" i="3"/>
  <c r="A2382" i="3"/>
  <c r="C2381" i="3"/>
  <c r="B2381" i="3"/>
  <c r="A2381" i="3"/>
  <c r="C2380" i="3"/>
  <c r="B2380" i="3"/>
  <c r="A2380" i="3"/>
  <c r="C2379" i="3"/>
  <c r="B2379" i="3"/>
  <c r="A2379" i="3"/>
  <c r="C2378" i="3"/>
  <c r="B2378" i="3"/>
  <c r="A2378" i="3"/>
  <c r="C2377" i="3"/>
  <c r="B2377" i="3"/>
  <c r="A2377" i="3"/>
  <c r="C2376" i="3"/>
  <c r="B2376" i="3"/>
  <c r="A2376" i="3"/>
  <c r="C2375" i="3"/>
  <c r="B2375" i="3"/>
  <c r="A2375" i="3"/>
  <c r="C2374" i="3"/>
  <c r="B2374" i="3"/>
  <c r="A2374" i="3"/>
  <c r="C2373" i="3"/>
  <c r="B2373" i="3"/>
  <c r="A2373" i="3"/>
  <c r="C2372" i="3"/>
  <c r="B2372" i="3"/>
  <c r="A2372" i="3"/>
  <c r="C2371" i="3"/>
  <c r="B2371" i="3"/>
  <c r="A2371" i="3"/>
  <c r="C2370" i="3"/>
  <c r="B2370" i="3"/>
  <c r="A2370" i="3"/>
  <c r="C2369" i="3"/>
  <c r="B2369" i="3"/>
  <c r="A2369" i="3"/>
  <c r="C2368" i="3"/>
  <c r="B2368" i="3"/>
  <c r="A2368" i="3"/>
  <c r="C2367" i="3"/>
  <c r="B2367" i="3"/>
  <c r="A2367" i="3"/>
  <c r="C2366" i="3"/>
  <c r="B2366" i="3"/>
  <c r="A2366" i="3"/>
  <c r="C2365" i="3"/>
  <c r="B2365" i="3"/>
  <c r="A2365" i="3"/>
  <c r="C2364" i="3"/>
  <c r="B2364" i="3"/>
  <c r="A2364" i="3"/>
  <c r="C2363" i="3"/>
  <c r="B2363" i="3"/>
  <c r="A2363" i="3"/>
  <c r="C2362" i="3"/>
  <c r="B2362" i="3"/>
  <c r="A2362" i="3"/>
  <c r="C2361" i="3"/>
  <c r="B2361" i="3"/>
  <c r="A2361" i="3"/>
  <c r="C2360" i="3"/>
  <c r="B2360" i="3"/>
  <c r="A2360" i="3"/>
  <c r="C2359" i="3"/>
  <c r="B2359" i="3"/>
  <c r="A2359" i="3"/>
  <c r="C2358" i="3"/>
  <c r="B2358" i="3"/>
  <c r="A2358" i="3"/>
  <c r="C2357" i="3"/>
  <c r="B2357" i="3"/>
  <c r="A2357" i="3"/>
  <c r="C2356" i="3"/>
  <c r="B2356" i="3"/>
  <c r="A2356" i="3"/>
  <c r="C2355" i="3"/>
  <c r="B2355" i="3"/>
  <c r="A2355" i="3"/>
  <c r="C2354" i="3"/>
  <c r="B2354" i="3"/>
  <c r="A2354" i="3"/>
  <c r="C2353" i="3"/>
  <c r="B2353" i="3"/>
  <c r="A2353" i="3"/>
  <c r="C2352" i="3"/>
  <c r="B2352" i="3"/>
  <c r="A2352" i="3"/>
  <c r="C2351" i="3"/>
  <c r="B2351" i="3"/>
  <c r="A2351" i="3"/>
  <c r="C2350" i="3"/>
  <c r="B2350" i="3"/>
  <c r="A2350" i="3"/>
  <c r="C2349" i="3"/>
  <c r="B2349" i="3"/>
  <c r="A2349" i="3"/>
  <c r="C2348" i="3"/>
  <c r="B2348" i="3"/>
  <c r="A2348" i="3"/>
  <c r="C2347" i="3"/>
  <c r="B2347" i="3"/>
  <c r="A2347" i="3"/>
  <c r="C2346" i="3"/>
  <c r="B2346" i="3"/>
  <c r="A2346" i="3"/>
  <c r="C2345" i="3"/>
  <c r="B2345" i="3"/>
  <c r="A2345" i="3"/>
  <c r="C2344" i="3"/>
  <c r="B2344" i="3"/>
  <c r="A2344" i="3"/>
  <c r="C2343" i="3"/>
  <c r="B2343" i="3"/>
  <c r="A2343" i="3"/>
  <c r="C2342" i="3"/>
  <c r="B2342" i="3"/>
  <c r="A2342" i="3"/>
  <c r="C2341" i="3"/>
  <c r="B2341" i="3"/>
  <c r="A2341" i="3"/>
  <c r="C2340" i="3"/>
  <c r="B2340" i="3"/>
  <c r="A2340" i="3"/>
  <c r="C2339" i="3"/>
  <c r="B2339" i="3"/>
  <c r="A2339" i="3"/>
  <c r="C2338" i="3"/>
  <c r="B2338" i="3"/>
  <c r="A2338" i="3"/>
  <c r="C2337" i="3"/>
  <c r="B2337" i="3"/>
  <c r="A2337" i="3"/>
  <c r="C2336" i="3"/>
  <c r="B2336" i="3"/>
  <c r="A2336" i="3"/>
  <c r="C2335" i="3"/>
  <c r="B2335" i="3"/>
  <c r="A2335" i="3"/>
  <c r="C2334" i="3"/>
  <c r="B2334" i="3"/>
  <c r="A2334" i="3"/>
  <c r="C2333" i="3"/>
  <c r="B2333" i="3"/>
  <c r="A2333" i="3"/>
  <c r="C2332" i="3"/>
  <c r="B2332" i="3"/>
  <c r="A2332" i="3"/>
  <c r="C2331" i="3"/>
  <c r="B2331" i="3"/>
  <c r="A2331" i="3"/>
  <c r="C2330" i="3"/>
  <c r="B2330" i="3"/>
  <c r="A2330" i="3"/>
  <c r="C2329" i="3"/>
  <c r="B2329" i="3"/>
  <c r="A2329" i="3"/>
  <c r="C2328" i="3"/>
  <c r="B2328" i="3"/>
  <c r="A2328" i="3"/>
  <c r="C2327" i="3"/>
  <c r="B2327" i="3"/>
  <c r="A2327" i="3"/>
  <c r="C2326" i="3"/>
  <c r="B2326" i="3"/>
  <c r="A2326" i="3"/>
  <c r="C2325" i="3"/>
  <c r="B2325" i="3"/>
  <c r="A2325" i="3"/>
  <c r="C2324" i="3"/>
  <c r="B2324" i="3"/>
  <c r="A2324" i="3"/>
  <c r="C2323" i="3"/>
  <c r="B2323" i="3"/>
  <c r="A2323" i="3"/>
  <c r="C2322" i="3"/>
  <c r="B2322" i="3"/>
  <c r="A2322" i="3"/>
  <c r="C2321" i="3"/>
  <c r="B2321" i="3"/>
  <c r="A2321" i="3"/>
  <c r="C2320" i="3"/>
  <c r="B2320" i="3"/>
  <c r="A2320" i="3"/>
  <c r="C2319" i="3"/>
  <c r="B2319" i="3"/>
  <c r="A2319" i="3"/>
  <c r="C2318" i="3"/>
  <c r="B2318" i="3"/>
  <c r="A2318" i="3"/>
  <c r="C2317" i="3"/>
  <c r="B2317" i="3"/>
  <c r="A2317" i="3"/>
  <c r="C2316" i="3"/>
  <c r="B2316" i="3"/>
  <c r="A2316" i="3"/>
  <c r="C2315" i="3"/>
  <c r="B2315" i="3"/>
  <c r="A2315" i="3"/>
  <c r="C2314" i="3"/>
  <c r="B2314" i="3"/>
  <c r="A2314" i="3"/>
  <c r="C2313" i="3"/>
  <c r="B2313" i="3"/>
  <c r="A2313" i="3"/>
  <c r="C2312" i="3"/>
  <c r="B2312" i="3"/>
  <c r="A2312" i="3"/>
  <c r="C2311" i="3"/>
  <c r="B2311" i="3"/>
  <c r="A2311" i="3"/>
  <c r="C2310" i="3"/>
  <c r="B2310" i="3"/>
  <c r="A2310" i="3"/>
  <c r="C2309" i="3"/>
  <c r="B2309" i="3"/>
  <c r="A2309" i="3"/>
  <c r="C2308" i="3"/>
  <c r="B2308" i="3"/>
  <c r="A2308" i="3"/>
  <c r="C2307" i="3"/>
  <c r="B2307" i="3"/>
  <c r="A2307" i="3"/>
  <c r="C2306" i="3"/>
  <c r="B2306" i="3"/>
  <c r="A2306" i="3"/>
  <c r="C2305" i="3"/>
  <c r="B2305" i="3"/>
  <c r="A2305" i="3"/>
  <c r="C2304" i="3"/>
  <c r="B2304" i="3"/>
  <c r="A2304" i="3"/>
  <c r="C2303" i="3"/>
  <c r="B2303" i="3"/>
  <c r="A2303" i="3"/>
  <c r="C2302" i="3"/>
  <c r="B2302" i="3"/>
  <c r="A2302" i="3"/>
  <c r="C2301" i="3"/>
  <c r="B2301" i="3"/>
  <c r="A2301" i="3"/>
  <c r="C2300" i="3"/>
  <c r="B2300" i="3"/>
  <c r="A2300" i="3"/>
  <c r="C2299" i="3"/>
  <c r="B2299" i="3"/>
  <c r="A2299" i="3"/>
  <c r="C2298" i="3"/>
  <c r="B2298" i="3"/>
  <c r="A2298" i="3"/>
  <c r="C2297" i="3"/>
  <c r="B2297" i="3"/>
  <c r="A2297" i="3"/>
  <c r="C2296" i="3"/>
  <c r="B2296" i="3"/>
  <c r="A2296" i="3"/>
  <c r="C2295" i="3"/>
  <c r="B2295" i="3"/>
  <c r="A2295" i="3"/>
  <c r="C2294" i="3"/>
  <c r="B2294" i="3"/>
  <c r="A2294" i="3"/>
  <c r="C2293" i="3"/>
  <c r="B2293" i="3"/>
  <c r="A2293" i="3"/>
  <c r="C2292" i="3"/>
  <c r="B2292" i="3"/>
  <c r="A2292" i="3"/>
  <c r="C2291" i="3"/>
  <c r="B2291" i="3"/>
  <c r="A2291" i="3"/>
  <c r="C2290" i="3"/>
  <c r="B2290" i="3"/>
  <c r="A2290" i="3"/>
  <c r="C2289" i="3"/>
  <c r="B2289" i="3"/>
  <c r="A2289" i="3"/>
  <c r="C2288" i="3"/>
  <c r="B2288" i="3"/>
  <c r="A2288" i="3"/>
  <c r="C2287" i="3"/>
  <c r="B2287" i="3"/>
  <c r="A2287" i="3"/>
  <c r="C2286" i="3"/>
  <c r="B2286" i="3"/>
  <c r="A2286" i="3"/>
  <c r="C2285" i="3"/>
  <c r="B2285" i="3"/>
  <c r="A2285" i="3"/>
  <c r="C2284" i="3"/>
  <c r="B2284" i="3"/>
  <c r="A2284" i="3"/>
  <c r="C2283" i="3"/>
  <c r="B2283" i="3"/>
  <c r="A2283" i="3"/>
  <c r="C2282" i="3"/>
  <c r="B2282" i="3"/>
  <c r="A2282" i="3"/>
  <c r="C2281" i="3"/>
  <c r="B2281" i="3"/>
  <c r="A2281" i="3"/>
  <c r="C2280" i="3"/>
  <c r="B2280" i="3"/>
  <c r="A2280" i="3"/>
  <c r="C2279" i="3"/>
  <c r="B2279" i="3"/>
  <c r="A2279" i="3"/>
  <c r="C2278" i="3"/>
  <c r="B2278" i="3"/>
  <c r="A2278" i="3"/>
  <c r="C2277" i="3"/>
  <c r="B2277" i="3"/>
  <c r="A2277" i="3"/>
  <c r="C2276" i="3"/>
  <c r="B2276" i="3"/>
  <c r="A2276" i="3"/>
  <c r="C2275" i="3"/>
  <c r="B2275" i="3"/>
  <c r="A2275" i="3"/>
  <c r="C2274" i="3"/>
  <c r="B2274" i="3"/>
  <c r="A2274" i="3"/>
  <c r="C2273" i="3"/>
  <c r="B2273" i="3"/>
  <c r="A2273" i="3"/>
  <c r="C2272" i="3"/>
  <c r="B2272" i="3"/>
  <c r="A2272" i="3"/>
  <c r="C2271" i="3"/>
  <c r="B2271" i="3"/>
  <c r="A2271" i="3"/>
  <c r="C2270" i="3"/>
  <c r="B2270" i="3"/>
  <c r="A2270" i="3"/>
  <c r="C2269" i="3"/>
  <c r="B2269" i="3"/>
  <c r="A2269" i="3"/>
  <c r="C2268" i="3"/>
  <c r="B2268" i="3"/>
  <c r="A2268" i="3"/>
  <c r="C2267" i="3"/>
  <c r="B2267" i="3"/>
  <c r="A2267" i="3"/>
  <c r="C2266" i="3"/>
  <c r="B2266" i="3"/>
  <c r="A2266" i="3"/>
  <c r="C2265" i="3"/>
  <c r="B2265" i="3"/>
  <c r="A2265" i="3"/>
  <c r="C2264" i="3"/>
  <c r="B2264" i="3"/>
  <c r="A2264" i="3"/>
  <c r="C2263" i="3"/>
  <c r="B2263" i="3"/>
  <c r="A2263" i="3"/>
  <c r="C2262" i="3"/>
  <c r="B2262" i="3"/>
  <c r="A2262" i="3"/>
  <c r="C2261" i="3"/>
  <c r="B2261" i="3"/>
  <c r="A2261" i="3"/>
  <c r="C2260" i="3"/>
  <c r="B2260" i="3"/>
  <c r="A2260" i="3"/>
  <c r="C2259" i="3"/>
  <c r="B2259" i="3"/>
  <c r="A2259" i="3"/>
  <c r="C2258" i="3"/>
  <c r="B2258" i="3"/>
  <c r="A2258" i="3"/>
  <c r="C2257" i="3"/>
  <c r="B2257" i="3"/>
  <c r="A2257" i="3"/>
  <c r="C2256" i="3"/>
  <c r="B2256" i="3"/>
  <c r="A2256" i="3"/>
  <c r="C2255" i="3"/>
  <c r="B2255" i="3"/>
  <c r="A2255" i="3"/>
  <c r="C2254" i="3"/>
  <c r="B2254" i="3"/>
  <c r="A2254" i="3"/>
  <c r="C2253" i="3"/>
  <c r="B2253" i="3"/>
  <c r="A2253" i="3"/>
  <c r="C2252" i="3"/>
  <c r="B2252" i="3"/>
  <c r="A2252" i="3"/>
  <c r="C2251" i="3"/>
  <c r="B2251" i="3"/>
  <c r="A2251" i="3"/>
  <c r="C2250" i="3"/>
  <c r="B2250" i="3"/>
  <c r="A2250" i="3"/>
  <c r="C2249" i="3"/>
  <c r="B2249" i="3"/>
  <c r="A2249" i="3"/>
  <c r="C2248" i="3"/>
  <c r="B2248" i="3"/>
  <c r="A2248" i="3"/>
  <c r="C2247" i="3"/>
  <c r="B2247" i="3"/>
  <c r="A2247" i="3"/>
  <c r="C2246" i="3"/>
  <c r="B2246" i="3"/>
  <c r="A2246" i="3"/>
  <c r="C2245" i="3"/>
  <c r="B2245" i="3"/>
  <c r="A2245" i="3"/>
  <c r="C2244" i="3"/>
  <c r="B2244" i="3"/>
  <c r="A2244" i="3"/>
  <c r="C2243" i="3"/>
  <c r="B2243" i="3"/>
  <c r="A2243" i="3"/>
  <c r="C2242" i="3"/>
  <c r="B2242" i="3"/>
  <c r="A2242" i="3"/>
  <c r="C2241" i="3"/>
  <c r="B2241" i="3"/>
  <c r="A2241" i="3"/>
  <c r="C2240" i="3"/>
  <c r="B2240" i="3"/>
  <c r="A2240" i="3"/>
  <c r="C2239" i="3"/>
  <c r="B2239" i="3"/>
  <c r="A2239" i="3"/>
  <c r="C2238" i="3"/>
  <c r="B2238" i="3"/>
  <c r="A2238" i="3"/>
  <c r="C2237" i="3"/>
  <c r="B2237" i="3"/>
  <c r="A2237" i="3"/>
  <c r="C2236" i="3"/>
  <c r="B2236" i="3"/>
  <c r="A2236" i="3"/>
  <c r="C2235" i="3"/>
  <c r="B2235" i="3"/>
  <c r="A2235" i="3"/>
  <c r="C2234" i="3"/>
  <c r="B2234" i="3"/>
  <c r="A2234" i="3"/>
  <c r="C2233" i="3"/>
  <c r="B2233" i="3"/>
  <c r="A2233" i="3"/>
  <c r="C2232" i="3"/>
  <c r="B2232" i="3"/>
  <c r="A2232" i="3"/>
  <c r="C2231" i="3"/>
  <c r="B2231" i="3"/>
  <c r="A2231" i="3"/>
  <c r="C2230" i="3"/>
  <c r="B2230" i="3"/>
  <c r="A2230" i="3"/>
  <c r="C2229" i="3"/>
  <c r="B2229" i="3"/>
  <c r="A2229" i="3"/>
  <c r="C2228" i="3"/>
  <c r="B2228" i="3"/>
  <c r="A2228" i="3"/>
  <c r="C2227" i="3"/>
  <c r="B2227" i="3"/>
  <c r="A2227" i="3"/>
  <c r="C2226" i="3"/>
  <c r="B2226" i="3"/>
  <c r="A2226" i="3"/>
  <c r="C2225" i="3"/>
  <c r="B2225" i="3"/>
  <c r="A2225" i="3"/>
  <c r="C2224" i="3"/>
  <c r="B2224" i="3"/>
  <c r="A2224" i="3"/>
  <c r="C2223" i="3"/>
  <c r="B2223" i="3"/>
  <c r="A2223" i="3"/>
  <c r="C2222" i="3"/>
  <c r="B2222" i="3"/>
  <c r="A2222" i="3"/>
  <c r="C2221" i="3"/>
  <c r="B2221" i="3"/>
  <c r="A2221" i="3"/>
  <c r="C2220" i="3"/>
  <c r="B2220" i="3"/>
  <c r="A2220" i="3"/>
  <c r="C2219" i="3"/>
  <c r="B2219" i="3"/>
  <c r="A2219" i="3"/>
  <c r="C2218" i="3"/>
  <c r="B2218" i="3"/>
  <c r="A2218" i="3"/>
  <c r="C2217" i="3"/>
  <c r="B2217" i="3"/>
  <c r="A2217" i="3"/>
  <c r="C2216" i="3"/>
  <c r="B2216" i="3"/>
  <c r="A2216" i="3"/>
  <c r="C2215" i="3"/>
  <c r="B2215" i="3"/>
  <c r="A2215" i="3"/>
  <c r="C2214" i="3"/>
  <c r="B2214" i="3"/>
  <c r="A2214" i="3"/>
  <c r="C2213" i="3"/>
  <c r="B2213" i="3"/>
  <c r="A2213" i="3"/>
  <c r="C2212" i="3"/>
  <c r="B2212" i="3"/>
  <c r="A2212" i="3"/>
  <c r="C2211" i="3"/>
  <c r="B2211" i="3"/>
  <c r="A2211" i="3"/>
  <c r="C2210" i="3"/>
  <c r="B2210" i="3"/>
  <c r="A2210" i="3"/>
  <c r="C2209" i="3"/>
  <c r="B2209" i="3"/>
  <c r="A2209" i="3"/>
  <c r="C2208" i="3"/>
  <c r="B2208" i="3"/>
  <c r="A2208" i="3"/>
  <c r="C2207" i="3"/>
  <c r="B2207" i="3"/>
  <c r="A2207" i="3"/>
  <c r="C2206" i="3"/>
  <c r="B2206" i="3"/>
  <c r="A2206" i="3"/>
  <c r="C2205" i="3"/>
  <c r="B2205" i="3"/>
  <c r="A2205" i="3"/>
  <c r="C2204" i="3"/>
  <c r="B2204" i="3"/>
  <c r="A2204" i="3"/>
  <c r="C2203" i="3"/>
  <c r="B2203" i="3"/>
  <c r="A2203" i="3"/>
  <c r="C2202" i="3"/>
  <c r="B2202" i="3"/>
  <c r="A2202" i="3"/>
  <c r="C2201" i="3"/>
  <c r="B2201" i="3"/>
  <c r="A2201" i="3"/>
  <c r="C2200" i="3"/>
  <c r="B2200" i="3"/>
  <c r="A2200" i="3"/>
  <c r="C2199" i="3"/>
  <c r="B2199" i="3"/>
  <c r="A2199" i="3"/>
  <c r="C2198" i="3"/>
  <c r="B2198" i="3"/>
  <c r="A2198" i="3"/>
  <c r="C2197" i="3"/>
  <c r="B2197" i="3"/>
  <c r="A2197" i="3"/>
  <c r="C2196" i="3"/>
  <c r="B2196" i="3"/>
  <c r="A2196" i="3"/>
  <c r="C2195" i="3"/>
  <c r="B2195" i="3"/>
  <c r="A2195" i="3"/>
  <c r="C2194" i="3"/>
  <c r="B2194" i="3"/>
  <c r="A2194" i="3"/>
  <c r="C2193" i="3"/>
  <c r="B2193" i="3"/>
  <c r="A2193" i="3"/>
  <c r="C2192" i="3"/>
  <c r="B2192" i="3"/>
  <c r="A2192" i="3"/>
  <c r="C2191" i="3"/>
  <c r="B2191" i="3"/>
  <c r="A2191" i="3"/>
  <c r="C2190" i="3"/>
  <c r="B2190" i="3"/>
  <c r="A2190" i="3"/>
  <c r="C2189" i="3"/>
  <c r="B2189" i="3"/>
  <c r="A2189" i="3"/>
  <c r="C2188" i="3"/>
  <c r="B2188" i="3"/>
  <c r="A2188" i="3"/>
  <c r="C2187" i="3"/>
  <c r="B2187" i="3"/>
  <c r="A2187" i="3"/>
  <c r="C2186" i="3"/>
  <c r="B2186" i="3"/>
  <c r="A2186" i="3"/>
  <c r="C2185" i="3"/>
  <c r="B2185" i="3"/>
  <c r="A2185" i="3"/>
  <c r="C2184" i="3"/>
  <c r="B2184" i="3"/>
  <c r="A2184" i="3"/>
  <c r="C2183" i="3"/>
  <c r="B2183" i="3"/>
  <c r="A2183" i="3"/>
  <c r="C2182" i="3"/>
  <c r="B2182" i="3"/>
  <c r="A2182" i="3"/>
  <c r="C2181" i="3"/>
  <c r="B2181" i="3"/>
  <c r="A2181" i="3"/>
  <c r="C2180" i="3"/>
  <c r="B2180" i="3"/>
  <c r="A2180" i="3"/>
  <c r="C2179" i="3"/>
  <c r="B2179" i="3"/>
  <c r="A2179" i="3"/>
  <c r="C2178" i="3"/>
  <c r="B2178" i="3"/>
  <c r="A2178" i="3"/>
  <c r="C2177" i="3"/>
  <c r="B2177" i="3"/>
  <c r="A2177" i="3"/>
  <c r="C2176" i="3"/>
  <c r="B2176" i="3"/>
  <c r="A2176" i="3"/>
  <c r="C2175" i="3"/>
  <c r="B2175" i="3"/>
  <c r="A2175" i="3"/>
  <c r="C2174" i="3"/>
  <c r="B2174" i="3"/>
  <c r="A2174" i="3"/>
  <c r="C2173" i="3"/>
  <c r="B2173" i="3"/>
  <c r="A2173" i="3"/>
  <c r="C2172" i="3"/>
  <c r="B2172" i="3"/>
  <c r="A2172" i="3"/>
  <c r="C2171" i="3"/>
  <c r="B2171" i="3"/>
  <c r="A2171" i="3"/>
  <c r="C2170" i="3"/>
  <c r="B2170" i="3"/>
  <c r="A2170" i="3"/>
  <c r="C2169" i="3"/>
  <c r="B2169" i="3"/>
  <c r="A2169" i="3"/>
  <c r="C2168" i="3"/>
  <c r="B2168" i="3"/>
  <c r="A2168" i="3"/>
  <c r="C2167" i="3"/>
  <c r="B2167" i="3"/>
  <c r="A2167" i="3"/>
  <c r="C2166" i="3"/>
  <c r="B2166" i="3"/>
  <c r="A2166" i="3"/>
  <c r="C2165" i="3"/>
  <c r="B2165" i="3"/>
  <c r="A2165" i="3"/>
  <c r="C2164" i="3"/>
  <c r="B2164" i="3"/>
  <c r="A2164" i="3"/>
  <c r="C2163" i="3"/>
  <c r="B2163" i="3"/>
  <c r="A2163" i="3"/>
  <c r="C2162" i="3"/>
  <c r="B2162" i="3"/>
  <c r="A2162" i="3"/>
  <c r="C2161" i="3"/>
  <c r="B2161" i="3"/>
  <c r="A2161" i="3"/>
  <c r="C2160" i="3"/>
  <c r="B2160" i="3"/>
  <c r="A2160" i="3"/>
  <c r="C2159" i="3"/>
  <c r="B2159" i="3"/>
  <c r="A2159" i="3"/>
  <c r="C2158" i="3"/>
  <c r="B2158" i="3"/>
  <c r="A2158" i="3"/>
  <c r="C2157" i="3"/>
  <c r="B2157" i="3"/>
  <c r="A2157" i="3"/>
  <c r="C2156" i="3"/>
  <c r="B2156" i="3"/>
  <c r="A2156" i="3"/>
  <c r="C2155" i="3"/>
  <c r="B2155" i="3"/>
  <c r="A2155" i="3"/>
  <c r="C2154" i="3"/>
  <c r="B2154" i="3"/>
  <c r="A2154" i="3"/>
  <c r="C2153" i="3"/>
  <c r="B2153" i="3"/>
  <c r="A2153" i="3"/>
  <c r="C2152" i="3"/>
  <c r="B2152" i="3"/>
  <c r="A2152" i="3"/>
  <c r="C2151" i="3"/>
  <c r="B2151" i="3"/>
  <c r="A2151" i="3"/>
  <c r="C2150" i="3"/>
  <c r="B2150" i="3"/>
  <c r="A2150" i="3"/>
  <c r="C2149" i="3"/>
  <c r="B2149" i="3"/>
  <c r="A2149" i="3"/>
  <c r="C2148" i="3"/>
  <c r="B2148" i="3"/>
  <c r="A2148" i="3"/>
  <c r="C2147" i="3"/>
  <c r="B2147" i="3"/>
  <c r="A2147" i="3"/>
  <c r="C2146" i="3"/>
  <c r="B2146" i="3"/>
  <c r="A2146" i="3"/>
  <c r="C2145" i="3"/>
  <c r="B2145" i="3"/>
  <c r="A2145" i="3"/>
  <c r="C2144" i="3"/>
  <c r="B2144" i="3"/>
  <c r="A2144" i="3"/>
  <c r="C2143" i="3"/>
  <c r="B2143" i="3"/>
  <c r="A2143" i="3"/>
  <c r="C2142" i="3"/>
  <c r="B2142" i="3"/>
  <c r="A2142" i="3"/>
  <c r="C2141" i="3"/>
  <c r="B2141" i="3"/>
  <c r="A2141" i="3"/>
  <c r="C2140" i="3"/>
  <c r="B2140" i="3"/>
  <c r="A2140" i="3"/>
  <c r="C2139" i="3"/>
  <c r="B2139" i="3"/>
  <c r="A2139" i="3"/>
  <c r="C2138" i="3"/>
  <c r="B2138" i="3"/>
  <c r="A2138" i="3"/>
  <c r="C2137" i="3"/>
  <c r="B2137" i="3"/>
  <c r="A2137" i="3"/>
  <c r="C2136" i="3"/>
  <c r="B2136" i="3"/>
  <c r="A2136" i="3"/>
  <c r="C2135" i="3"/>
  <c r="B2135" i="3"/>
  <c r="A2135" i="3"/>
  <c r="C2134" i="3"/>
  <c r="B2134" i="3"/>
  <c r="A2134" i="3"/>
  <c r="C2133" i="3"/>
  <c r="B2133" i="3"/>
  <c r="A2133" i="3"/>
  <c r="C2132" i="3"/>
  <c r="B2132" i="3"/>
  <c r="A2132" i="3"/>
  <c r="C2131" i="3"/>
  <c r="B2131" i="3"/>
  <c r="A2131" i="3"/>
  <c r="C2130" i="3"/>
  <c r="B2130" i="3"/>
  <c r="A2130" i="3"/>
  <c r="C2129" i="3"/>
  <c r="B2129" i="3"/>
  <c r="A2129" i="3"/>
  <c r="C2128" i="3"/>
  <c r="B2128" i="3"/>
  <c r="A2128" i="3"/>
  <c r="C2127" i="3"/>
  <c r="B2127" i="3"/>
  <c r="A2127" i="3"/>
  <c r="C2126" i="3"/>
  <c r="B2126" i="3"/>
  <c r="A2126" i="3"/>
  <c r="C2125" i="3"/>
  <c r="B2125" i="3"/>
  <c r="A2125" i="3"/>
  <c r="C2124" i="3"/>
  <c r="B2124" i="3"/>
  <c r="A2124" i="3"/>
  <c r="C2123" i="3"/>
  <c r="B2123" i="3"/>
  <c r="A2123" i="3"/>
  <c r="C2122" i="3"/>
  <c r="B2122" i="3"/>
  <c r="A2122" i="3"/>
  <c r="C2121" i="3"/>
  <c r="B2121" i="3"/>
  <c r="A2121" i="3"/>
  <c r="C2120" i="3"/>
  <c r="B2120" i="3"/>
  <c r="A2120" i="3"/>
  <c r="C2119" i="3"/>
  <c r="B2119" i="3"/>
  <c r="A2119" i="3"/>
  <c r="C2118" i="3"/>
  <c r="B2118" i="3"/>
  <c r="A2118" i="3"/>
  <c r="C2117" i="3"/>
  <c r="B2117" i="3"/>
  <c r="A2117" i="3"/>
  <c r="C2116" i="3"/>
  <c r="B2116" i="3"/>
  <c r="A2116" i="3"/>
  <c r="C2115" i="3"/>
  <c r="B2115" i="3"/>
  <c r="A2115" i="3"/>
  <c r="C2114" i="3"/>
  <c r="B2114" i="3"/>
  <c r="A2114" i="3"/>
  <c r="C2113" i="3"/>
  <c r="B2113" i="3"/>
  <c r="A2113" i="3"/>
  <c r="C2112" i="3"/>
  <c r="B2112" i="3"/>
  <c r="A2112" i="3"/>
  <c r="C2111" i="3"/>
  <c r="B2111" i="3"/>
  <c r="A2111" i="3"/>
  <c r="C2110" i="3"/>
  <c r="B2110" i="3"/>
  <c r="A2110" i="3"/>
  <c r="C2109" i="3"/>
  <c r="B2109" i="3"/>
  <c r="A2109" i="3"/>
  <c r="C2108" i="3"/>
  <c r="B2108" i="3"/>
  <c r="A2108" i="3"/>
  <c r="C2107" i="3"/>
  <c r="B2107" i="3"/>
  <c r="A2107" i="3"/>
  <c r="C2106" i="3"/>
  <c r="B2106" i="3"/>
  <c r="A2106" i="3"/>
  <c r="C2105" i="3"/>
  <c r="B2105" i="3"/>
  <c r="A2105" i="3"/>
  <c r="C2104" i="3"/>
  <c r="B2104" i="3"/>
  <c r="A2104" i="3"/>
  <c r="C2103" i="3"/>
  <c r="B2103" i="3"/>
  <c r="A2103" i="3"/>
  <c r="C2102" i="3"/>
  <c r="B2102" i="3"/>
  <c r="A2102" i="3"/>
  <c r="C2101" i="3"/>
  <c r="B2101" i="3"/>
  <c r="A2101" i="3"/>
  <c r="C2100" i="3"/>
  <c r="B2100" i="3"/>
  <c r="A2100" i="3"/>
  <c r="C2099" i="3"/>
  <c r="B2099" i="3"/>
  <c r="A2099" i="3"/>
  <c r="C2098" i="3"/>
  <c r="B2098" i="3"/>
  <c r="A2098" i="3"/>
  <c r="C2097" i="3"/>
  <c r="B2097" i="3"/>
  <c r="A2097" i="3"/>
  <c r="C2096" i="3"/>
  <c r="B2096" i="3"/>
  <c r="A2096" i="3"/>
  <c r="C2095" i="3"/>
  <c r="B2095" i="3"/>
  <c r="A2095" i="3"/>
  <c r="C2094" i="3"/>
  <c r="B2094" i="3"/>
  <c r="A2094" i="3"/>
  <c r="C2093" i="3"/>
  <c r="B2093" i="3"/>
  <c r="A2093" i="3"/>
  <c r="C2092" i="3"/>
  <c r="B2092" i="3"/>
  <c r="A2092" i="3"/>
  <c r="C2091" i="3"/>
  <c r="B2091" i="3"/>
  <c r="A2091" i="3"/>
  <c r="C2090" i="3"/>
  <c r="B2090" i="3"/>
  <c r="A2090" i="3"/>
  <c r="C2089" i="3"/>
  <c r="B2089" i="3"/>
  <c r="A2089" i="3"/>
  <c r="C2088" i="3"/>
  <c r="B2088" i="3"/>
  <c r="A2088" i="3"/>
  <c r="C2087" i="3"/>
  <c r="B2087" i="3"/>
  <c r="A2087" i="3"/>
  <c r="C2086" i="3"/>
  <c r="B2086" i="3"/>
  <c r="A2086" i="3"/>
  <c r="C2085" i="3"/>
  <c r="B2085" i="3"/>
  <c r="A2085" i="3"/>
  <c r="C2084" i="3"/>
  <c r="B2084" i="3"/>
  <c r="A2084" i="3"/>
  <c r="C2083" i="3"/>
  <c r="B2083" i="3"/>
  <c r="A2083" i="3"/>
  <c r="C2082" i="3"/>
  <c r="B2082" i="3"/>
  <c r="A2082" i="3"/>
  <c r="C2081" i="3"/>
  <c r="B2081" i="3"/>
  <c r="A2081" i="3"/>
  <c r="C2080" i="3"/>
  <c r="B2080" i="3"/>
  <c r="A2080" i="3"/>
  <c r="C2079" i="3"/>
  <c r="B2079" i="3"/>
  <c r="A2079" i="3"/>
  <c r="C2078" i="3"/>
  <c r="B2078" i="3"/>
  <c r="A2078" i="3"/>
  <c r="C2077" i="3"/>
  <c r="B2077" i="3"/>
  <c r="A2077" i="3"/>
  <c r="C2076" i="3"/>
  <c r="B2076" i="3"/>
  <c r="A2076" i="3"/>
  <c r="C2075" i="3"/>
  <c r="B2075" i="3"/>
  <c r="A2075" i="3"/>
  <c r="C2074" i="3"/>
  <c r="B2074" i="3"/>
  <c r="A2074" i="3"/>
  <c r="C2073" i="3"/>
  <c r="B2073" i="3"/>
  <c r="A2073" i="3"/>
  <c r="C2072" i="3"/>
  <c r="B2072" i="3"/>
  <c r="A2072" i="3"/>
  <c r="C2071" i="3"/>
  <c r="B2071" i="3"/>
  <c r="A2071" i="3"/>
  <c r="C2070" i="3"/>
  <c r="B2070" i="3"/>
  <c r="A2070" i="3"/>
  <c r="C2069" i="3"/>
  <c r="B2069" i="3"/>
  <c r="A2069" i="3"/>
  <c r="C2068" i="3"/>
  <c r="B2068" i="3"/>
  <c r="A2068" i="3"/>
  <c r="C2067" i="3"/>
  <c r="B2067" i="3"/>
  <c r="A2067" i="3"/>
  <c r="C2066" i="3"/>
  <c r="B2066" i="3"/>
  <c r="A2066" i="3"/>
  <c r="C2065" i="3"/>
  <c r="B2065" i="3"/>
  <c r="A2065" i="3"/>
  <c r="C2064" i="3"/>
  <c r="B2064" i="3"/>
  <c r="A2064" i="3"/>
  <c r="C2063" i="3"/>
  <c r="B2063" i="3"/>
  <c r="A2063" i="3"/>
  <c r="C2062" i="3"/>
  <c r="B2062" i="3"/>
  <c r="A2062" i="3"/>
  <c r="C2061" i="3"/>
  <c r="B2061" i="3"/>
  <c r="A2061" i="3"/>
  <c r="C2060" i="3"/>
  <c r="B2060" i="3"/>
  <c r="A2060" i="3"/>
  <c r="C2059" i="3"/>
  <c r="B2059" i="3"/>
  <c r="A2059" i="3"/>
  <c r="C2058" i="3"/>
  <c r="B2058" i="3"/>
  <c r="A2058" i="3"/>
  <c r="C2057" i="3"/>
  <c r="B2057" i="3"/>
  <c r="A2057" i="3"/>
  <c r="C2056" i="3"/>
  <c r="B2056" i="3"/>
  <c r="A2056" i="3"/>
  <c r="C2055" i="3"/>
  <c r="B2055" i="3"/>
  <c r="A2055" i="3"/>
  <c r="C2054" i="3"/>
  <c r="B2054" i="3"/>
  <c r="A2054" i="3"/>
  <c r="C2053" i="3"/>
  <c r="B2053" i="3"/>
  <c r="A2053" i="3"/>
  <c r="C2052" i="3"/>
  <c r="B2052" i="3"/>
  <c r="A2052" i="3"/>
  <c r="C2051" i="3"/>
  <c r="B2051" i="3"/>
  <c r="A2051" i="3"/>
  <c r="C2050" i="3"/>
  <c r="B2050" i="3"/>
  <c r="A2050" i="3"/>
  <c r="C2049" i="3"/>
  <c r="B2049" i="3"/>
  <c r="A2049" i="3"/>
  <c r="C2048" i="3"/>
  <c r="B2048" i="3"/>
  <c r="A2048" i="3"/>
  <c r="C2047" i="3"/>
  <c r="B2047" i="3"/>
  <c r="A2047" i="3"/>
  <c r="C2046" i="3"/>
  <c r="B2046" i="3"/>
  <c r="A2046" i="3"/>
  <c r="C2045" i="3"/>
  <c r="B2045" i="3"/>
  <c r="A2045" i="3"/>
  <c r="C2044" i="3"/>
  <c r="B2044" i="3"/>
  <c r="A2044" i="3"/>
  <c r="C2043" i="3"/>
  <c r="B2043" i="3"/>
  <c r="A2043" i="3"/>
  <c r="C2042" i="3"/>
  <c r="B2042" i="3"/>
  <c r="A2042" i="3"/>
  <c r="C2041" i="3"/>
  <c r="B2041" i="3"/>
  <c r="A2041" i="3"/>
  <c r="C2040" i="3"/>
  <c r="B2040" i="3"/>
  <c r="A2040" i="3"/>
  <c r="C2039" i="3"/>
  <c r="B2039" i="3"/>
  <c r="A2039" i="3"/>
  <c r="C2038" i="3"/>
  <c r="B2038" i="3"/>
  <c r="A2038" i="3"/>
  <c r="C2037" i="3"/>
  <c r="B2037" i="3"/>
  <c r="A2037" i="3"/>
  <c r="C2036" i="3"/>
  <c r="B2036" i="3"/>
  <c r="A2036" i="3"/>
  <c r="C2035" i="3"/>
  <c r="B2035" i="3"/>
  <c r="A2035" i="3"/>
  <c r="C2034" i="3"/>
  <c r="B2034" i="3"/>
  <c r="A2034" i="3"/>
  <c r="C2033" i="3"/>
  <c r="B2033" i="3"/>
  <c r="A2033" i="3"/>
  <c r="C2032" i="3"/>
  <c r="B2032" i="3"/>
  <c r="A2032" i="3"/>
  <c r="C2031" i="3"/>
  <c r="B2031" i="3"/>
  <c r="A2031" i="3"/>
  <c r="C2030" i="3"/>
  <c r="B2030" i="3"/>
  <c r="A2030" i="3"/>
  <c r="C2029" i="3"/>
  <c r="B2029" i="3"/>
  <c r="A2029" i="3"/>
  <c r="C2028" i="3"/>
  <c r="B2028" i="3"/>
  <c r="A2028" i="3"/>
  <c r="C2027" i="3"/>
  <c r="B2027" i="3"/>
  <c r="A2027" i="3"/>
  <c r="C2026" i="3"/>
  <c r="B2026" i="3"/>
  <c r="A2026" i="3"/>
  <c r="C2025" i="3"/>
  <c r="B2025" i="3"/>
  <c r="A2025" i="3"/>
  <c r="C2024" i="3"/>
  <c r="B2024" i="3"/>
  <c r="A2024" i="3"/>
  <c r="C2023" i="3"/>
  <c r="B2023" i="3"/>
  <c r="A2023" i="3"/>
  <c r="C2022" i="3"/>
  <c r="B2022" i="3"/>
  <c r="A2022" i="3"/>
  <c r="C2021" i="3"/>
  <c r="B2021" i="3"/>
  <c r="A2021" i="3"/>
  <c r="C2020" i="3"/>
  <c r="B2020" i="3"/>
  <c r="A2020" i="3"/>
  <c r="C2019" i="3"/>
  <c r="B2019" i="3"/>
  <c r="A2019" i="3"/>
  <c r="C2018" i="3"/>
  <c r="B2018" i="3"/>
  <c r="A2018" i="3"/>
  <c r="C2017" i="3"/>
  <c r="B2017" i="3"/>
  <c r="A2017" i="3"/>
  <c r="C2016" i="3"/>
  <c r="B2016" i="3"/>
  <c r="A2016" i="3"/>
  <c r="C2015" i="3"/>
  <c r="B2015" i="3"/>
  <c r="A2015" i="3"/>
  <c r="C2014" i="3"/>
  <c r="B2014" i="3"/>
  <c r="A2014" i="3"/>
  <c r="C2013" i="3"/>
  <c r="B2013" i="3"/>
  <c r="A2013" i="3"/>
  <c r="C2012" i="3"/>
  <c r="B2012" i="3"/>
  <c r="A2012" i="3"/>
  <c r="C2011" i="3"/>
  <c r="B2011" i="3"/>
  <c r="A2011" i="3"/>
  <c r="C2010" i="3"/>
  <c r="B2010" i="3"/>
  <c r="A2010" i="3"/>
  <c r="C2009" i="3"/>
  <c r="B2009" i="3"/>
  <c r="A2009" i="3"/>
  <c r="C2008" i="3"/>
  <c r="B2008" i="3"/>
  <c r="A2008" i="3"/>
  <c r="C2007" i="3"/>
  <c r="B2007" i="3"/>
  <c r="A2007" i="3"/>
  <c r="C2006" i="3"/>
  <c r="B2006" i="3"/>
  <c r="A2006" i="3"/>
  <c r="C2005" i="3"/>
  <c r="B2005" i="3"/>
  <c r="A2005" i="3"/>
  <c r="C2004" i="3"/>
  <c r="B2004" i="3"/>
  <c r="A2004" i="3"/>
  <c r="C2003" i="3"/>
  <c r="B2003" i="3"/>
  <c r="A2003" i="3"/>
  <c r="C2002" i="3"/>
  <c r="B2002" i="3"/>
  <c r="A2002" i="3"/>
  <c r="C2001" i="3"/>
  <c r="B2001" i="3"/>
  <c r="A2001" i="3"/>
  <c r="C2000" i="3"/>
  <c r="B2000" i="3"/>
  <c r="A2000" i="3"/>
  <c r="C1999" i="3"/>
  <c r="B1999" i="3"/>
  <c r="A1999" i="3"/>
  <c r="C1998" i="3"/>
  <c r="B1998" i="3"/>
  <c r="A1998" i="3"/>
  <c r="C1997" i="3"/>
  <c r="B1997" i="3"/>
  <c r="A1997" i="3"/>
  <c r="C1996" i="3"/>
  <c r="B1996" i="3"/>
  <c r="A1996" i="3"/>
  <c r="C1995" i="3"/>
  <c r="B1995" i="3"/>
  <c r="A1995" i="3"/>
  <c r="C1994" i="3"/>
  <c r="B1994" i="3"/>
  <c r="A1994" i="3"/>
  <c r="C1993" i="3"/>
  <c r="B1993" i="3"/>
  <c r="A1993" i="3"/>
  <c r="C1992" i="3"/>
  <c r="B1992" i="3"/>
  <c r="A1992" i="3"/>
  <c r="C1991" i="3"/>
  <c r="B1991" i="3"/>
  <c r="A1991" i="3"/>
  <c r="C1990" i="3"/>
  <c r="B1990" i="3"/>
  <c r="A1990" i="3"/>
  <c r="C1989" i="3"/>
  <c r="B1989" i="3"/>
  <c r="A1989" i="3"/>
  <c r="C1988" i="3"/>
  <c r="B1988" i="3"/>
  <c r="A1988" i="3"/>
  <c r="C1987" i="3"/>
  <c r="B1987" i="3"/>
  <c r="A1987" i="3"/>
  <c r="C1986" i="3"/>
  <c r="B1986" i="3"/>
  <c r="A1986" i="3"/>
  <c r="C1985" i="3"/>
  <c r="B1985" i="3"/>
  <c r="A1985" i="3"/>
  <c r="C1984" i="3"/>
  <c r="B1984" i="3"/>
  <c r="A1984" i="3"/>
  <c r="C1983" i="3"/>
  <c r="B1983" i="3"/>
  <c r="A1983" i="3"/>
  <c r="C1982" i="3"/>
  <c r="B1982" i="3"/>
  <c r="A1982" i="3"/>
  <c r="C1981" i="3"/>
  <c r="B1981" i="3"/>
  <c r="A1981" i="3"/>
  <c r="C1980" i="3"/>
  <c r="B1980" i="3"/>
  <c r="A1980" i="3"/>
  <c r="C1979" i="3"/>
  <c r="B1979" i="3"/>
  <c r="A1979" i="3"/>
  <c r="C1978" i="3"/>
  <c r="B1978" i="3"/>
  <c r="A1978" i="3"/>
  <c r="C1977" i="3"/>
  <c r="B1977" i="3"/>
  <c r="A1977" i="3"/>
  <c r="C1976" i="3"/>
  <c r="B1976" i="3"/>
  <c r="A1976" i="3"/>
  <c r="C1975" i="3"/>
  <c r="B1975" i="3"/>
  <c r="A1975" i="3"/>
  <c r="C1974" i="3"/>
  <c r="B1974" i="3"/>
  <c r="A1974" i="3"/>
  <c r="C1973" i="3"/>
  <c r="B1973" i="3"/>
  <c r="A1973" i="3"/>
  <c r="C1972" i="3"/>
  <c r="B1972" i="3"/>
  <c r="A1972" i="3"/>
  <c r="C1971" i="3"/>
  <c r="B1971" i="3"/>
  <c r="A1971" i="3"/>
  <c r="C1970" i="3"/>
  <c r="B1970" i="3"/>
  <c r="A1970" i="3"/>
  <c r="C1969" i="3"/>
  <c r="B1969" i="3"/>
  <c r="A1969" i="3"/>
  <c r="C1968" i="3"/>
  <c r="B1968" i="3"/>
  <c r="A1968" i="3"/>
  <c r="C1967" i="3"/>
  <c r="B1967" i="3"/>
  <c r="A1967" i="3"/>
  <c r="C1966" i="3"/>
  <c r="B1966" i="3"/>
  <c r="A1966" i="3"/>
  <c r="C1965" i="3"/>
  <c r="B1965" i="3"/>
  <c r="A1965" i="3"/>
  <c r="C1964" i="3"/>
  <c r="B1964" i="3"/>
  <c r="A1964" i="3"/>
  <c r="C1963" i="3"/>
  <c r="B1963" i="3"/>
  <c r="A1963" i="3"/>
  <c r="C1962" i="3"/>
  <c r="B1962" i="3"/>
  <c r="A1962" i="3"/>
  <c r="C1961" i="3"/>
  <c r="B1961" i="3"/>
  <c r="A1961" i="3"/>
  <c r="C1960" i="3"/>
  <c r="B1960" i="3"/>
  <c r="A1960" i="3"/>
  <c r="C1959" i="3"/>
  <c r="B1959" i="3"/>
  <c r="A1959" i="3"/>
  <c r="C1958" i="3"/>
  <c r="B1958" i="3"/>
  <c r="A1958" i="3"/>
  <c r="C1957" i="3"/>
  <c r="B1957" i="3"/>
  <c r="A1957" i="3"/>
  <c r="C1956" i="3"/>
  <c r="B1956" i="3"/>
  <c r="A1956" i="3"/>
  <c r="C1955" i="3"/>
  <c r="B1955" i="3"/>
  <c r="A1955" i="3"/>
  <c r="C1954" i="3"/>
  <c r="B1954" i="3"/>
  <c r="A1954" i="3"/>
  <c r="C1953" i="3"/>
  <c r="B1953" i="3"/>
  <c r="A1953" i="3"/>
  <c r="C1952" i="3"/>
  <c r="B1952" i="3"/>
  <c r="A1952" i="3"/>
  <c r="C1951" i="3"/>
  <c r="B1951" i="3"/>
  <c r="A1951" i="3"/>
  <c r="C1950" i="3"/>
  <c r="B1950" i="3"/>
  <c r="A1950" i="3"/>
  <c r="C1949" i="3"/>
  <c r="B1949" i="3"/>
  <c r="A1949" i="3"/>
  <c r="C1948" i="3"/>
  <c r="B1948" i="3"/>
  <c r="A1948" i="3"/>
  <c r="C1947" i="3"/>
  <c r="B1947" i="3"/>
  <c r="A1947" i="3"/>
  <c r="C1946" i="3"/>
  <c r="B1946" i="3"/>
  <c r="A1946" i="3"/>
  <c r="C1945" i="3"/>
  <c r="B1945" i="3"/>
  <c r="A1945" i="3"/>
  <c r="C1944" i="3"/>
  <c r="B1944" i="3"/>
  <c r="A1944" i="3"/>
  <c r="C1943" i="3"/>
  <c r="B1943" i="3"/>
  <c r="A1943" i="3"/>
  <c r="C1942" i="3"/>
  <c r="B1942" i="3"/>
  <c r="A1942" i="3"/>
  <c r="C1941" i="3"/>
  <c r="B1941" i="3"/>
  <c r="A1941" i="3"/>
  <c r="C1940" i="3"/>
  <c r="B1940" i="3"/>
  <c r="A1940" i="3"/>
  <c r="C1939" i="3"/>
  <c r="B1939" i="3"/>
  <c r="A1939" i="3"/>
  <c r="C1938" i="3"/>
  <c r="B1938" i="3"/>
  <c r="A1938" i="3"/>
  <c r="C1937" i="3"/>
  <c r="B1937" i="3"/>
  <c r="A1937" i="3"/>
  <c r="C1936" i="3"/>
  <c r="B1936" i="3"/>
  <c r="A1936" i="3"/>
  <c r="C1935" i="3"/>
  <c r="B1935" i="3"/>
  <c r="A1935" i="3"/>
  <c r="C1934" i="3"/>
  <c r="B1934" i="3"/>
  <c r="A1934" i="3"/>
  <c r="C1933" i="3"/>
  <c r="B1933" i="3"/>
  <c r="A1933" i="3"/>
  <c r="C1932" i="3"/>
  <c r="B1932" i="3"/>
  <c r="A1932" i="3"/>
  <c r="C1931" i="3"/>
  <c r="B1931" i="3"/>
  <c r="A1931" i="3"/>
  <c r="C1930" i="3"/>
  <c r="B1930" i="3"/>
  <c r="A1930" i="3"/>
  <c r="C1929" i="3"/>
  <c r="B1929" i="3"/>
  <c r="A1929" i="3"/>
  <c r="C1928" i="3"/>
  <c r="B1928" i="3"/>
  <c r="A1928" i="3"/>
  <c r="C1927" i="3"/>
  <c r="B1927" i="3"/>
  <c r="A1927" i="3"/>
  <c r="C1926" i="3"/>
  <c r="B1926" i="3"/>
  <c r="A1926" i="3"/>
  <c r="C1925" i="3"/>
  <c r="B1925" i="3"/>
  <c r="A1925" i="3"/>
  <c r="C1924" i="3"/>
  <c r="B1924" i="3"/>
  <c r="A1924" i="3"/>
  <c r="C1923" i="3"/>
  <c r="B1923" i="3"/>
  <c r="A1923" i="3"/>
  <c r="C1922" i="3"/>
  <c r="B1922" i="3"/>
  <c r="A1922" i="3"/>
  <c r="C1921" i="3"/>
  <c r="B1921" i="3"/>
  <c r="A1921" i="3"/>
  <c r="C1920" i="3"/>
  <c r="B1920" i="3"/>
  <c r="A1920" i="3"/>
  <c r="C1919" i="3"/>
  <c r="B1919" i="3"/>
  <c r="A1919" i="3"/>
  <c r="C1918" i="3"/>
  <c r="B1918" i="3"/>
  <c r="A1918" i="3"/>
  <c r="C1917" i="3"/>
  <c r="B1917" i="3"/>
  <c r="A1917" i="3"/>
  <c r="C1916" i="3"/>
  <c r="B1916" i="3"/>
  <c r="A1916" i="3"/>
  <c r="C1915" i="3"/>
  <c r="B1915" i="3"/>
  <c r="A1915" i="3"/>
  <c r="C1914" i="3"/>
  <c r="B1914" i="3"/>
  <c r="A1914" i="3"/>
  <c r="C1913" i="3"/>
  <c r="B1913" i="3"/>
  <c r="A1913" i="3"/>
  <c r="C1912" i="3"/>
  <c r="B1912" i="3"/>
  <c r="A1912" i="3"/>
  <c r="C1911" i="3"/>
  <c r="B1911" i="3"/>
  <c r="A1911" i="3"/>
  <c r="C1910" i="3"/>
  <c r="B1910" i="3"/>
  <c r="A1910" i="3"/>
  <c r="C1909" i="3"/>
  <c r="B1909" i="3"/>
  <c r="A1909" i="3"/>
  <c r="C1908" i="3"/>
  <c r="B1908" i="3"/>
  <c r="A1908" i="3"/>
  <c r="C1907" i="3"/>
  <c r="B1907" i="3"/>
  <c r="A1907" i="3"/>
  <c r="C1906" i="3"/>
  <c r="B1906" i="3"/>
  <c r="A1906" i="3"/>
  <c r="C1905" i="3"/>
  <c r="B1905" i="3"/>
  <c r="A1905" i="3"/>
  <c r="C1904" i="3"/>
  <c r="B1904" i="3"/>
  <c r="A1904" i="3"/>
  <c r="C1903" i="3"/>
  <c r="B1903" i="3"/>
  <c r="A1903" i="3"/>
  <c r="C1902" i="3"/>
  <c r="B1902" i="3"/>
  <c r="A1902" i="3"/>
  <c r="C1901" i="3"/>
  <c r="B1901" i="3"/>
  <c r="A1901" i="3"/>
  <c r="C1900" i="3"/>
  <c r="B1900" i="3"/>
  <c r="A1900" i="3"/>
  <c r="C1899" i="3"/>
  <c r="B1899" i="3"/>
  <c r="A1899" i="3"/>
  <c r="C1898" i="3"/>
  <c r="B1898" i="3"/>
  <c r="A1898" i="3"/>
  <c r="C1897" i="3"/>
  <c r="B1897" i="3"/>
  <c r="A1897" i="3"/>
  <c r="C1896" i="3"/>
  <c r="B1896" i="3"/>
  <c r="A1896" i="3"/>
  <c r="C1895" i="3"/>
  <c r="B1895" i="3"/>
  <c r="A1895" i="3"/>
  <c r="C1894" i="3"/>
  <c r="B1894" i="3"/>
  <c r="A1894" i="3"/>
  <c r="C1893" i="3"/>
  <c r="B1893" i="3"/>
  <c r="A1893" i="3"/>
  <c r="C1892" i="3"/>
  <c r="B1892" i="3"/>
  <c r="A1892" i="3"/>
  <c r="C1891" i="3"/>
  <c r="B1891" i="3"/>
  <c r="A1891" i="3"/>
  <c r="C1890" i="3"/>
  <c r="B1890" i="3"/>
  <c r="A1890" i="3"/>
  <c r="C1889" i="3"/>
  <c r="B1889" i="3"/>
  <c r="A1889" i="3"/>
  <c r="C1888" i="3"/>
  <c r="B1888" i="3"/>
  <c r="A1888" i="3"/>
  <c r="C1887" i="3"/>
  <c r="B1887" i="3"/>
  <c r="A1887" i="3"/>
  <c r="C1886" i="3"/>
  <c r="B1886" i="3"/>
  <c r="A1886" i="3"/>
  <c r="C1885" i="3"/>
  <c r="B1885" i="3"/>
  <c r="A1885" i="3"/>
  <c r="C1884" i="3"/>
  <c r="B1884" i="3"/>
  <c r="A1884" i="3"/>
  <c r="C1883" i="3"/>
  <c r="B1883" i="3"/>
  <c r="A1883" i="3"/>
  <c r="C1882" i="3"/>
  <c r="B1882" i="3"/>
  <c r="A1882" i="3"/>
  <c r="C1881" i="3"/>
  <c r="B1881" i="3"/>
  <c r="A1881" i="3"/>
  <c r="C1880" i="3"/>
  <c r="B1880" i="3"/>
  <c r="A1880" i="3"/>
  <c r="C1879" i="3"/>
  <c r="B1879" i="3"/>
  <c r="A1879" i="3"/>
  <c r="C1878" i="3"/>
  <c r="B1878" i="3"/>
  <c r="A1878" i="3"/>
  <c r="C1877" i="3"/>
  <c r="B1877" i="3"/>
  <c r="A1877" i="3"/>
  <c r="C1876" i="3"/>
  <c r="B1876" i="3"/>
  <c r="A1876" i="3"/>
  <c r="C1875" i="3"/>
  <c r="B1875" i="3"/>
  <c r="A1875" i="3"/>
  <c r="C1874" i="3"/>
  <c r="B1874" i="3"/>
  <c r="A1874" i="3"/>
  <c r="C1873" i="3"/>
  <c r="B1873" i="3"/>
  <c r="A1873" i="3"/>
  <c r="C1872" i="3"/>
  <c r="B1872" i="3"/>
  <c r="A1872" i="3"/>
  <c r="C1871" i="3"/>
  <c r="B1871" i="3"/>
  <c r="A1871" i="3"/>
  <c r="C1870" i="3"/>
  <c r="B1870" i="3"/>
  <c r="A1870" i="3"/>
  <c r="C1869" i="3"/>
  <c r="B1869" i="3"/>
  <c r="A1869" i="3"/>
  <c r="C1868" i="3"/>
  <c r="B1868" i="3"/>
  <c r="A1868" i="3"/>
  <c r="C1867" i="3"/>
  <c r="B1867" i="3"/>
  <c r="A1867" i="3"/>
  <c r="C1866" i="3"/>
  <c r="B1866" i="3"/>
  <c r="A1866" i="3"/>
  <c r="C1865" i="3"/>
  <c r="B1865" i="3"/>
  <c r="A1865" i="3"/>
  <c r="C1864" i="3"/>
  <c r="B1864" i="3"/>
  <c r="A1864" i="3"/>
  <c r="C1863" i="3"/>
  <c r="B1863" i="3"/>
  <c r="A1863" i="3"/>
  <c r="C1862" i="3"/>
  <c r="B1862" i="3"/>
  <c r="A1862" i="3"/>
  <c r="C1861" i="3"/>
  <c r="B1861" i="3"/>
  <c r="A1861" i="3"/>
  <c r="C1860" i="3"/>
  <c r="B1860" i="3"/>
  <c r="A1860" i="3"/>
  <c r="C1859" i="3"/>
  <c r="B1859" i="3"/>
  <c r="A1859" i="3"/>
  <c r="C1858" i="3"/>
  <c r="B1858" i="3"/>
  <c r="A1858" i="3"/>
  <c r="C1857" i="3"/>
  <c r="B1857" i="3"/>
  <c r="A1857" i="3"/>
  <c r="C1856" i="3"/>
  <c r="B1856" i="3"/>
  <c r="A1856" i="3"/>
  <c r="C1855" i="3"/>
  <c r="B1855" i="3"/>
  <c r="A1855" i="3"/>
  <c r="C1854" i="3"/>
  <c r="B1854" i="3"/>
  <c r="A1854" i="3"/>
  <c r="C1853" i="3"/>
  <c r="B1853" i="3"/>
  <c r="A1853" i="3"/>
  <c r="C1852" i="3"/>
  <c r="B1852" i="3"/>
  <c r="A1852" i="3"/>
  <c r="C1851" i="3"/>
  <c r="B1851" i="3"/>
  <c r="A1851" i="3"/>
  <c r="C1850" i="3"/>
  <c r="B1850" i="3"/>
  <c r="A1850" i="3"/>
  <c r="C1849" i="3"/>
  <c r="B1849" i="3"/>
  <c r="A1849" i="3"/>
  <c r="C1848" i="3"/>
  <c r="B1848" i="3"/>
  <c r="A1848" i="3"/>
  <c r="C1847" i="3"/>
  <c r="B1847" i="3"/>
  <c r="A1847" i="3"/>
  <c r="C1846" i="3"/>
  <c r="B1846" i="3"/>
  <c r="A1846" i="3"/>
  <c r="C1845" i="3"/>
  <c r="B1845" i="3"/>
  <c r="A1845" i="3"/>
  <c r="C1844" i="3"/>
  <c r="B1844" i="3"/>
  <c r="A1844" i="3"/>
  <c r="C1843" i="3"/>
  <c r="B1843" i="3"/>
  <c r="A1843" i="3"/>
  <c r="C1842" i="3"/>
  <c r="B1842" i="3"/>
  <c r="A1842" i="3"/>
  <c r="C1841" i="3"/>
  <c r="B1841" i="3"/>
  <c r="A1841" i="3"/>
  <c r="C1840" i="3"/>
  <c r="B1840" i="3"/>
  <c r="A1840" i="3"/>
  <c r="C1839" i="3"/>
  <c r="B1839" i="3"/>
  <c r="A1839" i="3"/>
  <c r="C1838" i="3"/>
  <c r="B1838" i="3"/>
  <c r="A1838" i="3"/>
  <c r="C1837" i="3"/>
  <c r="B1837" i="3"/>
  <c r="A1837" i="3"/>
  <c r="C1836" i="3"/>
  <c r="B1836" i="3"/>
  <c r="A1836" i="3"/>
  <c r="C1835" i="3"/>
  <c r="B1835" i="3"/>
  <c r="A1835" i="3"/>
  <c r="C1834" i="3"/>
  <c r="B1834" i="3"/>
  <c r="A1834" i="3"/>
  <c r="C1833" i="3"/>
  <c r="B1833" i="3"/>
  <c r="A1833" i="3"/>
  <c r="C1832" i="3"/>
  <c r="B1832" i="3"/>
  <c r="A1832" i="3"/>
  <c r="C1831" i="3"/>
  <c r="B1831" i="3"/>
  <c r="A1831" i="3"/>
  <c r="C1830" i="3"/>
  <c r="B1830" i="3"/>
  <c r="A1830" i="3"/>
  <c r="C1829" i="3"/>
  <c r="B1829" i="3"/>
  <c r="A1829" i="3"/>
  <c r="C1828" i="3"/>
  <c r="B1828" i="3"/>
  <c r="A1828" i="3"/>
  <c r="C1827" i="3"/>
  <c r="B1827" i="3"/>
  <c r="A1827" i="3"/>
  <c r="C1826" i="3"/>
  <c r="B1826" i="3"/>
  <c r="A1826" i="3"/>
  <c r="C1825" i="3"/>
  <c r="B1825" i="3"/>
  <c r="A1825" i="3"/>
  <c r="C1824" i="3"/>
  <c r="B1824" i="3"/>
  <c r="A1824" i="3"/>
  <c r="C1823" i="3"/>
  <c r="B1823" i="3"/>
  <c r="A1823" i="3"/>
  <c r="C1822" i="3"/>
  <c r="B1822" i="3"/>
  <c r="A1822" i="3"/>
  <c r="C1821" i="3"/>
  <c r="B1821" i="3"/>
  <c r="A1821" i="3"/>
  <c r="C1820" i="3"/>
  <c r="B1820" i="3"/>
  <c r="A1820" i="3"/>
  <c r="C1819" i="3"/>
  <c r="B1819" i="3"/>
  <c r="A1819" i="3"/>
  <c r="C1818" i="3"/>
  <c r="B1818" i="3"/>
  <c r="A1818" i="3"/>
  <c r="C1817" i="3"/>
  <c r="B1817" i="3"/>
  <c r="A1817" i="3"/>
  <c r="C1816" i="3"/>
  <c r="B1816" i="3"/>
  <c r="A1816" i="3"/>
  <c r="C1815" i="3"/>
  <c r="B1815" i="3"/>
  <c r="A1815" i="3"/>
  <c r="C1814" i="3"/>
  <c r="B1814" i="3"/>
  <c r="A1814" i="3"/>
  <c r="C1813" i="3"/>
  <c r="B1813" i="3"/>
  <c r="A1813" i="3"/>
  <c r="C1812" i="3"/>
  <c r="B1812" i="3"/>
  <c r="A1812" i="3"/>
  <c r="C1811" i="3"/>
  <c r="B1811" i="3"/>
  <c r="A1811" i="3"/>
  <c r="C1810" i="3"/>
  <c r="B1810" i="3"/>
  <c r="A1810" i="3"/>
  <c r="C1809" i="3"/>
  <c r="B1809" i="3"/>
  <c r="A1809" i="3"/>
  <c r="C1808" i="3"/>
  <c r="B1808" i="3"/>
  <c r="A1808" i="3"/>
  <c r="C1807" i="3"/>
  <c r="B1807" i="3"/>
  <c r="A1807" i="3"/>
  <c r="C1806" i="3"/>
  <c r="B1806" i="3"/>
  <c r="A1806" i="3"/>
  <c r="C1805" i="3"/>
  <c r="B1805" i="3"/>
  <c r="A1805" i="3"/>
  <c r="C1804" i="3"/>
  <c r="B1804" i="3"/>
  <c r="A1804" i="3"/>
  <c r="C1803" i="3"/>
  <c r="B1803" i="3"/>
  <c r="A1803" i="3"/>
  <c r="C1802" i="3"/>
  <c r="B1802" i="3"/>
  <c r="A1802" i="3"/>
  <c r="C1801" i="3"/>
  <c r="B1801" i="3"/>
  <c r="A1801" i="3"/>
  <c r="C1800" i="3"/>
  <c r="B1800" i="3"/>
  <c r="A1800" i="3"/>
  <c r="C1799" i="3"/>
  <c r="B1799" i="3"/>
  <c r="A1799" i="3"/>
  <c r="C1798" i="3"/>
  <c r="B1798" i="3"/>
  <c r="A1798" i="3"/>
  <c r="C1797" i="3"/>
  <c r="B1797" i="3"/>
  <c r="A1797" i="3"/>
  <c r="C1796" i="3"/>
  <c r="B1796" i="3"/>
  <c r="A1796" i="3"/>
  <c r="C1795" i="3"/>
  <c r="B1795" i="3"/>
  <c r="A1795" i="3"/>
  <c r="C1794" i="3"/>
  <c r="B1794" i="3"/>
  <c r="A1794" i="3"/>
  <c r="C1793" i="3"/>
  <c r="B1793" i="3"/>
  <c r="A1793" i="3"/>
  <c r="C1792" i="3"/>
  <c r="B1792" i="3"/>
  <c r="A1792" i="3"/>
  <c r="C1791" i="3"/>
  <c r="B1791" i="3"/>
  <c r="A1791" i="3"/>
  <c r="C1790" i="3"/>
  <c r="B1790" i="3"/>
  <c r="A1790" i="3"/>
  <c r="C1789" i="3"/>
  <c r="B1789" i="3"/>
  <c r="A1789" i="3"/>
  <c r="C1788" i="3"/>
  <c r="B1788" i="3"/>
  <c r="A1788" i="3"/>
  <c r="C1787" i="3"/>
  <c r="B1787" i="3"/>
  <c r="A1787" i="3"/>
  <c r="C1786" i="3"/>
  <c r="B1786" i="3"/>
  <c r="A1786" i="3"/>
  <c r="C1785" i="3"/>
  <c r="B1785" i="3"/>
  <c r="A1785" i="3"/>
  <c r="C1784" i="3"/>
  <c r="B1784" i="3"/>
  <c r="A1784" i="3"/>
  <c r="C1783" i="3"/>
  <c r="B1783" i="3"/>
  <c r="A1783" i="3"/>
  <c r="C1782" i="3"/>
  <c r="B1782" i="3"/>
  <c r="A1782" i="3"/>
  <c r="C1781" i="3"/>
  <c r="B1781" i="3"/>
  <c r="A1781" i="3"/>
  <c r="C1780" i="3"/>
  <c r="B1780" i="3"/>
  <c r="A1780" i="3"/>
  <c r="C1779" i="3"/>
  <c r="B1779" i="3"/>
  <c r="A1779" i="3"/>
  <c r="C1778" i="3"/>
  <c r="B1778" i="3"/>
  <c r="A1778" i="3"/>
  <c r="C1777" i="3"/>
  <c r="B1777" i="3"/>
  <c r="A1777" i="3"/>
  <c r="C1776" i="3"/>
  <c r="B1776" i="3"/>
  <c r="A1776" i="3"/>
  <c r="C1775" i="3"/>
  <c r="B1775" i="3"/>
  <c r="A1775" i="3"/>
  <c r="C1774" i="3"/>
  <c r="B1774" i="3"/>
  <c r="A1774" i="3"/>
  <c r="C1773" i="3"/>
  <c r="B1773" i="3"/>
  <c r="A1773" i="3"/>
  <c r="C1772" i="3"/>
  <c r="B1772" i="3"/>
  <c r="A1772" i="3"/>
  <c r="C1771" i="3"/>
  <c r="B1771" i="3"/>
  <c r="A1771" i="3"/>
  <c r="C1770" i="3"/>
  <c r="B1770" i="3"/>
  <c r="A1770" i="3"/>
  <c r="C1769" i="3"/>
  <c r="B1769" i="3"/>
  <c r="A1769" i="3"/>
  <c r="C1768" i="3"/>
  <c r="B1768" i="3"/>
  <c r="A1768" i="3"/>
  <c r="C1767" i="3"/>
  <c r="B1767" i="3"/>
  <c r="A1767" i="3"/>
  <c r="C1766" i="3"/>
  <c r="B1766" i="3"/>
  <c r="A1766" i="3"/>
  <c r="C1765" i="3"/>
  <c r="B1765" i="3"/>
  <c r="A1765" i="3"/>
  <c r="C1764" i="3"/>
  <c r="B1764" i="3"/>
  <c r="A1764" i="3"/>
  <c r="C1763" i="3"/>
  <c r="B1763" i="3"/>
  <c r="A1763" i="3"/>
  <c r="C1762" i="3"/>
  <c r="B1762" i="3"/>
  <c r="A1762" i="3"/>
  <c r="C1761" i="3"/>
  <c r="B1761" i="3"/>
  <c r="A1761" i="3"/>
  <c r="C1760" i="3"/>
  <c r="B1760" i="3"/>
  <c r="A1760" i="3"/>
  <c r="C1759" i="3"/>
  <c r="B1759" i="3"/>
  <c r="A1759" i="3"/>
  <c r="C1758" i="3"/>
  <c r="B1758" i="3"/>
  <c r="A1758" i="3"/>
  <c r="C1757" i="3"/>
  <c r="B1757" i="3"/>
  <c r="A1757" i="3"/>
  <c r="C1756" i="3"/>
  <c r="B1756" i="3"/>
  <c r="A1756" i="3"/>
  <c r="C1755" i="3"/>
  <c r="B1755" i="3"/>
  <c r="A1755" i="3"/>
  <c r="C1754" i="3"/>
  <c r="B1754" i="3"/>
  <c r="A1754" i="3"/>
  <c r="C1753" i="3"/>
  <c r="B1753" i="3"/>
  <c r="A1753" i="3"/>
  <c r="C1752" i="3"/>
  <c r="B1752" i="3"/>
  <c r="A1752" i="3"/>
  <c r="C1751" i="3"/>
  <c r="B1751" i="3"/>
  <c r="A1751" i="3"/>
  <c r="C1750" i="3"/>
  <c r="B1750" i="3"/>
  <c r="A1750" i="3"/>
  <c r="C1749" i="3"/>
  <c r="B1749" i="3"/>
  <c r="A1749" i="3"/>
  <c r="C1748" i="3"/>
  <c r="B1748" i="3"/>
  <c r="A1748" i="3"/>
  <c r="C1747" i="3"/>
  <c r="B1747" i="3"/>
  <c r="A1747" i="3"/>
  <c r="C1746" i="3"/>
  <c r="B1746" i="3"/>
  <c r="A1746" i="3"/>
  <c r="C1745" i="3"/>
  <c r="B1745" i="3"/>
  <c r="A1745" i="3"/>
  <c r="C1744" i="3"/>
  <c r="B1744" i="3"/>
  <c r="A1744" i="3"/>
  <c r="C1743" i="3"/>
  <c r="B1743" i="3"/>
  <c r="A1743" i="3"/>
  <c r="C1742" i="3"/>
  <c r="B1742" i="3"/>
  <c r="A1742" i="3"/>
  <c r="C1741" i="3"/>
  <c r="B1741" i="3"/>
  <c r="A1741" i="3"/>
  <c r="C1740" i="3"/>
  <c r="B1740" i="3"/>
  <c r="A1740" i="3"/>
  <c r="C1739" i="3"/>
  <c r="B1739" i="3"/>
  <c r="A1739" i="3"/>
  <c r="C1738" i="3"/>
  <c r="B1738" i="3"/>
  <c r="A1738" i="3"/>
  <c r="C1737" i="3"/>
  <c r="B1737" i="3"/>
  <c r="A1737" i="3"/>
  <c r="C1736" i="3"/>
  <c r="B1736" i="3"/>
  <c r="A1736" i="3"/>
  <c r="C1735" i="3"/>
  <c r="B1735" i="3"/>
  <c r="A1735" i="3"/>
  <c r="C1734" i="3"/>
  <c r="B1734" i="3"/>
  <c r="A1734" i="3"/>
  <c r="C1733" i="3"/>
  <c r="B1733" i="3"/>
  <c r="A1733" i="3"/>
  <c r="C1732" i="3"/>
  <c r="B1732" i="3"/>
  <c r="A1732" i="3"/>
  <c r="C1731" i="3"/>
  <c r="B1731" i="3"/>
  <c r="A1731" i="3"/>
  <c r="C1730" i="3"/>
  <c r="B1730" i="3"/>
  <c r="A1730" i="3"/>
  <c r="C1729" i="3"/>
  <c r="B1729" i="3"/>
  <c r="A1729" i="3"/>
  <c r="C1728" i="3"/>
  <c r="B1728" i="3"/>
  <c r="A1728" i="3"/>
  <c r="C1727" i="3"/>
  <c r="B1727" i="3"/>
  <c r="A1727" i="3"/>
  <c r="C1726" i="3"/>
  <c r="B1726" i="3"/>
  <c r="A1726" i="3"/>
  <c r="C1725" i="3"/>
  <c r="B1725" i="3"/>
  <c r="A1725" i="3"/>
  <c r="C1724" i="3"/>
  <c r="B1724" i="3"/>
  <c r="A1724" i="3"/>
  <c r="C1723" i="3"/>
  <c r="B1723" i="3"/>
  <c r="A1723" i="3"/>
  <c r="C1722" i="3"/>
  <c r="B1722" i="3"/>
  <c r="A1722" i="3"/>
  <c r="C1721" i="3"/>
  <c r="B1721" i="3"/>
  <c r="A1721" i="3"/>
  <c r="C1720" i="3"/>
  <c r="B1720" i="3"/>
  <c r="A1720" i="3"/>
  <c r="C1719" i="3"/>
  <c r="B1719" i="3"/>
  <c r="A1719" i="3"/>
  <c r="C1718" i="3"/>
  <c r="B1718" i="3"/>
  <c r="A1718" i="3"/>
  <c r="C1717" i="3"/>
  <c r="B1717" i="3"/>
  <c r="A1717" i="3"/>
  <c r="C1716" i="3"/>
  <c r="B1716" i="3"/>
  <c r="A1716" i="3"/>
  <c r="C1715" i="3"/>
  <c r="B1715" i="3"/>
  <c r="A1715" i="3"/>
  <c r="C1714" i="3"/>
  <c r="B1714" i="3"/>
  <c r="A1714" i="3"/>
  <c r="C1713" i="3"/>
  <c r="B1713" i="3"/>
  <c r="A1713" i="3"/>
  <c r="C1712" i="3"/>
  <c r="B1712" i="3"/>
  <c r="A1712" i="3"/>
  <c r="C1711" i="3"/>
  <c r="B1711" i="3"/>
  <c r="A1711" i="3"/>
  <c r="C1710" i="3"/>
  <c r="B1710" i="3"/>
  <c r="A1710" i="3"/>
  <c r="C1709" i="3"/>
  <c r="B1709" i="3"/>
  <c r="A1709" i="3"/>
  <c r="C1708" i="3"/>
  <c r="B1708" i="3"/>
  <c r="A1708" i="3"/>
  <c r="C1707" i="3"/>
  <c r="B1707" i="3"/>
  <c r="A1707" i="3"/>
  <c r="C1706" i="3"/>
  <c r="B1706" i="3"/>
  <c r="A1706" i="3"/>
  <c r="C1705" i="3"/>
  <c r="B1705" i="3"/>
  <c r="A1705" i="3"/>
  <c r="C1704" i="3"/>
  <c r="B1704" i="3"/>
  <c r="A1704" i="3"/>
  <c r="C1703" i="3"/>
  <c r="B1703" i="3"/>
  <c r="A1703" i="3"/>
  <c r="C1702" i="3"/>
  <c r="B1702" i="3"/>
  <c r="A1702" i="3"/>
  <c r="C1701" i="3"/>
  <c r="B1701" i="3"/>
  <c r="A1701" i="3"/>
  <c r="C1700" i="3"/>
  <c r="B1700" i="3"/>
  <c r="A1700" i="3"/>
  <c r="C1699" i="3"/>
  <c r="B1699" i="3"/>
  <c r="A1699" i="3"/>
  <c r="C1698" i="3"/>
  <c r="B1698" i="3"/>
  <c r="A1698" i="3"/>
  <c r="C1697" i="3"/>
  <c r="B1697" i="3"/>
  <c r="A1697" i="3"/>
  <c r="C1696" i="3"/>
  <c r="B1696" i="3"/>
  <c r="A1696" i="3"/>
  <c r="C1695" i="3"/>
  <c r="B1695" i="3"/>
  <c r="A1695" i="3"/>
  <c r="C1694" i="3"/>
  <c r="B1694" i="3"/>
  <c r="A1694" i="3"/>
  <c r="C1693" i="3"/>
  <c r="B1693" i="3"/>
  <c r="A1693" i="3"/>
  <c r="C1692" i="3"/>
  <c r="B1692" i="3"/>
  <c r="A1692" i="3"/>
  <c r="C1691" i="3"/>
  <c r="B1691" i="3"/>
  <c r="A1691" i="3"/>
  <c r="C1690" i="3"/>
  <c r="B1690" i="3"/>
  <c r="A1690" i="3"/>
  <c r="C1689" i="3"/>
  <c r="B1689" i="3"/>
  <c r="A1689" i="3"/>
  <c r="C1688" i="3"/>
  <c r="B1688" i="3"/>
  <c r="A1688" i="3"/>
  <c r="C1687" i="3"/>
  <c r="B1687" i="3"/>
  <c r="A1687" i="3"/>
  <c r="C1686" i="3"/>
  <c r="B1686" i="3"/>
  <c r="A1686" i="3"/>
  <c r="C1685" i="3"/>
  <c r="B1685" i="3"/>
  <c r="A1685" i="3"/>
  <c r="C1684" i="3"/>
  <c r="B1684" i="3"/>
  <c r="A1684" i="3"/>
  <c r="C1683" i="3"/>
  <c r="B1683" i="3"/>
  <c r="A1683" i="3"/>
  <c r="C1682" i="3"/>
  <c r="B1682" i="3"/>
  <c r="A1682" i="3"/>
  <c r="C1681" i="3"/>
  <c r="B1681" i="3"/>
  <c r="A1681" i="3"/>
  <c r="C1680" i="3"/>
  <c r="B1680" i="3"/>
  <c r="A1680" i="3"/>
  <c r="C1679" i="3"/>
  <c r="B1679" i="3"/>
  <c r="A1679" i="3"/>
  <c r="C1678" i="3"/>
  <c r="B1678" i="3"/>
  <c r="A1678" i="3"/>
  <c r="C1677" i="3"/>
  <c r="B1677" i="3"/>
  <c r="A1677" i="3"/>
  <c r="C1676" i="3"/>
  <c r="B1676" i="3"/>
  <c r="A1676" i="3"/>
  <c r="C1675" i="3"/>
  <c r="B1675" i="3"/>
  <c r="A1675" i="3"/>
  <c r="C1674" i="3"/>
  <c r="B1674" i="3"/>
  <c r="A1674" i="3"/>
  <c r="C1673" i="3"/>
  <c r="B1673" i="3"/>
  <c r="A1673" i="3"/>
  <c r="C1672" i="3"/>
  <c r="B1672" i="3"/>
  <c r="A1672" i="3"/>
  <c r="C1671" i="3"/>
  <c r="B1671" i="3"/>
  <c r="A1671" i="3"/>
  <c r="C1670" i="3"/>
  <c r="B1670" i="3"/>
  <c r="A1670" i="3"/>
  <c r="C1669" i="3"/>
  <c r="B1669" i="3"/>
  <c r="A1669" i="3"/>
  <c r="C1668" i="3"/>
  <c r="B1668" i="3"/>
  <c r="A1668" i="3"/>
  <c r="C1667" i="3"/>
  <c r="B1667" i="3"/>
  <c r="A1667" i="3"/>
  <c r="C1666" i="3"/>
  <c r="B1666" i="3"/>
  <c r="A1666" i="3"/>
  <c r="C1665" i="3"/>
  <c r="B1665" i="3"/>
  <c r="A1665" i="3"/>
  <c r="C1664" i="3"/>
  <c r="B1664" i="3"/>
  <c r="A1664" i="3"/>
  <c r="C1663" i="3"/>
  <c r="B1663" i="3"/>
  <c r="A1663" i="3"/>
  <c r="C1662" i="3"/>
  <c r="B1662" i="3"/>
  <c r="A1662" i="3"/>
  <c r="C1661" i="3"/>
  <c r="B1661" i="3"/>
  <c r="A1661" i="3"/>
  <c r="C1660" i="3"/>
  <c r="B1660" i="3"/>
  <c r="A1660" i="3"/>
  <c r="C1659" i="3"/>
  <c r="B1659" i="3"/>
  <c r="A1659" i="3"/>
  <c r="C1658" i="3"/>
  <c r="B1658" i="3"/>
  <c r="A1658" i="3"/>
  <c r="C1657" i="3"/>
  <c r="B1657" i="3"/>
  <c r="A1657" i="3"/>
  <c r="C1656" i="3"/>
  <c r="B1656" i="3"/>
  <c r="A1656" i="3"/>
  <c r="C1655" i="3"/>
  <c r="B1655" i="3"/>
  <c r="A1655" i="3"/>
  <c r="C1654" i="3"/>
  <c r="B1654" i="3"/>
  <c r="A1654" i="3"/>
  <c r="C1653" i="3"/>
  <c r="B1653" i="3"/>
  <c r="A1653" i="3"/>
  <c r="C1652" i="3"/>
  <c r="B1652" i="3"/>
  <c r="A1652" i="3"/>
  <c r="C1651" i="3"/>
  <c r="B1651" i="3"/>
  <c r="A1651" i="3"/>
  <c r="C1650" i="3"/>
  <c r="B1650" i="3"/>
  <c r="A1650" i="3"/>
  <c r="C1649" i="3"/>
  <c r="B1649" i="3"/>
  <c r="A1649" i="3"/>
  <c r="C1648" i="3"/>
  <c r="B1648" i="3"/>
  <c r="A1648" i="3"/>
  <c r="C1647" i="3"/>
  <c r="B1647" i="3"/>
  <c r="A1647" i="3"/>
  <c r="C1646" i="3"/>
  <c r="B1646" i="3"/>
  <c r="A1646" i="3"/>
  <c r="C1645" i="3"/>
  <c r="B1645" i="3"/>
  <c r="A1645" i="3"/>
  <c r="C1644" i="3"/>
  <c r="B1644" i="3"/>
  <c r="A1644" i="3"/>
  <c r="C1643" i="3"/>
  <c r="B1643" i="3"/>
  <c r="A1643" i="3"/>
  <c r="C1642" i="3"/>
  <c r="B1642" i="3"/>
  <c r="A1642" i="3"/>
  <c r="C1641" i="3"/>
  <c r="B1641" i="3"/>
  <c r="A1641" i="3"/>
  <c r="C1640" i="3"/>
  <c r="B1640" i="3"/>
  <c r="A1640" i="3"/>
  <c r="C1639" i="3"/>
  <c r="B1639" i="3"/>
  <c r="A1639" i="3"/>
  <c r="C1638" i="3"/>
  <c r="B1638" i="3"/>
  <c r="A1638" i="3"/>
  <c r="C1637" i="3"/>
  <c r="B1637" i="3"/>
  <c r="A1637" i="3"/>
  <c r="C1636" i="3"/>
  <c r="B1636" i="3"/>
  <c r="A1636" i="3"/>
  <c r="C1635" i="3"/>
  <c r="B1635" i="3"/>
  <c r="A1635" i="3"/>
  <c r="C1634" i="3"/>
  <c r="B1634" i="3"/>
  <c r="A1634" i="3"/>
  <c r="C1633" i="3"/>
  <c r="B1633" i="3"/>
  <c r="A1633" i="3"/>
  <c r="C1632" i="3"/>
  <c r="B1632" i="3"/>
  <c r="A1632" i="3"/>
  <c r="C1631" i="3"/>
  <c r="B1631" i="3"/>
  <c r="A1631" i="3"/>
  <c r="C1630" i="3"/>
  <c r="B1630" i="3"/>
  <c r="A1630" i="3"/>
  <c r="C1629" i="3"/>
  <c r="B1629" i="3"/>
  <c r="A1629" i="3"/>
  <c r="C1628" i="3"/>
  <c r="B1628" i="3"/>
  <c r="A1628" i="3"/>
  <c r="C1627" i="3"/>
  <c r="B1627" i="3"/>
  <c r="A1627" i="3"/>
  <c r="C1626" i="3"/>
  <c r="B1626" i="3"/>
  <c r="A1626" i="3"/>
  <c r="C1625" i="3"/>
  <c r="B1625" i="3"/>
  <c r="A1625" i="3"/>
  <c r="C1624" i="3"/>
  <c r="B1624" i="3"/>
  <c r="A1624" i="3"/>
  <c r="C1623" i="3"/>
  <c r="B1623" i="3"/>
  <c r="A1623" i="3"/>
  <c r="C1622" i="3"/>
  <c r="B1622" i="3"/>
  <c r="A1622" i="3"/>
  <c r="C1621" i="3"/>
  <c r="B1621" i="3"/>
  <c r="A1621" i="3"/>
  <c r="C1620" i="3"/>
  <c r="B1620" i="3"/>
  <c r="A1620" i="3"/>
  <c r="C1619" i="3"/>
  <c r="B1619" i="3"/>
  <c r="A1619" i="3"/>
  <c r="C1618" i="3"/>
  <c r="B1618" i="3"/>
  <c r="A1618" i="3"/>
  <c r="C1617" i="3"/>
  <c r="B1617" i="3"/>
  <c r="A1617" i="3"/>
  <c r="C1616" i="3"/>
  <c r="B1616" i="3"/>
  <c r="A1616" i="3"/>
  <c r="C1615" i="3"/>
  <c r="B1615" i="3"/>
  <c r="A1615" i="3"/>
  <c r="C1614" i="3"/>
  <c r="B1614" i="3"/>
  <c r="A1614" i="3"/>
  <c r="C1613" i="3"/>
  <c r="B1613" i="3"/>
  <c r="A1613" i="3"/>
  <c r="C1612" i="3"/>
  <c r="B1612" i="3"/>
  <c r="A1612" i="3"/>
  <c r="C1611" i="3"/>
  <c r="B1611" i="3"/>
  <c r="A1611" i="3"/>
  <c r="C1610" i="3"/>
  <c r="B1610" i="3"/>
  <c r="A1610" i="3"/>
  <c r="C1609" i="3"/>
  <c r="B1609" i="3"/>
  <c r="A1609" i="3"/>
  <c r="C1608" i="3"/>
  <c r="B1608" i="3"/>
  <c r="A1608" i="3"/>
  <c r="C1607" i="3"/>
  <c r="B1607" i="3"/>
  <c r="A1607" i="3"/>
  <c r="C1606" i="3"/>
  <c r="B1606" i="3"/>
  <c r="A1606" i="3"/>
  <c r="C1605" i="3"/>
  <c r="B1605" i="3"/>
  <c r="A1605" i="3"/>
  <c r="C1604" i="3"/>
  <c r="B1604" i="3"/>
  <c r="A1604" i="3"/>
  <c r="C1603" i="3"/>
  <c r="B1603" i="3"/>
  <c r="A1603" i="3"/>
  <c r="C1602" i="3"/>
  <c r="B1602" i="3"/>
  <c r="A1602" i="3"/>
  <c r="C1601" i="3"/>
  <c r="B1601" i="3"/>
  <c r="A1601" i="3"/>
  <c r="C1600" i="3"/>
  <c r="B1600" i="3"/>
  <c r="A1600" i="3"/>
  <c r="C1599" i="3"/>
  <c r="B1599" i="3"/>
  <c r="A1599" i="3"/>
  <c r="C1598" i="3"/>
  <c r="B1598" i="3"/>
  <c r="A1598" i="3"/>
  <c r="C1597" i="3"/>
  <c r="B1597" i="3"/>
  <c r="A1597" i="3"/>
  <c r="C1596" i="3"/>
  <c r="B1596" i="3"/>
  <c r="A1596" i="3"/>
  <c r="C1595" i="3"/>
  <c r="B1595" i="3"/>
  <c r="A1595" i="3"/>
  <c r="C1594" i="3"/>
  <c r="B1594" i="3"/>
  <c r="A1594" i="3"/>
  <c r="C1593" i="3"/>
  <c r="B1593" i="3"/>
  <c r="A1593" i="3"/>
  <c r="C1592" i="3"/>
  <c r="B1592" i="3"/>
  <c r="A1592" i="3"/>
  <c r="C1591" i="3"/>
  <c r="B1591" i="3"/>
  <c r="A1591" i="3"/>
  <c r="C1590" i="3"/>
  <c r="B1590" i="3"/>
  <c r="A1590" i="3"/>
  <c r="C1589" i="3"/>
  <c r="B1589" i="3"/>
  <c r="A1589" i="3"/>
  <c r="C1588" i="3"/>
  <c r="B1588" i="3"/>
  <c r="A1588" i="3"/>
  <c r="C1587" i="3"/>
  <c r="B1587" i="3"/>
  <c r="A1587" i="3"/>
  <c r="C1586" i="3"/>
  <c r="B1586" i="3"/>
  <c r="A1586" i="3"/>
  <c r="C1585" i="3"/>
  <c r="B1585" i="3"/>
  <c r="A1585" i="3"/>
  <c r="C1584" i="3"/>
  <c r="B1584" i="3"/>
  <c r="A1584" i="3"/>
  <c r="C1583" i="3"/>
  <c r="B1583" i="3"/>
  <c r="A1583" i="3"/>
  <c r="C1582" i="3"/>
  <c r="B1582" i="3"/>
  <c r="A1582" i="3"/>
  <c r="C1581" i="3"/>
  <c r="B1581" i="3"/>
  <c r="A1581" i="3"/>
  <c r="C1580" i="3"/>
  <c r="B1580" i="3"/>
  <c r="A1580" i="3"/>
  <c r="C1579" i="3"/>
  <c r="B1579" i="3"/>
  <c r="A1579" i="3"/>
  <c r="C1578" i="3"/>
  <c r="B1578" i="3"/>
  <c r="A1578" i="3"/>
  <c r="C1577" i="3"/>
  <c r="B1577" i="3"/>
  <c r="A1577" i="3"/>
  <c r="C1576" i="3"/>
  <c r="B1576" i="3"/>
  <c r="A1576" i="3"/>
  <c r="C1575" i="3"/>
  <c r="B1575" i="3"/>
  <c r="A1575" i="3"/>
  <c r="C1574" i="3"/>
  <c r="B1574" i="3"/>
  <c r="A1574" i="3"/>
  <c r="C1573" i="3"/>
  <c r="B1573" i="3"/>
  <c r="A1573" i="3"/>
  <c r="C1572" i="3"/>
  <c r="B1572" i="3"/>
  <c r="A1572" i="3"/>
  <c r="C1571" i="3"/>
  <c r="B1571" i="3"/>
  <c r="A1571" i="3"/>
  <c r="C1570" i="3"/>
  <c r="B1570" i="3"/>
  <c r="A1570" i="3"/>
  <c r="C1569" i="3"/>
  <c r="B1569" i="3"/>
  <c r="A1569" i="3"/>
  <c r="C1568" i="3"/>
  <c r="B1568" i="3"/>
  <c r="A1568" i="3"/>
  <c r="C1567" i="3"/>
  <c r="B1567" i="3"/>
  <c r="A1567" i="3"/>
  <c r="C1566" i="3"/>
  <c r="B1566" i="3"/>
  <c r="A1566" i="3"/>
  <c r="C1565" i="3"/>
  <c r="B1565" i="3"/>
  <c r="A1565" i="3"/>
  <c r="C1564" i="3"/>
  <c r="B1564" i="3"/>
  <c r="A1564" i="3"/>
  <c r="C1563" i="3"/>
  <c r="B1563" i="3"/>
  <c r="A1563" i="3"/>
  <c r="C1562" i="3"/>
  <c r="B1562" i="3"/>
  <c r="A1562" i="3"/>
  <c r="C1561" i="3"/>
  <c r="B1561" i="3"/>
  <c r="A1561" i="3"/>
  <c r="C1560" i="3"/>
  <c r="B1560" i="3"/>
  <c r="A1560" i="3"/>
  <c r="C1559" i="3"/>
  <c r="B1559" i="3"/>
  <c r="A1559" i="3"/>
  <c r="C1558" i="3"/>
  <c r="B1558" i="3"/>
  <c r="A1558" i="3"/>
  <c r="C1557" i="3"/>
  <c r="B1557" i="3"/>
  <c r="A1557" i="3"/>
  <c r="C1556" i="3"/>
  <c r="B1556" i="3"/>
  <c r="A1556" i="3"/>
  <c r="C1555" i="3"/>
  <c r="B1555" i="3"/>
  <c r="A1555" i="3"/>
  <c r="C1554" i="3"/>
  <c r="B1554" i="3"/>
  <c r="A1554" i="3"/>
  <c r="C1553" i="3"/>
  <c r="B1553" i="3"/>
  <c r="A1553" i="3"/>
  <c r="C1552" i="3"/>
  <c r="B1552" i="3"/>
  <c r="A1552" i="3"/>
  <c r="C1551" i="3"/>
  <c r="B1551" i="3"/>
  <c r="A1551" i="3"/>
  <c r="C1550" i="3"/>
  <c r="B1550" i="3"/>
  <c r="A1550" i="3"/>
  <c r="C1549" i="3"/>
  <c r="B1549" i="3"/>
  <c r="A1549" i="3"/>
  <c r="C1548" i="3"/>
  <c r="B1548" i="3"/>
  <c r="A1548" i="3"/>
  <c r="C1547" i="3"/>
  <c r="B1547" i="3"/>
  <c r="A1547" i="3"/>
  <c r="C1546" i="3"/>
  <c r="B1546" i="3"/>
  <c r="A1546" i="3"/>
  <c r="C1545" i="3"/>
  <c r="B1545" i="3"/>
  <c r="A1545" i="3"/>
  <c r="C1544" i="3"/>
  <c r="B1544" i="3"/>
  <c r="A1544" i="3"/>
  <c r="C1543" i="3"/>
  <c r="B1543" i="3"/>
  <c r="A1543" i="3"/>
  <c r="C1542" i="3"/>
  <c r="B1542" i="3"/>
  <c r="A1542" i="3"/>
  <c r="C1541" i="3"/>
  <c r="B1541" i="3"/>
  <c r="A1541" i="3"/>
  <c r="C1540" i="3"/>
  <c r="B1540" i="3"/>
  <c r="A1540" i="3"/>
  <c r="C1539" i="3"/>
  <c r="B1539" i="3"/>
  <c r="A1539" i="3"/>
  <c r="C1538" i="3"/>
  <c r="B1538" i="3"/>
  <c r="A1538" i="3"/>
  <c r="C1537" i="3"/>
  <c r="B1537" i="3"/>
  <c r="A1537" i="3"/>
  <c r="C1536" i="3"/>
  <c r="B1536" i="3"/>
  <c r="A1536" i="3"/>
  <c r="C1535" i="3"/>
  <c r="B1535" i="3"/>
  <c r="A1535" i="3"/>
  <c r="C1534" i="3"/>
  <c r="B1534" i="3"/>
  <c r="A1534" i="3"/>
  <c r="C1533" i="3"/>
  <c r="B1533" i="3"/>
  <c r="A1533" i="3"/>
  <c r="C1532" i="3"/>
  <c r="B1532" i="3"/>
  <c r="A1532" i="3"/>
  <c r="C1531" i="3"/>
  <c r="B1531" i="3"/>
  <c r="A1531" i="3"/>
  <c r="C1530" i="3"/>
  <c r="B1530" i="3"/>
  <c r="A1530" i="3"/>
  <c r="C1529" i="3"/>
  <c r="B1529" i="3"/>
  <c r="A1529" i="3"/>
  <c r="C1528" i="3"/>
  <c r="B1528" i="3"/>
  <c r="A1528" i="3"/>
  <c r="C1527" i="3"/>
  <c r="B1527" i="3"/>
  <c r="A1527" i="3"/>
  <c r="C1526" i="3"/>
  <c r="B1526" i="3"/>
  <c r="A1526" i="3"/>
  <c r="C1525" i="3"/>
  <c r="B1525" i="3"/>
  <c r="A1525" i="3"/>
  <c r="C1524" i="3"/>
  <c r="B1524" i="3"/>
  <c r="A1524" i="3"/>
  <c r="C1523" i="3"/>
  <c r="B1523" i="3"/>
  <c r="A1523" i="3"/>
  <c r="C1522" i="3"/>
  <c r="B1522" i="3"/>
  <c r="A1522" i="3"/>
  <c r="C1521" i="3"/>
  <c r="B1521" i="3"/>
  <c r="A1521" i="3"/>
  <c r="C1520" i="3"/>
  <c r="B1520" i="3"/>
  <c r="A1520" i="3"/>
  <c r="C1519" i="3"/>
  <c r="B1519" i="3"/>
  <c r="A1519" i="3"/>
  <c r="C1518" i="3"/>
  <c r="B1518" i="3"/>
  <c r="A1518" i="3"/>
  <c r="C1517" i="3"/>
  <c r="B1517" i="3"/>
  <c r="A1517" i="3"/>
  <c r="C1516" i="3"/>
  <c r="B1516" i="3"/>
  <c r="A1516" i="3"/>
  <c r="C1515" i="3"/>
  <c r="B1515" i="3"/>
  <c r="A1515" i="3"/>
  <c r="C1514" i="3"/>
  <c r="B1514" i="3"/>
  <c r="A1514" i="3"/>
  <c r="C1513" i="3"/>
  <c r="B1513" i="3"/>
  <c r="A1513" i="3"/>
  <c r="C1512" i="3"/>
  <c r="B1512" i="3"/>
  <c r="A1512" i="3"/>
  <c r="C1511" i="3"/>
  <c r="B1511" i="3"/>
  <c r="A1511" i="3"/>
  <c r="C1510" i="3"/>
  <c r="B1510" i="3"/>
  <c r="A1510" i="3"/>
  <c r="C1509" i="3"/>
  <c r="B1509" i="3"/>
  <c r="A1509" i="3"/>
  <c r="C1508" i="3"/>
  <c r="B1508" i="3"/>
  <c r="A1508" i="3"/>
  <c r="C1507" i="3"/>
  <c r="B1507" i="3"/>
  <c r="A1507" i="3"/>
  <c r="C1506" i="3"/>
  <c r="B1506" i="3"/>
  <c r="A1506" i="3"/>
  <c r="C1505" i="3"/>
  <c r="B1505" i="3"/>
  <c r="A1505" i="3"/>
  <c r="C1504" i="3"/>
  <c r="B1504" i="3"/>
  <c r="A1504" i="3"/>
  <c r="C1503" i="3"/>
  <c r="B1503" i="3"/>
  <c r="A1503" i="3"/>
  <c r="C1502" i="3"/>
  <c r="B1502" i="3"/>
  <c r="A1502" i="3"/>
  <c r="C1501" i="3"/>
  <c r="B1501" i="3"/>
  <c r="A1501" i="3"/>
  <c r="C1500" i="3"/>
  <c r="B1500" i="3"/>
  <c r="A1500" i="3"/>
  <c r="C1499" i="3"/>
  <c r="B1499" i="3"/>
  <c r="A1499" i="3"/>
  <c r="C1498" i="3"/>
  <c r="B1498" i="3"/>
  <c r="A1498" i="3"/>
  <c r="C1497" i="3"/>
  <c r="B1497" i="3"/>
  <c r="A1497" i="3"/>
  <c r="C1496" i="3"/>
  <c r="B1496" i="3"/>
  <c r="A1496" i="3"/>
  <c r="C1495" i="3"/>
  <c r="B1495" i="3"/>
  <c r="A1495" i="3"/>
  <c r="C1494" i="3"/>
  <c r="B1494" i="3"/>
  <c r="A1494" i="3"/>
  <c r="C1493" i="3"/>
  <c r="B1493" i="3"/>
  <c r="A1493" i="3"/>
  <c r="C1492" i="3"/>
  <c r="B1492" i="3"/>
  <c r="A1492" i="3"/>
  <c r="C1491" i="3"/>
  <c r="B1491" i="3"/>
  <c r="A1491" i="3"/>
  <c r="C1490" i="3"/>
  <c r="B1490" i="3"/>
  <c r="A1490" i="3"/>
  <c r="C1489" i="3"/>
  <c r="B1489" i="3"/>
  <c r="A1489" i="3"/>
  <c r="C1488" i="3"/>
  <c r="B1488" i="3"/>
  <c r="A1488" i="3"/>
  <c r="C1487" i="3"/>
  <c r="B1487" i="3"/>
  <c r="A1487" i="3"/>
  <c r="C1486" i="3"/>
  <c r="B1486" i="3"/>
  <c r="A1486" i="3"/>
  <c r="C1485" i="3"/>
  <c r="B1485" i="3"/>
  <c r="A1485" i="3"/>
  <c r="C1484" i="3"/>
  <c r="B1484" i="3"/>
  <c r="A1484" i="3"/>
  <c r="C1483" i="3"/>
  <c r="B1483" i="3"/>
  <c r="A1483" i="3"/>
  <c r="C1482" i="3"/>
  <c r="B1482" i="3"/>
  <c r="A1482" i="3"/>
  <c r="C1481" i="3"/>
  <c r="B1481" i="3"/>
  <c r="A1481" i="3"/>
  <c r="C1480" i="3"/>
  <c r="B1480" i="3"/>
  <c r="A1480" i="3"/>
  <c r="C1479" i="3"/>
  <c r="B1479" i="3"/>
  <c r="A1479" i="3"/>
  <c r="C1478" i="3"/>
  <c r="B1478" i="3"/>
  <c r="A1478" i="3"/>
  <c r="C1477" i="3"/>
  <c r="B1477" i="3"/>
  <c r="A1477" i="3"/>
  <c r="C1476" i="3"/>
  <c r="B1476" i="3"/>
  <c r="A1476" i="3"/>
  <c r="C1475" i="3"/>
  <c r="B1475" i="3"/>
  <c r="A1475" i="3"/>
  <c r="C1474" i="3"/>
  <c r="B1474" i="3"/>
  <c r="A1474" i="3"/>
  <c r="C1473" i="3"/>
  <c r="B1473" i="3"/>
  <c r="A1473" i="3"/>
  <c r="C1472" i="3"/>
  <c r="B1472" i="3"/>
  <c r="A1472" i="3"/>
  <c r="C1471" i="3"/>
  <c r="B1471" i="3"/>
  <c r="A1471" i="3"/>
  <c r="C1470" i="3"/>
  <c r="B1470" i="3"/>
  <c r="A1470" i="3"/>
  <c r="C1469" i="3"/>
  <c r="B1469" i="3"/>
  <c r="A1469" i="3"/>
  <c r="C1468" i="3"/>
  <c r="B1468" i="3"/>
  <c r="A1468" i="3"/>
  <c r="C1467" i="3"/>
  <c r="B1467" i="3"/>
  <c r="A1467" i="3"/>
  <c r="C1466" i="3"/>
  <c r="B1466" i="3"/>
  <c r="A1466" i="3"/>
  <c r="C1465" i="3"/>
  <c r="B1465" i="3"/>
  <c r="A1465" i="3"/>
  <c r="C1464" i="3"/>
  <c r="B1464" i="3"/>
  <c r="A1464" i="3"/>
  <c r="C1463" i="3"/>
  <c r="B1463" i="3"/>
  <c r="A1463" i="3"/>
  <c r="C1462" i="3"/>
  <c r="B1462" i="3"/>
  <c r="A1462" i="3"/>
  <c r="C1461" i="3"/>
  <c r="B1461" i="3"/>
  <c r="A1461" i="3"/>
  <c r="C1460" i="3"/>
  <c r="B1460" i="3"/>
  <c r="A1460" i="3"/>
  <c r="C1459" i="3"/>
  <c r="B1459" i="3"/>
  <c r="A1459" i="3"/>
  <c r="C1458" i="3"/>
  <c r="B1458" i="3"/>
  <c r="A1458" i="3"/>
  <c r="C1457" i="3"/>
  <c r="B1457" i="3"/>
  <c r="A1457" i="3"/>
  <c r="C1456" i="3"/>
  <c r="B1456" i="3"/>
  <c r="A1456" i="3"/>
  <c r="C1455" i="3"/>
  <c r="B1455" i="3"/>
  <c r="A1455" i="3"/>
  <c r="C1454" i="3"/>
  <c r="B1454" i="3"/>
  <c r="A1454" i="3"/>
  <c r="C1453" i="3"/>
  <c r="B1453" i="3"/>
  <c r="A1453" i="3"/>
  <c r="C1452" i="3"/>
  <c r="B1452" i="3"/>
  <c r="A1452" i="3"/>
  <c r="C1451" i="3"/>
  <c r="B1451" i="3"/>
  <c r="A1451" i="3"/>
  <c r="C1450" i="3"/>
  <c r="B1450" i="3"/>
  <c r="A1450" i="3"/>
  <c r="C1449" i="3"/>
  <c r="B1449" i="3"/>
  <c r="A1449" i="3"/>
  <c r="C1448" i="3"/>
  <c r="B1448" i="3"/>
  <c r="A1448" i="3"/>
  <c r="C1447" i="3"/>
  <c r="B1447" i="3"/>
  <c r="A1447" i="3"/>
  <c r="C1446" i="3"/>
  <c r="B1446" i="3"/>
  <c r="A1446" i="3"/>
  <c r="C1445" i="3"/>
  <c r="B1445" i="3"/>
  <c r="A1445" i="3"/>
  <c r="C1444" i="3"/>
  <c r="B1444" i="3"/>
  <c r="A1444" i="3"/>
  <c r="C1443" i="3"/>
  <c r="B1443" i="3"/>
  <c r="A1443" i="3"/>
  <c r="C1442" i="3"/>
  <c r="B1442" i="3"/>
  <c r="A1442" i="3"/>
  <c r="C1441" i="3"/>
  <c r="B1441" i="3"/>
  <c r="A1441" i="3"/>
  <c r="C1440" i="3"/>
  <c r="B1440" i="3"/>
  <c r="A1440" i="3"/>
  <c r="C1439" i="3"/>
  <c r="B1439" i="3"/>
  <c r="A1439" i="3"/>
  <c r="C1438" i="3"/>
  <c r="B1438" i="3"/>
  <c r="A1438" i="3"/>
  <c r="C1437" i="3"/>
  <c r="B1437" i="3"/>
  <c r="A1437" i="3"/>
  <c r="C1436" i="3"/>
  <c r="B1436" i="3"/>
  <c r="A1436" i="3"/>
  <c r="C1435" i="3"/>
  <c r="B1435" i="3"/>
  <c r="A1435" i="3"/>
  <c r="C1434" i="3"/>
  <c r="B1434" i="3"/>
  <c r="A1434" i="3"/>
  <c r="C1433" i="3"/>
  <c r="B1433" i="3"/>
  <c r="A1433" i="3"/>
  <c r="C1432" i="3"/>
  <c r="B1432" i="3"/>
  <c r="A1432" i="3"/>
  <c r="C1431" i="3"/>
  <c r="B1431" i="3"/>
  <c r="A1431" i="3"/>
  <c r="C1430" i="3"/>
  <c r="B1430" i="3"/>
  <c r="A1430" i="3"/>
  <c r="C1429" i="3"/>
  <c r="B1429" i="3"/>
  <c r="A1429" i="3"/>
  <c r="C1428" i="3"/>
  <c r="B1428" i="3"/>
  <c r="A1428" i="3"/>
  <c r="C1427" i="3"/>
  <c r="B1427" i="3"/>
  <c r="A1427" i="3"/>
  <c r="C1426" i="3"/>
  <c r="B1426" i="3"/>
  <c r="A1426" i="3"/>
  <c r="C1425" i="3"/>
  <c r="B1425" i="3"/>
  <c r="A1425" i="3"/>
  <c r="C1424" i="3"/>
  <c r="B1424" i="3"/>
  <c r="A1424" i="3"/>
  <c r="C1423" i="3"/>
  <c r="B1423" i="3"/>
  <c r="A1423" i="3"/>
  <c r="C1422" i="3"/>
  <c r="B1422" i="3"/>
  <c r="A1422" i="3"/>
  <c r="C1421" i="3"/>
  <c r="B1421" i="3"/>
  <c r="A1421" i="3"/>
  <c r="C1420" i="3"/>
  <c r="B1420" i="3"/>
  <c r="A1420" i="3"/>
  <c r="C1419" i="3"/>
  <c r="B1419" i="3"/>
  <c r="A1419" i="3"/>
  <c r="C1418" i="3"/>
  <c r="B1418" i="3"/>
  <c r="A1418" i="3"/>
  <c r="C1417" i="3"/>
  <c r="B1417" i="3"/>
  <c r="A1417" i="3"/>
  <c r="C1416" i="3"/>
  <c r="B1416" i="3"/>
  <c r="A1416" i="3"/>
  <c r="C1415" i="3"/>
  <c r="B1415" i="3"/>
  <c r="A1415" i="3"/>
  <c r="C1414" i="3"/>
  <c r="B1414" i="3"/>
  <c r="A1414" i="3"/>
  <c r="C1413" i="3"/>
  <c r="B1413" i="3"/>
  <c r="A1413" i="3"/>
  <c r="C1412" i="3"/>
  <c r="B1412" i="3"/>
  <c r="A1412" i="3"/>
  <c r="C1411" i="3"/>
  <c r="B1411" i="3"/>
  <c r="A1411" i="3"/>
  <c r="C1410" i="3"/>
  <c r="B1410" i="3"/>
  <c r="A1410" i="3"/>
  <c r="C1409" i="3"/>
  <c r="B1409" i="3"/>
  <c r="A1409" i="3"/>
  <c r="C1408" i="3"/>
  <c r="B1408" i="3"/>
  <c r="A1408" i="3"/>
  <c r="C1407" i="3"/>
  <c r="B1407" i="3"/>
  <c r="A1407" i="3"/>
  <c r="C1406" i="3"/>
  <c r="B1406" i="3"/>
  <c r="A1406" i="3"/>
  <c r="C1405" i="3"/>
  <c r="B1405" i="3"/>
  <c r="A1405" i="3"/>
  <c r="C1404" i="3"/>
  <c r="B1404" i="3"/>
  <c r="A1404" i="3"/>
  <c r="C1403" i="3"/>
  <c r="B1403" i="3"/>
  <c r="A1403" i="3"/>
  <c r="C1402" i="3"/>
  <c r="B1402" i="3"/>
  <c r="A1402" i="3"/>
  <c r="C1401" i="3"/>
  <c r="B1401" i="3"/>
  <c r="A1401" i="3"/>
  <c r="C1400" i="3"/>
  <c r="B1400" i="3"/>
  <c r="A1400" i="3"/>
  <c r="C1399" i="3"/>
  <c r="B1399" i="3"/>
  <c r="A1399" i="3"/>
  <c r="C1398" i="3"/>
  <c r="B1398" i="3"/>
  <c r="A1398" i="3"/>
  <c r="C1397" i="3"/>
  <c r="B1397" i="3"/>
  <c r="A1397" i="3"/>
  <c r="C1396" i="3"/>
  <c r="B1396" i="3"/>
  <c r="A1396" i="3"/>
  <c r="C1395" i="3"/>
  <c r="B1395" i="3"/>
  <c r="A1395" i="3"/>
  <c r="C1394" i="3"/>
  <c r="B1394" i="3"/>
  <c r="A1394" i="3"/>
  <c r="C1393" i="3"/>
  <c r="B1393" i="3"/>
  <c r="A1393" i="3"/>
  <c r="C1392" i="3"/>
  <c r="B1392" i="3"/>
  <c r="A1392" i="3"/>
  <c r="C1391" i="3"/>
  <c r="B1391" i="3"/>
  <c r="A1391" i="3"/>
  <c r="C1390" i="3"/>
  <c r="B1390" i="3"/>
  <c r="A1390" i="3"/>
  <c r="C1389" i="3"/>
  <c r="B1389" i="3"/>
  <c r="A1389" i="3"/>
  <c r="C1388" i="3"/>
  <c r="B1388" i="3"/>
  <c r="A1388" i="3"/>
  <c r="C1387" i="3"/>
  <c r="B1387" i="3"/>
  <c r="A1387" i="3"/>
  <c r="C1386" i="3"/>
  <c r="B1386" i="3"/>
  <c r="A1386" i="3"/>
  <c r="C1385" i="3"/>
  <c r="B1385" i="3"/>
  <c r="A1385" i="3"/>
  <c r="C1384" i="3"/>
  <c r="B1384" i="3"/>
  <c r="A1384" i="3"/>
  <c r="C1383" i="3"/>
  <c r="B1383" i="3"/>
  <c r="A1383" i="3"/>
  <c r="C1382" i="3"/>
  <c r="B1382" i="3"/>
  <c r="A1382" i="3"/>
  <c r="C1381" i="3"/>
  <c r="B1381" i="3"/>
  <c r="A1381" i="3"/>
  <c r="C1380" i="3"/>
  <c r="B1380" i="3"/>
  <c r="A1380" i="3"/>
  <c r="C1379" i="3"/>
  <c r="B1379" i="3"/>
  <c r="A1379" i="3"/>
  <c r="C1378" i="3"/>
  <c r="B1378" i="3"/>
  <c r="A1378" i="3"/>
  <c r="C1377" i="3"/>
  <c r="B1377" i="3"/>
  <c r="A1377" i="3"/>
  <c r="C1376" i="3"/>
  <c r="B1376" i="3"/>
  <c r="A1376" i="3"/>
  <c r="C1375" i="3"/>
  <c r="B1375" i="3"/>
  <c r="A1375" i="3"/>
  <c r="C1374" i="3"/>
  <c r="B1374" i="3"/>
  <c r="A1374" i="3"/>
  <c r="C1373" i="3"/>
  <c r="B1373" i="3"/>
  <c r="A1373" i="3"/>
  <c r="C1372" i="3"/>
  <c r="B1372" i="3"/>
  <c r="A1372" i="3"/>
  <c r="C1371" i="3"/>
  <c r="B1371" i="3"/>
  <c r="A1371" i="3"/>
  <c r="C1370" i="3"/>
  <c r="B1370" i="3"/>
  <c r="A1370" i="3"/>
  <c r="C1369" i="3"/>
  <c r="B1369" i="3"/>
  <c r="A1369" i="3"/>
  <c r="C1368" i="3"/>
  <c r="B1368" i="3"/>
  <c r="A1368" i="3"/>
  <c r="C1367" i="3"/>
  <c r="B1367" i="3"/>
  <c r="A1367" i="3"/>
  <c r="C1366" i="3"/>
  <c r="B1366" i="3"/>
  <c r="A1366" i="3"/>
  <c r="C1365" i="3"/>
  <c r="B1365" i="3"/>
  <c r="A1365" i="3"/>
  <c r="C1364" i="3"/>
  <c r="B1364" i="3"/>
  <c r="A1364" i="3"/>
  <c r="C1363" i="3"/>
  <c r="B1363" i="3"/>
  <c r="A1363" i="3"/>
  <c r="C1362" i="3"/>
  <c r="B1362" i="3"/>
  <c r="A1362" i="3"/>
  <c r="C1361" i="3"/>
  <c r="B1361" i="3"/>
  <c r="A1361" i="3"/>
  <c r="C1360" i="3"/>
  <c r="B1360" i="3"/>
  <c r="A1360" i="3"/>
  <c r="C1359" i="3"/>
  <c r="B1359" i="3"/>
  <c r="A1359" i="3"/>
  <c r="C1358" i="3"/>
  <c r="B1358" i="3"/>
  <c r="A1358" i="3"/>
  <c r="C1357" i="3"/>
  <c r="B1357" i="3"/>
  <c r="A1357" i="3"/>
  <c r="C1356" i="3"/>
  <c r="B1356" i="3"/>
  <c r="A1356" i="3"/>
  <c r="C1355" i="3"/>
  <c r="B1355" i="3"/>
  <c r="A1355" i="3"/>
  <c r="C1354" i="3"/>
  <c r="B1354" i="3"/>
  <c r="A1354" i="3"/>
  <c r="C1353" i="3"/>
  <c r="B1353" i="3"/>
  <c r="A1353" i="3"/>
  <c r="C1352" i="3"/>
  <c r="B1352" i="3"/>
  <c r="A1352" i="3"/>
  <c r="C1351" i="3"/>
  <c r="B1351" i="3"/>
  <c r="A1351" i="3"/>
  <c r="C1350" i="3"/>
  <c r="B1350" i="3"/>
  <c r="A1350" i="3"/>
  <c r="C1349" i="3"/>
  <c r="B1349" i="3"/>
  <c r="A1349" i="3"/>
  <c r="C1348" i="3"/>
  <c r="B1348" i="3"/>
  <c r="A1348" i="3"/>
  <c r="C1347" i="3"/>
  <c r="B1347" i="3"/>
  <c r="A1347" i="3"/>
  <c r="C1346" i="3"/>
  <c r="B1346" i="3"/>
  <c r="A1346" i="3"/>
  <c r="C1345" i="3"/>
  <c r="B1345" i="3"/>
  <c r="A1345" i="3"/>
  <c r="C1344" i="3"/>
  <c r="B1344" i="3"/>
  <c r="A1344" i="3"/>
  <c r="C1343" i="3"/>
  <c r="B1343" i="3"/>
  <c r="A1343" i="3"/>
  <c r="C1342" i="3"/>
  <c r="B1342" i="3"/>
  <c r="A1342" i="3"/>
  <c r="C1341" i="3"/>
  <c r="B1341" i="3"/>
  <c r="A1341" i="3"/>
  <c r="C1340" i="3"/>
  <c r="B1340" i="3"/>
  <c r="A1340" i="3"/>
  <c r="C1339" i="3"/>
  <c r="B1339" i="3"/>
  <c r="A1339" i="3"/>
  <c r="C1338" i="3"/>
  <c r="B1338" i="3"/>
  <c r="A1338" i="3"/>
  <c r="C1337" i="3"/>
  <c r="B1337" i="3"/>
  <c r="A1337" i="3"/>
  <c r="C1336" i="3"/>
  <c r="B1336" i="3"/>
  <c r="A1336" i="3"/>
  <c r="C1335" i="3"/>
  <c r="B1335" i="3"/>
  <c r="A1335" i="3"/>
  <c r="C1334" i="3"/>
  <c r="B1334" i="3"/>
  <c r="A1334" i="3"/>
  <c r="C1333" i="3"/>
  <c r="B1333" i="3"/>
  <c r="A1333" i="3"/>
  <c r="C1332" i="3"/>
  <c r="B1332" i="3"/>
  <c r="A1332" i="3"/>
  <c r="C1331" i="3"/>
  <c r="B1331" i="3"/>
  <c r="A1331" i="3"/>
  <c r="C1330" i="3"/>
  <c r="B1330" i="3"/>
  <c r="A1330" i="3"/>
  <c r="C1329" i="3"/>
  <c r="B1329" i="3"/>
  <c r="A1329" i="3"/>
  <c r="C1328" i="3"/>
  <c r="B1328" i="3"/>
  <c r="A1328" i="3"/>
  <c r="C1327" i="3"/>
  <c r="B1327" i="3"/>
  <c r="A1327" i="3"/>
  <c r="C1326" i="3"/>
  <c r="B1326" i="3"/>
  <c r="A1326" i="3"/>
  <c r="C1325" i="3"/>
  <c r="B1325" i="3"/>
  <c r="A1325" i="3"/>
  <c r="C1324" i="3"/>
  <c r="B1324" i="3"/>
  <c r="A1324" i="3"/>
  <c r="C1323" i="3"/>
  <c r="B1323" i="3"/>
  <c r="A1323" i="3"/>
  <c r="C1322" i="3"/>
  <c r="B1322" i="3"/>
  <c r="A1322" i="3"/>
  <c r="C1321" i="3"/>
  <c r="B1321" i="3"/>
  <c r="A1321" i="3"/>
  <c r="C1320" i="3"/>
  <c r="B1320" i="3"/>
  <c r="A1320" i="3"/>
  <c r="C1319" i="3"/>
  <c r="B1319" i="3"/>
  <c r="A1319" i="3"/>
  <c r="C1318" i="3"/>
  <c r="B1318" i="3"/>
  <c r="A1318" i="3"/>
  <c r="C1317" i="3"/>
  <c r="B1317" i="3"/>
  <c r="A1317" i="3"/>
  <c r="C1316" i="3"/>
  <c r="B1316" i="3"/>
  <c r="A1316" i="3"/>
  <c r="C1315" i="3"/>
  <c r="B1315" i="3"/>
  <c r="A1315" i="3"/>
  <c r="C1314" i="3"/>
  <c r="B1314" i="3"/>
  <c r="A1314" i="3"/>
  <c r="C1313" i="3"/>
  <c r="B1313" i="3"/>
  <c r="A1313" i="3"/>
  <c r="C1312" i="3"/>
  <c r="B1312" i="3"/>
  <c r="A1312" i="3"/>
  <c r="C1311" i="3"/>
  <c r="B1311" i="3"/>
  <c r="A1311" i="3"/>
  <c r="C1310" i="3"/>
  <c r="B1310" i="3"/>
  <c r="A1310" i="3"/>
  <c r="C1309" i="3"/>
  <c r="B1309" i="3"/>
  <c r="A1309" i="3"/>
  <c r="C1308" i="3"/>
  <c r="B1308" i="3"/>
  <c r="A1308" i="3"/>
  <c r="C1307" i="3"/>
  <c r="B1307" i="3"/>
  <c r="A1307" i="3"/>
  <c r="C1306" i="3"/>
  <c r="B1306" i="3"/>
  <c r="A1306" i="3"/>
  <c r="C1305" i="3"/>
  <c r="B1305" i="3"/>
  <c r="A1305" i="3"/>
  <c r="C1304" i="3"/>
  <c r="B1304" i="3"/>
  <c r="A1304" i="3"/>
  <c r="C1303" i="3"/>
  <c r="B1303" i="3"/>
  <c r="A1303" i="3"/>
  <c r="C1302" i="3"/>
  <c r="B1302" i="3"/>
  <c r="A1302" i="3"/>
  <c r="C1301" i="3"/>
  <c r="B1301" i="3"/>
  <c r="A1301" i="3"/>
  <c r="C1300" i="3"/>
  <c r="B1300" i="3"/>
  <c r="A1300" i="3"/>
  <c r="C1299" i="3"/>
  <c r="B1299" i="3"/>
  <c r="A1299" i="3"/>
  <c r="C1298" i="3"/>
  <c r="B1298" i="3"/>
  <c r="A1298" i="3"/>
  <c r="C1297" i="3"/>
  <c r="B1297" i="3"/>
  <c r="A1297" i="3"/>
  <c r="C1296" i="3"/>
  <c r="B1296" i="3"/>
  <c r="A1296" i="3"/>
  <c r="C1295" i="3"/>
  <c r="B1295" i="3"/>
  <c r="A1295" i="3"/>
  <c r="C1294" i="3"/>
  <c r="B1294" i="3"/>
  <c r="A1294" i="3"/>
  <c r="C1293" i="3"/>
  <c r="B1293" i="3"/>
  <c r="A1293" i="3"/>
  <c r="C1292" i="3"/>
  <c r="B1292" i="3"/>
  <c r="A1292" i="3"/>
  <c r="C1291" i="3"/>
  <c r="B1291" i="3"/>
  <c r="A1291" i="3"/>
  <c r="C1290" i="3"/>
  <c r="B1290" i="3"/>
  <c r="A1290" i="3"/>
  <c r="C1289" i="3"/>
  <c r="B1289" i="3"/>
  <c r="A1289" i="3"/>
  <c r="C1288" i="3"/>
  <c r="B1288" i="3"/>
  <c r="A1288" i="3"/>
  <c r="C1287" i="3"/>
  <c r="B1287" i="3"/>
  <c r="A1287" i="3"/>
  <c r="C1286" i="3"/>
  <c r="B1286" i="3"/>
  <c r="A1286" i="3"/>
  <c r="C1285" i="3"/>
  <c r="B1285" i="3"/>
  <c r="A1285" i="3"/>
  <c r="C1284" i="3"/>
  <c r="B1284" i="3"/>
  <c r="A1284" i="3"/>
  <c r="C1283" i="3"/>
  <c r="B1283" i="3"/>
  <c r="A1283" i="3"/>
  <c r="C1282" i="3"/>
  <c r="B1282" i="3"/>
  <c r="A1282" i="3"/>
  <c r="C1281" i="3"/>
  <c r="B1281" i="3"/>
  <c r="A1281" i="3"/>
  <c r="C1280" i="3"/>
  <c r="B1280" i="3"/>
  <c r="A1280" i="3"/>
  <c r="C1279" i="3"/>
  <c r="B1279" i="3"/>
  <c r="A1279" i="3"/>
  <c r="C1278" i="3"/>
  <c r="B1278" i="3"/>
  <c r="A1278" i="3"/>
  <c r="C1277" i="3"/>
  <c r="B1277" i="3"/>
  <c r="A1277" i="3"/>
  <c r="C1276" i="3"/>
  <c r="B1276" i="3"/>
  <c r="A1276" i="3"/>
  <c r="C1275" i="3"/>
  <c r="B1275" i="3"/>
  <c r="A1275" i="3"/>
  <c r="C1274" i="3"/>
  <c r="B1274" i="3"/>
  <c r="A1274" i="3"/>
  <c r="C1273" i="3"/>
  <c r="B1273" i="3"/>
  <c r="A1273" i="3"/>
  <c r="C1272" i="3"/>
  <c r="B1272" i="3"/>
  <c r="A1272" i="3"/>
  <c r="C1271" i="3"/>
  <c r="B1271" i="3"/>
  <c r="A1271" i="3"/>
  <c r="C1270" i="3"/>
  <c r="B1270" i="3"/>
  <c r="A1270" i="3"/>
  <c r="C1269" i="3"/>
  <c r="B1269" i="3"/>
  <c r="A1269" i="3"/>
  <c r="C1268" i="3"/>
  <c r="B1268" i="3"/>
  <c r="A1268" i="3"/>
  <c r="C1267" i="3"/>
  <c r="B1267" i="3"/>
  <c r="A1267" i="3"/>
  <c r="C1266" i="3"/>
  <c r="B1266" i="3"/>
  <c r="A1266" i="3"/>
  <c r="C1265" i="3"/>
  <c r="B1265" i="3"/>
  <c r="A1265" i="3"/>
  <c r="C1264" i="3"/>
  <c r="B1264" i="3"/>
  <c r="A1264" i="3"/>
  <c r="C1263" i="3"/>
  <c r="B1263" i="3"/>
  <c r="A1263" i="3"/>
  <c r="C1262" i="3"/>
  <c r="B1262" i="3"/>
  <c r="A1262" i="3"/>
  <c r="C1261" i="3"/>
  <c r="B1261" i="3"/>
  <c r="A1261" i="3"/>
  <c r="C1260" i="3"/>
  <c r="B1260" i="3"/>
  <c r="A1260" i="3"/>
  <c r="C1259" i="3"/>
  <c r="B1259" i="3"/>
  <c r="A1259" i="3"/>
  <c r="C1258" i="3"/>
  <c r="B1258" i="3"/>
  <c r="A1258" i="3"/>
  <c r="C1257" i="3"/>
  <c r="B1257" i="3"/>
  <c r="A1257" i="3"/>
  <c r="C1256" i="3"/>
  <c r="B1256" i="3"/>
  <c r="A1256" i="3"/>
  <c r="C1255" i="3"/>
  <c r="B1255" i="3"/>
  <c r="A1255" i="3"/>
  <c r="C1254" i="3"/>
  <c r="B1254" i="3"/>
  <c r="A1254" i="3"/>
  <c r="C1253" i="3"/>
  <c r="B1253" i="3"/>
  <c r="A1253" i="3"/>
  <c r="C1252" i="3"/>
  <c r="B1252" i="3"/>
  <c r="A1252" i="3"/>
  <c r="C1251" i="3"/>
  <c r="B1251" i="3"/>
  <c r="A1251" i="3"/>
  <c r="C1250" i="3"/>
  <c r="B1250" i="3"/>
  <c r="A1250" i="3"/>
  <c r="C1249" i="3"/>
  <c r="B1249" i="3"/>
  <c r="A1249" i="3"/>
  <c r="C1248" i="3"/>
  <c r="B1248" i="3"/>
  <c r="A1248" i="3"/>
  <c r="C1247" i="3"/>
  <c r="B1247" i="3"/>
  <c r="A1247" i="3"/>
  <c r="C1246" i="3"/>
  <c r="B1246" i="3"/>
  <c r="A1246" i="3"/>
  <c r="C1245" i="3"/>
  <c r="B1245" i="3"/>
  <c r="A1245" i="3"/>
  <c r="C1244" i="3"/>
  <c r="B1244" i="3"/>
  <c r="A1244" i="3"/>
  <c r="C1243" i="3"/>
  <c r="B1243" i="3"/>
  <c r="A1243" i="3"/>
  <c r="C1242" i="3"/>
  <c r="B1242" i="3"/>
  <c r="A1242" i="3"/>
  <c r="C1241" i="3"/>
  <c r="B1241" i="3"/>
  <c r="A1241" i="3"/>
  <c r="C1240" i="3"/>
  <c r="B1240" i="3"/>
  <c r="A1240" i="3"/>
  <c r="C1239" i="3"/>
  <c r="B1239" i="3"/>
  <c r="A1239" i="3"/>
  <c r="C1238" i="3"/>
  <c r="B1238" i="3"/>
  <c r="A1238" i="3"/>
  <c r="C1237" i="3"/>
  <c r="B1237" i="3"/>
  <c r="A1237" i="3"/>
  <c r="C1236" i="3"/>
  <c r="B1236" i="3"/>
  <c r="A1236" i="3"/>
  <c r="C1235" i="3"/>
  <c r="B1235" i="3"/>
  <c r="A1235" i="3"/>
  <c r="C1234" i="3"/>
  <c r="B1234" i="3"/>
  <c r="A1234" i="3"/>
  <c r="C1233" i="3"/>
  <c r="B1233" i="3"/>
  <c r="A1233" i="3"/>
  <c r="C1232" i="3"/>
  <c r="B1232" i="3"/>
  <c r="A1232" i="3"/>
  <c r="C1231" i="3"/>
  <c r="B1231" i="3"/>
  <c r="A1231" i="3"/>
  <c r="C1230" i="3"/>
  <c r="B1230" i="3"/>
  <c r="A1230" i="3"/>
  <c r="C1229" i="3"/>
  <c r="B1229" i="3"/>
  <c r="A1229" i="3"/>
  <c r="C1228" i="3"/>
  <c r="B1228" i="3"/>
  <c r="A1228" i="3"/>
  <c r="C1227" i="3"/>
  <c r="B1227" i="3"/>
  <c r="A1227" i="3"/>
  <c r="C1226" i="3"/>
  <c r="B1226" i="3"/>
  <c r="A1226" i="3"/>
  <c r="C1225" i="3"/>
  <c r="B1225" i="3"/>
  <c r="A1225" i="3"/>
  <c r="C1224" i="3"/>
  <c r="B1224" i="3"/>
  <c r="A1224" i="3"/>
  <c r="C1223" i="3"/>
  <c r="B1223" i="3"/>
  <c r="A1223" i="3"/>
  <c r="C1222" i="3"/>
  <c r="B1222" i="3"/>
  <c r="A1222" i="3"/>
  <c r="C1221" i="3"/>
  <c r="B1221" i="3"/>
  <c r="A1221" i="3"/>
  <c r="C1220" i="3"/>
  <c r="B1220" i="3"/>
  <c r="A1220" i="3"/>
  <c r="C1219" i="3"/>
  <c r="B1219" i="3"/>
  <c r="A1219" i="3"/>
  <c r="C1218" i="3"/>
  <c r="B1218" i="3"/>
  <c r="A1218" i="3"/>
  <c r="C1217" i="3"/>
  <c r="B1217" i="3"/>
  <c r="A1217" i="3"/>
  <c r="C1216" i="3"/>
  <c r="B1216" i="3"/>
  <c r="A1216" i="3"/>
  <c r="C1215" i="3"/>
  <c r="B1215" i="3"/>
  <c r="A1215" i="3"/>
  <c r="C1214" i="3"/>
  <c r="B1214" i="3"/>
  <c r="A1214" i="3"/>
  <c r="C1213" i="3"/>
  <c r="B1213" i="3"/>
  <c r="A1213" i="3"/>
  <c r="C1212" i="3"/>
  <c r="B1212" i="3"/>
  <c r="A1212" i="3"/>
  <c r="C1211" i="3"/>
  <c r="B1211" i="3"/>
  <c r="A1211" i="3"/>
  <c r="C1210" i="3"/>
  <c r="B1210" i="3"/>
  <c r="A1210" i="3"/>
  <c r="C1209" i="3"/>
  <c r="B1209" i="3"/>
  <c r="A1209" i="3"/>
  <c r="C1208" i="3"/>
  <c r="B1208" i="3"/>
  <c r="A1208" i="3"/>
  <c r="C1207" i="3"/>
  <c r="B1207" i="3"/>
  <c r="A1207" i="3"/>
  <c r="C1206" i="3"/>
  <c r="B1206" i="3"/>
  <c r="A1206" i="3"/>
  <c r="C1205" i="3"/>
  <c r="B1205" i="3"/>
  <c r="A1205" i="3"/>
  <c r="C1204" i="3"/>
  <c r="B1204" i="3"/>
  <c r="A1204" i="3"/>
  <c r="C1203" i="3"/>
  <c r="B1203" i="3"/>
  <c r="A1203" i="3"/>
  <c r="C1202" i="3"/>
  <c r="B1202" i="3"/>
  <c r="A1202" i="3"/>
  <c r="C1201" i="3"/>
  <c r="B1201" i="3"/>
  <c r="A1201" i="3"/>
  <c r="C1200" i="3"/>
  <c r="B1200" i="3"/>
  <c r="A1200" i="3"/>
  <c r="C1199" i="3"/>
  <c r="B1199" i="3"/>
  <c r="A1199" i="3"/>
  <c r="C1198" i="3"/>
  <c r="B1198" i="3"/>
  <c r="A1198" i="3"/>
  <c r="C1197" i="3"/>
  <c r="B1197" i="3"/>
  <c r="A1197" i="3"/>
  <c r="C1196" i="3"/>
  <c r="B1196" i="3"/>
  <c r="A1196" i="3"/>
  <c r="C1195" i="3"/>
  <c r="B1195" i="3"/>
  <c r="A1195" i="3"/>
  <c r="C1194" i="3"/>
  <c r="B1194" i="3"/>
  <c r="A1194" i="3"/>
  <c r="C1193" i="3"/>
  <c r="B1193" i="3"/>
  <c r="A1193" i="3"/>
  <c r="C1192" i="3"/>
  <c r="B1192" i="3"/>
  <c r="A1192" i="3"/>
  <c r="C1191" i="3"/>
  <c r="B1191" i="3"/>
  <c r="A1191" i="3"/>
  <c r="C1190" i="3"/>
  <c r="B1190" i="3"/>
  <c r="A1190" i="3"/>
  <c r="C1189" i="3"/>
  <c r="B1189" i="3"/>
  <c r="A1189" i="3"/>
  <c r="C1188" i="3"/>
  <c r="B1188" i="3"/>
  <c r="A1188" i="3"/>
  <c r="C1187" i="3"/>
  <c r="B1187" i="3"/>
  <c r="A1187" i="3"/>
  <c r="C1186" i="3"/>
  <c r="B1186" i="3"/>
  <c r="A1186" i="3"/>
  <c r="C1185" i="3"/>
  <c r="B1185" i="3"/>
  <c r="A1185" i="3"/>
  <c r="C1184" i="3"/>
  <c r="B1184" i="3"/>
  <c r="A1184" i="3"/>
  <c r="C1183" i="3"/>
  <c r="B1183" i="3"/>
  <c r="A1183" i="3"/>
  <c r="C1182" i="3"/>
  <c r="B1182" i="3"/>
  <c r="A1182" i="3"/>
  <c r="C1181" i="3"/>
  <c r="B1181" i="3"/>
  <c r="A1181" i="3"/>
  <c r="C1180" i="3"/>
  <c r="B1180" i="3"/>
  <c r="A1180" i="3"/>
  <c r="C1179" i="3"/>
  <c r="B1179" i="3"/>
  <c r="A1179" i="3"/>
  <c r="C1178" i="3"/>
  <c r="B1178" i="3"/>
  <c r="A1178" i="3"/>
  <c r="C1177" i="3"/>
  <c r="B1177" i="3"/>
  <c r="A1177" i="3"/>
  <c r="C1176" i="3"/>
  <c r="B1176" i="3"/>
  <c r="A1176" i="3"/>
  <c r="C1175" i="3"/>
  <c r="B1175" i="3"/>
  <c r="A1175" i="3"/>
  <c r="C1174" i="3"/>
  <c r="B1174" i="3"/>
  <c r="A1174" i="3"/>
  <c r="C1173" i="3"/>
  <c r="B1173" i="3"/>
  <c r="A1173" i="3"/>
  <c r="C1172" i="3"/>
  <c r="B1172" i="3"/>
  <c r="A1172" i="3"/>
  <c r="C1171" i="3"/>
  <c r="B1171" i="3"/>
  <c r="A1171" i="3"/>
  <c r="C1170" i="3"/>
  <c r="B1170" i="3"/>
  <c r="A1170" i="3"/>
  <c r="C1169" i="3"/>
  <c r="B1169" i="3"/>
  <c r="A1169" i="3"/>
  <c r="C1168" i="3"/>
  <c r="B1168" i="3"/>
  <c r="A1168" i="3"/>
  <c r="C1167" i="3"/>
  <c r="B1167" i="3"/>
  <c r="A1167" i="3"/>
  <c r="C1166" i="3"/>
  <c r="B1166" i="3"/>
  <c r="A1166" i="3"/>
  <c r="C1165" i="3"/>
  <c r="B1165" i="3"/>
  <c r="A1165" i="3"/>
  <c r="C1164" i="3"/>
  <c r="B1164" i="3"/>
  <c r="A1164" i="3"/>
  <c r="C1163" i="3"/>
  <c r="B1163" i="3"/>
  <c r="A1163" i="3"/>
  <c r="C1162" i="3"/>
  <c r="B1162" i="3"/>
  <c r="A1162" i="3"/>
  <c r="C1161" i="3"/>
  <c r="B1161" i="3"/>
  <c r="A1161" i="3"/>
  <c r="C1160" i="3"/>
  <c r="B1160" i="3"/>
  <c r="A1160" i="3"/>
  <c r="C1159" i="3"/>
  <c r="B1159" i="3"/>
  <c r="A1159" i="3"/>
  <c r="C1158" i="3"/>
  <c r="B1158" i="3"/>
  <c r="A1158" i="3"/>
  <c r="C1157" i="3"/>
  <c r="B1157" i="3"/>
  <c r="A1157" i="3"/>
  <c r="C1156" i="3"/>
  <c r="B1156" i="3"/>
  <c r="A1156" i="3"/>
  <c r="C1155" i="3"/>
  <c r="B1155" i="3"/>
  <c r="A1155" i="3"/>
  <c r="C1154" i="3"/>
  <c r="B1154" i="3"/>
  <c r="A1154" i="3"/>
  <c r="C1153" i="3"/>
  <c r="B1153" i="3"/>
  <c r="A1153" i="3"/>
  <c r="C1152" i="3"/>
  <c r="B1152" i="3"/>
  <c r="A1152" i="3"/>
  <c r="C1151" i="3"/>
  <c r="B1151" i="3"/>
  <c r="A1151" i="3"/>
  <c r="C1150" i="3"/>
  <c r="B1150" i="3"/>
  <c r="A1150" i="3"/>
  <c r="C1149" i="3"/>
  <c r="B1149" i="3"/>
  <c r="A1149" i="3"/>
  <c r="C1148" i="3"/>
  <c r="B1148" i="3"/>
  <c r="A1148" i="3"/>
  <c r="C1147" i="3"/>
  <c r="B1147" i="3"/>
  <c r="A1147" i="3"/>
  <c r="C1146" i="3"/>
  <c r="B1146" i="3"/>
  <c r="A1146" i="3"/>
  <c r="C1145" i="3"/>
  <c r="B1145" i="3"/>
  <c r="A1145" i="3"/>
  <c r="C1144" i="3"/>
  <c r="B1144" i="3"/>
  <c r="A1144" i="3"/>
  <c r="C1143" i="3"/>
  <c r="B1143" i="3"/>
  <c r="A1143" i="3"/>
  <c r="C1142" i="3"/>
  <c r="B1142" i="3"/>
  <c r="A1142" i="3"/>
  <c r="C1141" i="3"/>
  <c r="B1141" i="3"/>
  <c r="A1141" i="3"/>
  <c r="C1140" i="3"/>
  <c r="B1140" i="3"/>
  <c r="A1140" i="3"/>
  <c r="C1139" i="3"/>
  <c r="B1139" i="3"/>
  <c r="A1139" i="3"/>
  <c r="C1138" i="3"/>
  <c r="B1138" i="3"/>
  <c r="A1138" i="3"/>
  <c r="C1137" i="3"/>
  <c r="B1137" i="3"/>
  <c r="A1137" i="3"/>
  <c r="C1136" i="3"/>
  <c r="B1136" i="3"/>
  <c r="A1136" i="3"/>
  <c r="C1135" i="3"/>
  <c r="B1135" i="3"/>
  <c r="A1135" i="3"/>
  <c r="C1134" i="3"/>
  <c r="B1134" i="3"/>
  <c r="A1134" i="3"/>
  <c r="C1133" i="3"/>
  <c r="B1133" i="3"/>
  <c r="A1133" i="3"/>
  <c r="C1132" i="3"/>
  <c r="B1132" i="3"/>
  <c r="A1132" i="3"/>
  <c r="C1131" i="3"/>
  <c r="B1131" i="3"/>
  <c r="A1131" i="3"/>
  <c r="C1130" i="3"/>
  <c r="B1130" i="3"/>
  <c r="A1130" i="3"/>
  <c r="C1129" i="3"/>
  <c r="B1129" i="3"/>
  <c r="A1129" i="3"/>
  <c r="C1128" i="3"/>
  <c r="B1128" i="3"/>
  <c r="A1128" i="3"/>
  <c r="C1127" i="3"/>
  <c r="B1127" i="3"/>
  <c r="A1127" i="3"/>
  <c r="C1126" i="3"/>
  <c r="B1126" i="3"/>
  <c r="A1126" i="3"/>
  <c r="C1125" i="3"/>
  <c r="B1125" i="3"/>
  <c r="A1125" i="3"/>
  <c r="C1124" i="3"/>
  <c r="B1124" i="3"/>
  <c r="A1124" i="3"/>
  <c r="C1123" i="3"/>
  <c r="B1123" i="3"/>
  <c r="A1123" i="3"/>
  <c r="C1122" i="3"/>
  <c r="B1122" i="3"/>
  <c r="A1122" i="3"/>
  <c r="C1121" i="3"/>
  <c r="B1121" i="3"/>
  <c r="A1121" i="3"/>
  <c r="C1120" i="3"/>
  <c r="B1120" i="3"/>
  <c r="A1120" i="3"/>
  <c r="C1119" i="3"/>
  <c r="B1119" i="3"/>
  <c r="A1119" i="3"/>
  <c r="C1118" i="3"/>
  <c r="B1118" i="3"/>
  <c r="A1118" i="3"/>
  <c r="C1117" i="3"/>
  <c r="B1117" i="3"/>
  <c r="A1117" i="3"/>
  <c r="C1116" i="3"/>
  <c r="B1116" i="3"/>
  <c r="A1116" i="3"/>
  <c r="C1115" i="3"/>
  <c r="B1115" i="3"/>
  <c r="A1115" i="3"/>
  <c r="C1114" i="3"/>
  <c r="B1114" i="3"/>
  <c r="A1114" i="3"/>
  <c r="C1113" i="3"/>
  <c r="B1113" i="3"/>
  <c r="A1113" i="3"/>
  <c r="C1112" i="3"/>
  <c r="B1112" i="3"/>
  <c r="A1112" i="3"/>
  <c r="C1111" i="3"/>
  <c r="B1111" i="3"/>
  <c r="A1111" i="3"/>
  <c r="C1110" i="3"/>
  <c r="B1110" i="3"/>
  <c r="A1110" i="3"/>
  <c r="C1109" i="3"/>
  <c r="B1109" i="3"/>
  <c r="A1109" i="3"/>
  <c r="C1108" i="3"/>
  <c r="B1108" i="3"/>
  <c r="A1108" i="3"/>
  <c r="C1107" i="3"/>
  <c r="B1107" i="3"/>
  <c r="A1107" i="3"/>
  <c r="C1106" i="3"/>
  <c r="B1106" i="3"/>
  <c r="A1106" i="3"/>
  <c r="C1105" i="3"/>
  <c r="B1105" i="3"/>
  <c r="A1105" i="3"/>
  <c r="C1104" i="3"/>
  <c r="B1104" i="3"/>
  <c r="A1104" i="3"/>
  <c r="C1103" i="3"/>
  <c r="B1103" i="3"/>
  <c r="A1103" i="3"/>
  <c r="C1102" i="3"/>
  <c r="B1102" i="3"/>
  <c r="A1102" i="3"/>
  <c r="C1101" i="3"/>
  <c r="B1101" i="3"/>
  <c r="A1101" i="3"/>
  <c r="C1100" i="3"/>
  <c r="B1100" i="3"/>
  <c r="A1100" i="3"/>
  <c r="C1099" i="3"/>
  <c r="B1099" i="3"/>
  <c r="A1099" i="3"/>
  <c r="C1098" i="3"/>
  <c r="B1098" i="3"/>
  <c r="A1098" i="3"/>
  <c r="C1097" i="3"/>
  <c r="B1097" i="3"/>
  <c r="A1097" i="3"/>
  <c r="C1096" i="3"/>
  <c r="B1096" i="3"/>
  <c r="A1096" i="3"/>
  <c r="C1095" i="3"/>
  <c r="B1095" i="3"/>
  <c r="A1095" i="3"/>
  <c r="C1094" i="3"/>
  <c r="B1094" i="3"/>
  <c r="A1094" i="3"/>
  <c r="C1093" i="3"/>
  <c r="B1093" i="3"/>
  <c r="A1093" i="3"/>
  <c r="C1092" i="3"/>
  <c r="B1092" i="3"/>
  <c r="A1092" i="3"/>
  <c r="C1091" i="3"/>
  <c r="B1091" i="3"/>
  <c r="A1091" i="3"/>
  <c r="C1090" i="3"/>
  <c r="B1090" i="3"/>
  <c r="A1090" i="3"/>
  <c r="C1089" i="3"/>
  <c r="B1089" i="3"/>
  <c r="A1089" i="3"/>
  <c r="C1088" i="3"/>
  <c r="B1088" i="3"/>
  <c r="A1088" i="3"/>
  <c r="C1087" i="3"/>
  <c r="B1087" i="3"/>
  <c r="A1087" i="3"/>
  <c r="C1086" i="3"/>
  <c r="B1086" i="3"/>
  <c r="A1086" i="3"/>
  <c r="C1085" i="3"/>
  <c r="B1085" i="3"/>
  <c r="A1085" i="3"/>
  <c r="C1084" i="3"/>
  <c r="B1084" i="3"/>
  <c r="A1084" i="3"/>
  <c r="C1083" i="3"/>
  <c r="B1083" i="3"/>
  <c r="A1083" i="3"/>
  <c r="C1082" i="3"/>
  <c r="B1082" i="3"/>
  <c r="A1082" i="3"/>
  <c r="C1081" i="3"/>
  <c r="B1081" i="3"/>
  <c r="A1081" i="3"/>
  <c r="C1080" i="3"/>
  <c r="B1080" i="3"/>
  <c r="A1080" i="3"/>
  <c r="C1079" i="3"/>
  <c r="B1079" i="3"/>
  <c r="A1079" i="3"/>
  <c r="C1078" i="3"/>
  <c r="B1078" i="3"/>
  <c r="A1078" i="3"/>
  <c r="C1077" i="3"/>
  <c r="B1077" i="3"/>
  <c r="A1077" i="3"/>
  <c r="C1076" i="3"/>
  <c r="B1076" i="3"/>
  <c r="A1076" i="3"/>
  <c r="C1075" i="3"/>
  <c r="B1075" i="3"/>
  <c r="A1075" i="3"/>
  <c r="C1074" i="3"/>
  <c r="B1074" i="3"/>
  <c r="A1074" i="3"/>
  <c r="C1073" i="3"/>
  <c r="B1073" i="3"/>
  <c r="A1073" i="3"/>
  <c r="C1072" i="3"/>
  <c r="B1072" i="3"/>
  <c r="A1072" i="3"/>
  <c r="C1071" i="3"/>
  <c r="B1071" i="3"/>
  <c r="A1071" i="3"/>
  <c r="C1070" i="3"/>
  <c r="B1070" i="3"/>
  <c r="A1070" i="3"/>
  <c r="C1069" i="3"/>
  <c r="B1069" i="3"/>
  <c r="A1069" i="3"/>
  <c r="C1068" i="3"/>
  <c r="B1068" i="3"/>
  <c r="A1068" i="3"/>
  <c r="C1067" i="3"/>
  <c r="B1067" i="3"/>
  <c r="A1067" i="3"/>
  <c r="C1066" i="3"/>
  <c r="B1066" i="3"/>
  <c r="A1066" i="3"/>
  <c r="C1065" i="3"/>
  <c r="B1065" i="3"/>
  <c r="A1065" i="3"/>
  <c r="C1064" i="3"/>
  <c r="B1064" i="3"/>
  <c r="A1064" i="3"/>
  <c r="C1063" i="3"/>
  <c r="B1063" i="3"/>
  <c r="A1063" i="3"/>
  <c r="C1062" i="3"/>
  <c r="B1062" i="3"/>
  <c r="A1062" i="3"/>
  <c r="C1061" i="3"/>
  <c r="B1061" i="3"/>
  <c r="A1061" i="3"/>
  <c r="C1060" i="3"/>
  <c r="B1060" i="3"/>
  <c r="A1060" i="3"/>
  <c r="C1059" i="3"/>
  <c r="B1059" i="3"/>
  <c r="A1059" i="3"/>
  <c r="C1058" i="3"/>
  <c r="B1058" i="3"/>
  <c r="A1058" i="3"/>
  <c r="C1057" i="3"/>
  <c r="B1057" i="3"/>
  <c r="A1057" i="3"/>
  <c r="C1056" i="3"/>
  <c r="B1056" i="3"/>
  <c r="A1056" i="3"/>
  <c r="C1055" i="3"/>
  <c r="B1055" i="3"/>
  <c r="A1055" i="3"/>
  <c r="C1054" i="3"/>
  <c r="B1054" i="3"/>
  <c r="A1054" i="3"/>
  <c r="C1053" i="3"/>
  <c r="B1053" i="3"/>
  <c r="A1053" i="3"/>
  <c r="C1052" i="3"/>
  <c r="B1052" i="3"/>
  <c r="A1052" i="3"/>
  <c r="C1051" i="3"/>
  <c r="B1051" i="3"/>
  <c r="A1051" i="3"/>
  <c r="C1050" i="3"/>
  <c r="B1050" i="3"/>
  <c r="A1050" i="3"/>
  <c r="C1049" i="3"/>
  <c r="B1049" i="3"/>
  <c r="A1049" i="3"/>
  <c r="C1048" i="3"/>
  <c r="B1048" i="3"/>
  <c r="A1048" i="3"/>
  <c r="C1047" i="3"/>
  <c r="B1047" i="3"/>
  <c r="A1047" i="3"/>
  <c r="C1046" i="3"/>
  <c r="B1046" i="3"/>
  <c r="A1046" i="3"/>
  <c r="C1045" i="3"/>
  <c r="B1045" i="3"/>
  <c r="A1045" i="3"/>
  <c r="C1044" i="3"/>
  <c r="B1044" i="3"/>
  <c r="A1044" i="3"/>
  <c r="C1043" i="3"/>
  <c r="B1043" i="3"/>
  <c r="A1043" i="3"/>
  <c r="C1042" i="3"/>
  <c r="B1042" i="3"/>
  <c r="A1042" i="3"/>
  <c r="C1041" i="3"/>
  <c r="B1041" i="3"/>
  <c r="A1041" i="3"/>
  <c r="C1040" i="3"/>
  <c r="B1040" i="3"/>
  <c r="A1040" i="3"/>
  <c r="C1039" i="3"/>
  <c r="B1039" i="3"/>
  <c r="A1039" i="3"/>
  <c r="C1038" i="3"/>
  <c r="B1038" i="3"/>
  <c r="A1038" i="3"/>
  <c r="C1037" i="3"/>
  <c r="B1037" i="3"/>
  <c r="A1037" i="3"/>
  <c r="C1036" i="3"/>
  <c r="B1036" i="3"/>
  <c r="A1036" i="3"/>
  <c r="C1035" i="3"/>
  <c r="B1035" i="3"/>
  <c r="A1035" i="3"/>
  <c r="C1034" i="3"/>
  <c r="B1034" i="3"/>
  <c r="A1034" i="3"/>
  <c r="C1033" i="3"/>
  <c r="B1033" i="3"/>
  <c r="A1033" i="3"/>
  <c r="C1032" i="3"/>
  <c r="B1032" i="3"/>
  <c r="A1032" i="3"/>
  <c r="C1031" i="3"/>
  <c r="B1031" i="3"/>
  <c r="A1031" i="3"/>
  <c r="C1030" i="3"/>
  <c r="B1030" i="3"/>
  <c r="A1030" i="3"/>
  <c r="C1029" i="3"/>
  <c r="B1029" i="3"/>
  <c r="A1029" i="3"/>
  <c r="C1028" i="3"/>
  <c r="B1028" i="3"/>
  <c r="A1028" i="3"/>
  <c r="C1027" i="3"/>
  <c r="B1027" i="3"/>
  <c r="A1027" i="3"/>
  <c r="C1026" i="3"/>
  <c r="B1026" i="3"/>
  <c r="A1026" i="3"/>
  <c r="C1025" i="3"/>
  <c r="B1025" i="3"/>
  <c r="A1025" i="3"/>
  <c r="C1024" i="3"/>
  <c r="B1024" i="3"/>
  <c r="A1024" i="3"/>
  <c r="C1023" i="3"/>
  <c r="B1023" i="3"/>
  <c r="A1023" i="3"/>
  <c r="C1022" i="3"/>
  <c r="B1022" i="3"/>
  <c r="A1022" i="3"/>
  <c r="C1021" i="3"/>
  <c r="B1021" i="3"/>
  <c r="A1021" i="3"/>
  <c r="C1020" i="3"/>
  <c r="B1020" i="3"/>
  <c r="A1020" i="3"/>
  <c r="C1019" i="3"/>
  <c r="B1019" i="3"/>
  <c r="A1019" i="3"/>
  <c r="C1018" i="3"/>
  <c r="B1018" i="3"/>
  <c r="A1018" i="3"/>
  <c r="C1017" i="3"/>
  <c r="B1017" i="3"/>
  <c r="A1017" i="3"/>
  <c r="C1016" i="3"/>
  <c r="B1016" i="3"/>
  <c r="A1016" i="3"/>
  <c r="C1015" i="3"/>
  <c r="B1015" i="3"/>
  <c r="A1015" i="3"/>
  <c r="C1014" i="3"/>
  <c r="B1014" i="3"/>
  <c r="A1014" i="3"/>
  <c r="C1013" i="3"/>
  <c r="B1013" i="3"/>
  <c r="A1013" i="3"/>
  <c r="C1012" i="3"/>
  <c r="B1012" i="3"/>
  <c r="A1012" i="3"/>
  <c r="C1011" i="3"/>
  <c r="B1011" i="3"/>
  <c r="A1011" i="3"/>
  <c r="C1010" i="3"/>
  <c r="B1010" i="3"/>
  <c r="A1010" i="3"/>
  <c r="C1009" i="3"/>
  <c r="B1009" i="3"/>
  <c r="A1009" i="3"/>
  <c r="C1008" i="3"/>
  <c r="B1008" i="3"/>
  <c r="A1008" i="3"/>
  <c r="C1007" i="3"/>
  <c r="B1007" i="3"/>
  <c r="A1007" i="3"/>
  <c r="C1006" i="3"/>
  <c r="B1006" i="3"/>
  <c r="A1006" i="3"/>
  <c r="C1005" i="3"/>
  <c r="B1005" i="3"/>
  <c r="A1005" i="3"/>
  <c r="C1004" i="3"/>
  <c r="B1004" i="3"/>
  <c r="A1004" i="3"/>
  <c r="C1003" i="3"/>
  <c r="B1003" i="3"/>
  <c r="A1003" i="3"/>
  <c r="C1002" i="3"/>
  <c r="B1002" i="3"/>
  <c r="A1002" i="3"/>
  <c r="C1001" i="3"/>
  <c r="B1001" i="3"/>
  <c r="A1001" i="3"/>
  <c r="C1000" i="3"/>
  <c r="B1000" i="3"/>
  <c r="A1000" i="3"/>
  <c r="C999" i="3"/>
  <c r="B999" i="3"/>
  <c r="A999" i="3"/>
  <c r="C998" i="3"/>
  <c r="B998" i="3"/>
  <c r="A998" i="3"/>
  <c r="C997" i="3"/>
  <c r="B997" i="3"/>
  <c r="A997" i="3"/>
  <c r="C996" i="3"/>
  <c r="B996" i="3"/>
  <c r="A996" i="3"/>
  <c r="C995" i="3"/>
  <c r="B995" i="3"/>
  <c r="A995" i="3"/>
  <c r="C994" i="3"/>
  <c r="B994" i="3"/>
  <c r="A994" i="3"/>
  <c r="C993" i="3"/>
  <c r="B993" i="3"/>
  <c r="A993" i="3"/>
  <c r="C992" i="3"/>
  <c r="B992" i="3"/>
  <c r="A992" i="3"/>
  <c r="C991" i="3"/>
  <c r="B991" i="3"/>
  <c r="A991" i="3"/>
  <c r="C990" i="3"/>
  <c r="B990" i="3"/>
  <c r="A990" i="3"/>
  <c r="C989" i="3"/>
  <c r="B989" i="3"/>
  <c r="A989" i="3"/>
  <c r="C988" i="3"/>
  <c r="B988" i="3"/>
  <c r="A988" i="3"/>
  <c r="C987" i="3"/>
  <c r="B987" i="3"/>
  <c r="A987" i="3"/>
  <c r="C986" i="3"/>
  <c r="B986" i="3"/>
  <c r="A986" i="3"/>
  <c r="C985" i="3"/>
  <c r="B985" i="3"/>
  <c r="A985" i="3"/>
  <c r="C984" i="3"/>
  <c r="B984" i="3"/>
  <c r="A984" i="3"/>
  <c r="C983" i="3"/>
  <c r="B983" i="3"/>
  <c r="A983" i="3"/>
  <c r="C982" i="3"/>
  <c r="B982" i="3"/>
  <c r="A982" i="3"/>
  <c r="C981" i="3"/>
  <c r="B981" i="3"/>
  <c r="A981" i="3"/>
  <c r="C980" i="3"/>
  <c r="B980" i="3"/>
  <c r="A980" i="3"/>
  <c r="C979" i="3"/>
  <c r="B979" i="3"/>
  <c r="A979" i="3"/>
  <c r="C978" i="3"/>
  <c r="B978" i="3"/>
  <c r="A978" i="3"/>
  <c r="C977" i="3"/>
  <c r="B977" i="3"/>
  <c r="A977" i="3"/>
  <c r="C976" i="3"/>
  <c r="B976" i="3"/>
  <c r="A976" i="3"/>
  <c r="C975" i="3"/>
  <c r="B975" i="3"/>
  <c r="A975" i="3"/>
  <c r="C974" i="3"/>
  <c r="B974" i="3"/>
  <c r="A974" i="3"/>
  <c r="C973" i="3"/>
  <c r="B973" i="3"/>
  <c r="A973" i="3"/>
  <c r="C972" i="3"/>
  <c r="B972" i="3"/>
  <c r="A972" i="3"/>
  <c r="C971" i="3"/>
  <c r="B971" i="3"/>
  <c r="A971" i="3"/>
  <c r="C970" i="3"/>
  <c r="B970" i="3"/>
  <c r="A970" i="3"/>
  <c r="C969" i="3"/>
  <c r="B969" i="3"/>
  <c r="A969" i="3"/>
  <c r="C968" i="3"/>
  <c r="B968" i="3"/>
  <c r="A968" i="3"/>
  <c r="C967" i="3"/>
  <c r="B967" i="3"/>
  <c r="A967" i="3"/>
  <c r="C966" i="3"/>
  <c r="B966" i="3"/>
  <c r="A966" i="3"/>
  <c r="C965" i="3"/>
  <c r="B965" i="3"/>
  <c r="A965" i="3"/>
  <c r="C964" i="3"/>
  <c r="B964" i="3"/>
  <c r="A964" i="3"/>
  <c r="C963" i="3"/>
  <c r="B963" i="3"/>
  <c r="A963" i="3"/>
  <c r="C962" i="3"/>
  <c r="B962" i="3"/>
  <c r="A962" i="3"/>
  <c r="C961" i="3"/>
  <c r="B961" i="3"/>
  <c r="A961" i="3"/>
  <c r="C960" i="3"/>
  <c r="B960" i="3"/>
  <c r="A960" i="3"/>
  <c r="C959" i="3"/>
  <c r="B959" i="3"/>
  <c r="A959" i="3"/>
  <c r="C958" i="3"/>
  <c r="B958" i="3"/>
  <c r="A958" i="3"/>
  <c r="C957" i="3"/>
  <c r="B957" i="3"/>
  <c r="A957" i="3"/>
  <c r="C956" i="3"/>
  <c r="B956" i="3"/>
  <c r="A956" i="3"/>
  <c r="C955" i="3"/>
  <c r="B955" i="3"/>
  <c r="A955" i="3"/>
  <c r="C954" i="3"/>
  <c r="B954" i="3"/>
  <c r="A954" i="3"/>
  <c r="C953" i="3"/>
  <c r="B953" i="3"/>
  <c r="A953" i="3"/>
  <c r="C952" i="3"/>
  <c r="B952" i="3"/>
  <c r="A952" i="3"/>
  <c r="C951" i="3"/>
  <c r="B951" i="3"/>
  <c r="A951" i="3"/>
  <c r="C950" i="3"/>
  <c r="B950" i="3"/>
  <c r="A950" i="3"/>
  <c r="C949" i="3"/>
  <c r="B949" i="3"/>
  <c r="A949" i="3"/>
  <c r="C948" i="3"/>
  <c r="B948" i="3"/>
  <c r="A948" i="3"/>
  <c r="C947" i="3"/>
  <c r="B947" i="3"/>
  <c r="A947" i="3"/>
  <c r="C946" i="3"/>
  <c r="B946" i="3"/>
  <c r="A946" i="3"/>
  <c r="C945" i="3"/>
  <c r="B945" i="3"/>
  <c r="A945" i="3"/>
  <c r="C944" i="3"/>
  <c r="B944" i="3"/>
  <c r="A944" i="3"/>
  <c r="C943" i="3"/>
  <c r="B943" i="3"/>
  <c r="A943" i="3"/>
  <c r="C942" i="3"/>
  <c r="B942" i="3"/>
  <c r="A942" i="3"/>
  <c r="C941" i="3"/>
  <c r="B941" i="3"/>
  <c r="A941" i="3"/>
  <c r="C940" i="3"/>
  <c r="B940" i="3"/>
  <c r="A940" i="3"/>
  <c r="C939" i="3"/>
  <c r="B939" i="3"/>
  <c r="A939" i="3"/>
  <c r="C938" i="3"/>
  <c r="B938" i="3"/>
  <c r="A938" i="3"/>
  <c r="C937" i="3"/>
  <c r="B937" i="3"/>
  <c r="A937" i="3"/>
  <c r="C936" i="3"/>
  <c r="B936" i="3"/>
  <c r="A936" i="3"/>
  <c r="C935" i="3"/>
  <c r="B935" i="3"/>
  <c r="A935" i="3"/>
  <c r="C934" i="3"/>
  <c r="B934" i="3"/>
  <c r="A934" i="3"/>
  <c r="C933" i="3"/>
  <c r="B933" i="3"/>
  <c r="A933" i="3"/>
  <c r="C932" i="3"/>
  <c r="B932" i="3"/>
  <c r="A932" i="3"/>
  <c r="C931" i="3"/>
  <c r="B931" i="3"/>
  <c r="A931" i="3"/>
  <c r="C930" i="3"/>
  <c r="B930" i="3"/>
  <c r="A930" i="3"/>
  <c r="C929" i="3"/>
  <c r="B929" i="3"/>
  <c r="A929" i="3"/>
  <c r="C928" i="3"/>
  <c r="B928" i="3"/>
  <c r="A928" i="3"/>
  <c r="C927" i="3"/>
  <c r="B927" i="3"/>
  <c r="A927" i="3"/>
  <c r="C926" i="3"/>
  <c r="B926" i="3"/>
  <c r="A926" i="3"/>
  <c r="C925" i="3"/>
  <c r="B925" i="3"/>
  <c r="A925" i="3"/>
  <c r="C924" i="3"/>
  <c r="B924" i="3"/>
  <c r="A924" i="3"/>
  <c r="C923" i="3"/>
  <c r="B923" i="3"/>
  <c r="A923" i="3"/>
  <c r="C922" i="3"/>
  <c r="B922" i="3"/>
  <c r="A922" i="3"/>
  <c r="C921" i="3"/>
  <c r="B921" i="3"/>
  <c r="A921" i="3"/>
  <c r="C920" i="3"/>
  <c r="B920" i="3"/>
  <c r="A920" i="3"/>
  <c r="C919" i="3"/>
  <c r="B919" i="3"/>
  <c r="A919" i="3"/>
  <c r="C918" i="3"/>
  <c r="B918" i="3"/>
  <c r="A918" i="3"/>
  <c r="C917" i="3"/>
  <c r="B917" i="3"/>
  <c r="A917" i="3"/>
  <c r="C916" i="3"/>
  <c r="B916" i="3"/>
  <c r="A916" i="3"/>
  <c r="C915" i="3"/>
  <c r="B915" i="3"/>
  <c r="A915" i="3"/>
  <c r="C914" i="3"/>
  <c r="B914" i="3"/>
  <c r="A914" i="3"/>
  <c r="C913" i="3"/>
  <c r="B913" i="3"/>
  <c r="A913" i="3"/>
  <c r="C912" i="3"/>
  <c r="B912" i="3"/>
  <c r="A912" i="3"/>
  <c r="C911" i="3"/>
  <c r="B911" i="3"/>
  <c r="A911" i="3"/>
  <c r="C910" i="3"/>
  <c r="B910" i="3"/>
  <c r="A910" i="3"/>
  <c r="C909" i="3"/>
  <c r="B909" i="3"/>
  <c r="A909" i="3"/>
  <c r="C908" i="3"/>
  <c r="B908" i="3"/>
  <c r="A908" i="3"/>
  <c r="C907" i="3"/>
  <c r="B907" i="3"/>
  <c r="A907" i="3"/>
  <c r="C906" i="3"/>
  <c r="B906" i="3"/>
  <c r="A906" i="3"/>
  <c r="C905" i="3"/>
  <c r="B905" i="3"/>
  <c r="A905" i="3"/>
  <c r="C904" i="3"/>
  <c r="B904" i="3"/>
  <c r="A904" i="3"/>
  <c r="C903" i="3"/>
  <c r="B903" i="3"/>
  <c r="A903" i="3"/>
  <c r="C902" i="3"/>
  <c r="B902" i="3"/>
  <c r="A902" i="3"/>
  <c r="C901" i="3"/>
  <c r="B901" i="3"/>
  <c r="A901" i="3"/>
  <c r="C900" i="3"/>
  <c r="B900" i="3"/>
  <c r="A900" i="3"/>
  <c r="C899" i="3"/>
  <c r="B899" i="3"/>
  <c r="A899" i="3"/>
  <c r="C898" i="3"/>
  <c r="B898" i="3"/>
  <c r="A898" i="3"/>
  <c r="C897" i="3"/>
  <c r="B897" i="3"/>
  <c r="A897" i="3"/>
  <c r="C896" i="3"/>
  <c r="B896" i="3"/>
  <c r="A896" i="3"/>
  <c r="C895" i="3"/>
  <c r="B895" i="3"/>
  <c r="A895" i="3"/>
  <c r="C894" i="3"/>
  <c r="B894" i="3"/>
  <c r="A894" i="3"/>
  <c r="C893" i="3"/>
  <c r="B893" i="3"/>
  <c r="A893" i="3"/>
  <c r="C892" i="3"/>
  <c r="B892" i="3"/>
  <c r="A892" i="3"/>
  <c r="C891" i="3"/>
  <c r="B891" i="3"/>
  <c r="A891" i="3"/>
  <c r="C890" i="3"/>
  <c r="B890" i="3"/>
  <c r="A890" i="3"/>
  <c r="C889" i="3"/>
  <c r="B889" i="3"/>
  <c r="A889" i="3"/>
  <c r="C888" i="3"/>
  <c r="B888" i="3"/>
  <c r="A888" i="3"/>
  <c r="C887" i="3"/>
  <c r="B887" i="3"/>
  <c r="A887" i="3"/>
  <c r="C886" i="3"/>
  <c r="B886" i="3"/>
  <c r="A886" i="3"/>
  <c r="C885" i="3"/>
  <c r="B885" i="3"/>
  <c r="A885" i="3"/>
  <c r="C884" i="3"/>
  <c r="B884" i="3"/>
  <c r="A884" i="3"/>
  <c r="C883" i="3"/>
  <c r="B883" i="3"/>
  <c r="A883" i="3"/>
  <c r="C882" i="3"/>
  <c r="B882" i="3"/>
  <c r="A882" i="3"/>
  <c r="C881" i="3"/>
  <c r="B881" i="3"/>
  <c r="A881" i="3"/>
  <c r="C880" i="3"/>
  <c r="B880" i="3"/>
  <c r="A880" i="3"/>
  <c r="C879" i="3"/>
  <c r="B879" i="3"/>
  <c r="A879" i="3"/>
  <c r="C878" i="3"/>
  <c r="B878" i="3"/>
  <c r="A878" i="3"/>
  <c r="C877" i="3"/>
  <c r="B877" i="3"/>
  <c r="A877" i="3"/>
  <c r="C876" i="3"/>
  <c r="B876" i="3"/>
  <c r="A876" i="3"/>
  <c r="C875" i="3"/>
  <c r="B875" i="3"/>
  <c r="A875" i="3"/>
  <c r="C874" i="3"/>
  <c r="B874" i="3"/>
  <c r="A874" i="3"/>
  <c r="C873" i="3"/>
  <c r="B873" i="3"/>
  <c r="A873" i="3"/>
  <c r="C872" i="3"/>
  <c r="B872" i="3"/>
  <c r="A872" i="3"/>
  <c r="C871" i="3"/>
  <c r="B871" i="3"/>
  <c r="A871" i="3"/>
  <c r="C870" i="3"/>
  <c r="B870" i="3"/>
  <c r="A870" i="3"/>
  <c r="C869" i="3"/>
  <c r="B869" i="3"/>
  <c r="A869" i="3"/>
  <c r="C868" i="3"/>
  <c r="B868" i="3"/>
  <c r="A868" i="3"/>
  <c r="C867" i="3"/>
  <c r="B867" i="3"/>
  <c r="A867" i="3"/>
  <c r="C866" i="3"/>
  <c r="B866" i="3"/>
  <c r="A866" i="3"/>
  <c r="C865" i="3"/>
  <c r="B865" i="3"/>
  <c r="A865" i="3"/>
  <c r="C864" i="3"/>
  <c r="B864" i="3"/>
  <c r="A864" i="3"/>
  <c r="C863" i="3"/>
  <c r="B863" i="3"/>
  <c r="A863" i="3"/>
  <c r="C862" i="3"/>
  <c r="B862" i="3"/>
  <c r="A862" i="3"/>
  <c r="C861" i="3"/>
  <c r="B861" i="3"/>
  <c r="A861" i="3"/>
  <c r="C860" i="3"/>
  <c r="B860" i="3"/>
  <c r="A860" i="3"/>
  <c r="C859" i="3"/>
  <c r="B859" i="3"/>
  <c r="A859" i="3"/>
  <c r="C858" i="3"/>
  <c r="B858" i="3"/>
  <c r="A858" i="3"/>
  <c r="C857" i="3"/>
  <c r="B857" i="3"/>
  <c r="A857" i="3"/>
  <c r="C856" i="3"/>
  <c r="B856" i="3"/>
  <c r="A856" i="3"/>
  <c r="C855" i="3"/>
  <c r="B855" i="3"/>
  <c r="A855" i="3"/>
  <c r="C854" i="3"/>
  <c r="B854" i="3"/>
  <c r="A854" i="3"/>
  <c r="C853" i="3"/>
  <c r="B853" i="3"/>
  <c r="A853" i="3"/>
  <c r="C852" i="3"/>
  <c r="B852" i="3"/>
  <c r="A852" i="3"/>
  <c r="C851" i="3"/>
  <c r="B851" i="3"/>
  <c r="A851" i="3"/>
  <c r="C850" i="3"/>
  <c r="B850" i="3"/>
  <c r="A850" i="3"/>
  <c r="C849" i="3"/>
  <c r="B849" i="3"/>
  <c r="A849" i="3"/>
  <c r="C848" i="3"/>
  <c r="B848" i="3"/>
  <c r="A848" i="3"/>
  <c r="C847" i="3"/>
  <c r="B847" i="3"/>
  <c r="A847" i="3"/>
  <c r="C846" i="3"/>
  <c r="B846" i="3"/>
  <c r="A846" i="3"/>
  <c r="C845" i="3"/>
  <c r="B845" i="3"/>
  <c r="A845" i="3"/>
  <c r="C844" i="3"/>
  <c r="B844" i="3"/>
  <c r="A844" i="3"/>
  <c r="C843" i="3"/>
  <c r="B843" i="3"/>
  <c r="A843" i="3"/>
  <c r="C842" i="3"/>
  <c r="B842" i="3"/>
  <c r="A842" i="3"/>
  <c r="C841" i="3"/>
  <c r="B841" i="3"/>
  <c r="A841" i="3"/>
  <c r="C840" i="3"/>
  <c r="B840" i="3"/>
  <c r="A840" i="3"/>
  <c r="C839" i="3"/>
  <c r="B839" i="3"/>
  <c r="A839" i="3"/>
  <c r="C838" i="3"/>
  <c r="B838" i="3"/>
  <c r="A838" i="3"/>
  <c r="C837" i="3"/>
  <c r="B837" i="3"/>
  <c r="A837" i="3"/>
  <c r="C836" i="3"/>
  <c r="B836" i="3"/>
  <c r="A836" i="3"/>
  <c r="C835" i="3"/>
  <c r="B835" i="3"/>
  <c r="A835" i="3"/>
  <c r="C834" i="3"/>
  <c r="B834" i="3"/>
  <c r="A834" i="3"/>
  <c r="C833" i="3"/>
  <c r="B833" i="3"/>
  <c r="A833" i="3"/>
  <c r="C832" i="3"/>
  <c r="B832" i="3"/>
  <c r="A832" i="3"/>
  <c r="C831" i="3"/>
  <c r="B831" i="3"/>
  <c r="A831" i="3"/>
  <c r="C830" i="3"/>
  <c r="B830" i="3"/>
  <c r="A830" i="3"/>
  <c r="C829" i="3"/>
  <c r="B829" i="3"/>
  <c r="A829" i="3"/>
  <c r="C828" i="3"/>
  <c r="B828" i="3"/>
  <c r="A828" i="3"/>
  <c r="C827" i="3"/>
  <c r="B827" i="3"/>
  <c r="A827" i="3"/>
  <c r="C826" i="3"/>
  <c r="B826" i="3"/>
  <c r="A826" i="3"/>
  <c r="C825" i="3"/>
  <c r="B825" i="3"/>
  <c r="A825" i="3"/>
  <c r="C824" i="3"/>
  <c r="B824" i="3"/>
  <c r="A824" i="3"/>
  <c r="C823" i="3"/>
  <c r="B823" i="3"/>
  <c r="A823" i="3"/>
  <c r="C822" i="3"/>
  <c r="B822" i="3"/>
  <c r="A822" i="3"/>
  <c r="C821" i="3"/>
  <c r="B821" i="3"/>
  <c r="A821" i="3"/>
  <c r="C820" i="3"/>
  <c r="B820" i="3"/>
  <c r="A820" i="3"/>
  <c r="C819" i="3"/>
  <c r="B819" i="3"/>
  <c r="A819" i="3"/>
  <c r="C818" i="3"/>
  <c r="B818" i="3"/>
  <c r="A818" i="3"/>
  <c r="C817" i="3"/>
  <c r="B817" i="3"/>
  <c r="A817" i="3"/>
  <c r="C816" i="3"/>
  <c r="B816" i="3"/>
  <c r="A816" i="3"/>
  <c r="C815" i="3"/>
  <c r="B815" i="3"/>
  <c r="A815" i="3"/>
  <c r="C814" i="3"/>
  <c r="B814" i="3"/>
  <c r="A814" i="3"/>
  <c r="C813" i="3"/>
  <c r="B813" i="3"/>
  <c r="A813" i="3"/>
  <c r="C812" i="3"/>
  <c r="B812" i="3"/>
  <c r="A812" i="3"/>
  <c r="C811" i="3"/>
  <c r="B811" i="3"/>
  <c r="A811" i="3"/>
  <c r="C810" i="3"/>
  <c r="B810" i="3"/>
  <c r="A810" i="3"/>
  <c r="C809" i="3"/>
  <c r="B809" i="3"/>
  <c r="A809" i="3"/>
  <c r="C808" i="3"/>
  <c r="B808" i="3"/>
  <c r="A808" i="3"/>
  <c r="C807" i="3"/>
  <c r="B807" i="3"/>
  <c r="A807" i="3"/>
  <c r="C806" i="3"/>
  <c r="B806" i="3"/>
  <c r="A806" i="3"/>
  <c r="C805" i="3"/>
  <c r="B805" i="3"/>
  <c r="A805" i="3"/>
  <c r="C804" i="3"/>
  <c r="B804" i="3"/>
  <c r="A804" i="3"/>
  <c r="C803" i="3"/>
  <c r="B803" i="3"/>
  <c r="A803" i="3"/>
  <c r="C802" i="3"/>
  <c r="B802" i="3"/>
  <c r="A802" i="3"/>
  <c r="C801" i="3"/>
  <c r="B801" i="3"/>
  <c r="A801" i="3"/>
  <c r="C800" i="3"/>
  <c r="B800" i="3"/>
  <c r="A800" i="3"/>
  <c r="C799" i="3"/>
  <c r="B799" i="3"/>
  <c r="A799" i="3"/>
  <c r="C798" i="3"/>
  <c r="B798" i="3"/>
  <c r="A798" i="3"/>
  <c r="C797" i="3"/>
  <c r="B797" i="3"/>
  <c r="A797" i="3"/>
  <c r="C796" i="3"/>
  <c r="B796" i="3"/>
  <c r="A796" i="3"/>
  <c r="C795" i="3"/>
  <c r="B795" i="3"/>
  <c r="A795" i="3"/>
  <c r="C794" i="3"/>
  <c r="B794" i="3"/>
  <c r="A794" i="3"/>
  <c r="C793" i="3"/>
  <c r="B793" i="3"/>
  <c r="A793" i="3"/>
  <c r="C792" i="3"/>
  <c r="B792" i="3"/>
  <c r="A792" i="3"/>
  <c r="C791" i="3"/>
  <c r="B791" i="3"/>
  <c r="A791" i="3"/>
  <c r="C790" i="3"/>
  <c r="B790" i="3"/>
  <c r="A790" i="3"/>
  <c r="C789" i="3"/>
  <c r="B789" i="3"/>
  <c r="A789" i="3"/>
  <c r="C788" i="3"/>
  <c r="B788" i="3"/>
  <c r="A788" i="3"/>
  <c r="C787" i="3"/>
  <c r="B787" i="3"/>
  <c r="A787" i="3"/>
  <c r="C786" i="3"/>
  <c r="B786" i="3"/>
  <c r="A786" i="3"/>
  <c r="C785" i="3"/>
  <c r="B785" i="3"/>
  <c r="A785" i="3"/>
  <c r="C784" i="3"/>
  <c r="B784" i="3"/>
  <c r="A784" i="3"/>
  <c r="C783" i="3"/>
  <c r="B783" i="3"/>
  <c r="A783" i="3"/>
  <c r="C782" i="3"/>
  <c r="B782" i="3"/>
  <c r="A782" i="3"/>
  <c r="C781" i="3"/>
  <c r="B781" i="3"/>
  <c r="A781" i="3"/>
  <c r="C780" i="3"/>
  <c r="B780" i="3"/>
  <c r="A780" i="3"/>
  <c r="C779" i="3"/>
  <c r="B779" i="3"/>
  <c r="A779" i="3"/>
  <c r="C778" i="3"/>
  <c r="B778" i="3"/>
  <c r="A778" i="3"/>
  <c r="C777" i="3"/>
  <c r="B777" i="3"/>
  <c r="A777" i="3"/>
  <c r="C776" i="3"/>
  <c r="B776" i="3"/>
  <c r="A776" i="3"/>
  <c r="C775" i="3"/>
  <c r="B775" i="3"/>
  <c r="A775" i="3"/>
  <c r="C774" i="3"/>
  <c r="B774" i="3"/>
  <c r="A774" i="3"/>
  <c r="C773" i="3"/>
  <c r="B773" i="3"/>
  <c r="A773" i="3"/>
  <c r="C772" i="3"/>
  <c r="B772" i="3"/>
  <c r="A772" i="3"/>
  <c r="C771" i="3"/>
  <c r="B771" i="3"/>
  <c r="A771" i="3"/>
  <c r="C770" i="3"/>
  <c r="B770" i="3"/>
  <c r="A770" i="3"/>
  <c r="C769" i="3"/>
  <c r="B769" i="3"/>
  <c r="A769" i="3"/>
  <c r="C768" i="3"/>
  <c r="B768" i="3"/>
  <c r="A768" i="3"/>
  <c r="C767" i="3"/>
  <c r="B767" i="3"/>
  <c r="A767" i="3"/>
  <c r="C766" i="3"/>
  <c r="B766" i="3"/>
  <c r="A766" i="3"/>
  <c r="C765" i="3"/>
  <c r="B765" i="3"/>
  <c r="A765" i="3"/>
  <c r="C764" i="3"/>
  <c r="B764" i="3"/>
  <c r="A764" i="3"/>
  <c r="C763" i="3"/>
  <c r="B763" i="3"/>
  <c r="A763" i="3"/>
  <c r="C762" i="3"/>
  <c r="B762" i="3"/>
  <c r="A762" i="3"/>
  <c r="C761" i="3"/>
  <c r="B761" i="3"/>
  <c r="A761" i="3"/>
  <c r="C760" i="3"/>
  <c r="B760" i="3"/>
  <c r="A760" i="3"/>
  <c r="C759" i="3"/>
  <c r="B759" i="3"/>
  <c r="A759" i="3"/>
  <c r="C758" i="3"/>
  <c r="B758" i="3"/>
  <c r="A758" i="3"/>
  <c r="C757" i="3"/>
  <c r="B757" i="3"/>
  <c r="A757" i="3"/>
  <c r="C756" i="3"/>
  <c r="B756" i="3"/>
  <c r="A756" i="3"/>
  <c r="C755" i="3"/>
  <c r="B755" i="3"/>
  <c r="A755" i="3"/>
  <c r="C754" i="3"/>
  <c r="B754" i="3"/>
  <c r="A754" i="3"/>
  <c r="C753" i="3"/>
  <c r="B753" i="3"/>
  <c r="A753" i="3"/>
  <c r="C752" i="3"/>
  <c r="B752" i="3"/>
  <c r="A752" i="3"/>
  <c r="C751" i="3"/>
  <c r="B751" i="3"/>
  <c r="A751" i="3"/>
  <c r="C750" i="3"/>
  <c r="B750" i="3"/>
  <c r="A750" i="3"/>
  <c r="C749" i="3"/>
  <c r="B749" i="3"/>
  <c r="A749" i="3"/>
  <c r="C748" i="3"/>
  <c r="B748" i="3"/>
  <c r="A748" i="3"/>
  <c r="C747" i="3"/>
  <c r="B747" i="3"/>
  <c r="A747" i="3"/>
  <c r="C746" i="3"/>
  <c r="B746" i="3"/>
  <c r="A746" i="3"/>
  <c r="C745" i="3"/>
  <c r="B745" i="3"/>
  <c r="A745" i="3"/>
  <c r="C744" i="3"/>
  <c r="B744" i="3"/>
  <c r="A744" i="3"/>
  <c r="C743" i="3"/>
  <c r="B743" i="3"/>
  <c r="A743" i="3"/>
  <c r="C742" i="3"/>
  <c r="B742" i="3"/>
  <c r="A742" i="3"/>
  <c r="C741" i="3"/>
  <c r="B741" i="3"/>
  <c r="A741" i="3"/>
  <c r="C740" i="3"/>
  <c r="B740" i="3"/>
  <c r="A740" i="3"/>
  <c r="C739" i="3"/>
  <c r="B739" i="3"/>
  <c r="A739" i="3"/>
  <c r="C738" i="3"/>
  <c r="B738" i="3"/>
  <c r="A738" i="3"/>
  <c r="C737" i="3"/>
  <c r="B737" i="3"/>
  <c r="A737" i="3"/>
  <c r="C736" i="3"/>
  <c r="B736" i="3"/>
  <c r="A736" i="3"/>
  <c r="C735" i="3"/>
  <c r="B735" i="3"/>
  <c r="A735" i="3"/>
  <c r="C734" i="3"/>
  <c r="B734" i="3"/>
  <c r="A734" i="3"/>
  <c r="C733" i="3"/>
  <c r="B733" i="3"/>
  <c r="A733" i="3"/>
  <c r="C732" i="3"/>
  <c r="B732" i="3"/>
  <c r="A732" i="3"/>
  <c r="C731" i="3"/>
  <c r="B731" i="3"/>
  <c r="A731" i="3"/>
  <c r="C730" i="3"/>
  <c r="B730" i="3"/>
  <c r="A730" i="3"/>
  <c r="C729" i="3"/>
  <c r="B729" i="3"/>
  <c r="A729" i="3"/>
  <c r="C728" i="3"/>
  <c r="B728" i="3"/>
  <c r="A728" i="3"/>
  <c r="C727" i="3"/>
  <c r="B727" i="3"/>
  <c r="A727" i="3"/>
  <c r="C726" i="3"/>
  <c r="B726" i="3"/>
  <c r="A726" i="3"/>
  <c r="C725" i="3"/>
  <c r="B725" i="3"/>
  <c r="A725" i="3"/>
  <c r="C724" i="3"/>
  <c r="B724" i="3"/>
  <c r="A724" i="3"/>
  <c r="C723" i="3"/>
  <c r="B723" i="3"/>
  <c r="A723" i="3"/>
  <c r="C722" i="3"/>
  <c r="B722" i="3"/>
  <c r="A722" i="3"/>
  <c r="C721" i="3"/>
  <c r="B721" i="3"/>
  <c r="A721" i="3"/>
  <c r="C720" i="3"/>
  <c r="B720" i="3"/>
  <c r="A720" i="3"/>
  <c r="C719" i="3"/>
  <c r="B719" i="3"/>
  <c r="A719" i="3"/>
  <c r="C718" i="3"/>
  <c r="B718" i="3"/>
  <c r="A718" i="3"/>
  <c r="C717" i="3"/>
  <c r="B717" i="3"/>
  <c r="A717" i="3"/>
  <c r="C716" i="3"/>
  <c r="B716" i="3"/>
  <c r="A716" i="3"/>
  <c r="C715" i="3"/>
  <c r="B715" i="3"/>
  <c r="A715" i="3"/>
  <c r="C714" i="3"/>
  <c r="B714" i="3"/>
  <c r="A714" i="3"/>
  <c r="C713" i="3"/>
  <c r="B713" i="3"/>
  <c r="A713" i="3"/>
  <c r="C712" i="3"/>
  <c r="B712" i="3"/>
  <c r="A712" i="3"/>
  <c r="C711" i="3"/>
  <c r="B711" i="3"/>
  <c r="A711" i="3"/>
  <c r="C710" i="3"/>
  <c r="B710" i="3"/>
  <c r="A710" i="3"/>
  <c r="C709" i="3"/>
  <c r="B709" i="3"/>
  <c r="A709" i="3"/>
  <c r="C708" i="3"/>
  <c r="B708" i="3"/>
  <c r="A708" i="3"/>
  <c r="C707" i="3"/>
  <c r="B707" i="3"/>
  <c r="A707" i="3"/>
  <c r="C706" i="3"/>
  <c r="B706" i="3"/>
  <c r="A706" i="3"/>
  <c r="C705" i="3"/>
  <c r="B705" i="3"/>
  <c r="A705" i="3"/>
  <c r="C704" i="3"/>
  <c r="B704" i="3"/>
  <c r="A704" i="3"/>
  <c r="C703" i="3"/>
  <c r="B703" i="3"/>
  <c r="A703" i="3"/>
  <c r="C702" i="3"/>
  <c r="B702" i="3"/>
  <c r="A702" i="3"/>
  <c r="C701" i="3"/>
  <c r="B701" i="3"/>
  <c r="A701" i="3"/>
  <c r="C700" i="3"/>
  <c r="B700" i="3"/>
  <c r="A700" i="3"/>
  <c r="C699" i="3"/>
  <c r="B699" i="3"/>
  <c r="A699" i="3"/>
  <c r="C698" i="3"/>
  <c r="B698" i="3"/>
  <c r="A698" i="3"/>
  <c r="C697" i="3"/>
  <c r="B697" i="3"/>
  <c r="A697" i="3"/>
  <c r="C696" i="3"/>
  <c r="B696" i="3"/>
  <c r="A696" i="3"/>
  <c r="C695" i="3"/>
  <c r="B695" i="3"/>
  <c r="A695" i="3"/>
  <c r="C694" i="3"/>
  <c r="B694" i="3"/>
  <c r="A694" i="3"/>
  <c r="C693" i="3"/>
  <c r="B693" i="3"/>
  <c r="A693" i="3"/>
  <c r="C692" i="3"/>
  <c r="B692" i="3"/>
  <c r="A692" i="3"/>
  <c r="C691" i="3"/>
  <c r="B691" i="3"/>
  <c r="A691" i="3"/>
  <c r="C690" i="3"/>
  <c r="B690" i="3"/>
  <c r="A690" i="3"/>
  <c r="C689" i="3"/>
  <c r="B689" i="3"/>
  <c r="A689" i="3"/>
  <c r="C688" i="3"/>
  <c r="B688" i="3"/>
  <c r="A688" i="3"/>
  <c r="C687" i="3"/>
  <c r="B687" i="3"/>
  <c r="A687" i="3"/>
  <c r="C686" i="3"/>
  <c r="B686" i="3"/>
  <c r="A686" i="3"/>
  <c r="C685" i="3"/>
  <c r="B685" i="3"/>
  <c r="A685" i="3"/>
  <c r="C684" i="3"/>
  <c r="B684" i="3"/>
  <c r="A684" i="3"/>
  <c r="C683" i="3"/>
  <c r="B683" i="3"/>
  <c r="A683" i="3"/>
  <c r="C682" i="3"/>
  <c r="B682" i="3"/>
  <c r="A682" i="3"/>
  <c r="C681" i="3"/>
  <c r="B681" i="3"/>
  <c r="A681" i="3"/>
  <c r="C680" i="3"/>
  <c r="B680" i="3"/>
  <c r="A680" i="3"/>
  <c r="C679" i="3"/>
  <c r="B679" i="3"/>
  <c r="A679" i="3"/>
  <c r="C678" i="3"/>
  <c r="B678" i="3"/>
  <c r="A678" i="3"/>
  <c r="C677" i="3"/>
  <c r="B677" i="3"/>
  <c r="A677" i="3"/>
  <c r="C676" i="3"/>
  <c r="B676" i="3"/>
  <c r="A676" i="3"/>
  <c r="C675" i="3"/>
  <c r="B675" i="3"/>
  <c r="A675" i="3"/>
  <c r="C674" i="3"/>
  <c r="B674" i="3"/>
  <c r="A674" i="3"/>
  <c r="C673" i="3"/>
  <c r="B673" i="3"/>
  <c r="A673" i="3"/>
  <c r="C672" i="3"/>
  <c r="B672" i="3"/>
  <c r="A672" i="3"/>
  <c r="C671" i="3"/>
  <c r="B671" i="3"/>
  <c r="A671" i="3"/>
  <c r="C670" i="3"/>
  <c r="B670" i="3"/>
  <c r="A670" i="3"/>
  <c r="C669" i="3"/>
  <c r="B669" i="3"/>
  <c r="A669" i="3"/>
  <c r="C668" i="3"/>
  <c r="B668" i="3"/>
  <c r="A668" i="3"/>
  <c r="C667" i="3"/>
  <c r="B667" i="3"/>
  <c r="A667" i="3"/>
  <c r="C666" i="3"/>
  <c r="B666" i="3"/>
  <c r="A666" i="3"/>
  <c r="C665" i="3"/>
  <c r="B665" i="3"/>
  <c r="A665" i="3"/>
  <c r="C664" i="3"/>
  <c r="B664" i="3"/>
  <c r="A664" i="3"/>
  <c r="C663" i="3"/>
  <c r="B663" i="3"/>
  <c r="A663" i="3"/>
  <c r="C662" i="3"/>
  <c r="B662" i="3"/>
  <c r="A662" i="3"/>
  <c r="C661" i="3"/>
  <c r="B661" i="3"/>
  <c r="A661" i="3"/>
  <c r="C660" i="3"/>
  <c r="B660" i="3"/>
  <c r="A660" i="3"/>
  <c r="C659" i="3"/>
  <c r="B659" i="3"/>
  <c r="A659" i="3"/>
  <c r="C658" i="3"/>
  <c r="B658" i="3"/>
  <c r="A658" i="3"/>
  <c r="C657" i="3"/>
  <c r="B657" i="3"/>
  <c r="A657" i="3"/>
  <c r="C656" i="3"/>
  <c r="B656" i="3"/>
  <c r="A656" i="3"/>
  <c r="C655" i="3"/>
  <c r="B655" i="3"/>
  <c r="A655" i="3"/>
  <c r="C654" i="3"/>
  <c r="B654" i="3"/>
  <c r="A654" i="3"/>
  <c r="C653" i="3"/>
  <c r="B653" i="3"/>
  <c r="A653" i="3"/>
  <c r="C652" i="3"/>
  <c r="B652" i="3"/>
  <c r="A652" i="3"/>
  <c r="C651" i="3"/>
  <c r="B651" i="3"/>
  <c r="A651" i="3"/>
  <c r="C650" i="3"/>
  <c r="B650" i="3"/>
  <c r="A650" i="3"/>
  <c r="C649" i="3"/>
  <c r="B649" i="3"/>
  <c r="A649" i="3"/>
  <c r="C648" i="3"/>
  <c r="B648" i="3"/>
  <c r="A648" i="3"/>
  <c r="C647" i="3"/>
  <c r="B647" i="3"/>
  <c r="A647" i="3"/>
  <c r="C646" i="3"/>
  <c r="B646" i="3"/>
  <c r="A646" i="3"/>
  <c r="C645" i="3"/>
  <c r="B645" i="3"/>
  <c r="A645" i="3"/>
  <c r="C644" i="3"/>
  <c r="B644" i="3"/>
  <c r="A644" i="3"/>
  <c r="C643" i="3"/>
  <c r="B643" i="3"/>
  <c r="A643" i="3"/>
  <c r="C642" i="3"/>
  <c r="B642" i="3"/>
  <c r="A642" i="3"/>
  <c r="C641" i="3"/>
  <c r="B641" i="3"/>
  <c r="A641" i="3"/>
  <c r="C640" i="3"/>
  <c r="B640" i="3"/>
  <c r="A640" i="3"/>
  <c r="C639" i="3"/>
  <c r="B639" i="3"/>
  <c r="A639" i="3"/>
  <c r="C638" i="3"/>
  <c r="B638" i="3"/>
  <c r="A638" i="3"/>
  <c r="C637" i="3"/>
  <c r="B637" i="3"/>
  <c r="A637" i="3"/>
  <c r="C636" i="3"/>
  <c r="B636" i="3"/>
  <c r="A636" i="3"/>
  <c r="C635" i="3"/>
  <c r="B635" i="3"/>
  <c r="A635" i="3"/>
  <c r="C634" i="3"/>
  <c r="B634" i="3"/>
  <c r="A634" i="3"/>
  <c r="C633" i="3"/>
  <c r="B633" i="3"/>
  <c r="A633" i="3"/>
  <c r="C632" i="3"/>
  <c r="B632" i="3"/>
  <c r="A632" i="3"/>
  <c r="C631" i="3"/>
  <c r="B631" i="3"/>
  <c r="A631" i="3"/>
  <c r="C630" i="3"/>
  <c r="B630" i="3"/>
  <c r="A630" i="3"/>
  <c r="C629" i="3"/>
  <c r="B629" i="3"/>
  <c r="A629" i="3"/>
  <c r="C628" i="3"/>
  <c r="B628" i="3"/>
  <c r="A628" i="3"/>
  <c r="C627" i="3"/>
  <c r="B627" i="3"/>
  <c r="A627" i="3"/>
  <c r="C626" i="3"/>
  <c r="B626" i="3"/>
  <c r="A626" i="3"/>
  <c r="C625" i="3"/>
  <c r="B625" i="3"/>
  <c r="A625" i="3"/>
  <c r="C624" i="3"/>
  <c r="B624" i="3"/>
  <c r="A624" i="3"/>
  <c r="C623" i="3"/>
  <c r="B623" i="3"/>
  <c r="A623" i="3"/>
  <c r="C622" i="3"/>
  <c r="B622" i="3"/>
  <c r="A622" i="3"/>
  <c r="C621" i="3"/>
  <c r="B621" i="3"/>
  <c r="A621" i="3"/>
  <c r="C620" i="3"/>
  <c r="B620" i="3"/>
  <c r="A620" i="3"/>
  <c r="C619" i="3"/>
  <c r="B619" i="3"/>
  <c r="A619" i="3"/>
  <c r="C618" i="3"/>
  <c r="B618" i="3"/>
  <c r="A618" i="3"/>
  <c r="C617" i="3"/>
  <c r="B617" i="3"/>
  <c r="A617" i="3"/>
  <c r="C616" i="3"/>
  <c r="B616" i="3"/>
  <c r="A616" i="3"/>
  <c r="C615" i="3"/>
  <c r="B615" i="3"/>
  <c r="A615" i="3"/>
  <c r="C614" i="3"/>
  <c r="B614" i="3"/>
  <c r="A614" i="3"/>
  <c r="C613" i="3"/>
  <c r="B613" i="3"/>
  <c r="A613" i="3"/>
  <c r="C612" i="3"/>
  <c r="B612" i="3"/>
  <c r="A612" i="3"/>
  <c r="C611" i="3"/>
  <c r="B611" i="3"/>
  <c r="A611" i="3"/>
  <c r="C610" i="3"/>
  <c r="B610" i="3"/>
  <c r="A610" i="3"/>
  <c r="C609" i="3"/>
  <c r="B609" i="3"/>
  <c r="A609" i="3"/>
  <c r="C608" i="3"/>
  <c r="B608" i="3"/>
  <c r="A608" i="3"/>
  <c r="C607" i="3"/>
  <c r="B607" i="3"/>
  <c r="A607" i="3"/>
  <c r="C606" i="3"/>
  <c r="B606" i="3"/>
  <c r="A606" i="3"/>
  <c r="C605" i="3"/>
  <c r="B605" i="3"/>
  <c r="A605" i="3"/>
  <c r="C604" i="3"/>
  <c r="B604" i="3"/>
  <c r="A604" i="3"/>
  <c r="C603" i="3"/>
  <c r="B603" i="3"/>
  <c r="A603" i="3"/>
  <c r="C602" i="3"/>
  <c r="B602" i="3"/>
  <c r="A602" i="3"/>
  <c r="C601" i="3"/>
  <c r="B601" i="3"/>
  <c r="A601" i="3"/>
  <c r="C600" i="3"/>
  <c r="B600" i="3"/>
  <c r="A600" i="3"/>
  <c r="C599" i="3"/>
  <c r="B599" i="3"/>
  <c r="A599" i="3"/>
  <c r="C598" i="3"/>
  <c r="B598" i="3"/>
  <c r="A598" i="3"/>
  <c r="C597" i="3"/>
  <c r="B597" i="3"/>
  <c r="A597" i="3"/>
  <c r="C596" i="3"/>
  <c r="B596" i="3"/>
  <c r="A596" i="3"/>
  <c r="C595" i="3"/>
  <c r="B595" i="3"/>
  <c r="A595" i="3"/>
  <c r="C594" i="3"/>
  <c r="B594" i="3"/>
  <c r="A594" i="3"/>
  <c r="C593" i="3"/>
  <c r="B593" i="3"/>
  <c r="A593" i="3"/>
  <c r="C592" i="3"/>
  <c r="B592" i="3"/>
  <c r="A592" i="3"/>
  <c r="C591" i="3"/>
  <c r="B591" i="3"/>
  <c r="A591" i="3"/>
  <c r="C590" i="3"/>
  <c r="B590" i="3"/>
  <c r="A590" i="3"/>
  <c r="C589" i="3"/>
  <c r="B589" i="3"/>
  <c r="A589" i="3"/>
  <c r="C588" i="3"/>
  <c r="B588" i="3"/>
  <c r="A588" i="3"/>
  <c r="C587" i="3"/>
  <c r="B587" i="3"/>
  <c r="A587" i="3"/>
  <c r="C586" i="3"/>
  <c r="B586" i="3"/>
  <c r="A586" i="3"/>
  <c r="C585" i="3"/>
  <c r="B585" i="3"/>
  <c r="A585" i="3"/>
  <c r="C584" i="3"/>
  <c r="B584" i="3"/>
  <c r="A584" i="3"/>
  <c r="C583" i="3"/>
  <c r="B583" i="3"/>
  <c r="A583" i="3"/>
  <c r="C582" i="3"/>
  <c r="B582" i="3"/>
  <c r="A582" i="3"/>
  <c r="C581" i="3"/>
  <c r="B581" i="3"/>
  <c r="A581" i="3"/>
  <c r="C580" i="3"/>
  <c r="B580" i="3"/>
  <c r="A580" i="3"/>
  <c r="C579" i="3"/>
  <c r="B579" i="3"/>
  <c r="A579" i="3"/>
  <c r="C578" i="3"/>
  <c r="B578" i="3"/>
  <c r="A578" i="3"/>
  <c r="C577" i="3"/>
  <c r="B577" i="3"/>
  <c r="A577" i="3"/>
  <c r="C576" i="3"/>
  <c r="B576" i="3"/>
  <c r="A576" i="3"/>
  <c r="C575" i="3"/>
  <c r="B575" i="3"/>
  <c r="A575" i="3"/>
  <c r="C574" i="3"/>
  <c r="B574" i="3"/>
  <c r="A574" i="3"/>
  <c r="C573" i="3"/>
  <c r="B573" i="3"/>
  <c r="A573" i="3"/>
  <c r="C572" i="3"/>
  <c r="B572" i="3"/>
  <c r="A572" i="3"/>
  <c r="C571" i="3"/>
  <c r="B571" i="3"/>
  <c r="A571" i="3"/>
  <c r="C570" i="3"/>
  <c r="B570" i="3"/>
  <c r="A570" i="3"/>
  <c r="C569" i="3"/>
  <c r="B569" i="3"/>
  <c r="A569" i="3"/>
  <c r="C568" i="3"/>
  <c r="B568" i="3"/>
  <c r="A568" i="3"/>
  <c r="C567" i="3"/>
  <c r="B567" i="3"/>
  <c r="A567" i="3"/>
  <c r="C566" i="3"/>
  <c r="B566" i="3"/>
  <c r="A566" i="3"/>
  <c r="C565" i="3"/>
  <c r="B565" i="3"/>
  <c r="A565" i="3"/>
  <c r="C564" i="3"/>
  <c r="B564" i="3"/>
  <c r="A564" i="3"/>
  <c r="C563" i="3"/>
  <c r="B563" i="3"/>
  <c r="A563" i="3"/>
  <c r="C562" i="3"/>
  <c r="B562" i="3"/>
  <c r="A562" i="3"/>
  <c r="C561" i="3"/>
  <c r="B561" i="3"/>
  <c r="A561" i="3"/>
  <c r="C560" i="3"/>
  <c r="B560" i="3"/>
  <c r="A560" i="3"/>
  <c r="C559" i="3"/>
  <c r="B559" i="3"/>
  <c r="A559" i="3"/>
  <c r="C558" i="3"/>
  <c r="B558" i="3"/>
  <c r="A558" i="3"/>
  <c r="C557" i="3"/>
  <c r="B557" i="3"/>
  <c r="A557" i="3"/>
  <c r="C556" i="3"/>
  <c r="B556" i="3"/>
  <c r="A556" i="3"/>
  <c r="C555" i="3"/>
  <c r="B555" i="3"/>
  <c r="A555" i="3"/>
  <c r="C554" i="3"/>
  <c r="B554" i="3"/>
  <c r="A554" i="3"/>
  <c r="C553" i="3"/>
  <c r="B553" i="3"/>
  <c r="A553" i="3"/>
  <c r="C552" i="3"/>
  <c r="B552" i="3"/>
  <c r="A552" i="3"/>
  <c r="C551" i="3"/>
  <c r="B551" i="3"/>
  <c r="A551" i="3"/>
  <c r="C550" i="3"/>
  <c r="B550" i="3"/>
  <c r="A550" i="3"/>
  <c r="C549" i="3"/>
  <c r="B549" i="3"/>
  <c r="A549" i="3"/>
  <c r="C548" i="3"/>
  <c r="B548" i="3"/>
  <c r="A548" i="3"/>
  <c r="C547" i="3"/>
  <c r="B547" i="3"/>
  <c r="A547" i="3"/>
  <c r="C546" i="3"/>
  <c r="B546" i="3"/>
  <c r="A546" i="3"/>
  <c r="C545" i="3"/>
  <c r="B545" i="3"/>
  <c r="A545" i="3"/>
  <c r="C544" i="3"/>
  <c r="B544" i="3"/>
  <c r="A544" i="3"/>
  <c r="C543" i="3"/>
  <c r="B543" i="3"/>
  <c r="A543" i="3"/>
  <c r="C542" i="3"/>
  <c r="B542" i="3"/>
  <c r="A542" i="3"/>
  <c r="C541" i="3"/>
  <c r="B541" i="3"/>
  <c r="A541" i="3"/>
  <c r="C540" i="3"/>
  <c r="B540" i="3"/>
  <c r="A540" i="3"/>
  <c r="C539" i="3"/>
  <c r="B539" i="3"/>
  <c r="A539" i="3"/>
  <c r="C538" i="3"/>
  <c r="B538" i="3"/>
  <c r="A538" i="3"/>
  <c r="C537" i="3"/>
  <c r="B537" i="3"/>
  <c r="A537" i="3"/>
  <c r="C536" i="3"/>
  <c r="B536" i="3"/>
  <c r="A536" i="3"/>
  <c r="C535" i="3"/>
  <c r="B535" i="3"/>
  <c r="A535" i="3"/>
  <c r="C534" i="3"/>
  <c r="B534" i="3"/>
  <c r="A534" i="3"/>
  <c r="C533" i="3"/>
  <c r="B533" i="3"/>
  <c r="A533" i="3"/>
  <c r="C532" i="3"/>
  <c r="B532" i="3"/>
  <c r="A532" i="3"/>
  <c r="C531" i="3"/>
  <c r="B531" i="3"/>
  <c r="A531" i="3"/>
  <c r="C530" i="3"/>
  <c r="B530" i="3"/>
  <c r="A530" i="3"/>
  <c r="C529" i="3"/>
  <c r="B529" i="3"/>
  <c r="A529" i="3"/>
  <c r="C528" i="3"/>
  <c r="B528" i="3"/>
  <c r="A528" i="3"/>
  <c r="C527" i="3"/>
  <c r="B527" i="3"/>
  <c r="A527" i="3"/>
  <c r="C526" i="3"/>
  <c r="B526" i="3"/>
  <c r="A526" i="3"/>
  <c r="C525" i="3"/>
  <c r="B525" i="3"/>
  <c r="A525" i="3"/>
  <c r="C524" i="3"/>
  <c r="B524" i="3"/>
  <c r="A524" i="3"/>
  <c r="C523" i="3"/>
  <c r="B523" i="3"/>
  <c r="A523" i="3"/>
  <c r="C522" i="3"/>
  <c r="B522" i="3"/>
  <c r="A522" i="3"/>
  <c r="C521" i="3"/>
  <c r="B521" i="3"/>
  <c r="A521" i="3"/>
  <c r="C520" i="3"/>
  <c r="B520" i="3"/>
  <c r="A520" i="3"/>
  <c r="C519" i="3"/>
  <c r="B519" i="3"/>
  <c r="A519" i="3"/>
  <c r="C518" i="3"/>
  <c r="B518" i="3"/>
  <c r="A518" i="3"/>
  <c r="C517" i="3"/>
  <c r="B517" i="3"/>
  <c r="A517" i="3"/>
  <c r="C516" i="3"/>
  <c r="B516" i="3"/>
  <c r="A516" i="3"/>
  <c r="C515" i="3"/>
  <c r="B515" i="3"/>
  <c r="A515" i="3"/>
  <c r="C514" i="3"/>
  <c r="B514" i="3"/>
  <c r="A514" i="3"/>
  <c r="C513" i="3"/>
  <c r="B513" i="3"/>
  <c r="A513" i="3"/>
  <c r="C512" i="3"/>
  <c r="B512" i="3"/>
  <c r="A512" i="3"/>
  <c r="C511" i="3"/>
  <c r="B511" i="3"/>
  <c r="A511" i="3"/>
  <c r="C510" i="3"/>
  <c r="B510" i="3"/>
  <c r="A510" i="3"/>
  <c r="C509" i="3"/>
  <c r="B509" i="3"/>
  <c r="A509" i="3"/>
  <c r="C508" i="3"/>
  <c r="B508" i="3"/>
  <c r="A508" i="3"/>
  <c r="C507" i="3"/>
  <c r="B507" i="3"/>
  <c r="A507" i="3"/>
  <c r="C506" i="3"/>
  <c r="B506" i="3"/>
  <c r="A506" i="3"/>
  <c r="C505" i="3"/>
  <c r="B505" i="3"/>
  <c r="A505" i="3"/>
  <c r="C504" i="3"/>
  <c r="B504" i="3"/>
  <c r="A504" i="3"/>
  <c r="C503" i="3"/>
  <c r="B503" i="3"/>
  <c r="A503" i="3"/>
  <c r="C502" i="3"/>
  <c r="B502" i="3"/>
  <c r="A502" i="3"/>
  <c r="C501" i="3"/>
  <c r="B501" i="3"/>
  <c r="A501" i="3"/>
  <c r="C500" i="3"/>
  <c r="B500" i="3"/>
  <c r="A500" i="3"/>
  <c r="C499" i="3"/>
  <c r="B499" i="3"/>
  <c r="A499" i="3"/>
  <c r="C498" i="3"/>
  <c r="B498" i="3"/>
  <c r="A498" i="3"/>
  <c r="C497" i="3"/>
  <c r="B497" i="3"/>
  <c r="A497" i="3"/>
  <c r="C496" i="3"/>
  <c r="B496" i="3"/>
  <c r="A496" i="3"/>
  <c r="C495" i="3"/>
  <c r="B495" i="3"/>
  <c r="A495" i="3"/>
  <c r="C494" i="3"/>
  <c r="B494" i="3"/>
  <c r="A494" i="3"/>
  <c r="C493" i="3"/>
  <c r="B493" i="3"/>
  <c r="A493" i="3"/>
  <c r="C492" i="3"/>
  <c r="B492" i="3"/>
  <c r="A492" i="3"/>
  <c r="C491" i="3"/>
  <c r="B491" i="3"/>
  <c r="A491" i="3"/>
  <c r="C490" i="3"/>
  <c r="B490" i="3"/>
  <c r="A490" i="3"/>
  <c r="C489" i="3"/>
  <c r="B489" i="3"/>
  <c r="A489" i="3"/>
  <c r="C488" i="3"/>
  <c r="B488" i="3"/>
  <c r="A488" i="3"/>
  <c r="C487" i="3"/>
  <c r="B487" i="3"/>
  <c r="A487" i="3"/>
  <c r="C486" i="3"/>
  <c r="B486" i="3"/>
  <c r="A486" i="3"/>
  <c r="C485" i="3"/>
  <c r="B485" i="3"/>
  <c r="A485" i="3"/>
  <c r="C484" i="3"/>
  <c r="B484" i="3"/>
  <c r="A484" i="3"/>
  <c r="C483" i="3"/>
  <c r="B483" i="3"/>
  <c r="A483" i="3"/>
  <c r="C482" i="3"/>
  <c r="B482" i="3"/>
  <c r="A482" i="3"/>
  <c r="C481" i="3"/>
  <c r="B481" i="3"/>
  <c r="A481" i="3"/>
  <c r="C480" i="3"/>
  <c r="B480" i="3"/>
  <c r="A480" i="3"/>
  <c r="C479" i="3"/>
  <c r="B479" i="3"/>
  <c r="A479" i="3"/>
  <c r="C478" i="3"/>
  <c r="B478" i="3"/>
  <c r="A478" i="3"/>
  <c r="C477" i="3"/>
  <c r="B477" i="3"/>
  <c r="A477" i="3"/>
  <c r="C476" i="3"/>
  <c r="B476" i="3"/>
  <c r="A476" i="3"/>
  <c r="C475" i="3"/>
  <c r="B475" i="3"/>
  <c r="A475" i="3"/>
  <c r="C474" i="3"/>
  <c r="B474" i="3"/>
  <c r="A474" i="3"/>
  <c r="C473" i="3"/>
  <c r="B473" i="3"/>
  <c r="A473" i="3"/>
  <c r="C472" i="3"/>
  <c r="B472" i="3"/>
  <c r="A472" i="3"/>
  <c r="C471" i="3"/>
  <c r="B471" i="3"/>
  <c r="A471" i="3"/>
  <c r="C470" i="3"/>
  <c r="B470" i="3"/>
  <c r="A470" i="3"/>
  <c r="C469" i="3"/>
  <c r="B469" i="3"/>
  <c r="A469" i="3"/>
  <c r="C468" i="3"/>
  <c r="B468" i="3"/>
  <c r="A468" i="3"/>
  <c r="C467" i="3"/>
  <c r="B467" i="3"/>
  <c r="A467" i="3"/>
  <c r="C466" i="3"/>
  <c r="B466" i="3"/>
  <c r="A466" i="3"/>
  <c r="C465" i="3"/>
  <c r="B465" i="3"/>
  <c r="A465" i="3"/>
  <c r="C464" i="3"/>
  <c r="B464" i="3"/>
  <c r="A464" i="3"/>
  <c r="C463" i="3"/>
  <c r="B463" i="3"/>
  <c r="A463" i="3"/>
  <c r="C462" i="3"/>
  <c r="B462" i="3"/>
  <c r="A462" i="3"/>
  <c r="C461" i="3"/>
  <c r="B461" i="3"/>
  <c r="A461" i="3"/>
  <c r="C460" i="3"/>
  <c r="B460" i="3"/>
  <c r="A460" i="3"/>
  <c r="C459" i="3"/>
  <c r="B459" i="3"/>
  <c r="A459" i="3"/>
  <c r="C458" i="3"/>
  <c r="B458" i="3"/>
  <c r="A458" i="3"/>
  <c r="C457" i="3"/>
  <c r="B457" i="3"/>
  <c r="A457" i="3"/>
  <c r="C456" i="3"/>
  <c r="B456" i="3"/>
  <c r="A456" i="3"/>
  <c r="C455" i="3"/>
  <c r="B455" i="3"/>
  <c r="A455" i="3"/>
  <c r="C454" i="3"/>
  <c r="B454" i="3"/>
  <c r="A454" i="3"/>
  <c r="C453" i="3"/>
  <c r="B453" i="3"/>
  <c r="A453" i="3"/>
  <c r="C452" i="3"/>
  <c r="B452" i="3"/>
  <c r="A452" i="3"/>
  <c r="C451" i="3"/>
  <c r="B451" i="3"/>
  <c r="A451" i="3"/>
  <c r="C450" i="3"/>
  <c r="B450" i="3"/>
  <c r="A450" i="3"/>
  <c r="C449" i="3"/>
  <c r="B449" i="3"/>
  <c r="A449" i="3"/>
  <c r="C448" i="3"/>
  <c r="B448" i="3"/>
  <c r="A448" i="3"/>
  <c r="C447" i="3"/>
  <c r="B447" i="3"/>
  <c r="A447" i="3"/>
  <c r="C446" i="3"/>
  <c r="B446" i="3"/>
  <c r="A446" i="3"/>
  <c r="C445" i="3"/>
  <c r="B445" i="3"/>
  <c r="A445" i="3"/>
  <c r="C444" i="3"/>
  <c r="B444" i="3"/>
  <c r="A444" i="3"/>
  <c r="C443" i="3"/>
  <c r="B443" i="3"/>
  <c r="A443" i="3"/>
  <c r="C442" i="3"/>
  <c r="B442" i="3"/>
  <c r="A442" i="3"/>
  <c r="C441" i="3"/>
  <c r="B441" i="3"/>
  <c r="A441" i="3"/>
  <c r="C440" i="3"/>
  <c r="B440" i="3"/>
  <c r="A440" i="3"/>
  <c r="C439" i="3"/>
  <c r="B439" i="3"/>
  <c r="A439" i="3"/>
  <c r="C438" i="3"/>
  <c r="B438" i="3"/>
  <c r="A438" i="3"/>
  <c r="C437" i="3"/>
  <c r="B437" i="3"/>
  <c r="A437" i="3"/>
  <c r="C436" i="3"/>
  <c r="B436" i="3"/>
  <c r="A436" i="3"/>
  <c r="C435" i="3"/>
  <c r="B435" i="3"/>
  <c r="A435" i="3"/>
  <c r="C434" i="3"/>
  <c r="B434" i="3"/>
  <c r="A434" i="3"/>
  <c r="C433" i="3"/>
  <c r="B433" i="3"/>
  <c r="A433" i="3"/>
  <c r="C432" i="3"/>
  <c r="B432" i="3"/>
  <c r="A432" i="3"/>
  <c r="C431" i="3"/>
  <c r="B431" i="3"/>
  <c r="A431" i="3"/>
  <c r="C430" i="3"/>
  <c r="B430" i="3"/>
  <c r="A430" i="3"/>
  <c r="C429" i="3"/>
  <c r="B429" i="3"/>
  <c r="A429" i="3"/>
  <c r="C428" i="3"/>
  <c r="B428" i="3"/>
  <c r="A428" i="3"/>
  <c r="C427" i="3"/>
  <c r="B427" i="3"/>
  <c r="A427" i="3"/>
  <c r="C426" i="3"/>
  <c r="B426" i="3"/>
  <c r="A426" i="3"/>
  <c r="C425" i="3"/>
  <c r="B425" i="3"/>
  <c r="A425" i="3"/>
  <c r="C424" i="3"/>
  <c r="B424" i="3"/>
  <c r="A424" i="3"/>
  <c r="C423" i="3"/>
  <c r="B423" i="3"/>
  <c r="A423" i="3"/>
  <c r="C422" i="3"/>
  <c r="B422" i="3"/>
  <c r="A422" i="3"/>
  <c r="C421" i="3"/>
  <c r="B421" i="3"/>
  <c r="A421" i="3"/>
  <c r="C420" i="3"/>
  <c r="B420" i="3"/>
  <c r="A420" i="3"/>
  <c r="C419" i="3"/>
  <c r="B419" i="3"/>
  <c r="A419" i="3"/>
  <c r="C418" i="3"/>
  <c r="B418" i="3"/>
  <c r="A418" i="3"/>
  <c r="C417" i="3"/>
  <c r="B417" i="3"/>
  <c r="A417" i="3"/>
  <c r="C416" i="3"/>
  <c r="B416" i="3"/>
  <c r="A416" i="3"/>
  <c r="C415" i="3"/>
  <c r="B415" i="3"/>
  <c r="A415" i="3"/>
  <c r="C414" i="3"/>
  <c r="B414" i="3"/>
  <c r="A414" i="3"/>
  <c r="C413" i="3"/>
  <c r="B413" i="3"/>
  <c r="A413" i="3"/>
  <c r="C412" i="3"/>
  <c r="B412" i="3"/>
  <c r="A412" i="3"/>
  <c r="C411" i="3"/>
  <c r="B411" i="3"/>
  <c r="A411" i="3"/>
  <c r="C410" i="3"/>
  <c r="B410" i="3"/>
  <c r="A410" i="3"/>
  <c r="C409" i="3"/>
  <c r="B409" i="3"/>
  <c r="A409" i="3"/>
  <c r="C408" i="3"/>
  <c r="B408" i="3"/>
  <c r="A408" i="3"/>
  <c r="C407" i="3"/>
  <c r="B407" i="3"/>
  <c r="A407" i="3"/>
  <c r="C406" i="3"/>
  <c r="B406" i="3"/>
  <c r="A406" i="3"/>
  <c r="C405" i="3"/>
  <c r="B405" i="3"/>
  <c r="A405" i="3"/>
  <c r="C404" i="3"/>
  <c r="B404" i="3"/>
  <c r="A404" i="3"/>
  <c r="C403" i="3"/>
  <c r="B403" i="3"/>
  <c r="A403" i="3"/>
  <c r="C402" i="3"/>
  <c r="B402" i="3"/>
  <c r="A402" i="3"/>
  <c r="C401" i="3"/>
  <c r="B401" i="3"/>
  <c r="A401" i="3"/>
  <c r="C400" i="3"/>
  <c r="B400" i="3"/>
  <c r="A400" i="3"/>
  <c r="C399" i="3"/>
  <c r="B399" i="3"/>
  <c r="A399" i="3"/>
  <c r="C398" i="3"/>
  <c r="B398" i="3"/>
  <c r="A398" i="3"/>
  <c r="C397" i="3"/>
  <c r="B397" i="3"/>
  <c r="A397" i="3"/>
  <c r="C396" i="3"/>
  <c r="B396" i="3"/>
  <c r="A396" i="3"/>
  <c r="C395" i="3"/>
  <c r="B395" i="3"/>
  <c r="A395" i="3"/>
  <c r="C394" i="3"/>
  <c r="B394" i="3"/>
  <c r="A394" i="3"/>
  <c r="C393" i="3"/>
  <c r="B393" i="3"/>
  <c r="A393" i="3"/>
  <c r="C392" i="3"/>
  <c r="B392" i="3"/>
  <c r="A392" i="3"/>
  <c r="C391" i="3"/>
  <c r="B391" i="3"/>
  <c r="A391" i="3"/>
  <c r="C390" i="3"/>
  <c r="B390" i="3"/>
  <c r="A390" i="3"/>
  <c r="C389" i="3"/>
  <c r="B389" i="3"/>
  <c r="A389" i="3"/>
  <c r="C388" i="3"/>
  <c r="B388" i="3"/>
  <c r="A388" i="3"/>
  <c r="C387" i="3"/>
  <c r="B387" i="3"/>
  <c r="A387" i="3"/>
  <c r="C386" i="3"/>
  <c r="B386" i="3"/>
  <c r="A386" i="3"/>
  <c r="C385" i="3"/>
  <c r="B385" i="3"/>
  <c r="A385" i="3"/>
  <c r="C384" i="3"/>
  <c r="B384" i="3"/>
  <c r="A384" i="3"/>
  <c r="C383" i="3"/>
  <c r="B383" i="3"/>
  <c r="A383" i="3"/>
  <c r="C382" i="3"/>
  <c r="B382" i="3"/>
  <c r="A382" i="3"/>
  <c r="C381" i="3"/>
  <c r="B381" i="3"/>
  <c r="A381" i="3"/>
  <c r="C380" i="3"/>
  <c r="B380" i="3"/>
  <c r="A380" i="3"/>
  <c r="C379" i="3"/>
  <c r="B379" i="3"/>
  <c r="A379" i="3"/>
  <c r="C378" i="3"/>
  <c r="B378" i="3"/>
  <c r="A378" i="3"/>
  <c r="C377" i="3"/>
  <c r="B377" i="3"/>
  <c r="A377" i="3"/>
  <c r="C376" i="3"/>
  <c r="B376" i="3"/>
  <c r="A376" i="3"/>
  <c r="C375" i="3"/>
  <c r="B375" i="3"/>
  <c r="A375" i="3"/>
  <c r="C374" i="3"/>
  <c r="B374" i="3"/>
  <c r="A374" i="3"/>
  <c r="C373" i="3"/>
  <c r="B373" i="3"/>
  <c r="A373" i="3"/>
  <c r="C372" i="3"/>
  <c r="B372" i="3"/>
  <c r="A372" i="3"/>
  <c r="C371" i="3"/>
  <c r="B371" i="3"/>
  <c r="A371" i="3"/>
  <c r="C370" i="3"/>
  <c r="B370" i="3"/>
  <c r="A370" i="3"/>
  <c r="C369" i="3"/>
  <c r="B369" i="3"/>
  <c r="A369" i="3"/>
  <c r="C368" i="3"/>
  <c r="B368" i="3"/>
  <c r="A368" i="3"/>
  <c r="C367" i="3"/>
  <c r="B367" i="3"/>
  <c r="A367" i="3"/>
  <c r="C366" i="3"/>
  <c r="B366" i="3"/>
  <c r="A366" i="3"/>
  <c r="C365" i="3"/>
  <c r="B365" i="3"/>
  <c r="A365" i="3"/>
  <c r="C364" i="3"/>
  <c r="B364" i="3"/>
  <c r="A364" i="3"/>
  <c r="C363" i="3"/>
  <c r="B363" i="3"/>
  <c r="A363" i="3"/>
  <c r="C362" i="3"/>
  <c r="B362" i="3"/>
  <c r="A362" i="3"/>
  <c r="C361" i="3"/>
  <c r="B361" i="3"/>
  <c r="A361" i="3"/>
  <c r="C360" i="3"/>
  <c r="B360" i="3"/>
  <c r="A360" i="3"/>
  <c r="C359" i="3"/>
  <c r="B359" i="3"/>
  <c r="A359" i="3"/>
  <c r="C358" i="3"/>
  <c r="B358" i="3"/>
  <c r="A358" i="3"/>
  <c r="C357" i="3"/>
  <c r="B357" i="3"/>
  <c r="A357" i="3"/>
  <c r="C356" i="3"/>
  <c r="B356" i="3"/>
  <c r="A356" i="3"/>
  <c r="C355" i="3"/>
  <c r="B355" i="3"/>
  <c r="A355" i="3"/>
  <c r="C354" i="3"/>
  <c r="B354" i="3"/>
  <c r="A354" i="3"/>
  <c r="C353" i="3"/>
  <c r="B353" i="3"/>
  <c r="A353" i="3"/>
  <c r="C352" i="3"/>
  <c r="B352" i="3"/>
  <c r="A352" i="3"/>
  <c r="C351" i="3"/>
  <c r="B351" i="3"/>
  <c r="A351" i="3"/>
  <c r="C350" i="3"/>
  <c r="B350" i="3"/>
  <c r="A350" i="3"/>
  <c r="C349" i="3"/>
  <c r="B349" i="3"/>
  <c r="A349" i="3"/>
  <c r="C348" i="3"/>
  <c r="B348" i="3"/>
  <c r="A348" i="3"/>
  <c r="C347" i="3"/>
  <c r="B347" i="3"/>
  <c r="A347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A340" i="3"/>
  <c r="C339" i="3"/>
  <c r="B339" i="3"/>
  <c r="A339" i="3"/>
  <c r="C338" i="3"/>
  <c r="B338" i="3"/>
  <c r="A338" i="3"/>
  <c r="C337" i="3"/>
  <c r="B337" i="3"/>
  <c r="A337" i="3"/>
  <c r="C336" i="3"/>
  <c r="B336" i="3"/>
  <c r="A336" i="3"/>
  <c r="C335" i="3"/>
  <c r="B335" i="3"/>
  <c r="A335" i="3"/>
  <c r="C334" i="3"/>
  <c r="B334" i="3"/>
  <c r="A334" i="3"/>
  <c r="C333" i="3"/>
  <c r="B333" i="3"/>
  <c r="A333" i="3"/>
  <c r="C332" i="3"/>
  <c r="B332" i="3"/>
  <c r="A332" i="3"/>
  <c r="C331" i="3"/>
  <c r="B331" i="3"/>
  <c r="A331" i="3"/>
  <c r="C330" i="3"/>
  <c r="B330" i="3"/>
  <c r="A330" i="3"/>
  <c r="C329" i="3"/>
  <c r="B329" i="3"/>
  <c r="A329" i="3"/>
  <c r="C328" i="3"/>
  <c r="B328" i="3"/>
  <c r="A328" i="3"/>
  <c r="C327" i="3"/>
  <c r="B327" i="3"/>
  <c r="A327" i="3"/>
  <c r="C326" i="3"/>
  <c r="B326" i="3"/>
  <c r="A326" i="3"/>
  <c r="C325" i="3"/>
  <c r="B325" i="3"/>
  <c r="A325" i="3"/>
  <c r="C324" i="3"/>
  <c r="B324" i="3"/>
  <c r="A324" i="3"/>
  <c r="C323" i="3"/>
  <c r="B323" i="3"/>
  <c r="A323" i="3"/>
  <c r="C322" i="3"/>
  <c r="B322" i="3"/>
  <c r="A322" i="3"/>
  <c r="C321" i="3"/>
  <c r="B321" i="3"/>
  <c r="A321" i="3"/>
  <c r="C320" i="3"/>
  <c r="B320" i="3"/>
  <c r="A320" i="3"/>
  <c r="C319" i="3"/>
  <c r="B319" i="3"/>
  <c r="A319" i="3"/>
  <c r="C318" i="3"/>
  <c r="B318" i="3"/>
  <c r="A318" i="3"/>
  <c r="C317" i="3"/>
  <c r="B317" i="3"/>
  <c r="A317" i="3"/>
  <c r="C316" i="3"/>
  <c r="B316" i="3"/>
  <c r="A316" i="3"/>
  <c r="C315" i="3"/>
  <c r="B315" i="3"/>
  <c r="A315" i="3"/>
  <c r="C314" i="3"/>
  <c r="B314" i="3"/>
  <c r="A314" i="3"/>
  <c r="C313" i="3"/>
  <c r="B313" i="3"/>
  <c r="A313" i="3"/>
  <c r="C312" i="3"/>
  <c r="B312" i="3"/>
  <c r="A312" i="3"/>
  <c r="C311" i="3"/>
  <c r="B311" i="3"/>
  <c r="A311" i="3"/>
  <c r="C310" i="3"/>
  <c r="B310" i="3"/>
  <c r="A310" i="3"/>
  <c r="C309" i="3"/>
  <c r="B309" i="3"/>
  <c r="A309" i="3"/>
  <c r="C308" i="3"/>
  <c r="B308" i="3"/>
  <c r="A308" i="3"/>
  <c r="C307" i="3"/>
  <c r="B307" i="3"/>
  <c r="A307" i="3"/>
  <c r="C306" i="3"/>
  <c r="B306" i="3"/>
  <c r="A306" i="3"/>
  <c r="C305" i="3"/>
  <c r="B305" i="3"/>
  <c r="A305" i="3"/>
  <c r="C304" i="3"/>
  <c r="B304" i="3"/>
  <c r="A304" i="3"/>
  <c r="C303" i="3"/>
  <c r="B303" i="3"/>
  <c r="A303" i="3"/>
  <c r="C302" i="3"/>
  <c r="B302" i="3"/>
  <c r="A302" i="3"/>
  <c r="C301" i="3"/>
  <c r="B301" i="3"/>
  <c r="A301" i="3"/>
  <c r="C300" i="3"/>
  <c r="B300" i="3"/>
  <c r="A300" i="3"/>
  <c r="C299" i="3"/>
  <c r="B299" i="3"/>
  <c r="A299" i="3"/>
  <c r="C298" i="3"/>
  <c r="B298" i="3"/>
  <c r="A298" i="3"/>
  <c r="C297" i="3"/>
  <c r="B297" i="3"/>
  <c r="A297" i="3"/>
  <c r="C296" i="3"/>
  <c r="B296" i="3"/>
  <c r="A296" i="3"/>
  <c r="C295" i="3"/>
  <c r="B295" i="3"/>
  <c r="A295" i="3"/>
  <c r="C294" i="3"/>
  <c r="B294" i="3"/>
  <c r="A294" i="3"/>
  <c r="C293" i="3"/>
  <c r="B293" i="3"/>
  <c r="A293" i="3"/>
  <c r="C292" i="3"/>
  <c r="B292" i="3"/>
  <c r="A292" i="3"/>
  <c r="C291" i="3"/>
  <c r="B291" i="3"/>
  <c r="A291" i="3"/>
  <c r="C290" i="3"/>
  <c r="B290" i="3"/>
  <c r="A290" i="3"/>
  <c r="C289" i="3"/>
  <c r="B289" i="3"/>
  <c r="A289" i="3"/>
  <c r="C288" i="3"/>
  <c r="B288" i="3"/>
  <c r="A288" i="3"/>
  <c r="C287" i="3"/>
  <c r="B287" i="3"/>
  <c r="A287" i="3"/>
  <c r="C286" i="3"/>
  <c r="B286" i="3"/>
  <c r="A286" i="3"/>
  <c r="C285" i="3"/>
  <c r="B285" i="3"/>
  <c r="A285" i="3"/>
  <c r="C284" i="3"/>
  <c r="B284" i="3"/>
  <c r="A284" i="3"/>
  <c r="C283" i="3"/>
  <c r="B283" i="3"/>
  <c r="A283" i="3"/>
  <c r="C282" i="3"/>
  <c r="B282" i="3"/>
  <c r="A282" i="3"/>
  <c r="C281" i="3"/>
  <c r="B281" i="3"/>
  <c r="A281" i="3"/>
  <c r="C280" i="3"/>
  <c r="B280" i="3"/>
  <c r="A280" i="3"/>
  <c r="C279" i="3"/>
  <c r="B279" i="3"/>
  <c r="A279" i="3"/>
  <c r="C278" i="3"/>
  <c r="B278" i="3"/>
  <c r="A278" i="3"/>
  <c r="C277" i="3"/>
  <c r="B277" i="3"/>
  <c r="A277" i="3"/>
  <c r="C276" i="3"/>
  <c r="B276" i="3"/>
  <c r="A276" i="3"/>
  <c r="C275" i="3"/>
  <c r="B275" i="3"/>
  <c r="A275" i="3"/>
  <c r="C274" i="3"/>
  <c r="B274" i="3"/>
  <c r="A274" i="3"/>
  <c r="C273" i="3"/>
  <c r="B273" i="3"/>
  <c r="A273" i="3"/>
  <c r="C272" i="3"/>
  <c r="B272" i="3"/>
  <c r="A272" i="3"/>
  <c r="C271" i="3"/>
  <c r="B271" i="3"/>
  <c r="A271" i="3"/>
  <c r="C270" i="3"/>
  <c r="B270" i="3"/>
  <c r="A270" i="3"/>
  <c r="C269" i="3"/>
  <c r="B269" i="3"/>
  <c r="A269" i="3"/>
  <c r="C268" i="3"/>
  <c r="B268" i="3"/>
  <c r="A268" i="3"/>
  <c r="C267" i="3"/>
  <c r="B267" i="3"/>
  <c r="A267" i="3"/>
  <c r="C266" i="3"/>
  <c r="B266" i="3"/>
  <c r="A266" i="3"/>
  <c r="C265" i="3"/>
  <c r="B265" i="3"/>
  <c r="A265" i="3"/>
  <c r="C264" i="3"/>
  <c r="B264" i="3"/>
  <c r="A264" i="3"/>
  <c r="C263" i="3"/>
  <c r="B263" i="3"/>
  <c r="A263" i="3"/>
  <c r="C262" i="3"/>
  <c r="B262" i="3"/>
  <c r="A262" i="3"/>
  <c r="C261" i="3"/>
  <c r="B261" i="3"/>
  <c r="A261" i="3"/>
  <c r="C260" i="3"/>
  <c r="B260" i="3"/>
  <c r="A260" i="3"/>
  <c r="C259" i="3"/>
  <c r="B259" i="3"/>
  <c r="A259" i="3"/>
  <c r="C258" i="3"/>
  <c r="B258" i="3"/>
  <c r="A258" i="3"/>
  <c r="C257" i="3"/>
  <c r="B257" i="3"/>
  <c r="A257" i="3"/>
  <c r="C256" i="3"/>
  <c r="B256" i="3"/>
  <c r="A256" i="3"/>
  <c r="C255" i="3"/>
  <c r="B255" i="3"/>
  <c r="A255" i="3"/>
  <c r="C254" i="3"/>
  <c r="B254" i="3"/>
  <c r="A254" i="3"/>
  <c r="C253" i="3"/>
  <c r="B253" i="3"/>
  <c r="A253" i="3"/>
  <c r="C252" i="3"/>
  <c r="B252" i="3"/>
  <c r="A252" i="3"/>
  <c r="C251" i="3"/>
  <c r="B251" i="3"/>
  <c r="A251" i="3"/>
  <c r="C250" i="3"/>
  <c r="B250" i="3"/>
  <c r="A250" i="3"/>
  <c r="C249" i="3"/>
  <c r="B249" i="3"/>
  <c r="A249" i="3"/>
  <c r="C248" i="3"/>
  <c r="B248" i="3"/>
  <c r="A248" i="3"/>
  <c r="C247" i="3"/>
  <c r="B247" i="3"/>
  <c r="A247" i="3"/>
  <c r="C246" i="3"/>
  <c r="B246" i="3"/>
  <c r="A246" i="3"/>
  <c r="C245" i="3"/>
  <c r="B245" i="3"/>
  <c r="A245" i="3"/>
  <c r="C244" i="3"/>
  <c r="B244" i="3"/>
  <c r="A244" i="3"/>
  <c r="C243" i="3"/>
  <c r="B243" i="3"/>
  <c r="A243" i="3"/>
  <c r="C242" i="3"/>
  <c r="B242" i="3"/>
  <c r="A242" i="3"/>
  <c r="C241" i="3"/>
  <c r="B241" i="3"/>
  <c r="A241" i="3"/>
  <c r="C240" i="3"/>
  <c r="B240" i="3"/>
  <c r="A240" i="3"/>
  <c r="C239" i="3"/>
  <c r="B239" i="3"/>
  <c r="A239" i="3"/>
  <c r="C238" i="3"/>
  <c r="B238" i="3"/>
  <c r="A238" i="3"/>
  <c r="C237" i="3"/>
  <c r="B237" i="3"/>
  <c r="A237" i="3"/>
  <c r="C236" i="3"/>
  <c r="B236" i="3"/>
  <c r="A236" i="3"/>
  <c r="C235" i="3"/>
  <c r="B235" i="3"/>
  <c r="A235" i="3"/>
  <c r="C234" i="3"/>
  <c r="B234" i="3"/>
  <c r="A234" i="3"/>
  <c r="C233" i="3"/>
  <c r="B233" i="3"/>
  <c r="A233" i="3"/>
  <c r="C232" i="3"/>
  <c r="B232" i="3"/>
  <c r="A232" i="3"/>
  <c r="C231" i="3"/>
  <c r="B231" i="3"/>
  <c r="A231" i="3"/>
  <c r="C230" i="3"/>
  <c r="B230" i="3"/>
  <c r="A230" i="3"/>
  <c r="C229" i="3"/>
  <c r="B229" i="3"/>
  <c r="A229" i="3"/>
  <c r="C228" i="3"/>
  <c r="B228" i="3"/>
  <c r="A228" i="3"/>
  <c r="C227" i="3"/>
  <c r="B227" i="3"/>
  <c r="A227" i="3"/>
  <c r="C226" i="3"/>
  <c r="B226" i="3"/>
  <c r="A226" i="3"/>
  <c r="C225" i="3"/>
  <c r="B225" i="3"/>
  <c r="A225" i="3"/>
  <c r="C224" i="3"/>
  <c r="B224" i="3"/>
  <c r="A224" i="3"/>
  <c r="C223" i="3"/>
  <c r="B223" i="3"/>
  <c r="A223" i="3"/>
  <c r="C222" i="3"/>
  <c r="B222" i="3"/>
  <c r="A222" i="3"/>
  <c r="C221" i="3"/>
  <c r="B221" i="3"/>
  <c r="A221" i="3"/>
  <c r="C220" i="3"/>
  <c r="B220" i="3"/>
  <c r="A220" i="3"/>
  <c r="C219" i="3"/>
  <c r="B219" i="3"/>
  <c r="A219" i="3"/>
  <c r="C218" i="3"/>
  <c r="B218" i="3"/>
  <c r="A218" i="3"/>
  <c r="C217" i="3"/>
  <c r="B217" i="3"/>
  <c r="A217" i="3"/>
  <c r="C216" i="3"/>
  <c r="B216" i="3"/>
  <c r="A216" i="3"/>
  <c r="C215" i="3"/>
  <c r="B215" i="3"/>
  <c r="A215" i="3"/>
  <c r="C214" i="3"/>
  <c r="B214" i="3"/>
  <c r="A214" i="3"/>
  <c r="C213" i="3"/>
  <c r="B213" i="3"/>
  <c r="A213" i="3"/>
  <c r="C212" i="3"/>
  <c r="B212" i="3"/>
  <c r="A212" i="3"/>
  <c r="C211" i="3"/>
  <c r="B211" i="3"/>
  <c r="A211" i="3"/>
  <c r="C210" i="3"/>
  <c r="B210" i="3"/>
  <c r="A210" i="3"/>
  <c r="C209" i="3"/>
  <c r="B209" i="3"/>
  <c r="A209" i="3"/>
  <c r="C208" i="3"/>
  <c r="B208" i="3"/>
  <c r="A208" i="3"/>
  <c r="C207" i="3"/>
  <c r="B207" i="3"/>
  <c r="A207" i="3"/>
  <c r="C206" i="3"/>
  <c r="B206" i="3"/>
  <c r="A206" i="3"/>
  <c r="C205" i="3"/>
  <c r="B205" i="3"/>
  <c r="A205" i="3"/>
  <c r="C204" i="3"/>
  <c r="B204" i="3"/>
  <c r="A204" i="3"/>
  <c r="C203" i="3"/>
  <c r="B203" i="3"/>
  <c r="A203" i="3"/>
  <c r="C202" i="3"/>
  <c r="B202" i="3"/>
  <c r="A202" i="3"/>
  <c r="C201" i="3"/>
  <c r="B201" i="3"/>
  <c r="A201" i="3"/>
  <c r="C200" i="3"/>
  <c r="B200" i="3"/>
  <c r="A200" i="3"/>
  <c r="C199" i="3"/>
  <c r="B199" i="3"/>
  <c r="A199" i="3"/>
  <c r="C198" i="3"/>
  <c r="B198" i="3"/>
  <c r="A198" i="3"/>
  <c r="C197" i="3"/>
  <c r="B197" i="3"/>
  <c r="A197" i="3"/>
  <c r="C196" i="3"/>
  <c r="B196" i="3"/>
  <c r="A196" i="3"/>
  <c r="C195" i="3"/>
  <c r="B195" i="3"/>
  <c r="A195" i="3"/>
  <c r="C194" i="3"/>
  <c r="B194" i="3"/>
  <c r="A194" i="3"/>
  <c r="C193" i="3"/>
  <c r="B193" i="3"/>
  <c r="A193" i="3"/>
  <c r="C192" i="3"/>
  <c r="B192" i="3"/>
  <c r="A192" i="3"/>
  <c r="C191" i="3"/>
  <c r="B191" i="3"/>
  <c r="A191" i="3"/>
  <c r="C190" i="3"/>
  <c r="B190" i="3"/>
  <c r="A190" i="3"/>
  <c r="C189" i="3"/>
  <c r="B189" i="3"/>
  <c r="A189" i="3"/>
  <c r="C188" i="3"/>
  <c r="B188" i="3"/>
  <c r="A188" i="3"/>
  <c r="C187" i="3"/>
  <c r="B187" i="3"/>
  <c r="A187" i="3"/>
  <c r="C186" i="3"/>
  <c r="B186" i="3"/>
  <c r="A186" i="3"/>
  <c r="C185" i="3"/>
  <c r="B185" i="3"/>
  <c r="A185" i="3"/>
  <c r="C184" i="3"/>
  <c r="B184" i="3"/>
  <c r="A184" i="3"/>
  <c r="C183" i="3"/>
  <c r="B183" i="3"/>
  <c r="A183" i="3"/>
  <c r="C182" i="3"/>
  <c r="B182" i="3"/>
  <c r="A182" i="3"/>
  <c r="C181" i="3"/>
  <c r="B181" i="3"/>
  <c r="A181" i="3"/>
  <c r="C180" i="3"/>
  <c r="B180" i="3"/>
  <c r="A180" i="3"/>
  <c r="C179" i="3"/>
  <c r="B179" i="3"/>
  <c r="A179" i="3"/>
  <c r="C178" i="3"/>
  <c r="B178" i="3"/>
  <c r="A178" i="3"/>
  <c r="C177" i="3"/>
  <c r="B177" i="3"/>
  <c r="A177" i="3"/>
  <c r="C176" i="3"/>
  <c r="B176" i="3"/>
  <c r="A176" i="3"/>
  <c r="C175" i="3"/>
  <c r="B175" i="3"/>
  <c r="A175" i="3"/>
  <c r="C174" i="3"/>
  <c r="B174" i="3"/>
  <c r="A174" i="3"/>
  <c r="C173" i="3"/>
  <c r="B173" i="3"/>
  <c r="A173" i="3"/>
  <c r="C172" i="3"/>
  <c r="B172" i="3"/>
  <c r="A172" i="3"/>
  <c r="C171" i="3"/>
  <c r="B171" i="3"/>
  <c r="A171" i="3"/>
  <c r="C170" i="3"/>
  <c r="B170" i="3"/>
  <c r="A170" i="3"/>
  <c r="C169" i="3"/>
  <c r="B169" i="3"/>
  <c r="A169" i="3"/>
  <c r="C168" i="3"/>
  <c r="B168" i="3"/>
  <c r="A168" i="3"/>
  <c r="C167" i="3"/>
  <c r="B167" i="3"/>
  <c r="A167" i="3"/>
  <c r="C166" i="3"/>
  <c r="B166" i="3"/>
  <c r="A166" i="3"/>
  <c r="C165" i="3"/>
  <c r="B165" i="3"/>
  <c r="A165" i="3"/>
  <c r="C164" i="3"/>
  <c r="B164" i="3"/>
  <c r="A164" i="3"/>
  <c r="C163" i="3"/>
  <c r="B163" i="3"/>
  <c r="A163" i="3"/>
  <c r="C162" i="3"/>
  <c r="B162" i="3"/>
  <c r="A162" i="3"/>
  <c r="C161" i="3"/>
  <c r="B161" i="3"/>
  <c r="A161" i="3"/>
  <c r="C160" i="3"/>
  <c r="B160" i="3"/>
  <c r="A160" i="3"/>
  <c r="C159" i="3"/>
  <c r="B159" i="3"/>
  <c r="A159" i="3"/>
  <c r="C158" i="3"/>
  <c r="B158" i="3"/>
  <c r="A158" i="3"/>
  <c r="C157" i="3"/>
  <c r="B157" i="3"/>
  <c r="A157" i="3"/>
  <c r="C156" i="3"/>
  <c r="B156" i="3"/>
  <c r="A156" i="3"/>
  <c r="C155" i="3"/>
  <c r="B155" i="3"/>
  <c r="A155" i="3"/>
  <c r="C154" i="3"/>
  <c r="B154" i="3"/>
  <c r="A154" i="3"/>
  <c r="C153" i="3"/>
  <c r="B153" i="3"/>
  <c r="A153" i="3"/>
  <c r="C152" i="3"/>
  <c r="B152" i="3"/>
  <c r="A152" i="3"/>
  <c r="C151" i="3"/>
  <c r="B151" i="3"/>
  <c r="A151" i="3"/>
  <c r="C150" i="3"/>
  <c r="B150" i="3"/>
  <c r="A150" i="3"/>
  <c r="C149" i="3"/>
  <c r="B149" i="3"/>
  <c r="A149" i="3"/>
  <c r="C148" i="3"/>
  <c r="B148" i="3"/>
  <c r="A148" i="3"/>
  <c r="C147" i="3"/>
  <c r="B147" i="3"/>
  <c r="A147" i="3"/>
  <c r="C146" i="3"/>
  <c r="B146" i="3"/>
  <c r="A146" i="3"/>
  <c r="C145" i="3"/>
  <c r="B145" i="3"/>
  <c r="A145" i="3"/>
  <c r="C144" i="3"/>
  <c r="B144" i="3"/>
  <c r="A144" i="3"/>
  <c r="C143" i="3"/>
  <c r="B143" i="3"/>
  <c r="A143" i="3"/>
  <c r="C142" i="3"/>
  <c r="B142" i="3"/>
  <c r="A142" i="3"/>
  <c r="C141" i="3"/>
  <c r="B141" i="3"/>
  <c r="A141" i="3"/>
  <c r="C140" i="3"/>
  <c r="B140" i="3"/>
  <c r="A140" i="3"/>
  <c r="C139" i="3"/>
  <c r="B139" i="3"/>
  <c r="A139" i="3"/>
  <c r="C138" i="3"/>
  <c r="B138" i="3"/>
  <c r="A138" i="3"/>
  <c r="C137" i="3"/>
  <c r="B137" i="3"/>
  <c r="A137" i="3"/>
  <c r="C136" i="3"/>
  <c r="B136" i="3"/>
  <c r="A136" i="3"/>
  <c r="C135" i="3"/>
  <c r="B135" i="3"/>
  <c r="A135" i="3"/>
  <c r="C134" i="3"/>
  <c r="B134" i="3"/>
  <c r="A134" i="3"/>
  <c r="C133" i="3"/>
  <c r="B133" i="3"/>
  <c r="A133" i="3"/>
  <c r="C132" i="3"/>
  <c r="B132" i="3"/>
  <c r="A132" i="3"/>
  <c r="C131" i="3"/>
  <c r="B131" i="3"/>
  <c r="A131" i="3"/>
  <c r="C130" i="3"/>
  <c r="B130" i="3"/>
  <c r="A130" i="3"/>
  <c r="C129" i="3"/>
  <c r="B129" i="3"/>
  <c r="A129" i="3"/>
  <c r="C128" i="3"/>
  <c r="B128" i="3"/>
  <c r="A128" i="3"/>
  <c r="C127" i="3"/>
  <c r="B127" i="3"/>
  <c r="A127" i="3"/>
  <c r="C126" i="3"/>
  <c r="B126" i="3"/>
  <c r="A126" i="3"/>
  <c r="C125" i="3"/>
  <c r="B125" i="3"/>
  <c r="A125" i="3"/>
  <c r="C124" i="3"/>
  <c r="B124" i="3"/>
  <c r="A124" i="3"/>
  <c r="C123" i="3"/>
  <c r="B123" i="3"/>
  <c r="A123" i="3"/>
  <c r="C122" i="3"/>
  <c r="B122" i="3"/>
  <c r="A122" i="3"/>
  <c r="C121" i="3"/>
  <c r="B121" i="3"/>
  <c r="A121" i="3"/>
  <c r="C120" i="3"/>
  <c r="B120" i="3"/>
  <c r="A120" i="3"/>
  <c r="C119" i="3"/>
  <c r="B119" i="3"/>
  <c r="A119" i="3"/>
  <c r="C118" i="3"/>
  <c r="B118" i="3"/>
  <c r="A118" i="3"/>
  <c r="C117" i="3"/>
  <c r="B117" i="3"/>
  <c r="A117" i="3"/>
  <c r="C116" i="3"/>
  <c r="B116" i="3"/>
  <c r="A116" i="3"/>
  <c r="C115" i="3"/>
  <c r="B115" i="3"/>
  <c r="A115" i="3"/>
  <c r="C114" i="3"/>
  <c r="B114" i="3"/>
  <c r="A114" i="3"/>
  <c r="C113" i="3"/>
  <c r="B113" i="3"/>
  <c r="A113" i="3"/>
  <c r="C112" i="3"/>
  <c r="B112" i="3"/>
  <c r="A112" i="3"/>
  <c r="C111" i="3"/>
  <c r="B111" i="3"/>
  <c r="A111" i="3"/>
  <c r="C110" i="3"/>
  <c r="B110" i="3"/>
  <c r="A110" i="3"/>
  <c r="C109" i="3"/>
  <c r="B109" i="3"/>
  <c r="A109" i="3"/>
  <c r="C108" i="3"/>
  <c r="B108" i="3"/>
  <c r="A108" i="3"/>
  <c r="C107" i="3"/>
  <c r="B107" i="3"/>
  <c r="A107" i="3"/>
  <c r="C106" i="3"/>
  <c r="B106" i="3"/>
  <c r="A106" i="3"/>
  <c r="C105" i="3"/>
  <c r="B105" i="3"/>
  <c r="A105" i="3"/>
  <c r="C104" i="3"/>
  <c r="B104" i="3"/>
  <c r="A104" i="3"/>
  <c r="C103" i="3"/>
  <c r="B103" i="3"/>
  <c r="A103" i="3"/>
  <c r="C102" i="3"/>
  <c r="B102" i="3"/>
  <c r="A102" i="3"/>
  <c r="C101" i="3"/>
  <c r="B101" i="3"/>
  <c r="A101" i="3"/>
  <c r="C100" i="3"/>
  <c r="B100" i="3"/>
  <c r="A100" i="3"/>
  <c r="C99" i="3"/>
  <c r="B99" i="3"/>
  <c r="A99" i="3"/>
  <c r="C98" i="3"/>
  <c r="B98" i="3"/>
  <c r="A98" i="3"/>
  <c r="C97" i="3"/>
  <c r="B97" i="3"/>
  <c r="A97" i="3"/>
  <c r="C96" i="3"/>
  <c r="B96" i="3"/>
  <c r="A96" i="3"/>
  <c r="C95" i="3"/>
  <c r="B95" i="3"/>
  <c r="A95" i="3"/>
  <c r="C94" i="3"/>
  <c r="B94" i="3"/>
  <c r="A94" i="3"/>
  <c r="C93" i="3"/>
  <c r="B93" i="3"/>
  <c r="A93" i="3"/>
  <c r="C92" i="3"/>
  <c r="B92" i="3"/>
  <c r="A92" i="3"/>
  <c r="C91" i="3"/>
  <c r="B91" i="3"/>
  <c r="A91" i="3"/>
  <c r="C90" i="3"/>
  <c r="B90" i="3"/>
  <c r="A90" i="3"/>
  <c r="C89" i="3"/>
  <c r="B89" i="3"/>
  <c r="A89" i="3"/>
  <c r="C88" i="3"/>
  <c r="B88" i="3"/>
  <c r="A88" i="3"/>
  <c r="C87" i="3"/>
  <c r="B87" i="3"/>
  <c r="A87" i="3"/>
  <c r="C86" i="3"/>
  <c r="B86" i="3"/>
  <c r="A86" i="3"/>
  <c r="C85" i="3"/>
  <c r="B85" i="3"/>
  <c r="A85" i="3"/>
  <c r="C84" i="3"/>
  <c r="B84" i="3"/>
  <c r="A84" i="3"/>
  <c r="C83" i="3"/>
  <c r="B83" i="3"/>
  <c r="A83" i="3"/>
  <c r="C82" i="3"/>
  <c r="B82" i="3"/>
  <c r="A82" i="3"/>
  <c r="C81" i="3"/>
  <c r="B81" i="3"/>
  <c r="A81" i="3"/>
  <c r="C80" i="3"/>
  <c r="B80" i="3"/>
  <c r="A80" i="3"/>
  <c r="C79" i="3"/>
  <c r="B79" i="3"/>
  <c r="A79" i="3"/>
  <c r="C78" i="3"/>
  <c r="B78" i="3"/>
  <c r="A78" i="3"/>
  <c r="C77" i="3"/>
  <c r="B77" i="3"/>
  <c r="A77" i="3"/>
  <c r="C76" i="3"/>
  <c r="B76" i="3"/>
  <c r="A76" i="3"/>
  <c r="C75" i="3"/>
  <c r="B75" i="3"/>
  <c r="A75" i="3"/>
  <c r="C74" i="3"/>
  <c r="B74" i="3"/>
  <c r="A74" i="3"/>
  <c r="C73" i="3"/>
  <c r="B73" i="3"/>
  <c r="A73" i="3"/>
  <c r="C72" i="3"/>
  <c r="B72" i="3"/>
  <c r="A72" i="3"/>
  <c r="C71" i="3"/>
  <c r="B71" i="3"/>
  <c r="A71" i="3"/>
  <c r="C70" i="3"/>
  <c r="B70" i="3"/>
  <c r="A70" i="3"/>
  <c r="C69" i="3"/>
  <c r="B69" i="3"/>
  <c r="A69" i="3"/>
  <c r="C68" i="3"/>
  <c r="B68" i="3"/>
  <c r="A68" i="3"/>
  <c r="C67" i="3"/>
  <c r="B67" i="3"/>
  <c r="A67" i="3"/>
  <c r="C66" i="3"/>
  <c r="B66" i="3"/>
  <c r="A66" i="3"/>
  <c r="C65" i="3"/>
  <c r="B65" i="3"/>
  <c r="A65" i="3"/>
  <c r="C64" i="3"/>
  <c r="B64" i="3"/>
  <c r="A64" i="3"/>
  <c r="C63" i="3"/>
  <c r="B63" i="3"/>
  <c r="A63" i="3"/>
  <c r="C62" i="3"/>
  <c r="B62" i="3"/>
  <c r="A62" i="3"/>
  <c r="C61" i="3"/>
  <c r="B61" i="3"/>
  <c r="A61" i="3"/>
  <c r="C60" i="3"/>
  <c r="B60" i="3"/>
  <c r="A60" i="3"/>
  <c r="C59" i="3"/>
  <c r="B59" i="3"/>
  <c r="A59" i="3"/>
  <c r="C58" i="3"/>
  <c r="B58" i="3"/>
  <c r="A58" i="3"/>
  <c r="C57" i="3"/>
  <c r="B57" i="3"/>
  <c r="A57" i="3"/>
  <c r="C56" i="3"/>
  <c r="B56" i="3"/>
  <c r="A56" i="3"/>
  <c r="C55" i="3"/>
  <c r="B55" i="3"/>
  <c r="A55" i="3"/>
  <c r="C54" i="3"/>
  <c r="B54" i="3"/>
  <c r="A54" i="3"/>
  <c r="C53" i="3"/>
  <c r="B53" i="3"/>
  <c r="A53" i="3"/>
  <c r="C52" i="3"/>
  <c r="B52" i="3"/>
  <c r="A52" i="3"/>
  <c r="C51" i="3"/>
  <c r="B51" i="3"/>
  <c r="A51" i="3"/>
  <c r="C50" i="3"/>
  <c r="B50" i="3"/>
  <c r="A50" i="3"/>
  <c r="C49" i="3"/>
  <c r="B49" i="3"/>
  <c r="A49" i="3"/>
  <c r="C48" i="3"/>
  <c r="B48" i="3"/>
  <c r="A48" i="3"/>
  <c r="C47" i="3"/>
  <c r="B47" i="3"/>
  <c r="A47" i="3"/>
  <c r="C46" i="3"/>
  <c r="B46" i="3"/>
  <c r="A46" i="3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C38" i="3"/>
  <c r="B38" i="3"/>
  <c r="A38" i="3"/>
  <c r="C37" i="3"/>
  <c r="B37" i="3"/>
  <c r="A37" i="3"/>
  <c r="C36" i="3"/>
  <c r="B36" i="3"/>
  <c r="A36" i="3"/>
  <c r="C35" i="3"/>
  <c r="B35" i="3"/>
  <c r="A35" i="3"/>
  <c r="C34" i="3"/>
  <c r="B34" i="3"/>
  <c r="A34" i="3"/>
  <c r="C33" i="3"/>
  <c r="B33" i="3"/>
  <c r="A33" i="3"/>
  <c r="C32" i="3"/>
  <c r="B32" i="3"/>
  <c r="A32" i="3"/>
  <c r="C31" i="3"/>
  <c r="B31" i="3"/>
  <c r="A31" i="3"/>
  <c r="C30" i="3"/>
  <c r="B30" i="3"/>
  <c r="A30" i="3"/>
  <c r="C29" i="3"/>
  <c r="B29" i="3"/>
  <c r="A29" i="3"/>
  <c r="C28" i="3"/>
  <c r="B28" i="3"/>
  <c r="A28" i="3"/>
  <c r="C27" i="3"/>
  <c r="B27" i="3"/>
  <c r="A27" i="3"/>
  <c r="C26" i="3"/>
  <c r="B26" i="3"/>
  <c r="A26" i="3"/>
  <c r="C25" i="3"/>
  <c r="B25" i="3"/>
  <c r="A25" i="3"/>
  <c r="C24" i="3"/>
  <c r="B24" i="3"/>
  <c r="A24" i="3"/>
  <c r="C23" i="3"/>
  <c r="B23" i="3"/>
  <c r="A23" i="3"/>
  <c r="C22" i="3"/>
  <c r="B22" i="3"/>
  <c r="A22" i="3"/>
  <c r="C21" i="3"/>
  <c r="B21" i="3"/>
  <c r="A21" i="3"/>
  <c r="C20" i="3"/>
  <c r="B20" i="3"/>
  <c r="A20" i="3"/>
  <c r="C19" i="3"/>
  <c r="B19" i="3"/>
  <c r="A19" i="3"/>
  <c r="C18" i="3"/>
  <c r="B18" i="3"/>
  <c r="A18" i="3"/>
  <c r="C17" i="3"/>
  <c r="B17" i="3"/>
  <c r="A17" i="3"/>
  <c r="C16" i="3"/>
  <c r="B16" i="3"/>
  <c r="A16" i="3"/>
  <c r="C15" i="3"/>
  <c r="B15" i="3"/>
  <c r="A15" i="3"/>
  <c r="C14" i="3"/>
  <c r="B14" i="3"/>
  <c r="A14" i="3"/>
  <c r="C13" i="3"/>
  <c r="B13" i="3"/>
  <c r="A13" i="3"/>
  <c r="C12" i="3"/>
  <c r="B12" i="3"/>
  <c r="A12" i="3"/>
  <c r="C11" i="3"/>
  <c r="B11" i="3"/>
  <c r="A11" i="3"/>
  <c r="C10" i="3"/>
  <c r="B10" i="3"/>
  <c r="A10" i="3"/>
  <c r="C9" i="3"/>
  <c r="B9" i="3"/>
  <c r="A9" i="3"/>
  <c r="C8" i="3"/>
  <c r="B8" i="3"/>
  <c r="A8" i="3"/>
  <c r="C7" i="3"/>
  <c r="B7" i="3"/>
  <c r="A7" i="3"/>
  <c r="C6" i="3"/>
  <c r="B6" i="3"/>
  <c r="A6" i="3"/>
  <c r="C5" i="3"/>
  <c r="B5" i="3"/>
  <c r="A5" i="3"/>
  <c r="C4" i="3"/>
  <c r="B4" i="3"/>
  <c r="A4" i="3"/>
  <c r="O5000" i="3"/>
  <c r="D5000" i="3" s="1"/>
  <c r="E5000" i="3" s="1"/>
  <c r="O4999" i="3"/>
  <c r="O4998" i="3"/>
  <c r="D4998" i="3" s="1"/>
  <c r="E4998" i="3" s="1"/>
  <c r="O4997" i="3"/>
  <c r="O4996" i="3"/>
  <c r="O4995" i="3"/>
  <c r="O4994" i="3"/>
  <c r="O4993" i="3"/>
  <c r="O4992" i="3"/>
  <c r="O4991" i="3"/>
  <c r="O4990" i="3"/>
  <c r="O4989" i="3"/>
  <c r="O4988" i="3"/>
  <c r="O4987" i="3"/>
  <c r="O4986" i="3"/>
  <c r="O4985" i="3"/>
  <c r="O4984" i="3"/>
  <c r="D4984" i="3" s="1"/>
  <c r="E4984" i="3" s="1"/>
  <c r="O4983" i="3"/>
  <c r="O4982" i="3"/>
  <c r="D4982" i="3" s="1"/>
  <c r="E4982" i="3" s="1"/>
  <c r="O4981" i="3"/>
  <c r="D4981" i="3" s="1"/>
  <c r="E4981" i="3" s="1"/>
  <c r="O4980" i="3"/>
  <c r="O4979" i="3"/>
  <c r="O4978" i="3"/>
  <c r="O4977" i="3"/>
  <c r="O4976" i="3"/>
  <c r="O4975" i="3"/>
  <c r="O4974" i="3"/>
  <c r="O4973" i="3"/>
  <c r="O4972" i="3"/>
  <c r="O4971" i="3"/>
  <c r="O4970" i="3"/>
  <c r="O4969" i="3"/>
  <c r="O4968" i="3"/>
  <c r="D4968" i="3" s="1"/>
  <c r="E4968" i="3" s="1"/>
  <c r="O4967" i="3"/>
  <c r="O4966" i="3"/>
  <c r="D4966" i="3" s="1"/>
  <c r="E4966" i="3" s="1"/>
  <c r="O4965" i="3"/>
  <c r="O4964" i="3"/>
  <c r="D4964" i="3" s="1"/>
  <c r="E4964" i="3" s="1"/>
  <c r="O4963" i="3"/>
  <c r="O4962" i="3"/>
  <c r="D4962" i="3" s="1"/>
  <c r="E4962" i="3" s="1"/>
  <c r="O4961" i="3"/>
  <c r="O4960" i="3"/>
  <c r="O4959" i="3"/>
  <c r="O4958" i="3"/>
  <c r="O4957" i="3"/>
  <c r="O4956" i="3"/>
  <c r="O4955" i="3"/>
  <c r="O4954" i="3"/>
  <c r="O4953" i="3"/>
  <c r="O4952" i="3"/>
  <c r="D4952" i="3" s="1"/>
  <c r="E4952" i="3" s="1"/>
  <c r="O4951" i="3"/>
  <c r="O4950" i="3"/>
  <c r="D4950" i="3" s="1"/>
  <c r="E4950" i="3" s="1"/>
  <c r="O4949" i="3"/>
  <c r="D4949" i="3" s="1"/>
  <c r="E4949" i="3" s="1"/>
  <c r="O4948" i="3"/>
  <c r="O4947" i="3"/>
  <c r="O4946" i="3"/>
  <c r="O4945" i="3"/>
  <c r="O4944" i="3"/>
  <c r="O4943" i="3"/>
  <c r="O4942" i="3"/>
  <c r="O4941" i="3"/>
  <c r="O4940" i="3"/>
  <c r="O4939" i="3"/>
  <c r="O4938" i="3"/>
  <c r="O4937" i="3"/>
  <c r="O4936" i="3"/>
  <c r="D4936" i="3" s="1"/>
  <c r="E4936" i="3" s="1"/>
  <c r="O4935" i="3"/>
  <c r="O4934" i="3"/>
  <c r="D4934" i="3" s="1"/>
  <c r="E4934" i="3" s="1"/>
  <c r="O4933" i="3"/>
  <c r="O4932" i="3"/>
  <c r="D4932" i="3" s="1"/>
  <c r="E4932" i="3" s="1"/>
  <c r="O4931" i="3"/>
  <c r="O4930" i="3"/>
  <c r="D4930" i="3" s="1"/>
  <c r="E4930" i="3" s="1"/>
  <c r="O4929" i="3"/>
  <c r="O4928" i="3"/>
  <c r="O4927" i="3"/>
  <c r="O4926" i="3"/>
  <c r="O4925" i="3"/>
  <c r="O4924" i="3"/>
  <c r="O4923" i="3"/>
  <c r="O4922" i="3"/>
  <c r="O4921" i="3"/>
  <c r="O4920" i="3"/>
  <c r="D4920" i="3" s="1"/>
  <c r="E4920" i="3" s="1"/>
  <c r="O4919" i="3"/>
  <c r="O4918" i="3"/>
  <c r="D4918" i="3" s="1"/>
  <c r="E4918" i="3" s="1"/>
  <c r="O4917" i="3"/>
  <c r="D4917" i="3" s="1"/>
  <c r="E4917" i="3" s="1"/>
  <c r="O4916" i="3"/>
  <c r="O4915" i="3"/>
  <c r="O4914" i="3"/>
  <c r="O4913" i="3"/>
  <c r="O4912" i="3"/>
  <c r="O4911" i="3"/>
  <c r="O4910" i="3"/>
  <c r="O4909" i="3"/>
  <c r="O4908" i="3"/>
  <c r="O4907" i="3"/>
  <c r="O4906" i="3"/>
  <c r="O4905" i="3"/>
  <c r="O4904" i="3"/>
  <c r="D4904" i="3" s="1"/>
  <c r="E4904" i="3" s="1"/>
  <c r="O4903" i="3"/>
  <c r="O4902" i="3"/>
  <c r="D4902" i="3" s="1"/>
  <c r="E4902" i="3" s="1"/>
  <c r="O4901" i="3"/>
  <c r="O4900" i="3"/>
  <c r="D4900" i="3" s="1"/>
  <c r="E4900" i="3" s="1"/>
  <c r="O4899" i="3"/>
  <c r="O4898" i="3"/>
  <c r="D4898" i="3" s="1"/>
  <c r="E4898" i="3" s="1"/>
  <c r="O4897" i="3"/>
  <c r="O4896" i="3"/>
  <c r="O4895" i="3"/>
  <c r="O4894" i="3"/>
  <c r="O4893" i="3"/>
  <c r="O4892" i="3"/>
  <c r="O4891" i="3"/>
  <c r="O4890" i="3"/>
  <c r="O4889" i="3"/>
  <c r="O4888" i="3"/>
  <c r="D4888" i="3" s="1"/>
  <c r="E4888" i="3" s="1"/>
  <c r="O4887" i="3"/>
  <c r="O4886" i="3"/>
  <c r="D4886" i="3" s="1"/>
  <c r="E4886" i="3" s="1"/>
  <c r="O4885" i="3"/>
  <c r="D4885" i="3" s="1"/>
  <c r="E4885" i="3" s="1"/>
  <c r="O4884" i="3"/>
  <c r="O4883" i="3"/>
  <c r="O4882" i="3"/>
  <c r="O4881" i="3"/>
  <c r="O4880" i="3"/>
  <c r="O4879" i="3"/>
  <c r="O4878" i="3"/>
  <c r="O4877" i="3"/>
  <c r="O4876" i="3"/>
  <c r="O4875" i="3"/>
  <c r="O4874" i="3"/>
  <c r="O4873" i="3"/>
  <c r="O4872" i="3"/>
  <c r="D4872" i="3" s="1"/>
  <c r="E4872" i="3" s="1"/>
  <c r="O4871" i="3"/>
  <c r="O4870" i="3"/>
  <c r="D4870" i="3" s="1"/>
  <c r="E4870" i="3" s="1"/>
  <c r="O4869" i="3"/>
  <c r="O4868" i="3"/>
  <c r="O4867" i="3"/>
  <c r="O4866" i="3"/>
  <c r="D4866" i="3" s="1"/>
  <c r="E4866" i="3" s="1"/>
  <c r="O4865" i="3"/>
  <c r="O4864" i="3"/>
  <c r="O4863" i="3"/>
  <c r="O4862" i="3"/>
  <c r="O4861" i="3"/>
  <c r="O4860" i="3"/>
  <c r="O4859" i="3"/>
  <c r="O4858" i="3"/>
  <c r="O4857" i="3"/>
  <c r="O4856" i="3"/>
  <c r="D4856" i="3" s="1"/>
  <c r="E4856" i="3" s="1"/>
  <c r="O4855" i="3"/>
  <c r="O4854" i="3"/>
  <c r="D4854" i="3" s="1"/>
  <c r="E4854" i="3" s="1"/>
  <c r="O4853" i="3"/>
  <c r="O4852" i="3"/>
  <c r="O4851" i="3"/>
  <c r="O4850" i="3"/>
  <c r="O4849" i="3"/>
  <c r="O4848" i="3"/>
  <c r="O4847" i="3"/>
  <c r="O4846" i="3"/>
  <c r="O4845" i="3"/>
  <c r="O4844" i="3"/>
  <c r="O4843" i="3"/>
  <c r="O4842" i="3"/>
  <c r="O4841" i="3"/>
  <c r="O4840" i="3"/>
  <c r="D4840" i="3" s="1"/>
  <c r="E4840" i="3" s="1"/>
  <c r="O4839" i="3"/>
  <c r="O4838" i="3"/>
  <c r="D4838" i="3" s="1"/>
  <c r="E4838" i="3" s="1"/>
  <c r="O4837" i="3"/>
  <c r="O4836" i="3"/>
  <c r="D4836" i="3" s="1"/>
  <c r="E4836" i="3" s="1"/>
  <c r="O4835" i="3"/>
  <c r="O4834" i="3"/>
  <c r="D4834" i="3" s="1"/>
  <c r="E4834" i="3" s="1"/>
  <c r="O4833" i="3"/>
  <c r="O4832" i="3"/>
  <c r="O4831" i="3"/>
  <c r="O4830" i="3"/>
  <c r="O4829" i="3"/>
  <c r="O4828" i="3"/>
  <c r="O4827" i="3"/>
  <c r="O4826" i="3"/>
  <c r="O4825" i="3"/>
  <c r="O4824" i="3"/>
  <c r="D4824" i="3" s="1"/>
  <c r="E4824" i="3" s="1"/>
  <c r="O4823" i="3"/>
  <c r="O4822" i="3"/>
  <c r="D4822" i="3" s="1"/>
  <c r="E4822" i="3" s="1"/>
  <c r="O4821" i="3"/>
  <c r="O4820" i="3"/>
  <c r="O4819" i="3"/>
  <c r="O4818" i="3"/>
  <c r="O4817" i="3"/>
  <c r="O4816" i="3"/>
  <c r="O4815" i="3"/>
  <c r="O4814" i="3"/>
  <c r="O4813" i="3"/>
  <c r="O4812" i="3"/>
  <c r="O4811" i="3"/>
  <c r="O4810" i="3"/>
  <c r="O4809" i="3"/>
  <c r="O4808" i="3"/>
  <c r="D4808" i="3" s="1"/>
  <c r="E4808" i="3" s="1"/>
  <c r="O4807" i="3"/>
  <c r="O4806" i="3"/>
  <c r="D4806" i="3" s="1"/>
  <c r="E4806" i="3" s="1"/>
  <c r="O4805" i="3"/>
  <c r="O4804" i="3"/>
  <c r="O4803" i="3"/>
  <c r="O4802" i="3"/>
  <c r="D4802" i="3" s="1"/>
  <c r="E4802" i="3" s="1"/>
  <c r="O4801" i="3"/>
  <c r="O4800" i="3"/>
  <c r="O4799" i="3"/>
  <c r="O4798" i="3"/>
  <c r="O4797" i="3"/>
  <c r="O4796" i="3"/>
  <c r="O4795" i="3"/>
  <c r="O4794" i="3"/>
  <c r="O4793" i="3"/>
  <c r="O4792" i="3"/>
  <c r="D4792" i="3" s="1"/>
  <c r="E4792" i="3" s="1"/>
  <c r="O4791" i="3"/>
  <c r="O4790" i="3"/>
  <c r="D4790" i="3" s="1"/>
  <c r="E4790" i="3" s="1"/>
  <c r="O4789" i="3"/>
  <c r="O4788" i="3"/>
  <c r="O4787" i="3"/>
  <c r="O4786" i="3"/>
  <c r="O4785" i="3"/>
  <c r="O4784" i="3"/>
  <c r="O4783" i="3"/>
  <c r="O4782" i="3"/>
  <c r="O4781" i="3"/>
  <c r="O4780" i="3"/>
  <c r="O4779" i="3"/>
  <c r="O4778" i="3"/>
  <c r="O4777" i="3"/>
  <c r="O4776" i="3"/>
  <c r="D4776" i="3" s="1"/>
  <c r="E4776" i="3" s="1"/>
  <c r="O4775" i="3"/>
  <c r="O4774" i="3"/>
  <c r="D4774" i="3" s="1"/>
  <c r="E4774" i="3" s="1"/>
  <c r="O4773" i="3"/>
  <c r="O4772" i="3"/>
  <c r="O4771" i="3"/>
  <c r="O4770" i="3"/>
  <c r="D4770" i="3" s="1"/>
  <c r="E4770" i="3" s="1"/>
  <c r="O4769" i="3"/>
  <c r="O4768" i="3"/>
  <c r="O4767" i="3"/>
  <c r="O4766" i="3"/>
  <c r="O4765" i="3"/>
  <c r="O4764" i="3"/>
  <c r="O4763" i="3"/>
  <c r="O4762" i="3"/>
  <c r="O4761" i="3"/>
  <c r="O4760" i="3"/>
  <c r="D4760" i="3" s="1"/>
  <c r="E4760" i="3" s="1"/>
  <c r="O4759" i="3"/>
  <c r="O4758" i="3"/>
  <c r="D4758" i="3" s="1"/>
  <c r="E4758" i="3" s="1"/>
  <c r="O4757" i="3"/>
  <c r="D4757" i="3" s="1"/>
  <c r="E4757" i="3" s="1"/>
  <c r="O4756" i="3"/>
  <c r="O4755" i="3"/>
  <c r="O4754" i="3"/>
  <c r="O4753" i="3"/>
  <c r="O4752" i="3"/>
  <c r="O4751" i="3"/>
  <c r="O4750" i="3"/>
  <c r="O4749" i="3"/>
  <c r="O4748" i="3"/>
  <c r="O4747" i="3"/>
  <c r="O4746" i="3"/>
  <c r="O4745" i="3"/>
  <c r="O4744" i="3"/>
  <c r="D4744" i="3" s="1"/>
  <c r="E4744" i="3" s="1"/>
  <c r="O4743" i="3"/>
  <c r="O4742" i="3"/>
  <c r="D4742" i="3" s="1"/>
  <c r="E4742" i="3" s="1"/>
  <c r="O4741" i="3"/>
  <c r="O4740" i="3"/>
  <c r="O4739" i="3"/>
  <c r="O4738" i="3"/>
  <c r="D4738" i="3" s="1"/>
  <c r="E4738" i="3" s="1"/>
  <c r="O4737" i="3"/>
  <c r="O4736" i="3"/>
  <c r="O4735" i="3"/>
  <c r="O4734" i="3"/>
  <c r="O4733" i="3"/>
  <c r="O4732" i="3"/>
  <c r="O4731" i="3"/>
  <c r="O4730" i="3"/>
  <c r="O4729" i="3"/>
  <c r="O4728" i="3"/>
  <c r="D4728" i="3" s="1"/>
  <c r="E4728" i="3" s="1"/>
  <c r="O4727" i="3"/>
  <c r="O4726" i="3"/>
  <c r="D4726" i="3" s="1"/>
  <c r="E4726" i="3" s="1"/>
  <c r="O4725" i="3"/>
  <c r="O4724" i="3"/>
  <c r="O4723" i="3"/>
  <c r="O4722" i="3"/>
  <c r="O4721" i="3"/>
  <c r="O4720" i="3"/>
  <c r="O4719" i="3"/>
  <c r="O4718" i="3"/>
  <c r="O4717" i="3"/>
  <c r="D4717" i="3" s="1"/>
  <c r="E4717" i="3" s="1"/>
  <c r="O4716" i="3"/>
  <c r="D4716" i="3" s="1"/>
  <c r="E4716" i="3" s="1"/>
  <c r="O4715" i="3"/>
  <c r="O4714" i="3"/>
  <c r="O4713" i="3"/>
  <c r="O4712" i="3"/>
  <c r="O4711" i="3"/>
  <c r="O4710" i="3"/>
  <c r="O4709" i="3"/>
  <c r="D4709" i="3" s="1"/>
  <c r="E4709" i="3" s="1"/>
  <c r="O4708" i="3"/>
  <c r="D4708" i="3" s="1"/>
  <c r="E4708" i="3" s="1"/>
  <c r="O4707" i="3"/>
  <c r="D4707" i="3" s="1"/>
  <c r="E4707" i="3" s="1"/>
  <c r="O4706" i="3"/>
  <c r="O4705" i="3"/>
  <c r="O4704" i="3"/>
  <c r="O4703" i="3"/>
  <c r="O4702" i="3"/>
  <c r="O4701" i="3"/>
  <c r="D4701" i="3" s="1"/>
  <c r="E4701" i="3" s="1"/>
  <c r="O4700" i="3"/>
  <c r="D4700" i="3" s="1"/>
  <c r="E4700" i="3" s="1"/>
  <c r="O4699" i="3"/>
  <c r="O4698" i="3"/>
  <c r="D4698" i="3" s="1"/>
  <c r="E4698" i="3" s="1"/>
  <c r="O4697" i="3"/>
  <c r="O4696" i="3"/>
  <c r="O4695" i="3"/>
  <c r="O4694" i="3"/>
  <c r="O4693" i="3"/>
  <c r="D4693" i="3" s="1"/>
  <c r="E4693" i="3" s="1"/>
  <c r="O4692" i="3"/>
  <c r="D4692" i="3" s="1"/>
  <c r="E4692" i="3" s="1"/>
  <c r="O4691" i="3"/>
  <c r="D4691" i="3" s="1"/>
  <c r="E4691" i="3" s="1"/>
  <c r="O4690" i="3"/>
  <c r="O4689" i="3"/>
  <c r="O4688" i="3"/>
  <c r="O4687" i="3"/>
  <c r="O4686" i="3"/>
  <c r="O4685" i="3"/>
  <c r="D4685" i="3" s="1"/>
  <c r="E4685" i="3" s="1"/>
  <c r="O4684" i="3"/>
  <c r="D4684" i="3" s="1"/>
  <c r="E4684" i="3" s="1"/>
  <c r="O4683" i="3"/>
  <c r="O4682" i="3"/>
  <c r="D4682" i="3" s="1"/>
  <c r="E4682" i="3" s="1"/>
  <c r="O4681" i="3"/>
  <c r="O4680" i="3"/>
  <c r="O4679" i="3"/>
  <c r="O4678" i="3"/>
  <c r="O4677" i="3"/>
  <c r="O4676" i="3"/>
  <c r="D4676" i="3" s="1"/>
  <c r="E4676" i="3" s="1"/>
  <c r="O4675" i="3"/>
  <c r="O4674" i="3"/>
  <c r="O4673" i="3"/>
  <c r="O4672" i="3"/>
  <c r="O4671" i="3"/>
  <c r="O4670" i="3"/>
  <c r="O4669" i="3"/>
  <c r="D4669" i="3" s="1"/>
  <c r="E4669" i="3" s="1"/>
  <c r="O4668" i="3"/>
  <c r="D4668" i="3" s="1"/>
  <c r="E4668" i="3" s="1"/>
  <c r="O4667" i="3"/>
  <c r="O4666" i="3"/>
  <c r="O4665" i="3"/>
  <c r="O4664" i="3"/>
  <c r="O4663" i="3"/>
  <c r="O4662" i="3"/>
  <c r="O4661" i="3"/>
  <c r="D4661" i="3" s="1"/>
  <c r="E4661" i="3" s="1"/>
  <c r="O4660" i="3"/>
  <c r="O4659" i="3"/>
  <c r="O4658" i="3"/>
  <c r="O4657" i="3"/>
  <c r="D4657" i="3" s="1"/>
  <c r="E4657" i="3" s="1"/>
  <c r="O4656" i="3"/>
  <c r="D4656" i="3" s="1"/>
  <c r="E4656" i="3" s="1"/>
  <c r="O4655" i="3"/>
  <c r="O4654" i="3"/>
  <c r="O4653" i="3"/>
  <c r="O4652" i="3"/>
  <c r="O4651" i="3"/>
  <c r="O4650" i="3"/>
  <c r="O4649" i="3"/>
  <c r="D4649" i="3" s="1"/>
  <c r="E4649" i="3" s="1"/>
  <c r="O4648" i="3"/>
  <c r="O4647" i="3"/>
  <c r="O4646" i="3"/>
  <c r="O4645" i="3"/>
  <c r="O4644" i="3"/>
  <c r="O4643" i="3"/>
  <c r="O4642" i="3"/>
  <c r="O4641" i="3"/>
  <c r="D4641" i="3" s="1"/>
  <c r="E4641" i="3" s="1"/>
  <c r="O4640" i="3"/>
  <c r="O4639" i="3"/>
  <c r="O4638" i="3"/>
  <c r="O4637" i="3"/>
  <c r="D4637" i="3" s="1"/>
  <c r="E4637" i="3" s="1"/>
  <c r="O4636" i="3"/>
  <c r="O4635" i="3"/>
  <c r="O4634" i="3"/>
  <c r="O4633" i="3"/>
  <c r="O4632" i="3"/>
  <c r="O4631" i="3"/>
  <c r="O4630" i="3"/>
  <c r="O4629" i="3"/>
  <c r="D4629" i="3" s="1"/>
  <c r="E4629" i="3" s="1"/>
  <c r="O4628" i="3"/>
  <c r="O4627" i="3"/>
  <c r="O4626" i="3"/>
  <c r="O4625" i="3"/>
  <c r="D4625" i="3" s="1"/>
  <c r="E4625" i="3" s="1"/>
  <c r="O4624" i="3"/>
  <c r="O4623" i="3"/>
  <c r="O4622" i="3"/>
  <c r="O4621" i="3"/>
  <c r="D4621" i="3" s="1"/>
  <c r="E4621" i="3" s="1"/>
  <c r="O4620" i="3"/>
  <c r="D4620" i="3" s="1"/>
  <c r="E4620" i="3" s="1"/>
  <c r="O4619" i="3"/>
  <c r="O4618" i="3"/>
  <c r="O4617" i="3"/>
  <c r="O4616" i="3"/>
  <c r="O4615" i="3"/>
  <c r="O4614" i="3"/>
  <c r="O4613" i="3"/>
  <c r="D4613" i="3" s="1"/>
  <c r="E4613" i="3" s="1"/>
  <c r="O4612" i="3"/>
  <c r="O4611" i="3"/>
  <c r="O4610" i="3"/>
  <c r="D4610" i="3" s="1"/>
  <c r="E4610" i="3" s="1"/>
  <c r="O4609" i="3"/>
  <c r="O4608" i="3"/>
  <c r="D4608" i="3" s="1"/>
  <c r="E4608" i="3" s="1"/>
  <c r="O4607" i="3"/>
  <c r="O4606" i="3"/>
  <c r="O4605" i="3"/>
  <c r="O4604" i="3"/>
  <c r="O4603" i="3"/>
  <c r="D4603" i="3" s="1"/>
  <c r="E4603" i="3" s="1"/>
  <c r="O4602" i="3"/>
  <c r="D4602" i="3" s="1"/>
  <c r="E4602" i="3" s="1"/>
  <c r="O4601" i="3"/>
  <c r="O4600" i="3"/>
  <c r="O4599" i="3"/>
  <c r="O4598" i="3"/>
  <c r="O4597" i="3"/>
  <c r="O4596" i="3"/>
  <c r="O4595" i="3"/>
  <c r="D4595" i="3" s="1"/>
  <c r="E4595" i="3" s="1"/>
  <c r="O4594" i="3"/>
  <c r="O4593" i="3"/>
  <c r="O4592" i="3"/>
  <c r="O4591" i="3"/>
  <c r="O4590" i="3"/>
  <c r="O4589" i="3"/>
  <c r="O4588" i="3"/>
  <c r="O4587" i="3"/>
  <c r="D4587" i="3" s="1"/>
  <c r="E4587" i="3" s="1"/>
  <c r="O4586" i="3"/>
  <c r="O4585" i="3"/>
  <c r="O4584" i="3"/>
  <c r="D4584" i="3" s="1"/>
  <c r="E4584" i="3" s="1"/>
  <c r="O4583" i="3"/>
  <c r="O4582" i="3"/>
  <c r="O4581" i="3"/>
  <c r="O4580" i="3"/>
  <c r="O4579" i="3"/>
  <c r="D4579" i="3" s="1"/>
  <c r="E4579" i="3" s="1"/>
  <c r="O4578" i="3"/>
  <c r="O4577" i="3"/>
  <c r="O4576" i="3"/>
  <c r="D4576" i="3" s="1"/>
  <c r="E4576" i="3" s="1"/>
  <c r="O4575" i="3"/>
  <c r="O4574" i="3"/>
  <c r="O4573" i="3"/>
  <c r="O4572" i="3"/>
  <c r="O4571" i="3"/>
  <c r="D4571" i="3" s="1"/>
  <c r="E4571" i="3" s="1"/>
  <c r="O4570" i="3"/>
  <c r="D4570" i="3" s="1"/>
  <c r="E4570" i="3" s="1"/>
  <c r="O4569" i="3"/>
  <c r="O4568" i="3"/>
  <c r="O4567" i="3"/>
  <c r="O4566" i="3"/>
  <c r="O4565" i="3"/>
  <c r="O4564" i="3"/>
  <c r="O4563" i="3"/>
  <c r="D4563" i="3" s="1"/>
  <c r="E4563" i="3" s="1"/>
  <c r="O4562" i="3"/>
  <c r="O4561" i="3"/>
  <c r="O4560" i="3"/>
  <c r="O4559" i="3"/>
  <c r="O4558" i="3"/>
  <c r="O4557" i="3"/>
  <c r="O4556" i="3"/>
  <c r="O4555" i="3"/>
  <c r="D4555" i="3" s="1"/>
  <c r="E4555" i="3" s="1"/>
  <c r="O4554" i="3"/>
  <c r="O4553" i="3"/>
  <c r="O4552" i="3"/>
  <c r="D4552" i="3" s="1"/>
  <c r="E4552" i="3" s="1"/>
  <c r="O4551" i="3"/>
  <c r="O4550" i="3"/>
  <c r="O4549" i="3"/>
  <c r="O4548" i="3"/>
  <c r="O4547" i="3"/>
  <c r="D4547" i="3" s="1"/>
  <c r="E4547" i="3" s="1"/>
  <c r="O4546" i="3"/>
  <c r="D4546" i="3" s="1"/>
  <c r="E4546" i="3" s="1"/>
  <c r="O4545" i="3"/>
  <c r="O4544" i="3"/>
  <c r="D4544" i="3" s="1"/>
  <c r="E4544" i="3" s="1"/>
  <c r="O4543" i="3"/>
  <c r="O4542" i="3"/>
  <c r="O4541" i="3"/>
  <c r="O4540" i="3"/>
  <c r="O4539" i="3"/>
  <c r="D4539" i="3" s="1"/>
  <c r="E4539" i="3" s="1"/>
  <c r="O4538" i="3"/>
  <c r="D4538" i="3" s="1"/>
  <c r="E4538" i="3" s="1"/>
  <c r="O4537" i="3"/>
  <c r="O4536" i="3"/>
  <c r="O4535" i="3"/>
  <c r="O4534" i="3"/>
  <c r="O4533" i="3"/>
  <c r="O4532" i="3"/>
  <c r="O4531" i="3"/>
  <c r="D4531" i="3" s="1"/>
  <c r="E4531" i="3" s="1"/>
  <c r="O4530" i="3"/>
  <c r="O4529" i="3"/>
  <c r="O4528" i="3"/>
  <c r="O4527" i="3"/>
  <c r="O4526" i="3"/>
  <c r="O4525" i="3"/>
  <c r="O4524" i="3"/>
  <c r="O4523" i="3"/>
  <c r="D4523" i="3" s="1"/>
  <c r="E4523" i="3" s="1"/>
  <c r="O4522" i="3"/>
  <c r="O4521" i="3"/>
  <c r="O4520" i="3"/>
  <c r="D4520" i="3" s="1"/>
  <c r="E4520" i="3" s="1"/>
  <c r="O4519" i="3"/>
  <c r="O4518" i="3"/>
  <c r="O4517" i="3"/>
  <c r="O4516" i="3"/>
  <c r="O4515" i="3"/>
  <c r="D4515" i="3" s="1"/>
  <c r="E4515" i="3" s="1"/>
  <c r="O4514" i="3"/>
  <c r="D4514" i="3" s="1"/>
  <c r="E4514" i="3" s="1"/>
  <c r="O4513" i="3"/>
  <c r="O4512" i="3"/>
  <c r="D4512" i="3" s="1"/>
  <c r="E4512" i="3" s="1"/>
  <c r="O4511" i="3"/>
  <c r="O4510" i="3"/>
  <c r="O4509" i="3"/>
  <c r="O4508" i="3"/>
  <c r="O4507" i="3"/>
  <c r="D4507" i="3" s="1"/>
  <c r="E4507" i="3" s="1"/>
  <c r="O4506" i="3"/>
  <c r="D4506" i="3" s="1"/>
  <c r="E4506" i="3" s="1"/>
  <c r="O4505" i="3"/>
  <c r="O4504" i="3"/>
  <c r="O4503" i="3"/>
  <c r="O4502" i="3"/>
  <c r="O4501" i="3"/>
  <c r="O4500" i="3"/>
  <c r="O4499" i="3"/>
  <c r="D4499" i="3" s="1"/>
  <c r="E4499" i="3" s="1"/>
  <c r="O4498" i="3"/>
  <c r="O4497" i="3"/>
  <c r="O4496" i="3"/>
  <c r="O4495" i="3"/>
  <c r="O4494" i="3"/>
  <c r="O4493" i="3"/>
  <c r="O4492" i="3"/>
  <c r="O4491" i="3"/>
  <c r="D4491" i="3" s="1"/>
  <c r="E4491" i="3" s="1"/>
  <c r="O4490" i="3"/>
  <c r="O4489" i="3"/>
  <c r="O4488" i="3"/>
  <c r="D4488" i="3" s="1"/>
  <c r="E4488" i="3" s="1"/>
  <c r="O4487" i="3"/>
  <c r="O4486" i="3"/>
  <c r="O4485" i="3"/>
  <c r="O4484" i="3"/>
  <c r="O4483" i="3"/>
  <c r="D4483" i="3" s="1"/>
  <c r="E4483" i="3" s="1"/>
  <c r="O4482" i="3"/>
  <c r="D4482" i="3" s="1"/>
  <c r="E4482" i="3" s="1"/>
  <c r="O4481" i="3"/>
  <c r="O4480" i="3"/>
  <c r="D4480" i="3" s="1"/>
  <c r="E4480" i="3" s="1"/>
  <c r="O4479" i="3"/>
  <c r="O4478" i="3"/>
  <c r="O4477" i="3"/>
  <c r="O4476" i="3"/>
  <c r="O4475" i="3"/>
  <c r="D4475" i="3" s="1"/>
  <c r="E4475" i="3" s="1"/>
  <c r="O4474" i="3"/>
  <c r="D4474" i="3" s="1"/>
  <c r="E4474" i="3" s="1"/>
  <c r="O4473" i="3"/>
  <c r="O4472" i="3"/>
  <c r="O4471" i="3"/>
  <c r="O4470" i="3"/>
  <c r="O4469" i="3"/>
  <c r="O4468" i="3"/>
  <c r="O4467" i="3"/>
  <c r="D4467" i="3" s="1"/>
  <c r="E4467" i="3" s="1"/>
  <c r="O4466" i="3"/>
  <c r="O4465" i="3"/>
  <c r="O4464" i="3"/>
  <c r="O4463" i="3"/>
  <c r="O4462" i="3"/>
  <c r="O4461" i="3"/>
  <c r="O4460" i="3"/>
  <c r="O4459" i="3"/>
  <c r="D4459" i="3" s="1"/>
  <c r="E4459" i="3" s="1"/>
  <c r="O4458" i="3"/>
  <c r="O4457" i="3"/>
  <c r="O4456" i="3"/>
  <c r="D4456" i="3" s="1"/>
  <c r="E4456" i="3" s="1"/>
  <c r="O4455" i="3"/>
  <c r="O4454" i="3"/>
  <c r="O4453" i="3"/>
  <c r="O4452" i="3"/>
  <c r="O4451" i="3"/>
  <c r="D4451" i="3" s="1"/>
  <c r="E4451" i="3" s="1"/>
  <c r="O4450" i="3"/>
  <c r="D4450" i="3" s="1"/>
  <c r="E4450" i="3" s="1"/>
  <c r="O4449" i="3"/>
  <c r="O4448" i="3"/>
  <c r="D4448" i="3" s="1"/>
  <c r="E4448" i="3" s="1"/>
  <c r="O4447" i="3"/>
  <c r="O4446" i="3"/>
  <c r="O4445" i="3"/>
  <c r="O4444" i="3"/>
  <c r="O4443" i="3"/>
  <c r="D4443" i="3" s="1"/>
  <c r="E4443" i="3" s="1"/>
  <c r="O4442" i="3"/>
  <c r="D4442" i="3" s="1"/>
  <c r="E4442" i="3" s="1"/>
  <c r="O4441" i="3"/>
  <c r="O4440" i="3"/>
  <c r="O4439" i="3"/>
  <c r="O4438" i="3"/>
  <c r="O4437" i="3"/>
  <c r="O4436" i="3"/>
  <c r="O4435" i="3"/>
  <c r="D4435" i="3" s="1"/>
  <c r="E4435" i="3" s="1"/>
  <c r="O4434" i="3"/>
  <c r="O4433" i="3"/>
  <c r="O4432" i="3"/>
  <c r="O4431" i="3"/>
  <c r="O4430" i="3"/>
  <c r="O4429" i="3"/>
  <c r="O4428" i="3"/>
  <c r="O4427" i="3"/>
  <c r="D4427" i="3" s="1"/>
  <c r="E4427" i="3" s="1"/>
  <c r="O4426" i="3"/>
  <c r="O4425" i="3"/>
  <c r="O4424" i="3"/>
  <c r="D4424" i="3" s="1"/>
  <c r="E4424" i="3" s="1"/>
  <c r="O4423" i="3"/>
  <c r="O4422" i="3"/>
  <c r="O4421" i="3"/>
  <c r="O4420" i="3"/>
  <c r="O4419" i="3"/>
  <c r="D4419" i="3" s="1"/>
  <c r="E4419" i="3" s="1"/>
  <c r="O4418" i="3"/>
  <c r="D4418" i="3" s="1"/>
  <c r="E4418" i="3" s="1"/>
  <c r="O4417" i="3"/>
  <c r="O4416" i="3"/>
  <c r="D4416" i="3" s="1"/>
  <c r="E4416" i="3" s="1"/>
  <c r="O4415" i="3"/>
  <c r="O4414" i="3"/>
  <c r="O4413" i="3"/>
  <c r="O4412" i="3"/>
  <c r="O4411" i="3"/>
  <c r="D4411" i="3" s="1"/>
  <c r="E4411" i="3" s="1"/>
  <c r="O4410" i="3"/>
  <c r="D4410" i="3" s="1"/>
  <c r="E4410" i="3" s="1"/>
  <c r="O4409" i="3"/>
  <c r="O4408" i="3"/>
  <c r="O4407" i="3"/>
  <c r="O4406" i="3"/>
  <c r="O4405" i="3"/>
  <c r="O4404" i="3"/>
  <c r="O4403" i="3"/>
  <c r="D4403" i="3" s="1"/>
  <c r="E4403" i="3" s="1"/>
  <c r="O4402" i="3"/>
  <c r="O4401" i="3"/>
  <c r="O4400" i="3"/>
  <c r="O4399" i="3"/>
  <c r="O4398" i="3"/>
  <c r="O4397" i="3"/>
  <c r="O4396" i="3"/>
  <c r="O4395" i="3"/>
  <c r="D4395" i="3" s="1"/>
  <c r="E4395" i="3" s="1"/>
  <c r="O4394" i="3"/>
  <c r="O4393" i="3"/>
  <c r="O4392" i="3"/>
  <c r="D4392" i="3" s="1"/>
  <c r="E4392" i="3" s="1"/>
  <c r="O4391" i="3"/>
  <c r="O4390" i="3"/>
  <c r="O4389" i="3"/>
  <c r="O4388" i="3"/>
  <c r="D4388" i="3" s="1"/>
  <c r="E4388" i="3" s="1"/>
  <c r="O4387" i="3"/>
  <c r="D4387" i="3" s="1"/>
  <c r="E4387" i="3" s="1"/>
  <c r="O4386" i="3"/>
  <c r="D4386" i="3" s="1"/>
  <c r="E4386" i="3" s="1"/>
  <c r="O4385" i="3"/>
  <c r="O4384" i="3"/>
  <c r="O4383" i="3"/>
  <c r="O4382" i="3"/>
  <c r="O4381" i="3"/>
  <c r="O4380" i="3"/>
  <c r="O4379" i="3"/>
  <c r="D4379" i="3" s="1"/>
  <c r="E4379" i="3" s="1"/>
  <c r="O4378" i="3"/>
  <c r="O4377" i="3"/>
  <c r="D4377" i="3" s="1"/>
  <c r="E4377" i="3" s="1"/>
  <c r="O4376" i="3"/>
  <c r="O4375" i="3"/>
  <c r="O4374" i="3"/>
  <c r="O4373" i="3"/>
  <c r="O4372" i="3"/>
  <c r="O4371" i="3"/>
  <c r="O4370" i="3"/>
  <c r="O4369" i="3"/>
  <c r="D4369" i="3" s="1"/>
  <c r="E4369" i="3" s="1"/>
  <c r="O4368" i="3"/>
  <c r="O4367" i="3"/>
  <c r="O4366" i="3"/>
  <c r="O4365" i="3"/>
  <c r="O4364" i="3"/>
  <c r="O4363" i="3"/>
  <c r="D4363" i="3" s="1"/>
  <c r="E4363" i="3" s="1"/>
  <c r="O4362" i="3"/>
  <c r="O4361" i="3"/>
  <c r="D4361" i="3" s="1"/>
  <c r="E4361" i="3" s="1"/>
  <c r="O4360" i="3"/>
  <c r="D4360" i="3" s="1"/>
  <c r="E4360" i="3" s="1"/>
  <c r="O4359" i="3"/>
  <c r="O4358" i="3"/>
  <c r="O4357" i="3"/>
  <c r="O4356" i="3"/>
  <c r="O4355" i="3"/>
  <c r="O4354" i="3"/>
  <c r="O4353" i="3"/>
  <c r="D4353" i="3" s="1"/>
  <c r="E4353" i="3" s="1"/>
  <c r="O4352" i="3"/>
  <c r="O4351" i="3"/>
  <c r="O4350" i="3"/>
  <c r="O4349" i="3"/>
  <c r="O4348" i="3"/>
  <c r="O4347" i="3"/>
  <c r="D4347" i="3" s="1"/>
  <c r="E4347" i="3" s="1"/>
  <c r="O4346" i="3"/>
  <c r="O4345" i="3"/>
  <c r="D4345" i="3" s="1"/>
  <c r="E4345" i="3" s="1"/>
  <c r="O4344" i="3"/>
  <c r="D4344" i="3" s="1"/>
  <c r="E4344" i="3" s="1"/>
  <c r="O4343" i="3"/>
  <c r="O4342" i="3"/>
  <c r="O4341" i="3"/>
  <c r="O4340" i="3"/>
  <c r="O4339" i="3"/>
  <c r="O4338" i="3"/>
  <c r="O4337" i="3"/>
  <c r="D4337" i="3" s="1"/>
  <c r="E4337" i="3" s="1"/>
  <c r="O4336" i="3"/>
  <c r="O4335" i="3"/>
  <c r="O4334" i="3"/>
  <c r="O4333" i="3"/>
  <c r="O4332" i="3"/>
  <c r="O4331" i="3"/>
  <c r="D4331" i="3" s="1"/>
  <c r="E4331" i="3" s="1"/>
  <c r="O4330" i="3"/>
  <c r="O4329" i="3"/>
  <c r="D4329" i="3" s="1"/>
  <c r="E4329" i="3" s="1"/>
  <c r="O4328" i="3"/>
  <c r="D4328" i="3" s="1"/>
  <c r="E4328" i="3" s="1"/>
  <c r="O4327" i="3"/>
  <c r="O4326" i="3"/>
  <c r="O4325" i="3"/>
  <c r="O4324" i="3"/>
  <c r="O4323" i="3"/>
  <c r="O4322" i="3"/>
  <c r="O4321" i="3"/>
  <c r="D4321" i="3" s="1"/>
  <c r="E4321" i="3" s="1"/>
  <c r="O4320" i="3"/>
  <c r="O4319" i="3"/>
  <c r="O4318" i="3"/>
  <c r="O4317" i="3"/>
  <c r="O4316" i="3"/>
  <c r="O4315" i="3"/>
  <c r="D4315" i="3" s="1"/>
  <c r="E4315" i="3" s="1"/>
  <c r="O4314" i="3"/>
  <c r="O4313" i="3"/>
  <c r="D4313" i="3" s="1"/>
  <c r="E4313" i="3" s="1"/>
  <c r="O4312" i="3"/>
  <c r="O4311" i="3"/>
  <c r="O4310" i="3"/>
  <c r="O4309" i="3"/>
  <c r="O4308" i="3"/>
  <c r="O4307" i="3"/>
  <c r="O4306" i="3"/>
  <c r="O4305" i="3"/>
  <c r="D4305" i="3" s="1"/>
  <c r="E4305" i="3" s="1"/>
  <c r="O4304" i="3"/>
  <c r="O4303" i="3"/>
  <c r="O4302" i="3"/>
  <c r="O4301" i="3"/>
  <c r="O4300" i="3"/>
  <c r="O4299" i="3"/>
  <c r="D4299" i="3" s="1"/>
  <c r="E4299" i="3" s="1"/>
  <c r="O4298" i="3"/>
  <c r="O4297" i="3"/>
  <c r="D4297" i="3" s="1"/>
  <c r="E4297" i="3" s="1"/>
  <c r="O4296" i="3"/>
  <c r="D4296" i="3" s="1"/>
  <c r="E4296" i="3" s="1"/>
  <c r="O4295" i="3"/>
  <c r="O4294" i="3"/>
  <c r="O4293" i="3"/>
  <c r="O4292" i="3"/>
  <c r="O4291" i="3"/>
  <c r="O4290" i="3"/>
  <c r="O4289" i="3"/>
  <c r="D4289" i="3" s="1"/>
  <c r="E4289" i="3" s="1"/>
  <c r="O4288" i="3"/>
  <c r="O4287" i="3"/>
  <c r="O4286" i="3"/>
  <c r="O4285" i="3"/>
  <c r="O4284" i="3"/>
  <c r="O4283" i="3"/>
  <c r="D4283" i="3" s="1"/>
  <c r="E4283" i="3" s="1"/>
  <c r="O4282" i="3"/>
  <c r="O4281" i="3"/>
  <c r="D4281" i="3" s="1"/>
  <c r="E4281" i="3" s="1"/>
  <c r="O4280" i="3"/>
  <c r="D4280" i="3" s="1"/>
  <c r="E4280" i="3" s="1"/>
  <c r="O4279" i="3"/>
  <c r="O4278" i="3"/>
  <c r="O4277" i="3"/>
  <c r="O4276" i="3"/>
  <c r="O4275" i="3"/>
  <c r="O4274" i="3"/>
  <c r="O4273" i="3"/>
  <c r="D4273" i="3" s="1"/>
  <c r="E4273" i="3" s="1"/>
  <c r="O4272" i="3"/>
  <c r="O4271" i="3"/>
  <c r="O4270" i="3"/>
  <c r="O4269" i="3"/>
  <c r="O4268" i="3"/>
  <c r="O4267" i="3"/>
  <c r="D4267" i="3" s="1"/>
  <c r="E4267" i="3" s="1"/>
  <c r="O4266" i="3"/>
  <c r="O4265" i="3"/>
  <c r="D4265" i="3" s="1"/>
  <c r="E4265" i="3" s="1"/>
  <c r="O4264" i="3"/>
  <c r="D4264" i="3" s="1"/>
  <c r="E4264" i="3" s="1"/>
  <c r="O4263" i="3"/>
  <c r="O4262" i="3"/>
  <c r="O4261" i="3"/>
  <c r="O4260" i="3"/>
  <c r="O4259" i="3"/>
  <c r="O4258" i="3"/>
  <c r="O4257" i="3"/>
  <c r="D4257" i="3" s="1"/>
  <c r="E4257" i="3" s="1"/>
  <c r="O4256" i="3"/>
  <c r="O4255" i="3"/>
  <c r="O4254" i="3"/>
  <c r="O4253" i="3"/>
  <c r="O4252" i="3"/>
  <c r="O4251" i="3"/>
  <c r="D4251" i="3" s="1"/>
  <c r="E4251" i="3" s="1"/>
  <c r="O4250" i="3"/>
  <c r="O4249" i="3"/>
  <c r="D4249" i="3" s="1"/>
  <c r="E4249" i="3" s="1"/>
  <c r="O4248" i="3"/>
  <c r="D4248" i="3" s="1"/>
  <c r="E4248" i="3" s="1"/>
  <c r="O4247" i="3"/>
  <c r="O4246" i="3"/>
  <c r="O4245" i="3"/>
  <c r="O4244" i="3"/>
  <c r="O4243" i="3"/>
  <c r="O4242" i="3"/>
  <c r="O4241" i="3"/>
  <c r="D4241" i="3" s="1"/>
  <c r="E4241" i="3" s="1"/>
  <c r="O4240" i="3"/>
  <c r="O4239" i="3"/>
  <c r="O4238" i="3"/>
  <c r="O4237" i="3"/>
  <c r="O4236" i="3"/>
  <c r="O4235" i="3"/>
  <c r="D4235" i="3" s="1"/>
  <c r="E4235" i="3" s="1"/>
  <c r="O4234" i="3"/>
  <c r="O4233" i="3"/>
  <c r="D4233" i="3" s="1"/>
  <c r="E4233" i="3" s="1"/>
  <c r="O4232" i="3"/>
  <c r="D4232" i="3" s="1"/>
  <c r="E4232" i="3" s="1"/>
  <c r="O4231" i="3"/>
  <c r="O4230" i="3"/>
  <c r="O4229" i="3"/>
  <c r="O4228" i="3"/>
  <c r="O4227" i="3"/>
  <c r="O4226" i="3"/>
  <c r="O4225" i="3"/>
  <c r="D4225" i="3" s="1"/>
  <c r="E4225" i="3" s="1"/>
  <c r="O4224" i="3"/>
  <c r="D4224" i="3" s="1"/>
  <c r="E4224" i="3" s="1"/>
  <c r="O4223" i="3"/>
  <c r="O4222" i="3"/>
  <c r="O4221" i="3"/>
  <c r="O4220" i="3"/>
  <c r="O4219" i="3"/>
  <c r="D4219" i="3" s="1"/>
  <c r="E4219" i="3" s="1"/>
  <c r="O4218" i="3"/>
  <c r="O4217" i="3"/>
  <c r="D4217" i="3" s="1"/>
  <c r="E4217" i="3" s="1"/>
  <c r="O4216" i="3"/>
  <c r="O4215" i="3"/>
  <c r="O4214" i="3"/>
  <c r="O4213" i="3"/>
  <c r="O4212" i="3"/>
  <c r="O4211" i="3"/>
  <c r="O4210" i="3"/>
  <c r="O4209" i="3"/>
  <c r="D4209" i="3" s="1"/>
  <c r="E4209" i="3" s="1"/>
  <c r="O4208" i="3"/>
  <c r="O4207" i="3"/>
  <c r="O4206" i="3"/>
  <c r="O4205" i="3"/>
  <c r="O4204" i="3"/>
  <c r="O4203" i="3"/>
  <c r="D4203" i="3" s="1"/>
  <c r="E4203" i="3" s="1"/>
  <c r="O4202" i="3"/>
  <c r="O4201" i="3"/>
  <c r="D4201" i="3" s="1"/>
  <c r="E4201" i="3" s="1"/>
  <c r="O4200" i="3"/>
  <c r="D4200" i="3" s="1"/>
  <c r="E4200" i="3" s="1"/>
  <c r="O4199" i="3"/>
  <c r="O4198" i="3"/>
  <c r="O4197" i="3"/>
  <c r="O4196" i="3"/>
  <c r="O4195" i="3"/>
  <c r="O4194" i="3"/>
  <c r="O4193" i="3"/>
  <c r="D4193" i="3" s="1"/>
  <c r="E4193" i="3" s="1"/>
  <c r="O4192" i="3"/>
  <c r="D4192" i="3" s="1"/>
  <c r="E4192" i="3" s="1"/>
  <c r="O4191" i="3"/>
  <c r="O4190" i="3"/>
  <c r="O4189" i="3"/>
  <c r="O4188" i="3"/>
  <c r="O4187" i="3"/>
  <c r="D4187" i="3" s="1"/>
  <c r="E4187" i="3" s="1"/>
  <c r="O4186" i="3"/>
  <c r="O4185" i="3"/>
  <c r="D4185" i="3" s="1"/>
  <c r="E4185" i="3" s="1"/>
  <c r="O4184" i="3"/>
  <c r="O4183" i="3"/>
  <c r="O4182" i="3"/>
  <c r="O4181" i="3"/>
  <c r="O4180" i="3"/>
  <c r="O4179" i="3"/>
  <c r="O4178" i="3"/>
  <c r="O4177" i="3"/>
  <c r="D4177" i="3" s="1"/>
  <c r="E4177" i="3" s="1"/>
  <c r="O4176" i="3"/>
  <c r="O4175" i="3"/>
  <c r="O4174" i="3"/>
  <c r="O4173" i="3"/>
  <c r="O4172" i="3"/>
  <c r="O4171" i="3"/>
  <c r="D4171" i="3" s="1"/>
  <c r="E4171" i="3" s="1"/>
  <c r="O4170" i="3"/>
  <c r="O4169" i="3"/>
  <c r="D4169" i="3" s="1"/>
  <c r="E4169" i="3" s="1"/>
  <c r="O4168" i="3"/>
  <c r="D4168" i="3" s="1"/>
  <c r="E4168" i="3" s="1"/>
  <c r="O4167" i="3"/>
  <c r="O4166" i="3"/>
  <c r="O4165" i="3"/>
  <c r="O4164" i="3"/>
  <c r="O4163" i="3"/>
  <c r="D4163" i="3" s="1"/>
  <c r="E4163" i="3" s="1"/>
  <c r="O4162" i="3"/>
  <c r="O4161" i="3"/>
  <c r="D4161" i="3" s="1"/>
  <c r="E4161" i="3" s="1"/>
  <c r="O4160" i="3"/>
  <c r="D4160" i="3" s="1"/>
  <c r="E4160" i="3" s="1"/>
  <c r="O4159" i="3"/>
  <c r="O4158" i="3"/>
  <c r="O4157" i="3"/>
  <c r="D4157" i="3" s="1"/>
  <c r="E4157" i="3" s="1"/>
  <c r="O4156" i="3"/>
  <c r="O4155" i="3"/>
  <c r="O4154" i="3"/>
  <c r="O4153" i="3"/>
  <c r="D4153" i="3" s="1"/>
  <c r="E4153" i="3" s="1"/>
  <c r="O4152" i="3"/>
  <c r="O4151" i="3"/>
  <c r="O4150" i="3"/>
  <c r="O4149" i="3"/>
  <c r="O4148" i="3"/>
  <c r="O4147" i="3"/>
  <c r="O4146" i="3"/>
  <c r="O4145" i="3"/>
  <c r="D4145" i="3" s="1"/>
  <c r="E4145" i="3" s="1"/>
  <c r="O4144" i="3"/>
  <c r="O4143" i="3"/>
  <c r="O4142" i="3"/>
  <c r="O4141" i="3"/>
  <c r="O4140" i="3"/>
  <c r="O4139" i="3"/>
  <c r="O4138" i="3"/>
  <c r="O4137" i="3"/>
  <c r="O4136" i="3"/>
  <c r="D4136" i="3" s="1"/>
  <c r="E4136" i="3" s="1"/>
  <c r="O4135" i="3"/>
  <c r="D4135" i="3" s="1"/>
  <c r="E4135" i="3" s="1"/>
  <c r="O4134" i="3"/>
  <c r="O4133" i="3"/>
  <c r="O4132" i="3"/>
  <c r="O4131" i="3"/>
  <c r="O4130" i="3"/>
  <c r="O4129" i="3"/>
  <c r="O4128" i="3"/>
  <c r="D4128" i="3" s="1"/>
  <c r="E4128" i="3" s="1"/>
  <c r="O4127" i="3"/>
  <c r="D4127" i="3" s="1"/>
  <c r="E4127" i="3" s="1"/>
  <c r="O4126" i="3"/>
  <c r="O4125" i="3"/>
  <c r="O4124" i="3"/>
  <c r="O4123" i="3"/>
  <c r="O4122" i="3"/>
  <c r="O4121" i="3"/>
  <c r="O4120" i="3"/>
  <c r="D4120" i="3" s="1"/>
  <c r="E4120" i="3" s="1"/>
  <c r="O4119" i="3"/>
  <c r="D4119" i="3" s="1"/>
  <c r="E4119" i="3" s="1"/>
  <c r="O4118" i="3"/>
  <c r="O4117" i="3"/>
  <c r="O4116" i="3"/>
  <c r="D4116" i="3" s="1"/>
  <c r="E4116" i="3" s="1"/>
  <c r="O4115" i="3"/>
  <c r="O4114" i="3"/>
  <c r="O4113" i="3"/>
  <c r="O4112" i="3"/>
  <c r="D4112" i="3" s="1"/>
  <c r="E4112" i="3" s="1"/>
  <c r="O4111" i="3"/>
  <c r="D4111" i="3" s="1"/>
  <c r="E4111" i="3" s="1"/>
  <c r="O4110" i="3"/>
  <c r="O4109" i="3"/>
  <c r="O4108" i="3"/>
  <c r="D4108" i="3" s="1"/>
  <c r="E4108" i="3" s="1"/>
  <c r="O4107" i="3"/>
  <c r="O4106" i="3"/>
  <c r="O4105" i="3"/>
  <c r="O4104" i="3"/>
  <c r="D4104" i="3" s="1"/>
  <c r="E4104" i="3" s="1"/>
  <c r="O4103" i="3"/>
  <c r="D4103" i="3" s="1"/>
  <c r="E4103" i="3" s="1"/>
  <c r="O4102" i="3"/>
  <c r="O4101" i="3"/>
  <c r="O4100" i="3"/>
  <c r="D4100" i="3" s="1"/>
  <c r="E4100" i="3" s="1"/>
  <c r="O4099" i="3"/>
  <c r="O4098" i="3"/>
  <c r="O4097" i="3"/>
  <c r="O4096" i="3"/>
  <c r="D4096" i="3" s="1"/>
  <c r="E4096" i="3" s="1"/>
  <c r="O4095" i="3"/>
  <c r="D4095" i="3" s="1"/>
  <c r="E4095" i="3" s="1"/>
  <c r="O4094" i="3"/>
  <c r="O4093" i="3"/>
  <c r="O4092" i="3"/>
  <c r="D4092" i="3" s="1"/>
  <c r="E4092" i="3" s="1"/>
  <c r="O4091" i="3"/>
  <c r="O4090" i="3"/>
  <c r="O4089" i="3"/>
  <c r="O4088" i="3"/>
  <c r="D4088" i="3" s="1"/>
  <c r="E4088" i="3" s="1"/>
  <c r="O4087" i="3"/>
  <c r="D4087" i="3" s="1"/>
  <c r="E4087" i="3" s="1"/>
  <c r="O4086" i="3"/>
  <c r="O4085" i="3"/>
  <c r="O4084" i="3"/>
  <c r="D4084" i="3" s="1"/>
  <c r="E4084" i="3" s="1"/>
  <c r="O4083" i="3"/>
  <c r="O4082" i="3"/>
  <c r="O4081" i="3"/>
  <c r="O4080" i="3"/>
  <c r="D4080" i="3" s="1"/>
  <c r="E4080" i="3" s="1"/>
  <c r="O4079" i="3"/>
  <c r="D4079" i="3" s="1"/>
  <c r="E4079" i="3" s="1"/>
  <c r="O4078" i="3"/>
  <c r="O4077" i="3"/>
  <c r="O4076" i="3"/>
  <c r="D4076" i="3" s="1"/>
  <c r="E4076" i="3" s="1"/>
  <c r="O4075" i="3"/>
  <c r="O4074" i="3"/>
  <c r="O4073" i="3"/>
  <c r="O4072" i="3"/>
  <c r="D4072" i="3" s="1"/>
  <c r="E4072" i="3" s="1"/>
  <c r="O4071" i="3"/>
  <c r="D4071" i="3" s="1"/>
  <c r="E4071" i="3" s="1"/>
  <c r="O4070" i="3"/>
  <c r="O4069" i="3"/>
  <c r="O4068" i="3"/>
  <c r="D4068" i="3" s="1"/>
  <c r="E4068" i="3" s="1"/>
  <c r="O4067" i="3"/>
  <c r="O4066" i="3"/>
  <c r="O4065" i="3"/>
  <c r="O4064" i="3"/>
  <c r="D4064" i="3" s="1"/>
  <c r="E4064" i="3" s="1"/>
  <c r="O4063" i="3"/>
  <c r="D4063" i="3" s="1"/>
  <c r="E4063" i="3" s="1"/>
  <c r="O4062" i="3"/>
  <c r="O4061" i="3"/>
  <c r="O4060" i="3"/>
  <c r="D4060" i="3" s="1"/>
  <c r="E4060" i="3" s="1"/>
  <c r="O4059" i="3"/>
  <c r="O4058" i="3"/>
  <c r="O4057" i="3"/>
  <c r="O4056" i="3"/>
  <c r="D4056" i="3" s="1"/>
  <c r="E4056" i="3" s="1"/>
  <c r="O4055" i="3"/>
  <c r="D4055" i="3" s="1"/>
  <c r="E4055" i="3" s="1"/>
  <c r="O4054" i="3"/>
  <c r="O4053" i="3"/>
  <c r="O4052" i="3"/>
  <c r="D4052" i="3" s="1"/>
  <c r="E4052" i="3" s="1"/>
  <c r="O4051" i="3"/>
  <c r="O4050" i="3"/>
  <c r="O4049" i="3"/>
  <c r="O4048" i="3"/>
  <c r="D4048" i="3" s="1"/>
  <c r="E4048" i="3" s="1"/>
  <c r="O4047" i="3"/>
  <c r="D4047" i="3" s="1"/>
  <c r="E4047" i="3" s="1"/>
  <c r="O4046" i="3"/>
  <c r="O4045" i="3"/>
  <c r="O4044" i="3"/>
  <c r="D4044" i="3" s="1"/>
  <c r="E4044" i="3" s="1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D4032" i="3" s="1"/>
  <c r="E4032" i="3" s="1"/>
  <c r="O4031" i="3"/>
  <c r="O4030" i="3"/>
  <c r="O4029" i="3"/>
  <c r="O4028" i="3"/>
  <c r="O4027" i="3"/>
  <c r="O4026" i="3"/>
  <c r="O4025" i="3"/>
  <c r="O4024" i="3"/>
  <c r="O4023" i="3"/>
  <c r="O4022" i="3"/>
  <c r="D4022" i="3" s="1"/>
  <c r="E4022" i="3" s="1"/>
  <c r="O4021" i="3"/>
  <c r="O4020" i="3"/>
  <c r="O4019" i="3"/>
  <c r="O4018" i="3"/>
  <c r="O4017" i="3"/>
  <c r="O4016" i="3"/>
  <c r="O4015" i="3"/>
  <c r="O4014" i="3"/>
  <c r="O4013" i="3"/>
  <c r="O4012" i="3"/>
  <c r="O4011" i="3"/>
  <c r="D4011" i="3" s="1"/>
  <c r="E4011" i="3" s="1"/>
  <c r="O4010" i="3"/>
  <c r="O4009" i="3"/>
  <c r="O4008" i="3"/>
  <c r="O4007" i="3"/>
  <c r="O4006" i="3"/>
  <c r="D4006" i="3" s="1"/>
  <c r="E4006" i="3" s="1"/>
  <c r="O4005" i="3"/>
  <c r="O4004" i="3"/>
  <c r="D4004" i="3" s="1"/>
  <c r="E4004" i="3" s="1"/>
  <c r="O4003" i="3"/>
  <c r="O4002" i="3"/>
  <c r="O4001" i="3"/>
  <c r="O4000" i="3"/>
  <c r="O3999" i="3"/>
  <c r="D3999" i="3" s="1"/>
  <c r="E3999" i="3" s="1"/>
  <c r="O3998" i="3"/>
  <c r="O3997" i="3"/>
  <c r="O3996" i="3"/>
  <c r="O3995" i="3"/>
  <c r="D3995" i="3" s="1"/>
  <c r="E3995" i="3" s="1"/>
  <c r="O3994" i="3"/>
  <c r="O3993" i="3"/>
  <c r="O3992" i="3"/>
  <c r="O3991" i="3"/>
  <c r="O3990" i="3"/>
  <c r="D3990" i="3" s="1"/>
  <c r="E3990" i="3" s="1"/>
  <c r="O3989" i="3"/>
  <c r="O3988" i="3"/>
  <c r="D3988" i="3" s="1"/>
  <c r="E3988" i="3" s="1"/>
  <c r="O3987" i="3"/>
  <c r="D3987" i="3" s="1"/>
  <c r="E3987" i="3" s="1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D3974" i="3" s="1"/>
  <c r="E3974" i="3" s="1"/>
  <c r="O3973" i="3"/>
  <c r="O3972" i="3"/>
  <c r="D3972" i="3" s="1"/>
  <c r="E3972" i="3" s="1"/>
  <c r="O3971" i="3"/>
  <c r="O3970" i="3"/>
  <c r="O3969" i="3"/>
  <c r="O3968" i="3"/>
  <c r="O3967" i="3"/>
  <c r="O3966" i="3"/>
  <c r="D3966" i="3" s="1"/>
  <c r="E3966" i="3" s="1"/>
  <c r="O3965" i="3"/>
  <c r="O3964" i="3"/>
  <c r="D3964" i="3" s="1"/>
  <c r="E3964" i="3" s="1"/>
  <c r="O3963" i="3"/>
  <c r="O3962" i="3"/>
  <c r="O3961" i="3"/>
  <c r="O3960" i="3"/>
  <c r="O3959" i="3"/>
  <c r="O3958" i="3"/>
  <c r="D3958" i="3" s="1"/>
  <c r="E3958" i="3" s="1"/>
  <c r="O3957" i="3"/>
  <c r="O3956" i="3"/>
  <c r="O3955" i="3"/>
  <c r="O3954" i="3"/>
  <c r="O3953" i="3"/>
  <c r="O3952" i="3"/>
  <c r="O3951" i="3"/>
  <c r="O3950" i="3"/>
  <c r="O3949" i="3"/>
  <c r="O3948" i="3"/>
  <c r="O3947" i="3"/>
  <c r="D3947" i="3" s="1"/>
  <c r="E3947" i="3" s="1"/>
  <c r="O3946" i="3"/>
  <c r="O3945" i="3"/>
  <c r="O3944" i="3"/>
  <c r="O3943" i="3"/>
  <c r="O3942" i="3"/>
  <c r="D3942" i="3" s="1"/>
  <c r="E3942" i="3" s="1"/>
  <c r="O3941" i="3"/>
  <c r="O3940" i="3"/>
  <c r="D3940" i="3" s="1"/>
  <c r="E3940" i="3" s="1"/>
  <c r="O3939" i="3"/>
  <c r="O3938" i="3"/>
  <c r="O3937" i="3"/>
  <c r="O3936" i="3"/>
  <c r="O3935" i="3"/>
  <c r="D3935" i="3" s="1"/>
  <c r="E3935" i="3" s="1"/>
  <c r="O3934" i="3"/>
  <c r="O3933" i="3"/>
  <c r="O3932" i="3"/>
  <c r="O3931" i="3"/>
  <c r="D3931" i="3" s="1"/>
  <c r="E3931" i="3" s="1"/>
  <c r="O3930" i="3"/>
  <c r="O3929" i="3"/>
  <c r="O3928" i="3"/>
  <c r="D3928" i="3" s="1"/>
  <c r="E3928" i="3" s="1"/>
  <c r="O3927" i="3"/>
  <c r="O3926" i="3"/>
  <c r="O3925" i="3"/>
  <c r="O3924" i="3"/>
  <c r="O3923" i="3"/>
  <c r="D3923" i="3" s="1"/>
  <c r="E3923" i="3" s="1"/>
  <c r="O3922" i="3"/>
  <c r="O3921" i="3"/>
  <c r="O3920" i="3"/>
  <c r="O3919" i="3"/>
  <c r="O3918" i="3"/>
  <c r="O3917" i="3"/>
  <c r="O3916" i="3"/>
  <c r="D3916" i="3" s="1"/>
  <c r="E3916" i="3" s="1"/>
  <c r="O3915" i="3"/>
  <c r="O3914" i="3"/>
  <c r="O3913" i="3"/>
  <c r="O3912" i="3"/>
  <c r="D3912" i="3" s="1"/>
  <c r="E3912" i="3" s="1"/>
  <c r="O3911" i="3"/>
  <c r="O3910" i="3"/>
  <c r="O3909" i="3"/>
  <c r="O3908" i="3"/>
  <c r="O3907" i="3"/>
  <c r="O3906" i="3"/>
  <c r="O3905" i="3"/>
  <c r="O3904" i="3"/>
  <c r="D3904" i="3" s="1"/>
  <c r="E3904" i="3" s="1"/>
  <c r="O3903" i="3"/>
  <c r="D3903" i="3" s="1"/>
  <c r="E3903" i="3" s="1"/>
  <c r="O3902" i="3"/>
  <c r="O3901" i="3"/>
  <c r="D3901" i="3" s="1"/>
  <c r="E3901" i="3" s="1"/>
  <c r="O3900" i="3"/>
  <c r="O3899" i="3"/>
  <c r="D3899" i="3" s="1"/>
  <c r="E3899" i="3" s="1"/>
  <c r="O3898" i="3"/>
  <c r="O3897" i="3"/>
  <c r="O3896" i="3"/>
  <c r="D3896" i="3" s="1"/>
  <c r="E3896" i="3" s="1"/>
  <c r="O3895" i="3"/>
  <c r="O3894" i="3"/>
  <c r="O3893" i="3"/>
  <c r="O3892" i="3"/>
  <c r="O3891" i="3"/>
  <c r="D3891" i="3" s="1"/>
  <c r="E3891" i="3" s="1"/>
  <c r="O3890" i="3"/>
  <c r="O3889" i="3"/>
  <c r="O3888" i="3"/>
  <c r="O3887" i="3"/>
  <c r="O3886" i="3"/>
  <c r="O3885" i="3"/>
  <c r="O3884" i="3"/>
  <c r="D3884" i="3" s="1"/>
  <c r="E3884" i="3" s="1"/>
  <c r="O3883" i="3"/>
  <c r="O3882" i="3"/>
  <c r="O3881" i="3"/>
  <c r="O3880" i="3"/>
  <c r="D3880" i="3" s="1"/>
  <c r="E3880" i="3" s="1"/>
  <c r="O3879" i="3"/>
  <c r="O3878" i="3"/>
  <c r="O3877" i="3"/>
  <c r="O3876" i="3"/>
  <c r="O3875" i="3"/>
  <c r="O3874" i="3"/>
  <c r="O3873" i="3"/>
  <c r="O3872" i="3"/>
  <c r="D3872" i="3" s="1"/>
  <c r="E3872" i="3" s="1"/>
  <c r="O3871" i="3"/>
  <c r="D3871" i="3" s="1"/>
  <c r="E3871" i="3" s="1"/>
  <c r="O3870" i="3"/>
  <c r="O3869" i="3"/>
  <c r="D3869" i="3" s="1"/>
  <c r="E3869" i="3" s="1"/>
  <c r="O3868" i="3"/>
  <c r="O3867" i="3"/>
  <c r="D3867" i="3" s="1"/>
  <c r="E3867" i="3" s="1"/>
  <c r="O3866" i="3"/>
  <c r="O3865" i="3"/>
  <c r="O3864" i="3"/>
  <c r="D3864" i="3" s="1"/>
  <c r="E3864" i="3" s="1"/>
  <c r="O3863" i="3"/>
  <c r="O3862" i="3"/>
  <c r="O3861" i="3"/>
  <c r="O3860" i="3"/>
  <c r="O3859" i="3"/>
  <c r="D3859" i="3" s="1"/>
  <c r="E3859" i="3" s="1"/>
  <c r="O3858" i="3"/>
  <c r="O3857" i="3"/>
  <c r="O3856" i="3"/>
  <c r="O3855" i="3"/>
  <c r="O3854" i="3"/>
  <c r="O3853" i="3"/>
  <c r="O3852" i="3"/>
  <c r="D3852" i="3" s="1"/>
  <c r="E3852" i="3" s="1"/>
  <c r="O3851" i="3"/>
  <c r="O3850" i="3"/>
  <c r="O3849" i="3"/>
  <c r="O3848" i="3"/>
  <c r="D3848" i="3" s="1"/>
  <c r="E3848" i="3" s="1"/>
  <c r="O3847" i="3"/>
  <c r="O3846" i="3"/>
  <c r="O3845" i="3"/>
  <c r="O3844" i="3"/>
  <c r="O3843" i="3"/>
  <c r="O3842" i="3"/>
  <c r="O3841" i="3"/>
  <c r="O3840" i="3"/>
  <c r="D3840" i="3" s="1"/>
  <c r="E3840" i="3" s="1"/>
  <c r="O3839" i="3"/>
  <c r="D3839" i="3" s="1"/>
  <c r="E3839" i="3" s="1"/>
  <c r="O3838" i="3"/>
  <c r="O3837" i="3"/>
  <c r="D3837" i="3" s="1"/>
  <c r="E3837" i="3" s="1"/>
  <c r="O3836" i="3"/>
  <c r="O3835" i="3"/>
  <c r="D3835" i="3" s="1"/>
  <c r="E3835" i="3" s="1"/>
  <c r="O3834" i="3"/>
  <c r="O3833" i="3"/>
  <c r="O3832" i="3"/>
  <c r="D3832" i="3" s="1"/>
  <c r="E3832" i="3" s="1"/>
  <c r="O3831" i="3"/>
  <c r="O3830" i="3"/>
  <c r="O3829" i="3"/>
  <c r="O3828" i="3"/>
  <c r="O3827" i="3"/>
  <c r="D3827" i="3" s="1"/>
  <c r="E3827" i="3" s="1"/>
  <c r="O3826" i="3"/>
  <c r="O3825" i="3"/>
  <c r="O3824" i="3"/>
  <c r="O3823" i="3"/>
  <c r="O3822" i="3"/>
  <c r="O3821" i="3"/>
  <c r="O3820" i="3"/>
  <c r="D3820" i="3" s="1"/>
  <c r="E3820" i="3" s="1"/>
  <c r="O3819" i="3"/>
  <c r="O3818" i="3"/>
  <c r="O3817" i="3"/>
  <c r="O3816" i="3"/>
  <c r="D3816" i="3" s="1"/>
  <c r="E3816" i="3" s="1"/>
  <c r="O3815" i="3"/>
  <c r="O3814" i="3"/>
  <c r="O3813" i="3"/>
  <c r="O3812" i="3"/>
  <c r="O3811" i="3"/>
  <c r="O3810" i="3"/>
  <c r="O3809" i="3"/>
  <c r="O3808" i="3"/>
  <c r="D3808" i="3" s="1"/>
  <c r="E3808" i="3" s="1"/>
  <c r="O3807" i="3"/>
  <c r="D3807" i="3" s="1"/>
  <c r="E3807" i="3" s="1"/>
  <c r="O3806" i="3"/>
  <c r="O3805" i="3"/>
  <c r="D3805" i="3" s="1"/>
  <c r="E3805" i="3" s="1"/>
  <c r="O3804" i="3"/>
  <c r="O3803" i="3"/>
  <c r="D3803" i="3" s="1"/>
  <c r="E3803" i="3" s="1"/>
  <c r="O3802" i="3"/>
  <c r="O3801" i="3"/>
  <c r="O3800" i="3"/>
  <c r="D3800" i="3" s="1"/>
  <c r="E3800" i="3" s="1"/>
  <c r="O3799" i="3"/>
  <c r="O3798" i="3"/>
  <c r="O3797" i="3"/>
  <c r="O3796" i="3"/>
  <c r="O3795" i="3"/>
  <c r="D3795" i="3" s="1"/>
  <c r="E3795" i="3" s="1"/>
  <c r="O3794" i="3"/>
  <c r="O3793" i="3"/>
  <c r="O3792" i="3"/>
  <c r="O3791" i="3"/>
  <c r="O3790" i="3"/>
  <c r="O3789" i="3"/>
  <c r="O3788" i="3"/>
  <c r="D3788" i="3" s="1"/>
  <c r="E3788" i="3" s="1"/>
  <c r="O3787" i="3"/>
  <c r="O3786" i="3"/>
  <c r="O3785" i="3"/>
  <c r="O3784" i="3"/>
  <c r="D3784" i="3" s="1"/>
  <c r="E3784" i="3" s="1"/>
  <c r="O3783" i="3"/>
  <c r="O3782" i="3"/>
  <c r="O3781" i="3"/>
  <c r="O3780" i="3"/>
  <c r="O3779" i="3"/>
  <c r="O3778" i="3"/>
  <c r="O3777" i="3"/>
  <c r="O3776" i="3"/>
  <c r="D3776" i="3" s="1"/>
  <c r="E3776" i="3" s="1"/>
  <c r="O3775" i="3"/>
  <c r="D3775" i="3" s="1"/>
  <c r="E3775" i="3" s="1"/>
  <c r="O3774" i="3"/>
  <c r="O3773" i="3"/>
  <c r="D3773" i="3" s="1"/>
  <c r="E3773" i="3" s="1"/>
  <c r="O3772" i="3"/>
  <c r="O3771" i="3"/>
  <c r="D3771" i="3" s="1"/>
  <c r="E3771" i="3" s="1"/>
  <c r="O3770" i="3"/>
  <c r="O3769" i="3"/>
  <c r="O3768" i="3"/>
  <c r="O3767" i="3"/>
  <c r="O3766" i="3"/>
  <c r="O3765" i="3"/>
  <c r="O3764" i="3"/>
  <c r="O3763" i="3"/>
  <c r="O3762" i="3"/>
  <c r="O3761" i="3"/>
  <c r="O3760" i="3"/>
  <c r="D3760" i="3" s="1"/>
  <c r="E3760" i="3" s="1"/>
  <c r="O3759" i="3"/>
  <c r="O3758" i="3"/>
  <c r="O3757" i="3"/>
  <c r="O3756" i="3"/>
  <c r="D3756" i="3" s="1"/>
  <c r="E3756" i="3" s="1"/>
  <c r="O3755" i="3"/>
  <c r="D3755" i="3" s="1"/>
  <c r="E3755" i="3" s="1"/>
  <c r="O3754" i="3"/>
  <c r="O3753" i="3"/>
  <c r="D3753" i="3" s="1"/>
  <c r="E3753" i="3" s="1"/>
  <c r="O3752" i="3"/>
  <c r="O3751" i="3"/>
  <c r="O3750" i="3"/>
  <c r="O3749" i="3"/>
  <c r="O3748" i="3"/>
  <c r="O3747" i="3"/>
  <c r="O3746" i="3"/>
  <c r="O3745" i="3"/>
  <c r="O3744" i="3"/>
  <c r="D3744" i="3" s="1"/>
  <c r="E3744" i="3" s="1"/>
  <c r="O3743" i="3"/>
  <c r="O3742" i="3"/>
  <c r="O3741" i="3"/>
  <c r="O3740" i="3"/>
  <c r="D3740" i="3" s="1"/>
  <c r="E3740" i="3" s="1"/>
  <c r="O3739" i="3"/>
  <c r="D3739" i="3" s="1"/>
  <c r="E3739" i="3" s="1"/>
  <c r="O3738" i="3"/>
  <c r="O3737" i="3"/>
  <c r="D3737" i="3" s="1"/>
  <c r="E3737" i="3" s="1"/>
  <c r="O3736" i="3"/>
  <c r="O3735" i="3"/>
  <c r="O3734" i="3"/>
  <c r="O3733" i="3"/>
  <c r="O3732" i="3"/>
  <c r="O3731" i="3"/>
  <c r="O3730" i="3"/>
  <c r="O3729" i="3"/>
  <c r="D3729" i="3" s="1"/>
  <c r="E3729" i="3" s="1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D3689" i="3" s="1"/>
  <c r="E3689" i="3" s="1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D3673" i="3" s="1"/>
  <c r="E3673" i="3" s="1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D3657" i="3" s="1"/>
  <c r="E3657" i="3" s="1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D3641" i="3" s="1"/>
  <c r="E3641" i="3" s="1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D3625" i="3" s="1"/>
  <c r="E3625" i="3" s="1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D3609" i="3" s="1"/>
  <c r="E3609" i="3" s="1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D3593" i="3" s="1"/>
  <c r="E3593" i="3" s="1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D3577" i="3" s="1"/>
  <c r="E3577" i="3" s="1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D3561" i="3" s="1"/>
  <c r="E3561" i="3" s="1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D3545" i="3" s="1"/>
  <c r="E3545" i="3" s="1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D3533" i="3" s="1"/>
  <c r="E3533" i="3" s="1"/>
  <c r="O3532" i="3"/>
  <c r="O3531" i="3"/>
  <c r="O3530" i="3"/>
  <c r="O3529" i="3"/>
  <c r="O3528" i="3"/>
  <c r="D3528" i="3" s="1"/>
  <c r="E3528" i="3" s="1"/>
  <c r="O3527" i="3"/>
  <c r="O3526" i="3"/>
  <c r="O3525" i="3"/>
  <c r="O3524" i="3"/>
  <c r="O3523" i="3"/>
  <c r="O3522" i="3"/>
  <c r="O3521" i="3"/>
  <c r="O3520" i="3"/>
  <c r="D3520" i="3" s="1"/>
  <c r="E3520" i="3" s="1"/>
  <c r="O3519" i="3"/>
  <c r="O3518" i="3"/>
  <c r="O3517" i="3"/>
  <c r="O3516" i="3"/>
  <c r="O3515" i="3"/>
  <c r="O3514" i="3"/>
  <c r="O3513" i="3"/>
  <c r="O3512" i="3"/>
  <c r="D3512" i="3" s="1"/>
  <c r="E3512" i="3" s="1"/>
  <c r="O3511" i="3"/>
  <c r="O3510" i="3"/>
  <c r="O3509" i="3"/>
  <c r="O3508" i="3"/>
  <c r="O3507" i="3"/>
  <c r="O3506" i="3"/>
  <c r="O3505" i="3"/>
  <c r="O3504" i="3"/>
  <c r="D3504" i="3" s="1"/>
  <c r="E3504" i="3" s="1"/>
  <c r="O3503" i="3"/>
  <c r="O3502" i="3"/>
  <c r="O3501" i="3"/>
  <c r="O3500" i="3"/>
  <c r="O3499" i="3"/>
  <c r="O3498" i="3"/>
  <c r="O3497" i="3"/>
  <c r="O3496" i="3"/>
  <c r="D3496" i="3" s="1"/>
  <c r="E3496" i="3" s="1"/>
  <c r="O3495" i="3"/>
  <c r="O3494" i="3"/>
  <c r="O3493" i="3"/>
  <c r="O3492" i="3"/>
  <c r="O3491" i="3"/>
  <c r="O3490" i="3"/>
  <c r="O3489" i="3"/>
  <c r="O3488" i="3"/>
  <c r="D3488" i="3" s="1"/>
  <c r="E3488" i="3" s="1"/>
  <c r="O3487" i="3"/>
  <c r="O3486" i="3"/>
  <c r="O3485" i="3"/>
  <c r="O3484" i="3"/>
  <c r="O3483" i="3"/>
  <c r="O3482" i="3"/>
  <c r="O3481" i="3"/>
  <c r="O3480" i="3"/>
  <c r="D3480" i="3" s="1"/>
  <c r="E3480" i="3" s="1"/>
  <c r="O3479" i="3"/>
  <c r="O3478" i="3"/>
  <c r="O3477" i="3"/>
  <c r="O3476" i="3"/>
  <c r="O3475" i="3"/>
  <c r="O3474" i="3"/>
  <c r="O3473" i="3"/>
  <c r="O3472" i="3"/>
  <c r="D3472" i="3" s="1"/>
  <c r="E3472" i="3" s="1"/>
  <c r="O3471" i="3"/>
  <c r="O3470" i="3"/>
  <c r="O3469" i="3"/>
  <c r="O3468" i="3"/>
  <c r="O3467" i="3"/>
  <c r="O3466" i="3"/>
  <c r="O3465" i="3"/>
  <c r="O3464" i="3"/>
  <c r="D3464" i="3" s="1"/>
  <c r="E3464" i="3" s="1"/>
  <c r="O3463" i="3"/>
  <c r="O3462" i="3"/>
  <c r="O3461" i="3"/>
  <c r="O3460" i="3"/>
  <c r="O3459" i="3"/>
  <c r="O3458" i="3"/>
  <c r="O3457" i="3"/>
  <c r="O3456" i="3"/>
  <c r="D3456" i="3" s="1"/>
  <c r="E3456" i="3" s="1"/>
  <c r="O3455" i="3"/>
  <c r="O3454" i="3"/>
  <c r="O3453" i="3"/>
  <c r="O3452" i="3"/>
  <c r="O3451" i="3"/>
  <c r="O3450" i="3"/>
  <c r="O3449" i="3"/>
  <c r="O3448" i="3"/>
  <c r="D3448" i="3" s="1"/>
  <c r="E3448" i="3" s="1"/>
  <c r="O3447" i="3"/>
  <c r="O3446" i="3"/>
  <c r="O3445" i="3"/>
  <c r="O3444" i="3"/>
  <c r="O3443" i="3"/>
  <c r="O3442" i="3"/>
  <c r="O3441" i="3"/>
  <c r="O3440" i="3"/>
  <c r="D3440" i="3" s="1"/>
  <c r="E3440" i="3" s="1"/>
  <c r="O3439" i="3"/>
  <c r="O3438" i="3"/>
  <c r="O3437" i="3"/>
  <c r="O3436" i="3"/>
  <c r="O3435" i="3"/>
  <c r="O3434" i="3"/>
  <c r="O3433" i="3"/>
  <c r="O3432" i="3"/>
  <c r="D3432" i="3" s="1"/>
  <c r="E3432" i="3" s="1"/>
  <c r="O3431" i="3"/>
  <c r="O3430" i="3"/>
  <c r="O3429" i="3"/>
  <c r="O3428" i="3"/>
  <c r="O3427" i="3"/>
  <c r="O3426" i="3"/>
  <c r="O3425" i="3"/>
  <c r="D3425" i="3" s="1"/>
  <c r="E3425" i="3" s="1"/>
  <c r="O3424" i="3"/>
  <c r="D3424" i="3" s="1"/>
  <c r="E3424" i="3" s="1"/>
  <c r="O3423" i="3"/>
  <c r="O3422" i="3"/>
  <c r="O3421" i="3"/>
  <c r="O3420" i="3"/>
  <c r="O3419" i="3"/>
  <c r="O3418" i="3"/>
  <c r="O3417" i="3"/>
  <c r="O3416" i="3"/>
  <c r="D3416" i="3" s="1"/>
  <c r="E3416" i="3" s="1"/>
  <c r="O3415" i="3"/>
  <c r="O3414" i="3"/>
  <c r="O3413" i="3"/>
  <c r="O3412" i="3"/>
  <c r="O3411" i="3"/>
  <c r="O3410" i="3"/>
  <c r="O3409" i="3"/>
  <c r="D3409" i="3" s="1"/>
  <c r="E3409" i="3" s="1"/>
  <c r="O3408" i="3"/>
  <c r="D3408" i="3" s="1"/>
  <c r="E3408" i="3" s="1"/>
  <c r="O3407" i="3"/>
  <c r="O3406" i="3"/>
  <c r="O3405" i="3"/>
  <c r="O3404" i="3"/>
  <c r="O3403" i="3"/>
  <c r="O3402" i="3"/>
  <c r="O3401" i="3"/>
  <c r="D3401" i="3" s="1"/>
  <c r="E3401" i="3" s="1"/>
  <c r="O3400" i="3"/>
  <c r="O3399" i="3"/>
  <c r="O3398" i="3"/>
  <c r="O3397" i="3"/>
  <c r="O3396" i="3"/>
  <c r="O3395" i="3"/>
  <c r="O3394" i="3"/>
  <c r="O3393" i="3"/>
  <c r="D3393" i="3" s="1"/>
  <c r="E3393" i="3" s="1"/>
  <c r="O3392" i="3"/>
  <c r="D3392" i="3" s="1"/>
  <c r="E3392" i="3" s="1"/>
  <c r="O3391" i="3"/>
  <c r="O3390" i="3"/>
  <c r="O3389" i="3"/>
  <c r="O3388" i="3"/>
  <c r="O3387" i="3"/>
  <c r="O3386" i="3"/>
  <c r="O3385" i="3"/>
  <c r="O3384" i="3"/>
  <c r="D3384" i="3" s="1"/>
  <c r="E3384" i="3" s="1"/>
  <c r="O3383" i="3"/>
  <c r="O3382" i="3"/>
  <c r="O3381" i="3"/>
  <c r="O3380" i="3"/>
  <c r="O3379" i="3"/>
  <c r="O3378" i="3"/>
  <c r="O3377" i="3"/>
  <c r="D3377" i="3" s="1"/>
  <c r="E3377" i="3" s="1"/>
  <c r="O3376" i="3"/>
  <c r="D3376" i="3" s="1"/>
  <c r="E3376" i="3" s="1"/>
  <c r="O3375" i="3"/>
  <c r="O3374" i="3"/>
  <c r="O3373" i="3"/>
  <c r="O3372" i="3"/>
  <c r="O3371" i="3"/>
  <c r="O3370" i="3"/>
  <c r="O3369" i="3"/>
  <c r="D3369" i="3" s="1"/>
  <c r="E3369" i="3" s="1"/>
  <c r="O3368" i="3"/>
  <c r="O3367" i="3"/>
  <c r="O3366" i="3"/>
  <c r="O3365" i="3"/>
  <c r="O3364" i="3"/>
  <c r="O3363" i="3"/>
  <c r="O3362" i="3"/>
  <c r="O3361" i="3"/>
  <c r="D3361" i="3" s="1"/>
  <c r="E3361" i="3" s="1"/>
  <c r="O3360" i="3"/>
  <c r="O3359" i="3"/>
  <c r="O3358" i="3"/>
  <c r="O3357" i="3"/>
  <c r="O3356" i="3"/>
  <c r="O3355" i="3"/>
  <c r="O3354" i="3"/>
  <c r="O3353" i="3"/>
  <c r="D3353" i="3" s="1"/>
  <c r="E3353" i="3" s="1"/>
  <c r="O3352" i="3"/>
  <c r="O3351" i="3"/>
  <c r="O3350" i="3"/>
  <c r="O3349" i="3"/>
  <c r="O3348" i="3"/>
  <c r="O3347" i="3"/>
  <c r="O3346" i="3"/>
  <c r="O3345" i="3"/>
  <c r="D3345" i="3" s="1"/>
  <c r="E3345" i="3" s="1"/>
  <c r="O3344" i="3"/>
  <c r="O3343" i="3"/>
  <c r="O3342" i="3"/>
  <c r="O3341" i="3"/>
  <c r="O3340" i="3"/>
  <c r="O3339" i="3"/>
  <c r="O3338" i="3"/>
  <c r="O3337" i="3"/>
  <c r="D3337" i="3" s="1"/>
  <c r="E3337" i="3" s="1"/>
  <c r="O3336" i="3"/>
  <c r="O3335" i="3"/>
  <c r="O3334" i="3"/>
  <c r="O3333" i="3"/>
  <c r="O3332" i="3"/>
  <c r="O3331" i="3"/>
  <c r="O3330" i="3"/>
  <c r="O3329" i="3"/>
  <c r="D3329" i="3" s="1"/>
  <c r="E3329" i="3" s="1"/>
  <c r="O3328" i="3"/>
  <c r="O3327" i="3"/>
  <c r="O3326" i="3"/>
  <c r="O3325" i="3"/>
  <c r="O3324" i="3"/>
  <c r="O3323" i="3"/>
  <c r="O3322" i="3"/>
  <c r="O3321" i="3"/>
  <c r="D3321" i="3" s="1"/>
  <c r="E3321" i="3" s="1"/>
  <c r="O3320" i="3"/>
  <c r="O3319" i="3"/>
  <c r="O3318" i="3"/>
  <c r="O3317" i="3"/>
  <c r="O3316" i="3"/>
  <c r="O3315" i="3"/>
  <c r="O3314" i="3"/>
  <c r="O3313" i="3"/>
  <c r="D3313" i="3" s="1"/>
  <c r="E3313" i="3" s="1"/>
  <c r="O3312" i="3"/>
  <c r="O3311" i="3"/>
  <c r="O3310" i="3"/>
  <c r="O3309" i="3"/>
  <c r="O3308" i="3"/>
  <c r="O3307" i="3"/>
  <c r="O3306" i="3"/>
  <c r="O3305" i="3"/>
  <c r="D3305" i="3" s="1"/>
  <c r="E3305" i="3" s="1"/>
  <c r="O3304" i="3"/>
  <c r="O3303" i="3"/>
  <c r="O3302" i="3"/>
  <c r="O3301" i="3"/>
  <c r="O3300" i="3"/>
  <c r="O3299" i="3"/>
  <c r="O3298" i="3"/>
  <c r="O3297" i="3"/>
  <c r="D3297" i="3" s="1"/>
  <c r="E3297" i="3" s="1"/>
  <c r="O3296" i="3"/>
  <c r="O3295" i="3"/>
  <c r="O3294" i="3"/>
  <c r="O3293" i="3"/>
  <c r="O3292" i="3"/>
  <c r="O3291" i="3"/>
  <c r="O3290" i="3"/>
  <c r="O3289" i="3"/>
  <c r="D3289" i="3" s="1"/>
  <c r="E3289" i="3" s="1"/>
  <c r="O3288" i="3"/>
  <c r="O3287" i="3"/>
  <c r="O3286" i="3"/>
  <c r="O3285" i="3"/>
  <c r="O3284" i="3"/>
  <c r="O3283" i="3"/>
  <c r="O3282" i="3"/>
  <c r="O3281" i="3"/>
  <c r="D3281" i="3" s="1"/>
  <c r="E3281" i="3" s="1"/>
  <c r="O3280" i="3"/>
  <c r="O3279" i="3"/>
  <c r="O3278" i="3"/>
  <c r="O3277" i="3"/>
  <c r="O3276" i="3"/>
  <c r="O3275" i="3"/>
  <c r="O3274" i="3"/>
  <c r="O3273" i="3"/>
  <c r="D3273" i="3" s="1"/>
  <c r="E3273" i="3" s="1"/>
  <c r="O3272" i="3"/>
  <c r="O3271" i="3"/>
  <c r="O3270" i="3"/>
  <c r="O3269" i="3"/>
  <c r="O3268" i="3"/>
  <c r="O3267" i="3"/>
  <c r="O3266" i="3"/>
  <c r="O3265" i="3"/>
  <c r="D3265" i="3" s="1"/>
  <c r="E3265" i="3" s="1"/>
  <c r="O3264" i="3"/>
  <c r="O3263" i="3"/>
  <c r="O3262" i="3"/>
  <c r="O3261" i="3"/>
  <c r="O3260" i="3"/>
  <c r="O3259" i="3"/>
  <c r="O3258" i="3"/>
  <c r="O3257" i="3"/>
  <c r="O3256" i="3"/>
  <c r="O3255" i="3"/>
  <c r="O3254" i="3"/>
  <c r="D3254" i="3" s="1"/>
  <c r="E3254" i="3" s="1"/>
  <c r="O3253" i="3"/>
  <c r="O3252" i="3"/>
  <c r="O3251" i="3"/>
  <c r="D3251" i="3" s="1"/>
  <c r="E3251" i="3" s="1"/>
  <c r="O3250" i="3"/>
  <c r="O3249" i="3"/>
  <c r="O3248" i="3"/>
  <c r="O3247" i="3"/>
  <c r="O3246" i="3"/>
  <c r="O3245" i="3"/>
  <c r="O3244" i="3"/>
  <c r="O3243" i="3"/>
  <c r="O3242" i="3"/>
  <c r="O3241" i="3"/>
  <c r="O3240" i="3"/>
  <c r="D3240" i="3" s="1"/>
  <c r="E3240" i="3" s="1"/>
  <c r="O3239" i="3"/>
  <c r="D3239" i="3" s="1"/>
  <c r="E3239" i="3" s="1"/>
  <c r="O3238" i="3"/>
  <c r="O3237" i="3"/>
  <c r="O3236" i="3"/>
  <c r="O3235" i="3"/>
  <c r="O3234" i="3"/>
  <c r="O3233" i="3"/>
  <c r="D3233" i="3" s="1"/>
  <c r="E3233" i="3" s="1"/>
  <c r="O3232" i="3"/>
  <c r="O3231" i="3"/>
  <c r="D3231" i="3" s="1"/>
  <c r="E3231" i="3" s="1"/>
  <c r="O3230" i="3"/>
  <c r="O3229" i="3"/>
  <c r="O3228" i="3"/>
  <c r="O3227" i="3"/>
  <c r="O3226" i="3"/>
  <c r="O3225" i="3"/>
  <c r="O3224" i="3"/>
  <c r="D3224" i="3" s="1"/>
  <c r="E3224" i="3" s="1"/>
  <c r="O3223" i="3"/>
  <c r="D3223" i="3" s="1"/>
  <c r="E3223" i="3" s="1"/>
  <c r="O3222" i="3"/>
  <c r="O3221" i="3"/>
  <c r="O3220" i="3"/>
  <c r="O3219" i="3"/>
  <c r="O3218" i="3"/>
  <c r="O3217" i="3"/>
  <c r="D3217" i="3" s="1"/>
  <c r="E3217" i="3" s="1"/>
  <c r="O3216" i="3"/>
  <c r="O3215" i="3"/>
  <c r="D3215" i="3" s="1"/>
  <c r="E3215" i="3" s="1"/>
  <c r="O3214" i="3"/>
  <c r="O3213" i="3"/>
  <c r="O3212" i="3"/>
  <c r="O3211" i="3"/>
  <c r="O3210" i="3"/>
  <c r="O3209" i="3"/>
  <c r="O3208" i="3"/>
  <c r="O3207" i="3"/>
  <c r="D3207" i="3" s="1"/>
  <c r="E3207" i="3" s="1"/>
  <c r="O3206" i="3"/>
  <c r="O3205" i="3"/>
  <c r="O3204" i="3"/>
  <c r="O3203" i="3"/>
  <c r="O3202" i="3"/>
  <c r="O3201" i="3"/>
  <c r="O3200" i="3"/>
  <c r="O3199" i="3"/>
  <c r="D3199" i="3" s="1"/>
  <c r="E3199" i="3" s="1"/>
  <c r="O3198" i="3"/>
  <c r="O3197" i="3"/>
  <c r="O3196" i="3"/>
  <c r="O3195" i="3"/>
  <c r="O3194" i="3"/>
  <c r="O3193" i="3"/>
  <c r="O3192" i="3"/>
  <c r="O3191" i="3"/>
  <c r="D3191" i="3" s="1"/>
  <c r="E3191" i="3" s="1"/>
  <c r="O3190" i="3"/>
  <c r="O3189" i="3"/>
  <c r="O3188" i="3"/>
  <c r="O3187" i="3"/>
  <c r="O3186" i="3"/>
  <c r="O3185" i="3"/>
  <c r="O3184" i="3"/>
  <c r="O3183" i="3"/>
  <c r="D3183" i="3" s="1"/>
  <c r="E3183" i="3" s="1"/>
  <c r="O3182" i="3"/>
  <c r="O3181" i="3"/>
  <c r="O3180" i="3"/>
  <c r="O3179" i="3"/>
  <c r="O3178" i="3"/>
  <c r="O3177" i="3"/>
  <c r="O3176" i="3"/>
  <c r="O3175" i="3"/>
  <c r="D3175" i="3" s="1"/>
  <c r="E3175" i="3" s="1"/>
  <c r="O3174" i="3"/>
  <c r="O3173" i="3"/>
  <c r="O3172" i="3"/>
  <c r="O3171" i="3"/>
  <c r="O3170" i="3"/>
  <c r="O3169" i="3"/>
  <c r="O3168" i="3"/>
  <c r="O3167" i="3"/>
  <c r="D3167" i="3" s="1"/>
  <c r="E3167" i="3" s="1"/>
  <c r="O3166" i="3"/>
  <c r="O3165" i="3"/>
  <c r="O3164" i="3"/>
  <c r="O3163" i="3"/>
  <c r="O3162" i="3"/>
  <c r="O3161" i="3"/>
  <c r="O3160" i="3"/>
  <c r="O3159" i="3"/>
  <c r="D3159" i="3" s="1"/>
  <c r="E3159" i="3" s="1"/>
  <c r="O3158" i="3"/>
  <c r="O3157" i="3"/>
  <c r="O3156" i="3"/>
  <c r="O3155" i="3"/>
  <c r="O3154" i="3"/>
  <c r="O3153" i="3"/>
  <c r="O3152" i="3"/>
  <c r="O3151" i="3"/>
  <c r="D3151" i="3" s="1"/>
  <c r="E3151" i="3" s="1"/>
  <c r="O3150" i="3"/>
  <c r="O3149" i="3"/>
  <c r="O3148" i="3"/>
  <c r="O3147" i="3"/>
  <c r="O3146" i="3"/>
  <c r="O3145" i="3"/>
  <c r="O3144" i="3"/>
  <c r="O3143" i="3"/>
  <c r="D3143" i="3" s="1"/>
  <c r="E3143" i="3" s="1"/>
  <c r="O3142" i="3"/>
  <c r="O3141" i="3"/>
  <c r="O3140" i="3"/>
  <c r="O3139" i="3"/>
  <c r="O3138" i="3"/>
  <c r="O3137" i="3"/>
  <c r="O3136" i="3"/>
  <c r="O3135" i="3"/>
  <c r="D3135" i="3" s="1"/>
  <c r="E3135" i="3" s="1"/>
  <c r="O3134" i="3"/>
  <c r="O3133" i="3"/>
  <c r="O3132" i="3"/>
  <c r="O3131" i="3"/>
  <c r="O3130" i="3"/>
  <c r="O3129" i="3"/>
  <c r="O3128" i="3"/>
  <c r="O3127" i="3"/>
  <c r="D3127" i="3" s="1"/>
  <c r="E3127" i="3" s="1"/>
  <c r="O3126" i="3"/>
  <c r="O3125" i="3"/>
  <c r="O3124" i="3"/>
  <c r="O3123" i="3"/>
  <c r="O3122" i="3"/>
  <c r="O3121" i="3"/>
  <c r="O3120" i="3"/>
  <c r="O3119" i="3"/>
  <c r="D3119" i="3" s="1"/>
  <c r="E3119" i="3" s="1"/>
  <c r="O3118" i="3"/>
  <c r="O3117" i="3"/>
  <c r="O3116" i="3"/>
  <c r="O3115" i="3"/>
  <c r="O3114" i="3"/>
  <c r="O3113" i="3"/>
  <c r="O3112" i="3"/>
  <c r="O3111" i="3"/>
  <c r="D3111" i="3" s="1"/>
  <c r="E3111" i="3" s="1"/>
  <c r="O3110" i="3"/>
  <c r="O3109" i="3"/>
  <c r="O3108" i="3"/>
  <c r="O3107" i="3"/>
  <c r="O3106" i="3"/>
  <c r="O3105" i="3"/>
  <c r="O3104" i="3"/>
  <c r="O3103" i="3"/>
  <c r="D3103" i="3" s="1"/>
  <c r="E3103" i="3" s="1"/>
  <c r="O3102" i="3"/>
  <c r="O3101" i="3"/>
  <c r="O3100" i="3"/>
  <c r="O3099" i="3"/>
  <c r="O3098" i="3"/>
  <c r="O3097" i="3"/>
  <c r="O3096" i="3"/>
  <c r="O3095" i="3"/>
  <c r="D3095" i="3" s="1"/>
  <c r="E3095" i="3" s="1"/>
  <c r="O3094" i="3"/>
  <c r="O3093" i="3"/>
  <c r="O3092" i="3"/>
  <c r="O3091" i="3"/>
  <c r="O3090" i="3"/>
  <c r="O3089" i="3"/>
  <c r="O3088" i="3"/>
  <c r="O3087" i="3"/>
  <c r="D3087" i="3" s="1"/>
  <c r="E3087" i="3" s="1"/>
  <c r="O3086" i="3"/>
  <c r="O3085" i="3"/>
  <c r="O3084" i="3"/>
  <c r="O3083" i="3"/>
  <c r="O3082" i="3"/>
  <c r="O3081" i="3"/>
  <c r="O3080" i="3"/>
  <c r="O3079" i="3"/>
  <c r="D3079" i="3" s="1"/>
  <c r="E3079" i="3" s="1"/>
  <c r="O3078" i="3"/>
  <c r="O3077" i="3"/>
  <c r="O3076" i="3"/>
  <c r="O3075" i="3"/>
  <c r="O3074" i="3"/>
  <c r="O3073" i="3"/>
  <c r="O3072" i="3"/>
  <c r="O3071" i="3"/>
  <c r="D3071" i="3" s="1"/>
  <c r="E3071" i="3" s="1"/>
  <c r="O3070" i="3"/>
  <c r="O3069" i="3"/>
  <c r="O3068" i="3"/>
  <c r="O3067" i="3"/>
  <c r="O3066" i="3"/>
  <c r="O3065" i="3"/>
  <c r="O3064" i="3"/>
  <c r="O3063" i="3"/>
  <c r="D3063" i="3" s="1"/>
  <c r="E3063" i="3" s="1"/>
  <c r="O3062" i="3"/>
  <c r="O3061" i="3"/>
  <c r="O3060" i="3"/>
  <c r="O3059" i="3"/>
  <c r="O3058" i="3"/>
  <c r="O3057" i="3"/>
  <c r="O3056" i="3"/>
  <c r="O3055" i="3"/>
  <c r="D3055" i="3" s="1"/>
  <c r="E3055" i="3" s="1"/>
  <c r="O3054" i="3"/>
  <c r="O3053" i="3"/>
  <c r="O3052" i="3"/>
  <c r="O3051" i="3"/>
  <c r="O3050" i="3"/>
  <c r="O3049" i="3"/>
  <c r="O3048" i="3"/>
  <c r="O3047" i="3"/>
  <c r="D3047" i="3" s="1"/>
  <c r="E3047" i="3" s="1"/>
  <c r="O3046" i="3"/>
  <c r="O3045" i="3"/>
  <c r="O3044" i="3"/>
  <c r="O3043" i="3"/>
  <c r="O3042" i="3"/>
  <c r="O3041" i="3"/>
  <c r="O3040" i="3"/>
  <c r="O3039" i="3"/>
  <c r="D3039" i="3" s="1"/>
  <c r="E3039" i="3" s="1"/>
  <c r="O3038" i="3"/>
  <c r="O3037" i="3"/>
  <c r="O3036" i="3"/>
  <c r="O3035" i="3"/>
  <c r="O3034" i="3"/>
  <c r="O3033" i="3"/>
  <c r="O3032" i="3"/>
  <c r="O3031" i="3"/>
  <c r="D3031" i="3" s="1"/>
  <c r="E3031" i="3" s="1"/>
  <c r="O3030" i="3"/>
  <c r="O3029" i="3"/>
  <c r="O3028" i="3"/>
  <c r="O3027" i="3"/>
  <c r="O3026" i="3"/>
  <c r="O3025" i="3"/>
  <c r="O3024" i="3"/>
  <c r="O3023" i="3"/>
  <c r="D3023" i="3" s="1"/>
  <c r="E3023" i="3" s="1"/>
  <c r="O3022" i="3"/>
  <c r="O3021" i="3"/>
  <c r="O3020" i="3"/>
  <c r="O3019" i="3"/>
  <c r="O3018" i="3"/>
  <c r="O3017" i="3"/>
  <c r="O3016" i="3"/>
  <c r="O3015" i="3"/>
  <c r="D3015" i="3" s="1"/>
  <c r="E3015" i="3" s="1"/>
  <c r="O3014" i="3"/>
  <c r="O3013" i="3"/>
  <c r="O3012" i="3"/>
  <c r="O3011" i="3"/>
  <c r="O3010" i="3"/>
  <c r="O3009" i="3"/>
  <c r="O3008" i="3"/>
  <c r="O3007" i="3"/>
  <c r="D3007" i="3" s="1"/>
  <c r="E3007" i="3" s="1"/>
  <c r="O3006" i="3"/>
  <c r="O3005" i="3"/>
  <c r="O3004" i="3"/>
  <c r="O3003" i="3"/>
  <c r="O3002" i="3"/>
  <c r="O3001" i="3"/>
  <c r="O3000" i="3"/>
  <c r="O2999" i="3"/>
  <c r="D2999" i="3" s="1"/>
  <c r="E2999" i="3" s="1"/>
  <c r="O2998" i="3"/>
  <c r="O2997" i="3"/>
  <c r="O2996" i="3"/>
  <c r="O2995" i="3"/>
  <c r="O2994" i="3"/>
  <c r="O2993" i="3"/>
  <c r="O2992" i="3"/>
  <c r="O2991" i="3"/>
  <c r="D2991" i="3" s="1"/>
  <c r="E2991" i="3" s="1"/>
  <c r="O2990" i="3"/>
  <c r="O2989" i="3"/>
  <c r="O2988" i="3"/>
  <c r="O2987" i="3"/>
  <c r="O2986" i="3"/>
  <c r="O2985" i="3"/>
  <c r="O2984" i="3"/>
  <c r="O2983" i="3"/>
  <c r="D2983" i="3" s="1"/>
  <c r="E2983" i="3" s="1"/>
  <c r="O2982" i="3"/>
  <c r="O2981" i="3"/>
  <c r="O2980" i="3"/>
  <c r="O2979" i="3"/>
  <c r="O2978" i="3"/>
  <c r="O2977" i="3"/>
  <c r="O2976" i="3"/>
  <c r="O2975" i="3"/>
  <c r="D2975" i="3" s="1"/>
  <c r="E2975" i="3" s="1"/>
  <c r="O2974" i="3"/>
  <c r="O2973" i="3"/>
  <c r="O2972" i="3"/>
  <c r="O2971" i="3"/>
  <c r="O2970" i="3"/>
  <c r="O2969" i="3"/>
  <c r="O2968" i="3"/>
  <c r="O2967" i="3"/>
  <c r="D2967" i="3" s="1"/>
  <c r="E2967" i="3" s="1"/>
  <c r="O2966" i="3"/>
  <c r="O2965" i="3"/>
  <c r="O2964" i="3"/>
  <c r="O2963" i="3"/>
  <c r="O2962" i="3"/>
  <c r="O2961" i="3"/>
  <c r="O2960" i="3"/>
  <c r="O2959" i="3"/>
  <c r="D2959" i="3" s="1"/>
  <c r="E2959" i="3" s="1"/>
  <c r="O2958" i="3"/>
  <c r="O2957" i="3"/>
  <c r="O2956" i="3"/>
  <c r="O2955" i="3"/>
  <c r="O2954" i="3"/>
  <c r="O2953" i="3"/>
  <c r="O2952" i="3"/>
  <c r="O2951" i="3"/>
  <c r="D2951" i="3" s="1"/>
  <c r="E2951" i="3" s="1"/>
  <c r="O2950" i="3"/>
  <c r="O2949" i="3"/>
  <c r="O2948" i="3"/>
  <c r="O2947" i="3"/>
  <c r="O2946" i="3"/>
  <c r="O2945" i="3"/>
  <c r="O2944" i="3"/>
  <c r="O2943" i="3"/>
  <c r="D2943" i="3" s="1"/>
  <c r="E2943" i="3" s="1"/>
  <c r="O2942" i="3"/>
  <c r="O2941" i="3"/>
  <c r="O2940" i="3"/>
  <c r="O2939" i="3"/>
  <c r="O2938" i="3"/>
  <c r="O2937" i="3"/>
  <c r="O2936" i="3"/>
  <c r="O2935" i="3"/>
  <c r="D2935" i="3" s="1"/>
  <c r="E2935" i="3" s="1"/>
  <c r="O2934" i="3"/>
  <c r="O2933" i="3"/>
  <c r="O2932" i="3"/>
  <c r="O2931" i="3"/>
  <c r="O2930" i="3"/>
  <c r="O2929" i="3"/>
  <c r="O2928" i="3"/>
  <c r="O2927" i="3"/>
  <c r="D2927" i="3" s="1"/>
  <c r="E2927" i="3" s="1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D2913" i="3" s="1"/>
  <c r="E2913" i="3" s="1"/>
  <c r="O2912" i="3"/>
  <c r="D2912" i="3" s="1"/>
  <c r="E2912" i="3" s="1"/>
  <c r="O2911" i="3"/>
  <c r="D2911" i="3" s="1"/>
  <c r="E2911" i="3" s="1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D2897" i="3" s="1"/>
  <c r="E2897" i="3" s="1"/>
  <c r="O2896" i="3"/>
  <c r="D2896" i="3" s="1"/>
  <c r="E2896" i="3" s="1"/>
  <c r="O2895" i="3"/>
  <c r="D2895" i="3" s="1"/>
  <c r="E2895" i="3" s="1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D2881" i="3" s="1"/>
  <c r="E2881" i="3" s="1"/>
  <c r="O2880" i="3"/>
  <c r="D2880" i="3" s="1"/>
  <c r="E2880" i="3" s="1"/>
  <c r="O2879" i="3"/>
  <c r="D2879" i="3" s="1"/>
  <c r="E2879" i="3" s="1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D2865" i="3" s="1"/>
  <c r="E2865" i="3" s="1"/>
  <c r="O2864" i="3"/>
  <c r="D2864" i="3" s="1"/>
  <c r="E2864" i="3" s="1"/>
  <c r="O2863" i="3"/>
  <c r="D2863" i="3" s="1"/>
  <c r="E2863" i="3" s="1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D2849" i="3" s="1"/>
  <c r="E2849" i="3" s="1"/>
  <c r="O2848" i="3"/>
  <c r="D2848" i="3" s="1"/>
  <c r="E2848" i="3" s="1"/>
  <c r="O2847" i="3"/>
  <c r="D2847" i="3" s="1"/>
  <c r="E2847" i="3" s="1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D2833" i="3" s="1"/>
  <c r="E2833" i="3" s="1"/>
  <c r="O2832" i="3"/>
  <c r="D2832" i="3" s="1"/>
  <c r="E2832" i="3" s="1"/>
  <c r="O2831" i="3"/>
  <c r="D2831" i="3" s="1"/>
  <c r="E2831" i="3" s="1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D2817" i="3" s="1"/>
  <c r="E2817" i="3" s="1"/>
  <c r="O2816" i="3"/>
  <c r="D2816" i="3" s="1"/>
  <c r="E2816" i="3" s="1"/>
  <c r="O2815" i="3"/>
  <c r="D2815" i="3" s="1"/>
  <c r="E2815" i="3" s="1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D2801" i="3" s="1"/>
  <c r="E2801" i="3" s="1"/>
  <c r="O2800" i="3"/>
  <c r="D2800" i="3" s="1"/>
  <c r="E2800" i="3" s="1"/>
  <c r="O2799" i="3"/>
  <c r="D2799" i="3" s="1"/>
  <c r="E2799" i="3" s="1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D2785" i="3" s="1"/>
  <c r="E2785" i="3" s="1"/>
  <c r="O2784" i="3"/>
  <c r="D2784" i="3" s="1"/>
  <c r="E2784" i="3" s="1"/>
  <c r="O2783" i="3"/>
  <c r="D2783" i="3" s="1"/>
  <c r="E2783" i="3" s="1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D2769" i="3" s="1"/>
  <c r="E2769" i="3" s="1"/>
  <c r="O2768" i="3"/>
  <c r="D2768" i="3" s="1"/>
  <c r="E2768" i="3" s="1"/>
  <c r="O2767" i="3"/>
  <c r="D2767" i="3" s="1"/>
  <c r="E2767" i="3" s="1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D2753" i="3" s="1"/>
  <c r="E2753" i="3" s="1"/>
  <c r="O2752" i="3"/>
  <c r="D2752" i="3" s="1"/>
  <c r="E2752" i="3" s="1"/>
  <c r="O2751" i="3"/>
  <c r="D2751" i="3" s="1"/>
  <c r="E2751" i="3" s="1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D2737" i="3" s="1"/>
  <c r="E2737" i="3" s="1"/>
  <c r="O2736" i="3"/>
  <c r="O2735" i="3"/>
  <c r="O2734" i="3"/>
  <c r="O2733" i="3"/>
  <c r="D2733" i="3" s="1"/>
  <c r="E2733" i="3" s="1"/>
  <c r="O2732" i="3"/>
  <c r="O2731" i="3"/>
  <c r="O2730" i="3"/>
  <c r="O2729" i="3"/>
  <c r="D2729" i="3" s="1"/>
  <c r="E2729" i="3" s="1"/>
  <c r="O2728" i="3"/>
  <c r="O2727" i="3"/>
  <c r="O2726" i="3"/>
  <c r="O2725" i="3"/>
  <c r="D2725" i="3" s="1"/>
  <c r="E2725" i="3" s="1"/>
  <c r="O2724" i="3"/>
  <c r="O2723" i="3"/>
  <c r="O2722" i="3"/>
  <c r="O2721" i="3"/>
  <c r="D2721" i="3" s="1"/>
  <c r="E2721" i="3" s="1"/>
  <c r="O2720" i="3"/>
  <c r="O2719" i="3"/>
  <c r="O2718" i="3"/>
  <c r="O2717" i="3"/>
  <c r="D2717" i="3" s="1"/>
  <c r="E2717" i="3" s="1"/>
  <c r="O2716" i="3"/>
  <c r="O2715" i="3"/>
  <c r="O2714" i="3"/>
  <c r="O2713" i="3"/>
  <c r="D2713" i="3" s="1"/>
  <c r="E2713" i="3" s="1"/>
  <c r="O2712" i="3"/>
  <c r="O2711" i="3"/>
  <c r="O2710" i="3"/>
  <c r="O2709" i="3"/>
  <c r="D2709" i="3" s="1"/>
  <c r="E2709" i="3" s="1"/>
  <c r="O2708" i="3"/>
  <c r="O2707" i="3"/>
  <c r="O2706" i="3"/>
  <c r="O2705" i="3"/>
  <c r="D2705" i="3" s="1"/>
  <c r="E2705" i="3" s="1"/>
  <c r="O2704" i="3"/>
  <c r="O2703" i="3"/>
  <c r="O2702" i="3"/>
  <c r="O2701" i="3"/>
  <c r="D2701" i="3" s="1"/>
  <c r="E2701" i="3" s="1"/>
  <c r="O2700" i="3"/>
  <c r="O2699" i="3"/>
  <c r="O2698" i="3"/>
  <c r="O2697" i="3"/>
  <c r="D2697" i="3" s="1"/>
  <c r="E2697" i="3" s="1"/>
  <c r="O2696" i="3"/>
  <c r="O2695" i="3"/>
  <c r="O2694" i="3"/>
  <c r="O2693" i="3"/>
  <c r="D2693" i="3" s="1"/>
  <c r="E2693" i="3" s="1"/>
  <c r="O2692" i="3"/>
  <c r="O2691" i="3"/>
  <c r="O2690" i="3"/>
  <c r="O2689" i="3"/>
  <c r="O2688" i="3"/>
  <c r="D2688" i="3" s="1"/>
  <c r="E2688" i="3" s="1"/>
  <c r="O2687" i="3"/>
  <c r="O2686" i="3"/>
  <c r="O2685" i="3"/>
  <c r="O2684" i="3"/>
  <c r="D2684" i="3" s="1"/>
  <c r="E2684" i="3" s="1"/>
  <c r="O2683" i="3"/>
  <c r="O2682" i="3"/>
  <c r="O2681" i="3"/>
  <c r="O2680" i="3"/>
  <c r="D2680" i="3" s="1"/>
  <c r="E2680" i="3" s="1"/>
  <c r="O2679" i="3"/>
  <c r="O2678" i="3"/>
  <c r="O2677" i="3"/>
  <c r="O2676" i="3"/>
  <c r="D2676" i="3" s="1"/>
  <c r="E2676" i="3" s="1"/>
  <c r="O2675" i="3"/>
  <c r="O2674" i="3"/>
  <c r="O2673" i="3"/>
  <c r="O2672" i="3"/>
  <c r="D2672" i="3" s="1"/>
  <c r="E2672" i="3" s="1"/>
  <c r="O2671" i="3"/>
  <c r="O2670" i="3"/>
  <c r="O2669" i="3"/>
  <c r="O2668" i="3"/>
  <c r="D2668" i="3" s="1"/>
  <c r="E2668" i="3" s="1"/>
  <c r="O2667" i="3"/>
  <c r="O2666" i="3"/>
  <c r="O2665" i="3"/>
  <c r="O2664" i="3"/>
  <c r="D2664" i="3" s="1"/>
  <c r="E2664" i="3" s="1"/>
  <c r="O2663" i="3"/>
  <c r="O2662" i="3"/>
  <c r="O2661" i="3"/>
  <c r="O2660" i="3"/>
  <c r="D2660" i="3" s="1"/>
  <c r="E2660" i="3" s="1"/>
  <c r="O2659" i="3"/>
  <c r="O2658" i="3"/>
  <c r="O2657" i="3"/>
  <c r="O2656" i="3"/>
  <c r="D2656" i="3" s="1"/>
  <c r="E2656" i="3" s="1"/>
  <c r="O2655" i="3"/>
  <c r="O2654" i="3"/>
  <c r="O2653" i="3"/>
  <c r="O2652" i="3"/>
  <c r="D2652" i="3" s="1"/>
  <c r="E2652" i="3" s="1"/>
  <c r="O2651" i="3"/>
  <c r="O2650" i="3"/>
  <c r="O2649" i="3"/>
  <c r="O2648" i="3"/>
  <c r="D2648" i="3" s="1"/>
  <c r="E2648" i="3" s="1"/>
  <c r="O2647" i="3"/>
  <c r="O2646" i="3"/>
  <c r="O2645" i="3"/>
  <c r="O2644" i="3"/>
  <c r="D2644" i="3" s="1"/>
  <c r="E2644" i="3" s="1"/>
  <c r="O2643" i="3"/>
  <c r="O2642" i="3"/>
  <c r="O2641" i="3"/>
  <c r="O2640" i="3"/>
  <c r="D2640" i="3" s="1"/>
  <c r="E2640" i="3" s="1"/>
  <c r="O2639" i="3"/>
  <c r="O2638" i="3"/>
  <c r="O2637" i="3"/>
  <c r="O2636" i="3"/>
  <c r="D2636" i="3" s="1"/>
  <c r="E2636" i="3" s="1"/>
  <c r="O2635" i="3"/>
  <c r="O2634" i="3"/>
  <c r="O2633" i="3"/>
  <c r="O2632" i="3"/>
  <c r="D2632" i="3" s="1"/>
  <c r="E2632" i="3" s="1"/>
  <c r="O2631" i="3"/>
  <c r="O2630" i="3"/>
  <c r="O2629" i="3"/>
  <c r="O2628" i="3"/>
  <c r="D2628" i="3" s="1"/>
  <c r="E2628" i="3" s="1"/>
  <c r="O2627" i="3"/>
  <c r="O2626" i="3"/>
  <c r="O2625" i="3"/>
  <c r="O2624" i="3"/>
  <c r="D2624" i="3" s="1"/>
  <c r="E2624" i="3" s="1"/>
  <c r="O2623" i="3"/>
  <c r="O2622" i="3"/>
  <c r="O2621" i="3"/>
  <c r="O2620" i="3"/>
  <c r="D2620" i="3" s="1"/>
  <c r="E2620" i="3" s="1"/>
  <c r="O2619" i="3"/>
  <c r="O2618" i="3"/>
  <c r="O2617" i="3"/>
  <c r="O2616" i="3"/>
  <c r="D2616" i="3" s="1"/>
  <c r="E2616" i="3" s="1"/>
  <c r="O2615" i="3"/>
  <c r="O2614" i="3"/>
  <c r="O2613" i="3"/>
  <c r="O2612" i="3"/>
  <c r="D2612" i="3" s="1"/>
  <c r="E2612" i="3" s="1"/>
  <c r="O2611" i="3"/>
  <c r="O2610" i="3"/>
  <c r="O2609" i="3"/>
  <c r="O2608" i="3"/>
  <c r="D2608" i="3" s="1"/>
  <c r="E2608" i="3" s="1"/>
  <c r="O2607" i="3"/>
  <c r="O2606" i="3"/>
  <c r="O2605" i="3"/>
  <c r="O2604" i="3"/>
  <c r="D2604" i="3" s="1"/>
  <c r="E2604" i="3" s="1"/>
  <c r="O2603" i="3"/>
  <c r="O2602" i="3"/>
  <c r="O2601" i="3"/>
  <c r="O2600" i="3"/>
  <c r="D2600" i="3" s="1"/>
  <c r="E2600" i="3" s="1"/>
  <c r="O2599" i="3"/>
  <c r="O2598" i="3"/>
  <c r="O2597" i="3"/>
  <c r="O2596" i="3"/>
  <c r="D2596" i="3" s="1"/>
  <c r="E2596" i="3" s="1"/>
  <c r="O2595" i="3"/>
  <c r="O2594" i="3"/>
  <c r="O2593" i="3"/>
  <c r="O2592" i="3"/>
  <c r="D2592" i="3" s="1"/>
  <c r="E2592" i="3" s="1"/>
  <c r="O2591" i="3"/>
  <c r="O2590" i="3"/>
  <c r="O2589" i="3"/>
  <c r="O2588" i="3"/>
  <c r="D2588" i="3" s="1"/>
  <c r="E2588" i="3" s="1"/>
  <c r="O2587" i="3"/>
  <c r="O2586" i="3"/>
  <c r="O2585" i="3"/>
  <c r="O2584" i="3"/>
  <c r="D2584" i="3" s="1"/>
  <c r="E2584" i="3" s="1"/>
  <c r="O2583" i="3"/>
  <c r="O2582" i="3"/>
  <c r="O2581" i="3"/>
  <c r="O2580" i="3"/>
  <c r="D2580" i="3" s="1"/>
  <c r="E2580" i="3" s="1"/>
  <c r="O2579" i="3"/>
  <c r="O2578" i="3"/>
  <c r="O2577" i="3"/>
  <c r="O2576" i="3"/>
  <c r="D2576" i="3" s="1"/>
  <c r="E2576" i="3" s="1"/>
  <c r="O2575" i="3"/>
  <c r="O2574" i="3"/>
  <c r="O2573" i="3"/>
  <c r="O2572" i="3"/>
  <c r="D2572" i="3" s="1"/>
  <c r="E2572" i="3" s="1"/>
  <c r="O2571" i="3"/>
  <c r="O2570" i="3"/>
  <c r="O2569" i="3"/>
  <c r="O2568" i="3"/>
  <c r="D2568" i="3" s="1"/>
  <c r="E2568" i="3" s="1"/>
  <c r="O2567" i="3"/>
  <c r="O2566" i="3"/>
  <c r="O2565" i="3"/>
  <c r="O2564" i="3"/>
  <c r="D2564" i="3" s="1"/>
  <c r="E2564" i="3" s="1"/>
  <c r="O2563" i="3"/>
  <c r="O2562" i="3"/>
  <c r="O2561" i="3"/>
  <c r="O2560" i="3"/>
  <c r="D2560" i="3" s="1"/>
  <c r="E2560" i="3" s="1"/>
  <c r="O2559" i="3"/>
  <c r="O2558" i="3"/>
  <c r="O2557" i="3"/>
  <c r="O2556" i="3"/>
  <c r="D2556" i="3" s="1"/>
  <c r="E2556" i="3" s="1"/>
  <c r="O2555" i="3"/>
  <c r="O2554" i="3"/>
  <c r="O2553" i="3"/>
  <c r="O2552" i="3"/>
  <c r="D2552" i="3" s="1"/>
  <c r="E2552" i="3" s="1"/>
  <c r="O2551" i="3"/>
  <c r="O2550" i="3"/>
  <c r="O2549" i="3"/>
  <c r="O2548" i="3"/>
  <c r="D2548" i="3" s="1"/>
  <c r="E2548" i="3" s="1"/>
  <c r="O2547" i="3"/>
  <c r="O2546" i="3"/>
  <c r="O2545" i="3"/>
  <c r="O2544" i="3"/>
  <c r="D2544" i="3" s="1"/>
  <c r="E2544" i="3" s="1"/>
  <c r="O2543" i="3"/>
  <c r="O2542" i="3"/>
  <c r="O2541" i="3"/>
  <c r="O2540" i="3"/>
  <c r="D2540" i="3" s="1"/>
  <c r="E2540" i="3" s="1"/>
  <c r="O2539" i="3"/>
  <c r="O2538" i="3"/>
  <c r="O2537" i="3"/>
  <c r="O2536" i="3"/>
  <c r="D2536" i="3" s="1"/>
  <c r="E2536" i="3" s="1"/>
  <c r="O2535" i="3"/>
  <c r="O2534" i="3"/>
  <c r="O2533" i="3"/>
  <c r="O2532" i="3"/>
  <c r="D2532" i="3" s="1"/>
  <c r="E2532" i="3" s="1"/>
  <c r="O2531" i="3"/>
  <c r="O2530" i="3"/>
  <c r="O2529" i="3"/>
  <c r="O2528" i="3"/>
  <c r="D2528" i="3" s="1"/>
  <c r="E2528" i="3" s="1"/>
  <c r="O2527" i="3"/>
  <c r="O2526" i="3"/>
  <c r="O2525" i="3"/>
  <c r="O2524" i="3"/>
  <c r="D2524" i="3" s="1"/>
  <c r="E2524" i="3" s="1"/>
  <c r="O2523" i="3"/>
  <c r="O2522" i="3"/>
  <c r="O2521" i="3"/>
  <c r="O2520" i="3"/>
  <c r="D2520" i="3" s="1"/>
  <c r="E2520" i="3" s="1"/>
  <c r="O2519" i="3"/>
  <c r="O2518" i="3"/>
  <c r="O2517" i="3"/>
  <c r="O2516" i="3"/>
  <c r="D2516" i="3" s="1"/>
  <c r="E2516" i="3" s="1"/>
  <c r="O2515" i="3"/>
  <c r="O2514" i="3"/>
  <c r="O2513" i="3"/>
  <c r="O2512" i="3"/>
  <c r="D2512" i="3" s="1"/>
  <c r="E2512" i="3" s="1"/>
  <c r="O2511" i="3"/>
  <c r="O2510" i="3"/>
  <c r="O2509" i="3"/>
  <c r="O2508" i="3"/>
  <c r="D2508" i="3" s="1"/>
  <c r="E2508" i="3" s="1"/>
  <c r="O2507" i="3"/>
  <c r="O2506" i="3"/>
  <c r="O2505" i="3"/>
  <c r="O2504" i="3"/>
  <c r="D2504" i="3" s="1"/>
  <c r="E2504" i="3" s="1"/>
  <c r="O2503" i="3"/>
  <c r="O2502" i="3"/>
  <c r="O2501" i="3"/>
  <c r="O2500" i="3"/>
  <c r="D2500" i="3" s="1"/>
  <c r="E2500" i="3" s="1"/>
  <c r="O2499" i="3"/>
  <c r="O2498" i="3"/>
  <c r="O2497" i="3"/>
  <c r="O2496" i="3"/>
  <c r="D2496" i="3" s="1"/>
  <c r="E2496" i="3" s="1"/>
  <c r="O2495" i="3"/>
  <c r="O2494" i="3"/>
  <c r="O2493" i="3"/>
  <c r="O2492" i="3"/>
  <c r="D2492" i="3" s="1"/>
  <c r="E2492" i="3" s="1"/>
  <c r="O2491" i="3"/>
  <c r="O2490" i="3"/>
  <c r="O2489" i="3"/>
  <c r="O2488" i="3"/>
  <c r="D2488" i="3" s="1"/>
  <c r="E2488" i="3" s="1"/>
  <c r="O2487" i="3"/>
  <c r="O2486" i="3"/>
  <c r="O2485" i="3"/>
  <c r="O2484" i="3"/>
  <c r="D2484" i="3" s="1"/>
  <c r="E2484" i="3" s="1"/>
  <c r="O2483" i="3"/>
  <c r="O2482" i="3"/>
  <c r="O2481" i="3"/>
  <c r="O2480" i="3"/>
  <c r="D2480" i="3" s="1"/>
  <c r="E2480" i="3" s="1"/>
  <c r="O2479" i="3"/>
  <c r="O2478" i="3"/>
  <c r="O2477" i="3"/>
  <c r="O2476" i="3"/>
  <c r="D2476" i="3" s="1"/>
  <c r="E2476" i="3" s="1"/>
  <c r="O2475" i="3"/>
  <c r="O2474" i="3"/>
  <c r="O2473" i="3"/>
  <c r="O2472" i="3"/>
  <c r="D2472" i="3" s="1"/>
  <c r="E2472" i="3" s="1"/>
  <c r="O2471" i="3"/>
  <c r="O2470" i="3"/>
  <c r="O2469" i="3"/>
  <c r="O2468" i="3"/>
  <c r="D2468" i="3" s="1"/>
  <c r="E2468" i="3" s="1"/>
  <c r="O2467" i="3"/>
  <c r="O2466" i="3"/>
  <c r="O2465" i="3"/>
  <c r="O2464" i="3"/>
  <c r="D2464" i="3" s="1"/>
  <c r="E2464" i="3" s="1"/>
  <c r="O2463" i="3"/>
  <c r="O2462" i="3"/>
  <c r="O2461" i="3"/>
  <c r="O2460" i="3"/>
  <c r="D2460" i="3" s="1"/>
  <c r="E2460" i="3" s="1"/>
  <c r="O2459" i="3"/>
  <c r="O2458" i="3"/>
  <c r="O2457" i="3"/>
  <c r="O2456" i="3"/>
  <c r="D2456" i="3" s="1"/>
  <c r="E2456" i="3" s="1"/>
  <c r="O2455" i="3"/>
  <c r="O2454" i="3"/>
  <c r="O2453" i="3"/>
  <c r="O2452" i="3"/>
  <c r="D2452" i="3" s="1"/>
  <c r="E2452" i="3" s="1"/>
  <c r="O2451" i="3"/>
  <c r="O2450" i="3"/>
  <c r="O2449" i="3"/>
  <c r="O2448" i="3"/>
  <c r="D2448" i="3" s="1"/>
  <c r="E2448" i="3" s="1"/>
  <c r="O2447" i="3"/>
  <c r="O2446" i="3"/>
  <c r="O2445" i="3"/>
  <c r="O2444" i="3"/>
  <c r="D2444" i="3" s="1"/>
  <c r="E2444" i="3" s="1"/>
  <c r="O2443" i="3"/>
  <c r="O2442" i="3"/>
  <c r="O2441" i="3"/>
  <c r="O2440" i="3"/>
  <c r="D2440" i="3" s="1"/>
  <c r="E2440" i="3" s="1"/>
  <c r="O2439" i="3"/>
  <c r="O2438" i="3"/>
  <c r="O2437" i="3"/>
  <c r="O2436" i="3"/>
  <c r="D2436" i="3" s="1"/>
  <c r="E2436" i="3" s="1"/>
  <c r="O2435" i="3"/>
  <c r="O2434" i="3"/>
  <c r="O2433" i="3"/>
  <c r="O2432" i="3"/>
  <c r="D2432" i="3" s="1"/>
  <c r="E2432" i="3" s="1"/>
  <c r="O2431" i="3"/>
  <c r="O2430" i="3"/>
  <c r="O2429" i="3"/>
  <c r="O2428" i="3"/>
  <c r="D2428" i="3" s="1"/>
  <c r="E2428" i="3" s="1"/>
  <c r="O2427" i="3"/>
  <c r="O2426" i="3"/>
  <c r="O2425" i="3"/>
  <c r="O2424" i="3"/>
  <c r="D2424" i="3" s="1"/>
  <c r="E2424" i="3" s="1"/>
  <c r="O2423" i="3"/>
  <c r="O2422" i="3"/>
  <c r="O2421" i="3"/>
  <c r="O2420" i="3"/>
  <c r="O2419" i="3"/>
  <c r="O2418" i="3"/>
  <c r="O2417" i="3"/>
  <c r="O2416" i="3"/>
  <c r="D2416" i="3" s="1"/>
  <c r="E2416" i="3" s="1"/>
  <c r="O2415" i="3"/>
  <c r="D2415" i="3" s="1"/>
  <c r="E2415" i="3" s="1"/>
  <c r="O2414" i="3"/>
  <c r="O2413" i="3"/>
  <c r="O2412" i="3"/>
  <c r="O2411" i="3"/>
  <c r="O2410" i="3"/>
  <c r="O2409" i="3"/>
  <c r="O2408" i="3"/>
  <c r="D2408" i="3" s="1"/>
  <c r="E2408" i="3" s="1"/>
  <c r="O2407" i="3"/>
  <c r="O2406" i="3"/>
  <c r="O2405" i="3"/>
  <c r="O2404" i="3"/>
  <c r="D2404" i="3" s="1"/>
  <c r="E2404" i="3" s="1"/>
  <c r="O2403" i="3"/>
  <c r="O2402" i="3"/>
  <c r="O2401" i="3"/>
  <c r="O2400" i="3"/>
  <c r="D2400" i="3" s="1"/>
  <c r="E2400" i="3" s="1"/>
  <c r="O2399" i="3"/>
  <c r="O2398" i="3"/>
  <c r="O2397" i="3"/>
  <c r="O2396" i="3"/>
  <c r="O2395" i="3"/>
  <c r="O2394" i="3"/>
  <c r="O2393" i="3"/>
  <c r="O2392" i="3"/>
  <c r="D2392" i="3" s="1"/>
  <c r="E2392" i="3" s="1"/>
  <c r="O2391" i="3"/>
  <c r="O2390" i="3"/>
  <c r="O2389" i="3"/>
  <c r="O2388" i="3"/>
  <c r="O2387" i="3"/>
  <c r="O2386" i="3"/>
  <c r="O2385" i="3"/>
  <c r="O2384" i="3"/>
  <c r="D2384" i="3" s="1"/>
  <c r="E2384" i="3" s="1"/>
  <c r="O2383" i="3"/>
  <c r="D2383" i="3" s="1"/>
  <c r="E2383" i="3" s="1"/>
  <c r="O2382" i="3"/>
  <c r="O2381" i="3"/>
  <c r="O2380" i="3"/>
  <c r="O2379" i="3"/>
  <c r="O2378" i="3"/>
  <c r="O2377" i="3"/>
  <c r="O2376" i="3"/>
  <c r="D2376" i="3" s="1"/>
  <c r="E2376" i="3" s="1"/>
  <c r="O2375" i="3"/>
  <c r="O2374" i="3"/>
  <c r="O2373" i="3"/>
  <c r="O2372" i="3"/>
  <c r="D2372" i="3" s="1"/>
  <c r="E2372" i="3" s="1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D2312" i="3" s="1"/>
  <c r="E2312" i="3" s="1"/>
  <c r="O2311" i="3"/>
  <c r="O2310" i="3"/>
  <c r="O2309" i="3"/>
  <c r="O2308" i="3"/>
  <c r="D2308" i="3" s="1"/>
  <c r="E2308" i="3" s="1"/>
  <c r="O2307" i="3"/>
  <c r="O2306" i="3"/>
  <c r="O2305" i="3"/>
  <c r="D2305" i="3" s="1"/>
  <c r="E2305" i="3" s="1"/>
  <c r="O2304" i="3"/>
  <c r="O2303" i="3"/>
  <c r="O2302" i="3"/>
  <c r="O2301" i="3"/>
  <c r="O2300" i="3"/>
  <c r="O2299" i="3"/>
  <c r="O2298" i="3"/>
  <c r="O2297" i="3"/>
  <c r="O2296" i="3"/>
  <c r="D2296" i="3" s="1"/>
  <c r="E2296" i="3" s="1"/>
  <c r="O2295" i="3"/>
  <c r="O2294" i="3"/>
  <c r="O2293" i="3"/>
  <c r="O2292" i="3"/>
  <c r="D2292" i="3" s="1"/>
  <c r="E2292" i="3" s="1"/>
  <c r="O2291" i="3"/>
  <c r="O2290" i="3"/>
  <c r="O2289" i="3"/>
  <c r="D2289" i="3" s="1"/>
  <c r="E2289" i="3" s="1"/>
  <c r="O2288" i="3"/>
  <c r="O2287" i="3"/>
  <c r="O2286" i="3"/>
  <c r="O2285" i="3"/>
  <c r="O2284" i="3"/>
  <c r="O2283" i="3"/>
  <c r="O2282" i="3"/>
  <c r="O2281" i="3"/>
  <c r="O2280" i="3"/>
  <c r="D2280" i="3" s="1"/>
  <c r="E2280" i="3" s="1"/>
  <c r="O2279" i="3"/>
  <c r="O2278" i="3"/>
  <c r="O2277" i="3"/>
  <c r="O2276" i="3"/>
  <c r="D2276" i="3" s="1"/>
  <c r="E2276" i="3" s="1"/>
  <c r="O2275" i="3"/>
  <c r="D2275" i="3" s="1"/>
  <c r="E2275" i="3" s="1"/>
  <c r="O2274" i="3"/>
  <c r="O2273" i="3"/>
  <c r="D2273" i="3" s="1"/>
  <c r="E2273" i="3" s="1"/>
  <c r="O2272" i="3"/>
  <c r="O2271" i="3"/>
  <c r="O2270" i="3"/>
  <c r="O2269" i="3"/>
  <c r="O2268" i="3"/>
  <c r="O2267" i="3"/>
  <c r="O2266" i="3"/>
  <c r="O2265" i="3"/>
  <c r="D2265" i="3" s="1"/>
  <c r="E2265" i="3" s="1"/>
  <c r="O2264" i="3"/>
  <c r="O2263" i="3"/>
  <c r="O2262" i="3"/>
  <c r="O2261" i="3"/>
  <c r="O2260" i="3"/>
  <c r="O2259" i="3"/>
  <c r="O2258" i="3"/>
  <c r="O2257" i="3"/>
  <c r="D2257" i="3" s="1"/>
  <c r="E2257" i="3" s="1"/>
  <c r="O2256" i="3"/>
  <c r="O2255" i="3"/>
  <c r="O2254" i="3"/>
  <c r="O2253" i="3"/>
  <c r="O2252" i="3"/>
  <c r="O2251" i="3"/>
  <c r="O2250" i="3"/>
  <c r="O2249" i="3"/>
  <c r="D2249" i="3" s="1"/>
  <c r="E2249" i="3" s="1"/>
  <c r="O2248" i="3"/>
  <c r="O2247" i="3"/>
  <c r="O2246" i="3"/>
  <c r="O2245" i="3"/>
  <c r="O2244" i="3"/>
  <c r="O2243" i="3"/>
  <c r="O2242" i="3"/>
  <c r="O2241" i="3"/>
  <c r="D2241" i="3" s="1"/>
  <c r="E2241" i="3" s="1"/>
  <c r="O2240" i="3"/>
  <c r="O2239" i="3"/>
  <c r="O2238" i="3"/>
  <c r="O2237" i="3"/>
  <c r="O2236" i="3"/>
  <c r="O2235" i="3"/>
  <c r="O2234" i="3"/>
  <c r="O2233" i="3"/>
  <c r="D2233" i="3" s="1"/>
  <c r="E2233" i="3" s="1"/>
  <c r="O2232" i="3"/>
  <c r="O2231" i="3"/>
  <c r="O2230" i="3"/>
  <c r="O2229" i="3"/>
  <c r="O2228" i="3"/>
  <c r="O2227" i="3"/>
  <c r="O2226" i="3"/>
  <c r="O2225" i="3"/>
  <c r="D2225" i="3" s="1"/>
  <c r="E2225" i="3" s="1"/>
  <c r="O2224" i="3"/>
  <c r="O2223" i="3"/>
  <c r="O2222" i="3"/>
  <c r="O2221" i="3"/>
  <c r="O2220" i="3"/>
  <c r="O2219" i="3"/>
  <c r="O2218" i="3"/>
  <c r="O2217" i="3"/>
  <c r="D2217" i="3" s="1"/>
  <c r="E2217" i="3" s="1"/>
  <c r="O2216" i="3"/>
  <c r="O2215" i="3"/>
  <c r="O2214" i="3"/>
  <c r="O2213" i="3"/>
  <c r="O2212" i="3"/>
  <c r="O2211" i="3"/>
  <c r="O2210" i="3"/>
  <c r="O2209" i="3"/>
  <c r="D2209" i="3" s="1"/>
  <c r="E2209" i="3" s="1"/>
  <c r="O2208" i="3"/>
  <c r="O2207" i="3"/>
  <c r="O2206" i="3"/>
  <c r="O2205" i="3"/>
  <c r="O2204" i="3"/>
  <c r="O2203" i="3"/>
  <c r="O2202" i="3"/>
  <c r="O2201" i="3"/>
  <c r="D2201" i="3" s="1"/>
  <c r="E2201" i="3" s="1"/>
  <c r="O2200" i="3"/>
  <c r="O2199" i="3"/>
  <c r="O2198" i="3"/>
  <c r="O2197" i="3"/>
  <c r="O2196" i="3"/>
  <c r="O2195" i="3"/>
  <c r="O2194" i="3"/>
  <c r="O2193" i="3"/>
  <c r="D2193" i="3" s="1"/>
  <c r="E2193" i="3" s="1"/>
  <c r="O2192" i="3"/>
  <c r="O2191" i="3"/>
  <c r="O2190" i="3"/>
  <c r="O2189" i="3"/>
  <c r="O2188" i="3"/>
  <c r="O2187" i="3"/>
  <c r="O2186" i="3"/>
  <c r="O2185" i="3"/>
  <c r="D2185" i="3" s="1"/>
  <c r="E2185" i="3" s="1"/>
  <c r="O2184" i="3"/>
  <c r="O2183" i="3"/>
  <c r="O2182" i="3"/>
  <c r="O2181" i="3"/>
  <c r="O2180" i="3"/>
  <c r="O2179" i="3"/>
  <c r="O2178" i="3"/>
  <c r="O2177" i="3"/>
  <c r="D2177" i="3" s="1"/>
  <c r="E2177" i="3" s="1"/>
  <c r="O2176" i="3"/>
  <c r="O2175" i="3"/>
  <c r="O2174" i="3"/>
  <c r="O2173" i="3"/>
  <c r="O2172" i="3"/>
  <c r="O2171" i="3"/>
  <c r="O2170" i="3"/>
  <c r="O2169" i="3"/>
  <c r="D2169" i="3" s="1"/>
  <c r="E2169" i="3" s="1"/>
  <c r="O2168" i="3"/>
  <c r="O2167" i="3"/>
  <c r="O2166" i="3"/>
  <c r="O2165" i="3"/>
  <c r="O2164" i="3"/>
  <c r="O2163" i="3"/>
  <c r="O2162" i="3"/>
  <c r="O2161" i="3"/>
  <c r="D2161" i="3" s="1"/>
  <c r="E2161" i="3" s="1"/>
  <c r="O2160" i="3"/>
  <c r="O2159" i="3"/>
  <c r="O2158" i="3"/>
  <c r="O2157" i="3"/>
  <c r="O2156" i="3"/>
  <c r="O2155" i="3"/>
  <c r="O2154" i="3"/>
  <c r="O2153" i="3"/>
  <c r="D2153" i="3" s="1"/>
  <c r="E2153" i="3" s="1"/>
  <c r="O2152" i="3"/>
  <c r="O2151" i="3"/>
  <c r="O2150" i="3"/>
  <c r="O2149" i="3"/>
  <c r="O2148" i="3"/>
  <c r="O2147" i="3"/>
  <c r="O2146" i="3"/>
  <c r="O2145" i="3"/>
  <c r="D2145" i="3" s="1"/>
  <c r="E2145" i="3" s="1"/>
  <c r="O2144" i="3"/>
  <c r="O2143" i="3"/>
  <c r="O2142" i="3"/>
  <c r="O2141" i="3"/>
  <c r="O2140" i="3"/>
  <c r="O2139" i="3"/>
  <c r="O2138" i="3"/>
  <c r="O2137" i="3"/>
  <c r="D2137" i="3" s="1"/>
  <c r="E2137" i="3" s="1"/>
  <c r="O2136" i="3"/>
  <c r="O2135" i="3"/>
  <c r="O2134" i="3"/>
  <c r="O2133" i="3"/>
  <c r="O2132" i="3"/>
  <c r="O2131" i="3"/>
  <c r="O2130" i="3"/>
  <c r="O2129" i="3"/>
  <c r="D2129" i="3" s="1"/>
  <c r="E2129" i="3" s="1"/>
  <c r="O2128" i="3"/>
  <c r="O2127" i="3"/>
  <c r="O2126" i="3"/>
  <c r="O2125" i="3"/>
  <c r="O2124" i="3"/>
  <c r="O2123" i="3"/>
  <c r="O2122" i="3"/>
  <c r="O2121" i="3"/>
  <c r="D2121" i="3" s="1"/>
  <c r="E2121" i="3" s="1"/>
  <c r="O2120" i="3"/>
  <c r="O2119" i="3"/>
  <c r="O2118" i="3"/>
  <c r="O2117" i="3"/>
  <c r="O2116" i="3"/>
  <c r="O2115" i="3"/>
  <c r="O2114" i="3"/>
  <c r="O2113" i="3"/>
  <c r="D2113" i="3" s="1"/>
  <c r="E2113" i="3" s="1"/>
  <c r="O2112" i="3"/>
  <c r="O2111" i="3"/>
  <c r="O2110" i="3"/>
  <c r="O2109" i="3"/>
  <c r="O2108" i="3"/>
  <c r="O2107" i="3"/>
  <c r="O2106" i="3"/>
  <c r="O2105" i="3"/>
  <c r="D2105" i="3" s="1"/>
  <c r="E2105" i="3" s="1"/>
  <c r="O2104" i="3"/>
  <c r="O2103" i="3"/>
  <c r="O2102" i="3"/>
  <c r="O2101" i="3"/>
  <c r="O2100" i="3"/>
  <c r="O2099" i="3"/>
  <c r="O2098" i="3"/>
  <c r="O2097" i="3"/>
  <c r="D2097" i="3" s="1"/>
  <c r="E2097" i="3" s="1"/>
  <c r="O2096" i="3"/>
  <c r="O2095" i="3"/>
  <c r="O2094" i="3"/>
  <c r="O2093" i="3"/>
  <c r="O2092" i="3"/>
  <c r="O2091" i="3"/>
  <c r="O2090" i="3"/>
  <c r="O2089" i="3"/>
  <c r="D2089" i="3" s="1"/>
  <c r="E2089" i="3" s="1"/>
  <c r="O2088" i="3"/>
  <c r="O2087" i="3"/>
  <c r="O2086" i="3"/>
  <c r="O2085" i="3"/>
  <c r="O2084" i="3"/>
  <c r="O2083" i="3"/>
  <c r="O2082" i="3"/>
  <c r="O2081" i="3"/>
  <c r="D2081" i="3" s="1"/>
  <c r="E2081" i="3" s="1"/>
  <c r="O2080" i="3"/>
  <c r="O2079" i="3"/>
  <c r="O2078" i="3"/>
  <c r="O2077" i="3"/>
  <c r="O2076" i="3"/>
  <c r="O2075" i="3"/>
  <c r="O2074" i="3"/>
  <c r="O2073" i="3"/>
  <c r="D2073" i="3" s="1"/>
  <c r="E2073" i="3" s="1"/>
  <c r="O2072" i="3"/>
  <c r="O2071" i="3"/>
  <c r="O2070" i="3"/>
  <c r="O2069" i="3"/>
  <c r="O2068" i="3"/>
  <c r="O2067" i="3"/>
  <c r="O2066" i="3"/>
  <c r="O2065" i="3"/>
  <c r="D2065" i="3" s="1"/>
  <c r="E2065" i="3" s="1"/>
  <c r="O2064" i="3"/>
  <c r="O2063" i="3"/>
  <c r="O2062" i="3"/>
  <c r="O2061" i="3"/>
  <c r="O2060" i="3"/>
  <c r="O2059" i="3"/>
  <c r="O2058" i="3"/>
  <c r="O2057" i="3"/>
  <c r="D2057" i="3" s="1"/>
  <c r="E2057" i="3" s="1"/>
  <c r="O2056" i="3"/>
  <c r="O2055" i="3"/>
  <c r="O2054" i="3"/>
  <c r="O2053" i="3"/>
  <c r="O2052" i="3"/>
  <c r="O2051" i="3"/>
  <c r="O2050" i="3"/>
  <c r="O2049" i="3"/>
  <c r="D2049" i="3" s="1"/>
  <c r="E2049" i="3" s="1"/>
  <c r="O2048" i="3"/>
  <c r="O2047" i="3"/>
  <c r="O2046" i="3"/>
  <c r="O2045" i="3"/>
  <c r="O2044" i="3"/>
  <c r="O2043" i="3"/>
  <c r="O2042" i="3"/>
  <c r="O2041" i="3"/>
  <c r="D2041" i="3" s="1"/>
  <c r="E2041" i="3" s="1"/>
  <c r="O2040" i="3"/>
  <c r="O2039" i="3"/>
  <c r="O2038" i="3"/>
  <c r="O2037" i="3"/>
  <c r="O2036" i="3"/>
  <c r="O2035" i="3"/>
  <c r="O2034" i="3"/>
  <c r="O2033" i="3"/>
  <c r="D2033" i="3" s="1"/>
  <c r="E2033" i="3" s="1"/>
  <c r="O2032" i="3"/>
  <c r="O2031" i="3"/>
  <c r="O2030" i="3"/>
  <c r="O2029" i="3"/>
  <c r="O2028" i="3"/>
  <c r="O2027" i="3"/>
  <c r="O2026" i="3"/>
  <c r="O2025" i="3"/>
  <c r="D2025" i="3" s="1"/>
  <c r="E2025" i="3" s="1"/>
  <c r="O2024" i="3"/>
  <c r="O2023" i="3"/>
  <c r="O2022" i="3"/>
  <c r="O2021" i="3"/>
  <c r="O2020" i="3"/>
  <c r="O2019" i="3"/>
  <c r="O2018" i="3"/>
  <c r="O2017" i="3"/>
  <c r="D2017" i="3" s="1"/>
  <c r="E2017" i="3" s="1"/>
  <c r="O2016" i="3"/>
  <c r="O2015" i="3"/>
  <c r="O2014" i="3"/>
  <c r="O2013" i="3"/>
  <c r="O2012" i="3"/>
  <c r="O2011" i="3"/>
  <c r="O2010" i="3"/>
  <c r="O2009" i="3"/>
  <c r="D2009" i="3" s="1"/>
  <c r="E2009" i="3" s="1"/>
  <c r="O2008" i="3"/>
  <c r="O2007" i="3"/>
  <c r="O2006" i="3"/>
  <c r="O2005" i="3"/>
  <c r="O2004" i="3"/>
  <c r="O2003" i="3"/>
  <c r="O2002" i="3"/>
  <c r="O2001" i="3"/>
  <c r="D2001" i="3" s="1"/>
  <c r="E2001" i="3" s="1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D1627" i="3" s="1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D1307" i="3" s="1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D1275" i="3" s="1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D1261" i="3" s="1"/>
  <c r="O1260" i="3"/>
  <c r="O1259" i="3"/>
  <c r="O1258" i="3"/>
  <c r="O1257" i="3"/>
  <c r="O1256" i="3"/>
  <c r="O1255" i="3"/>
  <c r="O1254" i="3"/>
  <c r="O1253" i="3"/>
  <c r="D1253" i="3" s="1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D1221" i="3" s="1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D1197" i="3" s="1"/>
  <c r="O1196" i="3"/>
  <c r="O1195" i="3"/>
  <c r="O1194" i="3"/>
  <c r="O1193" i="3"/>
  <c r="O1192" i="3"/>
  <c r="O1191" i="3"/>
  <c r="O1190" i="3"/>
  <c r="O1189" i="3"/>
  <c r="D1189" i="3" s="1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D1157" i="3" s="1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D1125" i="3" s="1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D1101" i="3" s="1"/>
  <c r="O1100" i="3"/>
  <c r="O1099" i="3"/>
  <c r="O1098" i="3"/>
  <c r="O1097" i="3"/>
  <c r="O1096" i="3"/>
  <c r="O1095" i="3"/>
  <c r="O1094" i="3"/>
  <c r="O1093" i="3"/>
  <c r="D1093" i="3" s="1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D1069" i="3" s="1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D1037" i="3" s="1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D997" i="3" s="1"/>
  <c r="O996" i="3"/>
  <c r="O995" i="3"/>
  <c r="O994" i="3"/>
  <c r="O993" i="3"/>
  <c r="O992" i="3"/>
  <c r="O991" i="3"/>
  <c r="O990" i="3"/>
  <c r="O989" i="3"/>
  <c r="O988" i="3"/>
  <c r="O987" i="3"/>
  <c r="D987" i="3" s="1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D933" i="3" s="1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D869" i="3" s="1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D837" i="3" s="1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D805" i="3" s="1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D765" i="3" s="1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D701" i="3" s="1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D669" i="3" s="1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D619" i="3" s="1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D499" i="3" s="1"/>
  <c r="O498" i="3"/>
  <c r="O497" i="3"/>
  <c r="O496" i="3"/>
  <c r="O495" i="3"/>
  <c r="O494" i="3"/>
  <c r="O493" i="3"/>
  <c r="O492" i="3"/>
  <c r="O491" i="3"/>
  <c r="D491" i="3" s="1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D461" i="3" s="1"/>
  <c r="O460" i="3"/>
  <c r="O459" i="3"/>
  <c r="O458" i="3"/>
  <c r="O457" i="3"/>
  <c r="O456" i="3"/>
  <c r="O455" i="3"/>
  <c r="O454" i="3"/>
  <c r="O453" i="3"/>
  <c r="D453" i="3" s="1"/>
  <c r="O452" i="3"/>
  <c r="O451" i="3"/>
  <c r="O450" i="3"/>
  <c r="O449" i="3"/>
  <c r="O448" i="3"/>
  <c r="O447" i="3"/>
  <c r="O446" i="3"/>
  <c r="O445" i="3"/>
  <c r="D445" i="3" s="1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D429" i="3" s="1"/>
  <c r="O428" i="3"/>
  <c r="O427" i="3"/>
  <c r="O426" i="3"/>
  <c r="O425" i="3"/>
  <c r="O424" i="3"/>
  <c r="O423" i="3"/>
  <c r="O422" i="3"/>
  <c r="O421" i="3"/>
  <c r="D421" i="3" s="1"/>
  <c r="O420" i="3"/>
  <c r="O419" i="3"/>
  <c r="O418" i="3"/>
  <c r="O417" i="3"/>
  <c r="O416" i="3"/>
  <c r="O415" i="3"/>
  <c r="O414" i="3"/>
  <c r="O413" i="3"/>
  <c r="D413" i="3" s="1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D397" i="3" s="1"/>
  <c r="O396" i="3"/>
  <c r="O395" i="3"/>
  <c r="O394" i="3"/>
  <c r="O393" i="3"/>
  <c r="O392" i="3"/>
  <c r="O391" i="3"/>
  <c r="O390" i="3"/>
  <c r="O389" i="3"/>
  <c r="D389" i="3" s="1"/>
  <c r="O388" i="3"/>
  <c r="O387" i="3"/>
  <c r="O386" i="3"/>
  <c r="O385" i="3"/>
  <c r="O384" i="3"/>
  <c r="O383" i="3"/>
  <c r="O382" i="3"/>
  <c r="O381" i="3"/>
  <c r="D381" i="3" s="1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D365" i="3" s="1"/>
  <c r="O364" i="3"/>
  <c r="O363" i="3"/>
  <c r="O362" i="3"/>
  <c r="O361" i="3"/>
  <c r="O360" i="3"/>
  <c r="O359" i="3"/>
  <c r="O358" i="3"/>
  <c r="O357" i="3"/>
  <c r="D357" i="3" s="1"/>
  <c r="O356" i="3"/>
  <c r="O355" i="3"/>
  <c r="O354" i="3"/>
  <c r="O353" i="3"/>
  <c r="O352" i="3"/>
  <c r="O351" i="3"/>
  <c r="O350" i="3"/>
  <c r="O349" i="3"/>
  <c r="D349" i="3" s="1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D333" i="3" s="1"/>
  <c r="O332" i="3"/>
  <c r="O331" i="3"/>
  <c r="O330" i="3"/>
  <c r="O329" i="3"/>
  <c r="O328" i="3"/>
  <c r="O327" i="3"/>
  <c r="O326" i="3"/>
  <c r="O325" i="3"/>
  <c r="D325" i="3" s="1"/>
  <c r="O324" i="3"/>
  <c r="O323" i="3"/>
  <c r="O322" i="3"/>
  <c r="O321" i="3"/>
  <c r="O320" i="3"/>
  <c r="O319" i="3"/>
  <c r="O318" i="3"/>
  <c r="O317" i="3"/>
  <c r="D317" i="3" s="1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D301" i="3" s="1"/>
  <c r="O300" i="3"/>
  <c r="O299" i="3"/>
  <c r="O298" i="3"/>
  <c r="O297" i="3"/>
  <c r="O296" i="3"/>
  <c r="O295" i="3"/>
  <c r="O294" i="3"/>
  <c r="O293" i="3"/>
  <c r="D293" i="3" s="1"/>
  <c r="O292" i="3"/>
  <c r="O291" i="3"/>
  <c r="O290" i="3"/>
  <c r="O289" i="3"/>
  <c r="O288" i="3"/>
  <c r="O287" i="3"/>
  <c r="O286" i="3"/>
  <c r="O285" i="3"/>
  <c r="D285" i="3" s="1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D269" i="3" s="1"/>
  <c r="O268" i="3"/>
  <c r="O267" i="3"/>
  <c r="O266" i="3"/>
  <c r="O265" i="3"/>
  <c r="O264" i="3"/>
  <c r="O263" i="3"/>
  <c r="O262" i="3"/>
  <c r="O261" i="3"/>
  <c r="D261" i="3" s="1"/>
  <c r="O260" i="3"/>
  <c r="O259" i="3"/>
  <c r="O258" i="3"/>
  <c r="O257" i="3"/>
  <c r="O256" i="3"/>
  <c r="O255" i="3"/>
  <c r="O254" i="3"/>
  <c r="O253" i="3"/>
  <c r="D253" i="3" s="1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D237" i="3" s="1"/>
  <c r="O236" i="3"/>
  <c r="O235" i="3"/>
  <c r="O234" i="3"/>
  <c r="O233" i="3"/>
  <c r="O232" i="3"/>
  <c r="O231" i="3"/>
  <c r="O230" i="3"/>
  <c r="O229" i="3"/>
  <c r="D229" i="3" s="1"/>
  <c r="O228" i="3"/>
  <c r="O227" i="3"/>
  <c r="O226" i="3"/>
  <c r="O225" i="3"/>
  <c r="O224" i="3"/>
  <c r="O223" i="3"/>
  <c r="O222" i="3"/>
  <c r="O221" i="3"/>
  <c r="D221" i="3" s="1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D205" i="3" s="1"/>
  <c r="O204" i="3"/>
  <c r="O203" i="3"/>
  <c r="O202" i="3"/>
  <c r="O201" i="3"/>
  <c r="O200" i="3"/>
  <c r="O199" i="3"/>
  <c r="O198" i="3"/>
  <c r="O197" i="3"/>
  <c r="D197" i="3" s="1"/>
  <c r="O196" i="3"/>
  <c r="O195" i="3"/>
  <c r="O194" i="3"/>
  <c r="O193" i="3"/>
  <c r="O192" i="3"/>
  <c r="O191" i="3"/>
  <c r="O190" i="3"/>
  <c r="O189" i="3"/>
  <c r="D189" i="3" s="1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D173" i="3" s="1"/>
  <c r="O172" i="3"/>
  <c r="O171" i="3"/>
  <c r="O170" i="3"/>
  <c r="O169" i="3"/>
  <c r="O168" i="3"/>
  <c r="O167" i="3"/>
  <c r="O166" i="3"/>
  <c r="O165" i="3"/>
  <c r="D165" i="3" s="1"/>
  <c r="O164" i="3"/>
  <c r="O163" i="3"/>
  <c r="O162" i="3"/>
  <c r="O161" i="3"/>
  <c r="O160" i="3"/>
  <c r="O159" i="3"/>
  <c r="O158" i="3"/>
  <c r="O157" i="3"/>
  <c r="D157" i="3" s="1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D141" i="3" s="1"/>
  <c r="O140" i="3"/>
  <c r="O139" i="3"/>
  <c r="O138" i="3"/>
  <c r="O137" i="3"/>
  <c r="O136" i="3"/>
  <c r="O135" i="3"/>
  <c r="O134" i="3"/>
  <c r="O133" i="3"/>
  <c r="D133" i="3" s="1"/>
  <c r="O132" i="3"/>
  <c r="O131" i="3"/>
  <c r="O130" i="3"/>
  <c r="O129" i="3"/>
  <c r="O128" i="3"/>
  <c r="O127" i="3"/>
  <c r="O126" i="3"/>
  <c r="O125" i="3"/>
  <c r="D125" i="3" s="1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D109" i="3" s="1"/>
  <c r="O108" i="3"/>
  <c r="O107" i="3"/>
  <c r="O106" i="3"/>
  <c r="O105" i="3"/>
  <c r="O104" i="3"/>
  <c r="O103" i="3"/>
  <c r="O102" i="3"/>
  <c r="O101" i="3"/>
  <c r="D101" i="3" s="1"/>
  <c r="O100" i="3"/>
  <c r="O99" i="3"/>
  <c r="O98" i="3"/>
  <c r="O97" i="3"/>
  <c r="O96" i="3"/>
  <c r="O95" i="3"/>
  <c r="O94" i="3"/>
  <c r="O93" i="3"/>
  <c r="D93" i="3" s="1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D77" i="3" s="1"/>
  <c r="O76" i="3"/>
  <c r="O75" i="3"/>
  <c r="O74" i="3"/>
  <c r="O73" i="3"/>
  <c r="O72" i="3"/>
  <c r="O71" i="3"/>
  <c r="O70" i="3"/>
  <c r="O69" i="3"/>
  <c r="D69" i="3" s="1"/>
  <c r="O68" i="3"/>
  <c r="O67" i="3"/>
  <c r="O66" i="3"/>
  <c r="O65" i="3"/>
  <c r="O64" i="3"/>
  <c r="O63" i="3"/>
  <c r="O62" i="3"/>
  <c r="O61" i="3"/>
  <c r="D61" i="3" s="1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D45" i="3" s="1"/>
  <c r="O44" i="3"/>
  <c r="O43" i="3"/>
  <c r="O42" i="3"/>
  <c r="O41" i="3"/>
  <c r="O40" i="3"/>
  <c r="O39" i="3"/>
  <c r="O38" i="3"/>
  <c r="O37" i="3"/>
  <c r="D37" i="3" s="1"/>
  <c r="O36" i="3"/>
  <c r="O35" i="3"/>
  <c r="O34" i="3"/>
  <c r="O33" i="3"/>
  <c r="O32" i="3"/>
  <c r="O31" i="3"/>
  <c r="O30" i="3"/>
  <c r="O29" i="3"/>
  <c r="D29" i="3" s="1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D13" i="3" s="1"/>
  <c r="O12" i="3"/>
  <c r="O11" i="3"/>
  <c r="O10" i="3"/>
  <c r="O9" i="3"/>
  <c r="O8" i="3"/>
  <c r="O7" i="3"/>
  <c r="O6" i="3"/>
  <c r="O5" i="3"/>
  <c r="D5" i="3" s="1"/>
  <c r="O4" i="3"/>
  <c r="O5000" i="2"/>
  <c r="D5000" i="2" s="1"/>
  <c r="O4999" i="2"/>
  <c r="D4999" i="2" s="1"/>
  <c r="O4998" i="2"/>
  <c r="D4998" i="2" s="1"/>
  <c r="O4997" i="2"/>
  <c r="D4997" i="2" s="1"/>
  <c r="O4996" i="2"/>
  <c r="D4996" i="2" s="1"/>
  <c r="O4995" i="2"/>
  <c r="D4995" i="2" s="1"/>
  <c r="O4994" i="2"/>
  <c r="D4994" i="2" s="1"/>
  <c r="O4993" i="2"/>
  <c r="D4993" i="2" s="1"/>
  <c r="O4992" i="2"/>
  <c r="D4992" i="2" s="1"/>
  <c r="O4991" i="2"/>
  <c r="D4991" i="2" s="1"/>
  <c r="O4990" i="2"/>
  <c r="D4990" i="2" s="1"/>
  <c r="O4989" i="2"/>
  <c r="D4989" i="2" s="1"/>
  <c r="O4988" i="2"/>
  <c r="D4988" i="2" s="1"/>
  <c r="O4987" i="2"/>
  <c r="D4987" i="2" s="1"/>
  <c r="O4986" i="2"/>
  <c r="D4986" i="2" s="1"/>
  <c r="O4985" i="2"/>
  <c r="D4985" i="2" s="1"/>
  <c r="O4984" i="2"/>
  <c r="D4984" i="2" s="1"/>
  <c r="O4983" i="2"/>
  <c r="D4983" i="2" s="1"/>
  <c r="O4982" i="2"/>
  <c r="D4982" i="2" s="1"/>
  <c r="O4981" i="2"/>
  <c r="D4981" i="2" s="1"/>
  <c r="O4980" i="2"/>
  <c r="D4980" i="2" s="1"/>
  <c r="O4979" i="2"/>
  <c r="D4979" i="2" s="1"/>
  <c r="O4978" i="2"/>
  <c r="D4978" i="2" s="1"/>
  <c r="O4977" i="2"/>
  <c r="D4977" i="2" s="1"/>
  <c r="O4976" i="2"/>
  <c r="D4976" i="2" s="1"/>
  <c r="O4975" i="2"/>
  <c r="D4975" i="2" s="1"/>
  <c r="O4974" i="2"/>
  <c r="D4974" i="2" s="1"/>
  <c r="O4973" i="2"/>
  <c r="D4973" i="2" s="1"/>
  <c r="O4972" i="2"/>
  <c r="D4972" i="2" s="1"/>
  <c r="O4971" i="2"/>
  <c r="D4971" i="2" s="1"/>
  <c r="O4970" i="2"/>
  <c r="D4970" i="2" s="1"/>
  <c r="O4969" i="2"/>
  <c r="D4969" i="2" s="1"/>
  <c r="O4968" i="2"/>
  <c r="D4968" i="2" s="1"/>
  <c r="O4967" i="2"/>
  <c r="D4967" i="2" s="1"/>
  <c r="O4966" i="2"/>
  <c r="D4966" i="2" s="1"/>
  <c r="O4965" i="2"/>
  <c r="D4965" i="2" s="1"/>
  <c r="O4964" i="2"/>
  <c r="D4964" i="2" s="1"/>
  <c r="O4963" i="2"/>
  <c r="D4963" i="2" s="1"/>
  <c r="O4962" i="2"/>
  <c r="D4962" i="2" s="1"/>
  <c r="O4961" i="2"/>
  <c r="D4961" i="2" s="1"/>
  <c r="O4960" i="2"/>
  <c r="D4960" i="2" s="1"/>
  <c r="O4959" i="2"/>
  <c r="D4959" i="2" s="1"/>
  <c r="O4958" i="2"/>
  <c r="D4958" i="2" s="1"/>
  <c r="O4957" i="2"/>
  <c r="D4957" i="2" s="1"/>
  <c r="O4956" i="2"/>
  <c r="D4956" i="2" s="1"/>
  <c r="O4955" i="2"/>
  <c r="D4955" i="2" s="1"/>
  <c r="O4954" i="2"/>
  <c r="D4954" i="2" s="1"/>
  <c r="O4953" i="2"/>
  <c r="D4953" i="2" s="1"/>
  <c r="O4952" i="2"/>
  <c r="D4952" i="2" s="1"/>
  <c r="O4951" i="2"/>
  <c r="D4951" i="2" s="1"/>
  <c r="O4950" i="2"/>
  <c r="D4950" i="2" s="1"/>
  <c r="O4949" i="2"/>
  <c r="D4949" i="2" s="1"/>
  <c r="O4948" i="2"/>
  <c r="D4948" i="2" s="1"/>
  <c r="O4947" i="2"/>
  <c r="D4947" i="2" s="1"/>
  <c r="O4946" i="2"/>
  <c r="D4946" i="2" s="1"/>
  <c r="O4945" i="2"/>
  <c r="D4945" i="2" s="1"/>
  <c r="O4944" i="2"/>
  <c r="D4944" i="2" s="1"/>
  <c r="O4943" i="2"/>
  <c r="D4943" i="2" s="1"/>
  <c r="O4942" i="2"/>
  <c r="D4942" i="2" s="1"/>
  <c r="O4941" i="2"/>
  <c r="D4941" i="2" s="1"/>
  <c r="O4940" i="2"/>
  <c r="D4940" i="2" s="1"/>
  <c r="O4939" i="2"/>
  <c r="D4939" i="2" s="1"/>
  <c r="O4938" i="2"/>
  <c r="D4938" i="2" s="1"/>
  <c r="O4937" i="2"/>
  <c r="D4937" i="2" s="1"/>
  <c r="O4936" i="2"/>
  <c r="D4936" i="2" s="1"/>
  <c r="O4935" i="2"/>
  <c r="D4935" i="2" s="1"/>
  <c r="O4934" i="2"/>
  <c r="D4934" i="2" s="1"/>
  <c r="O4933" i="2"/>
  <c r="D4933" i="2" s="1"/>
  <c r="O4932" i="2"/>
  <c r="D4932" i="2" s="1"/>
  <c r="O4931" i="2"/>
  <c r="D4931" i="2" s="1"/>
  <c r="O4930" i="2"/>
  <c r="D4930" i="2" s="1"/>
  <c r="O4929" i="2"/>
  <c r="D4929" i="2" s="1"/>
  <c r="O4928" i="2"/>
  <c r="D4928" i="2" s="1"/>
  <c r="O4927" i="2"/>
  <c r="D4927" i="2" s="1"/>
  <c r="O4926" i="2"/>
  <c r="D4926" i="2" s="1"/>
  <c r="O4925" i="2"/>
  <c r="D4925" i="2" s="1"/>
  <c r="O4924" i="2"/>
  <c r="D4924" i="2" s="1"/>
  <c r="O4923" i="2"/>
  <c r="D4923" i="2" s="1"/>
  <c r="O4922" i="2"/>
  <c r="D4922" i="2" s="1"/>
  <c r="O4921" i="2"/>
  <c r="D4921" i="2" s="1"/>
  <c r="O4920" i="2"/>
  <c r="D4920" i="2" s="1"/>
  <c r="O4919" i="2"/>
  <c r="D4919" i="2" s="1"/>
  <c r="O4918" i="2"/>
  <c r="D4918" i="2" s="1"/>
  <c r="O4917" i="2"/>
  <c r="D4917" i="2" s="1"/>
  <c r="O4916" i="2"/>
  <c r="D4916" i="2" s="1"/>
  <c r="O4915" i="2"/>
  <c r="D4915" i="2" s="1"/>
  <c r="O4914" i="2"/>
  <c r="D4914" i="2" s="1"/>
  <c r="O4913" i="2"/>
  <c r="D4913" i="2" s="1"/>
  <c r="O4912" i="2"/>
  <c r="D4912" i="2" s="1"/>
  <c r="O4911" i="2"/>
  <c r="D4911" i="2" s="1"/>
  <c r="O4910" i="2"/>
  <c r="D4910" i="2" s="1"/>
  <c r="O4909" i="2"/>
  <c r="D4909" i="2" s="1"/>
  <c r="O4908" i="2"/>
  <c r="D4908" i="2" s="1"/>
  <c r="O4907" i="2"/>
  <c r="D4907" i="2" s="1"/>
  <c r="O4906" i="2"/>
  <c r="D4906" i="2" s="1"/>
  <c r="O4905" i="2"/>
  <c r="D4905" i="2" s="1"/>
  <c r="O4904" i="2"/>
  <c r="D4904" i="2" s="1"/>
  <c r="O4903" i="2"/>
  <c r="D4903" i="2" s="1"/>
  <c r="O4902" i="2"/>
  <c r="D4902" i="2" s="1"/>
  <c r="O4901" i="2"/>
  <c r="D4901" i="2" s="1"/>
  <c r="O4900" i="2"/>
  <c r="D4900" i="2" s="1"/>
  <c r="O4899" i="2"/>
  <c r="D4899" i="2" s="1"/>
  <c r="O4898" i="2"/>
  <c r="D4898" i="2" s="1"/>
  <c r="O4897" i="2"/>
  <c r="D4897" i="2" s="1"/>
  <c r="O4896" i="2"/>
  <c r="D4896" i="2" s="1"/>
  <c r="O4895" i="2"/>
  <c r="D4895" i="2" s="1"/>
  <c r="O4894" i="2"/>
  <c r="D4894" i="2" s="1"/>
  <c r="O4893" i="2"/>
  <c r="D4893" i="2" s="1"/>
  <c r="O4892" i="2"/>
  <c r="D4892" i="2" s="1"/>
  <c r="O4891" i="2"/>
  <c r="D4891" i="2" s="1"/>
  <c r="O4890" i="2"/>
  <c r="D4890" i="2" s="1"/>
  <c r="O4889" i="2"/>
  <c r="D4889" i="2" s="1"/>
  <c r="O4888" i="2"/>
  <c r="D4888" i="2" s="1"/>
  <c r="O4887" i="2"/>
  <c r="D4887" i="2" s="1"/>
  <c r="O4886" i="2"/>
  <c r="D4886" i="2" s="1"/>
  <c r="O4885" i="2"/>
  <c r="D4885" i="2" s="1"/>
  <c r="O4884" i="2"/>
  <c r="D4884" i="2" s="1"/>
  <c r="O4883" i="2"/>
  <c r="D4883" i="2" s="1"/>
  <c r="O4882" i="2"/>
  <c r="D4882" i="2" s="1"/>
  <c r="O4881" i="2"/>
  <c r="D4881" i="2" s="1"/>
  <c r="O4880" i="2"/>
  <c r="D4880" i="2" s="1"/>
  <c r="O4879" i="2"/>
  <c r="D4879" i="2" s="1"/>
  <c r="O4878" i="2"/>
  <c r="D4878" i="2" s="1"/>
  <c r="O4877" i="2"/>
  <c r="D4877" i="2" s="1"/>
  <c r="O4876" i="2"/>
  <c r="D4876" i="2" s="1"/>
  <c r="O4875" i="2"/>
  <c r="D4875" i="2" s="1"/>
  <c r="O4874" i="2"/>
  <c r="D4874" i="2" s="1"/>
  <c r="O4873" i="2"/>
  <c r="D4873" i="2" s="1"/>
  <c r="O4872" i="2"/>
  <c r="D4872" i="2" s="1"/>
  <c r="O4871" i="2"/>
  <c r="D4871" i="2" s="1"/>
  <c r="O4870" i="2"/>
  <c r="D4870" i="2" s="1"/>
  <c r="O4869" i="2"/>
  <c r="D4869" i="2" s="1"/>
  <c r="O4868" i="2"/>
  <c r="D4868" i="2" s="1"/>
  <c r="O4867" i="2"/>
  <c r="D4867" i="2" s="1"/>
  <c r="O4866" i="2"/>
  <c r="D4866" i="2" s="1"/>
  <c r="O4865" i="2"/>
  <c r="D4865" i="2" s="1"/>
  <c r="O4864" i="2"/>
  <c r="D4864" i="2" s="1"/>
  <c r="O4863" i="2"/>
  <c r="D4863" i="2" s="1"/>
  <c r="O4862" i="2"/>
  <c r="D4862" i="2" s="1"/>
  <c r="O4861" i="2"/>
  <c r="D4861" i="2" s="1"/>
  <c r="O4860" i="2"/>
  <c r="D4860" i="2" s="1"/>
  <c r="O4859" i="2"/>
  <c r="D4859" i="2" s="1"/>
  <c r="O4858" i="2"/>
  <c r="D4858" i="2" s="1"/>
  <c r="O4857" i="2"/>
  <c r="D4857" i="2" s="1"/>
  <c r="O4856" i="2"/>
  <c r="D4856" i="2" s="1"/>
  <c r="O4855" i="2"/>
  <c r="D4855" i="2" s="1"/>
  <c r="O4854" i="2"/>
  <c r="D4854" i="2" s="1"/>
  <c r="O4853" i="2"/>
  <c r="D4853" i="2" s="1"/>
  <c r="O4852" i="2"/>
  <c r="D4852" i="2" s="1"/>
  <c r="O4851" i="2"/>
  <c r="D4851" i="2" s="1"/>
  <c r="O4850" i="2"/>
  <c r="D4850" i="2" s="1"/>
  <c r="O4849" i="2"/>
  <c r="D4849" i="2" s="1"/>
  <c r="O4848" i="2"/>
  <c r="D4848" i="2" s="1"/>
  <c r="O4847" i="2"/>
  <c r="D4847" i="2" s="1"/>
  <c r="O4846" i="2"/>
  <c r="D4846" i="2" s="1"/>
  <c r="O4845" i="2"/>
  <c r="D4845" i="2" s="1"/>
  <c r="O4844" i="2"/>
  <c r="D4844" i="2" s="1"/>
  <c r="O4843" i="2"/>
  <c r="D4843" i="2" s="1"/>
  <c r="O4842" i="2"/>
  <c r="D4842" i="2" s="1"/>
  <c r="O4841" i="2"/>
  <c r="D4841" i="2" s="1"/>
  <c r="O4840" i="2"/>
  <c r="D4840" i="2" s="1"/>
  <c r="O4839" i="2"/>
  <c r="D4839" i="2" s="1"/>
  <c r="O4838" i="2"/>
  <c r="D4838" i="2" s="1"/>
  <c r="O4837" i="2"/>
  <c r="D4837" i="2" s="1"/>
  <c r="O4836" i="2"/>
  <c r="D4836" i="2" s="1"/>
  <c r="O4835" i="2"/>
  <c r="D4835" i="2" s="1"/>
  <c r="O4834" i="2"/>
  <c r="D4834" i="2" s="1"/>
  <c r="O4833" i="2"/>
  <c r="D4833" i="2" s="1"/>
  <c r="O4832" i="2"/>
  <c r="D4832" i="2" s="1"/>
  <c r="O4831" i="2"/>
  <c r="D4831" i="2" s="1"/>
  <c r="O4830" i="2"/>
  <c r="D4830" i="2" s="1"/>
  <c r="O4829" i="2"/>
  <c r="D4829" i="2" s="1"/>
  <c r="O4828" i="2"/>
  <c r="D4828" i="2" s="1"/>
  <c r="O4827" i="2"/>
  <c r="D4827" i="2" s="1"/>
  <c r="O4826" i="2"/>
  <c r="D4826" i="2" s="1"/>
  <c r="O4825" i="2"/>
  <c r="D4825" i="2" s="1"/>
  <c r="O4824" i="2"/>
  <c r="D4824" i="2" s="1"/>
  <c r="O4823" i="2"/>
  <c r="D4823" i="2" s="1"/>
  <c r="O4822" i="2"/>
  <c r="D4822" i="2" s="1"/>
  <c r="O4821" i="2"/>
  <c r="D4821" i="2" s="1"/>
  <c r="O4820" i="2"/>
  <c r="D4820" i="2" s="1"/>
  <c r="O4819" i="2"/>
  <c r="D4819" i="2" s="1"/>
  <c r="O4818" i="2"/>
  <c r="D4818" i="2" s="1"/>
  <c r="O4817" i="2"/>
  <c r="D4817" i="2" s="1"/>
  <c r="O4816" i="2"/>
  <c r="D4816" i="2" s="1"/>
  <c r="O4815" i="2"/>
  <c r="D4815" i="2" s="1"/>
  <c r="O4814" i="2"/>
  <c r="D4814" i="2" s="1"/>
  <c r="O4813" i="2"/>
  <c r="D4813" i="2" s="1"/>
  <c r="O4812" i="2"/>
  <c r="D4812" i="2" s="1"/>
  <c r="O4811" i="2"/>
  <c r="D4811" i="2" s="1"/>
  <c r="O4810" i="2"/>
  <c r="D4810" i="2" s="1"/>
  <c r="O4809" i="2"/>
  <c r="D4809" i="2" s="1"/>
  <c r="O4808" i="2"/>
  <c r="D4808" i="2" s="1"/>
  <c r="O4807" i="2"/>
  <c r="D4807" i="2" s="1"/>
  <c r="O4806" i="2"/>
  <c r="D4806" i="2" s="1"/>
  <c r="O4805" i="2"/>
  <c r="D4805" i="2" s="1"/>
  <c r="O4804" i="2"/>
  <c r="D4804" i="2" s="1"/>
  <c r="O4803" i="2"/>
  <c r="D4803" i="2" s="1"/>
  <c r="O4802" i="2"/>
  <c r="D4802" i="2" s="1"/>
  <c r="O4801" i="2"/>
  <c r="D4801" i="2" s="1"/>
  <c r="O4800" i="2"/>
  <c r="D4800" i="2" s="1"/>
  <c r="O4799" i="2"/>
  <c r="D4799" i="2" s="1"/>
  <c r="O4798" i="2"/>
  <c r="D4798" i="2" s="1"/>
  <c r="O4797" i="2"/>
  <c r="D4797" i="2" s="1"/>
  <c r="O4796" i="2"/>
  <c r="D4796" i="2" s="1"/>
  <c r="O4795" i="2"/>
  <c r="D4795" i="2" s="1"/>
  <c r="O4794" i="2"/>
  <c r="D4794" i="2" s="1"/>
  <c r="O4793" i="2"/>
  <c r="D4793" i="2" s="1"/>
  <c r="O4792" i="2"/>
  <c r="D4792" i="2" s="1"/>
  <c r="O4791" i="2"/>
  <c r="D4791" i="2" s="1"/>
  <c r="O4790" i="2"/>
  <c r="D4790" i="2" s="1"/>
  <c r="O4789" i="2"/>
  <c r="D4789" i="2" s="1"/>
  <c r="O4788" i="2"/>
  <c r="D4788" i="2" s="1"/>
  <c r="O4787" i="2"/>
  <c r="D4787" i="2" s="1"/>
  <c r="O4786" i="2"/>
  <c r="D4786" i="2" s="1"/>
  <c r="O4785" i="2"/>
  <c r="D4785" i="2" s="1"/>
  <c r="O4784" i="2"/>
  <c r="D4784" i="2" s="1"/>
  <c r="O4783" i="2"/>
  <c r="D4783" i="2" s="1"/>
  <c r="O4782" i="2"/>
  <c r="D4782" i="2" s="1"/>
  <c r="O4781" i="2"/>
  <c r="D4781" i="2" s="1"/>
  <c r="O4780" i="2"/>
  <c r="D4780" i="2" s="1"/>
  <c r="O4779" i="2"/>
  <c r="D4779" i="2" s="1"/>
  <c r="O4778" i="2"/>
  <c r="D4778" i="2" s="1"/>
  <c r="O4777" i="2"/>
  <c r="D4777" i="2" s="1"/>
  <c r="O4776" i="2"/>
  <c r="D4776" i="2" s="1"/>
  <c r="O4775" i="2"/>
  <c r="D4775" i="2" s="1"/>
  <c r="O4774" i="2"/>
  <c r="D4774" i="2" s="1"/>
  <c r="O4773" i="2"/>
  <c r="D4773" i="2" s="1"/>
  <c r="O4772" i="2"/>
  <c r="D4772" i="2" s="1"/>
  <c r="O4771" i="2"/>
  <c r="D4771" i="2" s="1"/>
  <c r="O4770" i="2"/>
  <c r="D4770" i="2" s="1"/>
  <c r="O4769" i="2"/>
  <c r="D4769" i="2" s="1"/>
  <c r="O4768" i="2"/>
  <c r="D4768" i="2" s="1"/>
  <c r="O4767" i="2"/>
  <c r="D4767" i="2" s="1"/>
  <c r="O4766" i="2"/>
  <c r="D4766" i="2" s="1"/>
  <c r="O4765" i="2"/>
  <c r="D4765" i="2" s="1"/>
  <c r="O4764" i="2"/>
  <c r="D4764" i="2" s="1"/>
  <c r="O4763" i="2"/>
  <c r="D4763" i="2" s="1"/>
  <c r="O4762" i="2"/>
  <c r="D4762" i="2" s="1"/>
  <c r="O4761" i="2"/>
  <c r="D4761" i="2" s="1"/>
  <c r="O4760" i="2"/>
  <c r="D4760" i="2" s="1"/>
  <c r="O4759" i="2"/>
  <c r="D4759" i="2" s="1"/>
  <c r="O4758" i="2"/>
  <c r="D4758" i="2" s="1"/>
  <c r="O4757" i="2"/>
  <c r="D4757" i="2" s="1"/>
  <c r="O4756" i="2"/>
  <c r="D4756" i="2" s="1"/>
  <c r="O4755" i="2"/>
  <c r="D4755" i="2" s="1"/>
  <c r="O4754" i="2"/>
  <c r="D4754" i="2" s="1"/>
  <c r="O4753" i="2"/>
  <c r="D4753" i="2" s="1"/>
  <c r="O4752" i="2"/>
  <c r="D4752" i="2" s="1"/>
  <c r="O4751" i="2"/>
  <c r="D4751" i="2" s="1"/>
  <c r="O4750" i="2"/>
  <c r="D4750" i="2" s="1"/>
  <c r="O4749" i="2"/>
  <c r="D4749" i="2" s="1"/>
  <c r="O4748" i="2"/>
  <c r="D4748" i="2" s="1"/>
  <c r="O4747" i="2"/>
  <c r="D4747" i="2" s="1"/>
  <c r="O4746" i="2"/>
  <c r="D4746" i="2" s="1"/>
  <c r="O4745" i="2"/>
  <c r="D4745" i="2" s="1"/>
  <c r="O4744" i="2"/>
  <c r="D4744" i="2" s="1"/>
  <c r="O4743" i="2"/>
  <c r="D4743" i="2" s="1"/>
  <c r="O4742" i="2"/>
  <c r="D4742" i="2" s="1"/>
  <c r="O4741" i="2"/>
  <c r="D4741" i="2" s="1"/>
  <c r="O4740" i="2"/>
  <c r="D4740" i="2" s="1"/>
  <c r="O4739" i="2"/>
  <c r="D4739" i="2" s="1"/>
  <c r="O4738" i="2"/>
  <c r="D4738" i="2" s="1"/>
  <c r="O4737" i="2"/>
  <c r="D4737" i="2" s="1"/>
  <c r="O4736" i="2"/>
  <c r="D4736" i="2" s="1"/>
  <c r="O4735" i="2"/>
  <c r="D4735" i="2" s="1"/>
  <c r="O4734" i="2"/>
  <c r="D4734" i="2" s="1"/>
  <c r="O4733" i="2"/>
  <c r="D4733" i="2" s="1"/>
  <c r="O4732" i="2"/>
  <c r="D4732" i="2" s="1"/>
  <c r="O4731" i="2"/>
  <c r="D4731" i="2" s="1"/>
  <c r="O4730" i="2"/>
  <c r="D4730" i="2" s="1"/>
  <c r="O4729" i="2"/>
  <c r="D4729" i="2" s="1"/>
  <c r="O4728" i="2"/>
  <c r="D4728" i="2" s="1"/>
  <c r="O4727" i="2"/>
  <c r="D4727" i="2" s="1"/>
  <c r="O4726" i="2"/>
  <c r="D4726" i="2" s="1"/>
  <c r="O4725" i="2"/>
  <c r="D4725" i="2" s="1"/>
  <c r="O4724" i="2"/>
  <c r="D4724" i="2" s="1"/>
  <c r="O4723" i="2"/>
  <c r="D4723" i="2" s="1"/>
  <c r="O4722" i="2"/>
  <c r="D4722" i="2" s="1"/>
  <c r="O4721" i="2"/>
  <c r="D4721" i="2" s="1"/>
  <c r="O4720" i="2"/>
  <c r="D4720" i="2" s="1"/>
  <c r="O4719" i="2"/>
  <c r="D4719" i="2" s="1"/>
  <c r="O4718" i="2"/>
  <c r="D4718" i="2" s="1"/>
  <c r="O4717" i="2"/>
  <c r="D4717" i="2" s="1"/>
  <c r="O4716" i="2"/>
  <c r="D4716" i="2" s="1"/>
  <c r="O4715" i="2"/>
  <c r="D4715" i="2" s="1"/>
  <c r="O4714" i="2"/>
  <c r="D4714" i="2" s="1"/>
  <c r="O4713" i="2"/>
  <c r="D4713" i="2" s="1"/>
  <c r="O4712" i="2"/>
  <c r="D4712" i="2" s="1"/>
  <c r="O4711" i="2"/>
  <c r="D4711" i="2" s="1"/>
  <c r="O4710" i="2"/>
  <c r="D4710" i="2" s="1"/>
  <c r="O4709" i="2"/>
  <c r="D4709" i="2" s="1"/>
  <c r="O4708" i="2"/>
  <c r="D4708" i="2" s="1"/>
  <c r="O4707" i="2"/>
  <c r="D4707" i="2" s="1"/>
  <c r="O4706" i="2"/>
  <c r="D4706" i="2" s="1"/>
  <c r="O4705" i="2"/>
  <c r="D4705" i="2" s="1"/>
  <c r="O4704" i="2"/>
  <c r="D4704" i="2" s="1"/>
  <c r="O4703" i="2"/>
  <c r="D4703" i="2" s="1"/>
  <c r="O4702" i="2"/>
  <c r="D4702" i="2" s="1"/>
  <c r="O4701" i="2"/>
  <c r="D4701" i="2" s="1"/>
  <c r="O4700" i="2"/>
  <c r="D4700" i="2" s="1"/>
  <c r="O4699" i="2"/>
  <c r="D4699" i="2" s="1"/>
  <c r="O4698" i="2"/>
  <c r="D4698" i="2" s="1"/>
  <c r="O4697" i="2"/>
  <c r="D4697" i="2" s="1"/>
  <c r="O4696" i="2"/>
  <c r="D4696" i="2" s="1"/>
  <c r="O4695" i="2"/>
  <c r="D4695" i="2" s="1"/>
  <c r="O4694" i="2"/>
  <c r="D4694" i="2" s="1"/>
  <c r="O4693" i="2"/>
  <c r="D4693" i="2" s="1"/>
  <c r="O4692" i="2"/>
  <c r="D4692" i="2" s="1"/>
  <c r="O4691" i="2"/>
  <c r="D4691" i="2" s="1"/>
  <c r="O4690" i="2"/>
  <c r="D4690" i="2" s="1"/>
  <c r="O4689" i="2"/>
  <c r="D4689" i="2" s="1"/>
  <c r="O4688" i="2"/>
  <c r="D4688" i="2" s="1"/>
  <c r="O4687" i="2"/>
  <c r="D4687" i="2" s="1"/>
  <c r="O4686" i="2"/>
  <c r="D4686" i="2" s="1"/>
  <c r="O4685" i="2"/>
  <c r="D4685" i="2" s="1"/>
  <c r="O4684" i="2"/>
  <c r="D4684" i="2" s="1"/>
  <c r="O4683" i="2"/>
  <c r="D4683" i="2" s="1"/>
  <c r="O4682" i="2"/>
  <c r="D4682" i="2" s="1"/>
  <c r="O4681" i="2"/>
  <c r="D4681" i="2" s="1"/>
  <c r="O4680" i="2"/>
  <c r="D4680" i="2" s="1"/>
  <c r="O4679" i="2"/>
  <c r="D4679" i="2" s="1"/>
  <c r="O4678" i="2"/>
  <c r="D4678" i="2" s="1"/>
  <c r="O4677" i="2"/>
  <c r="D4677" i="2" s="1"/>
  <c r="O4676" i="2"/>
  <c r="D4676" i="2" s="1"/>
  <c r="O4675" i="2"/>
  <c r="D4675" i="2" s="1"/>
  <c r="O4674" i="2"/>
  <c r="D4674" i="2" s="1"/>
  <c r="O4673" i="2"/>
  <c r="D4673" i="2" s="1"/>
  <c r="O4672" i="2"/>
  <c r="D4672" i="2" s="1"/>
  <c r="O4671" i="2"/>
  <c r="D4671" i="2" s="1"/>
  <c r="O4670" i="2"/>
  <c r="D4670" i="2" s="1"/>
  <c r="O4669" i="2"/>
  <c r="D4669" i="2" s="1"/>
  <c r="O4668" i="2"/>
  <c r="D4668" i="2" s="1"/>
  <c r="O4667" i="2"/>
  <c r="D4667" i="2" s="1"/>
  <c r="O4666" i="2"/>
  <c r="D4666" i="2" s="1"/>
  <c r="O4665" i="2"/>
  <c r="D4665" i="2" s="1"/>
  <c r="O4664" i="2"/>
  <c r="D4664" i="2" s="1"/>
  <c r="O4663" i="2"/>
  <c r="D4663" i="2" s="1"/>
  <c r="O4662" i="2"/>
  <c r="D4662" i="2" s="1"/>
  <c r="O4661" i="2"/>
  <c r="D4661" i="2" s="1"/>
  <c r="O4660" i="2"/>
  <c r="D4660" i="2" s="1"/>
  <c r="O4659" i="2"/>
  <c r="D4659" i="2" s="1"/>
  <c r="O4658" i="2"/>
  <c r="D4658" i="2" s="1"/>
  <c r="O4657" i="2"/>
  <c r="D4657" i="2" s="1"/>
  <c r="O4656" i="2"/>
  <c r="D4656" i="2" s="1"/>
  <c r="O4655" i="2"/>
  <c r="D4655" i="2" s="1"/>
  <c r="O4654" i="2"/>
  <c r="D4654" i="2" s="1"/>
  <c r="O4653" i="2"/>
  <c r="D4653" i="2" s="1"/>
  <c r="O4652" i="2"/>
  <c r="D4652" i="2" s="1"/>
  <c r="O4651" i="2"/>
  <c r="D4651" i="2" s="1"/>
  <c r="O4650" i="2"/>
  <c r="D4650" i="2" s="1"/>
  <c r="O4649" i="2"/>
  <c r="D4649" i="2" s="1"/>
  <c r="O4648" i="2"/>
  <c r="D4648" i="2" s="1"/>
  <c r="O4647" i="2"/>
  <c r="D4647" i="2" s="1"/>
  <c r="O4646" i="2"/>
  <c r="D4646" i="2" s="1"/>
  <c r="O4645" i="2"/>
  <c r="D4645" i="2" s="1"/>
  <c r="O4644" i="2"/>
  <c r="D4644" i="2" s="1"/>
  <c r="O4643" i="2"/>
  <c r="D4643" i="2" s="1"/>
  <c r="O4642" i="2"/>
  <c r="D4642" i="2" s="1"/>
  <c r="O4641" i="2"/>
  <c r="D4641" i="2" s="1"/>
  <c r="O4640" i="2"/>
  <c r="D4640" i="2" s="1"/>
  <c r="O4639" i="2"/>
  <c r="D4639" i="2" s="1"/>
  <c r="O4638" i="2"/>
  <c r="D4638" i="2" s="1"/>
  <c r="O4637" i="2"/>
  <c r="D4637" i="2" s="1"/>
  <c r="O4636" i="2"/>
  <c r="D4636" i="2" s="1"/>
  <c r="O4635" i="2"/>
  <c r="D4635" i="2" s="1"/>
  <c r="O4634" i="2"/>
  <c r="D4634" i="2" s="1"/>
  <c r="O4633" i="2"/>
  <c r="D4633" i="2" s="1"/>
  <c r="O4632" i="2"/>
  <c r="D4632" i="2" s="1"/>
  <c r="O4631" i="2"/>
  <c r="D4631" i="2" s="1"/>
  <c r="O4630" i="2"/>
  <c r="D4630" i="2" s="1"/>
  <c r="O4629" i="2"/>
  <c r="D4629" i="2" s="1"/>
  <c r="O4628" i="2"/>
  <c r="D4628" i="2" s="1"/>
  <c r="O4627" i="2"/>
  <c r="D4627" i="2" s="1"/>
  <c r="O4626" i="2"/>
  <c r="D4626" i="2" s="1"/>
  <c r="O4625" i="2"/>
  <c r="D4625" i="2" s="1"/>
  <c r="O4624" i="2"/>
  <c r="D4624" i="2" s="1"/>
  <c r="O4623" i="2"/>
  <c r="D4623" i="2" s="1"/>
  <c r="O4622" i="2"/>
  <c r="D4622" i="2" s="1"/>
  <c r="O4621" i="2"/>
  <c r="D4621" i="2" s="1"/>
  <c r="O4620" i="2"/>
  <c r="D4620" i="2" s="1"/>
  <c r="O4619" i="2"/>
  <c r="D4619" i="2" s="1"/>
  <c r="O4618" i="2"/>
  <c r="D4618" i="2" s="1"/>
  <c r="O4617" i="2"/>
  <c r="D4617" i="2" s="1"/>
  <c r="O4616" i="2"/>
  <c r="D4616" i="2" s="1"/>
  <c r="O4615" i="2"/>
  <c r="D4615" i="2" s="1"/>
  <c r="O4614" i="2"/>
  <c r="D4614" i="2" s="1"/>
  <c r="O4613" i="2"/>
  <c r="D4613" i="2" s="1"/>
  <c r="O4612" i="2"/>
  <c r="D4612" i="2" s="1"/>
  <c r="O4611" i="2"/>
  <c r="D4611" i="2" s="1"/>
  <c r="O4610" i="2"/>
  <c r="D4610" i="2" s="1"/>
  <c r="O4609" i="2"/>
  <c r="D4609" i="2" s="1"/>
  <c r="O4608" i="2"/>
  <c r="D4608" i="2" s="1"/>
  <c r="O4607" i="2"/>
  <c r="D4607" i="2" s="1"/>
  <c r="O4606" i="2"/>
  <c r="D4606" i="2" s="1"/>
  <c r="O4605" i="2"/>
  <c r="D4605" i="2" s="1"/>
  <c r="O4604" i="2"/>
  <c r="D4604" i="2" s="1"/>
  <c r="O4603" i="2"/>
  <c r="D4603" i="2" s="1"/>
  <c r="O4602" i="2"/>
  <c r="D4602" i="2" s="1"/>
  <c r="O4601" i="2"/>
  <c r="D4601" i="2" s="1"/>
  <c r="O4600" i="2"/>
  <c r="D4600" i="2" s="1"/>
  <c r="O4599" i="2"/>
  <c r="D4599" i="2" s="1"/>
  <c r="O4598" i="2"/>
  <c r="D4598" i="2" s="1"/>
  <c r="O4597" i="2"/>
  <c r="D4597" i="2" s="1"/>
  <c r="O4596" i="2"/>
  <c r="D4596" i="2" s="1"/>
  <c r="O4595" i="2"/>
  <c r="D4595" i="2" s="1"/>
  <c r="O4594" i="2"/>
  <c r="D4594" i="2" s="1"/>
  <c r="O4593" i="2"/>
  <c r="D4593" i="2" s="1"/>
  <c r="O4592" i="2"/>
  <c r="D4592" i="2" s="1"/>
  <c r="O4591" i="2"/>
  <c r="D4591" i="2" s="1"/>
  <c r="O4590" i="2"/>
  <c r="D4590" i="2" s="1"/>
  <c r="O4589" i="2"/>
  <c r="D4589" i="2" s="1"/>
  <c r="O4588" i="2"/>
  <c r="D4588" i="2" s="1"/>
  <c r="O4587" i="2"/>
  <c r="D4587" i="2" s="1"/>
  <c r="O4586" i="2"/>
  <c r="D4586" i="2" s="1"/>
  <c r="O4585" i="2"/>
  <c r="D4585" i="2" s="1"/>
  <c r="O4584" i="2"/>
  <c r="D4584" i="2" s="1"/>
  <c r="O4583" i="2"/>
  <c r="D4583" i="2" s="1"/>
  <c r="O4582" i="2"/>
  <c r="D4582" i="2" s="1"/>
  <c r="O4581" i="2"/>
  <c r="D4581" i="2" s="1"/>
  <c r="O4580" i="2"/>
  <c r="D4580" i="2" s="1"/>
  <c r="O4579" i="2"/>
  <c r="D4579" i="2" s="1"/>
  <c r="O4578" i="2"/>
  <c r="D4578" i="2" s="1"/>
  <c r="O4577" i="2"/>
  <c r="D4577" i="2" s="1"/>
  <c r="O4576" i="2"/>
  <c r="D4576" i="2" s="1"/>
  <c r="O4575" i="2"/>
  <c r="D4575" i="2" s="1"/>
  <c r="O4574" i="2"/>
  <c r="D4574" i="2" s="1"/>
  <c r="O4573" i="2"/>
  <c r="D4573" i="2" s="1"/>
  <c r="O4572" i="2"/>
  <c r="D4572" i="2" s="1"/>
  <c r="O4571" i="2"/>
  <c r="D4571" i="2" s="1"/>
  <c r="O4570" i="2"/>
  <c r="D4570" i="2" s="1"/>
  <c r="O4569" i="2"/>
  <c r="D4569" i="2" s="1"/>
  <c r="O4568" i="2"/>
  <c r="D4568" i="2" s="1"/>
  <c r="O4567" i="2"/>
  <c r="D4567" i="2" s="1"/>
  <c r="O4566" i="2"/>
  <c r="D4566" i="2" s="1"/>
  <c r="O4565" i="2"/>
  <c r="D4565" i="2" s="1"/>
  <c r="O4564" i="2"/>
  <c r="D4564" i="2" s="1"/>
  <c r="O4563" i="2"/>
  <c r="D4563" i="2" s="1"/>
  <c r="O4562" i="2"/>
  <c r="D4562" i="2" s="1"/>
  <c r="O4561" i="2"/>
  <c r="D4561" i="2" s="1"/>
  <c r="O4560" i="2"/>
  <c r="D4560" i="2" s="1"/>
  <c r="O4559" i="2"/>
  <c r="D4559" i="2" s="1"/>
  <c r="O4558" i="2"/>
  <c r="D4558" i="2" s="1"/>
  <c r="O4557" i="2"/>
  <c r="D4557" i="2" s="1"/>
  <c r="O4556" i="2"/>
  <c r="D4556" i="2" s="1"/>
  <c r="O4555" i="2"/>
  <c r="D4555" i="2" s="1"/>
  <c r="O4554" i="2"/>
  <c r="D4554" i="2" s="1"/>
  <c r="O4553" i="2"/>
  <c r="D4553" i="2" s="1"/>
  <c r="O4552" i="2"/>
  <c r="D4552" i="2" s="1"/>
  <c r="O4551" i="2"/>
  <c r="D4551" i="2" s="1"/>
  <c r="O4550" i="2"/>
  <c r="D4550" i="2" s="1"/>
  <c r="O4549" i="2"/>
  <c r="D4549" i="2" s="1"/>
  <c r="O4548" i="2"/>
  <c r="D4548" i="2" s="1"/>
  <c r="O4547" i="2"/>
  <c r="D4547" i="2" s="1"/>
  <c r="O4546" i="2"/>
  <c r="D4546" i="2" s="1"/>
  <c r="O4545" i="2"/>
  <c r="D4545" i="2" s="1"/>
  <c r="O4544" i="2"/>
  <c r="D4544" i="2" s="1"/>
  <c r="O4543" i="2"/>
  <c r="D4543" i="2" s="1"/>
  <c r="O4542" i="2"/>
  <c r="D4542" i="2" s="1"/>
  <c r="O4541" i="2"/>
  <c r="D4541" i="2" s="1"/>
  <c r="O4540" i="2"/>
  <c r="D4540" i="2" s="1"/>
  <c r="O4539" i="2"/>
  <c r="D4539" i="2" s="1"/>
  <c r="O4538" i="2"/>
  <c r="D4538" i="2" s="1"/>
  <c r="O4537" i="2"/>
  <c r="D4537" i="2" s="1"/>
  <c r="O4536" i="2"/>
  <c r="D4536" i="2" s="1"/>
  <c r="O4535" i="2"/>
  <c r="D4535" i="2" s="1"/>
  <c r="O4534" i="2"/>
  <c r="D4534" i="2" s="1"/>
  <c r="O4533" i="2"/>
  <c r="D4533" i="2" s="1"/>
  <c r="O4532" i="2"/>
  <c r="D4532" i="2" s="1"/>
  <c r="O4531" i="2"/>
  <c r="D4531" i="2" s="1"/>
  <c r="O4530" i="2"/>
  <c r="D4530" i="2" s="1"/>
  <c r="O4529" i="2"/>
  <c r="D4529" i="2" s="1"/>
  <c r="O4528" i="2"/>
  <c r="D4528" i="2" s="1"/>
  <c r="O4527" i="2"/>
  <c r="D4527" i="2" s="1"/>
  <c r="O4526" i="2"/>
  <c r="D4526" i="2" s="1"/>
  <c r="O4525" i="2"/>
  <c r="D4525" i="2" s="1"/>
  <c r="O4524" i="2"/>
  <c r="D4524" i="2" s="1"/>
  <c r="O4523" i="2"/>
  <c r="D4523" i="2" s="1"/>
  <c r="O4522" i="2"/>
  <c r="D4522" i="2" s="1"/>
  <c r="O4521" i="2"/>
  <c r="D4521" i="2" s="1"/>
  <c r="O4520" i="2"/>
  <c r="D4520" i="2" s="1"/>
  <c r="O4519" i="2"/>
  <c r="D4519" i="2" s="1"/>
  <c r="O4518" i="2"/>
  <c r="D4518" i="2" s="1"/>
  <c r="O4517" i="2"/>
  <c r="D4517" i="2" s="1"/>
  <c r="O4516" i="2"/>
  <c r="D4516" i="2" s="1"/>
  <c r="O4515" i="2"/>
  <c r="D4515" i="2" s="1"/>
  <c r="O4514" i="2"/>
  <c r="D4514" i="2" s="1"/>
  <c r="O4513" i="2"/>
  <c r="D4513" i="2" s="1"/>
  <c r="O4512" i="2"/>
  <c r="D4512" i="2" s="1"/>
  <c r="O4511" i="2"/>
  <c r="D4511" i="2" s="1"/>
  <c r="O4510" i="2"/>
  <c r="D4510" i="2" s="1"/>
  <c r="O4509" i="2"/>
  <c r="D4509" i="2" s="1"/>
  <c r="O4508" i="2"/>
  <c r="D4508" i="2" s="1"/>
  <c r="O4507" i="2"/>
  <c r="D4507" i="2" s="1"/>
  <c r="O4506" i="2"/>
  <c r="D4506" i="2" s="1"/>
  <c r="O4505" i="2"/>
  <c r="D4505" i="2" s="1"/>
  <c r="O4504" i="2"/>
  <c r="D4504" i="2" s="1"/>
  <c r="O4503" i="2"/>
  <c r="D4503" i="2" s="1"/>
  <c r="O4502" i="2"/>
  <c r="D4502" i="2" s="1"/>
  <c r="O4501" i="2"/>
  <c r="D4501" i="2" s="1"/>
  <c r="O4500" i="2"/>
  <c r="D4500" i="2" s="1"/>
  <c r="O4499" i="2"/>
  <c r="D4499" i="2" s="1"/>
  <c r="O4498" i="2"/>
  <c r="D4498" i="2" s="1"/>
  <c r="O4497" i="2"/>
  <c r="D4497" i="2" s="1"/>
  <c r="O4496" i="2"/>
  <c r="D4496" i="2" s="1"/>
  <c r="O4495" i="2"/>
  <c r="D4495" i="2" s="1"/>
  <c r="O4494" i="2"/>
  <c r="D4494" i="2" s="1"/>
  <c r="O4493" i="2"/>
  <c r="D4493" i="2" s="1"/>
  <c r="O4492" i="2"/>
  <c r="D4492" i="2" s="1"/>
  <c r="O4491" i="2"/>
  <c r="D4491" i="2" s="1"/>
  <c r="O4490" i="2"/>
  <c r="D4490" i="2" s="1"/>
  <c r="O4489" i="2"/>
  <c r="D4489" i="2" s="1"/>
  <c r="O4488" i="2"/>
  <c r="D4488" i="2" s="1"/>
  <c r="O4487" i="2"/>
  <c r="D4487" i="2" s="1"/>
  <c r="O4486" i="2"/>
  <c r="D4486" i="2" s="1"/>
  <c r="O4485" i="2"/>
  <c r="D4485" i="2" s="1"/>
  <c r="O4484" i="2"/>
  <c r="D4484" i="2" s="1"/>
  <c r="O4483" i="2"/>
  <c r="D4483" i="2" s="1"/>
  <c r="O4482" i="2"/>
  <c r="D4482" i="2" s="1"/>
  <c r="O4481" i="2"/>
  <c r="D4481" i="2" s="1"/>
  <c r="O4480" i="2"/>
  <c r="D4480" i="2" s="1"/>
  <c r="O4479" i="2"/>
  <c r="D4479" i="2" s="1"/>
  <c r="O4478" i="2"/>
  <c r="D4478" i="2" s="1"/>
  <c r="O4477" i="2"/>
  <c r="D4477" i="2" s="1"/>
  <c r="O4476" i="2"/>
  <c r="D4476" i="2" s="1"/>
  <c r="O4475" i="2"/>
  <c r="D4475" i="2" s="1"/>
  <c r="O4474" i="2"/>
  <c r="D4474" i="2" s="1"/>
  <c r="O4473" i="2"/>
  <c r="D4473" i="2" s="1"/>
  <c r="O4472" i="2"/>
  <c r="D4472" i="2" s="1"/>
  <c r="O4471" i="2"/>
  <c r="D4471" i="2" s="1"/>
  <c r="O4470" i="2"/>
  <c r="D4470" i="2" s="1"/>
  <c r="O4469" i="2"/>
  <c r="D4469" i="2" s="1"/>
  <c r="O4468" i="2"/>
  <c r="D4468" i="2" s="1"/>
  <c r="O4467" i="2"/>
  <c r="D4467" i="2" s="1"/>
  <c r="O4466" i="2"/>
  <c r="D4466" i="2" s="1"/>
  <c r="O4465" i="2"/>
  <c r="D4465" i="2" s="1"/>
  <c r="O4464" i="2"/>
  <c r="D4464" i="2" s="1"/>
  <c r="O4463" i="2"/>
  <c r="D4463" i="2" s="1"/>
  <c r="O4462" i="2"/>
  <c r="D4462" i="2" s="1"/>
  <c r="O4461" i="2"/>
  <c r="D4461" i="2" s="1"/>
  <c r="O4460" i="2"/>
  <c r="D4460" i="2" s="1"/>
  <c r="O4459" i="2"/>
  <c r="D4459" i="2" s="1"/>
  <c r="O4458" i="2"/>
  <c r="D4458" i="2" s="1"/>
  <c r="O4457" i="2"/>
  <c r="D4457" i="2" s="1"/>
  <c r="O4456" i="2"/>
  <c r="D4456" i="2" s="1"/>
  <c r="O4455" i="2"/>
  <c r="D4455" i="2" s="1"/>
  <c r="O4454" i="2"/>
  <c r="D4454" i="2" s="1"/>
  <c r="O4453" i="2"/>
  <c r="D4453" i="2" s="1"/>
  <c r="O4452" i="2"/>
  <c r="D4452" i="2" s="1"/>
  <c r="O4451" i="2"/>
  <c r="D4451" i="2" s="1"/>
  <c r="O4450" i="2"/>
  <c r="D4450" i="2" s="1"/>
  <c r="O4449" i="2"/>
  <c r="D4449" i="2" s="1"/>
  <c r="O4448" i="2"/>
  <c r="D4448" i="2" s="1"/>
  <c r="O4447" i="2"/>
  <c r="D4447" i="2" s="1"/>
  <c r="O4446" i="2"/>
  <c r="D4446" i="2" s="1"/>
  <c r="O4445" i="2"/>
  <c r="D4445" i="2" s="1"/>
  <c r="O4444" i="2"/>
  <c r="D4444" i="2" s="1"/>
  <c r="O4443" i="2"/>
  <c r="D4443" i="2" s="1"/>
  <c r="O4442" i="2"/>
  <c r="D4442" i="2" s="1"/>
  <c r="O4441" i="2"/>
  <c r="D4441" i="2" s="1"/>
  <c r="O4440" i="2"/>
  <c r="D4440" i="2" s="1"/>
  <c r="O4439" i="2"/>
  <c r="D4439" i="2" s="1"/>
  <c r="O4438" i="2"/>
  <c r="D4438" i="2" s="1"/>
  <c r="O4437" i="2"/>
  <c r="D4437" i="2" s="1"/>
  <c r="O4436" i="2"/>
  <c r="D4436" i="2" s="1"/>
  <c r="O4435" i="2"/>
  <c r="D4435" i="2" s="1"/>
  <c r="O4434" i="2"/>
  <c r="D4434" i="2" s="1"/>
  <c r="O4433" i="2"/>
  <c r="D4433" i="2" s="1"/>
  <c r="O4432" i="2"/>
  <c r="D4432" i="2" s="1"/>
  <c r="O4431" i="2"/>
  <c r="D4431" i="2" s="1"/>
  <c r="O4430" i="2"/>
  <c r="D4430" i="2" s="1"/>
  <c r="O4429" i="2"/>
  <c r="D4429" i="2" s="1"/>
  <c r="O4428" i="2"/>
  <c r="D4428" i="2" s="1"/>
  <c r="O4427" i="2"/>
  <c r="D4427" i="2" s="1"/>
  <c r="O4426" i="2"/>
  <c r="D4426" i="2" s="1"/>
  <c r="O4425" i="2"/>
  <c r="D4425" i="2" s="1"/>
  <c r="O4424" i="2"/>
  <c r="D4424" i="2" s="1"/>
  <c r="O4423" i="2"/>
  <c r="D4423" i="2" s="1"/>
  <c r="O4422" i="2"/>
  <c r="D4422" i="2" s="1"/>
  <c r="O4421" i="2"/>
  <c r="D4421" i="2" s="1"/>
  <c r="O4420" i="2"/>
  <c r="D4420" i="2" s="1"/>
  <c r="O4419" i="2"/>
  <c r="D4419" i="2" s="1"/>
  <c r="O4418" i="2"/>
  <c r="D4418" i="2" s="1"/>
  <c r="O4417" i="2"/>
  <c r="D4417" i="2" s="1"/>
  <c r="O4416" i="2"/>
  <c r="D4416" i="2" s="1"/>
  <c r="O4415" i="2"/>
  <c r="D4415" i="2" s="1"/>
  <c r="O4414" i="2"/>
  <c r="D4414" i="2" s="1"/>
  <c r="O4413" i="2"/>
  <c r="D4413" i="2" s="1"/>
  <c r="O4412" i="2"/>
  <c r="D4412" i="2" s="1"/>
  <c r="O4411" i="2"/>
  <c r="D4411" i="2" s="1"/>
  <c r="O4410" i="2"/>
  <c r="D4410" i="2" s="1"/>
  <c r="O4409" i="2"/>
  <c r="D4409" i="2" s="1"/>
  <c r="O4408" i="2"/>
  <c r="D4408" i="2" s="1"/>
  <c r="O4407" i="2"/>
  <c r="D4407" i="2" s="1"/>
  <c r="O4406" i="2"/>
  <c r="D4406" i="2" s="1"/>
  <c r="O4405" i="2"/>
  <c r="D4405" i="2" s="1"/>
  <c r="O4404" i="2"/>
  <c r="D4404" i="2" s="1"/>
  <c r="O4403" i="2"/>
  <c r="D4403" i="2" s="1"/>
  <c r="O4402" i="2"/>
  <c r="D4402" i="2" s="1"/>
  <c r="O4401" i="2"/>
  <c r="D4401" i="2" s="1"/>
  <c r="O4400" i="2"/>
  <c r="D4400" i="2" s="1"/>
  <c r="O4399" i="2"/>
  <c r="D4399" i="2" s="1"/>
  <c r="O4398" i="2"/>
  <c r="D4398" i="2" s="1"/>
  <c r="O4397" i="2"/>
  <c r="D4397" i="2" s="1"/>
  <c r="O4396" i="2"/>
  <c r="D4396" i="2" s="1"/>
  <c r="O4395" i="2"/>
  <c r="D4395" i="2" s="1"/>
  <c r="O4394" i="2"/>
  <c r="D4394" i="2" s="1"/>
  <c r="O4393" i="2"/>
  <c r="D4393" i="2" s="1"/>
  <c r="O4392" i="2"/>
  <c r="D4392" i="2" s="1"/>
  <c r="O4391" i="2"/>
  <c r="D4391" i="2" s="1"/>
  <c r="O4390" i="2"/>
  <c r="D4390" i="2" s="1"/>
  <c r="O4389" i="2"/>
  <c r="D4389" i="2" s="1"/>
  <c r="O4388" i="2"/>
  <c r="D4388" i="2" s="1"/>
  <c r="O4387" i="2"/>
  <c r="D4387" i="2" s="1"/>
  <c r="O4386" i="2"/>
  <c r="D4386" i="2" s="1"/>
  <c r="O4385" i="2"/>
  <c r="D4385" i="2" s="1"/>
  <c r="O4384" i="2"/>
  <c r="D4384" i="2" s="1"/>
  <c r="O4383" i="2"/>
  <c r="D4383" i="2" s="1"/>
  <c r="O4382" i="2"/>
  <c r="D4382" i="2" s="1"/>
  <c r="O4381" i="2"/>
  <c r="D4381" i="2" s="1"/>
  <c r="O4380" i="2"/>
  <c r="D4380" i="2" s="1"/>
  <c r="O4379" i="2"/>
  <c r="D4379" i="2" s="1"/>
  <c r="O4378" i="2"/>
  <c r="D4378" i="2" s="1"/>
  <c r="O4377" i="2"/>
  <c r="D4377" i="2" s="1"/>
  <c r="O4376" i="2"/>
  <c r="D4376" i="2" s="1"/>
  <c r="O4375" i="2"/>
  <c r="D4375" i="2" s="1"/>
  <c r="O4374" i="2"/>
  <c r="D4374" i="2" s="1"/>
  <c r="O4373" i="2"/>
  <c r="D4373" i="2" s="1"/>
  <c r="O4372" i="2"/>
  <c r="D4372" i="2" s="1"/>
  <c r="O4371" i="2"/>
  <c r="D4371" i="2" s="1"/>
  <c r="O4370" i="2"/>
  <c r="D4370" i="2" s="1"/>
  <c r="O4369" i="2"/>
  <c r="D4369" i="2" s="1"/>
  <c r="O4368" i="2"/>
  <c r="D4368" i="2" s="1"/>
  <c r="O4367" i="2"/>
  <c r="D4367" i="2" s="1"/>
  <c r="O4366" i="2"/>
  <c r="D4366" i="2" s="1"/>
  <c r="O4365" i="2"/>
  <c r="D4365" i="2" s="1"/>
  <c r="O4364" i="2"/>
  <c r="D4364" i="2" s="1"/>
  <c r="O4363" i="2"/>
  <c r="D4363" i="2" s="1"/>
  <c r="O4362" i="2"/>
  <c r="D4362" i="2" s="1"/>
  <c r="O4361" i="2"/>
  <c r="D4361" i="2" s="1"/>
  <c r="O4360" i="2"/>
  <c r="D4360" i="2" s="1"/>
  <c r="O4359" i="2"/>
  <c r="D4359" i="2" s="1"/>
  <c r="O4358" i="2"/>
  <c r="D4358" i="2" s="1"/>
  <c r="O4357" i="2"/>
  <c r="D4357" i="2" s="1"/>
  <c r="O4356" i="2"/>
  <c r="D4356" i="2" s="1"/>
  <c r="O4355" i="2"/>
  <c r="D4355" i="2" s="1"/>
  <c r="O4354" i="2"/>
  <c r="D4354" i="2" s="1"/>
  <c r="O4353" i="2"/>
  <c r="D4353" i="2" s="1"/>
  <c r="O4352" i="2"/>
  <c r="D4352" i="2" s="1"/>
  <c r="O4351" i="2"/>
  <c r="D4351" i="2" s="1"/>
  <c r="O4350" i="2"/>
  <c r="D4350" i="2" s="1"/>
  <c r="O4349" i="2"/>
  <c r="D4349" i="2" s="1"/>
  <c r="O4348" i="2"/>
  <c r="D4348" i="2" s="1"/>
  <c r="O4347" i="2"/>
  <c r="D4347" i="2" s="1"/>
  <c r="O4346" i="2"/>
  <c r="D4346" i="2" s="1"/>
  <c r="O4345" i="2"/>
  <c r="D4345" i="2" s="1"/>
  <c r="O4344" i="2"/>
  <c r="D4344" i="2" s="1"/>
  <c r="O4343" i="2"/>
  <c r="D4343" i="2" s="1"/>
  <c r="O4342" i="2"/>
  <c r="D4342" i="2" s="1"/>
  <c r="O4341" i="2"/>
  <c r="D4341" i="2" s="1"/>
  <c r="O4340" i="2"/>
  <c r="D4340" i="2" s="1"/>
  <c r="O4339" i="2"/>
  <c r="D4339" i="2" s="1"/>
  <c r="O4338" i="2"/>
  <c r="D4338" i="2" s="1"/>
  <c r="O4337" i="2"/>
  <c r="D4337" i="2" s="1"/>
  <c r="O4336" i="2"/>
  <c r="D4336" i="2" s="1"/>
  <c r="O4335" i="2"/>
  <c r="D4335" i="2" s="1"/>
  <c r="O4334" i="2"/>
  <c r="D4334" i="2" s="1"/>
  <c r="O4333" i="2"/>
  <c r="D4333" i="2" s="1"/>
  <c r="O4332" i="2"/>
  <c r="D4332" i="2" s="1"/>
  <c r="O4331" i="2"/>
  <c r="D4331" i="2" s="1"/>
  <c r="O4330" i="2"/>
  <c r="D4330" i="2" s="1"/>
  <c r="O4329" i="2"/>
  <c r="D4329" i="2" s="1"/>
  <c r="O4328" i="2"/>
  <c r="D4328" i="2" s="1"/>
  <c r="O4327" i="2"/>
  <c r="D4327" i="2" s="1"/>
  <c r="O4326" i="2"/>
  <c r="D4326" i="2" s="1"/>
  <c r="O4325" i="2"/>
  <c r="D4325" i="2" s="1"/>
  <c r="O4324" i="2"/>
  <c r="D4324" i="2" s="1"/>
  <c r="O4323" i="2"/>
  <c r="D4323" i="2" s="1"/>
  <c r="O4322" i="2"/>
  <c r="D4322" i="2" s="1"/>
  <c r="O4321" i="2"/>
  <c r="D4321" i="2" s="1"/>
  <c r="O4320" i="2"/>
  <c r="D4320" i="2" s="1"/>
  <c r="O4319" i="2"/>
  <c r="D4319" i="2" s="1"/>
  <c r="O4318" i="2"/>
  <c r="D4318" i="2" s="1"/>
  <c r="O4317" i="2"/>
  <c r="D4317" i="2" s="1"/>
  <c r="O4316" i="2"/>
  <c r="D4316" i="2" s="1"/>
  <c r="O4315" i="2"/>
  <c r="D4315" i="2" s="1"/>
  <c r="O4314" i="2"/>
  <c r="D4314" i="2" s="1"/>
  <c r="O4313" i="2"/>
  <c r="D4313" i="2" s="1"/>
  <c r="O4312" i="2"/>
  <c r="D4312" i="2" s="1"/>
  <c r="O4311" i="2"/>
  <c r="D4311" i="2" s="1"/>
  <c r="O4310" i="2"/>
  <c r="D4310" i="2" s="1"/>
  <c r="O4309" i="2"/>
  <c r="D4309" i="2" s="1"/>
  <c r="O4308" i="2"/>
  <c r="D4308" i="2" s="1"/>
  <c r="O4307" i="2"/>
  <c r="D4307" i="2" s="1"/>
  <c r="O4306" i="2"/>
  <c r="D4306" i="2" s="1"/>
  <c r="O4305" i="2"/>
  <c r="D4305" i="2" s="1"/>
  <c r="O4304" i="2"/>
  <c r="D4304" i="2" s="1"/>
  <c r="O4303" i="2"/>
  <c r="D4303" i="2" s="1"/>
  <c r="O4302" i="2"/>
  <c r="D4302" i="2" s="1"/>
  <c r="O4301" i="2"/>
  <c r="D4301" i="2" s="1"/>
  <c r="O4300" i="2"/>
  <c r="D4300" i="2" s="1"/>
  <c r="O4299" i="2"/>
  <c r="D4299" i="2" s="1"/>
  <c r="O4298" i="2"/>
  <c r="D4298" i="2" s="1"/>
  <c r="O4297" i="2"/>
  <c r="D4297" i="2" s="1"/>
  <c r="O4296" i="2"/>
  <c r="D4296" i="2" s="1"/>
  <c r="O4295" i="2"/>
  <c r="D4295" i="2" s="1"/>
  <c r="O4294" i="2"/>
  <c r="D4294" i="2" s="1"/>
  <c r="O4293" i="2"/>
  <c r="D4293" i="2" s="1"/>
  <c r="O4292" i="2"/>
  <c r="D4292" i="2" s="1"/>
  <c r="O4291" i="2"/>
  <c r="D4291" i="2" s="1"/>
  <c r="O4290" i="2"/>
  <c r="D4290" i="2" s="1"/>
  <c r="O4289" i="2"/>
  <c r="D4289" i="2" s="1"/>
  <c r="O4288" i="2"/>
  <c r="D4288" i="2" s="1"/>
  <c r="O4287" i="2"/>
  <c r="D4287" i="2" s="1"/>
  <c r="O4286" i="2"/>
  <c r="D4286" i="2" s="1"/>
  <c r="O4285" i="2"/>
  <c r="D4285" i="2" s="1"/>
  <c r="O4284" i="2"/>
  <c r="D4284" i="2" s="1"/>
  <c r="O4283" i="2"/>
  <c r="D4283" i="2" s="1"/>
  <c r="O4282" i="2"/>
  <c r="D4282" i="2" s="1"/>
  <c r="O4281" i="2"/>
  <c r="D4281" i="2" s="1"/>
  <c r="O4280" i="2"/>
  <c r="D4280" i="2" s="1"/>
  <c r="O4279" i="2"/>
  <c r="D4279" i="2" s="1"/>
  <c r="O4278" i="2"/>
  <c r="D4278" i="2" s="1"/>
  <c r="O4277" i="2"/>
  <c r="D4277" i="2" s="1"/>
  <c r="O4276" i="2"/>
  <c r="D4276" i="2" s="1"/>
  <c r="O4275" i="2"/>
  <c r="D4275" i="2" s="1"/>
  <c r="O4274" i="2"/>
  <c r="D4274" i="2" s="1"/>
  <c r="O4273" i="2"/>
  <c r="D4273" i="2" s="1"/>
  <c r="O4272" i="2"/>
  <c r="D4272" i="2" s="1"/>
  <c r="O4271" i="2"/>
  <c r="D4271" i="2" s="1"/>
  <c r="O4270" i="2"/>
  <c r="D4270" i="2" s="1"/>
  <c r="O4269" i="2"/>
  <c r="D4269" i="2" s="1"/>
  <c r="O4268" i="2"/>
  <c r="D4268" i="2" s="1"/>
  <c r="O4267" i="2"/>
  <c r="D4267" i="2" s="1"/>
  <c r="O4266" i="2"/>
  <c r="D4266" i="2" s="1"/>
  <c r="O4265" i="2"/>
  <c r="D4265" i="2" s="1"/>
  <c r="O4264" i="2"/>
  <c r="D4264" i="2" s="1"/>
  <c r="O4263" i="2"/>
  <c r="D4263" i="2" s="1"/>
  <c r="O4262" i="2"/>
  <c r="D4262" i="2" s="1"/>
  <c r="O4261" i="2"/>
  <c r="D4261" i="2" s="1"/>
  <c r="O4260" i="2"/>
  <c r="D4260" i="2" s="1"/>
  <c r="O4259" i="2"/>
  <c r="D4259" i="2" s="1"/>
  <c r="O4258" i="2"/>
  <c r="D4258" i="2" s="1"/>
  <c r="O4257" i="2"/>
  <c r="D4257" i="2" s="1"/>
  <c r="O4256" i="2"/>
  <c r="D4256" i="2" s="1"/>
  <c r="O4255" i="2"/>
  <c r="D4255" i="2" s="1"/>
  <c r="O4254" i="2"/>
  <c r="D4254" i="2" s="1"/>
  <c r="O4253" i="2"/>
  <c r="D4253" i="2" s="1"/>
  <c r="O4252" i="2"/>
  <c r="D4252" i="2" s="1"/>
  <c r="O4251" i="2"/>
  <c r="D4251" i="2" s="1"/>
  <c r="O4250" i="2"/>
  <c r="D4250" i="2" s="1"/>
  <c r="O4249" i="2"/>
  <c r="D4249" i="2" s="1"/>
  <c r="O4248" i="2"/>
  <c r="D4248" i="2" s="1"/>
  <c r="O4247" i="2"/>
  <c r="D4247" i="2" s="1"/>
  <c r="O4246" i="2"/>
  <c r="D4246" i="2" s="1"/>
  <c r="O4245" i="2"/>
  <c r="D4245" i="2" s="1"/>
  <c r="O4244" i="2"/>
  <c r="D4244" i="2" s="1"/>
  <c r="O4243" i="2"/>
  <c r="D4243" i="2" s="1"/>
  <c r="O4242" i="2"/>
  <c r="D4242" i="2" s="1"/>
  <c r="O4241" i="2"/>
  <c r="D4241" i="2" s="1"/>
  <c r="O4240" i="2"/>
  <c r="D4240" i="2" s="1"/>
  <c r="O4239" i="2"/>
  <c r="D4239" i="2" s="1"/>
  <c r="O4238" i="2"/>
  <c r="D4238" i="2" s="1"/>
  <c r="O4237" i="2"/>
  <c r="D4237" i="2" s="1"/>
  <c r="O4236" i="2"/>
  <c r="D4236" i="2" s="1"/>
  <c r="O4235" i="2"/>
  <c r="D4235" i="2" s="1"/>
  <c r="O4234" i="2"/>
  <c r="D4234" i="2" s="1"/>
  <c r="O4233" i="2"/>
  <c r="D4233" i="2" s="1"/>
  <c r="O4232" i="2"/>
  <c r="D4232" i="2" s="1"/>
  <c r="O4231" i="2"/>
  <c r="D4231" i="2" s="1"/>
  <c r="O4230" i="2"/>
  <c r="D4230" i="2" s="1"/>
  <c r="O4229" i="2"/>
  <c r="D4229" i="2" s="1"/>
  <c r="O4228" i="2"/>
  <c r="D4228" i="2" s="1"/>
  <c r="O4227" i="2"/>
  <c r="D4227" i="2" s="1"/>
  <c r="O4226" i="2"/>
  <c r="D4226" i="2" s="1"/>
  <c r="O4225" i="2"/>
  <c r="D4225" i="2" s="1"/>
  <c r="O4224" i="2"/>
  <c r="D4224" i="2" s="1"/>
  <c r="O4223" i="2"/>
  <c r="D4223" i="2" s="1"/>
  <c r="O4222" i="2"/>
  <c r="D4222" i="2" s="1"/>
  <c r="O4221" i="2"/>
  <c r="D4221" i="2" s="1"/>
  <c r="O4220" i="2"/>
  <c r="D4220" i="2" s="1"/>
  <c r="O4219" i="2"/>
  <c r="D4219" i="2" s="1"/>
  <c r="O4218" i="2"/>
  <c r="D4218" i="2" s="1"/>
  <c r="O4217" i="2"/>
  <c r="D4217" i="2" s="1"/>
  <c r="O4216" i="2"/>
  <c r="D4216" i="2" s="1"/>
  <c r="O4215" i="2"/>
  <c r="D4215" i="2" s="1"/>
  <c r="O4214" i="2"/>
  <c r="D4214" i="2" s="1"/>
  <c r="O4213" i="2"/>
  <c r="D4213" i="2" s="1"/>
  <c r="O4212" i="2"/>
  <c r="D4212" i="2" s="1"/>
  <c r="O4211" i="2"/>
  <c r="D4211" i="2" s="1"/>
  <c r="O4210" i="2"/>
  <c r="D4210" i="2" s="1"/>
  <c r="O4209" i="2"/>
  <c r="D4209" i="2" s="1"/>
  <c r="O4208" i="2"/>
  <c r="D4208" i="2" s="1"/>
  <c r="O4207" i="2"/>
  <c r="D4207" i="2" s="1"/>
  <c r="O4206" i="2"/>
  <c r="D4206" i="2" s="1"/>
  <c r="O4205" i="2"/>
  <c r="D4205" i="2" s="1"/>
  <c r="O4204" i="2"/>
  <c r="D4204" i="2" s="1"/>
  <c r="O4203" i="2"/>
  <c r="D4203" i="2" s="1"/>
  <c r="O4202" i="2"/>
  <c r="D4202" i="2" s="1"/>
  <c r="O4201" i="2"/>
  <c r="D4201" i="2" s="1"/>
  <c r="O4200" i="2"/>
  <c r="D4200" i="2" s="1"/>
  <c r="O4199" i="2"/>
  <c r="D4199" i="2" s="1"/>
  <c r="O4198" i="2"/>
  <c r="D4198" i="2" s="1"/>
  <c r="O4197" i="2"/>
  <c r="D4197" i="2" s="1"/>
  <c r="O4196" i="2"/>
  <c r="D4196" i="2" s="1"/>
  <c r="O4195" i="2"/>
  <c r="D4195" i="2" s="1"/>
  <c r="O4194" i="2"/>
  <c r="D4194" i="2" s="1"/>
  <c r="O4193" i="2"/>
  <c r="D4193" i="2" s="1"/>
  <c r="O4192" i="2"/>
  <c r="D4192" i="2" s="1"/>
  <c r="O4191" i="2"/>
  <c r="D4191" i="2" s="1"/>
  <c r="O4190" i="2"/>
  <c r="D4190" i="2" s="1"/>
  <c r="O4189" i="2"/>
  <c r="D4189" i="2" s="1"/>
  <c r="O4188" i="2"/>
  <c r="D4188" i="2" s="1"/>
  <c r="O4187" i="2"/>
  <c r="D4187" i="2" s="1"/>
  <c r="O4186" i="2"/>
  <c r="D4186" i="2" s="1"/>
  <c r="O4185" i="2"/>
  <c r="D4185" i="2" s="1"/>
  <c r="O4184" i="2"/>
  <c r="D4184" i="2" s="1"/>
  <c r="O4183" i="2"/>
  <c r="D4183" i="2" s="1"/>
  <c r="O4182" i="2"/>
  <c r="D4182" i="2" s="1"/>
  <c r="O4181" i="2"/>
  <c r="D4181" i="2" s="1"/>
  <c r="O4180" i="2"/>
  <c r="D4180" i="2" s="1"/>
  <c r="O4179" i="2"/>
  <c r="D4179" i="2" s="1"/>
  <c r="O4178" i="2"/>
  <c r="D4178" i="2" s="1"/>
  <c r="O4177" i="2"/>
  <c r="D4177" i="2" s="1"/>
  <c r="O4176" i="2"/>
  <c r="D4176" i="2" s="1"/>
  <c r="O4175" i="2"/>
  <c r="D4175" i="2" s="1"/>
  <c r="O4174" i="2"/>
  <c r="D4174" i="2" s="1"/>
  <c r="O4173" i="2"/>
  <c r="D4173" i="2" s="1"/>
  <c r="O4172" i="2"/>
  <c r="D4172" i="2" s="1"/>
  <c r="O4171" i="2"/>
  <c r="D4171" i="2" s="1"/>
  <c r="O4170" i="2"/>
  <c r="D4170" i="2" s="1"/>
  <c r="O4169" i="2"/>
  <c r="D4169" i="2" s="1"/>
  <c r="O4168" i="2"/>
  <c r="D4168" i="2" s="1"/>
  <c r="O4167" i="2"/>
  <c r="D4167" i="2" s="1"/>
  <c r="O4166" i="2"/>
  <c r="D4166" i="2" s="1"/>
  <c r="O4165" i="2"/>
  <c r="D4165" i="2" s="1"/>
  <c r="O4164" i="2"/>
  <c r="D4164" i="2" s="1"/>
  <c r="O4163" i="2"/>
  <c r="D4163" i="2" s="1"/>
  <c r="O4162" i="2"/>
  <c r="D4162" i="2" s="1"/>
  <c r="O4161" i="2"/>
  <c r="D4161" i="2" s="1"/>
  <c r="O4160" i="2"/>
  <c r="D4160" i="2" s="1"/>
  <c r="O4159" i="2"/>
  <c r="D4159" i="2" s="1"/>
  <c r="O4158" i="2"/>
  <c r="D4158" i="2" s="1"/>
  <c r="O4157" i="2"/>
  <c r="D4157" i="2" s="1"/>
  <c r="O4156" i="2"/>
  <c r="D4156" i="2" s="1"/>
  <c r="O4155" i="2"/>
  <c r="D4155" i="2" s="1"/>
  <c r="O4154" i="2"/>
  <c r="D4154" i="2" s="1"/>
  <c r="O4153" i="2"/>
  <c r="D4153" i="2" s="1"/>
  <c r="O4152" i="2"/>
  <c r="D4152" i="2" s="1"/>
  <c r="O4151" i="2"/>
  <c r="D4151" i="2" s="1"/>
  <c r="O4150" i="2"/>
  <c r="D4150" i="2" s="1"/>
  <c r="O4149" i="2"/>
  <c r="D4149" i="2" s="1"/>
  <c r="O4148" i="2"/>
  <c r="D4148" i="2" s="1"/>
  <c r="O4147" i="2"/>
  <c r="D4147" i="2" s="1"/>
  <c r="O4146" i="2"/>
  <c r="D4146" i="2" s="1"/>
  <c r="O4145" i="2"/>
  <c r="D4145" i="2" s="1"/>
  <c r="O4144" i="2"/>
  <c r="D4144" i="2" s="1"/>
  <c r="O4143" i="2"/>
  <c r="D4143" i="2" s="1"/>
  <c r="O4142" i="2"/>
  <c r="D4142" i="2" s="1"/>
  <c r="O4141" i="2"/>
  <c r="D4141" i="2" s="1"/>
  <c r="O4140" i="2"/>
  <c r="D4140" i="2" s="1"/>
  <c r="O4139" i="2"/>
  <c r="D4139" i="2" s="1"/>
  <c r="O4138" i="2"/>
  <c r="D4138" i="2" s="1"/>
  <c r="O4137" i="2"/>
  <c r="D4137" i="2" s="1"/>
  <c r="O4136" i="2"/>
  <c r="D4136" i="2" s="1"/>
  <c r="O4135" i="2"/>
  <c r="D4135" i="2" s="1"/>
  <c r="O4134" i="2"/>
  <c r="D4134" i="2" s="1"/>
  <c r="O4133" i="2"/>
  <c r="D4133" i="2" s="1"/>
  <c r="O4132" i="2"/>
  <c r="D4132" i="2" s="1"/>
  <c r="O4131" i="2"/>
  <c r="D4131" i="2" s="1"/>
  <c r="O4130" i="2"/>
  <c r="D4130" i="2" s="1"/>
  <c r="O4129" i="2"/>
  <c r="D4129" i="2" s="1"/>
  <c r="O4128" i="2"/>
  <c r="D4128" i="2" s="1"/>
  <c r="O4127" i="2"/>
  <c r="D4127" i="2" s="1"/>
  <c r="O4126" i="2"/>
  <c r="D4126" i="2" s="1"/>
  <c r="O4125" i="2"/>
  <c r="D4125" i="2" s="1"/>
  <c r="O4124" i="2"/>
  <c r="D4124" i="2" s="1"/>
  <c r="O4123" i="2"/>
  <c r="D4123" i="2" s="1"/>
  <c r="O4122" i="2"/>
  <c r="D4122" i="2" s="1"/>
  <c r="O4121" i="2"/>
  <c r="D4121" i="2" s="1"/>
  <c r="O4120" i="2"/>
  <c r="D4120" i="2" s="1"/>
  <c r="O4119" i="2"/>
  <c r="D4119" i="2" s="1"/>
  <c r="O4118" i="2"/>
  <c r="D4118" i="2" s="1"/>
  <c r="O4117" i="2"/>
  <c r="D4117" i="2" s="1"/>
  <c r="O4116" i="2"/>
  <c r="D4116" i="2" s="1"/>
  <c r="O4115" i="2"/>
  <c r="D4115" i="2" s="1"/>
  <c r="O4114" i="2"/>
  <c r="D4114" i="2" s="1"/>
  <c r="O4113" i="2"/>
  <c r="D4113" i="2" s="1"/>
  <c r="O4112" i="2"/>
  <c r="D4112" i="2" s="1"/>
  <c r="O4111" i="2"/>
  <c r="D4111" i="2" s="1"/>
  <c r="O4110" i="2"/>
  <c r="D4110" i="2" s="1"/>
  <c r="O4109" i="2"/>
  <c r="D4109" i="2" s="1"/>
  <c r="O4108" i="2"/>
  <c r="D4108" i="2" s="1"/>
  <c r="O4107" i="2"/>
  <c r="D4107" i="2" s="1"/>
  <c r="O4106" i="2"/>
  <c r="D4106" i="2" s="1"/>
  <c r="O4105" i="2"/>
  <c r="D4105" i="2" s="1"/>
  <c r="O4104" i="2"/>
  <c r="D4104" i="2" s="1"/>
  <c r="O4103" i="2"/>
  <c r="D4103" i="2" s="1"/>
  <c r="O4102" i="2"/>
  <c r="D4102" i="2" s="1"/>
  <c r="O4101" i="2"/>
  <c r="D4101" i="2" s="1"/>
  <c r="O4100" i="2"/>
  <c r="D4100" i="2" s="1"/>
  <c r="O4099" i="2"/>
  <c r="D4099" i="2" s="1"/>
  <c r="O4098" i="2"/>
  <c r="D4098" i="2" s="1"/>
  <c r="O4097" i="2"/>
  <c r="D4097" i="2" s="1"/>
  <c r="O4096" i="2"/>
  <c r="D4096" i="2" s="1"/>
  <c r="O4095" i="2"/>
  <c r="D4095" i="2" s="1"/>
  <c r="O4094" i="2"/>
  <c r="D4094" i="2" s="1"/>
  <c r="O4093" i="2"/>
  <c r="D4093" i="2" s="1"/>
  <c r="O4092" i="2"/>
  <c r="D4092" i="2" s="1"/>
  <c r="O4091" i="2"/>
  <c r="D4091" i="2" s="1"/>
  <c r="O4090" i="2"/>
  <c r="D4090" i="2" s="1"/>
  <c r="O4089" i="2"/>
  <c r="D4089" i="2" s="1"/>
  <c r="O4088" i="2"/>
  <c r="D4088" i="2" s="1"/>
  <c r="O4087" i="2"/>
  <c r="D4087" i="2" s="1"/>
  <c r="O4086" i="2"/>
  <c r="D4086" i="2" s="1"/>
  <c r="O4085" i="2"/>
  <c r="D4085" i="2" s="1"/>
  <c r="O4084" i="2"/>
  <c r="D4084" i="2" s="1"/>
  <c r="O4083" i="2"/>
  <c r="D4083" i="2" s="1"/>
  <c r="O4082" i="2"/>
  <c r="D4082" i="2" s="1"/>
  <c r="O4081" i="2"/>
  <c r="D4081" i="2" s="1"/>
  <c r="O4080" i="2"/>
  <c r="D4080" i="2" s="1"/>
  <c r="O4079" i="2"/>
  <c r="D4079" i="2" s="1"/>
  <c r="O4078" i="2"/>
  <c r="D4078" i="2" s="1"/>
  <c r="O4077" i="2"/>
  <c r="D4077" i="2" s="1"/>
  <c r="O4076" i="2"/>
  <c r="D4076" i="2" s="1"/>
  <c r="O4075" i="2"/>
  <c r="D4075" i="2" s="1"/>
  <c r="O4074" i="2"/>
  <c r="D4074" i="2" s="1"/>
  <c r="O4073" i="2"/>
  <c r="D4073" i="2" s="1"/>
  <c r="O4072" i="2"/>
  <c r="D4072" i="2" s="1"/>
  <c r="O4071" i="2"/>
  <c r="D4071" i="2" s="1"/>
  <c r="O4070" i="2"/>
  <c r="D4070" i="2" s="1"/>
  <c r="O4069" i="2"/>
  <c r="D4069" i="2" s="1"/>
  <c r="O4068" i="2"/>
  <c r="D4068" i="2" s="1"/>
  <c r="O4067" i="2"/>
  <c r="D4067" i="2" s="1"/>
  <c r="O4066" i="2"/>
  <c r="D4066" i="2" s="1"/>
  <c r="O4065" i="2"/>
  <c r="D4065" i="2" s="1"/>
  <c r="O4064" i="2"/>
  <c r="D4064" i="2" s="1"/>
  <c r="O4063" i="2"/>
  <c r="D4063" i="2" s="1"/>
  <c r="O4062" i="2"/>
  <c r="D4062" i="2" s="1"/>
  <c r="O4061" i="2"/>
  <c r="D4061" i="2" s="1"/>
  <c r="O4060" i="2"/>
  <c r="D4060" i="2" s="1"/>
  <c r="O4059" i="2"/>
  <c r="D4059" i="2" s="1"/>
  <c r="O4058" i="2"/>
  <c r="D4058" i="2" s="1"/>
  <c r="O4057" i="2"/>
  <c r="D4057" i="2" s="1"/>
  <c r="O4056" i="2"/>
  <c r="D4056" i="2" s="1"/>
  <c r="O4055" i="2"/>
  <c r="D4055" i="2" s="1"/>
  <c r="O4054" i="2"/>
  <c r="D4054" i="2" s="1"/>
  <c r="O4053" i="2"/>
  <c r="D4053" i="2" s="1"/>
  <c r="O4052" i="2"/>
  <c r="D4052" i="2" s="1"/>
  <c r="O4051" i="2"/>
  <c r="D4051" i="2" s="1"/>
  <c r="O4050" i="2"/>
  <c r="D4050" i="2" s="1"/>
  <c r="O4049" i="2"/>
  <c r="D4049" i="2" s="1"/>
  <c r="O4048" i="2"/>
  <c r="D4048" i="2" s="1"/>
  <c r="O4047" i="2"/>
  <c r="D4047" i="2" s="1"/>
  <c r="O4046" i="2"/>
  <c r="D4046" i="2" s="1"/>
  <c r="O4045" i="2"/>
  <c r="D4045" i="2" s="1"/>
  <c r="O4044" i="2"/>
  <c r="D4044" i="2" s="1"/>
  <c r="O4043" i="2"/>
  <c r="D4043" i="2" s="1"/>
  <c r="O4042" i="2"/>
  <c r="D4042" i="2" s="1"/>
  <c r="O4041" i="2"/>
  <c r="D4041" i="2" s="1"/>
  <c r="O4040" i="2"/>
  <c r="D4040" i="2" s="1"/>
  <c r="O4039" i="2"/>
  <c r="D4039" i="2" s="1"/>
  <c r="O4038" i="2"/>
  <c r="D4038" i="2" s="1"/>
  <c r="O4037" i="2"/>
  <c r="D4037" i="2" s="1"/>
  <c r="O4036" i="2"/>
  <c r="D4036" i="2" s="1"/>
  <c r="O4035" i="2"/>
  <c r="D4035" i="2" s="1"/>
  <c r="O4034" i="2"/>
  <c r="D4034" i="2" s="1"/>
  <c r="O4033" i="2"/>
  <c r="D4033" i="2" s="1"/>
  <c r="O4032" i="2"/>
  <c r="D4032" i="2" s="1"/>
  <c r="O4031" i="2"/>
  <c r="D4031" i="2" s="1"/>
  <c r="O4030" i="2"/>
  <c r="D4030" i="2" s="1"/>
  <c r="O4029" i="2"/>
  <c r="D4029" i="2" s="1"/>
  <c r="O4028" i="2"/>
  <c r="D4028" i="2" s="1"/>
  <c r="O4027" i="2"/>
  <c r="D4027" i="2" s="1"/>
  <c r="O4026" i="2"/>
  <c r="D4026" i="2" s="1"/>
  <c r="O4025" i="2"/>
  <c r="D4025" i="2" s="1"/>
  <c r="O4024" i="2"/>
  <c r="D4024" i="2" s="1"/>
  <c r="O4023" i="2"/>
  <c r="D4023" i="2" s="1"/>
  <c r="O4022" i="2"/>
  <c r="D4022" i="2" s="1"/>
  <c r="O4021" i="2"/>
  <c r="D4021" i="2" s="1"/>
  <c r="O4020" i="2"/>
  <c r="D4020" i="2" s="1"/>
  <c r="O4019" i="2"/>
  <c r="D4019" i="2" s="1"/>
  <c r="O4018" i="2"/>
  <c r="D4018" i="2" s="1"/>
  <c r="O4017" i="2"/>
  <c r="D4017" i="2" s="1"/>
  <c r="O4016" i="2"/>
  <c r="D4016" i="2" s="1"/>
  <c r="O4015" i="2"/>
  <c r="D4015" i="2" s="1"/>
  <c r="O4014" i="2"/>
  <c r="D4014" i="2" s="1"/>
  <c r="O4013" i="2"/>
  <c r="D4013" i="2" s="1"/>
  <c r="O4012" i="2"/>
  <c r="D4012" i="2" s="1"/>
  <c r="O4011" i="2"/>
  <c r="D4011" i="2" s="1"/>
  <c r="O4010" i="2"/>
  <c r="D4010" i="2" s="1"/>
  <c r="O4009" i="2"/>
  <c r="D4009" i="2" s="1"/>
  <c r="O4008" i="2"/>
  <c r="D4008" i="2" s="1"/>
  <c r="O4007" i="2"/>
  <c r="D4007" i="2" s="1"/>
  <c r="O4006" i="2"/>
  <c r="D4006" i="2" s="1"/>
  <c r="O4005" i="2"/>
  <c r="D4005" i="2" s="1"/>
  <c r="O4004" i="2"/>
  <c r="D4004" i="2" s="1"/>
  <c r="O4003" i="2"/>
  <c r="D4003" i="2" s="1"/>
  <c r="O4002" i="2"/>
  <c r="D4002" i="2" s="1"/>
  <c r="O4001" i="2"/>
  <c r="D4001" i="2" s="1"/>
  <c r="O4000" i="2"/>
  <c r="D4000" i="2" s="1"/>
  <c r="O3999" i="2"/>
  <c r="D3999" i="2" s="1"/>
  <c r="O3998" i="2"/>
  <c r="D3998" i="2" s="1"/>
  <c r="O3997" i="2"/>
  <c r="D3997" i="2" s="1"/>
  <c r="O3996" i="2"/>
  <c r="D3996" i="2" s="1"/>
  <c r="O3995" i="2"/>
  <c r="D3995" i="2" s="1"/>
  <c r="O3994" i="2"/>
  <c r="D3994" i="2" s="1"/>
  <c r="O3993" i="2"/>
  <c r="D3993" i="2" s="1"/>
  <c r="O3992" i="2"/>
  <c r="D3992" i="2" s="1"/>
  <c r="O3991" i="2"/>
  <c r="D3991" i="2" s="1"/>
  <c r="O3990" i="2"/>
  <c r="D3990" i="2" s="1"/>
  <c r="O3989" i="2"/>
  <c r="D3989" i="2" s="1"/>
  <c r="O3988" i="2"/>
  <c r="D3988" i="2" s="1"/>
  <c r="O3987" i="2"/>
  <c r="D3987" i="2" s="1"/>
  <c r="O3986" i="2"/>
  <c r="D3986" i="2" s="1"/>
  <c r="O3985" i="2"/>
  <c r="D3985" i="2" s="1"/>
  <c r="O3984" i="2"/>
  <c r="D3984" i="2" s="1"/>
  <c r="O3983" i="2"/>
  <c r="D3983" i="2" s="1"/>
  <c r="O3982" i="2"/>
  <c r="D3982" i="2" s="1"/>
  <c r="O3981" i="2"/>
  <c r="D3981" i="2" s="1"/>
  <c r="O3980" i="2"/>
  <c r="D3980" i="2" s="1"/>
  <c r="O3979" i="2"/>
  <c r="D3979" i="2" s="1"/>
  <c r="O3978" i="2"/>
  <c r="D3978" i="2" s="1"/>
  <c r="O3977" i="2"/>
  <c r="D3977" i="2" s="1"/>
  <c r="O3976" i="2"/>
  <c r="D3976" i="2" s="1"/>
  <c r="O3975" i="2"/>
  <c r="D3975" i="2" s="1"/>
  <c r="O3974" i="2"/>
  <c r="D3974" i="2" s="1"/>
  <c r="O3973" i="2"/>
  <c r="D3973" i="2" s="1"/>
  <c r="O3972" i="2"/>
  <c r="D3972" i="2" s="1"/>
  <c r="O3971" i="2"/>
  <c r="D3971" i="2" s="1"/>
  <c r="O3970" i="2"/>
  <c r="D3970" i="2" s="1"/>
  <c r="O3969" i="2"/>
  <c r="D3969" i="2" s="1"/>
  <c r="O3968" i="2"/>
  <c r="D3968" i="2" s="1"/>
  <c r="O3967" i="2"/>
  <c r="D3967" i="2" s="1"/>
  <c r="O3966" i="2"/>
  <c r="D3966" i="2" s="1"/>
  <c r="O3965" i="2"/>
  <c r="D3965" i="2" s="1"/>
  <c r="O3964" i="2"/>
  <c r="D3964" i="2" s="1"/>
  <c r="O3963" i="2"/>
  <c r="D3963" i="2" s="1"/>
  <c r="O3962" i="2"/>
  <c r="D3962" i="2" s="1"/>
  <c r="O3961" i="2"/>
  <c r="D3961" i="2" s="1"/>
  <c r="O3960" i="2"/>
  <c r="D3960" i="2" s="1"/>
  <c r="O3959" i="2"/>
  <c r="D3959" i="2" s="1"/>
  <c r="O3958" i="2"/>
  <c r="D3958" i="2" s="1"/>
  <c r="O3957" i="2"/>
  <c r="D3957" i="2" s="1"/>
  <c r="O3956" i="2"/>
  <c r="D3956" i="2" s="1"/>
  <c r="O3955" i="2"/>
  <c r="D3955" i="2" s="1"/>
  <c r="O3954" i="2"/>
  <c r="D3954" i="2" s="1"/>
  <c r="O3953" i="2"/>
  <c r="D3953" i="2" s="1"/>
  <c r="O3952" i="2"/>
  <c r="D3952" i="2" s="1"/>
  <c r="O3951" i="2"/>
  <c r="D3951" i="2" s="1"/>
  <c r="O3950" i="2"/>
  <c r="D3950" i="2" s="1"/>
  <c r="O3949" i="2"/>
  <c r="D3949" i="2" s="1"/>
  <c r="O3948" i="2"/>
  <c r="D3948" i="2" s="1"/>
  <c r="O3947" i="2"/>
  <c r="D3947" i="2" s="1"/>
  <c r="O3946" i="2"/>
  <c r="D3946" i="2" s="1"/>
  <c r="O3945" i="2"/>
  <c r="D3945" i="2" s="1"/>
  <c r="O3944" i="2"/>
  <c r="D3944" i="2" s="1"/>
  <c r="O3943" i="2"/>
  <c r="D3943" i="2" s="1"/>
  <c r="O3942" i="2"/>
  <c r="D3942" i="2" s="1"/>
  <c r="O3941" i="2"/>
  <c r="D3941" i="2" s="1"/>
  <c r="O3940" i="2"/>
  <c r="D3940" i="2" s="1"/>
  <c r="O3939" i="2"/>
  <c r="D3939" i="2" s="1"/>
  <c r="O3938" i="2"/>
  <c r="D3938" i="2" s="1"/>
  <c r="O3937" i="2"/>
  <c r="D3937" i="2" s="1"/>
  <c r="O3936" i="2"/>
  <c r="D3936" i="2" s="1"/>
  <c r="O3935" i="2"/>
  <c r="D3935" i="2" s="1"/>
  <c r="O3934" i="2"/>
  <c r="D3934" i="2" s="1"/>
  <c r="O3933" i="2"/>
  <c r="D3933" i="2" s="1"/>
  <c r="O3932" i="2"/>
  <c r="D3932" i="2" s="1"/>
  <c r="O3931" i="2"/>
  <c r="D3931" i="2" s="1"/>
  <c r="O3930" i="2"/>
  <c r="D3930" i="2" s="1"/>
  <c r="O3929" i="2"/>
  <c r="D3929" i="2" s="1"/>
  <c r="O3928" i="2"/>
  <c r="D3928" i="2" s="1"/>
  <c r="O3927" i="2"/>
  <c r="D3927" i="2" s="1"/>
  <c r="O3926" i="2"/>
  <c r="D3926" i="2" s="1"/>
  <c r="O3925" i="2"/>
  <c r="D3925" i="2" s="1"/>
  <c r="O3924" i="2"/>
  <c r="D3924" i="2" s="1"/>
  <c r="O3923" i="2"/>
  <c r="D3923" i="2" s="1"/>
  <c r="O3922" i="2"/>
  <c r="D3922" i="2" s="1"/>
  <c r="O3921" i="2"/>
  <c r="D3921" i="2" s="1"/>
  <c r="O3920" i="2"/>
  <c r="D3920" i="2" s="1"/>
  <c r="O3919" i="2"/>
  <c r="D3919" i="2" s="1"/>
  <c r="O3918" i="2"/>
  <c r="D3918" i="2" s="1"/>
  <c r="O3917" i="2"/>
  <c r="D3917" i="2" s="1"/>
  <c r="O3916" i="2"/>
  <c r="D3916" i="2" s="1"/>
  <c r="O3915" i="2"/>
  <c r="D3915" i="2" s="1"/>
  <c r="O3914" i="2"/>
  <c r="D3914" i="2" s="1"/>
  <c r="O3913" i="2"/>
  <c r="D3913" i="2" s="1"/>
  <c r="O3912" i="2"/>
  <c r="D3912" i="2" s="1"/>
  <c r="O3911" i="2"/>
  <c r="D3911" i="2" s="1"/>
  <c r="O3910" i="2"/>
  <c r="D3910" i="2" s="1"/>
  <c r="O3909" i="2"/>
  <c r="D3909" i="2" s="1"/>
  <c r="O3908" i="2"/>
  <c r="D3908" i="2" s="1"/>
  <c r="O3907" i="2"/>
  <c r="D3907" i="2" s="1"/>
  <c r="O3906" i="2"/>
  <c r="D3906" i="2" s="1"/>
  <c r="O3905" i="2"/>
  <c r="D3905" i="2" s="1"/>
  <c r="O3904" i="2"/>
  <c r="D3904" i="2" s="1"/>
  <c r="O3903" i="2"/>
  <c r="D3903" i="2" s="1"/>
  <c r="O3902" i="2"/>
  <c r="D3902" i="2" s="1"/>
  <c r="O3901" i="2"/>
  <c r="D3901" i="2" s="1"/>
  <c r="O3900" i="2"/>
  <c r="D3900" i="2" s="1"/>
  <c r="O3899" i="2"/>
  <c r="D3899" i="2" s="1"/>
  <c r="O3898" i="2"/>
  <c r="D3898" i="2" s="1"/>
  <c r="O3897" i="2"/>
  <c r="D3897" i="2" s="1"/>
  <c r="O3896" i="2"/>
  <c r="D3896" i="2" s="1"/>
  <c r="O3895" i="2"/>
  <c r="D3895" i="2" s="1"/>
  <c r="O3894" i="2"/>
  <c r="D3894" i="2" s="1"/>
  <c r="O3893" i="2"/>
  <c r="D3893" i="2" s="1"/>
  <c r="O3892" i="2"/>
  <c r="D3892" i="2" s="1"/>
  <c r="O3891" i="2"/>
  <c r="D3891" i="2" s="1"/>
  <c r="O3890" i="2"/>
  <c r="D3890" i="2" s="1"/>
  <c r="O3889" i="2"/>
  <c r="D3889" i="2" s="1"/>
  <c r="O3888" i="2"/>
  <c r="D3888" i="2" s="1"/>
  <c r="O3887" i="2"/>
  <c r="D3887" i="2" s="1"/>
  <c r="O3886" i="2"/>
  <c r="D3886" i="2" s="1"/>
  <c r="O3885" i="2"/>
  <c r="D3885" i="2" s="1"/>
  <c r="O3884" i="2"/>
  <c r="D3884" i="2" s="1"/>
  <c r="O3883" i="2"/>
  <c r="D3883" i="2" s="1"/>
  <c r="O3882" i="2"/>
  <c r="D3882" i="2" s="1"/>
  <c r="O3881" i="2"/>
  <c r="D3881" i="2" s="1"/>
  <c r="O3880" i="2"/>
  <c r="D3880" i="2" s="1"/>
  <c r="O3879" i="2"/>
  <c r="D3879" i="2" s="1"/>
  <c r="O3878" i="2"/>
  <c r="D3878" i="2" s="1"/>
  <c r="O3877" i="2"/>
  <c r="D3877" i="2" s="1"/>
  <c r="O3876" i="2"/>
  <c r="D3876" i="2" s="1"/>
  <c r="O3875" i="2"/>
  <c r="D3875" i="2" s="1"/>
  <c r="O3874" i="2"/>
  <c r="D3874" i="2" s="1"/>
  <c r="O3873" i="2"/>
  <c r="D3873" i="2" s="1"/>
  <c r="O3872" i="2"/>
  <c r="D3872" i="2" s="1"/>
  <c r="O3871" i="2"/>
  <c r="D3871" i="2" s="1"/>
  <c r="O3870" i="2"/>
  <c r="D3870" i="2" s="1"/>
  <c r="O3869" i="2"/>
  <c r="D3869" i="2" s="1"/>
  <c r="O3868" i="2"/>
  <c r="D3868" i="2" s="1"/>
  <c r="O3867" i="2"/>
  <c r="D3867" i="2" s="1"/>
  <c r="O3866" i="2"/>
  <c r="D3866" i="2" s="1"/>
  <c r="O3865" i="2"/>
  <c r="D3865" i="2" s="1"/>
  <c r="O3864" i="2"/>
  <c r="D3864" i="2" s="1"/>
  <c r="O3863" i="2"/>
  <c r="D3863" i="2" s="1"/>
  <c r="O3862" i="2"/>
  <c r="D3862" i="2" s="1"/>
  <c r="O3861" i="2"/>
  <c r="D3861" i="2" s="1"/>
  <c r="O3860" i="2"/>
  <c r="D3860" i="2" s="1"/>
  <c r="O3859" i="2"/>
  <c r="D3859" i="2" s="1"/>
  <c r="O3858" i="2"/>
  <c r="D3858" i="2" s="1"/>
  <c r="O3857" i="2"/>
  <c r="D3857" i="2" s="1"/>
  <c r="O3856" i="2"/>
  <c r="D3856" i="2" s="1"/>
  <c r="O3855" i="2"/>
  <c r="D3855" i="2" s="1"/>
  <c r="O3854" i="2"/>
  <c r="D3854" i="2" s="1"/>
  <c r="O3853" i="2"/>
  <c r="D3853" i="2" s="1"/>
  <c r="O3852" i="2"/>
  <c r="D3852" i="2" s="1"/>
  <c r="O3851" i="2"/>
  <c r="D3851" i="2" s="1"/>
  <c r="O3850" i="2"/>
  <c r="D3850" i="2" s="1"/>
  <c r="O3849" i="2"/>
  <c r="D3849" i="2" s="1"/>
  <c r="O3848" i="2"/>
  <c r="D3848" i="2" s="1"/>
  <c r="O3847" i="2"/>
  <c r="D3847" i="2" s="1"/>
  <c r="O3846" i="2"/>
  <c r="D3846" i="2" s="1"/>
  <c r="O3845" i="2"/>
  <c r="D3845" i="2" s="1"/>
  <c r="O3844" i="2"/>
  <c r="D3844" i="2" s="1"/>
  <c r="O3843" i="2"/>
  <c r="D3843" i="2" s="1"/>
  <c r="O3842" i="2"/>
  <c r="D3842" i="2" s="1"/>
  <c r="O3841" i="2"/>
  <c r="D3841" i="2" s="1"/>
  <c r="O3840" i="2"/>
  <c r="D3840" i="2" s="1"/>
  <c r="O3839" i="2"/>
  <c r="D3839" i="2" s="1"/>
  <c r="O3838" i="2"/>
  <c r="D3838" i="2" s="1"/>
  <c r="O3837" i="2"/>
  <c r="D3837" i="2" s="1"/>
  <c r="O3836" i="2"/>
  <c r="D3836" i="2" s="1"/>
  <c r="O3835" i="2"/>
  <c r="D3835" i="2" s="1"/>
  <c r="O3834" i="2"/>
  <c r="D3834" i="2" s="1"/>
  <c r="O3833" i="2"/>
  <c r="D3833" i="2" s="1"/>
  <c r="O3832" i="2"/>
  <c r="D3832" i="2" s="1"/>
  <c r="O3831" i="2"/>
  <c r="D3831" i="2" s="1"/>
  <c r="O3830" i="2"/>
  <c r="D3830" i="2" s="1"/>
  <c r="O3829" i="2"/>
  <c r="D3829" i="2" s="1"/>
  <c r="O3828" i="2"/>
  <c r="D3828" i="2" s="1"/>
  <c r="O3827" i="2"/>
  <c r="D3827" i="2" s="1"/>
  <c r="O3826" i="2"/>
  <c r="D3826" i="2" s="1"/>
  <c r="O3825" i="2"/>
  <c r="D3825" i="2" s="1"/>
  <c r="O3824" i="2"/>
  <c r="D3824" i="2" s="1"/>
  <c r="O3823" i="2"/>
  <c r="D3823" i="2" s="1"/>
  <c r="O3822" i="2"/>
  <c r="D3822" i="2" s="1"/>
  <c r="O3821" i="2"/>
  <c r="D3821" i="2" s="1"/>
  <c r="O3820" i="2"/>
  <c r="D3820" i="2" s="1"/>
  <c r="O3819" i="2"/>
  <c r="D3819" i="2" s="1"/>
  <c r="O3818" i="2"/>
  <c r="D3818" i="2" s="1"/>
  <c r="O3817" i="2"/>
  <c r="D3817" i="2" s="1"/>
  <c r="O3816" i="2"/>
  <c r="D3816" i="2" s="1"/>
  <c r="O3815" i="2"/>
  <c r="D3815" i="2" s="1"/>
  <c r="O3814" i="2"/>
  <c r="D3814" i="2" s="1"/>
  <c r="O3813" i="2"/>
  <c r="D3813" i="2" s="1"/>
  <c r="O3812" i="2"/>
  <c r="D3812" i="2" s="1"/>
  <c r="O3811" i="2"/>
  <c r="D3811" i="2" s="1"/>
  <c r="O3810" i="2"/>
  <c r="D3810" i="2" s="1"/>
  <c r="O3809" i="2"/>
  <c r="D3809" i="2" s="1"/>
  <c r="O3808" i="2"/>
  <c r="D3808" i="2" s="1"/>
  <c r="O3807" i="2"/>
  <c r="D3807" i="2" s="1"/>
  <c r="O3806" i="2"/>
  <c r="D3806" i="2" s="1"/>
  <c r="O3805" i="2"/>
  <c r="D3805" i="2" s="1"/>
  <c r="O3804" i="2"/>
  <c r="D3804" i="2" s="1"/>
  <c r="O3803" i="2"/>
  <c r="D3803" i="2" s="1"/>
  <c r="O3802" i="2"/>
  <c r="D3802" i="2" s="1"/>
  <c r="O3801" i="2"/>
  <c r="D3801" i="2" s="1"/>
  <c r="O3800" i="2"/>
  <c r="D3800" i="2" s="1"/>
  <c r="O3799" i="2"/>
  <c r="D3799" i="2" s="1"/>
  <c r="O3798" i="2"/>
  <c r="D3798" i="2" s="1"/>
  <c r="O3797" i="2"/>
  <c r="D3797" i="2" s="1"/>
  <c r="O3796" i="2"/>
  <c r="D3796" i="2" s="1"/>
  <c r="O3795" i="2"/>
  <c r="D3795" i="2" s="1"/>
  <c r="O3794" i="2"/>
  <c r="D3794" i="2" s="1"/>
  <c r="O3793" i="2"/>
  <c r="D3793" i="2" s="1"/>
  <c r="O3792" i="2"/>
  <c r="D3792" i="2" s="1"/>
  <c r="O3791" i="2"/>
  <c r="D3791" i="2" s="1"/>
  <c r="O3790" i="2"/>
  <c r="D3790" i="2" s="1"/>
  <c r="O3789" i="2"/>
  <c r="D3789" i="2" s="1"/>
  <c r="O3788" i="2"/>
  <c r="D3788" i="2" s="1"/>
  <c r="O3787" i="2"/>
  <c r="D3787" i="2" s="1"/>
  <c r="O3786" i="2"/>
  <c r="D3786" i="2" s="1"/>
  <c r="O3785" i="2"/>
  <c r="D3785" i="2" s="1"/>
  <c r="O3784" i="2"/>
  <c r="D3784" i="2" s="1"/>
  <c r="O3783" i="2"/>
  <c r="D3783" i="2" s="1"/>
  <c r="O3782" i="2"/>
  <c r="D3782" i="2" s="1"/>
  <c r="O3781" i="2"/>
  <c r="D3781" i="2" s="1"/>
  <c r="O3780" i="2"/>
  <c r="D3780" i="2" s="1"/>
  <c r="O3779" i="2"/>
  <c r="D3779" i="2" s="1"/>
  <c r="O3778" i="2"/>
  <c r="D3778" i="2" s="1"/>
  <c r="O3777" i="2"/>
  <c r="D3777" i="2" s="1"/>
  <c r="O3776" i="2"/>
  <c r="D3776" i="2" s="1"/>
  <c r="O3775" i="2"/>
  <c r="D3775" i="2" s="1"/>
  <c r="O3774" i="2"/>
  <c r="D3774" i="2" s="1"/>
  <c r="O3773" i="2"/>
  <c r="D3773" i="2" s="1"/>
  <c r="O3772" i="2"/>
  <c r="D3772" i="2" s="1"/>
  <c r="O3771" i="2"/>
  <c r="D3771" i="2" s="1"/>
  <c r="O3770" i="2"/>
  <c r="D3770" i="2" s="1"/>
  <c r="O3769" i="2"/>
  <c r="D3769" i="2" s="1"/>
  <c r="O3768" i="2"/>
  <c r="D3768" i="2" s="1"/>
  <c r="O3767" i="2"/>
  <c r="D3767" i="2" s="1"/>
  <c r="O3766" i="2"/>
  <c r="D3766" i="2" s="1"/>
  <c r="O3765" i="2"/>
  <c r="D3765" i="2" s="1"/>
  <c r="O3764" i="2"/>
  <c r="D3764" i="2" s="1"/>
  <c r="O3763" i="2"/>
  <c r="D3763" i="2" s="1"/>
  <c r="O3762" i="2"/>
  <c r="D3762" i="2" s="1"/>
  <c r="O3761" i="2"/>
  <c r="D3761" i="2" s="1"/>
  <c r="O3760" i="2"/>
  <c r="D3760" i="2" s="1"/>
  <c r="O3759" i="2"/>
  <c r="D3759" i="2" s="1"/>
  <c r="O3758" i="2"/>
  <c r="D3758" i="2" s="1"/>
  <c r="O3757" i="2"/>
  <c r="D3757" i="2" s="1"/>
  <c r="O3756" i="2"/>
  <c r="D3756" i="2" s="1"/>
  <c r="O3755" i="2"/>
  <c r="D3755" i="2" s="1"/>
  <c r="O3754" i="2"/>
  <c r="D3754" i="2" s="1"/>
  <c r="O3753" i="2"/>
  <c r="D3753" i="2" s="1"/>
  <c r="O3752" i="2"/>
  <c r="D3752" i="2" s="1"/>
  <c r="O3751" i="2"/>
  <c r="D3751" i="2" s="1"/>
  <c r="O3750" i="2"/>
  <c r="D3750" i="2" s="1"/>
  <c r="O3749" i="2"/>
  <c r="D3749" i="2" s="1"/>
  <c r="O3748" i="2"/>
  <c r="D3748" i="2" s="1"/>
  <c r="O3747" i="2"/>
  <c r="D3747" i="2" s="1"/>
  <c r="O3746" i="2"/>
  <c r="D3746" i="2" s="1"/>
  <c r="O3745" i="2"/>
  <c r="D3745" i="2" s="1"/>
  <c r="O3744" i="2"/>
  <c r="D3744" i="2" s="1"/>
  <c r="O3743" i="2"/>
  <c r="D3743" i="2" s="1"/>
  <c r="O3742" i="2"/>
  <c r="D3742" i="2" s="1"/>
  <c r="O3741" i="2"/>
  <c r="D3741" i="2" s="1"/>
  <c r="O3740" i="2"/>
  <c r="D3740" i="2" s="1"/>
  <c r="O3739" i="2"/>
  <c r="D3739" i="2" s="1"/>
  <c r="O3738" i="2"/>
  <c r="D3738" i="2" s="1"/>
  <c r="O3737" i="2"/>
  <c r="D3737" i="2" s="1"/>
  <c r="O3736" i="2"/>
  <c r="D3736" i="2" s="1"/>
  <c r="O3735" i="2"/>
  <c r="D3735" i="2" s="1"/>
  <c r="O3734" i="2"/>
  <c r="D3734" i="2" s="1"/>
  <c r="O3733" i="2"/>
  <c r="D3733" i="2" s="1"/>
  <c r="O3732" i="2"/>
  <c r="D3732" i="2" s="1"/>
  <c r="O3731" i="2"/>
  <c r="D3731" i="2" s="1"/>
  <c r="O3730" i="2"/>
  <c r="D3730" i="2" s="1"/>
  <c r="O3729" i="2"/>
  <c r="D3729" i="2" s="1"/>
  <c r="O3728" i="2"/>
  <c r="D3728" i="2" s="1"/>
  <c r="O3727" i="2"/>
  <c r="D3727" i="2" s="1"/>
  <c r="O3726" i="2"/>
  <c r="D3726" i="2" s="1"/>
  <c r="O3725" i="2"/>
  <c r="D3725" i="2" s="1"/>
  <c r="O3724" i="2"/>
  <c r="D3724" i="2" s="1"/>
  <c r="O3723" i="2"/>
  <c r="D3723" i="2" s="1"/>
  <c r="O3722" i="2"/>
  <c r="D3722" i="2" s="1"/>
  <c r="O3721" i="2"/>
  <c r="D3721" i="2" s="1"/>
  <c r="O3720" i="2"/>
  <c r="D3720" i="2" s="1"/>
  <c r="O3719" i="2"/>
  <c r="D3719" i="2" s="1"/>
  <c r="O3718" i="2"/>
  <c r="D3718" i="2" s="1"/>
  <c r="O3717" i="2"/>
  <c r="D3717" i="2" s="1"/>
  <c r="O3716" i="2"/>
  <c r="D3716" i="2" s="1"/>
  <c r="O3715" i="2"/>
  <c r="D3715" i="2" s="1"/>
  <c r="O3714" i="2"/>
  <c r="D3714" i="2" s="1"/>
  <c r="O3713" i="2"/>
  <c r="D3713" i="2" s="1"/>
  <c r="O3712" i="2"/>
  <c r="D3712" i="2" s="1"/>
  <c r="O3711" i="2"/>
  <c r="D3711" i="2" s="1"/>
  <c r="O3710" i="2"/>
  <c r="D3710" i="2" s="1"/>
  <c r="O3709" i="2"/>
  <c r="D3709" i="2" s="1"/>
  <c r="O3708" i="2"/>
  <c r="D3708" i="2" s="1"/>
  <c r="O3707" i="2"/>
  <c r="D3707" i="2" s="1"/>
  <c r="O3706" i="2"/>
  <c r="D3706" i="2" s="1"/>
  <c r="O3705" i="2"/>
  <c r="D3705" i="2" s="1"/>
  <c r="O3704" i="2"/>
  <c r="D3704" i="2" s="1"/>
  <c r="O3703" i="2"/>
  <c r="D3703" i="2" s="1"/>
  <c r="O3702" i="2"/>
  <c r="D3702" i="2" s="1"/>
  <c r="O3701" i="2"/>
  <c r="D3701" i="2" s="1"/>
  <c r="O3700" i="2"/>
  <c r="D3700" i="2" s="1"/>
  <c r="O3699" i="2"/>
  <c r="D3699" i="2" s="1"/>
  <c r="O3698" i="2"/>
  <c r="D3698" i="2" s="1"/>
  <c r="O3697" i="2"/>
  <c r="D3697" i="2" s="1"/>
  <c r="O3696" i="2"/>
  <c r="D3696" i="2" s="1"/>
  <c r="O3695" i="2"/>
  <c r="D3695" i="2" s="1"/>
  <c r="O3694" i="2"/>
  <c r="D3694" i="2" s="1"/>
  <c r="O3693" i="2"/>
  <c r="D3693" i="2" s="1"/>
  <c r="O3692" i="2"/>
  <c r="D3692" i="2" s="1"/>
  <c r="O3691" i="2"/>
  <c r="D3691" i="2" s="1"/>
  <c r="O3690" i="2"/>
  <c r="D3690" i="2" s="1"/>
  <c r="O3689" i="2"/>
  <c r="D3689" i="2" s="1"/>
  <c r="O3688" i="2"/>
  <c r="D3688" i="2" s="1"/>
  <c r="O3687" i="2"/>
  <c r="D3687" i="2" s="1"/>
  <c r="O3686" i="2"/>
  <c r="D3686" i="2" s="1"/>
  <c r="O3685" i="2"/>
  <c r="D3685" i="2" s="1"/>
  <c r="O3684" i="2"/>
  <c r="D3684" i="2" s="1"/>
  <c r="O3683" i="2"/>
  <c r="D3683" i="2" s="1"/>
  <c r="O3682" i="2"/>
  <c r="D3682" i="2" s="1"/>
  <c r="O3681" i="2"/>
  <c r="D3681" i="2" s="1"/>
  <c r="O3680" i="2"/>
  <c r="D3680" i="2" s="1"/>
  <c r="O3679" i="2"/>
  <c r="D3679" i="2" s="1"/>
  <c r="O3678" i="2"/>
  <c r="D3678" i="2" s="1"/>
  <c r="O3677" i="2"/>
  <c r="D3677" i="2" s="1"/>
  <c r="O3676" i="2"/>
  <c r="D3676" i="2" s="1"/>
  <c r="O3675" i="2"/>
  <c r="D3675" i="2" s="1"/>
  <c r="O3674" i="2"/>
  <c r="D3674" i="2" s="1"/>
  <c r="O3673" i="2"/>
  <c r="D3673" i="2" s="1"/>
  <c r="O3672" i="2"/>
  <c r="D3672" i="2" s="1"/>
  <c r="O3671" i="2"/>
  <c r="D3671" i="2" s="1"/>
  <c r="O3670" i="2"/>
  <c r="D3670" i="2" s="1"/>
  <c r="O3669" i="2"/>
  <c r="D3669" i="2" s="1"/>
  <c r="O3668" i="2"/>
  <c r="D3668" i="2" s="1"/>
  <c r="O3667" i="2"/>
  <c r="D3667" i="2" s="1"/>
  <c r="O3666" i="2"/>
  <c r="D3666" i="2" s="1"/>
  <c r="O3665" i="2"/>
  <c r="D3665" i="2" s="1"/>
  <c r="O3664" i="2"/>
  <c r="D3664" i="2" s="1"/>
  <c r="O3663" i="2"/>
  <c r="D3663" i="2" s="1"/>
  <c r="O3662" i="2"/>
  <c r="D3662" i="2" s="1"/>
  <c r="O3661" i="2"/>
  <c r="D3661" i="2" s="1"/>
  <c r="O3660" i="2"/>
  <c r="D3660" i="2" s="1"/>
  <c r="O3659" i="2"/>
  <c r="D3659" i="2" s="1"/>
  <c r="O3658" i="2"/>
  <c r="D3658" i="2" s="1"/>
  <c r="O3657" i="2"/>
  <c r="D3657" i="2" s="1"/>
  <c r="O3656" i="2"/>
  <c r="D3656" i="2" s="1"/>
  <c r="O3655" i="2"/>
  <c r="D3655" i="2" s="1"/>
  <c r="O3654" i="2"/>
  <c r="D3654" i="2" s="1"/>
  <c r="O3653" i="2"/>
  <c r="D3653" i="2" s="1"/>
  <c r="O3652" i="2"/>
  <c r="D3652" i="2" s="1"/>
  <c r="O3651" i="2"/>
  <c r="D3651" i="2" s="1"/>
  <c r="O3650" i="2"/>
  <c r="D3650" i="2" s="1"/>
  <c r="O3649" i="2"/>
  <c r="D3649" i="2" s="1"/>
  <c r="O3648" i="2"/>
  <c r="D3648" i="2" s="1"/>
  <c r="O3647" i="2"/>
  <c r="D3647" i="2" s="1"/>
  <c r="O3646" i="2"/>
  <c r="D3646" i="2" s="1"/>
  <c r="O3645" i="2"/>
  <c r="D3645" i="2" s="1"/>
  <c r="O3644" i="2"/>
  <c r="D3644" i="2" s="1"/>
  <c r="O3643" i="2"/>
  <c r="D3643" i="2" s="1"/>
  <c r="O3642" i="2"/>
  <c r="D3642" i="2" s="1"/>
  <c r="O3641" i="2"/>
  <c r="D3641" i="2" s="1"/>
  <c r="O3640" i="2"/>
  <c r="D3640" i="2" s="1"/>
  <c r="O3639" i="2"/>
  <c r="D3639" i="2" s="1"/>
  <c r="O3638" i="2"/>
  <c r="D3638" i="2" s="1"/>
  <c r="O3637" i="2"/>
  <c r="D3637" i="2" s="1"/>
  <c r="O3636" i="2"/>
  <c r="D3636" i="2" s="1"/>
  <c r="O3635" i="2"/>
  <c r="D3635" i="2" s="1"/>
  <c r="O3634" i="2"/>
  <c r="D3634" i="2" s="1"/>
  <c r="O3633" i="2"/>
  <c r="D3633" i="2" s="1"/>
  <c r="O3632" i="2"/>
  <c r="D3632" i="2" s="1"/>
  <c r="O3631" i="2"/>
  <c r="D3631" i="2" s="1"/>
  <c r="O3630" i="2"/>
  <c r="D3630" i="2" s="1"/>
  <c r="O3629" i="2"/>
  <c r="D3629" i="2" s="1"/>
  <c r="O3628" i="2"/>
  <c r="D3628" i="2" s="1"/>
  <c r="O3627" i="2"/>
  <c r="D3627" i="2" s="1"/>
  <c r="O3626" i="2"/>
  <c r="D3626" i="2" s="1"/>
  <c r="O3625" i="2"/>
  <c r="D3625" i="2" s="1"/>
  <c r="O3624" i="2"/>
  <c r="D3624" i="2" s="1"/>
  <c r="O3623" i="2"/>
  <c r="D3623" i="2" s="1"/>
  <c r="O3622" i="2"/>
  <c r="D3622" i="2" s="1"/>
  <c r="O3621" i="2"/>
  <c r="D3621" i="2" s="1"/>
  <c r="O3620" i="2"/>
  <c r="D3620" i="2" s="1"/>
  <c r="O3619" i="2"/>
  <c r="D3619" i="2" s="1"/>
  <c r="O3618" i="2"/>
  <c r="D3618" i="2" s="1"/>
  <c r="O3617" i="2"/>
  <c r="D3617" i="2" s="1"/>
  <c r="O3616" i="2"/>
  <c r="D3616" i="2" s="1"/>
  <c r="O3615" i="2"/>
  <c r="D3615" i="2" s="1"/>
  <c r="O3614" i="2"/>
  <c r="D3614" i="2" s="1"/>
  <c r="O3613" i="2"/>
  <c r="D3613" i="2" s="1"/>
  <c r="O3612" i="2"/>
  <c r="D3612" i="2" s="1"/>
  <c r="O3611" i="2"/>
  <c r="D3611" i="2" s="1"/>
  <c r="O3610" i="2"/>
  <c r="D3610" i="2" s="1"/>
  <c r="O3609" i="2"/>
  <c r="D3609" i="2" s="1"/>
  <c r="O3608" i="2"/>
  <c r="D3608" i="2" s="1"/>
  <c r="O3607" i="2"/>
  <c r="D3607" i="2" s="1"/>
  <c r="O3606" i="2"/>
  <c r="D3606" i="2" s="1"/>
  <c r="O3605" i="2"/>
  <c r="D3605" i="2" s="1"/>
  <c r="O3604" i="2"/>
  <c r="D3604" i="2" s="1"/>
  <c r="O3603" i="2"/>
  <c r="D3603" i="2" s="1"/>
  <c r="O3602" i="2"/>
  <c r="D3602" i="2" s="1"/>
  <c r="O3601" i="2"/>
  <c r="D3601" i="2" s="1"/>
  <c r="O3600" i="2"/>
  <c r="D3600" i="2" s="1"/>
  <c r="O3599" i="2"/>
  <c r="D3599" i="2" s="1"/>
  <c r="O3598" i="2"/>
  <c r="D3598" i="2" s="1"/>
  <c r="O3597" i="2"/>
  <c r="D3597" i="2" s="1"/>
  <c r="O3596" i="2"/>
  <c r="D3596" i="2" s="1"/>
  <c r="O3595" i="2"/>
  <c r="D3595" i="2" s="1"/>
  <c r="O3594" i="2"/>
  <c r="D3594" i="2" s="1"/>
  <c r="O3593" i="2"/>
  <c r="D3593" i="2" s="1"/>
  <c r="O3592" i="2"/>
  <c r="D3592" i="2" s="1"/>
  <c r="O3591" i="2"/>
  <c r="D3591" i="2" s="1"/>
  <c r="O3590" i="2"/>
  <c r="D3590" i="2" s="1"/>
  <c r="O3589" i="2"/>
  <c r="D3589" i="2" s="1"/>
  <c r="O3588" i="2"/>
  <c r="D3588" i="2" s="1"/>
  <c r="O3587" i="2"/>
  <c r="D3587" i="2" s="1"/>
  <c r="O3586" i="2"/>
  <c r="D3586" i="2" s="1"/>
  <c r="O3585" i="2"/>
  <c r="D3585" i="2" s="1"/>
  <c r="O3584" i="2"/>
  <c r="D3584" i="2" s="1"/>
  <c r="O3583" i="2"/>
  <c r="D3583" i="2" s="1"/>
  <c r="O3582" i="2"/>
  <c r="D3582" i="2" s="1"/>
  <c r="O3581" i="2"/>
  <c r="D3581" i="2" s="1"/>
  <c r="O3580" i="2"/>
  <c r="D3580" i="2" s="1"/>
  <c r="O3579" i="2"/>
  <c r="D3579" i="2" s="1"/>
  <c r="O3578" i="2"/>
  <c r="D3578" i="2" s="1"/>
  <c r="O3577" i="2"/>
  <c r="D3577" i="2" s="1"/>
  <c r="O3576" i="2"/>
  <c r="D3576" i="2" s="1"/>
  <c r="O3575" i="2"/>
  <c r="D3575" i="2" s="1"/>
  <c r="O3574" i="2"/>
  <c r="D3574" i="2" s="1"/>
  <c r="O3573" i="2"/>
  <c r="D3573" i="2" s="1"/>
  <c r="O3572" i="2"/>
  <c r="D3572" i="2" s="1"/>
  <c r="O3571" i="2"/>
  <c r="D3571" i="2" s="1"/>
  <c r="O3570" i="2"/>
  <c r="D3570" i="2" s="1"/>
  <c r="O3569" i="2"/>
  <c r="D3569" i="2" s="1"/>
  <c r="O3568" i="2"/>
  <c r="D3568" i="2" s="1"/>
  <c r="O3567" i="2"/>
  <c r="D3567" i="2" s="1"/>
  <c r="O3566" i="2"/>
  <c r="D3566" i="2" s="1"/>
  <c r="O3565" i="2"/>
  <c r="D3565" i="2" s="1"/>
  <c r="O3564" i="2"/>
  <c r="D3564" i="2" s="1"/>
  <c r="O3563" i="2"/>
  <c r="D3563" i="2" s="1"/>
  <c r="O3562" i="2"/>
  <c r="D3562" i="2" s="1"/>
  <c r="O3561" i="2"/>
  <c r="D3561" i="2" s="1"/>
  <c r="O3560" i="2"/>
  <c r="D3560" i="2" s="1"/>
  <c r="O3559" i="2"/>
  <c r="D3559" i="2" s="1"/>
  <c r="O3558" i="2"/>
  <c r="D3558" i="2" s="1"/>
  <c r="O3557" i="2"/>
  <c r="D3557" i="2" s="1"/>
  <c r="O3556" i="2"/>
  <c r="D3556" i="2" s="1"/>
  <c r="O3555" i="2"/>
  <c r="D3555" i="2" s="1"/>
  <c r="O3554" i="2"/>
  <c r="D3554" i="2" s="1"/>
  <c r="O3553" i="2"/>
  <c r="D3553" i="2" s="1"/>
  <c r="O3552" i="2"/>
  <c r="D3552" i="2" s="1"/>
  <c r="O3551" i="2"/>
  <c r="D3551" i="2" s="1"/>
  <c r="O3550" i="2"/>
  <c r="D3550" i="2" s="1"/>
  <c r="O3549" i="2"/>
  <c r="D3549" i="2" s="1"/>
  <c r="O3548" i="2"/>
  <c r="D3548" i="2" s="1"/>
  <c r="O3547" i="2"/>
  <c r="D3547" i="2" s="1"/>
  <c r="O3546" i="2"/>
  <c r="D3546" i="2" s="1"/>
  <c r="O3545" i="2"/>
  <c r="D3545" i="2" s="1"/>
  <c r="O3544" i="2"/>
  <c r="D3544" i="2" s="1"/>
  <c r="O3543" i="2"/>
  <c r="D3543" i="2" s="1"/>
  <c r="O3542" i="2"/>
  <c r="D3542" i="2" s="1"/>
  <c r="O3541" i="2"/>
  <c r="D3541" i="2" s="1"/>
  <c r="O3540" i="2"/>
  <c r="D3540" i="2" s="1"/>
  <c r="O3539" i="2"/>
  <c r="D3539" i="2" s="1"/>
  <c r="O3538" i="2"/>
  <c r="D3538" i="2" s="1"/>
  <c r="O3537" i="2"/>
  <c r="D3537" i="2" s="1"/>
  <c r="O3536" i="2"/>
  <c r="D3536" i="2" s="1"/>
  <c r="O3535" i="2"/>
  <c r="D3535" i="2" s="1"/>
  <c r="O3534" i="2"/>
  <c r="D3534" i="2" s="1"/>
  <c r="O3533" i="2"/>
  <c r="D3533" i="2" s="1"/>
  <c r="O3532" i="2"/>
  <c r="D3532" i="2" s="1"/>
  <c r="O3531" i="2"/>
  <c r="D3531" i="2" s="1"/>
  <c r="O3530" i="2"/>
  <c r="D3530" i="2" s="1"/>
  <c r="O3529" i="2"/>
  <c r="D3529" i="2" s="1"/>
  <c r="O3528" i="2"/>
  <c r="D3528" i="2" s="1"/>
  <c r="O3527" i="2"/>
  <c r="D3527" i="2" s="1"/>
  <c r="O3526" i="2"/>
  <c r="D3526" i="2" s="1"/>
  <c r="O3525" i="2"/>
  <c r="D3525" i="2" s="1"/>
  <c r="O3524" i="2"/>
  <c r="D3524" i="2" s="1"/>
  <c r="O3523" i="2"/>
  <c r="D3523" i="2" s="1"/>
  <c r="O3522" i="2"/>
  <c r="D3522" i="2" s="1"/>
  <c r="O3521" i="2"/>
  <c r="D3521" i="2" s="1"/>
  <c r="O3520" i="2"/>
  <c r="D3520" i="2" s="1"/>
  <c r="O3519" i="2"/>
  <c r="D3519" i="2" s="1"/>
  <c r="O3518" i="2"/>
  <c r="D3518" i="2" s="1"/>
  <c r="O3517" i="2"/>
  <c r="D3517" i="2" s="1"/>
  <c r="O3516" i="2"/>
  <c r="D3516" i="2" s="1"/>
  <c r="O3515" i="2"/>
  <c r="D3515" i="2" s="1"/>
  <c r="O3514" i="2"/>
  <c r="D3514" i="2" s="1"/>
  <c r="O3513" i="2"/>
  <c r="D3513" i="2" s="1"/>
  <c r="O3512" i="2"/>
  <c r="D3512" i="2" s="1"/>
  <c r="O3511" i="2"/>
  <c r="D3511" i="2" s="1"/>
  <c r="O3510" i="2"/>
  <c r="D3510" i="2" s="1"/>
  <c r="O3509" i="2"/>
  <c r="D3509" i="2" s="1"/>
  <c r="O3508" i="2"/>
  <c r="D3508" i="2" s="1"/>
  <c r="O3507" i="2"/>
  <c r="D3507" i="2" s="1"/>
  <c r="O3506" i="2"/>
  <c r="D3506" i="2" s="1"/>
  <c r="O3505" i="2"/>
  <c r="D3505" i="2" s="1"/>
  <c r="O3504" i="2"/>
  <c r="D3504" i="2" s="1"/>
  <c r="O3503" i="2"/>
  <c r="D3503" i="2" s="1"/>
  <c r="O3502" i="2"/>
  <c r="D3502" i="2" s="1"/>
  <c r="O3501" i="2"/>
  <c r="D3501" i="2" s="1"/>
  <c r="O3500" i="2"/>
  <c r="D3500" i="2" s="1"/>
  <c r="O3499" i="2"/>
  <c r="D3499" i="2" s="1"/>
  <c r="O3498" i="2"/>
  <c r="D3498" i="2" s="1"/>
  <c r="O3497" i="2"/>
  <c r="D3497" i="2" s="1"/>
  <c r="O3496" i="2"/>
  <c r="D3496" i="2" s="1"/>
  <c r="O3495" i="2"/>
  <c r="D3495" i="2" s="1"/>
  <c r="O3494" i="2"/>
  <c r="D3494" i="2" s="1"/>
  <c r="O3493" i="2"/>
  <c r="D3493" i="2" s="1"/>
  <c r="O3492" i="2"/>
  <c r="D3492" i="2" s="1"/>
  <c r="O3491" i="2"/>
  <c r="D3491" i="2" s="1"/>
  <c r="O3490" i="2"/>
  <c r="D3490" i="2" s="1"/>
  <c r="O3489" i="2"/>
  <c r="D3489" i="2" s="1"/>
  <c r="O3488" i="2"/>
  <c r="D3488" i="2" s="1"/>
  <c r="O3487" i="2"/>
  <c r="D3487" i="2" s="1"/>
  <c r="O3486" i="2"/>
  <c r="D3486" i="2" s="1"/>
  <c r="O3485" i="2"/>
  <c r="D3485" i="2" s="1"/>
  <c r="O3484" i="2"/>
  <c r="D3484" i="2" s="1"/>
  <c r="O3483" i="2"/>
  <c r="D3483" i="2" s="1"/>
  <c r="O3482" i="2"/>
  <c r="D3482" i="2" s="1"/>
  <c r="O3481" i="2"/>
  <c r="D3481" i="2" s="1"/>
  <c r="O3480" i="2"/>
  <c r="D3480" i="2" s="1"/>
  <c r="O3479" i="2"/>
  <c r="D3479" i="2" s="1"/>
  <c r="O3478" i="2"/>
  <c r="D3478" i="2" s="1"/>
  <c r="O3477" i="2"/>
  <c r="D3477" i="2" s="1"/>
  <c r="O3476" i="2"/>
  <c r="D3476" i="2" s="1"/>
  <c r="O3475" i="2"/>
  <c r="D3475" i="2" s="1"/>
  <c r="O3474" i="2"/>
  <c r="D3474" i="2" s="1"/>
  <c r="O3473" i="2"/>
  <c r="D3473" i="2" s="1"/>
  <c r="O3472" i="2"/>
  <c r="D3472" i="2" s="1"/>
  <c r="O3471" i="2"/>
  <c r="D3471" i="2" s="1"/>
  <c r="O3470" i="2"/>
  <c r="D3470" i="2" s="1"/>
  <c r="O3469" i="2"/>
  <c r="D3469" i="2" s="1"/>
  <c r="O3468" i="2"/>
  <c r="D3468" i="2" s="1"/>
  <c r="O3467" i="2"/>
  <c r="D3467" i="2" s="1"/>
  <c r="O3466" i="2"/>
  <c r="D3466" i="2" s="1"/>
  <c r="O3465" i="2"/>
  <c r="D3465" i="2" s="1"/>
  <c r="O3464" i="2"/>
  <c r="D3464" i="2" s="1"/>
  <c r="O3463" i="2"/>
  <c r="D3463" i="2" s="1"/>
  <c r="O3462" i="2"/>
  <c r="D3462" i="2" s="1"/>
  <c r="O3461" i="2"/>
  <c r="D3461" i="2" s="1"/>
  <c r="O3460" i="2"/>
  <c r="D3460" i="2" s="1"/>
  <c r="O3459" i="2"/>
  <c r="D3459" i="2" s="1"/>
  <c r="O3458" i="2"/>
  <c r="D3458" i="2" s="1"/>
  <c r="O3457" i="2"/>
  <c r="D3457" i="2" s="1"/>
  <c r="O3456" i="2"/>
  <c r="D3456" i="2" s="1"/>
  <c r="O3455" i="2"/>
  <c r="D3455" i="2" s="1"/>
  <c r="O3454" i="2"/>
  <c r="D3454" i="2" s="1"/>
  <c r="O3453" i="2"/>
  <c r="D3453" i="2" s="1"/>
  <c r="O3452" i="2"/>
  <c r="D3452" i="2" s="1"/>
  <c r="O3451" i="2"/>
  <c r="D3451" i="2" s="1"/>
  <c r="O3450" i="2"/>
  <c r="D3450" i="2" s="1"/>
  <c r="O3449" i="2"/>
  <c r="D3449" i="2" s="1"/>
  <c r="O3448" i="2"/>
  <c r="D3448" i="2" s="1"/>
  <c r="O3447" i="2"/>
  <c r="D3447" i="2" s="1"/>
  <c r="O3446" i="2"/>
  <c r="D3446" i="2" s="1"/>
  <c r="O3445" i="2"/>
  <c r="D3445" i="2" s="1"/>
  <c r="O3444" i="2"/>
  <c r="D3444" i="2" s="1"/>
  <c r="O3443" i="2"/>
  <c r="D3443" i="2" s="1"/>
  <c r="O3442" i="2"/>
  <c r="D3442" i="2" s="1"/>
  <c r="O3441" i="2"/>
  <c r="D3441" i="2" s="1"/>
  <c r="O3440" i="2"/>
  <c r="D3440" i="2" s="1"/>
  <c r="O3439" i="2"/>
  <c r="D3439" i="2" s="1"/>
  <c r="O3438" i="2"/>
  <c r="D3438" i="2" s="1"/>
  <c r="O3437" i="2"/>
  <c r="D3437" i="2" s="1"/>
  <c r="O3436" i="2"/>
  <c r="D3436" i="2" s="1"/>
  <c r="O3435" i="2"/>
  <c r="D3435" i="2" s="1"/>
  <c r="O3434" i="2"/>
  <c r="D3434" i="2" s="1"/>
  <c r="O3433" i="2"/>
  <c r="D3433" i="2" s="1"/>
  <c r="O3432" i="2"/>
  <c r="D3432" i="2" s="1"/>
  <c r="O3431" i="2"/>
  <c r="D3431" i="2" s="1"/>
  <c r="O3430" i="2"/>
  <c r="D3430" i="2" s="1"/>
  <c r="O3429" i="2"/>
  <c r="D3429" i="2" s="1"/>
  <c r="O3428" i="2"/>
  <c r="D3428" i="2" s="1"/>
  <c r="O3427" i="2"/>
  <c r="D3427" i="2" s="1"/>
  <c r="O3426" i="2"/>
  <c r="D3426" i="2" s="1"/>
  <c r="O3425" i="2"/>
  <c r="D3425" i="2" s="1"/>
  <c r="O3424" i="2"/>
  <c r="D3424" i="2" s="1"/>
  <c r="O3423" i="2"/>
  <c r="D3423" i="2" s="1"/>
  <c r="O3422" i="2"/>
  <c r="D3422" i="2" s="1"/>
  <c r="O3421" i="2"/>
  <c r="D3421" i="2" s="1"/>
  <c r="O3420" i="2"/>
  <c r="D3420" i="2" s="1"/>
  <c r="O3419" i="2"/>
  <c r="D3419" i="2" s="1"/>
  <c r="O3418" i="2"/>
  <c r="D3418" i="2" s="1"/>
  <c r="O3417" i="2"/>
  <c r="D3417" i="2" s="1"/>
  <c r="O3416" i="2"/>
  <c r="D3416" i="2" s="1"/>
  <c r="O3415" i="2"/>
  <c r="D3415" i="2" s="1"/>
  <c r="O3414" i="2"/>
  <c r="D3414" i="2" s="1"/>
  <c r="O3413" i="2"/>
  <c r="D3413" i="2" s="1"/>
  <c r="O3412" i="2"/>
  <c r="D3412" i="2" s="1"/>
  <c r="O3411" i="2"/>
  <c r="D3411" i="2" s="1"/>
  <c r="O3410" i="2"/>
  <c r="D3410" i="2" s="1"/>
  <c r="O3409" i="2"/>
  <c r="D3409" i="2" s="1"/>
  <c r="O3408" i="2"/>
  <c r="D3408" i="2" s="1"/>
  <c r="O3407" i="2"/>
  <c r="D3407" i="2" s="1"/>
  <c r="O3406" i="2"/>
  <c r="D3406" i="2" s="1"/>
  <c r="O3405" i="2"/>
  <c r="D3405" i="2" s="1"/>
  <c r="O3404" i="2"/>
  <c r="D3404" i="2" s="1"/>
  <c r="O3403" i="2"/>
  <c r="O3402" i="2"/>
  <c r="D3402" i="2" s="1"/>
  <c r="O3401" i="2"/>
  <c r="D3401" i="2" s="1"/>
  <c r="O3400" i="2"/>
  <c r="D3400" i="2" s="1"/>
  <c r="O3399" i="2"/>
  <c r="D3399" i="2" s="1"/>
  <c r="O3398" i="2"/>
  <c r="D3398" i="2" s="1"/>
  <c r="O3397" i="2"/>
  <c r="D3397" i="2" s="1"/>
  <c r="O3396" i="2"/>
  <c r="D3396" i="2" s="1"/>
  <c r="O3395" i="2"/>
  <c r="D3395" i="2" s="1"/>
  <c r="O3394" i="2"/>
  <c r="D3394" i="2" s="1"/>
  <c r="O3393" i="2"/>
  <c r="D3393" i="2" s="1"/>
  <c r="O3392" i="2"/>
  <c r="D3392" i="2" s="1"/>
  <c r="O3391" i="2"/>
  <c r="D3391" i="2" s="1"/>
  <c r="O3390" i="2"/>
  <c r="D3390" i="2" s="1"/>
  <c r="O3389" i="2"/>
  <c r="D3389" i="2" s="1"/>
  <c r="O3388" i="2"/>
  <c r="D3388" i="2" s="1"/>
  <c r="O3387" i="2"/>
  <c r="D3387" i="2" s="1"/>
  <c r="O3386" i="2"/>
  <c r="D3386" i="2" s="1"/>
  <c r="O3385" i="2"/>
  <c r="D3385" i="2" s="1"/>
  <c r="O3384" i="2"/>
  <c r="D3384" i="2" s="1"/>
  <c r="O3383" i="2"/>
  <c r="D3383" i="2" s="1"/>
  <c r="O3382" i="2"/>
  <c r="D3382" i="2" s="1"/>
  <c r="O3381" i="2"/>
  <c r="D3381" i="2" s="1"/>
  <c r="O3380" i="2"/>
  <c r="D3380" i="2" s="1"/>
  <c r="O3379" i="2"/>
  <c r="D3379" i="2" s="1"/>
  <c r="O3378" i="2"/>
  <c r="D3378" i="2" s="1"/>
  <c r="O3377" i="2"/>
  <c r="D3377" i="2" s="1"/>
  <c r="O3376" i="2"/>
  <c r="D3376" i="2" s="1"/>
  <c r="O3375" i="2"/>
  <c r="D3375" i="2" s="1"/>
  <c r="O3374" i="2"/>
  <c r="D3374" i="2" s="1"/>
  <c r="O3373" i="2"/>
  <c r="D3373" i="2" s="1"/>
  <c r="O3372" i="2"/>
  <c r="D3372" i="2" s="1"/>
  <c r="O3371" i="2"/>
  <c r="D3371" i="2" s="1"/>
  <c r="O3370" i="2"/>
  <c r="D3370" i="2" s="1"/>
  <c r="O3369" i="2"/>
  <c r="D3369" i="2" s="1"/>
  <c r="O3368" i="2"/>
  <c r="D3368" i="2" s="1"/>
  <c r="O3367" i="2"/>
  <c r="D3367" i="2" s="1"/>
  <c r="O3366" i="2"/>
  <c r="D3366" i="2" s="1"/>
  <c r="O3365" i="2"/>
  <c r="D3365" i="2" s="1"/>
  <c r="O3364" i="2"/>
  <c r="D3364" i="2" s="1"/>
  <c r="O3363" i="2"/>
  <c r="D3363" i="2" s="1"/>
  <c r="O3362" i="2"/>
  <c r="D3362" i="2" s="1"/>
  <c r="O3361" i="2"/>
  <c r="D3361" i="2" s="1"/>
  <c r="O3360" i="2"/>
  <c r="D3360" i="2" s="1"/>
  <c r="O3359" i="2"/>
  <c r="D3359" i="2" s="1"/>
  <c r="O3358" i="2"/>
  <c r="D3358" i="2" s="1"/>
  <c r="O3357" i="2"/>
  <c r="D3357" i="2" s="1"/>
  <c r="O3356" i="2"/>
  <c r="D3356" i="2" s="1"/>
  <c r="O3355" i="2"/>
  <c r="D3355" i="2" s="1"/>
  <c r="O3354" i="2"/>
  <c r="D3354" i="2" s="1"/>
  <c r="O3353" i="2"/>
  <c r="D3353" i="2" s="1"/>
  <c r="O3352" i="2"/>
  <c r="D3352" i="2" s="1"/>
  <c r="O3351" i="2"/>
  <c r="D3351" i="2" s="1"/>
  <c r="O3350" i="2"/>
  <c r="D3350" i="2" s="1"/>
  <c r="O3349" i="2"/>
  <c r="D3349" i="2" s="1"/>
  <c r="O3348" i="2"/>
  <c r="D3348" i="2" s="1"/>
  <c r="O3347" i="2"/>
  <c r="D3347" i="2" s="1"/>
  <c r="O3346" i="2"/>
  <c r="D3346" i="2" s="1"/>
  <c r="O3345" i="2"/>
  <c r="D3345" i="2" s="1"/>
  <c r="O3344" i="2"/>
  <c r="D3344" i="2" s="1"/>
  <c r="O3343" i="2"/>
  <c r="D3343" i="2" s="1"/>
  <c r="O3342" i="2"/>
  <c r="D3342" i="2" s="1"/>
  <c r="O3341" i="2"/>
  <c r="D3341" i="2" s="1"/>
  <c r="O3340" i="2"/>
  <c r="D3340" i="2" s="1"/>
  <c r="O3339" i="2"/>
  <c r="D3339" i="2" s="1"/>
  <c r="O3338" i="2"/>
  <c r="D3338" i="2" s="1"/>
  <c r="O3337" i="2"/>
  <c r="D3337" i="2" s="1"/>
  <c r="O3336" i="2"/>
  <c r="D3336" i="2" s="1"/>
  <c r="O3335" i="2"/>
  <c r="D3335" i="2" s="1"/>
  <c r="O3334" i="2"/>
  <c r="D3334" i="2" s="1"/>
  <c r="O3333" i="2"/>
  <c r="D3333" i="2" s="1"/>
  <c r="O3332" i="2"/>
  <c r="D3332" i="2" s="1"/>
  <c r="O3331" i="2"/>
  <c r="O3330" i="2"/>
  <c r="D3330" i="2" s="1"/>
  <c r="O3329" i="2"/>
  <c r="D3329" i="2" s="1"/>
  <c r="O3328" i="2"/>
  <c r="D3328" i="2" s="1"/>
  <c r="O3327" i="2"/>
  <c r="D3327" i="2" s="1"/>
  <c r="O3326" i="2"/>
  <c r="D3326" i="2" s="1"/>
  <c r="O3325" i="2"/>
  <c r="D3325" i="2" s="1"/>
  <c r="O3324" i="2"/>
  <c r="D3324" i="2" s="1"/>
  <c r="O3323" i="2"/>
  <c r="O3322" i="2"/>
  <c r="D3322" i="2" s="1"/>
  <c r="O3321" i="2"/>
  <c r="D3321" i="2" s="1"/>
  <c r="O3320" i="2"/>
  <c r="D3320" i="2" s="1"/>
  <c r="O3319" i="2"/>
  <c r="D3319" i="2" s="1"/>
  <c r="O3318" i="2"/>
  <c r="D3318" i="2" s="1"/>
  <c r="O3317" i="2"/>
  <c r="D3317" i="2" s="1"/>
  <c r="O3316" i="2"/>
  <c r="D3316" i="2" s="1"/>
  <c r="O3315" i="2"/>
  <c r="O3314" i="2"/>
  <c r="D3314" i="2" s="1"/>
  <c r="O3313" i="2"/>
  <c r="D3313" i="2" s="1"/>
  <c r="O3312" i="2"/>
  <c r="D3312" i="2" s="1"/>
  <c r="O3311" i="2"/>
  <c r="D3311" i="2" s="1"/>
  <c r="O3310" i="2"/>
  <c r="D3310" i="2" s="1"/>
  <c r="O3309" i="2"/>
  <c r="D3309" i="2" s="1"/>
  <c r="O3308" i="2"/>
  <c r="D3308" i="2" s="1"/>
  <c r="O3307" i="2"/>
  <c r="O3306" i="2"/>
  <c r="D3306" i="2" s="1"/>
  <c r="O3305" i="2"/>
  <c r="D3305" i="2" s="1"/>
  <c r="O3304" i="2"/>
  <c r="D3304" i="2" s="1"/>
  <c r="O3303" i="2"/>
  <c r="D3303" i="2" s="1"/>
  <c r="O3302" i="2"/>
  <c r="D3302" i="2" s="1"/>
  <c r="O3301" i="2"/>
  <c r="D3301" i="2" s="1"/>
  <c r="O3300" i="2"/>
  <c r="D3300" i="2" s="1"/>
  <c r="O3299" i="2"/>
  <c r="O3298" i="2"/>
  <c r="D3298" i="2" s="1"/>
  <c r="O3297" i="2"/>
  <c r="D3297" i="2" s="1"/>
  <c r="O3296" i="2"/>
  <c r="D3296" i="2" s="1"/>
  <c r="O3295" i="2"/>
  <c r="D3295" i="2" s="1"/>
  <c r="O3294" i="2"/>
  <c r="D3294" i="2" s="1"/>
  <c r="O3293" i="2"/>
  <c r="D3293" i="2" s="1"/>
  <c r="O3292" i="2"/>
  <c r="D3292" i="2" s="1"/>
  <c r="O3291" i="2"/>
  <c r="O3290" i="2"/>
  <c r="D3290" i="2" s="1"/>
  <c r="O3289" i="2"/>
  <c r="D3289" i="2" s="1"/>
  <c r="O3288" i="2"/>
  <c r="D3288" i="2" s="1"/>
  <c r="O3287" i="2"/>
  <c r="D3287" i="2" s="1"/>
  <c r="O3286" i="2"/>
  <c r="D3286" i="2" s="1"/>
  <c r="O3285" i="2"/>
  <c r="D3285" i="2" s="1"/>
  <c r="O3284" i="2"/>
  <c r="D3284" i="2" s="1"/>
  <c r="O3283" i="2"/>
  <c r="O3282" i="2"/>
  <c r="D3282" i="2" s="1"/>
  <c r="O3281" i="2"/>
  <c r="D3281" i="2" s="1"/>
  <c r="O3280" i="2"/>
  <c r="D3280" i="2" s="1"/>
  <c r="O3279" i="2"/>
  <c r="D3279" i="2" s="1"/>
  <c r="O3278" i="2"/>
  <c r="D3278" i="2" s="1"/>
  <c r="O3277" i="2"/>
  <c r="D3277" i="2" s="1"/>
  <c r="O3276" i="2"/>
  <c r="D3276" i="2" s="1"/>
  <c r="O3275" i="2"/>
  <c r="O3274" i="2"/>
  <c r="D3274" i="2" s="1"/>
  <c r="O3273" i="2"/>
  <c r="D3273" i="2" s="1"/>
  <c r="O3272" i="2"/>
  <c r="D3272" i="2" s="1"/>
  <c r="O3271" i="2"/>
  <c r="D3271" i="2" s="1"/>
  <c r="O3270" i="2"/>
  <c r="D3270" i="2" s="1"/>
  <c r="O3269" i="2"/>
  <c r="D3269" i="2" s="1"/>
  <c r="O3268" i="2"/>
  <c r="D3268" i="2" s="1"/>
  <c r="O3267" i="2"/>
  <c r="O3266" i="2"/>
  <c r="D3266" i="2" s="1"/>
  <c r="O3265" i="2"/>
  <c r="D3265" i="2" s="1"/>
  <c r="O3264" i="2"/>
  <c r="D3264" i="2" s="1"/>
  <c r="O3263" i="2"/>
  <c r="D3263" i="2" s="1"/>
  <c r="O3262" i="2"/>
  <c r="D3262" i="2" s="1"/>
  <c r="O3261" i="2"/>
  <c r="D3261" i="2" s="1"/>
  <c r="O3260" i="2"/>
  <c r="D3260" i="2" s="1"/>
  <c r="O3259" i="2"/>
  <c r="O3258" i="2"/>
  <c r="D3258" i="2" s="1"/>
  <c r="O3257" i="2"/>
  <c r="D3257" i="2" s="1"/>
  <c r="O3256" i="2"/>
  <c r="D3256" i="2" s="1"/>
  <c r="O3255" i="2"/>
  <c r="D3255" i="2" s="1"/>
  <c r="O3254" i="2"/>
  <c r="D3254" i="2" s="1"/>
  <c r="O3253" i="2"/>
  <c r="D3253" i="2" s="1"/>
  <c r="O3252" i="2"/>
  <c r="D3252" i="2" s="1"/>
  <c r="O3251" i="2"/>
  <c r="O3250" i="2"/>
  <c r="D3250" i="2" s="1"/>
  <c r="O3249" i="2"/>
  <c r="D3249" i="2" s="1"/>
  <c r="O3248" i="2"/>
  <c r="D3248" i="2" s="1"/>
  <c r="O3247" i="2"/>
  <c r="D3247" i="2" s="1"/>
  <c r="O3246" i="2"/>
  <c r="D3246" i="2" s="1"/>
  <c r="O3245" i="2"/>
  <c r="D3245" i="2" s="1"/>
  <c r="O3244" i="2"/>
  <c r="D3244" i="2" s="1"/>
  <c r="O3243" i="2"/>
  <c r="O3242" i="2"/>
  <c r="D3242" i="2" s="1"/>
  <c r="O3241" i="2"/>
  <c r="D3241" i="2" s="1"/>
  <c r="O3240" i="2"/>
  <c r="D3240" i="2" s="1"/>
  <c r="O3239" i="2"/>
  <c r="D3239" i="2" s="1"/>
  <c r="O3238" i="2"/>
  <c r="D3238" i="2" s="1"/>
  <c r="O3237" i="2"/>
  <c r="D3237" i="2" s="1"/>
  <c r="O3236" i="2"/>
  <c r="D3236" i="2" s="1"/>
  <c r="O3235" i="2"/>
  <c r="O3234" i="2"/>
  <c r="D3234" i="2" s="1"/>
  <c r="O3233" i="2"/>
  <c r="D3233" i="2" s="1"/>
  <c r="O3232" i="2"/>
  <c r="D3232" i="2" s="1"/>
  <c r="O3231" i="2"/>
  <c r="D3231" i="2" s="1"/>
  <c r="O3230" i="2"/>
  <c r="D3230" i="2" s="1"/>
  <c r="O3229" i="2"/>
  <c r="D3229" i="2" s="1"/>
  <c r="O3228" i="2"/>
  <c r="D3228" i="2" s="1"/>
  <c r="O3227" i="2"/>
  <c r="O3226" i="2"/>
  <c r="D3226" i="2" s="1"/>
  <c r="O3225" i="2"/>
  <c r="D3225" i="2" s="1"/>
  <c r="O3224" i="2"/>
  <c r="D3224" i="2" s="1"/>
  <c r="O3223" i="2"/>
  <c r="D3223" i="2" s="1"/>
  <c r="O3222" i="2"/>
  <c r="D3222" i="2" s="1"/>
  <c r="O3221" i="2"/>
  <c r="D3221" i="2" s="1"/>
  <c r="O3220" i="2"/>
  <c r="D3220" i="2" s="1"/>
  <c r="O3219" i="2"/>
  <c r="O3218" i="2"/>
  <c r="D3218" i="2" s="1"/>
  <c r="O3217" i="2"/>
  <c r="D3217" i="2" s="1"/>
  <c r="O3216" i="2"/>
  <c r="D3216" i="2" s="1"/>
  <c r="O3215" i="2"/>
  <c r="D3215" i="2" s="1"/>
  <c r="O3214" i="2"/>
  <c r="D3214" i="2" s="1"/>
  <c r="O3213" i="2"/>
  <c r="D3213" i="2" s="1"/>
  <c r="O3212" i="2"/>
  <c r="D3212" i="2" s="1"/>
  <c r="O3211" i="2"/>
  <c r="O3210" i="2"/>
  <c r="D3210" i="2" s="1"/>
  <c r="O3209" i="2"/>
  <c r="D3209" i="2" s="1"/>
  <c r="O3208" i="2"/>
  <c r="D3208" i="2" s="1"/>
  <c r="O3207" i="2"/>
  <c r="D3207" i="2" s="1"/>
  <c r="O3206" i="2"/>
  <c r="D3206" i="2" s="1"/>
  <c r="O3205" i="2"/>
  <c r="D3205" i="2" s="1"/>
  <c r="O3204" i="2"/>
  <c r="D3204" i="2" s="1"/>
  <c r="O3203" i="2"/>
  <c r="O3202" i="2"/>
  <c r="D3202" i="2" s="1"/>
  <c r="O3201" i="2"/>
  <c r="D3201" i="2" s="1"/>
  <c r="O3200" i="2"/>
  <c r="D3200" i="2" s="1"/>
  <c r="O3199" i="2"/>
  <c r="D3199" i="2" s="1"/>
  <c r="O3198" i="2"/>
  <c r="D3198" i="2" s="1"/>
  <c r="O3197" i="2"/>
  <c r="D3197" i="2" s="1"/>
  <c r="O3196" i="2"/>
  <c r="D3196" i="2" s="1"/>
  <c r="O3195" i="2"/>
  <c r="O3194" i="2"/>
  <c r="D3194" i="2" s="1"/>
  <c r="O3193" i="2"/>
  <c r="D3193" i="2" s="1"/>
  <c r="O3192" i="2"/>
  <c r="D3192" i="2" s="1"/>
  <c r="O3191" i="2"/>
  <c r="D3191" i="2" s="1"/>
  <c r="O3190" i="2"/>
  <c r="D3190" i="2" s="1"/>
  <c r="O3189" i="2"/>
  <c r="D3189" i="2" s="1"/>
  <c r="O3188" i="2"/>
  <c r="D3188" i="2" s="1"/>
  <c r="O3187" i="2"/>
  <c r="O3186" i="2"/>
  <c r="D3186" i="2" s="1"/>
  <c r="O3185" i="2"/>
  <c r="D3185" i="2" s="1"/>
  <c r="O3184" i="2"/>
  <c r="D3184" i="2" s="1"/>
  <c r="O3183" i="2"/>
  <c r="D3183" i="2" s="1"/>
  <c r="O3182" i="2"/>
  <c r="D3182" i="2" s="1"/>
  <c r="O3181" i="2"/>
  <c r="D3181" i="2" s="1"/>
  <c r="O3180" i="2"/>
  <c r="D3180" i="2" s="1"/>
  <c r="O3179" i="2"/>
  <c r="O3178" i="2"/>
  <c r="D3178" i="2" s="1"/>
  <c r="O3177" i="2"/>
  <c r="D3177" i="2" s="1"/>
  <c r="O3176" i="2"/>
  <c r="D3176" i="2" s="1"/>
  <c r="O3175" i="2"/>
  <c r="D3175" i="2" s="1"/>
  <c r="O3174" i="2"/>
  <c r="D3174" i="2" s="1"/>
  <c r="O3173" i="2"/>
  <c r="D3173" i="2" s="1"/>
  <c r="O3172" i="2"/>
  <c r="D3172" i="2" s="1"/>
  <c r="O3171" i="2"/>
  <c r="O3170" i="2"/>
  <c r="D3170" i="2" s="1"/>
  <c r="O3169" i="2"/>
  <c r="D3169" i="2" s="1"/>
  <c r="O3168" i="2"/>
  <c r="D3168" i="2" s="1"/>
  <c r="O3167" i="2"/>
  <c r="D3167" i="2" s="1"/>
  <c r="O3166" i="2"/>
  <c r="D3166" i="2" s="1"/>
  <c r="O3165" i="2"/>
  <c r="D3165" i="2" s="1"/>
  <c r="O3164" i="2"/>
  <c r="D3164" i="2" s="1"/>
  <c r="O3163" i="2"/>
  <c r="O3162" i="2"/>
  <c r="D3162" i="2" s="1"/>
  <c r="O3161" i="2"/>
  <c r="D3161" i="2" s="1"/>
  <c r="O3160" i="2"/>
  <c r="D3160" i="2" s="1"/>
  <c r="O3159" i="2"/>
  <c r="D3159" i="2" s="1"/>
  <c r="O3158" i="2"/>
  <c r="D3158" i="2" s="1"/>
  <c r="O3157" i="2"/>
  <c r="D3157" i="2" s="1"/>
  <c r="O3156" i="2"/>
  <c r="D3156" i="2" s="1"/>
  <c r="O3155" i="2"/>
  <c r="O3154" i="2"/>
  <c r="D3154" i="2" s="1"/>
  <c r="O3153" i="2"/>
  <c r="D3153" i="2" s="1"/>
  <c r="O3152" i="2"/>
  <c r="D3152" i="2" s="1"/>
  <c r="O3151" i="2"/>
  <c r="D3151" i="2" s="1"/>
  <c r="O3150" i="2"/>
  <c r="D3150" i="2" s="1"/>
  <c r="O3149" i="2"/>
  <c r="D3149" i="2" s="1"/>
  <c r="O3148" i="2"/>
  <c r="D3148" i="2" s="1"/>
  <c r="O3147" i="2"/>
  <c r="O3146" i="2"/>
  <c r="D3146" i="2" s="1"/>
  <c r="O3145" i="2"/>
  <c r="D3145" i="2" s="1"/>
  <c r="O3144" i="2"/>
  <c r="D3144" i="2" s="1"/>
  <c r="O3143" i="2"/>
  <c r="D3143" i="2" s="1"/>
  <c r="O3142" i="2"/>
  <c r="D3142" i="2" s="1"/>
  <c r="O3141" i="2"/>
  <c r="D3141" i="2" s="1"/>
  <c r="O3140" i="2"/>
  <c r="D3140" i="2" s="1"/>
  <c r="O3139" i="2"/>
  <c r="O3138" i="2"/>
  <c r="D3138" i="2" s="1"/>
  <c r="O3137" i="2"/>
  <c r="D3137" i="2" s="1"/>
  <c r="O3136" i="2"/>
  <c r="D3136" i="2" s="1"/>
  <c r="O3135" i="2"/>
  <c r="D3135" i="2" s="1"/>
  <c r="O3134" i="2"/>
  <c r="D3134" i="2" s="1"/>
  <c r="O3133" i="2"/>
  <c r="D3133" i="2" s="1"/>
  <c r="O3132" i="2"/>
  <c r="D3132" i="2" s="1"/>
  <c r="O3131" i="2"/>
  <c r="O3130" i="2"/>
  <c r="D3130" i="2" s="1"/>
  <c r="O3129" i="2"/>
  <c r="D3129" i="2" s="1"/>
  <c r="O3128" i="2"/>
  <c r="D3128" i="2" s="1"/>
  <c r="O3127" i="2"/>
  <c r="D3127" i="2" s="1"/>
  <c r="O3126" i="2"/>
  <c r="D3126" i="2" s="1"/>
  <c r="O3125" i="2"/>
  <c r="D3125" i="2" s="1"/>
  <c r="O3124" i="2"/>
  <c r="D3124" i="2" s="1"/>
  <c r="O3123" i="2"/>
  <c r="O3122" i="2"/>
  <c r="D3122" i="2" s="1"/>
  <c r="O3121" i="2"/>
  <c r="D3121" i="2" s="1"/>
  <c r="O3120" i="2"/>
  <c r="D3120" i="2" s="1"/>
  <c r="O3119" i="2"/>
  <c r="D3119" i="2" s="1"/>
  <c r="O3118" i="2"/>
  <c r="D3118" i="2" s="1"/>
  <c r="O3117" i="2"/>
  <c r="D3117" i="2" s="1"/>
  <c r="O3116" i="2"/>
  <c r="D3116" i="2" s="1"/>
  <c r="O3115" i="2"/>
  <c r="O3114" i="2"/>
  <c r="D3114" i="2" s="1"/>
  <c r="O3113" i="2"/>
  <c r="D3113" i="2" s="1"/>
  <c r="O3112" i="2"/>
  <c r="D3112" i="2" s="1"/>
  <c r="O3111" i="2"/>
  <c r="D3111" i="2" s="1"/>
  <c r="O3110" i="2"/>
  <c r="D3110" i="2" s="1"/>
  <c r="O3109" i="2"/>
  <c r="D3109" i="2" s="1"/>
  <c r="O3108" i="2"/>
  <c r="D3108" i="2" s="1"/>
  <c r="O3107" i="2"/>
  <c r="O3106" i="2"/>
  <c r="D3106" i="2" s="1"/>
  <c r="O3105" i="2"/>
  <c r="D3105" i="2" s="1"/>
  <c r="O3104" i="2"/>
  <c r="D3104" i="2" s="1"/>
  <c r="O3103" i="2"/>
  <c r="D3103" i="2" s="1"/>
  <c r="O3102" i="2"/>
  <c r="D3102" i="2" s="1"/>
  <c r="O3101" i="2"/>
  <c r="D3101" i="2" s="1"/>
  <c r="O3100" i="2"/>
  <c r="D3100" i="2" s="1"/>
  <c r="O3099" i="2"/>
  <c r="O3098" i="2"/>
  <c r="D3098" i="2" s="1"/>
  <c r="O3097" i="2"/>
  <c r="D3097" i="2" s="1"/>
  <c r="O3096" i="2"/>
  <c r="D3096" i="2" s="1"/>
  <c r="O3095" i="2"/>
  <c r="D3095" i="2" s="1"/>
  <c r="O3094" i="2"/>
  <c r="D3094" i="2" s="1"/>
  <c r="O3093" i="2"/>
  <c r="D3093" i="2" s="1"/>
  <c r="O3092" i="2"/>
  <c r="D3092" i="2" s="1"/>
  <c r="O3091" i="2"/>
  <c r="O3090" i="2"/>
  <c r="D3090" i="2" s="1"/>
  <c r="O3089" i="2"/>
  <c r="D3089" i="2" s="1"/>
  <c r="O3088" i="2"/>
  <c r="D3088" i="2" s="1"/>
  <c r="O3087" i="2"/>
  <c r="D3087" i="2" s="1"/>
  <c r="O3086" i="2"/>
  <c r="D3086" i="2" s="1"/>
  <c r="O3085" i="2"/>
  <c r="D3085" i="2" s="1"/>
  <c r="O3084" i="2"/>
  <c r="D3084" i="2" s="1"/>
  <c r="O3083" i="2"/>
  <c r="O3082" i="2"/>
  <c r="D3082" i="2" s="1"/>
  <c r="O3081" i="2"/>
  <c r="D3081" i="2" s="1"/>
  <c r="O3080" i="2"/>
  <c r="D3080" i="2" s="1"/>
  <c r="O3079" i="2"/>
  <c r="D3079" i="2" s="1"/>
  <c r="O3078" i="2"/>
  <c r="D3078" i="2" s="1"/>
  <c r="O3077" i="2"/>
  <c r="D3077" i="2" s="1"/>
  <c r="O3076" i="2"/>
  <c r="D3076" i="2" s="1"/>
  <c r="O3075" i="2"/>
  <c r="O3074" i="2"/>
  <c r="D3074" i="2" s="1"/>
  <c r="O3073" i="2"/>
  <c r="D3073" i="2" s="1"/>
  <c r="O3072" i="2"/>
  <c r="D3072" i="2" s="1"/>
  <c r="O3071" i="2"/>
  <c r="D3071" i="2" s="1"/>
  <c r="O3070" i="2"/>
  <c r="D3070" i="2" s="1"/>
  <c r="O3069" i="2"/>
  <c r="D3069" i="2" s="1"/>
  <c r="O3068" i="2"/>
  <c r="D3068" i="2" s="1"/>
  <c r="O3067" i="2"/>
  <c r="O3066" i="2"/>
  <c r="D3066" i="2" s="1"/>
  <c r="O3065" i="2"/>
  <c r="D3065" i="2" s="1"/>
  <c r="O3064" i="2"/>
  <c r="D3064" i="2" s="1"/>
  <c r="O3063" i="2"/>
  <c r="D3063" i="2" s="1"/>
  <c r="O3062" i="2"/>
  <c r="D3062" i="2" s="1"/>
  <c r="O3061" i="2"/>
  <c r="D3061" i="2" s="1"/>
  <c r="O3060" i="2"/>
  <c r="D3060" i="2" s="1"/>
  <c r="O3059" i="2"/>
  <c r="O3058" i="2"/>
  <c r="D3058" i="2" s="1"/>
  <c r="O3057" i="2"/>
  <c r="D3057" i="2" s="1"/>
  <c r="O3056" i="2"/>
  <c r="D3056" i="2" s="1"/>
  <c r="O3055" i="2"/>
  <c r="D3055" i="2" s="1"/>
  <c r="O3054" i="2"/>
  <c r="D3054" i="2" s="1"/>
  <c r="O3053" i="2"/>
  <c r="D3053" i="2" s="1"/>
  <c r="O3052" i="2"/>
  <c r="D3052" i="2" s="1"/>
  <c r="O3051" i="2"/>
  <c r="O3050" i="2"/>
  <c r="D3050" i="2" s="1"/>
  <c r="O3049" i="2"/>
  <c r="D3049" i="2" s="1"/>
  <c r="O3048" i="2"/>
  <c r="D3048" i="2" s="1"/>
  <c r="O3047" i="2"/>
  <c r="D3047" i="2" s="1"/>
  <c r="O3046" i="2"/>
  <c r="D3046" i="2" s="1"/>
  <c r="O3045" i="2"/>
  <c r="D3045" i="2" s="1"/>
  <c r="O3044" i="2"/>
  <c r="D3044" i="2" s="1"/>
  <c r="O3043" i="2"/>
  <c r="O3042" i="2"/>
  <c r="D3042" i="2" s="1"/>
  <c r="O3041" i="2"/>
  <c r="D3041" i="2" s="1"/>
  <c r="O3040" i="2"/>
  <c r="D3040" i="2" s="1"/>
  <c r="O3039" i="2"/>
  <c r="D3039" i="2" s="1"/>
  <c r="O3038" i="2"/>
  <c r="D3038" i="2" s="1"/>
  <c r="O3037" i="2"/>
  <c r="D3037" i="2" s="1"/>
  <c r="O3036" i="2"/>
  <c r="D3036" i="2" s="1"/>
  <c r="O3035" i="2"/>
  <c r="O3034" i="2"/>
  <c r="D3034" i="2" s="1"/>
  <c r="O3033" i="2"/>
  <c r="D3033" i="2" s="1"/>
  <c r="O3032" i="2"/>
  <c r="D3032" i="2" s="1"/>
  <c r="O3031" i="2"/>
  <c r="D3031" i="2" s="1"/>
  <c r="O3030" i="2"/>
  <c r="D3030" i="2" s="1"/>
  <c r="O3029" i="2"/>
  <c r="D3029" i="2" s="1"/>
  <c r="O3028" i="2"/>
  <c r="D3028" i="2" s="1"/>
  <c r="O3027" i="2"/>
  <c r="O3026" i="2"/>
  <c r="D3026" i="2" s="1"/>
  <c r="O3025" i="2"/>
  <c r="D3025" i="2" s="1"/>
  <c r="O3024" i="2"/>
  <c r="D3024" i="2" s="1"/>
  <c r="O3023" i="2"/>
  <c r="D3023" i="2" s="1"/>
  <c r="O3022" i="2"/>
  <c r="D3022" i="2" s="1"/>
  <c r="O3021" i="2"/>
  <c r="D3021" i="2" s="1"/>
  <c r="O3020" i="2"/>
  <c r="D3020" i="2" s="1"/>
  <c r="O3019" i="2"/>
  <c r="O3018" i="2"/>
  <c r="D3018" i="2" s="1"/>
  <c r="O3017" i="2"/>
  <c r="D3017" i="2" s="1"/>
  <c r="O3016" i="2"/>
  <c r="D3016" i="2" s="1"/>
  <c r="O3015" i="2"/>
  <c r="D3015" i="2" s="1"/>
  <c r="O3014" i="2"/>
  <c r="D3014" i="2" s="1"/>
  <c r="O3013" i="2"/>
  <c r="D3013" i="2" s="1"/>
  <c r="O3012" i="2"/>
  <c r="D3012" i="2" s="1"/>
  <c r="O3011" i="2"/>
  <c r="O3010" i="2"/>
  <c r="D3010" i="2" s="1"/>
  <c r="O3009" i="2"/>
  <c r="D3009" i="2" s="1"/>
  <c r="O3008" i="2"/>
  <c r="D3008" i="2" s="1"/>
  <c r="O3007" i="2"/>
  <c r="D3007" i="2" s="1"/>
  <c r="O3006" i="2"/>
  <c r="D3006" i="2" s="1"/>
  <c r="O3005" i="2"/>
  <c r="D3005" i="2" s="1"/>
  <c r="O3004" i="2"/>
  <c r="D3004" i="2" s="1"/>
  <c r="O3003" i="2"/>
  <c r="O3002" i="2"/>
  <c r="D3002" i="2" s="1"/>
  <c r="O3001" i="2"/>
  <c r="D3001" i="2" s="1"/>
  <c r="O3000" i="2"/>
  <c r="D3000" i="2" s="1"/>
  <c r="O2999" i="2"/>
  <c r="D2999" i="2" s="1"/>
  <c r="O2998" i="2"/>
  <c r="D2998" i="2" s="1"/>
  <c r="O2997" i="2"/>
  <c r="D2997" i="2" s="1"/>
  <c r="O2996" i="2"/>
  <c r="D2996" i="2" s="1"/>
  <c r="O2995" i="2"/>
  <c r="O2994" i="2"/>
  <c r="D2994" i="2" s="1"/>
  <c r="O2993" i="2"/>
  <c r="D2993" i="2" s="1"/>
  <c r="O2992" i="2"/>
  <c r="D2992" i="2" s="1"/>
  <c r="O2991" i="2"/>
  <c r="D2991" i="2" s="1"/>
  <c r="O2990" i="2"/>
  <c r="D2990" i="2" s="1"/>
  <c r="O2989" i="2"/>
  <c r="D2989" i="2" s="1"/>
  <c r="O2988" i="2"/>
  <c r="D2988" i="2" s="1"/>
  <c r="O2987" i="2"/>
  <c r="O2986" i="2"/>
  <c r="D2986" i="2" s="1"/>
  <c r="O2985" i="2"/>
  <c r="D2985" i="2" s="1"/>
  <c r="O2984" i="2"/>
  <c r="D2984" i="2" s="1"/>
  <c r="O2983" i="2"/>
  <c r="D2983" i="2" s="1"/>
  <c r="O2982" i="2"/>
  <c r="D2982" i="2" s="1"/>
  <c r="O2981" i="2"/>
  <c r="D2981" i="2" s="1"/>
  <c r="O2980" i="2"/>
  <c r="D2980" i="2" s="1"/>
  <c r="O2979" i="2"/>
  <c r="O2978" i="2"/>
  <c r="D2978" i="2" s="1"/>
  <c r="O2977" i="2"/>
  <c r="D2977" i="2" s="1"/>
  <c r="O2976" i="2"/>
  <c r="D2976" i="2" s="1"/>
  <c r="O2975" i="2"/>
  <c r="D2975" i="2" s="1"/>
  <c r="O2974" i="2"/>
  <c r="D2974" i="2" s="1"/>
  <c r="O2973" i="2"/>
  <c r="D2973" i="2" s="1"/>
  <c r="O2972" i="2"/>
  <c r="D2972" i="2" s="1"/>
  <c r="O2971" i="2"/>
  <c r="O2970" i="2"/>
  <c r="D2970" i="2" s="1"/>
  <c r="O2969" i="2"/>
  <c r="D2969" i="2" s="1"/>
  <c r="O2968" i="2"/>
  <c r="D2968" i="2" s="1"/>
  <c r="O2967" i="2"/>
  <c r="D2967" i="2" s="1"/>
  <c r="O2966" i="2"/>
  <c r="D2966" i="2" s="1"/>
  <c r="O2965" i="2"/>
  <c r="D2965" i="2" s="1"/>
  <c r="O2964" i="2"/>
  <c r="D2964" i="2" s="1"/>
  <c r="O2963" i="2"/>
  <c r="O2962" i="2"/>
  <c r="D2962" i="2" s="1"/>
  <c r="O2961" i="2"/>
  <c r="D2961" i="2" s="1"/>
  <c r="O2960" i="2"/>
  <c r="D2960" i="2" s="1"/>
  <c r="O2959" i="2"/>
  <c r="D2959" i="2" s="1"/>
  <c r="O2958" i="2"/>
  <c r="D2958" i="2" s="1"/>
  <c r="O2957" i="2"/>
  <c r="D2957" i="2" s="1"/>
  <c r="O2956" i="2"/>
  <c r="D2956" i="2" s="1"/>
  <c r="O2955" i="2"/>
  <c r="O2954" i="2"/>
  <c r="D2954" i="2" s="1"/>
  <c r="O2953" i="2"/>
  <c r="D2953" i="2" s="1"/>
  <c r="O2952" i="2"/>
  <c r="D2952" i="2" s="1"/>
  <c r="O2951" i="2"/>
  <c r="D2951" i="2" s="1"/>
  <c r="O2950" i="2"/>
  <c r="D2950" i="2" s="1"/>
  <c r="O2949" i="2"/>
  <c r="D2949" i="2" s="1"/>
  <c r="O2948" i="2"/>
  <c r="D2948" i="2" s="1"/>
  <c r="O2947" i="2"/>
  <c r="O2946" i="2"/>
  <c r="D2946" i="2" s="1"/>
  <c r="O2945" i="2"/>
  <c r="D2945" i="2" s="1"/>
  <c r="O2944" i="2"/>
  <c r="D2944" i="2" s="1"/>
  <c r="O2943" i="2"/>
  <c r="D2943" i="2" s="1"/>
  <c r="O2942" i="2"/>
  <c r="D2942" i="2" s="1"/>
  <c r="O2941" i="2"/>
  <c r="D2941" i="2" s="1"/>
  <c r="O2940" i="2"/>
  <c r="D2940" i="2" s="1"/>
  <c r="O2939" i="2"/>
  <c r="O2938" i="2"/>
  <c r="D2938" i="2" s="1"/>
  <c r="O2937" i="2"/>
  <c r="D2937" i="2" s="1"/>
  <c r="O2936" i="2"/>
  <c r="D2936" i="2" s="1"/>
  <c r="O2935" i="2"/>
  <c r="D2935" i="2" s="1"/>
  <c r="O2934" i="2"/>
  <c r="D2934" i="2" s="1"/>
  <c r="O2933" i="2"/>
  <c r="D2933" i="2" s="1"/>
  <c r="O2932" i="2"/>
  <c r="D2932" i="2" s="1"/>
  <c r="O2931" i="2"/>
  <c r="O2930" i="2"/>
  <c r="D2930" i="2" s="1"/>
  <c r="O2929" i="2"/>
  <c r="D2929" i="2" s="1"/>
  <c r="O2928" i="2"/>
  <c r="D2928" i="2" s="1"/>
  <c r="O2927" i="2"/>
  <c r="D2927" i="2" s="1"/>
  <c r="O2926" i="2"/>
  <c r="D2926" i="2" s="1"/>
  <c r="O2925" i="2"/>
  <c r="D2925" i="2" s="1"/>
  <c r="O2924" i="2"/>
  <c r="D2924" i="2" s="1"/>
  <c r="O2923" i="2"/>
  <c r="O2922" i="2"/>
  <c r="D2922" i="2" s="1"/>
  <c r="O2921" i="2"/>
  <c r="D2921" i="2" s="1"/>
  <c r="O2920" i="2"/>
  <c r="D2920" i="2" s="1"/>
  <c r="O2919" i="2"/>
  <c r="D2919" i="2" s="1"/>
  <c r="O2918" i="2"/>
  <c r="D2918" i="2" s="1"/>
  <c r="O2917" i="2"/>
  <c r="D2917" i="2" s="1"/>
  <c r="O2916" i="2"/>
  <c r="D2916" i="2" s="1"/>
  <c r="O2915" i="2"/>
  <c r="O2914" i="2"/>
  <c r="D2914" i="2" s="1"/>
  <c r="O2913" i="2"/>
  <c r="D2913" i="2" s="1"/>
  <c r="O2912" i="2"/>
  <c r="D2912" i="2" s="1"/>
  <c r="O2911" i="2"/>
  <c r="D2911" i="2" s="1"/>
  <c r="O2910" i="2"/>
  <c r="D2910" i="2" s="1"/>
  <c r="O2909" i="2"/>
  <c r="D2909" i="2" s="1"/>
  <c r="O2908" i="2"/>
  <c r="D2908" i="2" s="1"/>
  <c r="O2907" i="2"/>
  <c r="O2906" i="2"/>
  <c r="D2906" i="2" s="1"/>
  <c r="O2905" i="2"/>
  <c r="D2905" i="2" s="1"/>
  <c r="O2904" i="2"/>
  <c r="D2904" i="2" s="1"/>
  <c r="O2903" i="2"/>
  <c r="D2903" i="2" s="1"/>
  <c r="O2902" i="2"/>
  <c r="D2902" i="2" s="1"/>
  <c r="O2901" i="2"/>
  <c r="D2901" i="2" s="1"/>
  <c r="O2900" i="2"/>
  <c r="D2900" i="2" s="1"/>
  <c r="O2899" i="2"/>
  <c r="O2898" i="2"/>
  <c r="D2898" i="2" s="1"/>
  <c r="O2897" i="2"/>
  <c r="D2897" i="2" s="1"/>
  <c r="O2896" i="2"/>
  <c r="D2896" i="2" s="1"/>
  <c r="O2895" i="2"/>
  <c r="D2895" i="2" s="1"/>
  <c r="O2894" i="2"/>
  <c r="D2894" i="2" s="1"/>
  <c r="O2893" i="2"/>
  <c r="D2893" i="2" s="1"/>
  <c r="O2892" i="2"/>
  <c r="D2892" i="2" s="1"/>
  <c r="O2891" i="2"/>
  <c r="O2890" i="2"/>
  <c r="D2890" i="2" s="1"/>
  <c r="O2889" i="2"/>
  <c r="D2889" i="2" s="1"/>
  <c r="O2888" i="2"/>
  <c r="D2888" i="2" s="1"/>
  <c r="O2887" i="2"/>
  <c r="D2887" i="2" s="1"/>
  <c r="O2886" i="2"/>
  <c r="D2886" i="2" s="1"/>
  <c r="O2885" i="2"/>
  <c r="D2885" i="2" s="1"/>
  <c r="O2884" i="2"/>
  <c r="D2884" i="2" s="1"/>
  <c r="O2883" i="2"/>
  <c r="O2882" i="2"/>
  <c r="D2882" i="2" s="1"/>
  <c r="O2881" i="2"/>
  <c r="D2881" i="2" s="1"/>
  <c r="O2880" i="2"/>
  <c r="D2880" i="2" s="1"/>
  <c r="O2879" i="2"/>
  <c r="D2879" i="2" s="1"/>
  <c r="O2878" i="2"/>
  <c r="D2878" i="2" s="1"/>
  <c r="O2877" i="2"/>
  <c r="D2877" i="2" s="1"/>
  <c r="O2876" i="2"/>
  <c r="D2876" i="2" s="1"/>
  <c r="O2875" i="2"/>
  <c r="O2874" i="2"/>
  <c r="D2874" i="2" s="1"/>
  <c r="O2873" i="2"/>
  <c r="D2873" i="2" s="1"/>
  <c r="O2872" i="2"/>
  <c r="D2872" i="2" s="1"/>
  <c r="O2871" i="2"/>
  <c r="D2871" i="2" s="1"/>
  <c r="O2870" i="2"/>
  <c r="D2870" i="2" s="1"/>
  <c r="O2869" i="2"/>
  <c r="D2869" i="2" s="1"/>
  <c r="O2868" i="2"/>
  <c r="D2868" i="2" s="1"/>
  <c r="O2867" i="2"/>
  <c r="O2866" i="2"/>
  <c r="D2866" i="2" s="1"/>
  <c r="O2865" i="2"/>
  <c r="D2865" i="2" s="1"/>
  <c r="O2864" i="2"/>
  <c r="D2864" i="2" s="1"/>
  <c r="O2863" i="2"/>
  <c r="D2863" i="2" s="1"/>
  <c r="O2862" i="2"/>
  <c r="D2862" i="2" s="1"/>
  <c r="O2861" i="2"/>
  <c r="D2861" i="2" s="1"/>
  <c r="O2860" i="2"/>
  <c r="D2860" i="2" s="1"/>
  <c r="O2859" i="2"/>
  <c r="O2858" i="2"/>
  <c r="D2858" i="2" s="1"/>
  <c r="O2857" i="2"/>
  <c r="D2857" i="2" s="1"/>
  <c r="O2856" i="2"/>
  <c r="D2856" i="2" s="1"/>
  <c r="O2855" i="2"/>
  <c r="D2855" i="2" s="1"/>
  <c r="O2854" i="2"/>
  <c r="D2854" i="2" s="1"/>
  <c r="O2853" i="2"/>
  <c r="D2853" i="2" s="1"/>
  <c r="O2852" i="2"/>
  <c r="D2852" i="2" s="1"/>
  <c r="O2851" i="2"/>
  <c r="O2850" i="2"/>
  <c r="D2850" i="2" s="1"/>
  <c r="O2849" i="2"/>
  <c r="D2849" i="2" s="1"/>
  <c r="O2848" i="2"/>
  <c r="D2848" i="2" s="1"/>
  <c r="O2847" i="2"/>
  <c r="D2847" i="2" s="1"/>
  <c r="O2846" i="2"/>
  <c r="D2846" i="2" s="1"/>
  <c r="O2845" i="2"/>
  <c r="D2845" i="2" s="1"/>
  <c r="O2844" i="2"/>
  <c r="D2844" i="2" s="1"/>
  <c r="O2843" i="2"/>
  <c r="O2842" i="2"/>
  <c r="D2842" i="2" s="1"/>
  <c r="O2841" i="2"/>
  <c r="D2841" i="2" s="1"/>
  <c r="O2840" i="2"/>
  <c r="D2840" i="2" s="1"/>
  <c r="O2839" i="2"/>
  <c r="D2839" i="2" s="1"/>
  <c r="O2838" i="2"/>
  <c r="D2838" i="2" s="1"/>
  <c r="O2837" i="2"/>
  <c r="D2837" i="2" s="1"/>
  <c r="O2836" i="2"/>
  <c r="D2836" i="2" s="1"/>
  <c r="O2835" i="2"/>
  <c r="O2834" i="2"/>
  <c r="D2834" i="2" s="1"/>
  <c r="O2833" i="2"/>
  <c r="D2833" i="2" s="1"/>
  <c r="O2832" i="2"/>
  <c r="D2832" i="2" s="1"/>
  <c r="O2831" i="2"/>
  <c r="D2831" i="2" s="1"/>
  <c r="O2830" i="2"/>
  <c r="D2830" i="2" s="1"/>
  <c r="O2829" i="2"/>
  <c r="D2829" i="2" s="1"/>
  <c r="O2828" i="2"/>
  <c r="D2828" i="2" s="1"/>
  <c r="O2827" i="2"/>
  <c r="O2826" i="2"/>
  <c r="D2826" i="2" s="1"/>
  <c r="O2825" i="2"/>
  <c r="D2825" i="2" s="1"/>
  <c r="O2824" i="2"/>
  <c r="D2824" i="2" s="1"/>
  <c r="O2823" i="2"/>
  <c r="D2823" i="2" s="1"/>
  <c r="O2822" i="2"/>
  <c r="D2822" i="2" s="1"/>
  <c r="O2821" i="2"/>
  <c r="D2821" i="2" s="1"/>
  <c r="O2820" i="2"/>
  <c r="D2820" i="2" s="1"/>
  <c r="O2819" i="2"/>
  <c r="O2818" i="2"/>
  <c r="D2818" i="2" s="1"/>
  <c r="O2817" i="2"/>
  <c r="D2817" i="2" s="1"/>
  <c r="O2816" i="2"/>
  <c r="D2816" i="2" s="1"/>
  <c r="O2815" i="2"/>
  <c r="D2815" i="2" s="1"/>
  <c r="O2814" i="2"/>
  <c r="D2814" i="2" s="1"/>
  <c r="O2813" i="2"/>
  <c r="D2813" i="2" s="1"/>
  <c r="O2812" i="2"/>
  <c r="D2812" i="2" s="1"/>
  <c r="O2811" i="2"/>
  <c r="O2810" i="2"/>
  <c r="D2810" i="2" s="1"/>
  <c r="O2809" i="2"/>
  <c r="D2809" i="2" s="1"/>
  <c r="O2808" i="2"/>
  <c r="D2808" i="2" s="1"/>
  <c r="O2807" i="2"/>
  <c r="D2807" i="2" s="1"/>
  <c r="O2806" i="2"/>
  <c r="D2806" i="2" s="1"/>
  <c r="O2805" i="2"/>
  <c r="D2805" i="2" s="1"/>
  <c r="O2804" i="2"/>
  <c r="D2804" i="2" s="1"/>
  <c r="O2803" i="2"/>
  <c r="O2802" i="2"/>
  <c r="D2802" i="2" s="1"/>
  <c r="O2801" i="2"/>
  <c r="D2801" i="2" s="1"/>
  <c r="O2800" i="2"/>
  <c r="O2799" i="2"/>
  <c r="D2799" i="2" s="1"/>
  <c r="O2798" i="2"/>
  <c r="D2798" i="2" s="1"/>
  <c r="O2797" i="2"/>
  <c r="D2797" i="2" s="1"/>
  <c r="O2796" i="2"/>
  <c r="D2796" i="2" s="1"/>
  <c r="O2795" i="2"/>
  <c r="O2794" i="2"/>
  <c r="D2794" i="2" s="1"/>
  <c r="O2793" i="2"/>
  <c r="D2793" i="2" s="1"/>
  <c r="O2792" i="2"/>
  <c r="O2791" i="2"/>
  <c r="D2791" i="2" s="1"/>
  <c r="O2790" i="2"/>
  <c r="D2790" i="2" s="1"/>
  <c r="O2789" i="2"/>
  <c r="D2789" i="2" s="1"/>
  <c r="O2788" i="2"/>
  <c r="D2788" i="2" s="1"/>
  <c r="O2787" i="2"/>
  <c r="O2786" i="2"/>
  <c r="D2786" i="2" s="1"/>
  <c r="O2785" i="2"/>
  <c r="D2785" i="2" s="1"/>
  <c r="O2784" i="2"/>
  <c r="O2783" i="2"/>
  <c r="D2783" i="2" s="1"/>
  <c r="O2782" i="2"/>
  <c r="D2782" i="2" s="1"/>
  <c r="O2781" i="2"/>
  <c r="D2781" i="2" s="1"/>
  <c r="O2780" i="2"/>
  <c r="D2780" i="2" s="1"/>
  <c r="O2779" i="2"/>
  <c r="O2778" i="2"/>
  <c r="D2778" i="2" s="1"/>
  <c r="O2777" i="2"/>
  <c r="D2777" i="2" s="1"/>
  <c r="O2776" i="2"/>
  <c r="O2775" i="2"/>
  <c r="D2775" i="2" s="1"/>
  <c r="O2774" i="2"/>
  <c r="D2774" i="2" s="1"/>
  <c r="O2773" i="2"/>
  <c r="D2773" i="2" s="1"/>
  <c r="O2772" i="2"/>
  <c r="D2772" i="2" s="1"/>
  <c r="O2771" i="2"/>
  <c r="O2770" i="2"/>
  <c r="D2770" i="2" s="1"/>
  <c r="O2769" i="2"/>
  <c r="D2769" i="2" s="1"/>
  <c r="O2768" i="2"/>
  <c r="O2767" i="2"/>
  <c r="D2767" i="2" s="1"/>
  <c r="O2766" i="2"/>
  <c r="D2766" i="2" s="1"/>
  <c r="O2765" i="2"/>
  <c r="D2765" i="2" s="1"/>
  <c r="O2764" i="2"/>
  <c r="D2764" i="2" s="1"/>
  <c r="O2763" i="2"/>
  <c r="O2762" i="2"/>
  <c r="D2762" i="2" s="1"/>
  <c r="O2761" i="2"/>
  <c r="D2761" i="2" s="1"/>
  <c r="O2760" i="2"/>
  <c r="O2759" i="2"/>
  <c r="D2759" i="2" s="1"/>
  <c r="O2758" i="2"/>
  <c r="D2758" i="2" s="1"/>
  <c r="O2757" i="2"/>
  <c r="D2757" i="2" s="1"/>
  <c r="O2756" i="2"/>
  <c r="D2756" i="2" s="1"/>
  <c r="O2755" i="2"/>
  <c r="O2754" i="2"/>
  <c r="D2754" i="2" s="1"/>
  <c r="O2753" i="2"/>
  <c r="D2753" i="2" s="1"/>
  <c r="O2752" i="2"/>
  <c r="O2751" i="2"/>
  <c r="D2751" i="2" s="1"/>
  <c r="O2750" i="2"/>
  <c r="D2750" i="2" s="1"/>
  <c r="O2749" i="2"/>
  <c r="D2749" i="2" s="1"/>
  <c r="O2748" i="2"/>
  <c r="D2748" i="2" s="1"/>
  <c r="O2747" i="2"/>
  <c r="O2746" i="2"/>
  <c r="D2746" i="2" s="1"/>
  <c r="O2745" i="2"/>
  <c r="D2745" i="2" s="1"/>
  <c r="O2744" i="2"/>
  <c r="O2743" i="2"/>
  <c r="D2743" i="2" s="1"/>
  <c r="O2742" i="2"/>
  <c r="D2742" i="2" s="1"/>
  <c r="O2741" i="2"/>
  <c r="D2741" i="2" s="1"/>
  <c r="O2740" i="2"/>
  <c r="D2740" i="2" s="1"/>
  <c r="O2739" i="2"/>
  <c r="O2738" i="2"/>
  <c r="D2738" i="2" s="1"/>
  <c r="O2737" i="2"/>
  <c r="D2737" i="2" s="1"/>
  <c r="O2736" i="2"/>
  <c r="O2735" i="2"/>
  <c r="D2735" i="2" s="1"/>
  <c r="O2734" i="2"/>
  <c r="D2734" i="2" s="1"/>
  <c r="O2733" i="2"/>
  <c r="D2733" i="2" s="1"/>
  <c r="O2732" i="2"/>
  <c r="D2732" i="2" s="1"/>
  <c r="O2731" i="2"/>
  <c r="O2730" i="2"/>
  <c r="D2730" i="2" s="1"/>
  <c r="O2729" i="2"/>
  <c r="D2729" i="2" s="1"/>
  <c r="O2728" i="2"/>
  <c r="O2727" i="2"/>
  <c r="D2727" i="2" s="1"/>
  <c r="O2726" i="2"/>
  <c r="D2726" i="2" s="1"/>
  <c r="O2725" i="2"/>
  <c r="D2725" i="2" s="1"/>
  <c r="O2724" i="2"/>
  <c r="D2724" i="2" s="1"/>
  <c r="O2723" i="2"/>
  <c r="O2722" i="2"/>
  <c r="D2722" i="2" s="1"/>
  <c r="O2721" i="2"/>
  <c r="D2721" i="2" s="1"/>
  <c r="O2720" i="2"/>
  <c r="O2719" i="2"/>
  <c r="D2719" i="2" s="1"/>
  <c r="O2718" i="2"/>
  <c r="D2718" i="2" s="1"/>
  <c r="O2717" i="2"/>
  <c r="D2717" i="2" s="1"/>
  <c r="O2716" i="2"/>
  <c r="D2716" i="2" s="1"/>
  <c r="O2715" i="2"/>
  <c r="O2714" i="2"/>
  <c r="D2714" i="2" s="1"/>
  <c r="O2713" i="2"/>
  <c r="D2713" i="2" s="1"/>
  <c r="O2712" i="2"/>
  <c r="O2711" i="2"/>
  <c r="D2711" i="2" s="1"/>
  <c r="O2710" i="2"/>
  <c r="D2710" i="2" s="1"/>
  <c r="O2709" i="2"/>
  <c r="D2709" i="2" s="1"/>
  <c r="O2708" i="2"/>
  <c r="D2708" i="2" s="1"/>
  <c r="O2707" i="2"/>
  <c r="O2706" i="2"/>
  <c r="D2706" i="2" s="1"/>
  <c r="O2705" i="2"/>
  <c r="D2705" i="2" s="1"/>
  <c r="O2704" i="2"/>
  <c r="O2703" i="2"/>
  <c r="D2703" i="2" s="1"/>
  <c r="O2702" i="2"/>
  <c r="D2702" i="2" s="1"/>
  <c r="O2701" i="2"/>
  <c r="D2701" i="2" s="1"/>
  <c r="O2700" i="2"/>
  <c r="D2700" i="2" s="1"/>
  <c r="O2699" i="2"/>
  <c r="O2698" i="2"/>
  <c r="D2698" i="2" s="1"/>
  <c r="O2697" i="2"/>
  <c r="D2697" i="2" s="1"/>
  <c r="O2696" i="2"/>
  <c r="O2695" i="2"/>
  <c r="D2695" i="2" s="1"/>
  <c r="O2694" i="2"/>
  <c r="D2694" i="2" s="1"/>
  <c r="O2693" i="2"/>
  <c r="D2693" i="2" s="1"/>
  <c r="O2692" i="2"/>
  <c r="D2692" i="2" s="1"/>
  <c r="O2691" i="2"/>
  <c r="O2690" i="2"/>
  <c r="D2690" i="2" s="1"/>
  <c r="O2689" i="2"/>
  <c r="D2689" i="2" s="1"/>
  <c r="O2688" i="2"/>
  <c r="O2687" i="2"/>
  <c r="D2687" i="2" s="1"/>
  <c r="O2686" i="2"/>
  <c r="D2686" i="2" s="1"/>
  <c r="O2685" i="2"/>
  <c r="D2685" i="2" s="1"/>
  <c r="O2684" i="2"/>
  <c r="D2684" i="2" s="1"/>
  <c r="O2683" i="2"/>
  <c r="O2682" i="2"/>
  <c r="D2682" i="2" s="1"/>
  <c r="O2681" i="2"/>
  <c r="D2681" i="2" s="1"/>
  <c r="O2680" i="2"/>
  <c r="O2679" i="2"/>
  <c r="D2679" i="2" s="1"/>
  <c r="O2678" i="2"/>
  <c r="D2678" i="2" s="1"/>
  <c r="O2677" i="2"/>
  <c r="D2677" i="2" s="1"/>
  <c r="O2676" i="2"/>
  <c r="D2676" i="2" s="1"/>
  <c r="O2675" i="2"/>
  <c r="O2674" i="2"/>
  <c r="D2674" i="2" s="1"/>
  <c r="O2673" i="2"/>
  <c r="D2673" i="2" s="1"/>
  <c r="O2672" i="2"/>
  <c r="O2671" i="2"/>
  <c r="D2671" i="2" s="1"/>
  <c r="O2670" i="2"/>
  <c r="D2670" i="2" s="1"/>
  <c r="O2669" i="2"/>
  <c r="D2669" i="2" s="1"/>
  <c r="O2668" i="2"/>
  <c r="D2668" i="2" s="1"/>
  <c r="O2667" i="2"/>
  <c r="O2666" i="2"/>
  <c r="D2666" i="2" s="1"/>
  <c r="O2665" i="2"/>
  <c r="D2665" i="2" s="1"/>
  <c r="O2664" i="2"/>
  <c r="O2663" i="2"/>
  <c r="D2663" i="2" s="1"/>
  <c r="O2662" i="2"/>
  <c r="D2662" i="2" s="1"/>
  <c r="O2661" i="2"/>
  <c r="D2661" i="2" s="1"/>
  <c r="O2660" i="2"/>
  <c r="D2660" i="2" s="1"/>
  <c r="O2659" i="2"/>
  <c r="O2658" i="2"/>
  <c r="D2658" i="2" s="1"/>
  <c r="O2657" i="2"/>
  <c r="D2657" i="2" s="1"/>
  <c r="O2656" i="2"/>
  <c r="O2655" i="2"/>
  <c r="D2655" i="2" s="1"/>
  <c r="O2654" i="2"/>
  <c r="D2654" i="2" s="1"/>
  <c r="O2653" i="2"/>
  <c r="D2653" i="2" s="1"/>
  <c r="O2652" i="2"/>
  <c r="D2652" i="2" s="1"/>
  <c r="O2651" i="2"/>
  <c r="O2650" i="2"/>
  <c r="D2650" i="2" s="1"/>
  <c r="O2649" i="2"/>
  <c r="D2649" i="2" s="1"/>
  <c r="O2648" i="2"/>
  <c r="O2647" i="2"/>
  <c r="D2647" i="2" s="1"/>
  <c r="O2646" i="2"/>
  <c r="D2646" i="2" s="1"/>
  <c r="O2645" i="2"/>
  <c r="D2645" i="2" s="1"/>
  <c r="O2644" i="2"/>
  <c r="D2644" i="2" s="1"/>
  <c r="O2643" i="2"/>
  <c r="O2642" i="2"/>
  <c r="D2642" i="2" s="1"/>
  <c r="O2641" i="2"/>
  <c r="D2641" i="2" s="1"/>
  <c r="O2640" i="2"/>
  <c r="O2639" i="2"/>
  <c r="D2639" i="2" s="1"/>
  <c r="O2638" i="2"/>
  <c r="D2638" i="2" s="1"/>
  <c r="O2637" i="2"/>
  <c r="D2637" i="2" s="1"/>
  <c r="O2636" i="2"/>
  <c r="D2636" i="2" s="1"/>
  <c r="O2635" i="2"/>
  <c r="O2634" i="2"/>
  <c r="D2634" i="2" s="1"/>
  <c r="O2633" i="2"/>
  <c r="D2633" i="2" s="1"/>
  <c r="O2632" i="2"/>
  <c r="O2631" i="2"/>
  <c r="D2631" i="2" s="1"/>
  <c r="O2630" i="2"/>
  <c r="D2630" i="2" s="1"/>
  <c r="O2629" i="2"/>
  <c r="D2629" i="2" s="1"/>
  <c r="O2628" i="2"/>
  <c r="D2628" i="2" s="1"/>
  <c r="O2627" i="2"/>
  <c r="O2626" i="2"/>
  <c r="D2626" i="2" s="1"/>
  <c r="O2625" i="2"/>
  <c r="D2625" i="2" s="1"/>
  <c r="O2624" i="2"/>
  <c r="O2623" i="2"/>
  <c r="D2623" i="2" s="1"/>
  <c r="O2622" i="2"/>
  <c r="D2622" i="2" s="1"/>
  <c r="O2621" i="2"/>
  <c r="D2621" i="2" s="1"/>
  <c r="O2620" i="2"/>
  <c r="D2620" i="2" s="1"/>
  <c r="O2619" i="2"/>
  <c r="O2618" i="2"/>
  <c r="D2618" i="2" s="1"/>
  <c r="O2617" i="2"/>
  <c r="D2617" i="2" s="1"/>
  <c r="O2616" i="2"/>
  <c r="O2615" i="2"/>
  <c r="D2615" i="2" s="1"/>
  <c r="O2614" i="2"/>
  <c r="D2614" i="2" s="1"/>
  <c r="O2613" i="2"/>
  <c r="D2613" i="2" s="1"/>
  <c r="O2612" i="2"/>
  <c r="D2612" i="2" s="1"/>
  <c r="O2611" i="2"/>
  <c r="O2610" i="2"/>
  <c r="D2610" i="2" s="1"/>
  <c r="O2609" i="2"/>
  <c r="D2609" i="2" s="1"/>
  <c r="O2608" i="2"/>
  <c r="O2607" i="2"/>
  <c r="D2607" i="2" s="1"/>
  <c r="O2606" i="2"/>
  <c r="D2606" i="2" s="1"/>
  <c r="O2605" i="2"/>
  <c r="D2605" i="2" s="1"/>
  <c r="O2604" i="2"/>
  <c r="D2604" i="2" s="1"/>
  <c r="O2603" i="2"/>
  <c r="O2602" i="2"/>
  <c r="D2602" i="2" s="1"/>
  <c r="O2601" i="2"/>
  <c r="D2601" i="2" s="1"/>
  <c r="O2600" i="2"/>
  <c r="O2599" i="2"/>
  <c r="D2599" i="2" s="1"/>
  <c r="O2598" i="2"/>
  <c r="D2598" i="2" s="1"/>
  <c r="O2597" i="2"/>
  <c r="D2597" i="2" s="1"/>
  <c r="O2596" i="2"/>
  <c r="D2596" i="2" s="1"/>
  <c r="O2595" i="2"/>
  <c r="O2594" i="2"/>
  <c r="D2594" i="2" s="1"/>
  <c r="O2593" i="2"/>
  <c r="D2593" i="2" s="1"/>
  <c r="O2592" i="2"/>
  <c r="O2591" i="2"/>
  <c r="D2591" i="2" s="1"/>
  <c r="O2590" i="2"/>
  <c r="D2590" i="2" s="1"/>
  <c r="O2589" i="2"/>
  <c r="D2589" i="2" s="1"/>
  <c r="O2588" i="2"/>
  <c r="D2588" i="2" s="1"/>
  <c r="O2587" i="2"/>
  <c r="O2586" i="2"/>
  <c r="D2586" i="2" s="1"/>
  <c r="O2585" i="2"/>
  <c r="D2585" i="2" s="1"/>
  <c r="O2584" i="2"/>
  <c r="O2583" i="2"/>
  <c r="D2583" i="2" s="1"/>
  <c r="O2582" i="2"/>
  <c r="D2582" i="2" s="1"/>
  <c r="O2581" i="2"/>
  <c r="D2581" i="2" s="1"/>
  <c r="O2580" i="2"/>
  <c r="D2580" i="2" s="1"/>
  <c r="O2579" i="2"/>
  <c r="O2578" i="2"/>
  <c r="D2578" i="2" s="1"/>
  <c r="O2577" i="2"/>
  <c r="D2577" i="2" s="1"/>
  <c r="O2576" i="2"/>
  <c r="O2575" i="2"/>
  <c r="D2575" i="2" s="1"/>
  <c r="O2574" i="2"/>
  <c r="D2574" i="2" s="1"/>
  <c r="O2573" i="2"/>
  <c r="D2573" i="2" s="1"/>
  <c r="O2572" i="2"/>
  <c r="D2572" i="2" s="1"/>
  <c r="O2571" i="2"/>
  <c r="O2570" i="2"/>
  <c r="D2570" i="2" s="1"/>
  <c r="O2569" i="2"/>
  <c r="D2569" i="2" s="1"/>
  <c r="O2568" i="2"/>
  <c r="O2567" i="2"/>
  <c r="D2567" i="2" s="1"/>
  <c r="O2566" i="2"/>
  <c r="D2566" i="2" s="1"/>
  <c r="O2565" i="2"/>
  <c r="D2565" i="2" s="1"/>
  <c r="O2564" i="2"/>
  <c r="D2564" i="2" s="1"/>
  <c r="O2563" i="2"/>
  <c r="O2562" i="2"/>
  <c r="D2562" i="2" s="1"/>
  <c r="O2561" i="2"/>
  <c r="D2561" i="2" s="1"/>
  <c r="O2560" i="2"/>
  <c r="O2559" i="2"/>
  <c r="D2559" i="2" s="1"/>
  <c r="O2558" i="2"/>
  <c r="D2558" i="2" s="1"/>
  <c r="O2557" i="2"/>
  <c r="D2557" i="2" s="1"/>
  <c r="O2556" i="2"/>
  <c r="D2556" i="2" s="1"/>
  <c r="O2555" i="2"/>
  <c r="O2554" i="2"/>
  <c r="D2554" i="2" s="1"/>
  <c r="O2553" i="2"/>
  <c r="D2553" i="2" s="1"/>
  <c r="O2552" i="2"/>
  <c r="O2551" i="2"/>
  <c r="D2551" i="2" s="1"/>
  <c r="O2550" i="2"/>
  <c r="D2550" i="2" s="1"/>
  <c r="O2549" i="2"/>
  <c r="D2549" i="2" s="1"/>
  <c r="O2548" i="2"/>
  <c r="D2548" i="2" s="1"/>
  <c r="O2547" i="2"/>
  <c r="O2546" i="2"/>
  <c r="D2546" i="2" s="1"/>
  <c r="O2545" i="2"/>
  <c r="D2545" i="2" s="1"/>
  <c r="O2544" i="2"/>
  <c r="O2543" i="2"/>
  <c r="D2543" i="2" s="1"/>
  <c r="O2542" i="2"/>
  <c r="D2542" i="2" s="1"/>
  <c r="O2541" i="2"/>
  <c r="D2541" i="2" s="1"/>
  <c r="O2540" i="2"/>
  <c r="D2540" i="2" s="1"/>
  <c r="O2539" i="2"/>
  <c r="O2538" i="2"/>
  <c r="D2538" i="2" s="1"/>
  <c r="O2537" i="2"/>
  <c r="D2537" i="2" s="1"/>
  <c r="O2536" i="2"/>
  <c r="O2535" i="2"/>
  <c r="D2535" i="2" s="1"/>
  <c r="O2534" i="2"/>
  <c r="D2534" i="2" s="1"/>
  <c r="O2533" i="2"/>
  <c r="D2533" i="2" s="1"/>
  <c r="O2532" i="2"/>
  <c r="D2532" i="2" s="1"/>
  <c r="O2531" i="2"/>
  <c r="O2530" i="2"/>
  <c r="D2530" i="2" s="1"/>
  <c r="O2529" i="2"/>
  <c r="D2529" i="2" s="1"/>
  <c r="O2528" i="2"/>
  <c r="O2527" i="2"/>
  <c r="D2527" i="2" s="1"/>
  <c r="O2526" i="2"/>
  <c r="D2526" i="2" s="1"/>
  <c r="O2525" i="2"/>
  <c r="D2525" i="2" s="1"/>
  <c r="O2524" i="2"/>
  <c r="D2524" i="2" s="1"/>
  <c r="O2523" i="2"/>
  <c r="O2522" i="2"/>
  <c r="D2522" i="2" s="1"/>
  <c r="O2521" i="2"/>
  <c r="D2521" i="2" s="1"/>
  <c r="O2520" i="2"/>
  <c r="O2519" i="2"/>
  <c r="D2519" i="2" s="1"/>
  <c r="O2518" i="2"/>
  <c r="D2518" i="2" s="1"/>
  <c r="O2517" i="2"/>
  <c r="D2517" i="2" s="1"/>
  <c r="O2516" i="2"/>
  <c r="D2516" i="2" s="1"/>
  <c r="O2515" i="2"/>
  <c r="O2514" i="2"/>
  <c r="D2514" i="2" s="1"/>
  <c r="O2513" i="2"/>
  <c r="D2513" i="2" s="1"/>
  <c r="O2512" i="2"/>
  <c r="O2511" i="2"/>
  <c r="D2511" i="2" s="1"/>
  <c r="O2510" i="2"/>
  <c r="D2510" i="2" s="1"/>
  <c r="O2509" i="2"/>
  <c r="D2509" i="2" s="1"/>
  <c r="O2508" i="2"/>
  <c r="D2508" i="2" s="1"/>
  <c r="O2507" i="2"/>
  <c r="O2506" i="2"/>
  <c r="D2506" i="2" s="1"/>
  <c r="O2505" i="2"/>
  <c r="D2505" i="2" s="1"/>
  <c r="O2504" i="2"/>
  <c r="O2503" i="2"/>
  <c r="D2503" i="2" s="1"/>
  <c r="O2502" i="2"/>
  <c r="D2502" i="2" s="1"/>
  <c r="O2501" i="2"/>
  <c r="D2501" i="2" s="1"/>
  <c r="O2500" i="2"/>
  <c r="D2500" i="2" s="1"/>
  <c r="O2499" i="2"/>
  <c r="O2498" i="2"/>
  <c r="D2498" i="2" s="1"/>
  <c r="O2497" i="2"/>
  <c r="D2497" i="2" s="1"/>
  <c r="O2496" i="2"/>
  <c r="O2495" i="2"/>
  <c r="D2495" i="2" s="1"/>
  <c r="O2494" i="2"/>
  <c r="D2494" i="2" s="1"/>
  <c r="O2493" i="2"/>
  <c r="D2493" i="2" s="1"/>
  <c r="O2492" i="2"/>
  <c r="D2492" i="2" s="1"/>
  <c r="O2491" i="2"/>
  <c r="O2490" i="2"/>
  <c r="D2490" i="2" s="1"/>
  <c r="O2489" i="2"/>
  <c r="D2489" i="2" s="1"/>
  <c r="O2488" i="2"/>
  <c r="O2487" i="2"/>
  <c r="D2487" i="2" s="1"/>
  <c r="O2486" i="2"/>
  <c r="D2486" i="2" s="1"/>
  <c r="O2485" i="2"/>
  <c r="D2485" i="2" s="1"/>
  <c r="O2484" i="2"/>
  <c r="D2484" i="2" s="1"/>
  <c r="O2483" i="2"/>
  <c r="O2482" i="2"/>
  <c r="D2482" i="2" s="1"/>
  <c r="O2481" i="2"/>
  <c r="D2481" i="2" s="1"/>
  <c r="O2480" i="2"/>
  <c r="O2479" i="2"/>
  <c r="D2479" i="2" s="1"/>
  <c r="O2478" i="2"/>
  <c r="D2478" i="2" s="1"/>
  <c r="O2477" i="2"/>
  <c r="D2477" i="2" s="1"/>
  <c r="O2476" i="2"/>
  <c r="D2476" i="2" s="1"/>
  <c r="O2475" i="2"/>
  <c r="O2474" i="2"/>
  <c r="D2474" i="2" s="1"/>
  <c r="O2473" i="2"/>
  <c r="D2473" i="2" s="1"/>
  <c r="O2472" i="2"/>
  <c r="O2471" i="2"/>
  <c r="D2471" i="2" s="1"/>
  <c r="O2470" i="2"/>
  <c r="D2470" i="2" s="1"/>
  <c r="O2469" i="2"/>
  <c r="D2469" i="2" s="1"/>
  <c r="O2468" i="2"/>
  <c r="D2468" i="2" s="1"/>
  <c r="O2467" i="2"/>
  <c r="O2466" i="2"/>
  <c r="D2466" i="2" s="1"/>
  <c r="O2465" i="2"/>
  <c r="D2465" i="2" s="1"/>
  <c r="O2464" i="2"/>
  <c r="O2463" i="2"/>
  <c r="D2463" i="2" s="1"/>
  <c r="O2462" i="2"/>
  <c r="D2462" i="2" s="1"/>
  <c r="O2461" i="2"/>
  <c r="D2461" i="2" s="1"/>
  <c r="O2460" i="2"/>
  <c r="D2460" i="2" s="1"/>
  <c r="O2459" i="2"/>
  <c r="O2458" i="2"/>
  <c r="D2458" i="2" s="1"/>
  <c r="O2457" i="2"/>
  <c r="D2457" i="2" s="1"/>
  <c r="O2456" i="2"/>
  <c r="O2455" i="2"/>
  <c r="D2455" i="2" s="1"/>
  <c r="O2454" i="2"/>
  <c r="D2454" i="2" s="1"/>
  <c r="O2453" i="2"/>
  <c r="D2453" i="2" s="1"/>
  <c r="O2452" i="2"/>
  <c r="D2452" i="2" s="1"/>
  <c r="O2451" i="2"/>
  <c r="O2450" i="2"/>
  <c r="D2450" i="2" s="1"/>
  <c r="O2449" i="2"/>
  <c r="D2449" i="2" s="1"/>
  <c r="O2448" i="2"/>
  <c r="O2447" i="2"/>
  <c r="D2447" i="2" s="1"/>
  <c r="O2446" i="2"/>
  <c r="D2446" i="2" s="1"/>
  <c r="O2445" i="2"/>
  <c r="D2445" i="2" s="1"/>
  <c r="O2444" i="2"/>
  <c r="D2444" i="2" s="1"/>
  <c r="O2443" i="2"/>
  <c r="O2442" i="2"/>
  <c r="D2442" i="2" s="1"/>
  <c r="O2441" i="2"/>
  <c r="D2441" i="2" s="1"/>
  <c r="O2440" i="2"/>
  <c r="O2439" i="2"/>
  <c r="D2439" i="2" s="1"/>
  <c r="O2438" i="2"/>
  <c r="D2438" i="2" s="1"/>
  <c r="O2437" i="2"/>
  <c r="D2437" i="2" s="1"/>
  <c r="O2436" i="2"/>
  <c r="D2436" i="2" s="1"/>
  <c r="O2435" i="2"/>
  <c r="O2434" i="2"/>
  <c r="D2434" i="2" s="1"/>
  <c r="O2433" i="2"/>
  <c r="D2433" i="2" s="1"/>
  <c r="O2432" i="2"/>
  <c r="O2431" i="2"/>
  <c r="D2431" i="2" s="1"/>
  <c r="O2430" i="2"/>
  <c r="D2430" i="2" s="1"/>
  <c r="O2429" i="2"/>
  <c r="D2429" i="2" s="1"/>
  <c r="O2428" i="2"/>
  <c r="D2428" i="2" s="1"/>
  <c r="O2427" i="2"/>
  <c r="O2426" i="2"/>
  <c r="D2426" i="2" s="1"/>
  <c r="O2425" i="2"/>
  <c r="D2425" i="2" s="1"/>
  <c r="O2424" i="2"/>
  <c r="O2423" i="2"/>
  <c r="D2423" i="2" s="1"/>
  <c r="O2422" i="2"/>
  <c r="D2422" i="2" s="1"/>
  <c r="O2421" i="2"/>
  <c r="D2421" i="2" s="1"/>
  <c r="O2420" i="2"/>
  <c r="D2420" i="2" s="1"/>
  <c r="O2419" i="2"/>
  <c r="O2418" i="2"/>
  <c r="D2418" i="2" s="1"/>
  <c r="O2417" i="2"/>
  <c r="D2417" i="2" s="1"/>
  <c r="O2416" i="2"/>
  <c r="O2415" i="2"/>
  <c r="D2415" i="2" s="1"/>
  <c r="O2414" i="2"/>
  <c r="D2414" i="2" s="1"/>
  <c r="O2413" i="2"/>
  <c r="D2413" i="2" s="1"/>
  <c r="O2412" i="2"/>
  <c r="D2412" i="2" s="1"/>
  <c r="O2411" i="2"/>
  <c r="O2410" i="2"/>
  <c r="D2410" i="2" s="1"/>
  <c r="O2409" i="2"/>
  <c r="D2409" i="2" s="1"/>
  <c r="O2408" i="2"/>
  <c r="O2407" i="2"/>
  <c r="D2407" i="2" s="1"/>
  <c r="O2406" i="2"/>
  <c r="D2406" i="2" s="1"/>
  <c r="O2405" i="2"/>
  <c r="D2405" i="2" s="1"/>
  <c r="O2404" i="2"/>
  <c r="D2404" i="2" s="1"/>
  <c r="O2403" i="2"/>
  <c r="O2402" i="2"/>
  <c r="D2402" i="2" s="1"/>
  <c r="O2401" i="2"/>
  <c r="D2401" i="2" s="1"/>
  <c r="O2400" i="2"/>
  <c r="O2399" i="2"/>
  <c r="D2399" i="2" s="1"/>
  <c r="O2398" i="2"/>
  <c r="D2398" i="2" s="1"/>
  <c r="O2397" i="2"/>
  <c r="D2397" i="2" s="1"/>
  <c r="O2396" i="2"/>
  <c r="D2396" i="2" s="1"/>
  <c r="O2395" i="2"/>
  <c r="O2394" i="2"/>
  <c r="D2394" i="2" s="1"/>
  <c r="O2393" i="2"/>
  <c r="D2393" i="2" s="1"/>
  <c r="O2392" i="2"/>
  <c r="O2391" i="2"/>
  <c r="D2391" i="2" s="1"/>
  <c r="O2390" i="2"/>
  <c r="D2390" i="2" s="1"/>
  <c r="O2389" i="2"/>
  <c r="D2389" i="2" s="1"/>
  <c r="O2388" i="2"/>
  <c r="D2388" i="2" s="1"/>
  <c r="O2387" i="2"/>
  <c r="O2386" i="2"/>
  <c r="D2386" i="2" s="1"/>
  <c r="O2385" i="2"/>
  <c r="D2385" i="2" s="1"/>
  <c r="O2384" i="2"/>
  <c r="O2383" i="2"/>
  <c r="D2383" i="2" s="1"/>
  <c r="O2382" i="2"/>
  <c r="D2382" i="2" s="1"/>
  <c r="O2381" i="2"/>
  <c r="D2381" i="2" s="1"/>
  <c r="O2380" i="2"/>
  <c r="D2380" i="2" s="1"/>
  <c r="O2379" i="2"/>
  <c r="O2378" i="2"/>
  <c r="D2378" i="2" s="1"/>
  <c r="O2377" i="2"/>
  <c r="D2377" i="2" s="1"/>
  <c r="O2376" i="2"/>
  <c r="O2375" i="2"/>
  <c r="D2375" i="2" s="1"/>
  <c r="O2374" i="2"/>
  <c r="D2374" i="2" s="1"/>
  <c r="O2373" i="2"/>
  <c r="D2373" i="2" s="1"/>
  <c r="O2372" i="2"/>
  <c r="D2372" i="2" s="1"/>
  <c r="O2371" i="2"/>
  <c r="O2370" i="2"/>
  <c r="D2370" i="2" s="1"/>
  <c r="O2369" i="2"/>
  <c r="D2369" i="2" s="1"/>
  <c r="O2368" i="2"/>
  <c r="O2367" i="2"/>
  <c r="D2367" i="2" s="1"/>
  <c r="O2366" i="2"/>
  <c r="D2366" i="2" s="1"/>
  <c r="O2365" i="2"/>
  <c r="D2365" i="2" s="1"/>
  <c r="O2364" i="2"/>
  <c r="D2364" i="2" s="1"/>
  <c r="O2363" i="2"/>
  <c r="O2362" i="2"/>
  <c r="D2362" i="2" s="1"/>
  <c r="O2361" i="2"/>
  <c r="D2361" i="2" s="1"/>
  <c r="O2360" i="2"/>
  <c r="O2359" i="2"/>
  <c r="D2359" i="2" s="1"/>
  <c r="O2358" i="2"/>
  <c r="D2358" i="2" s="1"/>
  <c r="O2357" i="2"/>
  <c r="D2357" i="2" s="1"/>
  <c r="O2356" i="2"/>
  <c r="D2356" i="2" s="1"/>
  <c r="O2355" i="2"/>
  <c r="O2354" i="2"/>
  <c r="D2354" i="2" s="1"/>
  <c r="O2353" i="2"/>
  <c r="D2353" i="2" s="1"/>
  <c r="O2352" i="2"/>
  <c r="O2351" i="2"/>
  <c r="D2351" i="2" s="1"/>
  <c r="O2350" i="2"/>
  <c r="D2350" i="2" s="1"/>
  <c r="O2349" i="2"/>
  <c r="D2349" i="2" s="1"/>
  <c r="O2348" i="2"/>
  <c r="D2348" i="2" s="1"/>
  <c r="O2347" i="2"/>
  <c r="O2346" i="2"/>
  <c r="D2346" i="2" s="1"/>
  <c r="O2345" i="2"/>
  <c r="D2345" i="2" s="1"/>
  <c r="O2344" i="2"/>
  <c r="O2343" i="2"/>
  <c r="D2343" i="2" s="1"/>
  <c r="O2342" i="2"/>
  <c r="D2342" i="2" s="1"/>
  <c r="O2341" i="2"/>
  <c r="D2341" i="2" s="1"/>
  <c r="O2340" i="2"/>
  <c r="D2340" i="2" s="1"/>
  <c r="O2339" i="2"/>
  <c r="O2338" i="2"/>
  <c r="D2338" i="2" s="1"/>
  <c r="O2337" i="2"/>
  <c r="D2337" i="2" s="1"/>
  <c r="O2336" i="2"/>
  <c r="O2335" i="2"/>
  <c r="D2335" i="2" s="1"/>
  <c r="O2334" i="2"/>
  <c r="D2334" i="2" s="1"/>
  <c r="O2333" i="2"/>
  <c r="D2333" i="2" s="1"/>
  <c r="O2332" i="2"/>
  <c r="D2332" i="2" s="1"/>
  <c r="O2331" i="2"/>
  <c r="O2330" i="2"/>
  <c r="D2330" i="2" s="1"/>
  <c r="O2329" i="2"/>
  <c r="D2329" i="2" s="1"/>
  <c r="O2328" i="2"/>
  <c r="O2327" i="2"/>
  <c r="D2327" i="2" s="1"/>
  <c r="O2326" i="2"/>
  <c r="D2326" i="2" s="1"/>
  <c r="O2325" i="2"/>
  <c r="D2325" i="2" s="1"/>
  <c r="O2324" i="2"/>
  <c r="D2324" i="2" s="1"/>
  <c r="O2323" i="2"/>
  <c r="O2322" i="2"/>
  <c r="D2322" i="2" s="1"/>
  <c r="O2321" i="2"/>
  <c r="D2321" i="2" s="1"/>
  <c r="O2320" i="2"/>
  <c r="O2319" i="2"/>
  <c r="D2319" i="2" s="1"/>
  <c r="O2318" i="2"/>
  <c r="D2318" i="2" s="1"/>
  <c r="O2317" i="2"/>
  <c r="D2317" i="2" s="1"/>
  <c r="O2316" i="2"/>
  <c r="D2316" i="2" s="1"/>
  <c r="O2315" i="2"/>
  <c r="O2314" i="2"/>
  <c r="D2314" i="2" s="1"/>
  <c r="O2313" i="2"/>
  <c r="D2313" i="2" s="1"/>
  <c r="O2312" i="2"/>
  <c r="O2311" i="2"/>
  <c r="D2311" i="2" s="1"/>
  <c r="O2310" i="2"/>
  <c r="D2310" i="2" s="1"/>
  <c r="O2309" i="2"/>
  <c r="D2309" i="2" s="1"/>
  <c r="O2308" i="2"/>
  <c r="D2308" i="2" s="1"/>
  <c r="O2307" i="2"/>
  <c r="O2306" i="2"/>
  <c r="D2306" i="2" s="1"/>
  <c r="O2305" i="2"/>
  <c r="D2305" i="2" s="1"/>
  <c r="O2304" i="2"/>
  <c r="O2303" i="2"/>
  <c r="D2303" i="2" s="1"/>
  <c r="O2302" i="2"/>
  <c r="D2302" i="2" s="1"/>
  <c r="O2301" i="2"/>
  <c r="D2301" i="2" s="1"/>
  <c r="O2300" i="2"/>
  <c r="D2300" i="2" s="1"/>
  <c r="O2299" i="2"/>
  <c r="O2298" i="2"/>
  <c r="D2298" i="2" s="1"/>
  <c r="O2297" i="2"/>
  <c r="D2297" i="2" s="1"/>
  <c r="O2296" i="2"/>
  <c r="O2295" i="2"/>
  <c r="D2295" i="2" s="1"/>
  <c r="O2294" i="2"/>
  <c r="D2294" i="2" s="1"/>
  <c r="O2293" i="2"/>
  <c r="D2293" i="2" s="1"/>
  <c r="O2292" i="2"/>
  <c r="D2292" i="2" s="1"/>
  <c r="O2291" i="2"/>
  <c r="O2290" i="2"/>
  <c r="D2290" i="2" s="1"/>
  <c r="O2289" i="2"/>
  <c r="D2289" i="2" s="1"/>
  <c r="O2288" i="2"/>
  <c r="O2287" i="2"/>
  <c r="D2287" i="2" s="1"/>
  <c r="O2286" i="2"/>
  <c r="D2286" i="2" s="1"/>
  <c r="O2285" i="2"/>
  <c r="D2285" i="2" s="1"/>
  <c r="O2284" i="2"/>
  <c r="D2284" i="2" s="1"/>
  <c r="O2283" i="2"/>
  <c r="O2282" i="2"/>
  <c r="D2282" i="2" s="1"/>
  <c r="O2281" i="2"/>
  <c r="D2281" i="2" s="1"/>
  <c r="O2280" i="2"/>
  <c r="O2279" i="2"/>
  <c r="D2279" i="2" s="1"/>
  <c r="O2278" i="2"/>
  <c r="D2278" i="2" s="1"/>
  <c r="O2277" i="2"/>
  <c r="D2277" i="2" s="1"/>
  <c r="O2276" i="2"/>
  <c r="D2276" i="2" s="1"/>
  <c r="O2275" i="2"/>
  <c r="O2274" i="2"/>
  <c r="D2274" i="2" s="1"/>
  <c r="O2273" i="2"/>
  <c r="D2273" i="2" s="1"/>
  <c r="O2272" i="2"/>
  <c r="O2271" i="2"/>
  <c r="D2271" i="2" s="1"/>
  <c r="O2270" i="2"/>
  <c r="D2270" i="2" s="1"/>
  <c r="O2269" i="2"/>
  <c r="D2269" i="2" s="1"/>
  <c r="O2268" i="2"/>
  <c r="D2268" i="2" s="1"/>
  <c r="O2267" i="2"/>
  <c r="O2266" i="2"/>
  <c r="D2266" i="2" s="1"/>
  <c r="O2265" i="2"/>
  <c r="D2265" i="2" s="1"/>
  <c r="O2264" i="2"/>
  <c r="O2263" i="2"/>
  <c r="D2263" i="2" s="1"/>
  <c r="O2262" i="2"/>
  <c r="D2262" i="2" s="1"/>
  <c r="O2261" i="2"/>
  <c r="D2261" i="2" s="1"/>
  <c r="O2260" i="2"/>
  <c r="D2260" i="2" s="1"/>
  <c r="O2259" i="2"/>
  <c r="O2258" i="2"/>
  <c r="D2258" i="2" s="1"/>
  <c r="O2257" i="2"/>
  <c r="D2257" i="2" s="1"/>
  <c r="O2256" i="2"/>
  <c r="O2255" i="2"/>
  <c r="D2255" i="2" s="1"/>
  <c r="O2254" i="2"/>
  <c r="D2254" i="2" s="1"/>
  <c r="O2253" i="2"/>
  <c r="D2253" i="2" s="1"/>
  <c r="O2252" i="2"/>
  <c r="D2252" i="2" s="1"/>
  <c r="O2251" i="2"/>
  <c r="O2250" i="2"/>
  <c r="D2250" i="2" s="1"/>
  <c r="O2249" i="2"/>
  <c r="D2249" i="2" s="1"/>
  <c r="O2248" i="2"/>
  <c r="O2247" i="2"/>
  <c r="D2247" i="2" s="1"/>
  <c r="O2246" i="2"/>
  <c r="D2246" i="2" s="1"/>
  <c r="O2245" i="2"/>
  <c r="D2245" i="2" s="1"/>
  <c r="O2244" i="2"/>
  <c r="D2244" i="2" s="1"/>
  <c r="O2243" i="2"/>
  <c r="O2242" i="2"/>
  <c r="D2242" i="2" s="1"/>
  <c r="O2241" i="2"/>
  <c r="D2241" i="2" s="1"/>
  <c r="O2240" i="2"/>
  <c r="O2239" i="2"/>
  <c r="D2239" i="2" s="1"/>
  <c r="O2238" i="2"/>
  <c r="D2238" i="2" s="1"/>
  <c r="O2237" i="2"/>
  <c r="D2237" i="2" s="1"/>
  <c r="O2236" i="2"/>
  <c r="D2236" i="2" s="1"/>
  <c r="O2235" i="2"/>
  <c r="O2234" i="2"/>
  <c r="D2234" i="2" s="1"/>
  <c r="O2233" i="2"/>
  <c r="D2233" i="2" s="1"/>
  <c r="O2232" i="2"/>
  <c r="O2231" i="2"/>
  <c r="D2231" i="2" s="1"/>
  <c r="O2230" i="2"/>
  <c r="D2230" i="2" s="1"/>
  <c r="O2229" i="2"/>
  <c r="D2229" i="2" s="1"/>
  <c r="O2228" i="2"/>
  <c r="D2228" i="2" s="1"/>
  <c r="O2227" i="2"/>
  <c r="O2226" i="2"/>
  <c r="D2226" i="2" s="1"/>
  <c r="O2225" i="2"/>
  <c r="D2225" i="2" s="1"/>
  <c r="O2224" i="2"/>
  <c r="O2223" i="2"/>
  <c r="D2223" i="2" s="1"/>
  <c r="O2222" i="2"/>
  <c r="D2222" i="2" s="1"/>
  <c r="O2221" i="2"/>
  <c r="D2221" i="2" s="1"/>
  <c r="O2220" i="2"/>
  <c r="D2220" i="2" s="1"/>
  <c r="O2219" i="2"/>
  <c r="O2218" i="2"/>
  <c r="D2218" i="2" s="1"/>
  <c r="O2217" i="2"/>
  <c r="D2217" i="2" s="1"/>
  <c r="O2216" i="2"/>
  <c r="O2215" i="2"/>
  <c r="D2215" i="2" s="1"/>
  <c r="O2214" i="2"/>
  <c r="D2214" i="2" s="1"/>
  <c r="O2213" i="2"/>
  <c r="D2213" i="2" s="1"/>
  <c r="O2212" i="2"/>
  <c r="D2212" i="2" s="1"/>
  <c r="O2211" i="2"/>
  <c r="O2210" i="2"/>
  <c r="D2210" i="2" s="1"/>
  <c r="O2209" i="2"/>
  <c r="D2209" i="2" s="1"/>
  <c r="O2208" i="2"/>
  <c r="O2207" i="2"/>
  <c r="D2207" i="2" s="1"/>
  <c r="O2206" i="2"/>
  <c r="D2206" i="2" s="1"/>
  <c r="O2205" i="2"/>
  <c r="D2205" i="2" s="1"/>
  <c r="O2204" i="2"/>
  <c r="D2204" i="2" s="1"/>
  <c r="O2203" i="2"/>
  <c r="O2202" i="2"/>
  <c r="D2202" i="2" s="1"/>
  <c r="O2201" i="2"/>
  <c r="D2201" i="2" s="1"/>
  <c r="O2200" i="2"/>
  <c r="O2199" i="2"/>
  <c r="D2199" i="2" s="1"/>
  <c r="O2198" i="2"/>
  <c r="D2198" i="2" s="1"/>
  <c r="O2197" i="2"/>
  <c r="D2197" i="2" s="1"/>
  <c r="O2196" i="2"/>
  <c r="D2196" i="2" s="1"/>
  <c r="O2195" i="2"/>
  <c r="O2194" i="2"/>
  <c r="D2194" i="2" s="1"/>
  <c r="O2193" i="2"/>
  <c r="D2193" i="2" s="1"/>
  <c r="O2192" i="2"/>
  <c r="O2191" i="2"/>
  <c r="D2191" i="2" s="1"/>
  <c r="O2190" i="2"/>
  <c r="D2190" i="2" s="1"/>
  <c r="O2189" i="2"/>
  <c r="D2189" i="2" s="1"/>
  <c r="O2188" i="2"/>
  <c r="D2188" i="2" s="1"/>
  <c r="O2187" i="2"/>
  <c r="O2186" i="2"/>
  <c r="D2186" i="2" s="1"/>
  <c r="O2185" i="2"/>
  <c r="D2185" i="2" s="1"/>
  <c r="O2184" i="2"/>
  <c r="O2183" i="2"/>
  <c r="D2183" i="2" s="1"/>
  <c r="O2182" i="2"/>
  <c r="D2182" i="2" s="1"/>
  <c r="O2181" i="2"/>
  <c r="D2181" i="2" s="1"/>
  <c r="O2180" i="2"/>
  <c r="D2180" i="2" s="1"/>
  <c r="O2179" i="2"/>
  <c r="O2178" i="2"/>
  <c r="D2178" i="2" s="1"/>
  <c r="O2177" i="2"/>
  <c r="D2177" i="2" s="1"/>
  <c r="O2176" i="2"/>
  <c r="O2175" i="2"/>
  <c r="D2175" i="2" s="1"/>
  <c r="O2174" i="2"/>
  <c r="D2174" i="2" s="1"/>
  <c r="O2173" i="2"/>
  <c r="D2173" i="2" s="1"/>
  <c r="O2172" i="2"/>
  <c r="D2172" i="2" s="1"/>
  <c r="O2171" i="2"/>
  <c r="O2170" i="2"/>
  <c r="D2170" i="2" s="1"/>
  <c r="O2169" i="2"/>
  <c r="D2169" i="2" s="1"/>
  <c r="O2168" i="2"/>
  <c r="O2167" i="2"/>
  <c r="D2167" i="2" s="1"/>
  <c r="O2166" i="2"/>
  <c r="D2166" i="2" s="1"/>
  <c r="O2165" i="2"/>
  <c r="D2165" i="2" s="1"/>
  <c r="O2164" i="2"/>
  <c r="D2164" i="2" s="1"/>
  <c r="O2163" i="2"/>
  <c r="O2162" i="2"/>
  <c r="D2162" i="2" s="1"/>
  <c r="O2161" i="2"/>
  <c r="D2161" i="2" s="1"/>
  <c r="O2160" i="2"/>
  <c r="O2159" i="2"/>
  <c r="D2159" i="2" s="1"/>
  <c r="O2158" i="2"/>
  <c r="D2158" i="2" s="1"/>
  <c r="O2157" i="2"/>
  <c r="D2157" i="2" s="1"/>
  <c r="O2156" i="2"/>
  <c r="D2156" i="2" s="1"/>
  <c r="O2155" i="2"/>
  <c r="O2154" i="2"/>
  <c r="D2154" i="2" s="1"/>
  <c r="O2153" i="2"/>
  <c r="D2153" i="2" s="1"/>
  <c r="O2152" i="2"/>
  <c r="O2151" i="2"/>
  <c r="D2151" i="2" s="1"/>
  <c r="O2150" i="2"/>
  <c r="D2150" i="2" s="1"/>
  <c r="O2149" i="2"/>
  <c r="D2149" i="2" s="1"/>
  <c r="O2148" i="2"/>
  <c r="D2148" i="2" s="1"/>
  <c r="O2147" i="2"/>
  <c r="O2146" i="2"/>
  <c r="D2146" i="2" s="1"/>
  <c r="O2145" i="2"/>
  <c r="D2145" i="2" s="1"/>
  <c r="O2144" i="2"/>
  <c r="O2143" i="2"/>
  <c r="D2143" i="2" s="1"/>
  <c r="O2142" i="2"/>
  <c r="D2142" i="2" s="1"/>
  <c r="O2141" i="2"/>
  <c r="D2141" i="2" s="1"/>
  <c r="O2140" i="2"/>
  <c r="D2140" i="2" s="1"/>
  <c r="O2139" i="2"/>
  <c r="O2138" i="2"/>
  <c r="D2138" i="2" s="1"/>
  <c r="O2137" i="2"/>
  <c r="D2137" i="2" s="1"/>
  <c r="O2136" i="2"/>
  <c r="O2135" i="2"/>
  <c r="D2135" i="2" s="1"/>
  <c r="O2134" i="2"/>
  <c r="D2134" i="2" s="1"/>
  <c r="O2133" i="2"/>
  <c r="D2133" i="2" s="1"/>
  <c r="O2132" i="2"/>
  <c r="D2132" i="2" s="1"/>
  <c r="O2131" i="2"/>
  <c r="O2130" i="2"/>
  <c r="D2130" i="2" s="1"/>
  <c r="O2129" i="2"/>
  <c r="D2129" i="2" s="1"/>
  <c r="O2128" i="2"/>
  <c r="O2127" i="2"/>
  <c r="D2127" i="2" s="1"/>
  <c r="O2126" i="2"/>
  <c r="D2126" i="2" s="1"/>
  <c r="O2125" i="2"/>
  <c r="D2125" i="2" s="1"/>
  <c r="O2124" i="2"/>
  <c r="D2124" i="2" s="1"/>
  <c r="O2123" i="2"/>
  <c r="O2122" i="2"/>
  <c r="D2122" i="2" s="1"/>
  <c r="O2121" i="2"/>
  <c r="D2121" i="2" s="1"/>
  <c r="O2120" i="2"/>
  <c r="O2119" i="2"/>
  <c r="D2119" i="2" s="1"/>
  <c r="O2118" i="2"/>
  <c r="D2118" i="2" s="1"/>
  <c r="O2117" i="2"/>
  <c r="D2117" i="2" s="1"/>
  <c r="O2116" i="2"/>
  <c r="D2116" i="2" s="1"/>
  <c r="O2115" i="2"/>
  <c r="O2114" i="2"/>
  <c r="D2114" i="2" s="1"/>
  <c r="O2113" i="2"/>
  <c r="D2113" i="2" s="1"/>
  <c r="O2112" i="2"/>
  <c r="O2111" i="2"/>
  <c r="D2111" i="2" s="1"/>
  <c r="O2110" i="2"/>
  <c r="D2110" i="2" s="1"/>
  <c r="O2109" i="2"/>
  <c r="D2109" i="2" s="1"/>
  <c r="O2108" i="2"/>
  <c r="D2108" i="2" s="1"/>
  <c r="O2107" i="2"/>
  <c r="O2106" i="2"/>
  <c r="D2106" i="2" s="1"/>
  <c r="O2105" i="2"/>
  <c r="D2105" i="2" s="1"/>
  <c r="O2104" i="2"/>
  <c r="O2103" i="2"/>
  <c r="D2103" i="2" s="1"/>
  <c r="O2102" i="2"/>
  <c r="D2102" i="2" s="1"/>
  <c r="O2101" i="2"/>
  <c r="D2101" i="2" s="1"/>
  <c r="O2100" i="2"/>
  <c r="D2100" i="2" s="1"/>
  <c r="O2099" i="2"/>
  <c r="O2098" i="2"/>
  <c r="D2098" i="2" s="1"/>
  <c r="O2097" i="2"/>
  <c r="D2097" i="2" s="1"/>
  <c r="O2096" i="2"/>
  <c r="O2095" i="2"/>
  <c r="D2095" i="2" s="1"/>
  <c r="O2094" i="2"/>
  <c r="D2094" i="2" s="1"/>
  <c r="O2093" i="2"/>
  <c r="D2093" i="2" s="1"/>
  <c r="O2092" i="2"/>
  <c r="D2092" i="2" s="1"/>
  <c r="O2091" i="2"/>
  <c r="O2090" i="2"/>
  <c r="D2090" i="2" s="1"/>
  <c r="O2089" i="2"/>
  <c r="D2089" i="2" s="1"/>
  <c r="O2088" i="2"/>
  <c r="O2087" i="2"/>
  <c r="D2087" i="2" s="1"/>
  <c r="O2086" i="2"/>
  <c r="D2086" i="2" s="1"/>
  <c r="O2085" i="2"/>
  <c r="D2085" i="2" s="1"/>
  <c r="O2084" i="2"/>
  <c r="D2084" i="2" s="1"/>
  <c r="O2083" i="2"/>
  <c r="O2082" i="2"/>
  <c r="D2082" i="2" s="1"/>
  <c r="O2081" i="2"/>
  <c r="D2081" i="2" s="1"/>
  <c r="O2080" i="2"/>
  <c r="O2079" i="2"/>
  <c r="D2079" i="2" s="1"/>
  <c r="O2078" i="2"/>
  <c r="D2078" i="2" s="1"/>
  <c r="O2077" i="2"/>
  <c r="D2077" i="2" s="1"/>
  <c r="O2076" i="2"/>
  <c r="D2076" i="2" s="1"/>
  <c r="O2075" i="2"/>
  <c r="O2074" i="2"/>
  <c r="D2074" i="2" s="1"/>
  <c r="O2073" i="2"/>
  <c r="D2073" i="2" s="1"/>
  <c r="O2072" i="2"/>
  <c r="O2071" i="2"/>
  <c r="D2071" i="2" s="1"/>
  <c r="O2070" i="2"/>
  <c r="D2070" i="2" s="1"/>
  <c r="O2069" i="2"/>
  <c r="D2069" i="2" s="1"/>
  <c r="O2068" i="2"/>
  <c r="D2068" i="2" s="1"/>
  <c r="O2067" i="2"/>
  <c r="O2066" i="2"/>
  <c r="D2066" i="2" s="1"/>
  <c r="O2065" i="2"/>
  <c r="D2065" i="2" s="1"/>
  <c r="O2064" i="2"/>
  <c r="O2063" i="2"/>
  <c r="D2063" i="2" s="1"/>
  <c r="O2062" i="2"/>
  <c r="D2062" i="2" s="1"/>
  <c r="O2061" i="2"/>
  <c r="D2061" i="2" s="1"/>
  <c r="O2060" i="2"/>
  <c r="D2060" i="2" s="1"/>
  <c r="O2059" i="2"/>
  <c r="O2058" i="2"/>
  <c r="D2058" i="2" s="1"/>
  <c r="O2057" i="2"/>
  <c r="D2057" i="2" s="1"/>
  <c r="O2056" i="2"/>
  <c r="O2055" i="2"/>
  <c r="D2055" i="2" s="1"/>
  <c r="O2054" i="2"/>
  <c r="D2054" i="2" s="1"/>
  <c r="O2053" i="2"/>
  <c r="D2053" i="2" s="1"/>
  <c r="O2052" i="2"/>
  <c r="D2052" i="2" s="1"/>
  <c r="O2051" i="2"/>
  <c r="O2050" i="2"/>
  <c r="D2050" i="2" s="1"/>
  <c r="O2049" i="2"/>
  <c r="D2049" i="2" s="1"/>
  <c r="O2048" i="2"/>
  <c r="O2047" i="2"/>
  <c r="D2047" i="2" s="1"/>
  <c r="O2046" i="2"/>
  <c r="D2046" i="2" s="1"/>
  <c r="O2045" i="2"/>
  <c r="D2045" i="2" s="1"/>
  <c r="O2044" i="2"/>
  <c r="D2044" i="2" s="1"/>
  <c r="O2043" i="2"/>
  <c r="O2042" i="2"/>
  <c r="D2042" i="2" s="1"/>
  <c r="O2041" i="2"/>
  <c r="D2041" i="2" s="1"/>
  <c r="O2040" i="2"/>
  <c r="O2039" i="2"/>
  <c r="D2039" i="2" s="1"/>
  <c r="O2038" i="2"/>
  <c r="D2038" i="2" s="1"/>
  <c r="O2037" i="2"/>
  <c r="D2037" i="2" s="1"/>
  <c r="O2036" i="2"/>
  <c r="D2036" i="2" s="1"/>
  <c r="O2035" i="2"/>
  <c r="O2034" i="2"/>
  <c r="D2034" i="2" s="1"/>
  <c r="O2033" i="2"/>
  <c r="D2033" i="2" s="1"/>
  <c r="O2032" i="2"/>
  <c r="O2031" i="2"/>
  <c r="D2031" i="2" s="1"/>
  <c r="O2030" i="2"/>
  <c r="D2030" i="2" s="1"/>
  <c r="O2029" i="2"/>
  <c r="D2029" i="2" s="1"/>
  <c r="O2028" i="2"/>
  <c r="D2028" i="2" s="1"/>
  <c r="O2027" i="2"/>
  <c r="O2026" i="2"/>
  <c r="D2026" i="2" s="1"/>
  <c r="O2025" i="2"/>
  <c r="D2025" i="2" s="1"/>
  <c r="O2024" i="2"/>
  <c r="O2023" i="2"/>
  <c r="D2023" i="2" s="1"/>
  <c r="O2022" i="2"/>
  <c r="D2022" i="2" s="1"/>
  <c r="O2021" i="2"/>
  <c r="D2021" i="2" s="1"/>
  <c r="O2020" i="2"/>
  <c r="D2020" i="2" s="1"/>
  <c r="O2019" i="2"/>
  <c r="O2018" i="2"/>
  <c r="D2018" i="2" s="1"/>
  <c r="O2017" i="2"/>
  <c r="D2017" i="2" s="1"/>
  <c r="O2016" i="2"/>
  <c r="O2015" i="2"/>
  <c r="D2015" i="2" s="1"/>
  <c r="O2014" i="2"/>
  <c r="D2014" i="2" s="1"/>
  <c r="O2013" i="2"/>
  <c r="D2013" i="2" s="1"/>
  <c r="O2012" i="2"/>
  <c r="D2012" i="2" s="1"/>
  <c r="O2011" i="2"/>
  <c r="O2010" i="2"/>
  <c r="D2010" i="2" s="1"/>
  <c r="O2009" i="2"/>
  <c r="D2009" i="2" s="1"/>
  <c r="O2008" i="2"/>
  <c r="O2007" i="2"/>
  <c r="D2007" i="2" s="1"/>
  <c r="O2006" i="2"/>
  <c r="D2006" i="2" s="1"/>
  <c r="O2005" i="2"/>
  <c r="D2005" i="2" s="1"/>
  <c r="O2004" i="2"/>
  <c r="D2004" i="2" s="1"/>
  <c r="O2003" i="2"/>
  <c r="O2002" i="2"/>
  <c r="D2002" i="2" s="1"/>
  <c r="O2001" i="2"/>
  <c r="D2001" i="2" s="1"/>
  <c r="O2000" i="2"/>
  <c r="O1999" i="2"/>
  <c r="D1999" i="2" s="1"/>
  <c r="O1998" i="2"/>
  <c r="D1998" i="2" s="1"/>
  <c r="O1997" i="2"/>
  <c r="D1997" i="2" s="1"/>
  <c r="O1996" i="2"/>
  <c r="D1996" i="2" s="1"/>
  <c r="O1995" i="2"/>
  <c r="O1994" i="2"/>
  <c r="D1994" i="2" s="1"/>
  <c r="O1993" i="2"/>
  <c r="D1993" i="2" s="1"/>
  <c r="O1992" i="2"/>
  <c r="O1991" i="2"/>
  <c r="D1991" i="2" s="1"/>
  <c r="O1990" i="2"/>
  <c r="D1990" i="2" s="1"/>
  <c r="O1989" i="2"/>
  <c r="D1989" i="2" s="1"/>
  <c r="O1988" i="2"/>
  <c r="D1988" i="2" s="1"/>
  <c r="O1987" i="2"/>
  <c r="O1986" i="2"/>
  <c r="D1986" i="2" s="1"/>
  <c r="O1985" i="2"/>
  <c r="D1985" i="2" s="1"/>
  <c r="O1984" i="2"/>
  <c r="O1983" i="2"/>
  <c r="D1983" i="2" s="1"/>
  <c r="O1982" i="2"/>
  <c r="D1982" i="2" s="1"/>
  <c r="O1981" i="2"/>
  <c r="D1981" i="2" s="1"/>
  <c r="O1980" i="2"/>
  <c r="D1980" i="2" s="1"/>
  <c r="O1979" i="2"/>
  <c r="O1978" i="2"/>
  <c r="D1978" i="2" s="1"/>
  <c r="O1977" i="2"/>
  <c r="D1977" i="2" s="1"/>
  <c r="O1976" i="2"/>
  <c r="O1975" i="2"/>
  <c r="D1975" i="2" s="1"/>
  <c r="O1974" i="2"/>
  <c r="D1974" i="2" s="1"/>
  <c r="O1973" i="2"/>
  <c r="D1973" i="2" s="1"/>
  <c r="O1972" i="2"/>
  <c r="D1972" i="2" s="1"/>
  <c r="O1971" i="2"/>
  <c r="O1970" i="2"/>
  <c r="D1970" i="2" s="1"/>
  <c r="O1969" i="2"/>
  <c r="D1969" i="2" s="1"/>
  <c r="O1968" i="2"/>
  <c r="O1967" i="2"/>
  <c r="D1967" i="2" s="1"/>
  <c r="O1966" i="2"/>
  <c r="D1966" i="2" s="1"/>
  <c r="O1965" i="2"/>
  <c r="D1965" i="2" s="1"/>
  <c r="O1964" i="2"/>
  <c r="D1964" i="2" s="1"/>
  <c r="O1963" i="2"/>
  <c r="O1962" i="2"/>
  <c r="D1962" i="2" s="1"/>
  <c r="O1961" i="2"/>
  <c r="D1961" i="2" s="1"/>
  <c r="O1960" i="2"/>
  <c r="O1959" i="2"/>
  <c r="D1959" i="2" s="1"/>
  <c r="O1958" i="2"/>
  <c r="D1958" i="2" s="1"/>
  <c r="O1957" i="2"/>
  <c r="D1957" i="2" s="1"/>
  <c r="O1956" i="2"/>
  <c r="D1956" i="2" s="1"/>
  <c r="O1955" i="2"/>
  <c r="O1954" i="2"/>
  <c r="D1954" i="2" s="1"/>
  <c r="O1953" i="2"/>
  <c r="D1953" i="2" s="1"/>
  <c r="O1952" i="2"/>
  <c r="O1951" i="2"/>
  <c r="D1951" i="2" s="1"/>
  <c r="O1950" i="2"/>
  <c r="D1950" i="2" s="1"/>
  <c r="O1949" i="2"/>
  <c r="D1949" i="2" s="1"/>
  <c r="O1948" i="2"/>
  <c r="D1948" i="2" s="1"/>
  <c r="O1947" i="2"/>
  <c r="O1946" i="2"/>
  <c r="D1946" i="2" s="1"/>
  <c r="O1945" i="2"/>
  <c r="D1945" i="2" s="1"/>
  <c r="O1944" i="2"/>
  <c r="O1943" i="2"/>
  <c r="D1943" i="2" s="1"/>
  <c r="O1942" i="2"/>
  <c r="D1942" i="2" s="1"/>
  <c r="O1941" i="2"/>
  <c r="D1941" i="2" s="1"/>
  <c r="O1940" i="2"/>
  <c r="D1940" i="2" s="1"/>
  <c r="O1939" i="2"/>
  <c r="O1938" i="2"/>
  <c r="D1938" i="2" s="1"/>
  <c r="O1937" i="2"/>
  <c r="D1937" i="2" s="1"/>
  <c r="O1936" i="2"/>
  <c r="O1935" i="2"/>
  <c r="D1935" i="2" s="1"/>
  <c r="O1934" i="2"/>
  <c r="D1934" i="2" s="1"/>
  <c r="O1933" i="2"/>
  <c r="D1933" i="2" s="1"/>
  <c r="O1932" i="2"/>
  <c r="D1932" i="2" s="1"/>
  <c r="O1931" i="2"/>
  <c r="O1930" i="2"/>
  <c r="D1930" i="2" s="1"/>
  <c r="O1929" i="2"/>
  <c r="D1929" i="2" s="1"/>
  <c r="O1928" i="2"/>
  <c r="O1927" i="2"/>
  <c r="D1927" i="2" s="1"/>
  <c r="O1926" i="2"/>
  <c r="D1926" i="2" s="1"/>
  <c r="O1925" i="2"/>
  <c r="D1925" i="2" s="1"/>
  <c r="O1924" i="2"/>
  <c r="D1924" i="2" s="1"/>
  <c r="O1923" i="2"/>
  <c r="O1922" i="2"/>
  <c r="D1922" i="2" s="1"/>
  <c r="O1921" i="2"/>
  <c r="D1921" i="2" s="1"/>
  <c r="O1920" i="2"/>
  <c r="O1919" i="2"/>
  <c r="D1919" i="2" s="1"/>
  <c r="O1918" i="2"/>
  <c r="D1918" i="2" s="1"/>
  <c r="O1917" i="2"/>
  <c r="D1917" i="2" s="1"/>
  <c r="O1916" i="2"/>
  <c r="D1916" i="2" s="1"/>
  <c r="O1915" i="2"/>
  <c r="O1914" i="2"/>
  <c r="D1914" i="2" s="1"/>
  <c r="O1913" i="2"/>
  <c r="D1913" i="2" s="1"/>
  <c r="O1912" i="2"/>
  <c r="O1911" i="2"/>
  <c r="D1911" i="2" s="1"/>
  <c r="O1910" i="2"/>
  <c r="D1910" i="2" s="1"/>
  <c r="O1909" i="2"/>
  <c r="D1909" i="2" s="1"/>
  <c r="O1908" i="2"/>
  <c r="D1908" i="2" s="1"/>
  <c r="O1907" i="2"/>
  <c r="O1906" i="2"/>
  <c r="D1906" i="2" s="1"/>
  <c r="O1905" i="2"/>
  <c r="D1905" i="2" s="1"/>
  <c r="O1904" i="2"/>
  <c r="O1903" i="2"/>
  <c r="D1903" i="2" s="1"/>
  <c r="O1902" i="2"/>
  <c r="D1902" i="2" s="1"/>
  <c r="O1901" i="2"/>
  <c r="D1901" i="2" s="1"/>
  <c r="O1900" i="2"/>
  <c r="D1900" i="2" s="1"/>
  <c r="O1899" i="2"/>
  <c r="O1898" i="2"/>
  <c r="D1898" i="2" s="1"/>
  <c r="O1897" i="2"/>
  <c r="D1897" i="2" s="1"/>
  <c r="O1896" i="2"/>
  <c r="O1895" i="2"/>
  <c r="D1895" i="2" s="1"/>
  <c r="O1894" i="2"/>
  <c r="D1894" i="2" s="1"/>
  <c r="O1893" i="2"/>
  <c r="D1893" i="2" s="1"/>
  <c r="O1892" i="2"/>
  <c r="D1892" i="2" s="1"/>
  <c r="O1891" i="2"/>
  <c r="O1890" i="2"/>
  <c r="D1890" i="2" s="1"/>
  <c r="O1889" i="2"/>
  <c r="D1889" i="2" s="1"/>
  <c r="O1888" i="2"/>
  <c r="O1887" i="2"/>
  <c r="D1887" i="2" s="1"/>
  <c r="O1886" i="2"/>
  <c r="D1886" i="2" s="1"/>
  <c r="O1885" i="2"/>
  <c r="D1885" i="2" s="1"/>
  <c r="O1884" i="2"/>
  <c r="D1884" i="2" s="1"/>
  <c r="O1883" i="2"/>
  <c r="O1882" i="2"/>
  <c r="D1882" i="2" s="1"/>
  <c r="O1881" i="2"/>
  <c r="D1881" i="2" s="1"/>
  <c r="O1880" i="2"/>
  <c r="O1879" i="2"/>
  <c r="D1879" i="2" s="1"/>
  <c r="O1878" i="2"/>
  <c r="D1878" i="2" s="1"/>
  <c r="O1877" i="2"/>
  <c r="D1877" i="2" s="1"/>
  <c r="O1876" i="2"/>
  <c r="D1876" i="2" s="1"/>
  <c r="O1875" i="2"/>
  <c r="O1874" i="2"/>
  <c r="D1874" i="2" s="1"/>
  <c r="O1873" i="2"/>
  <c r="D1873" i="2" s="1"/>
  <c r="O1872" i="2"/>
  <c r="O1871" i="2"/>
  <c r="D1871" i="2" s="1"/>
  <c r="O1870" i="2"/>
  <c r="D1870" i="2" s="1"/>
  <c r="O1869" i="2"/>
  <c r="D1869" i="2" s="1"/>
  <c r="O1868" i="2"/>
  <c r="D1868" i="2" s="1"/>
  <c r="O1867" i="2"/>
  <c r="O1866" i="2"/>
  <c r="D1866" i="2" s="1"/>
  <c r="O1865" i="2"/>
  <c r="D1865" i="2" s="1"/>
  <c r="O1864" i="2"/>
  <c r="O1863" i="2"/>
  <c r="D1863" i="2" s="1"/>
  <c r="O1862" i="2"/>
  <c r="D1862" i="2" s="1"/>
  <c r="O1861" i="2"/>
  <c r="D1861" i="2" s="1"/>
  <c r="O1860" i="2"/>
  <c r="D1860" i="2" s="1"/>
  <c r="O1859" i="2"/>
  <c r="O1858" i="2"/>
  <c r="D1858" i="2" s="1"/>
  <c r="O1857" i="2"/>
  <c r="D1857" i="2" s="1"/>
  <c r="O1856" i="2"/>
  <c r="O1855" i="2"/>
  <c r="D1855" i="2" s="1"/>
  <c r="O1854" i="2"/>
  <c r="D1854" i="2" s="1"/>
  <c r="O1853" i="2"/>
  <c r="D1853" i="2" s="1"/>
  <c r="O1852" i="2"/>
  <c r="D1852" i="2" s="1"/>
  <c r="O1851" i="2"/>
  <c r="O1850" i="2"/>
  <c r="D1850" i="2" s="1"/>
  <c r="O1849" i="2"/>
  <c r="D1849" i="2" s="1"/>
  <c r="O1848" i="2"/>
  <c r="O1847" i="2"/>
  <c r="D1847" i="2" s="1"/>
  <c r="O1846" i="2"/>
  <c r="D1846" i="2" s="1"/>
  <c r="O1845" i="2"/>
  <c r="D1845" i="2" s="1"/>
  <c r="O1844" i="2"/>
  <c r="D1844" i="2" s="1"/>
  <c r="O1843" i="2"/>
  <c r="O1842" i="2"/>
  <c r="D1842" i="2" s="1"/>
  <c r="O1841" i="2"/>
  <c r="D1841" i="2" s="1"/>
  <c r="O1840" i="2"/>
  <c r="O1839" i="2"/>
  <c r="D1839" i="2" s="1"/>
  <c r="O1838" i="2"/>
  <c r="D1838" i="2" s="1"/>
  <c r="O1837" i="2"/>
  <c r="D1837" i="2" s="1"/>
  <c r="O1836" i="2"/>
  <c r="D1836" i="2" s="1"/>
  <c r="O1835" i="2"/>
  <c r="O1834" i="2"/>
  <c r="D1834" i="2" s="1"/>
  <c r="O1833" i="2"/>
  <c r="D1833" i="2" s="1"/>
  <c r="O1832" i="2"/>
  <c r="O1831" i="2"/>
  <c r="D1831" i="2" s="1"/>
  <c r="O1830" i="2"/>
  <c r="D1830" i="2" s="1"/>
  <c r="O1829" i="2"/>
  <c r="D1829" i="2" s="1"/>
  <c r="O1828" i="2"/>
  <c r="D1828" i="2" s="1"/>
  <c r="O1827" i="2"/>
  <c r="O1826" i="2"/>
  <c r="D1826" i="2" s="1"/>
  <c r="O1825" i="2"/>
  <c r="D1825" i="2" s="1"/>
  <c r="O1824" i="2"/>
  <c r="O1823" i="2"/>
  <c r="D1823" i="2" s="1"/>
  <c r="O1822" i="2"/>
  <c r="D1822" i="2" s="1"/>
  <c r="O1821" i="2"/>
  <c r="D1821" i="2" s="1"/>
  <c r="O1820" i="2"/>
  <c r="D1820" i="2" s="1"/>
  <c r="O1819" i="2"/>
  <c r="O1818" i="2"/>
  <c r="D1818" i="2" s="1"/>
  <c r="O1817" i="2"/>
  <c r="D1817" i="2" s="1"/>
  <c r="O1816" i="2"/>
  <c r="O1815" i="2"/>
  <c r="D1815" i="2" s="1"/>
  <c r="O1814" i="2"/>
  <c r="D1814" i="2" s="1"/>
  <c r="O1813" i="2"/>
  <c r="D1813" i="2" s="1"/>
  <c r="O1812" i="2"/>
  <c r="D1812" i="2" s="1"/>
  <c r="O1811" i="2"/>
  <c r="O1810" i="2"/>
  <c r="D1810" i="2" s="1"/>
  <c r="O1809" i="2"/>
  <c r="D1809" i="2" s="1"/>
  <c r="O1808" i="2"/>
  <c r="O1807" i="2"/>
  <c r="D1807" i="2" s="1"/>
  <c r="O1806" i="2"/>
  <c r="D1806" i="2" s="1"/>
  <c r="O1805" i="2"/>
  <c r="D1805" i="2" s="1"/>
  <c r="O1804" i="2"/>
  <c r="D1804" i="2" s="1"/>
  <c r="O1803" i="2"/>
  <c r="O1802" i="2"/>
  <c r="D1802" i="2" s="1"/>
  <c r="O1801" i="2"/>
  <c r="D1801" i="2" s="1"/>
  <c r="O1800" i="2"/>
  <c r="O1799" i="2"/>
  <c r="D1799" i="2" s="1"/>
  <c r="O1798" i="2"/>
  <c r="D1798" i="2" s="1"/>
  <c r="O1797" i="2"/>
  <c r="D1797" i="2" s="1"/>
  <c r="O1796" i="2"/>
  <c r="D1796" i="2" s="1"/>
  <c r="O1795" i="2"/>
  <c r="O1794" i="2"/>
  <c r="D1794" i="2" s="1"/>
  <c r="O1793" i="2"/>
  <c r="D1793" i="2" s="1"/>
  <c r="O1792" i="2"/>
  <c r="O1791" i="2"/>
  <c r="D1791" i="2" s="1"/>
  <c r="O1790" i="2"/>
  <c r="D1790" i="2" s="1"/>
  <c r="O1789" i="2"/>
  <c r="D1789" i="2" s="1"/>
  <c r="O1788" i="2"/>
  <c r="D1788" i="2" s="1"/>
  <c r="O1787" i="2"/>
  <c r="O1786" i="2"/>
  <c r="D1786" i="2" s="1"/>
  <c r="O1785" i="2"/>
  <c r="D1785" i="2" s="1"/>
  <c r="O1784" i="2"/>
  <c r="O1783" i="2"/>
  <c r="D1783" i="2" s="1"/>
  <c r="O1782" i="2"/>
  <c r="D1782" i="2" s="1"/>
  <c r="O1781" i="2"/>
  <c r="D1781" i="2" s="1"/>
  <c r="O1780" i="2"/>
  <c r="D1780" i="2" s="1"/>
  <c r="O1779" i="2"/>
  <c r="O1778" i="2"/>
  <c r="D1778" i="2" s="1"/>
  <c r="O1777" i="2"/>
  <c r="D1777" i="2" s="1"/>
  <c r="O1776" i="2"/>
  <c r="O1775" i="2"/>
  <c r="D1775" i="2" s="1"/>
  <c r="O1774" i="2"/>
  <c r="D1774" i="2" s="1"/>
  <c r="O1773" i="2"/>
  <c r="D1773" i="2" s="1"/>
  <c r="O1772" i="2"/>
  <c r="D1772" i="2" s="1"/>
  <c r="O1771" i="2"/>
  <c r="O1770" i="2"/>
  <c r="D1770" i="2" s="1"/>
  <c r="O1769" i="2"/>
  <c r="D1769" i="2" s="1"/>
  <c r="O1768" i="2"/>
  <c r="O1767" i="2"/>
  <c r="D1767" i="2" s="1"/>
  <c r="O1766" i="2"/>
  <c r="D1766" i="2" s="1"/>
  <c r="O1765" i="2"/>
  <c r="D1765" i="2" s="1"/>
  <c r="O1764" i="2"/>
  <c r="D1764" i="2" s="1"/>
  <c r="O1763" i="2"/>
  <c r="O1762" i="2"/>
  <c r="D1762" i="2" s="1"/>
  <c r="O1761" i="2"/>
  <c r="D1761" i="2" s="1"/>
  <c r="O1760" i="2"/>
  <c r="O1759" i="2"/>
  <c r="D1759" i="2" s="1"/>
  <c r="O1758" i="2"/>
  <c r="D1758" i="2" s="1"/>
  <c r="O1757" i="2"/>
  <c r="D1757" i="2" s="1"/>
  <c r="O1756" i="2"/>
  <c r="D1756" i="2" s="1"/>
  <c r="O1755" i="2"/>
  <c r="O1754" i="2"/>
  <c r="D1754" i="2" s="1"/>
  <c r="O1753" i="2"/>
  <c r="D1753" i="2" s="1"/>
  <c r="O1752" i="2"/>
  <c r="O1751" i="2"/>
  <c r="D1751" i="2" s="1"/>
  <c r="O1750" i="2"/>
  <c r="D1750" i="2" s="1"/>
  <c r="O1749" i="2"/>
  <c r="D1749" i="2" s="1"/>
  <c r="O1748" i="2"/>
  <c r="D1748" i="2" s="1"/>
  <c r="O1747" i="2"/>
  <c r="O1746" i="2"/>
  <c r="D1746" i="2" s="1"/>
  <c r="O1745" i="2"/>
  <c r="D1745" i="2" s="1"/>
  <c r="O1744" i="2"/>
  <c r="O1743" i="2"/>
  <c r="D1743" i="2" s="1"/>
  <c r="O1742" i="2"/>
  <c r="D1742" i="2" s="1"/>
  <c r="O1741" i="2"/>
  <c r="D1741" i="2" s="1"/>
  <c r="O1740" i="2"/>
  <c r="D1740" i="2" s="1"/>
  <c r="O1739" i="2"/>
  <c r="O1738" i="2"/>
  <c r="D1738" i="2" s="1"/>
  <c r="O1737" i="2"/>
  <c r="D1737" i="2" s="1"/>
  <c r="O1736" i="2"/>
  <c r="O1735" i="2"/>
  <c r="D1735" i="2" s="1"/>
  <c r="O1734" i="2"/>
  <c r="D1734" i="2" s="1"/>
  <c r="O1733" i="2"/>
  <c r="D1733" i="2" s="1"/>
  <c r="O1732" i="2"/>
  <c r="D1732" i="2" s="1"/>
  <c r="O1731" i="2"/>
  <c r="O1730" i="2"/>
  <c r="D1730" i="2" s="1"/>
  <c r="O1729" i="2"/>
  <c r="D1729" i="2" s="1"/>
  <c r="O1728" i="2"/>
  <c r="O1727" i="2"/>
  <c r="D1727" i="2" s="1"/>
  <c r="O1726" i="2"/>
  <c r="D1726" i="2" s="1"/>
  <c r="O1725" i="2"/>
  <c r="D1725" i="2" s="1"/>
  <c r="O1724" i="2"/>
  <c r="D1724" i="2" s="1"/>
  <c r="O1723" i="2"/>
  <c r="O1722" i="2"/>
  <c r="D1722" i="2" s="1"/>
  <c r="O1721" i="2"/>
  <c r="D1721" i="2" s="1"/>
  <c r="O1720" i="2"/>
  <c r="O1719" i="2"/>
  <c r="D1719" i="2" s="1"/>
  <c r="O1718" i="2"/>
  <c r="D1718" i="2" s="1"/>
  <c r="O1717" i="2"/>
  <c r="D1717" i="2" s="1"/>
  <c r="O1716" i="2"/>
  <c r="D1716" i="2" s="1"/>
  <c r="O1715" i="2"/>
  <c r="O1714" i="2"/>
  <c r="D1714" i="2" s="1"/>
  <c r="O1713" i="2"/>
  <c r="D1713" i="2" s="1"/>
  <c r="O1712" i="2"/>
  <c r="O1711" i="2"/>
  <c r="D1711" i="2" s="1"/>
  <c r="O1710" i="2"/>
  <c r="D1710" i="2" s="1"/>
  <c r="O1709" i="2"/>
  <c r="D1709" i="2" s="1"/>
  <c r="O1708" i="2"/>
  <c r="D1708" i="2" s="1"/>
  <c r="O1707" i="2"/>
  <c r="O1706" i="2"/>
  <c r="D1706" i="2" s="1"/>
  <c r="O1705" i="2"/>
  <c r="D1705" i="2" s="1"/>
  <c r="O1704" i="2"/>
  <c r="O1703" i="2"/>
  <c r="D1703" i="2" s="1"/>
  <c r="O1702" i="2"/>
  <c r="D1702" i="2" s="1"/>
  <c r="O1701" i="2"/>
  <c r="D1701" i="2" s="1"/>
  <c r="O1700" i="2"/>
  <c r="D1700" i="2" s="1"/>
  <c r="O1699" i="2"/>
  <c r="O1698" i="2"/>
  <c r="D1698" i="2" s="1"/>
  <c r="O1697" i="2"/>
  <c r="D1697" i="2" s="1"/>
  <c r="O1696" i="2"/>
  <c r="O1695" i="2"/>
  <c r="D1695" i="2" s="1"/>
  <c r="O1694" i="2"/>
  <c r="D1694" i="2" s="1"/>
  <c r="O1693" i="2"/>
  <c r="D1693" i="2" s="1"/>
  <c r="O1692" i="2"/>
  <c r="D1692" i="2" s="1"/>
  <c r="O1691" i="2"/>
  <c r="O1690" i="2"/>
  <c r="D1690" i="2" s="1"/>
  <c r="O1689" i="2"/>
  <c r="D1689" i="2" s="1"/>
  <c r="O1688" i="2"/>
  <c r="O1687" i="2"/>
  <c r="D1687" i="2" s="1"/>
  <c r="O1686" i="2"/>
  <c r="D1686" i="2" s="1"/>
  <c r="O1685" i="2"/>
  <c r="D1685" i="2" s="1"/>
  <c r="O1684" i="2"/>
  <c r="D1684" i="2" s="1"/>
  <c r="O1683" i="2"/>
  <c r="O1682" i="2"/>
  <c r="D1682" i="2" s="1"/>
  <c r="O1681" i="2"/>
  <c r="D1681" i="2" s="1"/>
  <c r="O1680" i="2"/>
  <c r="O1679" i="2"/>
  <c r="D1679" i="2" s="1"/>
  <c r="O1678" i="2"/>
  <c r="D1678" i="2" s="1"/>
  <c r="O1677" i="2"/>
  <c r="D1677" i="2" s="1"/>
  <c r="O1676" i="2"/>
  <c r="D1676" i="2" s="1"/>
  <c r="O1675" i="2"/>
  <c r="O1674" i="2"/>
  <c r="D1674" i="2" s="1"/>
  <c r="O1673" i="2"/>
  <c r="D1673" i="2" s="1"/>
  <c r="O1672" i="2"/>
  <c r="O1671" i="2"/>
  <c r="D1671" i="2" s="1"/>
  <c r="O1670" i="2"/>
  <c r="D1670" i="2" s="1"/>
  <c r="O1669" i="2"/>
  <c r="D1669" i="2" s="1"/>
  <c r="O1668" i="2"/>
  <c r="D1668" i="2" s="1"/>
  <c r="O1667" i="2"/>
  <c r="O1666" i="2"/>
  <c r="D1666" i="2" s="1"/>
  <c r="O1665" i="2"/>
  <c r="D1665" i="2" s="1"/>
  <c r="O1664" i="2"/>
  <c r="O1663" i="2"/>
  <c r="D1663" i="2" s="1"/>
  <c r="O1662" i="2"/>
  <c r="D1662" i="2" s="1"/>
  <c r="O1661" i="2"/>
  <c r="D1661" i="2" s="1"/>
  <c r="O1660" i="2"/>
  <c r="D1660" i="2" s="1"/>
  <c r="O1659" i="2"/>
  <c r="O1658" i="2"/>
  <c r="D1658" i="2" s="1"/>
  <c r="O1657" i="2"/>
  <c r="D1657" i="2" s="1"/>
  <c r="O1656" i="2"/>
  <c r="O1655" i="2"/>
  <c r="D1655" i="2" s="1"/>
  <c r="O1654" i="2"/>
  <c r="D1654" i="2" s="1"/>
  <c r="O1653" i="2"/>
  <c r="D1653" i="2" s="1"/>
  <c r="O1652" i="2"/>
  <c r="D1652" i="2" s="1"/>
  <c r="O1651" i="2"/>
  <c r="O1650" i="2"/>
  <c r="D1650" i="2" s="1"/>
  <c r="O1649" i="2"/>
  <c r="D1649" i="2" s="1"/>
  <c r="O1648" i="2"/>
  <c r="O1647" i="2"/>
  <c r="D1647" i="2" s="1"/>
  <c r="O1646" i="2"/>
  <c r="D1646" i="2" s="1"/>
  <c r="O1645" i="2"/>
  <c r="D1645" i="2" s="1"/>
  <c r="O1644" i="2"/>
  <c r="D1644" i="2" s="1"/>
  <c r="O1643" i="2"/>
  <c r="O1642" i="2"/>
  <c r="D1642" i="2" s="1"/>
  <c r="O1641" i="2"/>
  <c r="D1641" i="2" s="1"/>
  <c r="O1640" i="2"/>
  <c r="O1639" i="2"/>
  <c r="D1639" i="2" s="1"/>
  <c r="O1638" i="2"/>
  <c r="D1638" i="2" s="1"/>
  <c r="O1637" i="2"/>
  <c r="D1637" i="2" s="1"/>
  <c r="O1636" i="2"/>
  <c r="D1636" i="2" s="1"/>
  <c r="O1635" i="2"/>
  <c r="O1634" i="2"/>
  <c r="D1634" i="2" s="1"/>
  <c r="O1633" i="2"/>
  <c r="D1633" i="2" s="1"/>
  <c r="O1632" i="2"/>
  <c r="O1631" i="2"/>
  <c r="D1631" i="2" s="1"/>
  <c r="O1630" i="2"/>
  <c r="D1630" i="2" s="1"/>
  <c r="O1629" i="2"/>
  <c r="D1629" i="2" s="1"/>
  <c r="O1628" i="2"/>
  <c r="D1628" i="2" s="1"/>
  <c r="O1627" i="2"/>
  <c r="O1626" i="2"/>
  <c r="D1626" i="2" s="1"/>
  <c r="O1625" i="2"/>
  <c r="D1625" i="2" s="1"/>
  <c r="O1624" i="2"/>
  <c r="O1623" i="2"/>
  <c r="D1623" i="2" s="1"/>
  <c r="O1622" i="2"/>
  <c r="D1622" i="2" s="1"/>
  <c r="O1621" i="2"/>
  <c r="D1621" i="2" s="1"/>
  <c r="O1620" i="2"/>
  <c r="D1620" i="2" s="1"/>
  <c r="O1619" i="2"/>
  <c r="O1618" i="2"/>
  <c r="D1618" i="2" s="1"/>
  <c r="O1617" i="2"/>
  <c r="D1617" i="2" s="1"/>
  <c r="O1616" i="2"/>
  <c r="O1615" i="2"/>
  <c r="D1615" i="2" s="1"/>
  <c r="O1614" i="2"/>
  <c r="D1614" i="2" s="1"/>
  <c r="O1613" i="2"/>
  <c r="D1613" i="2" s="1"/>
  <c r="O1612" i="2"/>
  <c r="D1612" i="2" s="1"/>
  <c r="O1611" i="2"/>
  <c r="O1610" i="2"/>
  <c r="D1610" i="2" s="1"/>
  <c r="O1609" i="2"/>
  <c r="D1609" i="2" s="1"/>
  <c r="O1608" i="2"/>
  <c r="O1607" i="2"/>
  <c r="D1607" i="2" s="1"/>
  <c r="O1606" i="2"/>
  <c r="D1606" i="2" s="1"/>
  <c r="O1605" i="2"/>
  <c r="D1605" i="2" s="1"/>
  <c r="O1604" i="2"/>
  <c r="D1604" i="2" s="1"/>
  <c r="O1603" i="2"/>
  <c r="O1602" i="2"/>
  <c r="D1602" i="2" s="1"/>
  <c r="O1601" i="2"/>
  <c r="D1601" i="2" s="1"/>
  <c r="O1600" i="2"/>
  <c r="O1599" i="2"/>
  <c r="D1599" i="2" s="1"/>
  <c r="O1598" i="2"/>
  <c r="D1598" i="2" s="1"/>
  <c r="O1597" i="2"/>
  <c r="D1597" i="2" s="1"/>
  <c r="O1596" i="2"/>
  <c r="D1596" i="2" s="1"/>
  <c r="O1595" i="2"/>
  <c r="O1594" i="2"/>
  <c r="D1594" i="2" s="1"/>
  <c r="O1593" i="2"/>
  <c r="D1593" i="2" s="1"/>
  <c r="O1592" i="2"/>
  <c r="O1591" i="2"/>
  <c r="D1591" i="2" s="1"/>
  <c r="O1590" i="2"/>
  <c r="D1590" i="2" s="1"/>
  <c r="O1589" i="2"/>
  <c r="D1589" i="2" s="1"/>
  <c r="O1588" i="2"/>
  <c r="D1588" i="2" s="1"/>
  <c r="O1587" i="2"/>
  <c r="O1586" i="2"/>
  <c r="D1586" i="2" s="1"/>
  <c r="O1585" i="2"/>
  <c r="D1585" i="2" s="1"/>
  <c r="O1584" i="2"/>
  <c r="O1583" i="2"/>
  <c r="D1583" i="2" s="1"/>
  <c r="O1582" i="2"/>
  <c r="D1582" i="2" s="1"/>
  <c r="O1581" i="2"/>
  <c r="D1581" i="2" s="1"/>
  <c r="O1580" i="2"/>
  <c r="D1580" i="2" s="1"/>
  <c r="O1579" i="2"/>
  <c r="O1578" i="2"/>
  <c r="D1578" i="2" s="1"/>
  <c r="O1577" i="2"/>
  <c r="D1577" i="2" s="1"/>
  <c r="O1576" i="2"/>
  <c r="O1575" i="2"/>
  <c r="D1575" i="2" s="1"/>
  <c r="O1574" i="2"/>
  <c r="D1574" i="2" s="1"/>
  <c r="O1573" i="2"/>
  <c r="D1573" i="2" s="1"/>
  <c r="O1572" i="2"/>
  <c r="D1572" i="2" s="1"/>
  <c r="O1571" i="2"/>
  <c r="O1570" i="2"/>
  <c r="D1570" i="2" s="1"/>
  <c r="O1569" i="2"/>
  <c r="D1569" i="2" s="1"/>
  <c r="O1568" i="2"/>
  <c r="O1567" i="2"/>
  <c r="D1567" i="2" s="1"/>
  <c r="O1566" i="2"/>
  <c r="D1566" i="2" s="1"/>
  <c r="O1565" i="2"/>
  <c r="D1565" i="2" s="1"/>
  <c r="O1564" i="2"/>
  <c r="D1564" i="2" s="1"/>
  <c r="O1563" i="2"/>
  <c r="O1562" i="2"/>
  <c r="D1562" i="2" s="1"/>
  <c r="O1561" i="2"/>
  <c r="D1561" i="2" s="1"/>
  <c r="O1560" i="2"/>
  <c r="O1559" i="2"/>
  <c r="D1559" i="2" s="1"/>
  <c r="O1558" i="2"/>
  <c r="D1558" i="2" s="1"/>
  <c r="O1557" i="2"/>
  <c r="D1557" i="2" s="1"/>
  <c r="O1556" i="2"/>
  <c r="D1556" i="2" s="1"/>
  <c r="O1555" i="2"/>
  <c r="O1554" i="2"/>
  <c r="D1554" i="2" s="1"/>
  <c r="O1553" i="2"/>
  <c r="D1553" i="2" s="1"/>
  <c r="O1552" i="2"/>
  <c r="O1551" i="2"/>
  <c r="D1551" i="2" s="1"/>
  <c r="O1550" i="2"/>
  <c r="D1550" i="2" s="1"/>
  <c r="O1549" i="2"/>
  <c r="D1549" i="2" s="1"/>
  <c r="O1548" i="2"/>
  <c r="D1548" i="2" s="1"/>
  <c r="O1547" i="2"/>
  <c r="O1546" i="2"/>
  <c r="D1546" i="2" s="1"/>
  <c r="O1545" i="2"/>
  <c r="D1545" i="2" s="1"/>
  <c r="O1544" i="2"/>
  <c r="O1543" i="2"/>
  <c r="D1543" i="2" s="1"/>
  <c r="O1542" i="2"/>
  <c r="D1542" i="2" s="1"/>
  <c r="O1541" i="2"/>
  <c r="D1541" i="2" s="1"/>
  <c r="O1540" i="2"/>
  <c r="D1540" i="2" s="1"/>
  <c r="O1539" i="2"/>
  <c r="O1538" i="2"/>
  <c r="D1538" i="2" s="1"/>
  <c r="O1537" i="2"/>
  <c r="D1537" i="2" s="1"/>
  <c r="O1536" i="2"/>
  <c r="O1535" i="2"/>
  <c r="D1535" i="2" s="1"/>
  <c r="O1534" i="2"/>
  <c r="D1534" i="2" s="1"/>
  <c r="O1533" i="2"/>
  <c r="D1533" i="2" s="1"/>
  <c r="O1532" i="2"/>
  <c r="D1532" i="2" s="1"/>
  <c r="O1531" i="2"/>
  <c r="O1530" i="2"/>
  <c r="D1530" i="2" s="1"/>
  <c r="O1529" i="2"/>
  <c r="D1529" i="2" s="1"/>
  <c r="O1528" i="2"/>
  <c r="O1527" i="2"/>
  <c r="D1527" i="2" s="1"/>
  <c r="O1526" i="2"/>
  <c r="D1526" i="2" s="1"/>
  <c r="O1525" i="2"/>
  <c r="D1525" i="2" s="1"/>
  <c r="O1524" i="2"/>
  <c r="D1524" i="2" s="1"/>
  <c r="O1523" i="2"/>
  <c r="O1522" i="2"/>
  <c r="D1522" i="2" s="1"/>
  <c r="O1521" i="2"/>
  <c r="D1521" i="2" s="1"/>
  <c r="O1520" i="2"/>
  <c r="O1519" i="2"/>
  <c r="D1519" i="2" s="1"/>
  <c r="O1518" i="2"/>
  <c r="D1518" i="2" s="1"/>
  <c r="O1517" i="2"/>
  <c r="D1517" i="2" s="1"/>
  <c r="O1516" i="2"/>
  <c r="D1516" i="2" s="1"/>
  <c r="O1515" i="2"/>
  <c r="O1514" i="2"/>
  <c r="D1514" i="2" s="1"/>
  <c r="O1513" i="2"/>
  <c r="D1513" i="2" s="1"/>
  <c r="O1512" i="2"/>
  <c r="O1511" i="2"/>
  <c r="D1511" i="2" s="1"/>
  <c r="O1510" i="2"/>
  <c r="D1510" i="2" s="1"/>
  <c r="O1509" i="2"/>
  <c r="D1509" i="2" s="1"/>
  <c r="O1508" i="2"/>
  <c r="D1508" i="2" s="1"/>
  <c r="O1507" i="2"/>
  <c r="O1506" i="2"/>
  <c r="D1506" i="2" s="1"/>
  <c r="O1505" i="2"/>
  <c r="D1505" i="2" s="1"/>
  <c r="O1504" i="2"/>
  <c r="O1503" i="2"/>
  <c r="D1503" i="2" s="1"/>
  <c r="O1502" i="2"/>
  <c r="D1502" i="2" s="1"/>
  <c r="O1501" i="2"/>
  <c r="D1501" i="2" s="1"/>
  <c r="O1500" i="2"/>
  <c r="D1500" i="2" s="1"/>
  <c r="O1499" i="2"/>
  <c r="O1498" i="2"/>
  <c r="D1498" i="2" s="1"/>
  <c r="O1497" i="2"/>
  <c r="D1497" i="2" s="1"/>
  <c r="O1496" i="2"/>
  <c r="O1495" i="2"/>
  <c r="D1495" i="2" s="1"/>
  <c r="O1494" i="2"/>
  <c r="D1494" i="2" s="1"/>
  <c r="O1493" i="2"/>
  <c r="D1493" i="2" s="1"/>
  <c r="O1492" i="2"/>
  <c r="D1492" i="2" s="1"/>
  <c r="O1491" i="2"/>
  <c r="O1490" i="2"/>
  <c r="D1490" i="2" s="1"/>
  <c r="O1489" i="2"/>
  <c r="D1489" i="2" s="1"/>
  <c r="O1488" i="2"/>
  <c r="O1487" i="2"/>
  <c r="D1487" i="2" s="1"/>
  <c r="O1486" i="2"/>
  <c r="D1486" i="2" s="1"/>
  <c r="O1485" i="2"/>
  <c r="D1485" i="2" s="1"/>
  <c r="O1484" i="2"/>
  <c r="D1484" i="2" s="1"/>
  <c r="O1483" i="2"/>
  <c r="O1482" i="2"/>
  <c r="D1482" i="2" s="1"/>
  <c r="O1481" i="2"/>
  <c r="D1481" i="2" s="1"/>
  <c r="O1480" i="2"/>
  <c r="O1479" i="2"/>
  <c r="D1479" i="2" s="1"/>
  <c r="O1478" i="2"/>
  <c r="D1478" i="2" s="1"/>
  <c r="O1477" i="2"/>
  <c r="D1477" i="2" s="1"/>
  <c r="O1476" i="2"/>
  <c r="D1476" i="2" s="1"/>
  <c r="O1475" i="2"/>
  <c r="O1474" i="2"/>
  <c r="D1474" i="2" s="1"/>
  <c r="O1473" i="2"/>
  <c r="D1473" i="2" s="1"/>
  <c r="O1472" i="2"/>
  <c r="O1471" i="2"/>
  <c r="D1471" i="2" s="1"/>
  <c r="O1470" i="2"/>
  <c r="D1470" i="2" s="1"/>
  <c r="O1469" i="2"/>
  <c r="D1469" i="2" s="1"/>
  <c r="O1468" i="2"/>
  <c r="D1468" i="2" s="1"/>
  <c r="O1467" i="2"/>
  <c r="O1466" i="2"/>
  <c r="D1466" i="2" s="1"/>
  <c r="O1465" i="2"/>
  <c r="D1465" i="2" s="1"/>
  <c r="O1464" i="2"/>
  <c r="O1463" i="2"/>
  <c r="D1463" i="2" s="1"/>
  <c r="O1462" i="2"/>
  <c r="D1462" i="2" s="1"/>
  <c r="O1461" i="2"/>
  <c r="D1461" i="2" s="1"/>
  <c r="O1460" i="2"/>
  <c r="D1460" i="2" s="1"/>
  <c r="O1459" i="2"/>
  <c r="O1458" i="2"/>
  <c r="D1458" i="2" s="1"/>
  <c r="O1457" i="2"/>
  <c r="D1457" i="2" s="1"/>
  <c r="O1456" i="2"/>
  <c r="O1455" i="2"/>
  <c r="D1455" i="2" s="1"/>
  <c r="O1454" i="2"/>
  <c r="D1454" i="2" s="1"/>
  <c r="O1453" i="2"/>
  <c r="D1453" i="2" s="1"/>
  <c r="O1452" i="2"/>
  <c r="D1452" i="2" s="1"/>
  <c r="O1451" i="2"/>
  <c r="O1450" i="2"/>
  <c r="D1450" i="2" s="1"/>
  <c r="O1449" i="2"/>
  <c r="D1449" i="2" s="1"/>
  <c r="O1448" i="2"/>
  <c r="O1447" i="2"/>
  <c r="D1447" i="2" s="1"/>
  <c r="O1446" i="2"/>
  <c r="D1446" i="2" s="1"/>
  <c r="O1445" i="2"/>
  <c r="D1445" i="2" s="1"/>
  <c r="O1444" i="2"/>
  <c r="D1444" i="2" s="1"/>
  <c r="O1443" i="2"/>
  <c r="O1442" i="2"/>
  <c r="D1442" i="2" s="1"/>
  <c r="O1441" i="2"/>
  <c r="D1441" i="2" s="1"/>
  <c r="O1440" i="2"/>
  <c r="O1439" i="2"/>
  <c r="D1439" i="2" s="1"/>
  <c r="O1438" i="2"/>
  <c r="D1438" i="2" s="1"/>
  <c r="O1437" i="2"/>
  <c r="D1437" i="2" s="1"/>
  <c r="O1436" i="2"/>
  <c r="D1436" i="2" s="1"/>
  <c r="O1435" i="2"/>
  <c r="O1434" i="2"/>
  <c r="D1434" i="2" s="1"/>
  <c r="O1433" i="2"/>
  <c r="D1433" i="2" s="1"/>
  <c r="O1432" i="2"/>
  <c r="O1431" i="2"/>
  <c r="D1431" i="2" s="1"/>
  <c r="O1430" i="2"/>
  <c r="D1430" i="2" s="1"/>
  <c r="O1429" i="2"/>
  <c r="D1429" i="2" s="1"/>
  <c r="O1428" i="2"/>
  <c r="D1428" i="2" s="1"/>
  <c r="O1427" i="2"/>
  <c r="O1426" i="2"/>
  <c r="D1426" i="2" s="1"/>
  <c r="O1425" i="2"/>
  <c r="D1425" i="2" s="1"/>
  <c r="O1424" i="2"/>
  <c r="O1423" i="2"/>
  <c r="D1423" i="2" s="1"/>
  <c r="O1422" i="2"/>
  <c r="D1422" i="2" s="1"/>
  <c r="O1421" i="2"/>
  <c r="D1421" i="2" s="1"/>
  <c r="O1420" i="2"/>
  <c r="D1420" i="2" s="1"/>
  <c r="O1419" i="2"/>
  <c r="O1418" i="2"/>
  <c r="D1418" i="2" s="1"/>
  <c r="O1417" i="2"/>
  <c r="D1417" i="2" s="1"/>
  <c r="O1416" i="2"/>
  <c r="O1415" i="2"/>
  <c r="D1415" i="2" s="1"/>
  <c r="O1414" i="2"/>
  <c r="D1414" i="2" s="1"/>
  <c r="O1413" i="2"/>
  <c r="D1413" i="2" s="1"/>
  <c r="O1412" i="2"/>
  <c r="D1412" i="2" s="1"/>
  <c r="O1411" i="2"/>
  <c r="O1410" i="2"/>
  <c r="D1410" i="2" s="1"/>
  <c r="O1409" i="2"/>
  <c r="D1409" i="2" s="1"/>
  <c r="O1408" i="2"/>
  <c r="O1407" i="2"/>
  <c r="D1407" i="2" s="1"/>
  <c r="O1406" i="2"/>
  <c r="D1406" i="2" s="1"/>
  <c r="O1405" i="2"/>
  <c r="D1405" i="2" s="1"/>
  <c r="O1404" i="2"/>
  <c r="D1404" i="2" s="1"/>
  <c r="O1403" i="2"/>
  <c r="O1402" i="2"/>
  <c r="D1402" i="2" s="1"/>
  <c r="O1401" i="2"/>
  <c r="D1401" i="2" s="1"/>
  <c r="O1400" i="2"/>
  <c r="O1399" i="2"/>
  <c r="D1399" i="2" s="1"/>
  <c r="O1398" i="2"/>
  <c r="D1398" i="2" s="1"/>
  <c r="O1397" i="2"/>
  <c r="D1397" i="2" s="1"/>
  <c r="O1396" i="2"/>
  <c r="D1396" i="2" s="1"/>
  <c r="O1395" i="2"/>
  <c r="O1394" i="2"/>
  <c r="D1394" i="2" s="1"/>
  <c r="O1393" i="2"/>
  <c r="D1393" i="2" s="1"/>
  <c r="O1392" i="2"/>
  <c r="O1391" i="2"/>
  <c r="D1391" i="2" s="1"/>
  <c r="O1390" i="2"/>
  <c r="D1390" i="2" s="1"/>
  <c r="O1389" i="2"/>
  <c r="D1389" i="2" s="1"/>
  <c r="O1388" i="2"/>
  <c r="D1388" i="2" s="1"/>
  <c r="O1387" i="2"/>
  <c r="O1386" i="2"/>
  <c r="D1386" i="2" s="1"/>
  <c r="O1385" i="2"/>
  <c r="D1385" i="2" s="1"/>
  <c r="O1384" i="2"/>
  <c r="O1383" i="2"/>
  <c r="D1383" i="2" s="1"/>
  <c r="O1382" i="2"/>
  <c r="D1382" i="2" s="1"/>
  <c r="O1381" i="2"/>
  <c r="D1381" i="2" s="1"/>
  <c r="O1380" i="2"/>
  <c r="D1380" i="2" s="1"/>
  <c r="O1379" i="2"/>
  <c r="O1378" i="2"/>
  <c r="D1378" i="2" s="1"/>
  <c r="O1377" i="2"/>
  <c r="D1377" i="2" s="1"/>
  <c r="O1376" i="2"/>
  <c r="O1375" i="2"/>
  <c r="D1375" i="2" s="1"/>
  <c r="O1374" i="2"/>
  <c r="D1374" i="2" s="1"/>
  <c r="O1373" i="2"/>
  <c r="D1373" i="2" s="1"/>
  <c r="O1372" i="2"/>
  <c r="D1372" i="2" s="1"/>
  <c r="O1371" i="2"/>
  <c r="O1370" i="2"/>
  <c r="D1370" i="2" s="1"/>
  <c r="O1369" i="2"/>
  <c r="D1369" i="2" s="1"/>
  <c r="O1368" i="2"/>
  <c r="O1367" i="2"/>
  <c r="D1367" i="2" s="1"/>
  <c r="O1366" i="2"/>
  <c r="D1366" i="2" s="1"/>
  <c r="O1365" i="2"/>
  <c r="D1365" i="2" s="1"/>
  <c r="O1364" i="2"/>
  <c r="D1364" i="2" s="1"/>
  <c r="O1363" i="2"/>
  <c r="O1362" i="2"/>
  <c r="D1362" i="2" s="1"/>
  <c r="O1361" i="2"/>
  <c r="D1361" i="2" s="1"/>
  <c r="O1360" i="2"/>
  <c r="O1359" i="2"/>
  <c r="D1359" i="2" s="1"/>
  <c r="O1358" i="2"/>
  <c r="D1358" i="2" s="1"/>
  <c r="O1357" i="2"/>
  <c r="D1357" i="2" s="1"/>
  <c r="O1356" i="2"/>
  <c r="D1356" i="2" s="1"/>
  <c r="O1355" i="2"/>
  <c r="O1354" i="2"/>
  <c r="D1354" i="2" s="1"/>
  <c r="O1353" i="2"/>
  <c r="D1353" i="2" s="1"/>
  <c r="O1352" i="2"/>
  <c r="O1351" i="2"/>
  <c r="D1351" i="2" s="1"/>
  <c r="O1350" i="2"/>
  <c r="D1350" i="2" s="1"/>
  <c r="O1349" i="2"/>
  <c r="D1349" i="2" s="1"/>
  <c r="O1348" i="2"/>
  <c r="D1348" i="2" s="1"/>
  <c r="O1347" i="2"/>
  <c r="O1346" i="2"/>
  <c r="D1346" i="2" s="1"/>
  <c r="O1345" i="2"/>
  <c r="D1345" i="2" s="1"/>
  <c r="O1344" i="2"/>
  <c r="O1343" i="2"/>
  <c r="D1343" i="2" s="1"/>
  <c r="O1342" i="2"/>
  <c r="D1342" i="2" s="1"/>
  <c r="O1341" i="2"/>
  <c r="D1341" i="2" s="1"/>
  <c r="O1340" i="2"/>
  <c r="D1340" i="2" s="1"/>
  <c r="O1339" i="2"/>
  <c r="O1338" i="2"/>
  <c r="D1338" i="2" s="1"/>
  <c r="O1337" i="2"/>
  <c r="D1337" i="2" s="1"/>
  <c r="O1336" i="2"/>
  <c r="O1335" i="2"/>
  <c r="D1335" i="2" s="1"/>
  <c r="O1334" i="2"/>
  <c r="D1334" i="2" s="1"/>
  <c r="O1333" i="2"/>
  <c r="D1333" i="2" s="1"/>
  <c r="O1332" i="2"/>
  <c r="D1332" i="2" s="1"/>
  <c r="O1331" i="2"/>
  <c r="O1330" i="2"/>
  <c r="D1330" i="2" s="1"/>
  <c r="O1329" i="2"/>
  <c r="D1329" i="2" s="1"/>
  <c r="O1328" i="2"/>
  <c r="O1327" i="2"/>
  <c r="D1327" i="2" s="1"/>
  <c r="O1326" i="2"/>
  <c r="D1326" i="2" s="1"/>
  <c r="O1325" i="2"/>
  <c r="D1325" i="2" s="1"/>
  <c r="O1324" i="2"/>
  <c r="D1324" i="2" s="1"/>
  <c r="O1323" i="2"/>
  <c r="O1322" i="2"/>
  <c r="D1322" i="2" s="1"/>
  <c r="O1321" i="2"/>
  <c r="D1321" i="2" s="1"/>
  <c r="O1320" i="2"/>
  <c r="O1319" i="2"/>
  <c r="D1319" i="2" s="1"/>
  <c r="O1318" i="2"/>
  <c r="D1318" i="2" s="1"/>
  <c r="O1317" i="2"/>
  <c r="D1317" i="2" s="1"/>
  <c r="O1316" i="2"/>
  <c r="D1316" i="2" s="1"/>
  <c r="O1315" i="2"/>
  <c r="O1314" i="2"/>
  <c r="D1314" i="2" s="1"/>
  <c r="O1313" i="2"/>
  <c r="D1313" i="2" s="1"/>
  <c r="O1312" i="2"/>
  <c r="O1311" i="2"/>
  <c r="D1311" i="2" s="1"/>
  <c r="O1310" i="2"/>
  <c r="D1310" i="2" s="1"/>
  <c r="O1309" i="2"/>
  <c r="D1309" i="2" s="1"/>
  <c r="O1308" i="2"/>
  <c r="D1308" i="2" s="1"/>
  <c r="O1307" i="2"/>
  <c r="O1306" i="2"/>
  <c r="D1306" i="2" s="1"/>
  <c r="O1305" i="2"/>
  <c r="D1305" i="2" s="1"/>
  <c r="O1304" i="2"/>
  <c r="O1303" i="2"/>
  <c r="D1303" i="2" s="1"/>
  <c r="O1302" i="2"/>
  <c r="D1302" i="2" s="1"/>
  <c r="O1301" i="2"/>
  <c r="D1301" i="2" s="1"/>
  <c r="O1300" i="2"/>
  <c r="D1300" i="2" s="1"/>
  <c r="O1299" i="2"/>
  <c r="O1298" i="2"/>
  <c r="D1298" i="2" s="1"/>
  <c r="O1297" i="2"/>
  <c r="D1297" i="2" s="1"/>
  <c r="O1296" i="2"/>
  <c r="O1295" i="2"/>
  <c r="D1295" i="2" s="1"/>
  <c r="O1294" i="2"/>
  <c r="D1294" i="2" s="1"/>
  <c r="O1293" i="2"/>
  <c r="D1293" i="2" s="1"/>
  <c r="O1292" i="2"/>
  <c r="D1292" i="2" s="1"/>
  <c r="O1291" i="2"/>
  <c r="O1290" i="2"/>
  <c r="D1290" i="2" s="1"/>
  <c r="O1289" i="2"/>
  <c r="D1289" i="2" s="1"/>
  <c r="O1288" i="2"/>
  <c r="O1287" i="2"/>
  <c r="D1287" i="2" s="1"/>
  <c r="O1286" i="2"/>
  <c r="D1286" i="2" s="1"/>
  <c r="O1285" i="2"/>
  <c r="D1285" i="2" s="1"/>
  <c r="O1284" i="2"/>
  <c r="D1284" i="2" s="1"/>
  <c r="O1283" i="2"/>
  <c r="O1282" i="2"/>
  <c r="D1282" i="2" s="1"/>
  <c r="O1281" i="2"/>
  <c r="D1281" i="2" s="1"/>
  <c r="O1280" i="2"/>
  <c r="O1279" i="2"/>
  <c r="D1279" i="2" s="1"/>
  <c r="O1278" i="2"/>
  <c r="D1278" i="2" s="1"/>
  <c r="O1277" i="2"/>
  <c r="D1277" i="2" s="1"/>
  <c r="O1276" i="2"/>
  <c r="D1276" i="2" s="1"/>
  <c r="O1275" i="2"/>
  <c r="O1274" i="2"/>
  <c r="D1274" i="2" s="1"/>
  <c r="O1273" i="2"/>
  <c r="D1273" i="2" s="1"/>
  <c r="O1272" i="2"/>
  <c r="O1271" i="2"/>
  <c r="D1271" i="2" s="1"/>
  <c r="O1270" i="2"/>
  <c r="D1270" i="2" s="1"/>
  <c r="O1269" i="2"/>
  <c r="D1269" i="2" s="1"/>
  <c r="O1268" i="2"/>
  <c r="D1268" i="2" s="1"/>
  <c r="O1267" i="2"/>
  <c r="O1266" i="2"/>
  <c r="D1266" i="2" s="1"/>
  <c r="O1265" i="2"/>
  <c r="D1265" i="2" s="1"/>
  <c r="O1264" i="2"/>
  <c r="O1263" i="2"/>
  <c r="D1263" i="2" s="1"/>
  <c r="O1262" i="2"/>
  <c r="D1262" i="2" s="1"/>
  <c r="O1261" i="2"/>
  <c r="D1261" i="2" s="1"/>
  <c r="O1260" i="2"/>
  <c r="D1260" i="2" s="1"/>
  <c r="O1259" i="2"/>
  <c r="O1258" i="2"/>
  <c r="D1258" i="2" s="1"/>
  <c r="O1257" i="2"/>
  <c r="D1257" i="2" s="1"/>
  <c r="O1256" i="2"/>
  <c r="O1255" i="2"/>
  <c r="D1255" i="2" s="1"/>
  <c r="O1254" i="2"/>
  <c r="D1254" i="2" s="1"/>
  <c r="O1253" i="2"/>
  <c r="D1253" i="2" s="1"/>
  <c r="O1252" i="2"/>
  <c r="D1252" i="2" s="1"/>
  <c r="O1251" i="2"/>
  <c r="O1250" i="2"/>
  <c r="D1250" i="2" s="1"/>
  <c r="O1249" i="2"/>
  <c r="D1249" i="2" s="1"/>
  <c r="O1248" i="2"/>
  <c r="O1247" i="2"/>
  <c r="D1247" i="2" s="1"/>
  <c r="O1246" i="2"/>
  <c r="D1246" i="2" s="1"/>
  <c r="O1245" i="2"/>
  <c r="D1245" i="2" s="1"/>
  <c r="O1244" i="2"/>
  <c r="D1244" i="2" s="1"/>
  <c r="O1243" i="2"/>
  <c r="O1242" i="2"/>
  <c r="D1242" i="2" s="1"/>
  <c r="O1241" i="2"/>
  <c r="D1241" i="2" s="1"/>
  <c r="O1240" i="2"/>
  <c r="O1239" i="2"/>
  <c r="D1239" i="2" s="1"/>
  <c r="O1238" i="2"/>
  <c r="D1238" i="2" s="1"/>
  <c r="O1237" i="2"/>
  <c r="D1237" i="2" s="1"/>
  <c r="O1236" i="2"/>
  <c r="D1236" i="2" s="1"/>
  <c r="O1235" i="2"/>
  <c r="O1234" i="2"/>
  <c r="D1234" i="2" s="1"/>
  <c r="O1233" i="2"/>
  <c r="D1233" i="2" s="1"/>
  <c r="O1232" i="2"/>
  <c r="O1231" i="2"/>
  <c r="D1231" i="2" s="1"/>
  <c r="O1230" i="2"/>
  <c r="D1230" i="2" s="1"/>
  <c r="O1229" i="2"/>
  <c r="D1229" i="2" s="1"/>
  <c r="O1228" i="2"/>
  <c r="D1228" i="2" s="1"/>
  <c r="O1227" i="2"/>
  <c r="O1226" i="2"/>
  <c r="D1226" i="2" s="1"/>
  <c r="O1225" i="2"/>
  <c r="D1225" i="2" s="1"/>
  <c r="O1224" i="2"/>
  <c r="O1223" i="2"/>
  <c r="D1223" i="2" s="1"/>
  <c r="O1222" i="2"/>
  <c r="D1222" i="2" s="1"/>
  <c r="O1221" i="2"/>
  <c r="D1221" i="2" s="1"/>
  <c r="O1220" i="2"/>
  <c r="D1220" i="2" s="1"/>
  <c r="O1219" i="2"/>
  <c r="O1218" i="2"/>
  <c r="D1218" i="2" s="1"/>
  <c r="O1217" i="2"/>
  <c r="D1217" i="2" s="1"/>
  <c r="O1216" i="2"/>
  <c r="O1215" i="2"/>
  <c r="D1215" i="2" s="1"/>
  <c r="O1214" i="2"/>
  <c r="D1214" i="2" s="1"/>
  <c r="O1213" i="2"/>
  <c r="D1213" i="2" s="1"/>
  <c r="O1212" i="2"/>
  <c r="D1212" i="2" s="1"/>
  <c r="O1211" i="2"/>
  <c r="O1210" i="2"/>
  <c r="D1210" i="2" s="1"/>
  <c r="O1209" i="2"/>
  <c r="D1209" i="2" s="1"/>
  <c r="O1208" i="2"/>
  <c r="O1207" i="2"/>
  <c r="D1207" i="2" s="1"/>
  <c r="O1206" i="2"/>
  <c r="D1206" i="2" s="1"/>
  <c r="O1205" i="2"/>
  <c r="D1205" i="2" s="1"/>
  <c r="O1204" i="2"/>
  <c r="D1204" i="2" s="1"/>
  <c r="O1203" i="2"/>
  <c r="O1202" i="2"/>
  <c r="D1202" i="2" s="1"/>
  <c r="O1201" i="2"/>
  <c r="D1201" i="2" s="1"/>
  <c r="O1200" i="2"/>
  <c r="O1199" i="2"/>
  <c r="D1199" i="2" s="1"/>
  <c r="O1198" i="2"/>
  <c r="D1198" i="2" s="1"/>
  <c r="O1197" i="2"/>
  <c r="D1197" i="2" s="1"/>
  <c r="O1196" i="2"/>
  <c r="D1196" i="2" s="1"/>
  <c r="O1195" i="2"/>
  <c r="O1194" i="2"/>
  <c r="D1194" i="2" s="1"/>
  <c r="O1193" i="2"/>
  <c r="D1193" i="2" s="1"/>
  <c r="O1192" i="2"/>
  <c r="O1191" i="2"/>
  <c r="D1191" i="2" s="1"/>
  <c r="O1190" i="2"/>
  <c r="D1190" i="2" s="1"/>
  <c r="O1189" i="2"/>
  <c r="D1189" i="2" s="1"/>
  <c r="O1188" i="2"/>
  <c r="D1188" i="2" s="1"/>
  <c r="O1187" i="2"/>
  <c r="O1186" i="2"/>
  <c r="D1186" i="2" s="1"/>
  <c r="O1185" i="2"/>
  <c r="D1185" i="2" s="1"/>
  <c r="O1184" i="2"/>
  <c r="O1183" i="2"/>
  <c r="D1183" i="2" s="1"/>
  <c r="O1182" i="2"/>
  <c r="D1182" i="2" s="1"/>
  <c r="O1181" i="2"/>
  <c r="D1181" i="2" s="1"/>
  <c r="O1180" i="2"/>
  <c r="D1180" i="2" s="1"/>
  <c r="O1179" i="2"/>
  <c r="O1178" i="2"/>
  <c r="D1178" i="2" s="1"/>
  <c r="O1177" i="2"/>
  <c r="D1177" i="2" s="1"/>
  <c r="O1176" i="2"/>
  <c r="O1175" i="2"/>
  <c r="D1175" i="2" s="1"/>
  <c r="O1174" i="2"/>
  <c r="D1174" i="2" s="1"/>
  <c r="O1173" i="2"/>
  <c r="D1173" i="2" s="1"/>
  <c r="O1172" i="2"/>
  <c r="D1172" i="2" s="1"/>
  <c r="O1171" i="2"/>
  <c r="O1170" i="2"/>
  <c r="D1170" i="2" s="1"/>
  <c r="O1169" i="2"/>
  <c r="D1169" i="2" s="1"/>
  <c r="O1168" i="2"/>
  <c r="O1167" i="2"/>
  <c r="D1167" i="2" s="1"/>
  <c r="O1166" i="2"/>
  <c r="D1166" i="2" s="1"/>
  <c r="O1165" i="2"/>
  <c r="D1165" i="2" s="1"/>
  <c r="O1164" i="2"/>
  <c r="D1164" i="2" s="1"/>
  <c r="O1163" i="2"/>
  <c r="O1162" i="2"/>
  <c r="D1162" i="2" s="1"/>
  <c r="O1161" i="2"/>
  <c r="D1161" i="2" s="1"/>
  <c r="O1160" i="2"/>
  <c r="O1159" i="2"/>
  <c r="D1159" i="2" s="1"/>
  <c r="O1158" i="2"/>
  <c r="D1158" i="2" s="1"/>
  <c r="O1157" i="2"/>
  <c r="D1157" i="2" s="1"/>
  <c r="O1156" i="2"/>
  <c r="D1156" i="2" s="1"/>
  <c r="O1155" i="2"/>
  <c r="O1154" i="2"/>
  <c r="D1154" i="2" s="1"/>
  <c r="O1153" i="2"/>
  <c r="D1153" i="2" s="1"/>
  <c r="O1152" i="2"/>
  <c r="O1151" i="2"/>
  <c r="D1151" i="2" s="1"/>
  <c r="O1150" i="2"/>
  <c r="D1150" i="2" s="1"/>
  <c r="O1149" i="2"/>
  <c r="D1149" i="2" s="1"/>
  <c r="O1148" i="2"/>
  <c r="D1148" i="2" s="1"/>
  <c r="O1147" i="2"/>
  <c r="O1146" i="2"/>
  <c r="D1146" i="2" s="1"/>
  <c r="O1145" i="2"/>
  <c r="D1145" i="2" s="1"/>
  <c r="O1144" i="2"/>
  <c r="O1143" i="2"/>
  <c r="D1143" i="2" s="1"/>
  <c r="O1142" i="2"/>
  <c r="D1142" i="2" s="1"/>
  <c r="O1141" i="2"/>
  <c r="D1141" i="2" s="1"/>
  <c r="O1140" i="2"/>
  <c r="D1140" i="2" s="1"/>
  <c r="O1139" i="2"/>
  <c r="O1138" i="2"/>
  <c r="D1138" i="2" s="1"/>
  <c r="O1137" i="2"/>
  <c r="D1137" i="2" s="1"/>
  <c r="O1136" i="2"/>
  <c r="O1135" i="2"/>
  <c r="D1135" i="2" s="1"/>
  <c r="O1134" i="2"/>
  <c r="D1134" i="2" s="1"/>
  <c r="O1133" i="2"/>
  <c r="D1133" i="2" s="1"/>
  <c r="O1132" i="2"/>
  <c r="D1132" i="2" s="1"/>
  <c r="O1131" i="2"/>
  <c r="O1130" i="2"/>
  <c r="D1130" i="2" s="1"/>
  <c r="O1129" i="2"/>
  <c r="D1129" i="2" s="1"/>
  <c r="O1128" i="2"/>
  <c r="O1127" i="2"/>
  <c r="D1127" i="2" s="1"/>
  <c r="O1126" i="2"/>
  <c r="D1126" i="2" s="1"/>
  <c r="O1125" i="2"/>
  <c r="D1125" i="2" s="1"/>
  <c r="O1124" i="2"/>
  <c r="D1124" i="2" s="1"/>
  <c r="O1123" i="2"/>
  <c r="O1122" i="2"/>
  <c r="D1122" i="2" s="1"/>
  <c r="O1121" i="2"/>
  <c r="D1121" i="2" s="1"/>
  <c r="O1120" i="2"/>
  <c r="O1119" i="2"/>
  <c r="D1119" i="2" s="1"/>
  <c r="O1118" i="2"/>
  <c r="D1118" i="2" s="1"/>
  <c r="O1117" i="2"/>
  <c r="D1117" i="2" s="1"/>
  <c r="O1116" i="2"/>
  <c r="D1116" i="2" s="1"/>
  <c r="O1115" i="2"/>
  <c r="O1114" i="2"/>
  <c r="D1114" i="2" s="1"/>
  <c r="O1113" i="2"/>
  <c r="D1113" i="2" s="1"/>
  <c r="O1112" i="2"/>
  <c r="O1111" i="2"/>
  <c r="D1111" i="2" s="1"/>
  <c r="O1110" i="2"/>
  <c r="D1110" i="2" s="1"/>
  <c r="O1109" i="2"/>
  <c r="D1109" i="2" s="1"/>
  <c r="O1108" i="2"/>
  <c r="D1108" i="2" s="1"/>
  <c r="O1107" i="2"/>
  <c r="O1106" i="2"/>
  <c r="D1106" i="2" s="1"/>
  <c r="O1105" i="2"/>
  <c r="D1105" i="2" s="1"/>
  <c r="O1104" i="2"/>
  <c r="O1103" i="2"/>
  <c r="O1102" i="2"/>
  <c r="D1102" i="2" s="1"/>
  <c r="O1101" i="2"/>
  <c r="O1100" i="2"/>
  <c r="D1100" i="2" s="1"/>
  <c r="O1099" i="2"/>
  <c r="O1098" i="2"/>
  <c r="O1097" i="2"/>
  <c r="O1096" i="2"/>
  <c r="O1095" i="2"/>
  <c r="O1094" i="2"/>
  <c r="D1094" i="2" s="1"/>
  <c r="O1093" i="2"/>
  <c r="O1092" i="2"/>
  <c r="D1092" i="2" s="1"/>
  <c r="O1091" i="2"/>
  <c r="O1090" i="2"/>
  <c r="O1089" i="2"/>
  <c r="O1088" i="2"/>
  <c r="O1087" i="2"/>
  <c r="O1086" i="2"/>
  <c r="D1086" i="2" s="1"/>
  <c r="O1085" i="2"/>
  <c r="O1084" i="2"/>
  <c r="D1084" i="2" s="1"/>
  <c r="O1083" i="2"/>
  <c r="O1082" i="2"/>
  <c r="O1081" i="2"/>
  <c r="O1080" i="2"/>
  <c r="O1079" i="2"/>
  <c r="O1078" i="2"/>
  <c r="D1078" i="2" s="1"/>
  <c r="O1077" i="2"/>
  <c r="O1076" i="2"/>
  <c r="D1076" i="2" s="1"/>
  <c r="O1075" i="2"/>
  <c r="O1074" i="2"/>
  <c r="O1073" i="2"/>
  <c r="O1072" i="2"/>
  <c r="O1071" i="2"/>
  <c r="O1070" i="2"/>
  <c r="D1070" i="2" s="1"/>
  <c r="O1069" i="2"/>
  <c r="O1068" i="2"/>
  <c r="D1068" i="2" s="1"/>
  <c r="O1067" i="2"/>
  <c r="O1066" i="2"/>
  <c r="O1065" i="2"/>
  <c r="O1064" i="2"/>
  <c r="O1063" i="2"/>
  <c r="O1062" i="2"/>
  <c r="D1062" i="2" s="1"/>
  <c r="O1061" i="2"/>
  <c r="O1060" i="2"/>
  <c r="D1060" i="2" s="1"/>
  <c r="O1059" i="2"/>
  <c r="O1058" i="2"/>
  <c r="O1057" i="2"/>
  <c r="O1056" i="2"/>
  <c r="O1055" i="2"/>
  <c r="O1054" i="2"/>
  <c r="D1054" i="2" s="1"/>
  <c r="O1053" i="2"/>
  <c r="O1052" i="2"/>
  <c r="D1052" i="2" s="1"/>
  <c r="O1051" i="2"/>
  <c r="O1050" i="2"/>
  <c r="O1049" i="2"/>
  <c r="O1048" i="2"/>
  <c r="O1047" i="2"/>
  <c r="O1046" i="2"/>
  <c r="D1046" i="2" s="1"/>
  <c r="O1045" i="2"/>
  <c r="O1044" i="2"/>
  <c r="D1044" i="2" s="1"/>
  <c r="O1043" i="2"/>
  <c r="O1042" i="2"/>
  <c r="O1041" i="2"/>
  <c r="O1040" i="2"/>
  <c r="O1039" i="2"/>
  <c r="O1038" i="2"/>
  <c r="O1037" i="2"/>
  <c r="O1036" i="2"/>
  <c r="D1036" i="2" s="1"/>
  <c r="O1035" i="2"/>
  <c r="O1034" i="2"/>
  <c r="O1033" i="2"/>
  <c r="O1032" i="2"/>
  <c r="O1031" i="2"/>
  <c r="O1030" i="2"/>
  <c r="D1030" i="2" s="1"/>
  <c r="O1029" i="2"/>
  <c r="O1028" i="2"/>
  <c r="D1028" i="2" s="1"/>
  <c r="O1027" i="2"/>
  <c r="O1026" i="2"/>
  <c r="O1025" i="2"/>
  <c r="O1024" i="2"/>
  <c r="O1023" i="2"/>
  <c r="O1022" i="2"/>
  <c r="D1022" i="2" s="1"/>
  <c r="O1021" i="2"/>
  <c r="O1020" i="2"/>
  <c r="D1020" i="2" s="1"/>
  <c r="O1019" i="2"/>
  <c r="O1018" i="2"/>
  <c r="O1017" i="2"/>
  <c r="O1016" i="2"/>
  <c r="O1015" i="2"/>
  <c r="O1014" i="2"/>
  <c r="D1014" i="2" s="1"/>
  <c r="O1013" i="2"/>
  <c r="O1012" i="2"/>
  <c r="D1012" i="2" s="1"/>
  <c r="O1011" i="2"/>
  <c r="O1010" i="2"/>
  <c r="O1009" i="2"/>
  <c r="O1008" i="2"/>
  <c r="O1007" i="2"/>
  <c r="O1006" i="2"/>
  <c r="D1006" i="2" s="1"/>
  <c r="O1005" i="2"/>
  <c r="O1004" i="2"/>
  <c r="D1004" i="2" s="1"/>
  <c r="O1003" i="2"/>
  <c r="O1002" i="2"/>
  <c r="O1001" i="2"/>
  <c r="O1000" i="2"/>
  <c r="O999" i="2"/>
  <c r="O998" i="2"/>
  <c r="D998" i="2" s="1"/>
  <c r="O997" i="2"/>
  <c r="O996" i="2"/>
  <c r="D996" i="2" s="1"/>
  <c r="O995" i="2"/>
  <c r="O994" i="2"/>
  <c r="O993" i="2"/>
  <c r="O992" i="2"/>
  <c r="O991" i="2"/>
  <c r="O990" i="2"/>
  <c r="D990" i="2" s="1"/>
  <c r="O989" i="2"/>
  <c r="O988" i="2"/>
  <c r="D988" i="2" s="1"/>
  <c r="O987" i="2"/>
  <c r="O986" i="2"/>
  <c r="O985" i="2"/>
  <c r="O984" i="2"/>
  <c r="O983" i="2"/>
  <c r="O982" i="2"/>
  <c r="D982" i="2" s="1"/>
  <c r="O981" i="2"/>
  <c r="O980" i="2"/>
  <c r="D980" i="2" s="1"/>
  <c r="O979" i="2"/>
  <c r="O978" i="2"/>
  <c r="O977" i="2"/>
  <c r="O976" i="2"/>
  <c r="O975" i="2"/>
  <c r="O974" i="2"/>
  <c r="D974" i="2" s="1"/>
  <c r="O973" i="2"/>
  <c r="O972" i="2"/>
  <c r="D972" i="2" s="1"/>
  <c r="O971" i="2"/>
  <c r="O970" i="2"/>
  <c r="O969" i="2"/>
  <c r="O968" i="2"/>
  <c r="O967" i="2"/>
  <c r="O966" i="2"/>
  <c r="D966" i="2" s="1"/>
  <c r="O965" i="2"/>
  <c r="O964" i="2"/>
  <c r="D964" i="2" s="1"/>
  <c r="O963" i="2"/>
  <c r="O962" i="2"/>
  <c r="O961" i="2"/>
  <c r="O960" i="2"/>
  <c r="O959" i="2"/>
  <c r="O958" i="2"/>
  <c r="D958" i="2" s="1"/>
  <c r="O957" i="2"/>
  <c r="O956" i="2"/>
  <c r="D956" i="2" s="1"/>
  <c r="O955" i="2"/>
  <c r="O954" i="2"/>
  <c r="O953" i="2"/>
  <c r="O952" i="2"/>
  <c r="O951" i="2"/>
  <c r="O950" i="2"/>
  <c r="D950" i="2" s="1"/>
  <c r="O949" i="2"/>
  <c r="O948" i="2"/>
  <c r="D948" i="2" s="1"/>
  <c r="O947" i="2"/>
  <c r="O946" i="2"/>
  <c r="O945" i="2"/>
  <c r="O944" i="2"/>
  <c r="O943" i="2"/>
  <c r="O942" i="2"/>
  <c r="D942" i="2" s="1"/>
  <c r="O941" i="2"/>
  <c r="O940" i="2"/>
  <c r="D940" i="2" s="1"/>
  <c r="O939" i="2"/>
  <c r="O938" i="2"/>
  <c r="O937" i="2"/>
  <c r="O936" i="2"/>
  <c r="O935" i="2"/>
  <c r="O934" i="2"/>
  <c r="D934" i="2" s="1"/>
  <c r="O933" i="2"/>
  <c r="O932" i="2"/>
  <c r="D932" i="2" s="1"/>
  <c r="O931" i="2"/>
  <c r="O930" i="2"/>
  <c r="O929" i="2"/>
  <c r="O928" i="2"/>
  <c r="O927" i="2"/>
  <c r="O926" i="2"/>
  <c r="D926" i="2" s="1"/>
  <c r="O925" i="2"/>
  <c r="O924" i="2"/>
  <c r="D924" i="2" s="1"/>
  <c r="O923" i="2"/>
  <c r="O922" i="2"/>
  <c r="O921" i="2"/>
  <c r="O920" i="2"/>
  <c r="O919" i="2"/>
  <c r="O918" i="2"/>
  <c r="D918" i="2" s="1"/>
  <c r="O917" i="2"/>
  <c r="O916" i="2"/>
  <c r="D916" i="2" s="1"/>
  <c r="O915" i="2"/>
  <c r="O914" i="2"/>
  <c r="O913" i="2"/>
  <c r="O912" i="2"/>
  <c r="O911" i="2"/>
  <c r="O910" i="2"/>
  <c r="D910" i="2" s="1"/>
  <c r="O909" i="2"/>
  <c r="O908" i="2"/>
  <c r="D908" i="2" s="1"/>
  <c r="O907" i="2"/>
  <c r="O906" i="2"/>
  <c r="O905" i="2"/>
  <c r="O904" i="2"/>
  <c r="O903" i="2"/>
  <c r="O902" i="2"/>
  <c r="D902" i="2" s="1"/>
  <c r="O901" i="2"/>
  <c r="O900" i="2"/>
  <c r="D900" i="2" s="1"/>
  <c r="O899" i="2"/>
  <c r="O898" i="2"/>
  <c r="O897" i="2"/>
  <c r="O896" i="2"/>
  <c r="O895" i="2"/>
  <c r="O894" i="2"/>
  <c r="D894" i="2" s="1"/>
  <c r="O893" i="2"/>
  <c r="O892" i="2"/>
  <c r="D892" i="2" s="1"/>
  <c r="O891" i="2"/>
  <c r="O890" i="2"/>
  <c r="O889" i="2"/>
  <c r="O888" i="2"/>
  <c r="O887" i="2"/>
  <c r="O886" i="2"/>
  <c r="D886" i="2" s="1"/>
  <c r="O885" i="2"/>
  <c r="O884" i="2"/>
  <c r="D884" i="2" s="1"/>
  <c r="O883" i="2"/>
  <c r="O882" i="2"/>
  <c r="O881" i="2"/>
  <c r="O880" i="2"/>
  <c r="O879" i="2"/>
  <c r="O878" i="2"/>
  <c r="D878" i="2" s="1"/>
  <c r="O877" i="2"/>
  <c r="O876" i="2"/>
  <c r="D876" i="2" s="1"/>
  <c r="O875" i="2"/>
  <c r="O874" i="2"/>
  <c r="O873" i="2"/>
  <c r="O872" i="2"/>
  <c r="O871" i="2"/>
  <c r="O870" i="2"/>
  <c r="D870" i="2" s="1"/>
  <c r="O869" i="2"/>
  <c r="O868" i="2"/>
  <c r="D868" i="2" s="1"/>
  <c r="O867" i="2"/>
  <c r="O866" i="2"/>
  <c r="O865" i="2"/>
  <c r="O864" i="2"/>
  <c r="O863" i="2"/>
  <c r="O862" i="2"/>
  <c r="D862" i="2" s="1"/>
  <c r="O861" i="2"/>
  <c r="O860" i="2"/>
  <c r="D860" i="2" s="1"/>
  <c r="O859" i="2"/>
  <c r="O858" i="2"/>
  <c r="O857" i="2"/>
  <c r="O856" i="2"/>
  <c r="O855" i="2"/>
  <c r="O854" i="2"/>
  <c r="D854" i="2" s="1"/>
  <c r="O853" i="2"/>
  <c r="O852" i="2"/>
  <c r="D852" i="2" s="1"/>
  <c r="O851" i="2"/>
  <c r="O850" i="2"/>
  <c r="O849" i="2"/>
  <c r="O848" i="2"/>
  <c r="O847" i="2"/>
  <c r="O846" i="2"/>
  <c r="D846" i="2" s="1"/>
  <c r="O845" i="2"/>
  <c r="O844" i="2"/>
  <c r="D844" i="2" s="1"/>
  <c r="O843" i="2"/>
  <c r="O842" i="2"/>
  <c r="O841" i="2"/>
  <c r="O840" i="2"/>
  <c r="O839" i="2"/>
  <c r="O838" i="2"/>
  <c r="D838" i="2" s="1"/>
  <c r="O837" i="2"/>
  <c r="O836" i="2"/>
  <c r="D836" i="2" s="1"/>
  <c r="O835" i="2"/>
  <c r="O834" i="2"/>
  <c r="O833" i="2"/>
  <c r="O832" i="2"/>
  <c r="O831" i="2"/>
  <c r="O830" i="2"/>
  <c r="D830" i="2" s="1"/>
  <c r="O829" i="2"/>
  <c r="O828" i="2"/>
  <c r="D828" i="2" s="1"/>
  <c r="O827" i="2"/>
  <c r="O826" i="2"/>
  <c r="O825" i="2"/>
  <c r="O824" i="2"/>
  <c r="O823" i="2"/>
  <c r="O822" i="2"/>
  <c r="D822" i="2" s="1"/>
  <c r="O821" i="2"/>
  <c r="O820" i="2"/>
  <c r="D820" i="2" s="1"/>
  <c r="O819" i="2"/>
  <c r="O818" i="2"/>
  <c r="O817" i="2"/>
  <c r="O816" i="2"/>
  <c r="O815" i="2"/>
  <c r="O814" i="2"/>
  <c r="D814" i="2" s="1"/>
  <c r="O813" i="2"/>
  <c r="O812" i="2"/>
  <c r="D812" i="2" s="1"/>
  <c r="O811" i="2"/>
  <c r="O810" i="2"/>
  <c r="O809" i="2"/>
  <c r="O808" i="2"/>
  <c r="O807" i="2"/>
  <c r="O806" i="2"/>
  <c r="D806" i="2" s="1"/>
  <c r="O805" i="2"/>
  <c r="O804" i="2"/>
  <c r="D804" i="2" s="1"/>
  <c r="O803" i="2"/>
  <c r="O802" i="2"/>
  <c r="O801" i="2"/>
  <c r="O800" i="2"/>
  <c r="O799" i="2"/>
  <c r="O798" i="2"/>
  <c r="D798" i="2" s="1"/>
  <c r="O797" i="2"/>
  <c r="O796" i="2"/>
  <c r="D796" i="2" s="1"/>
  <c r="O795" i="2"/>
  <c r="O794" i="2"/>
  <c r="O793" i="2"/>
  <c r="O792" i="2"/>
  <c r="O791" i="2"/>
  <c r="O790" i="2"/>
  <c r="D790" i="2" s="1"/>
  <c r="O789" i="2"/>
  <c r="O788" i="2"/>
  <c r="D788" i="2" s="1"/>
  <c r="O787" i="2"/>
  <c r="O786" i="2"/>
  <c r="O785" i="2"/>
  <c r="O784" i="2"/>
  <c r="O783" i="2"/>
  <c r="O782" i="2"/>
  <c r="D782" i="2" s="1"/>
  <c r="O781" i="2"/>
  <c r="O780" i="2"/>
  <c r="D780" i="2" s="1"/>
  <c r="O779" i="2"/>
  <c r="O778" i="2"/>
  <c r="O777" i="2"/>
  <c r="O776" i="2"/>
  <c r="O775" i="2"/>
  <c r="O774" i="2"/>
  <c r="D774" i="2" s="1"/>
  <c r="O773" i="2"/>
  <c r="O772" i="2"/>
  <c r="D772" i="2" s="1"/>
  <c r="O771" i="2"/>
  <c r="O770" i="2"/>
  <c r="O769" i="2"/>
  <c r="O768" i="2"/>
  <c r="O767" i="2"/>
  <c r="O766" i="2"/>
  <c r="D766" i="2" s="1"/>
  <c r="O765" i="2"/>
  <c r="O764" i="2"/>
  <c r="D764" i="2" s="1"/>
  <c r="O763" i="2"/>
  <c r="O762" i="2"/>
  <c r="O761" i="2"/>
  <c r="O760" i="2"/>
  <c r="O759" i="2"/>
  <c r="O758" i="2"/>
  <c r="D758" i="2" s="1"/>
  <c r="O757" i="2"/>
  <c r="O756" i="2"/>
  <c r="D756" i="2" s="1"/>
  <c r="O755" i="2"/>
  <c r="O754" i="2"/>
  <c r="O753" i="2"/>
  <c r="O752" i="2"/>
  <c r="O751" i="2"/>
  <c r="O750" i="2"/>
  <c r="D750" i="2" s="1"/>
  <c r="O749" i="2"/>
  <c r="O748" i="2"/>
  <c r="D748" i="2" s="1"/>
  <c r="O747" i="2"/>
  <c r="O746" i="2"/>
  <c r="O745" i="2"/>
  <c r="O744" i="2"/>
  <c r="O743" i="2"/>
  <c r="O742" i="2"/>
  <c r="D742" i="2" s="1"/>
  <c r="O741" i="2"/>
  <c r="O740" i="2"/>
  <c r="D740" i="2" s="1"/>
  <c r="O739" i="2"/>
  <c r="O738" i="2"/>
  <c r="O737" i="2"/>
  <c r="O736" i="2"/>
  <c r="O735" i="2"/>
  <c r="O734" i="2"/>
  <c r="D734" i="2" s="1"/>
  <c r="O733" i="2"/>
  <c r="O732" i="2"/>
  <c r="D732" i="2" s="1"/>
  <c r="O731" i="2"/>
  <c r="O730" i="2"/>
  <c r="O729" i="2"/>
  <c r="O728" i="2"/>
  <c r="O727" i="2"/>
  <c r="O726" i="2"/>
  <c r="D726" i="2" s="1"/>
  <c r="O725" i="2"/>
  <c r="O724" i="2"/>
  <c r="D724" i="2" s="1"/>
  <c r="O723" i="2"/>
  <c r="O722" i="2"/>
  <c r="O721" i="2"/>
  <c r="O720" i="2"/>
  <c r="O719" i="2"/>
  <c r="O718" i="2"/>
  <c r="D718" i="2" s="1"/>
  <c r="O717" i="2"/>
  <c r="O716" i="2"/>
  <c r="D716" i="2" s="1"/>
  <c r="O715" i="2"/>
  <c r="O714" i="2"/>
  <c r="O713" i="2"/>
  <c r="O712" i="2"/>
  <c r="O711" i="2"/>
  <c r="O710" i="2"/>
  <c r="D710" i="2" s="1"/>
  <c r="O709" i="2"/>
  <c r="O708" i="2"/>
  <c r="D708" i="2" s="1"/>
  <c r="O707" i="2"/>
  <c r="O706" i="2"/>
  <c r="O705" i="2"/>
  <c r="O704" i="2"/>
  <c r="O703" i="2"/>
  <c r="O702" i="2"/>
  <c r="D702" i="2" s="1"/>
  <c r="O701" i="2"/>
  <c r="O700" i="2"/>
  <c r="D700" i="2" s="1"/>
  <c r="O699" i="2"/>
  <c r="O698" i="2"/>
  <c r="O697" i="2"/>
  <c r="O696" i="2"/>
  <c r="O695" i="2"/>
  <c r="O694" i="2"/>
  <c r="D694" i="2" s="1"/>
  <c r="O693" i="2"/>
  <c r="O692" i="2"/>
  <c r="D692" i="2" s="1"/>
  <c r="O691" i="2"/>
  <c r="O690" i="2"/>
  <c r="O689" i="2"/>
  <c r="O688" i="2"/>
  <c r="O687" i="2"/>
  <c r="O686" i="2"/>
  <c r="D686" i="2" s="1"/>
  <c r="O685" i="2"/>
  <c r="O684" i="2"/>
  <c r="D684" i="2" s="1"/>
  <c r="O683" i="2"/>
  <c r="O682" i="2"/>
  <c r="O681" i="2"/>
  <c r="O680" i="2"/>
  <c r="O679" i="2"/>
  <c r="O678" i="2"/>
  <c r="D678" i="2" s="1"/>
  <c r="O677" i="2"/>
  <c r="O676" i="2"/>
  <c r="D676" i="2" s="1"/>
  <c r="O675" i="2"/>
  <c r="O674" i="2"/>
  <c r="O673" i="2"/>
  <c r="O672" i="2"/>
  <c r="O671" i="2"/>
  <c r="O670" i="2"/>
  <c r="D670" i="2" s="1"/>
  <c r="O669" i="2"/>
  <c r="O668" i="2"/>
  <c r="D668" i="2" s="1"/>
  <c r="O667" i="2"/>
  <c r="O666" i="2"/>
  <c r="O665" i="2"/>
  <c r="O664" i="2"/>
  <c r="O663" i="2"/>
  <c r="O662" i="2"/>
  <c r="D662" i="2" s="1"/>
  <c r="O661" i="2"/>
  <c r="O660" i="2"/>
  <c r="D660" i="2" s="1"/>
  <c r="O659" i="2"/>
  <c r="O658" i="2"/>
  <c r="O657" i="2"/>
  <c r="O656" i="2"/>
  <c r="O655" i="2"/>
  <c r="O654" i="2"/>
  <c r="D654" i="2" s="1"/>
  <c r="O653" i="2"/>
  <c r="O652" i="2"/>
  <c r="D652" i="2" s="1"/>
  <c r="O651" i="2"/>
  <c r="O650" i="2"/>
  <c r="O649" i="2"/>
  <c r="O648" i="2"/>
  <c r="O647" i="2"/>
  <c r="O646" i="2"/>
  <c r="D646" i="2" s="1"/>
  <c r="O645" i="2"/>
  <c r="O644" i="2"/>
  <c r="D644" i="2" s="1"/>
  <c r="O643" i="2"/>
  <c r="O642" i="2"/>
  <c r="O641" i="2"/>
  <c r="O640" i="2"/>
  <c r="O639" i="2"/>
  <c r="O638" i="2"/>
  <c r="D638" i="2" s="1"/>
  <c r="O637" i="2"/>
  <c r="O636" i="2"/>
  <c r="D636" i="2" s="1"/>
  <c r="O635" i="2"/>
  <c r="O634" i="2"/>
  <c r="O633" i="2"/>
  <c r="O632" i="2"/>
  <c r="O631" i="2"/>
  <c r="O630" i="2"/>
  <c r="D630" i="2" s="1"/>
  <c r="O629" i="2"/>
  <c r="O628" i="2"/>
  <c r="D628" i="2" s="1"/>
  <c r="O627" i="2"/>
  <c r="O626" i="2"/>
  <c r="O625" i="2"/>
  <c r="O624" i="2"/>
  <c r="O623" i="2"/>
  <c r="O622" i="2"/>
  <c r="D622" i="2" s="1"/>
  <c r="O621" i="2"/>
  <c r="O620" i="2"/>
  <c r="D620" i="2" s="1"/>
  <c r="O619" i="2"/>
  <c r="O618" i="2"/>
  <c r="O617" i="2"/>
  <c r="O616" i="2"/>
  <c r="O615" i="2"/>
  <c r="O614" i="2"/>
  <c r="D614" i="2" s="1"/>
  <c r="O613" i="2"/>
  <c r="O612" i="2"/>
  <c r="D612" i="2" s="1"/>
  <c r="O611" i="2"/>
  <c r="O610" i="2"/>
  <c r="O609" i="2"/>
  <c r="O608" i="2"/>
  <c r="O607" i="2"/>
  <c r="O606" i="2"/>
  <c r="D606" i="2" s="1"/>
  <c r="O605" i="2"/>
  <c r="O604" i="2"/>
  <c r="D604" i="2" s="1"/>
  <c r="O603" i="2"/>
  <c r="O602" i="2"/>
  <c r="O601" i="2"/>
  <c r="O600" i="2"/>
  <c r="O599" i="2"/>
  <c r="O598" i="2"/>
  <c r="D598" i="2" s="1"/>
  <c r="O597" i="2"/>
  <c r="O596" i="2"/>
  <c r="D596" i="2" s="1"/>
  <c r="O595" i="2"/>
  <c r="O594" i="2"/>
  <c r="O593" i="2"/>
  <c r="O592" i="2"/>
  <c r="O591" i="2"/>
  <c r="O590" i="2"/>
  <c r="D590" i="2" s="1"/>
  <c r="O589" i="2"/>
  <c r="O588" i="2"/>
  <c r="D588" i="2" s="1"/>
  <c r="O587" i="2"/>
  <c r="O586" i="2"/>
  <c r="O585" i="2"/>
  <c r="O584" i="2"/>
  <c r="O583" i="2"/>
  <c r="O582" i="2"/>
  <c r="D582" i="2" s="1"/>
  <c r="O581" i="2"/>
  <c r="O580" i="2"/>
  <c r="D580" i="2" s="1"/>
  <c r="O579" i="2"/>
  <c r="O578" i="2"/>
  <c r="O577" i="2"/>
  <c r="O576" i="2"/>
  <c r="O575" i="2"/>
  <c r="O574" i="2"/>
  <c r="D574" i="2" s="1"/>
  <c r="O573" i="2"/>
  <c r="O572" i="2"/>
  <c r="D572" i="2" s="1"/>
  <c r="O571" i="2"/>
  <c r="O570" i="2"/>
  <c r="O569" i="2"/>
  <c r="O568" i="2"/>
  <c r="O567" i="2"/>
  <c r="O566" i="2"/>
  <c r="D566" i="2" s="1"/>
  <c r="O565" i="2"/>
  <c r="O564" i="2"/>
  <c r="D564" i="2" s="1"/>
  <c r="O563" i="2"/>
  <c r="O562" i="2"/>
  <c r="O561" i="2"/>
  <c r="O560" i="2"/>
  <c r="O559" i="2"/>
  <c r="O558" i="2"/>
  <c r="D558" i="2" s="1"/>
  <c r="O557" i="2"/>
  <c r="O556" i="2"/>
  <c r="D556" i="2" s="1"/>
  <c r="O555" i="2"/>
  <c r="O554" i="2"/>
  <c r="O553" i="2"/>
  <c r="O552" i="2"/>
  <c r="O551" i="2"/>
  <c r="O550" i="2"/>
  <c r="D550" i="2" s="1"/>
  <c r="O549" i="2"/>
  <c r="O548" i="2"/>
  <c r="D548" i="2" s="1"/>
  <c r="O547" i="2"/>
  <c r="O546" i="2"/>
  <c r="O545" i="2"/>
  <c r="O544" i="2"/>
  <c r="O543" i="2"/>
  <c r="O542" i="2"/>
  <c r="D542" i="2" s="1"/>
  <c r="O541" i="2"/>
  <c r="O540" i="2"/>
  <c r="D540" i="2" s="1"/>
  <c r="O539" i="2"/>
  <c r="O538" i="2"/>
  <c r="O537" i="2"/>
  <c r="O536" i="2"/>
  <c r="O535" i="2"/>
  <c r="O534" i="2"/>
  <c r="D534" i="2" s="1"/>
  <c r="O533" i="2"/>
  <c r="O532" i="2"/>
  <c r="D532" i="2" s="1"/>
  <c r="O531" i="2"/>
  <c r="O530" i="2"/>
  <c r="O529" i="2"/>
  <c r="O528" i="2"/>
  <c r="O527" i="2"/>
  <c r="O526" i="2"/>
  <c r="D526" i="2" s="1"/>
  <c r="O525" i="2"/>
  <c r="O524" i="2"/>
  <c r="D524" i="2" s="1"/>
  <c r="O523" i="2"/>
  <c r="O522" i="2"/>
  <c r="O521" i="2"/>
  <c r="O520" i="2"/>
  <c r="O519" i="2"/>
  <c r="O518" i="2"/>
  <c r="D518" i="2" s="1"/>
  <c r="O517" i="2"/>
  <c r="O516" i="2"/>
  <c r="D516" i="2" s="1"/>
  <c r="O515" i="2"/>
  <c r="O514" i="2"/>
  <c r="O513" i="2"/>
  <c r="O512" i="2"/>
  <c r="O511" i="2"/>
  <c r="O510" i="2"/>
  <c r="D510" i="2" s="1"/>
  <c r="O509" i="2"/>
  <c r="O508" i="2"/>
  <c r="D508" i="2" s="1"/>
  <c r="O507" i="2"/>
  <c r="O506" i="2"/>
  <c r="O505" i="2"/>
  <c r="O504" i="2"/>
  <c r="O503" i="2"/>
  <c r="O502" i="2"/>
  <c r="D502" i="2" s="1"/>
  <c r="O501" i="2"/>
  <c r="O500" i="2"/>
  <c r="D500" i="2" s="1"/>
  <c r="O499" i="2"/>
  <c r="O498" i="2"/>
  <c r="O497" i="2"/>
  <c r="O496" i="2"/>
  <c r="O495" i="2"/>
  <c r="O494" i="2"/>
  <c r="D494" i="2" s="1"/>
  <c r="O493" i="2"/>
  <c r="O492" i="2"/>
  <c r="D492" i="2" s="1"/>
  <c r="O491" i="2"/>
  <c r="O490" i="2"/>
  <c r="O489" i="2"/>
  <c r="O488" i="2"/>
  <c r="O487" i="2"/>
  <c r="O486" i="2"/>
  <c r="D486" i="2" s="1"/>
  <c r="O485" i="2"/>
  <c r="O484" i="2"/>
  <c r="D484" i="2" s="1"/>
  <c r="O483" i="2"/>
  <c r="O482" i="2"/>
  <c r="O481" i="2"/>
  <c r="O480" i="2"/>
  <c r="O479" i="2"/>
  <c r="O478" i="2"/>
  <c r="D478" i="2" s="1"/>
  <c r="O477" i="2"/>
  <c r="O476" i="2"/>
  <c r="D476" i="2" s="1"/>
  <c r="O475" i="2"/>
  <c r="O474" i="2"/>
  <c r="O473" i="2"/>
  <c r="O472" i="2"/>
  <c r="O471" i="2"/>
  <c r="O470" i="2"/>
  <c r="D470" i="2" s="1"/>
  <c r="O469" i="2"/>
  <c r="O468" i="2"/>
  <c r="D468" i="2" s="1"/>
  <c r="O467" i="2"/>
  <c r="O466" i="2"/>
  <c r="O465" i="2"/>
  <c r="O464" i="2"/>
  <c r="O463" i="2"/>
  <c r="O462" i="2"/>
  <c r="D462" i="2" s="1"/>
  <c r="O461" i="2"/>
  <c r="O460" i="2"/>
  <c r="D460" i="2" s="1"/>
  <c r="O459" i="2"/>
  <c r="O458" i="2"/>
  <c r="O457" i="2"/>
  <c r="O456" i="2"/>
  <c r="O455" i="2"/>
  <c r="O454" i="2"/>
  <c r="D454" i="2" s="1"/>
  <c r="O453" i="2"/>
  <c r="O452" i="2"/>
  <c r="D452" i="2" s="1"/>
  <c r="O451" i="2"/>
  <c r="O450" i="2"/>
  <c r="O449" i="2"/>
  <c r="O448" i="2"/>
  <c r="O447" i="2"/>
  <c r="O446" i="2"/>
  <c r="D446" i="2" s="1"/>
  <c r="O445" i="2"/>
  <c r="O444" i="2"/>
  <c r="D444" i="2" s="1"/>
  <c r="O443" i="2"/>
  <c r="O442" i="2"/>
  <c r="O441" i="2"/>
  <c r="O440" i="2"/>
  <c r="O439" i="2"/>
  <c r="O438" i="2"/>
  <c r="D438" i="2" s="1"/>
  <c r="O437" i="2"/>
  <c r="O436" i="2"/>
  <c r="D436" i="2" s="1"/>
  <c r="O435" i="2"/>
  <c r="O434" i="2"/>
  <c r="O433" i="2"/>
  <c r="O432" i="2"/>
  <c r="O431" i="2"/>
  <c r="O430" i="2"/>
  <c r="D430" i="2" s="1"/>
  <c r="O429" i="2"/>
  <c r="O428" i="2"/>
  <c r="D428" i="2" s="1"/>
  <c r="O427" i="2"/>
  <c r="O426" i="2"/>
  <c r="O425" i="2"/>
  <c r="O424" i="2"/>
  <c r="O423" i="2"/>
  <c r="O422" i="2"/>
  <c r="D422" i="2" s="1"/>
  <c r="O421" i="2"/>
  <c r="O420" i="2"/>
  <c r="D420" i="2" s="1"/>
  <c r="O419" i="2"/>
  <c r="O418" i="2"/>
  <c r="O417" i="2"/>
  <c r="O416" i="2"/>
  <c r="O415" i="2"/>
  <c r="O414" i="2"/>
  <c r="D414" i="2" s="1"/>
  <c r="O413" i="2"/>
  <c r="O412" i="2"/>
  <c r="D412" i="2" s="1"/>
  <c r="O411" i="2"/>
  <c r="O410" i="2"/>
  <c r="O409" i="2"/>
  <c r="O408" i="2"/>
  <c r="O407" i="2"/>
  <c r="O406" i="2"/>
  <c r="D406" i="2" s="1"/>
  <c r="O405" i="2"/>
  <c r="O404" i="2"/>
  <c r="D404" i="2" s="1"/>
  <c r="O403" i="2"/>
  <c r="O402" i="2"/>
  <c r="O401" i="2"/>
  <c r="O400" i="2"/>
  <c r="O399" i="2"/>
  <c r="O398" i="2"/>
  <c r="D398" i="2" s="1"/>
  <c r="O397" i="2"/>
  <c r="O396" i="2"/>
  <c r="D396" i="2" s="1"/>
  <c r="O395" i="2"/>
  <c r="O394" i="2"/>
  <c r="O393" i="2"/>
  <c r="O392" i="2"/>
  <c r="O391" i="2"/>
  <c r="O390" i="2"/>
  <c r="D390" i="2" s="1"/>
  <c r="O389" i="2"/>
  <c r="O388" i="2"/>
  <c r="D388" i="2" s="1"/>
  <c r="O387" i="2"/>
  <c r="O386" i="2"/>
  <c r="O385" i="2"/>
  <c r="O384" i="2"/>
  <c r="O383" i="2"/>
  <c r="O382" i="2"/>
  <c r="D382" i="2" s="1"/>
  <c r="O381" i="2"/>
  <c r="O380" i="2"/>
  <c r="D380" i="2" s="1"/>
  <c r="O379" i="2"/>
  <c r="O378" i="2"/>
  <c r="O377" i="2"/>
  <c r="O376" i="2"/>
  <c r="O375" i="2"/>
  <c r="O374" i="2"/>
  <c r="D374" i="2" s="1"/>
  <c r="O373" i="2"/>
  <c r="O372" i="2"/>
  <c r="D372" i="2" s="1"/>
  <c r="O371" i="2"/>
  <c r="O370" i="2"/>
  <c r="O369" i="2"/>
  <c r="O368" i="2"/>
  <c r="O367" i="2"/>
  <c r="O366" i="2"/>
  <c r="D366" i="2" s="1"/>
  <c r="O365" i="2"/>
  <c r="O364" i="2"/>
  <c r="D364" i="2" s="1"/>
  <c r="O363" i="2"/>
  <c r="O362" i="2"/>
  <c r="O361" i="2"/>
  <c r="O360" i="2"/>
  <c r="O359" i="2"/>
  <c r="O358" i="2"/>
  <c r="D358" i="2" s="1"/>
  <c r="O357" i="2"/>
  <c r="O356" i="2"/>
  <c r="D356" i="2" s="1"/>
  <c r="O355" i="2"/>
  <c r="O354" i="2"/>
  <c r="O353" i="2"/>
  <c r="O352" i="2"/>
  <c r="O351" i="2"/>
  <c r="O350" i="2"/>
  <c r="D350" i="2" s="1"/>
  <c r="O349" i="2"/>
  <c r="O348" i="2"/>
  <c r="D348" i="2" s="1"/>
  <c r="O347" i="2"/>
  <c r="O346" i="2"/>
  <c r="O345" i="2"/>
  <c r="O344" i="2"/>
  <c r="O343" i="2"/>
  <c r="O342" i="2"/>
  <c r="D342" i="2" s="1"/>
  <c r="O341" i="2"/>
  <c r="O340" i="2"/>
  <c r="D340" i="2" s="1"/>
  <c r="O339" i="2"/>
  <c r="O338" i="2"/>
  <c r="O337" i="2"/>
  <c r="O336" i="2"/>
  <c r="O335" i="2"/>
  <c r="O334" i="2"/>
  <c r="D334" i="2" s="1"/>
  <c r="O333" i="2"/>
  <c r="O332" i="2"/>
  <c r="D332" i="2" s="1"/>
  <c r="O331" i="2"/>
  <c r="O330" i="2"/>
  <c r="O329" i="2"/>
  <c r="O328" i="2"/>
  <c r="O327" i="2"/>
  <c r="O326" i="2"/>
  <c r="D326" i="2" s="1"/>
  <c r="O325" i="2"/>
  <c r="O324" i="2"/>
  <c r="D324" i="2" s="1"/>
  <c r="O323" i="2"/>
  <c r="O322" i="2"/>
  <c r="O321" i="2"/>
  <c r="O320" i="2"/>
  <c r="O319" i="2"/>
  <c r="O318" i="2"/>
  <c r="D318" i="2" s="1"/>
  <c r="O317" i="2"/>
  <c r="O316" i="2"/>
  <c r="D316" i="2" s="1"/>
  <c r="O315" i="2"/>
  <c r="O314" i="2"/>
  <c r="O313" i="2"/>
  <c r="O312" i="2"/>
  <c r="O311" i="2"/>
  <c r="O310" i="2"/>
  <c r="D310" i="2" s="1"/>
  <c r="O309" i="2"/>
  <c r="O308" i="2"/>
  <c r="D308" i="2" s="1"/>
  <c r="O307" i="2"/>
  <c r="O306" i="2"/>
  <c r="O305" i="2"/>
  <c r="O304" i="2"/>
  <c r="O303" i="2"/>
  <c r="O302" i="2"/>
  <c r="D302" i="2" s="1"/>
  <c r="O301" i="2"/>
  <c r="O300" i="2"/>
  <c r="D300" i="2" s="1"/>
  <c r="O299" i="2"/>
  <c r="O298" i="2"/>
  <c r="O297" i="2"/>
  <c r="O296" i="2"/>
  <c r="O295" i="2"/>
  <c r="O294" i="2"/>
  <c r="D294" i="2" s="1"/>
  <c r="O293" i="2"/>
  <c r="O292" i="2"/>
  <c r="D292" i="2" s="1"/>
  <c r="O291" i="2"/>
  <c r="O290" i="2"/>
  <c r="O289" i="2"/>
  <c r="O288" i="2"/>
  <c r="O287" i="2"/>
  <c r="O286" i="2"/>
  <c r="D286" i="2" s="1"/>
  <c r="O285" i="2"/>
  <c r="O284" i="2"/>
  <c r="D284" i="2" s="1"/>
  <c r="O283" i="2"/>
  <c r="O282" i="2"/>
  <c r="O281" i="2"/>
  <c r="O280" i="2"/>
  <c r="O279" i="2"/>
  <c r="O278" i="2"/>
  <c r="D278" i="2" s="1"/>
  <c r="O277" i="2"/>
  <c r="O276" i="2"/>
  <c r="D276" i="2" s="1"/>
  <c r="O275" i="2"/>
  <c r="O274" i="2"/>
  <c r="O273" i="2"/>
  <c r="O272" i="2"/>
  <c r="O271" i="2"/>
  <c r="O270" i="2"/>
  <c r="D270" i="2" s="1"/>
  <c r="O269" i="2"/>
  <c r="O268" i="2"/>
  <c r="D268" i="2" s="1"/>
  <c r="O267" i="2"/>
  <c r="O266" i="2"/>
  <c r="O265" i="2"/>
  <c r="O264" i="2"/>
  <c r="O263" i="2"/>
  <c r="O262" i="2"/>
  <c r="D262" i="2" s="1"/>
  <c r="O261" i="2"/>
  <c r="O260" i="2"/>
  <c r="D260" i="2" s="1"/>
  <c r="O259" i="2"/>
  <c r="O258" i="2"/>
  <c r="O257" i="2"/>
  <c r="O256" i="2"/>
  <c r="O255" i="2"/>
  <c r="O254" i="2"/>
  <c r="D254" i="2" s="1"/>
  <c r="O253" i="2"/>
  <c r="O252" i="2"/>
  <c r="D252" i="2" s="1"/>
  <c r="O251" i="2"/>
  <c r="O250" i="2"/>
  <c r="O249" i="2"/>
  <c r="O248" i="2"/>
  <c r="O247" i="2"/>
  <c r="O246" i="2"/>
  <c r="D246" i="2" s="1"/>
  <c r="O245" i="2"/>
  <c r="O244" i="2"/>
  <c r="D244" i="2" s="1"/>
  <c r="O243" i="2"/>
  <c r="O242" i="2"/>
  <c r="O241" i="2"/>
  <c r="O240" i="2"/>
  <c r="O239" i="2"/>
  <c r="O238" i="2"/>
  <c r="D238" i="2" s="1"/>
  <c r="O237" i="2"/>
  <c r="O236" i="2"/>
  <c r="D236" i="2" s="1"/>
  <c r="O235" i="2"/>
  <c r="O234" i="2"/>
  <c r="O233" i="2"/>
  <c r="O232" i="2"/>
  <c r="O231" i="2"/>
  <c r="O230" i="2"/>
  <c r="D230" i="2" s="1"/>
  <c r="O229" i="2"/>
  <c r="O228" i="2"/>
  <c r="D228" i="2" s="1"/>
  <c r="O227" i="2"/>
  <c r="O226" i="2"/>
  <c r="O225" i="2"/>
  <c r="O224" i="2"/>
  <c r="O223" i="2"/>
  <c r="O222" i="2"/>
  <c r="D222" i="2" s="1"/>
  <c r="O221" i="2"/>
  <c r="O220" i="2"/>
  <c r="D220" i="2" s="1"/>
  <c r="O219" i="2"/>
  <c r="O218" i="2"/>
  <c r="O217" i="2"/>
  <c r="O216" i="2"/>
  <c r="O215" i="2"/>
  <c r="O214" i="2"/>
  <c r="D214" i="2" s="1"/>
  <c r="O213" i="2"/>
  <c r="O212" i="2"/>
  <c r="D212" i="2" s="1"/>
  <c r="O211" i="2"/>
  <c r="O210" i="2"/>
  <c r="O209" i="2"/>
  <c r="O208" i="2"/>
  <c r="O207" i="2"/>
  <c r="O206" i="2"/>
  <c r="D206" i="2" s="1"/>
  <c r="O205" i="2"/>
  <c r="O204" i="2"/>
  <c r="D204" i="2" s="1"/>
  <c r="O203" i="2"/>
  <c r="O202" i="2"/>
  <c r="O201" i="2"/>
  <c r="O200" i="2"/>
  <c r="O199" i="2"/>
  <c r="O198" i="2"/>
  <c r="D198" i="2" s="1"/>
  <c r="O197" i="2"/>
  <c r="O196" i="2"/>
  <c r="D196" i="2" s="1"/>
  <c r="O195" i="2"/>
  <c r="O194" i="2"/>
  <c r="O193" i="2"/>
  <c r="O192" i="2"/>
  <c r="O191" i="2"/>
  <c r="O190" i="2"/>
  <c r="D190" i="2" s="1"/>
  <c r="O189" i="2"/>
  <c r="O188" i="2"/>
  <c r="D188" i="2" s="1"/>
  <c r="O187" i="2"/>
  <c r="O186" i="2"/>
  <c r="O185" i="2"/>
  <c r="O184" i="2"/>
  <c r="O183" i="2"/>
  <c r="O182" i="2"/>
  <c r="D182" i="2" s="1"/>
  <c r="O181" i="2"/>
  <c r="O180" i="2"/>
  <c r="D180" i="2" s="1"/>
  <c r="O179" i="2"/>
  <c r="O178" i="2"/>
  <c r="O177" i="2"/>
  <c r="O176" i="2"/>
  <c r="O175" i="2"/>
  <c r="O174" i="2"/>
  <c r="D174" i="2" s="1"/>
  <c r="O173" i="2"/>
  <c r="O172" i="2"/>
  <c r="D172" i="2" s="1"/>
  <c r="O171" i="2"/>
  <c r="O170" i="2"/>
  <c r="O169" i="2"/>
  <c r="O168" i="2"/>
  <c r="O167" i="2"/>
  <c r="O166" i="2"/>
  <c r="D166" i="2" s="1"/>
  <c r="O165" i="2"/>
  <c r="O164" i="2"/>
  <c r="D164" i="2" s="1"/>
  <c r="O163" i="2"/>
  <c r="O162" i="2"/>
  <c r="O161" i="2"/>
  <c r="O160" i="2"/>
  <c r="O159" i="2"/>
  <c r="O158" i="2"/>
  <c r="D158" i="2" s="1"/>
  <c r="O157" i="2"/>
  <c r="O156" i="2"/>
  <c r="D156" i="2" s="1"/>
  <c r="O155" i="2"/>
  <c r="O154" i="2"/>
  <c r="O153" i="2"/>
  <c r="O152" i="2"/>
  <c r="O151" i="2"/>
  <c r="O150" i="2"/>
  <c r="D150" i="2" s="1"/>
  <c r="O149" i="2"/>
  <c r="O148" i="2"/>
  <c r="D148" i="2" s="1"/>
  <c r="O147" i="2"/>
  <c r="O146" i="2"/>
  <c r="O145" i="2"/>
  <c r="O144" i="2"/>
  <c r="O143" i="2"/>
  <c r="O142" i="2"/>
  <c r="D142" i="2" s="1"/>
  <c r="O141" i="2"/>
  <c r="O140" i="2"/>
  <c r="D140" i="2" s="1"/>
  <c r="O139" i="2"/>
  <c r="O138" i="2"/>
  <c r="O137" i="2"/>
  <c r="O136" i="2"/>
  <c r="O135" i="2"/>
  <c r="O134" i="2"/>
  <c r="D134" i="2" s="1"/>
  <c r="O133" i="2"/>
  <c r="O132" i="2"/>
  <c r="D132" i="2" s="1"/>
  <c r="O131" i="2"/>
  <c r="O130" i="2"/>
  <c r="O129" i="2"/>
  <c r="O128" i="2"/>
  <c r="O127" i="2"/>
  <c r="O126" i="2"/>
  <c r="D126" i="2" s="1"/>
  <c r="O125" i="2"/>
  <c r="O124" i="2"/>
  <c r="D124" i="2" s="1"/>
  <c r="O123" i="2"/>
  <c r="O122" i="2"/>
  <c r="O121" i="2"/>
  <c r="O120" i="2"/>
  <c r="O119" i="2"/>
  <c r="O118" i="2"/>
  <c r="D118" i="2" s="1"/>
  <c r="O117" i="2"/>
  <c r="O116" i="2"/>
  <c r="D116" i="2" s="1"/>
  <c r="O115" i="2"/>
  <c r="O114" i="2"/>
  <c r="O113" i="2"/>
  <c r="O112" i="2"/>
  <c r="O111" i="2"/>
  <c r="O110" i="2"/>
  <c r="D110" i="2" s="1"/>
  <c r="O109" i="2"/>
  <c r="O108" i="2"/>
  <c r="D108" i="2" s="1"/>
  <c r="O107" i="2"/>
  <c r="O106" i="2"/>
  <c r="O105" i="2"/>
  <c r="O104" i="2"/>
  <c r="O103" i="2"/>
  <c r="O102" i="2"/>
  <c r="D102" i="2" s="1"/>
  <c r="O101" i="2"/>
  <c r="O100" i="2"/>
  <c r="D100" i="2" s="1"/>
  <c r="O99" i="2"/>
  <c r="O98" i="2"/>
  <c r="O97" i="2"/>
  <c r="O96" i="2"/>
  <c r="O95" i="2"/>
  <c r="O94" i="2"/>
  <c r="D94" i="2" s="1"/>
  <c r="O93" i="2"/>
  <c r="O92" i="2"/>
  <c r="D92" i="2" s="1"/>
  <c r="O91" i="2"/>
  <c r="O90" i="2"/>
  <c r="O89" i="2"/>
  <c r="O88" i="2"/>
  <c r="O87" i="2"/>
  <c r="O86" i="2"/>
  <c r="D86" i="2" s="1"/>
  <c r="O85" i="2"/>
  <c r="O84" i="2"/>
  <c r="D84" i="2" s="1"/>
  <c r="O83" i="2"/>
  <c r="O82" i="2"/>
  <c r="O81" i="2"/>
  <c r="O80" i="2"/>
  <c r="O79" i="2"/>
  <c r="O78" i="2"/>
  <c r="D78" i="2" s="1"/>
  <c r="O77" i="2"/>
  <c r="O76" i="2"/>
  <c r="D76" i="2" s="1"/>
  <c r="O75" i="2"/>
  <c r="O74" i="2"/>
  <c r="O73" i="2"/>
  <c r="O72" i="2"/>
  <c r="O71" i="2"/>
  <c r="O70" i="2"/>
  <c r="D70" i="2" s="1"/>
  <c r="O69" i="2"/>
  <c r="O68" i="2"/>
  <c r="D68" i="2" s="1"/>
  <c r="O67" i="2"/>
  <c r="O66" i="2"/>
  <c r="O65" i="2"/>
  <c r="O64" i="2"/>
  <c r="O63" i="2"/>
  <c r="O62" i="2"/>
  <c r="D62" i="2" s="1"/>
  <c r="O61" i="2"/>
  <c r="O60" i="2"/>
  <c r="D60" i="2" s="1"/>
  <c r="O59" i="2"/>
  <c r="O58" i="2"/>
  <c r="O57" i="2"/>
  <c r="O56" i="2"/>
  <c r="O55" i="2"/>
  <c r="O54" i="2"/>
  <c r="D54" i="2" s="1"/>
  <c r="O53" i="2"/>
  <c r="O52" i="2"/>
  <c r="D52" i="2" s="1"/>
  <c r="O51" i="2"/>
  <c r="O50" i="2"/>
  <c r="O49" i="2"/>
  <c r="O48" i="2"/>
  <c r="O47" i="2"/>
  <c r="O46" i="2"/>
  <c r="D46" i="2" s="1"/>
  <c r="O45" i="2"/>
  <c r="O44" i="2"/>
  <c r="D44" i="2" s="1"/>
  <c r="O43" i="2"/>
  <c r="O42" i="2"/>
  <c r="O41" i="2"/>
  <c r="O40" i="2"/>
  <c r="O39" i="2"/>
  <c r="O38" i="2"/>
  <c r="D38" i="2" s="1"/>
  <c r="O37" i="2"/>
  <c r="O36" i="2"/>
  <c r="D36" i="2" s="1"/>
  <c r="O35" i="2"/>
  <c r="O34" i="2"/>
  <c r="O33" i="2"/>
  <c r="O32" i="2"/>
  <c r="O31" i="2"/>
  <c r="O30" i="2"/>
  <c r="D30" i="2" s="1"/>
  <c r="O29" i="2"/>
  <c r="O28" i="2"/>
  <c r="D28" i="2" s="1"/>
  <c r="O27" i="2"/>
  <c r="O26" i="2"/>
  <c r="O25" i="2"/>
  <c r="O24" i="2"/>
  <c r="O23" i="2"/>
  <c r="O22" i="2"/>
  <c r="D22" i="2" s="1"/>
  <c r="O21" i="2"/>
  <c r="O20" i="2"/>
  <c r="D20" i="2" s="1"/>
  <c r="O19" i="2"/>
  <c r="O18" i="2"/>
  <c r="O17" i="2"/>
  <c r="O16" i="2"/>
  <c r="O15" i="2"/>
  <c r="O14" i="2"/>
  <c r="D14" i="2" s="1"/>
  <c r="O13" i="2"/>
  <c r="O12" i="2"/>
  <c r="D12" i="2" s="1"/>
  <c r="O11" i="2"/>
  <c r="O10" i="2"/>
  <c r="O9" i="2"/>
  <c r="O8" i="2"/>
  <c r="O7" i="2"/>
  <c r="O6" i="2"/>
  <c r="D6" i="2" s="1"/>
  <c r="O5" i="2"/>
  <c r="O4" i="2"/>
  <c r="D4" i="2" s="1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N5000" i="3"/>
  <c r="N4999" i="3"/>
  <c r="N4998" i="3"/>
  <c r="N4997" i="3"/>
  <c r="N4996" i="3"/>
  <c r="N4995" i="3"/>
  <c r="N4994" i="3"/>
  <c r="N4993" i="3"/>
  <c r="N4992" i="3"/>
  <c r="N4991" i="3"/>
  <c r="N4990" i="3"/>
  <c r="N4989" i="3"/>
  <c r="N4988" i="3"/>
  <c r="N4987" i="3"/>
  <c r="N4986" i="3"/>
  <c r="N4985" i="3"/>
  <c r="N4984" i="3"/>
  <c r="N4983" i="3"/>
  <c r="N4982" i="3"/>
  <c r="N4981" i="3"/>
  <c r="N4980" i="3"/>
  <c r="N4979" i="3"/>
  <c r="N4978" i="3"/>
  <c r="N4977" i="3"/>
  <c r="N4976" i="3"/>
  <c r="N4975" i="3"/>
  <c r="N4974" i="3"/>
  <c r="N4973" i="3"/>
  <c r="N4972" i="3"/>
  <c r="N4971" i="3"/>
  <c r="N4970" i="3"/>
  <c r="N4969" i="3"/>
  <c r="N4968" i="3"/>
  <c r="N4967" i="3"/>
  <c r="N4966" i="3"/>
  <c r="N4965" i="3"/>
  <c r="N4964" i="3"/>
  <c r="N4963" i="3"/>
  <c r="N4962" i="3"/>
  <c r="N4961" i="3"/>
  <c r="N4960" i="3"/>
  <c r="N4959" i="3"/>
  <c r="N4958" i="3"/>
  <c r="N4957" i="3"/>
  <c r="N4956" i="3"/>
  <c r="N4955" i="3"/>
  <c r="N4954" i="3"/>
  <c r="N4953" i="3"/>
  <c r="N4952" i="3"/>
  <c r="N4951" i="3"/>
  <c r="N4950" i="3"/>
  <c r="N4949" i="3"/>
  <c r="N4948" i="3"/>
  <c r="N4947" i="3"/>
  <c r="N4946" i="3"/>
  <c r="N4945" i="3"/>
  <c r="N4944" i="3"/>
  <c r="N4943" i="3"/>
  <c r="N4942" i="3"/>
  <c r="N4941" i="3"/>
  <c r="N4940" i="3"/>
  <c r="N4939" i="3"/>
  <c r="N4938" i="3"/>
  <c r="N4937" i="3"/>
  <c r="N4936" i="3"/>
  <c r="N4935" i="3"/>
  <c r="N4934" i="3"/>
  <c r="N4933" i="3"/>
  <c r="N4932" i="3"/>
  <c r="N4931" i="3"/>
  <c r="N4930" i="3"/>
  <c r="N4929" i="3"/>
  <c r="N4928" i="3"/>
  <c r="N4927" i="3"/>
  <c r="N4926" i="3"/>
  <c r="N4925" i="3"/>
  <c r="N4924" i="3"/>
  <c r="N4923" i="3"/>
  <c r="N4922" i="3"/>
  <c r="N4921" i="3"/>
  <c r="N4920" i="3"/>
  <c r="N4919" i="3"/>
  <c r="N4918" i="3"/>
  <c r="N4917" i="3"/>
  <c r="N4916" i="3"/>
  <c r="N4915" i="3"/>
  <c r="N4914" i="3"/>
  <c r="N4913" i="3"/>
  <c r="N4912" i="3"/>
  <c r="N4911" i="3"/>
  <c r="N4910" i="3"/>
  <c r="N4909" i="3"/>
  <c r="N4908" i="3"/>
  <c r="N4907" i="3"/>
  <c r="N4906" i="3"/>
  <c r="N4905" i="3"/>
  <c r="N4904" i="3"/>
  <c r="N4903" i="3"/>
  <c r="N4902" i="3"/>
  <c r="N4901" i="3"/>
  <c r="N4900" i="3"/>
  <c r="N4899" i="3"/>
  <c r="N4898" i="3"/>
  <c r="N4897" i="3"/>
  <c r="N4896" i="3"/>
  <c r="N4895" i="3"/>
  <c r="N4894" i="3"/>
  <c r="N4893" i="3"/>
  <c r="N4892" i="3"/>
  <c r="N4891" i="3"/>
  <c r="N4890" i="3"/>
  <c r="N4889" i="3"/>
  <c r="N4888" i="3"/>
  <c r="N4887" i="3"/>
  <c r="N4886" i="3"/>
  <c r="N4885" i="3"/>
  <c r="N4884" i="3"/>
  <c r="N4883" i="3"/>
  <c r="N4882" i="3"/>
  <c r="N4881" i="3"/>
  <c r="N4880" i="3"/>
  <c r="N4879" i="3"/>
  <c r="N4878" i="3"/>
  <c r="N4877" i="3"/>
  <c r="N4876" i="3"/>
  <c r="N4875" i="3"/>
  <c r="N4874" i="3"/>
  <c r="N4873" i="3"/>
  <c r="N4872" i="3"/>
  <c r="N4871" i="3"/>
  <c r="N4870" i="3"/>
  <c r="N4869" i="3"/>
  <c r="N4868" i="3"/>
  <c r="N4867" i="3"/>
  <c r="N4866" i="3"/>
  <c r="N4865" i="3"/>
  <c r="N4864" i="3"/>
  <c r="N4863" i="3"/>
  <c r="N4862" i="3"/>
  <c r="N4861" i="3"/>
  <c r="N4860" i="3"/>
  <c r="N4859" i="3"/>
  <c r="N4858" i="3"/>
  <c r="N4857" i="3"/>
  <c r="N4856" i="3"/>
  <c r="N4855" i="3"/>
  <c r="N4854" i="3"/>
  <c r="N4853" i="3"/>
  <c r="N4852" i="3"/>
  <c r="N4851" i="3"/>
  <c r="N4850" i="3"/>
  <c r="N4849" i="3"/>
  <c r="N4848" i="3"/>
  <c r="N4847" i="3"/>
  <c r="N4846" i="3"/>
  <c r="N4845" i="3"/>
  <c r="N4844" i="3"/>
  <c r="N4843" i="3"/>
  <c r="N4842" i="3"/>
  <c r="N4841" i="3"/>
  <c r="N4840" i="3"/>
  <c r="N4839" i="3"/>
  <c r="N4838" i="3"/>
  <c r="N4837" i="3"/>
  <c r="N4836" i="3"/>
  <c r="N4835" i="3"/>
  <c r="N4834" i="3"/>
  <c r="N4833" i="3"/>
  <c r="N4832" i="3"/>
  <c r="N4831" i="3"/>
  <c r="N4830" i="3"/>
  <c r="N4829" i="3"/>
  <c r="N4828" i="3"/>
  <c r="N4827" i="3"/>
  <c r="N4826" i="3"/>
  <c r="N4825" i="3"/>
  <c r="N4824" i="3"/>
  <c r="N4823" i="3"/>
  <c r="N4822" i="3"/>
  <c r="N4821" i="3"/>
  <c r="N4820" i="3"/>
  <c r="N4819" i="3"/>
  <c r="N4818" i="3"/>
  <c r="N4817" i="3"/>
  <c r="N4816" i="3"/>
  <c r="N4815" i="3"/>
  <c r="N4814" i="3"/>
  <c r="N4813" i="3"/>
  <c r="N4812" i="3"/>
  <c r="N4811" i="3"/>
  <c r="N4810" i="3"/>
  <c r="N4809" i="3"/>
  <c r="N4808" i="3"/>
  <c r="N4807" i="3"/>
  <c r="N4806" i="3"/>
  <c r="N4805" i="3"/>
  <c r="N4804" i="3"/>
  <c r="N4803" i="3"/>
  <c r="N4802" i="3"/>
  <c r="N4801" i="3"/>
  <c r="N4800" i="3"/>
  <c r="N4799" i="3"/>
  <c r="N4798" i="3"/>
  <c r="N4797" i="3"/>
  <c r="N4796" i="3"/>
  <c r="N4795" i="3"/>
  <c r="N4794" i="3"/>
  <c r="N4793" i="3"/>
  <c r="N4792" i="3"/>
  <c r="N4791" i="3"/>
  <c r="N4790" i="3"/>
  <c r="N4789" i="3"/>
  <c r="N4788" i="3"/>
  <c r="N4787" i="3"/>
  <c r="N4786" i="3"/>
  <c r="N4785" i="3"/>
  <c r="N4784" i="3"/>
  <c r="N4783" i="3"/>
  <c r="N4782" i="3"/>
  <c r="N4781" i="3"/>
  <c r="N4780" i="3"/>
  <c r="N4779" i="3"/>
  <c r="N4778" i="3"/>
  <c r="N4777" i="3"/>
  <c r="N4776" i="3"/>
  <c r="N4775" i="3"/>
  <c r="N4774" i="3"/>
  <c r="N4773" i="3"/>
  <c r="N4772" i="3"/>
  <c r="N4771" i="3"/>
  <c r="N4770" i="3"/>
  <c r="N4769" i="3"/>
  <c r="N4768" i="3"/>
  <c r="N4767" i="3"/>
  <c r="N4766" i="3"/>
  <c r="N4765" i="3"/>
  <c r="N4764" i="3"/>
  <c r="N4763" i="3"/>
  <c r="N4762" i="3"/>
  <c r="N4761" i="3"/>
  <c r="N4760" i="3"/>
  <c r="N4759" i="3"/>
  <c r="N4758" i="3"/>
  <c r="N4757" i="3"/>
  <c r="N4756" i="3"/>
  <c r="N4755" i="3"/>
  <c r="N4754" i="3"/>
  <c r="N4753" i="3"/>
  <c r="N4752" i="3"/>
  <c r="N4751" i="3"/>
  <c r="N4750" i="3"/>
  <c r="N4749" i="3"/>
  <c r="N4748" i="3"/>
  <c r="N4747" i="3"/>
  <c r="N4746" i="3"/>
  <c r="N4745" i="3"/>
  <c r="N4744" i="3"/>
  <c r="N4743" i="3"/>
  <c r="N4742" i="3"/>
  <c r="N4741" i="3"/>
  <c r="N4740" i="3"/>
  <c r="N4739" i="3"/>
  <c r="N4738" i="3"/>
  <c r="N4737" i="3"/>
  <c r="N4736" i="3"/>
  <c r="N4735" i="3"/>
  <c r="N4734" i="3"/>
  <c r="N4733" i="3"/>
  <c r="N4732" i="3"/>
  <c r="N4731" i="3"/>
  <c r="N4730" i="3"/>
  <c r="N4729" i="3"/>
  <c r="N4728" i="3"/>
  <c r="N4727" i="3"/>
  <c r="N4726" i="3"/>
  <c r="N4725" i="3"/>
  <c r="N4724" i="3"/>
  <c r="N4723" i="3"/>
  <c r="N4722" i="3"/>
  <c r="N4721" i="3"/>
  <c r="N4720" i="3"/>
  <c r="N4719" i="3"/>
  <c r="N4718" i="3"/>
  <c r="N4717" i="3"/>
  <c r="N4716" i="3"/>
  <c r="N4715" i="3"/>
  <c r="N4714" i="3"/>
  <c r="N4713" i="3"/>
  <c r="N4712" i="3"/>
  <c r="N4711" i="3"/>
  <c r="N4710" i="3"/>
  <c r="N4709" i="3"/>
  <c r="N4708" i="3"/>
  <c r="N4707" i="3"/>
  <c r="N4706" i="3"/>
  <c r="N4705" i="3"/>
  <c r="N4704" i="3"/>
  <c r="N4703" i="3"/>
  <c r="N4702" i="3"/>
  <c r="N4701" i="3"/>
  <c r="N4700" i="3"/>
  <c r="N4699" i="3"/>
  <c r="N4698" i="3"/>
  <c r="N4697" i="3"/>
  <c r="N4696" i="3"/>
  <c r="N4695" i="3"/>
  <c r="N4694" i="3"/>
  <c r="N4693" i="3"/>
  <c r="N4692" i="3"/>
  <c r="N4691" i="3"/>
  <c r="N4690" i="3"/>
  <c r="N4689" i="3"/>
  <c r="N4688" i="3"/>
  <c r="N4687" i="3"/>
  <c r="N4686" i="3"/>
  <c r="N4685" i="3"/>
  <c r="N4684" i="3"/>
  <c r="N4683" i="3"/>
  <c r="N4682" i="3"/>
  <c r="N4681" i="3"/>
  <c r="N4680" i="3"/>
  <c r="N4679" i="3"/>
  <c r="N4678" i="3"/>
  <c r="N4677" i="3"/>
  <c r="N4676" i="3"/>
  <c r="N4675" i="3"/>
  <c r="N4674" i="3"/>
  <c r="N4673" i="3"/>
  <c r="N4672" i="3"/>
  <c r="N4671" i="3"/>
  <c r="N4670" i="3"/>
  <c r="N4669" i="3"/>
  <c r="N4668" i="3"/>
  <c r="N4667" i="3"/>
  <c r="N4666" i="3"/>
  <c r="N4665" i="3"/>
  <c r="N4664" i="3"/>
  <c r="N4663" i="3"/>
  <c r="N4662" i="3"/>
  <c r="N4661" i="3"/>
  <c r="N4660" i="3"/>
  <c r="N4659" i="3"/>
  <c r="N4658" i="3"/>
  <c r="N4657" i="3"/>
  <c r="N4656" i="3"/>
  <c r="N4655" i="3"/>
  <c r="N4654" i="3"/>
  <c r="N4653" i="3"/>
  <c r="N4652" i="3"/>
  <c r="N4651" i="3"/>
  <c r="N4650" i="3"/>
  <c r="N4649" i="3"/>
  <c r="N4648" i="3"/>
  <c r="N4647" i="3"/>
  <c r="N4646" i="3"/>
  <c r="N4645" i="3"/>
  <c r="N4644" i="3"/>
  <c r="N4643" i="3"/>
  <c r="N4642" i="3"/>
  <c r="N4641" i="3"/>
  <c r="N4640" i="3"/>
  <c r="N4639" i="3"/>
  <c r="N4638" i="3"/>
  <c r="N4637" i="3"/>
  <c r="N4636" i="3"/>
  <c r="N4635" i="3"/>
  <c r="N4634" i="3"/>
  <c r="N4633" i="3"/>
  <c r="N4632" i="3"/>
  <c r="N4631" i="3"/>
  <c r="N4630" i="3"/>
  <c r="N4629" i="3"/>
  <c r="N4628" i="3"/>
  <c r="N4627" i="3"/>
  <c r="N4626" i="3"/>
  <c r="N4625" i="3"/>
  <c r="N4624" i="3"/>
  <c r="N4623" i="3"/>
  <c r="N4622" i="3"/>
  <c r="N4621" i="3"/>
  <c r="N4620" i="3"/>
  <c r="N4619" i="3"/>
  <c r="N4618" i="3"/>
  <c r="N4617" i="3"/>
  <c r="N4616" i="3"/>
  <c r="N4615" i="3"/>
  <c r="N4614" i="3"/>
  <c r="N4613" i="3"/>
  <c r="N4612" i="3"/>
  <c r="N4611" i="3"/>
  <c r="N4610" i="3"/>
  <c r="N4609" i="3"/>
  <c r="N4608" i="3"/>
  <c r="N4607" i="3"/>
  <c r="N4606" i="3"/>
  <c r="N4605" i="3"/>
  <c r="N4604" i="3"/>
  <c r="N4603" i="3"/>
  <c r="N4602" i="3"/>
  <c r="N4601" i="3"/>
  <c r="N4600" i="3"/>
  <c r="N4599" i="3"/>
  <c r="N4598" i="3"/>
  <c r="N4597" i="3"/>
  <c r="N4596" i="3"/>
  <c r="N4595" i="3"/>
  <c r="N4594" i="3"/>
  <c r="N4593" i="3"/>
  <c r="N4592" i="3"/>
  <c r="N4591" i="3"/>
  <c r="N4590" i="3"/>
  <c r="N4589" i="3"/>
  <c r="N4588" i="3"/>
  <c r="N4587" i="3"/>
  <c r="N4586" i="3"/>
  <c r="N4585" i="3"/>
  <c r="N4584" i="3"/>
  <c r="N4583" i="3"/>
  <c r="N4582" i="3"/>
  <c r="N4581" i="3"/>
  <c r="N4580" i="3"/>
  <c r="N4579" i="3"/>
  <c r="N4578" i="3"/>
  <c r="N4577" i="3"/>
  <c r="N4576" i="3"/>
  <c r="N4575" i="3"/>
  <c r="N4574" i="3"/>
  <c r="N4573" i="3"/>
  <c r="N4572" i="3"/>
  <c r="N4571" i="3"/>
  <c r="N4570" i="3"/>
  <c r="N4569" i="3"/>
  <c r="N4568" i="3"/>
  <c r="N4567" i="3"/>
  <c r="N4566" i="3"/>
  <c r="N4565" i="3"/>
  <c r="N4564" i="3"/>
  <c r="N4563" i="3"/>
  <c r="N4562" i="3"/>
  <c r="N4561" i="3"/>
  <c r="N4560" i="3"/>
  <c r="N4559" i="3"/>
  <c r="N4558" i="3"/>
  <c r="N4557" i="3"/>
  <c r="N4556" i="3"/>
  <c r="N4555" i="3"/>
  <c r="N4554" i="3"/>
  <c r="N4553" i="3"/>
  <c r="N4552" i="3"/>
  <c r="N4551" i="3"/>
  <c r="N4550" i="3"/>
  <c r="N4549" i="3"/>
  <c r="N4548" i="3"/>
  <c r="N4547" i="3"/>
  <c r="N4546" i="3"/>
  <c r="N4545" i="3"/>
  <c r="N4544" i="3"/>
  <c r="N4543" i="3"/>
  <c r="N4542" i="3"/>
  <c r="N4541" i="3"/>
  <c r="N4540" i="3"/>
  <c r="N4539" i="3"/>
  <c r="N4538" i="3"/>
  <c r="N4537" i="3"/>
  <c r="N4536" i="3"/>
  <c r="N4535" i="3"/>
  <c r="N4534" i="3"/>
  <c r="N4533" i="3"/>
  <c r="N4532" i="3"/>
  <c r="N4531" i="3"/>
  <c r="N4530" i="3"/>
  <c r="N4529" i="3"/>
  <c r="N4528" i="3"/>
  <c r="N4527" i="3"/>
  <c r="N4526" i="3"/>
  <c r="N4525" i="3"/>
  <c r="N4524" i="3"/>
  <c r="N4523" i="3"/>
  <c r="N4522" i="3"/>
  <c r="N4521" i="3"/>
  <c r="N4520" i="3"/>
  <c r="N4519" i="3"/>
  <c r="N4518" i="3"/>
  <c r="N4517" i="3"/>
  <c r="N4516" i="3"/>
  <c r="N4515" i="3"/>
  <c r="N4514" i="3"/>
  <c r="N4513" i="3"/>
  <c r="N4512" i="3"/>
  <c r="N4511" i="3"/>
  <c r="N4510" i="3"/>
  <c r="N4509" i="3"/>
  <c r="N4508" i="3"/>
  <c r="N4507" i="3"/>
  <c r="N4506" i="3"/>
  <c r="N4505" i="3"/>
  <c r="N4504" i="3"/>
  <c r="N4503" i="3"/>
  <c r="N4502" i="3"/>
  <c r="N4501" i="3"/>
  <c r="N4500" i="3"/>
  <c r="N4499" i="3"/>
  <c r="N4498" i="3"/>
  <c r="N4497" i="3"/>
  <c r="N4496" i="3"/>
  <c r="N4495" i="3"/>
  <c r="N4494" i="3"/>
  <c r="N4493" i="3"/>
  <c r="N4492" i="3"/>
  <c r="N4491" i="3"/>
  <c r="N4490" i="3"/>
  <c r="N4489" i="3"/>
  <c r="N4488" i="3"/>
  <c r="N4487" i="3"/>
  <c r="N4486" i="3"/>
  <c r="N4485" i="3"/>
  <c r="N4484" i="3"/>
  <c r="N4483" i="3"/>
  <c r="N4482" i="3"/>
  <c r="N4481" i="3"/>
  <c r="N4480" i="3"/>
  <c r="N4479" i="3"/>
  <c r="N4478" i="3"/>
  <c r="N4477" i="3"/>
  <c r="N4476" i="3"/>
  <c r="N4475" i="3"/>
  <c r="N4474" i="3"/>
  <c r="N4473" i="3"/>
  <c r="N4472" i="3"/>
  <c r="N4471" i="3"/>
  <c r="N4470" i="3"/>
  <c r="N4469" i="3"/>
  <c r="N4468" i="3"/>
  <c r="N4467" i="3"/>
  <c r="N4466" i="3"/>
  <c r="N4465" i="3"/>
  <c r="N4464" i="3"/>
  <c r="N4463" i="3"/>
  <c r="N4462" i="3"/>
  <c r="N4461" i="3"/>
  <c r="N4460" i="3"/>
  <c r="N4459" i="3"/>
  <c r="N4458" i="3"/>
  <c r="N4457" i="3"/>
  <c r="N4456" i="3"/>
  <c r="N4455" i="3"/>
  <c r="N4454" i="3"/>
  <c r="N4453" i="3"/>
  <c r="N4452" i="3"/>
  <c r="N4451" i="3"/>
  <c r="N4450" i="3"/>
  <c r="N4449" i="3"/>
  <c r="N4448" i="3"/>
  <c r="N4447" i="3"/>
  <c r="N4446" i="3"/>
  <c r="N4445" i="3"/>
  <c r="N4444" i="3"/>
  <c r="N4443" i="3"/>
  <c r="N4442" i="3"/>
  <c r="N4441" i="3"/>
  <c r="N4440" i="3"/>
  <c r="N4439" i="3"/>
  <c r="N4438" i="3"/>
  <c r="N4437" i="3"/>
  <c r="N4436" i="3"/>
  <c r="N4435" i="3"/>
  <c r="N4434" i="3"/>
  <c r="N4433" i="3"/>
  <c r="N4432" i="3"/>
  <c r="N4431" i="3"/>
  <c r="N4430" i="3"/>
  <c r="N4429" i="3"/>
  <c r="N4428" i="3"/>
  <c r="N4427" i="3"/>
  <c r="N4426" i="3"/>
  <c r="N4425" i="3"/>
  <c r="N4424" i="3"/>
  <c r="N4423" i="3"/>
  <c r="N4422" i="3"/>
  <c r="N4421" i="3"/>
  <c r="N4420" i="3"/>
  <c r="N4419" i="3"/>
  <c r="N4418" i="3"/>
  <c r="N4417" i="3"/>
  <c r="N4416" i="3"/>
  <c r="N4415" i="3"/>
  <c r="N4414" i="3"/>
  <c r="N4413" i="3"/>
  <c r="N4412" i="3"/>
  <c r="N4411" i="3"/>
  <c r="N4410" i="3"/>
  <c r="N4409" i="3"/>
  <c r="N4408" i="3"/>
  <c r="N4407" i="3"/>
  <c r="N4406" i="3"/>
  <c r="N4405" i="3"/>
  <c r="N4404" i="3"/>
  <c r="N4403" i="3"/>
  <c r="N4402" i="3"/>
  <c r="N4401" i="3"/>
  <c r="N4400" i="3"/>
  <c r="N4399" i="3"/>
  <c r="N4398" i="3"/>
  <c r="N4397" i="3"/>
  <c r="N4396" i="3"/>
  <c r="N4395" i="3"/>
  <c r="N4394" i="3"/>
  <c r="N4393" i="3"/>
  <c r="N4392" i="3"/>
  <c r="N4391" i="3"/>
  <c r="N4390" i="3"/>
  <c r="N4389" i="3"/>
  <c r="N4388" i="3"/>
  <c r="N4387" i="3"/>
  <c r="N4386" i="3"/>
  <c r="N4385" i="3"/>
  <c r="N4384" i="3"/>
  <c r="N4383" i="3"/>
  <c r="N4382" i="3"/>
  <c r="N4381" i="3"/>
  <c r="N4380" i="3"/>
  <c r="N4379" i="3"/>
  <c r="N4378" i="3"/>
  <c r="N4377" i="3"/>
  <c r="N4376" i="3"/>
  <c r="N4375" i="3"/>
  <c r="N4374" i="3"/>
  <c r="N4373" i="3"/>
  <c r="N4372" i="3"/>
  <c r="N4371" i="3"/>
  <c r="N4370" i="3"/>
  <c r="N4369" i="3"/>
  <c r="N4368" i="3"/>
  <c r="N4367" i="3"/>
  <c r="N4366" i="3"/>
  <c r="N4365" i="3"/>
  <c r="N4364" i="3"/>
  <c r="N4363" i="3"/>
  <c r="N4362" i="3"/>
  <c r="N4361" i="3"/>
  <c r="N4360" i="3"/>
  <c r="N4359" i="3"/>
  <c r="N4358" i="3"/>
  <c r="N4357" i="3"/>
  <c r="N4356" i="3"/>
  <c r="N4355" i="3"/>
  <c r="N4354" i="3"/>
  <c r="N4353" i="3"/>
  <c r="N4352" i="3"/>
  <c r="N4351" i="3"/>
  <c r="N4350" i="3"/>
  <c r="N4349" i="3"/>
  <c r="N4348" i="3"/>
  <c r="N4347" i="3"/>
  <c r="N4346" i="3"/>
  <c r="N4345" i="3"/>
  <c r="N4344" i="3"/>
  <c r="N4343" i="3"/>
  <c r="N4342" i="3"/>
  <c r="N4341" i="3"/>
  <c r="N4340" i="3"/>
  <c r="N4339" i="3"/>
  <c r="N4338" i="3"/>
  <c r="N4337" i="3"/>
  <c r="N4336" i="3"/>
  <c r="N4335" i="3"/>
  <c r="N4334" i="3"/>
  <c r="N4333" i="3"/>
  <c r="N4332" i="3"/>
  <c r="N4331" i="3"/>
  <c r="N4330" i="3"/>
  <c r="N4329" i="3"/>
  <c r="N4328" i="3"/>
  <c r="N4327" i="3"/>
  <c r="N4326" i="3"/>
  <c r="N4325" i="3"/>
  <c r="N4324" i="3"/>
  <c r="N4323" i="3"/>
  <c r="N4322" i="3"/>
  <c r="N4321" i="3"/>
  <c r="N4320" i="3"/>
  <c r="N4319" i="3"/>
  <c r="N4318" i="3"/>
  <c r="N4317" i="3"/>
  <c r="N4316" i="3"/>
  <c r="N4315" i="3"/>
  <c r="N4314" i="3"/>
  <c r="N4313" i="3"/>
  <c r="N4312" i="3"/>
  <c r="N4311" i="3"/>
  <c r="N4310" i="3"/>
  <c r="N4309" i="3"/>
  <c r="N4308" i="3"/>
  <c r="N4307" i="3"/>
  <c r="N4306" i="3"/>
  <c r="N4305" i="3"/>
  <c r="N4304" i="3"/>
  <c r="N4303" i="3"/>
  <c r="N4302" i="3"/>
  <c r="N4301" i="3"/>
  <c r="N4300" i="3"/>
  <c r="N4299" i="3"/>
  <c r="N4298" i="3"/>
  <c r="N4297" i="3"/>
  <c r="N4296" i="3"/>
  <c r="N4295" i="3"/>
  <c r="N4294" i="3"/>
  <c r="N4293" i="3"/>
  <c r="N4292" i="3"/>
  <c r="N4291" i="3"/>
  <c r="N4290" i="3"/>
  <c r="N4289" i="3"/>
  <c r="N4288" i="3"/>
  <c r="N4287" i="3"/>
  <c r="N4286" i="3"/>
  <c r="N4285" i="3"/>
  <c r="N4284" i="3"/>
  <c r="N4283" i="3"/>
  <c r="N4282" i="3"/>
  <c r="N4281" i="3"/>
  <c r="N4280" i="3"/>
  <c r="N4279" i="3"/>
  <c r="N4278" i="3"/>
  <c r="N4277" i="3"/>
  <c r="N4276" i="3"/>
  <c r="N4275" i="3"/>
  <c r="N4274" i="3"/>
  <c r="N4273" i="3"/>
  <c r="N4272" i="3"/>
  <c r="N4271" i="3"/>
  <c r="N4270" i="3"/>
  <c r="N4269" i="3"/>
  <c r="N4268" i="3"/>
  <c r="N4267" i="3"/>
  <c r="N4266" i="3"/>
  <c r="N4265" i="3"/>
  <c r="N4264" i="3"/>
  <c r="N4263" i="3"/>
  <c r="N4262" i="3"/>
  <c r="N4261" i="3"/>
  <c r="N4260" i="3"/>
  <c r="N4259" i="3"/>
  <c r="N4258" i="3"/>
  <c r="N4257" i="3"/>
  <c r="N4256" i="3"/>
  <c r="N4255" i="3"/>
  <c r="N4254" i="3"/>
  <c r="N4253" i="3"/>
  <c r="N4252" i="3"/>
  <c r="N4251" i="3"/>
  <c r="N4250" i="3"/>
  <c r="N4249" i="3"/>
  <c r="N4248" i="3"/>
  <c r="N4247" i="3"/>
  <c r="N4246" i="3"/>
  <c r="N4245" i="3"/>
  <c r="N4244" i="3"/>
  <c r="N4243" i="3"/>
  <c r="N4242" i="3"/>
  <c r="N4241" i="3"/>
  <c r="N4240" i="3"/>
  <c r="N4239" i="3"/>
  <c r="N4238" i="3"/>
  <c r="N4237" i="3"/>
  <c r="N4236" i="3"/>
  <c r="N4235" i="3"/>
  <c r="N4234" i="3"/>
  <c r="N4233" i="3"/>
  <c r="N4232" i="3"/>
  <c r="N4231" i="3"/>
  <c r="N4230" i="3"/>
  <c r="N4229" i="3"/>
  <c r="N4228" i="3"/>
  <c r="N4227" i="3"/>
  <c r="N4226" i="3"/>
  <c r="N4225" i="3"/>
  <c r="N4224" i="3"/>
  <c r="N4223" i="3"/>
  <c r="N4222" i="3"/>
  <c r="N4221" i="3"/>
  <c r="N4220" i="3"/>
  <c r="N4219" i="3"/>
  <c r="N4218" i="3"/>
  <c r="N4217" i="3"/>
  <c r="N4216" i="3"/>
  <c r="N4215" i="3"/>
  <c r="N4214" i="3"/>
  <c r="N4213" i="3"/>
  <c r="N4212" i="3"/>
  <c r="N4211" i="3"/>
  <c r="N4210" i="3"/>
  <c r="N4209" i="3"/>
  <c r="N4208" i="3"/>
  <c r="N4207" i="3"/>
  <c r="N4206" i="3"/>
  <c r="N4205" i="3"/>
  <c r="N4204" i="3"/>
  <c r="N4203" i="3"/>
  <c r="N4202" i="3"/>
  <c r="N4201" i="3"/>
  <c r="N4200" i="3"/>
  <c r="N4199" i="3"/>
  <c r="N4198" i="3"/>
  <c r="N4197" i="3"/>
  <c r="N4196" i="3"/>
  <c r="N4195" i="3"/>
  <c r="N4194" i="3"/>
  <c r="N4193" i="3"/>
  <c r="N4192" i="3"/>
  <c r="N4191" i="3"/>
  <c r="N4190" i="3"/>
  <c r="N4189" i="3"/>
  <c r="N4188" i="3"/>
  <c r="N4187" i="3"/>
  <c r="N4186" i="3"/>
  <c r="N4185" i="3"/>
  <c r="N4184" i="3"/>
  <c r="N4183" i="3"/>
  <c r="N4182" i="3"/>
  <c r="N4181" i="3"/>
  <c r="N4180" i="3"/>
  <c r="N4179" i="3"/>
  <c r="N4178" i="3"/>
  <c r="N4177" i="3"/>
  <c r="N4176" i="3"/>
  <c r="N4175" i="3"/>
  <c r="N4174" i="3"/>
  <c r="N4173" i="3"/>
  <c r="N4172" i="3"/>
  <c r="N4171" i="3"/>
  <c r="N4170" i="3"/>
  <c r="N4169" i="3"/>
  <c r="N4168" i="3"/>
  <c r="N4167" i="3"/>
  <c r="N4166" i="3"/>
  <c r="N4165" i="3"/>
  <c r="N4164" i="3"/>
  <c r="N4163" i="3"/>
  <c r="N4162" i="3"/>
  <c r="N4161" i="3"/>
  <c r="N4160" i="3"/>
  <c r="N4159" i="3"/>
  <c r="N4158" i="3"/>
  <c r="N4157" i="3"/>
  <c r="N4156" i="3"/>
  <c r="N4155" i="3"/>
  <c r="N4154" i="3"/>
  <c r="N4153" i="3"/>
  <c r="N4152" i="3"/>
  <c r="N4151" i="3"/>
  <c r="N4150" i="3"/>
  <c r="N4149" i="3"/>
  <c r="N4148" i="3"/>
  <c r="N4147" i="3"/>
  <c r="N4146" i="3"/>
  <c r="N4145" i="3"/>
  <c r="N4144" i="3"/>
  <c r="N4143" i="3"/>
  <c r="N4142" i="3"/>
  <c r="N4141" i="3"/>
  <c r="N4140" i="3"/>
  <c r="N4139" i="3"/>
  <c r="N4138" i="3"/>
  <c r="N4137" i="3"/>
  <c r="N4136" i="3"/>
  <c r="N4135" i="3"/>
  <c r="N4134" i="3"/>
  <c r="N4133" i="3"/>
  <c r="N4132" i="3"/>
  <c r="N4131" i="3"/>
  <c r="N4130" i="3"/>
  <c r="N4129" i="3"/>
  <c r="N4128" i="3"/>
  <c r="N4127" i="3"/>
  <c r="N4126" i="3"/>
  <c r="N4125" i="3"/>
  <c r="N4124" i="3"/>
  <c r="N4123" i="3"/>
  <c r="N4122" i="3"/>
  <c r="N4121" i="3"/>
  <c r="N4120" i="3"/>
  <c r="N4119" i="3"/>
  <c r="N4118" i="3"/>
  <c r="N4117" i="3"/>
  <c r="N4116" i="3"/>
  <c r="N4115" i="3"/>
  <c r="N4114" i="3"/>
  <c r="N4113" i="3"/>
  <c r="N4112" i="3"/>
  <c r="N4111" i="3"/>
  <c r="N4110" i="3"/>
  <c r="N4109" i="3"/>
  <c r="N4108" i="3"/>
  <c r="N4107" i="3"/>
  <c r="N4106" i="3"/>
  <c r="N4105" i="3"/>
  <c r="N4104" i="3"/>
  <c r="N4103" i="3"/>
  <c r="N4102" i="3"/>
  <c r="N4101" i="3"/>
  <c r="N4100" i="3"/>
  <c r="N4099" i="3"/>
  <c r="N4098" i="3"/>
  <c r="N4097" i="3"/>
  <c r="N4096" i="3"/>
  <c r="N4095" i="3"/>
  <c r="N4094" i="3"/>
  <c r="N4093" i="3"/>
  <c r="N4092" i="3"/>
  <c r="N4091" i="3"/>
  <c r="N4090" i="3"/>
  <c r="N4089" i="3"/>
  <c r="N4088" i="3"/>
  <c r="N4087" i="3"/>
  <c r="N4086" i="3"/>
  <c r="N4085" i="3"/>
  <c r="N4084" i="3"/>
  <c r="N4083" i="3"/>
  <c r="N4082" i="3"/>
  <c r="N4081" i="3"/>
  <c r="N4080" i="3"/>
  <c r="N4079" i="3"/>
  <c r="N4078" i="3"/>
  <c r="N4077" i="3"/>
  <c r="N4076" i="3"/>
  <c r="N4075" i="3"/>
  <c r="N4074" i="3"/>
  <c r="N4073" i="3"/>
  <c r="N4072" i="3"/>
  <c r="N4071" i="3"/>
  <c r="N4070" i="3"/>
  <c r="N4069" i="3"/>
  <c r="N4068" i="3"/>
  <c r="N4067" i="3"/>
  <c r="N4066" i="3"/>
  <c r="N4065" i="3"/>
  <c r="N4064" i="3"/>
  <c r="N4063" i="3"/>
  <c r="N4062" i="3"/>
  <c r="N4061" i="3"/>
  <c r="N4060" i="3"/>
  <c r="N4059" i="3"/>
  <c r="N4058" i="3"/>
  <c r="N4057" i="3"/>
  <c r="N4056" i="3"/>
  <c r="N4055" i="3"/>
  <c r="N4054" i="3"/>
  <c r="N4053" i="3"/>
  <c r="N4052" i="3"/>
  <c r="N4051" i="3"/>
  <c r="N4050" i="3"/>
  <c r="N4049" i="3"/>
  <c r="N4048" i="3"/>
  <c r="N4047" i="3"/>
  <c r="N4046" i="3"/>
  <c r="N4045" i="3"/>
  <c r="N4044" i="3"/>
  <c r="N4043" i="3"/>
  <c r="N4042" i="3"/>
  <c r="N4041" i="3"/>
  <c r="N4040" i="3"/>
  <c r="N4039" i="3"/>
  <c r="N4038" i="3"/>
  <c r="N4037" i="3"/>
  <c r="N4036" i="3"/>
  <c r="N4035" i="3"/>
  <c r="N4034" i="3"/>
  <c r="N4033" i="3"/>
  <c r="N4032" i="3"/>
  <c r="N4031" i="3"/>
  <c r="N4030" i="3"/>
  <c r="N4029" i="3"/>
  <c r="N4028" i="3"/>
  <c r="N4027" i="3"/>
  <c r="N4026" i="3"/>
  <c r="N4025" i="3"/>
  <c r="N4024" i="3"/>
  <c r="N4023" i="3"/>
  <c r="N4022" i="3"/>
  <c r="N4021" i="3"/>
  <c r="N4020" i="3"/>
  <c r="N4019" i="3"/>
  <c r="N4018" i="3"/>
  <c r="N4017" i="3"/>
  <c r="N4016" i="3"/>
  <c r="N4015" i="3"/>
  <c r="N4014" i="3"/>
  <c r="N4013" i="3"/>
  <c r="N4012" i="3"/>
  <c r="N4011" i="3"/>
  <c r="N4010" i="3"/>
  <c r="N4009" i="3"/>
  <c r="N4008" i="3"/>
  <c r="N4007" i="3"/>
  <c r="N4006" i="3"/>
  <c r="N4005" i="3"/>
  <c r="N4004" i="3"/>
  <c r="N4003" i="3"/>
  <c r="N4002" i="3"/>
  <c r="N4001" i="3"/>
  <c r="N4000" i="3"/>
  <c r="N3999" i="3"/>
  <c r="N3998" i="3"/>
  <c r="N3997" i="3"/>
  <c r="N3996" i="3"/>
  <c r="N3995" i="3"/>
  <c r="N3994" i="3"/>
  <c r="N3993" i="3"/>
  <c r="N3992" i="3"/>
  <c r="N3991" i="3"/>
  <c r="N3990" i="3"/>
  <c r="N3989" i="3"/>
  <c r="N3988" i="3"/>
  <c r="N3987" i="3"/>
  <c r="N3986" i="3"/>
  <c r="N3985" i="3"/>
  <c r="N3984" i="3"/>
  <c r="N3983" i="3"/>
  <c r="N3982" i="3"/>
  <c r="N3981" i="3"/>
  <c r="N3980" i="3"/>
  <c r="N3979" i="3"/>
  <c r="N3978" i="3"/>
  <c r="N3977" i="3"/>
  <c r="N3976" i="3"/>
  <c r="N3975" i="3"/>
  <c r="N3974" i="3"/>
  <c r="N3973" i="3"/>
  <c r="N3972" i="3"/>
  <c r="N3971" i="3"/>
  <c r="N3970" i="3"/>
  <c r="N3969" i="3"/>
  <c r="N3968" i="3"/>
  <c r="N3967" i="3"/>
  <c r="N3966" i="3"/>
  <c r="N3965" i="3"/>
  <c r="N3964" i="3"/>
  <c r="N3963" i="3"/>
  <c r="N3962" i="3"/>
  <c r="N3961" i="3"/>
  <c r="N3960" i="3"/>
  <c r="N3959" i="3"/>
  <c r="N3958" i="3"/>
  <c r="N3957" i="3"/>
  <c r="N3956" i="3"/>
  <c r="N3955" i="3"/>
  <c r="N3954" i="3"/>
  <c r="N3953" i="3"/>
  <c r="N3952" i="3"/>
  <c r="N3951" i="3"/>
  <c r="N3950" i="3"/>
  <c r="N3949" i="3"/>
  <c r="N3948" i="3"/>
  <c r="N3947" i="3"/>
  <c r="N3946" i="3"/>
  <c r="N3945" i="3"/>
  <c r="N3944" i="3"/>
  <c r="N3943" i="3"/>
  <c r="N3942" i="3"/>
  <c r="N3941" i="3"/>
  <c r="N3940" i="3"/>
  <c r="N3939" i="3"/>
  <c r="N3938" i="3"/>
  <c r="N3937" i="3"/>
  <c r="N3936" i="3"/>
  <c r="N3935" i="3"/>
  <c r="N3934" i="3"/>
  <c r="N3933" i="3"/>
  <c r="N3932" i="3"/>
  <c r="N3931" i="3"/>
  <c r="N3930" i="3"/>
  <c r="N3929" i="3"/>
  <c r="N3928" i="3"/>
  <c r="N3927" i="3"/>
  <c r="N3926" i="3"/>
  <c r="N3925" i="3"/>
  <c r="N3924" i="3"/>
  <c r="N3923" i="3"/>
  <c r="N3922" i="3"/>
  <c r="N3921" i="3"/>
  <c r="N3920" i="3"/>
  <c r="N3919" i="3"/>
  <c r="N3918" i="3"/>
  <c r="N3917" i="3"/>
  <c r="N3916" i="3"/>
  <c r="N3915" i="3"/>
  <c r="N3914" i="3"/>
  <c r="N3913" i="3"/>
  <c r="N3912" i="3"/>
  <c r="N3911" i="3"/>
  <c r="N3910" i="3"/>
  <c r="N3909" i="3"/>
  <c r="N3908" i="3"/>
  <c r="N3907" i="3"/>
  <c r="N3906" i="3"/>
  <c r="N3905" i="3"/>
  <c r="N3904" i="3"/>
  <c r="N3903" i="3"/>
  <c r="N3902" i="3"/>
  <c r="N3901" i="3"/>
  <c r="N3900" i="3"/>
  <c r="N3899" i="3"/>
  <c r="N3898" i="3"/>
  <c r="N3897" i="3"/>
  <c r="N3896" i="3"/>
  <c r="N3895" i="3"/>
  <c r="N3894" i="3"/>
  <c r="N3893" i="3"/>
  <c r="N3892" i="3"/>
  <c r="N3891" i="3"/>
  <c r="N3890" i="3"/>
  <c r="N3889" i="3"/>
  <c r="N3888" i="3"/>
  <c r="N3887" i="3"/>
  <c r="N3886" i="3"/>
  <c r="N3885" i="3"/>
  <c r="N3884" i="3"/>
  <c r="N3883" i="3"/>
  <c r="N3882" i="3"/>
  <c r="N3881" i="3"/>
  <c r="N3880" i="3"/>
  <c r="N3879" i="3"/>
  <c r="N3878" i="3"/>
  <c r="N3877" i="3"/>
  <c r="N3876" i="3"/>
  <c r="N3875" i="3"/>
  <c r="N3874" i="3"/>
  <c r="N3873" i="3"/>
  <c r="N3872" i="3"/>
  <c r="N3871" i="3"/>
  <c r="N3870" i="3"/>
  <c r="N3869" i="3"/>
  <c r="N3868" i="3"/>
  <c r="N3867" i="3"/>
  <c r="N3866" i="3"/>
  <c r="N3865" i="3"/>
  <c r="N3864" i="3"/>
  <c r="N3863" i="3"/>
  <c r="N3862" i="3"/>
  <c r="N3861" i="3"/>
  <c r="N3860" i="3"/>
  <c r="N3859" i="3"/>
  <c r="N3858" i="3"/>
  <c r="N3857" i="3"/>
  <c r="N3856" i="3"/>
  <c r="N3855" i="3"/>
  <c r="N3854" i="3"/>
  <c r="N3853" i="3"/>
  <c r="N3852" i="3"/>
  <c r="N3851" i="3"/>
  <c r="N3850" i="3"/>
  <c r="N3849" i="3"/>
  <c r="N3848" i="3"/>
  <c r="N3847" i="3"/>
  <c r="N3846" i="3"/>
  <c r="N3845" i="3"/>
  <c r="N3844" i="3"/>
  <c r="N3843" i="3"/>
  <c r="N3842" i="3"/>
  <c r="N3841" i="3"/>
  <c r="N3840" i="3"/>
  <c r="N3839" i="3"/>
  <c r="N3838" i="3"/>
  <c r="N3837" i="3"/>
  <c r="N3836" i="3"/>
  <c r="N3835" i="3"/>
  <c r="N3834" i="3"/>
  <c r="N3833" i="3"/>
  <c r="N3832" i="3"/>
  <c r="N3831" i="3"/>
  <c r="N3830" i="3"/>
  <c r="N3829" i="3"/>
  <c r="N3828" i="3"/>
  <c r="N3827" i="3"/>
  <c r="N3826" i="3"/>
  <c r="N3825" i="3"/>
  <c r="N3824" i="3"/>
  <c r="N3823" i="3"/>
  <c r="N3822" i="3"/>
  <c r="N3821" i="3"/>
  <c r="N3820" i="3"/>
  <c r="N3819" i="3"/>
  <c r="N3818" i="3"/>
  <c r="N3817" i="3"/>
  <c r="N3816" i="3"/>
  <c r="N3815" i="3"/>
  <c r="N3814" i="3"/>
  <c r="N3813" i="3"/>
  <c r="N3812" i="3"/>
  <c r="N3811" i="3"/>
  <c r="N3810" i="3"/>
  <c r="N3809" i="3"/>
  <c r="N3808" i="3"/>
  <c r="N3807" i="3"/>
  <c r="N3806" i="3"/>
  <c r="N3805" i="3"/>
  <c r="N3804" i="3"/>
  <c r="N3803" i="3"/>
  <c r="N3802" i="3"/>
  <c r="N3801" i="3"/>
  <c r="N3800" i="3"/>
  <c r="N3799" i="3"/>
  <c r="N3798" i="3"/>
  <c r="N3797" i="3"/>
  <c r="N3796" i="3"/>
  <c r="N3795" i="3"/>
  <c r="N3794" i="3"/>
  <c r="N3793" i="3"/>
  <c r="N3792" i="3"/>
  <c r="N3791" i="3"/>
  <c r="N3790" i="3"/>
  <c r="N3789" i="3"/>
  <c r="N3788" i="3"/>
  <c r="N3787" i="3"/>
  <c r="N3786" i="3"/>
  <c r="N3785" i="3"/>
  <c r="N3784" i="3"/>
  <c r="N3783" i="3"/>
  <c r="N3782" i="3"/>
  <c r="N3781" i="3"/>
  <c r="N3780" i="3"/>
  <c r="N3779" i="3"/>
  <c r="N3778" i="3"/>
  <c r="N3777" i="3"/>
  <c r="N3776" i="3"/>
  <c r="N3775" i="3"/>
  <c r="N3774" i="3"/>
  <c r="N3773" i="3"/>
  <c r="N3772" i="3"/>
  <c r="N3771" i="3"/>
  <c r="N3770" i="3"/>
  <c r="N3769" i="3"/>
  <c r="N3768" i="3"/>
  <c r="N3767" i="3"/>
  <c r="N3766" i="3"/>
  <c r="N3765" i="3"/>
  <c r="N3764" i="3"/>
  <c r="N3763" i="3"/>
  <c r="N3762" i="3"/>
  <c r="N3761" i="3"/>
  <c r="N3760" i="3"/>
  <c r="N3759" i="3"/>
  <c r="N3758" i="3"/>
  <c r="N3757" i="3"/>
  <c r="N3756" i="3"/>
  <c r="N3755" i="3"/>
  <c r="N3754" i="3"/>
  <c r="N3753" i="3"/>
  <c r="N3752" i="3"/>
  <c r="N3751" i="3"/>
  <c r="N3750" i="3"/>
  <c r="N3749" i="3"/>
  <c r="N3748" i="3"/>
  <c r="N3747" i="3"/>
  <c r="N3746" i="3"/>
  <c r="N3745" i="3"/>
  <c r="N3744" i="3"/>
  <c r="N3743" i="3"/>
  <c r="N3742" i="3"/>
  <c r="N3741" i="3"/>
  <c r="N3740" i="3"/>
  <c r="N3739" i="3"/>
  <c r="N3738" i="3"/>
  <c r="N3737" i="3"/>
  <c r="N3736" i="3"/>
  <c r="N3735" i="3"/>
  <c r="N3734" i="3"/>
  <c r="N3733" i="3"/>
  <c r="N3732" i="3"/>
  <c r="N3731" i="3"/>
  <c r="N3730" i="3"/>
  <c r="N3729" i="3"/>
  <c r="N3728" i="3"/>
  <c r="N3727" i="3"/>
  <c r="N3726" i="3"/>
  <c r="N3725" i="3"/>
  <c r="N3724" i="3"/>
  <c r="N3723" i="3"/>
  <c r="N3722" i="3"/>
  <c r="N3721" i="3"/>
  <c r="N3720" i="3"/>
  <c r="N3719" i="3"/>
  <c r="N3718" i="3"/>
  <c r="N3717" i="3"/>
  <c r="N3716" i="3"/>
  <c r="N3715" i="3"/>
  <c r="N3714" i="3"/>
  <c r="N3713" i="3"/>
  <c r="N3712" i="3"/>
  <c r="N3711" i="3"/>
  <c r="N3710" i="3"/>
  <c r="N3709" i="3"/>
  <c r="N3708" i="3"/>
  <c r="N3707" i="3"/>
  <c r="N3706" i="3"/>
  <c r="N3705" i="3"/>
  <c r="N3704" i="3"/>
  <c r="N3703" i="3"/>
  <c r="N3702" i="3"/>
  <c r="N3701" i="3"/>
  <c r="N3700" i="3"/>
  <c r="N3699" i="3"/>
  <c r="N3698" i="3"/>
  <c r="N3697" i="3"/>
  <c r="N3696" i="3"/>
  <c r="N3695" i="3"/>
  <c r="N3694" i="3"/>
  <c r="N3693" i="3"/>
  <c r="N3692" i="3"/>
  <c r="N3691" i="3"/>
  <c r="N3690" i="3"/>
  <c r="N3689" i="3"/>
  <c r="N3688" i="3"/>
  <c r="N3687" i="3"/>
  <c r="N3686" i="3"/>
  <c r="N3685" i="3"/>
  <c r="N3684" i="3"/>
  <c r="N3683" i="3"/>
  <c r="N3682" i="3"/>
  <c r="N3681" i="3"/>
  <c r="N3680" i="3"/>
  <c r="N3679" i="3"/>
  <c r="N3678" i="3"/>
  <c r="N3677" i="3"/>
  <c r="N3676" i="3"/>
  <c r="N3675" i="3"/>
  <c r="N3674" i="3"/>
  <c r="N3673" i="3"/>
  <c r="N3672" i="3"/>
  <c r="N3671" i="3"/>
  <c r="N3670" i="3"/>
  <c r="N3669" i="3"/>
  <c r="N3668" i="3"/>
  <c r="N3667" i="3"/>
  <c r="N3666" i="3"/>
  <c r="N3665" i="3"/>
  <c r="N3664" i="3"/>
  <c r="N3663" i="3"/>
  <c r="N3662" i="3"/>
  <c r="N3661" i="3"/>
  <c r="N3660" i="3"/>
  <c r="N3659" i="3"/>
  <c r="N3658" i="3"/>
  <c r="N3657" i="3"/>
  <c r="N3656" i="3"/>
  <c r="N3655" i="3"/>
  <c r="N3654" i="3"/>
  <c r="N3653" i="3"/>
  <c r="N3652" i="3"/>
  <c r="N3651" i="3"/>
  <c r="N3650" i="3"/>
  <c r="N3649" i="3"/>
  <c r="N3648" i="3"/>
  <c r="N3647" i="3"/>
  <c r="N3646" i="3"/>
  <c r="N3645" i="3"/>
  <c r="N3644" i="3"/>
  <c r="N3643" i="3"/>
  <c r="N3642" i="3"/>
  <c r="N3641" i="3"/>
  <c r="N3640" i="3"/>
  <c r="N3639" i="3"/>
  <c r="N3638" i="3"/>
  <c r="N3637" i="3"/>
  <c r="N3636" i="3"/>
  <c r="N3635" i="3"/>
  <c r="N3634" i="3"/>
  <c r="N3633" i="3"/>
  <c r="N3632" i="3"/>
  <c r="N3631" i="3"/>
  <c r="N3630" i="3"/>
  <c r="N3629" i="3"/>
  <c r="N3628" i="3"/>
  <c r="N3627" i="3"/>
  <c r="N3626" i="3"/>
  <c r="N3625" i="3"/>
  <c r="N3624" i="3"/>
  <c r="N3623" i="3"/>
  <c r="N3622" i="3"/>
  <c r="N3621" i="3"/>
  <c r="N3620" i="3"/>
  <c r="N3619" i="3"/>
  <c r="N3618" i="3"/>
  <c r="N3617" i="3"/>
  <c r="N3616" i="3"/>
  <c r="N3615" i="3"/>
  <c r="N3614" i="3"/>
  <c r="N3613" i="3"/>
  <c r="N3612" i="3"/>
  <c r="N3611" i="3"/>
  <c r="N3610" i="3"/>
  <c r="N3609" i="3"/>
  <c r="N3608" i="3"/>
  <c r="N3607" i="3"/>
  <c r="N3606" i="3"/>
  <c r="N3605" i="3"/>
  <c r="N3604" i="3"/>
  <c r="N3603" i="3"/>
  <c r="N3602" i="3"/>
  <c r="N3601" i="3"/>
  <c r="N3600" i="3"/>
  <c r="N3599" i="3"/>
  <c r="N3598" i="3"/>
  <c r="N3597" i="3"/>
  <c r="N3596" i="3"/>
  <c r="N3595" i="3"/>
  <c r="N3594" i="3"/>
  <c r="N3593" i="3"/>
  <c r="N3592" i="3"/>
  <c r="N3591" i="3"/>
  <c r="N3590" i="3"/>
  <c r="N3589" i="3"/>
  <c r="N3588" i="3"/>
  <c r="N3587" i="3"/>
  <c r="N3586" i="3"/>
  <c r="N3585" i="3"/>
  <c r="N3584" i="3"/>
  <c r="N3583" i="3"/>
  <c r="N3582" i="3"/>
  <c r="N3581" i="3"/>
  <c r="N3580" i="3"/>
  <c r="N3579" i="3"/>
  <c r="N3578" i="3"/>
  <c r="N3577" i="3"/>
  <c r="N3576" i="3"/>
  <c r="N3575" i="3"/>
  <c r="N3574" i="3"/>
  <c r="N3573" i="3"/>
  <c r="N3572" i="3"/>
  <c r="N3571" i="3"/>
  <c r="N3570" i="3"/>
  <c r="N3569" i="3"/>
  <c r="N3568" i="3"/>
  <c r="N3567" i="3"/>
  <c r="N3566" i="3"/>
  <c r="N3565" i="3"/>
  <c r="N3564" i="3"/>
  <c r="N3563" i="3"/>
  <c r="N3562" i="3"/>
  <c r="N3561" i="3"/>
  <c r="N3560" i="3"/>
  <c r="N3559" i="3"/>
  <c r="N3558" i="3"/>
  <c r="N3557" i="3"/>
  <c r="N3556" i="3"/>
  <c r="N3555" i="3"/>
  <c r="N3554" i="3"/>
  <c r="N3553" i="3"/>
  <c r="N3552" i="3"/>
  <c r="N3551" i="3"/>
  <c r="N3550" i="3"/>
  <c r="N3549" i="3"/>
  <c r="N3548" i="3"/>
  <c r="N3547" i="3"/>
  <c r="N3546" i="3"/>
  <c r="N3545" i="3"/>
  <c r="N3544" i="3"/>
  <c r="N3543" i="3"/>
  <c r="N3542" i="3"/>
  <c r="N3541" i="3"/>
  <c r="N3540" i="3"/>
  <c r="N3539" i="3"/>
  <c r="N3538" i="3"/>
  <c r="N3537" i="3"/>
  <c r="N3536" i="3"/>
  <c r="N3535" i="3"/>
  <c r="N3534" i="3"/>
  <c r="N3533" i="3"/>
  <c r="N3532" i="3"/>
  <c r="N3531" i="3"/>
  <c r="N3530" i="3"/>
  <c r="N3529" i="3"/>
  <c r="N3528" i="3"/>
  <c r="N3527" i="3"/>
  <c r="N3526" i="3"/>
  <c r="N3525" i="3"/>
  <c r="N3524" i="3"/>
  <c r="N3523" i="3"/>
  <c r="N3522" i="3"/>
  <c r="N3521" i="3"/>
  <c r="N3520" i="3"/>
  <c r="N3519" i="3"/>
  <c r="N3518" i="3"/>
  <c r="N3517" i="3"/>
  <c r="N3516" i="3"/>
  <c r="N3515" i="3"/>
  <c r="N3514" i="3"/>
  <c r="N3513" i="3"/>
  <c r="N3512" i="3"/>
  <c r="N3511" i="3"/>
  <c r="N3510" i="3"/>
  <c r="N3509" i="3"/>
  <c r="N3508" i="3"/>
  <c r="N3507" i="3"/>
  <c r="N3506" i="3"/>
  <c r="N3505" i="3"/>
  <c r="N3504" i="3"/>
  <c r="N3503" i="3"/>
  <c r="N3502" i="3"/>
  <c r="N3501" i="3"/>
  <c r="N3500" i="3"/>
  <c r="N3499" i="3"/>
  <c r="N3498" i="3"/>
  <c r="N3497" i="3"/>
  <c r="N3496" i="3"/>
  <c r="N3495" i="3"/>
  <c r="N3494" i="3"/>
  <c r="N3493" i="3"/>
  <c r="N3492" i="3"/>
  <c r="N3491" i="3"/>
  <c r="N3490" i="3"/>
  <c r="N3489" i="3"/>
  <c r="N3488" i="3"/>
  <c r="N3487" i="3"/>
  <c r="N3486" i="3"/>
  <c r="N3485" i="3"/>
  <c r="N3484" i="3"/>
  <c r="N3483" i="3"/>
  <c r="N3482" i="3"/>
  <c r="N3481" i="3"/>
  <c r="N3480" i="3"/>
  <c r="N3479" i="3"/>
  <c r="N3478" i="3"/>
  <c r="N3477" i="3"/>
  <c r="N3476" i="3"/>
  <c r="N3475" i="3"/>
  <c r="N3474" i="3"/>
  <c r="N3473" i="3"/>
  <c r="N3472" i="3"/>
  <c r="N3471" i="3"/>
  <c r="N3470" i="3"/>
  <c r="N3469" i="3"/>
  <c r="N3468" i="3"/>
  <c r="N3467" i="3"/>
  <c r="N3466" i="3"/>
  <c r="N3465" i="3"/>
  <c r="N3464" i="3"/>
  <c r="N3463" i="3"/>
  <c r="N3462" i="3"/>
  <c r="N3461" i="3"/>
  <c r="N3460" i="3"/>
  <c r="N3459" i="3"/>
  <c r="N3458" i="3"/>
  <c r="N3457" i="3"/>
  <c r="N3456" i="3"/>
  <c r="N3455" i="3"/>
  <c r="N3454" i="3"/>
  <c r="N3453" i="3"/>
  <c r="N3452" i="3"/>
  <c r="N3451" i="3"/>
  <c r="N3450" i="3"/>
  <c r="N3449" i="3"/>
  <c r="N3448" i="3"/>
  <c r="N3447" i="3"/>
  <c r="N3446" i="3"/>
  <c r="N3445" i="3"/>
  <c r="N3444" i="3"/>
  <c r="N3443" i="3"/>
  <c r="N3442" i="3"/>
  <c r="N3441" i="3"/>
  <c r="N3440" i="3"/>
  <c r="N3439" i="3"/>
  <c r="N3438" i="3"/>
  <c r="N3437" i="3"/>
  <c r="N3436" i="3"/>
  <c r="N3435" i="3"/>
  <c r="N3434" i="3"/>
  <c r="N3433" i="3"/>
  <c r="N3432" i="3"/>
  <c r="N3431" i="3"/>
  <c r="N3430" i="3"/>
  <c r="N3429" i="3"/>
  <c r="N3428" i="3"/>
  <c r="N3427" i="3"/>
  <c r="N3426" i="3"/>
  <c r="N3425" i="3"/>
  <c r="N3424" i="3"/>
  <c r="N3423" i="3"/>
  <c r="N3422" i="3"/>
  <c r="N3421" i="3"/>
  <c r="N3420" i="3"/>
  <c r="N3419" i="3"/>
  <c r="N3418" i="3"/>
  <c r="N3417" i="3"/>
  <c r="N3416" i="3"/>
  <c r="N3415" i="3"/>
  <c r="N3414" i="3"/>
  <c r="N3413" i="3"/>
  <c r="N3412" i="3"/>
  <c r="N3411" i="3"/>
  <c r="N3410" i="3"/>
  <c r="N3409" i="3"/>
  <c r="N3408" i="3"/>
  <c r="N3407" i="3"/>
  <c r="N3406" i="3"/>
  <c r="N3405" i="3"/>
  <c r="N3404" i="3"/>
  <c r="N3403" i="3"/>
  <c r="N3402" i="3"/>
  <c r="N3401" i="3"/>
  <c r="N3400" i="3"/>
  <c r="N3399" i="3"/>
  <c r="N3398" i="3"/>
  <c r="N3397" i="3"/>
  <c r="N3396" i="3"/>
  <c r="N3395" i="3"/>
  <c r="N3394" i="3"/>
  <c r="N3393" i="3"/>
  <c r="N3392" i="3"/>
  <c r="N3391" i="3"/>
  <c r="N3390" i="3"/>
  <c r="N3389" i="3"/>
  <c r="N3388" i="3"/>
  <c r="N3387" i="3"/>
  <c r="N3386" i="3"/>
  <c r="N3385" i="3"/>
  <c r="N3384" i="3"/>
  <c r="N3383" i="3"/>
  <c r="N3382" i="3"/>
  <c r="N3381" i="3"/>
  <c r="N3380" i="3"/>
  <c r="N3379" i="3"/>
  <c r="N3378" i="3"/>
  <c r="N3377" i="3"/>
  <c r="N3376" i="3"/>
  <c r="N3375" i="3"/>
  <c r="N3374" i="3"/>
  <c r="N3373" i="3"/>
  <c r="N3372" i="3"/>
  <c r="N3371" i="3"/>
  <c r="N3370" i="3"/>
  <c r="N3369" i="3"/>
  <c r="N3368" i="3"/>
  <c r="N3367" i="3"/>
  <c r="N3366" i="3"/>
  <c r="N3365" i="3"/>
  <c r="N3364" i="3"/>
  <c r="N3363" i="3"/>
  <c r="N3362" i="3"/>
  <c r="N3361" i="3"/>
  <c r="N3360" i="3"/>
  <c r="N3359" i="3"/>
  <c r="N3358" i="3"/>
  <c r="N3357" i="3"/>
  <c r="N3356" i="3"/>
  <c r="N3355" i="3"/>
  <c r="N3354" i="3"/>
  <c r="N3353" i="3"/>
  <c r="N3352" i="3"/>
  <c r="N3351" i="3"/>
  <c r="N3350" i="3"/>
  <c r="N3349" i="3"/>
  <c r="N3348" i="3"/>
  <c r="N3347" i="3"/>
  <c r="N3346" i="3"/>
  <c r="N3345" i="3"/>
  <c r="N3344" i="3"/>
  <c r="N3343" i="3"/>
  <c r="N3342" i="3"/>
  <c r="N3341" i="3"/>
  <c r="N3340" i="3"/>
  <c r="N3339" i="3"/>
  <c r="N3338" i="3"/>
  <c r="N3337" i="3"/>
  <c r="N3336" i="3"/>
  <c r="N3335" i="3"/>
  <c r="N3334" i="3"/>
  <c r="N3333" i="3"/>
  <c r="N3332" i="3"/>
  <c r="N3331" i="3"/>
  <c r="N3330" i="3"/>
  <c r="N3329" i="3"/>
  <c r="N3328" i="3"/>
  <c r="N3327" i="3"/>
  <c r="N3326" i="3"/>
  <c r="N3325" i="3"/>
  <c r="N3324" i="3"/>
  <c r="N3323" i="3"/>
  <c r="N3322" i="3"/>
  <c r="N3321" i="3"/>
  <c r="N3320" i="3"/>
  <c r="N3319" i="3"/>
  <c r="N3318" i="3"/>
  <c r="N3317" i="3"/>
  <c r="N3316" i="3"/>
  <c r="N3315" i="3"/>
  <c r="N3314" i="3"/>
  <c r="N3313" i="3"/>
  <c r="N3312" i="3"/>
  <c r="N3311" i="3"/>
  <c r="N3310" i="3"/>
  <c r="N3309" i="3"/>
  <c r="N3308" i="3"/>
  <c r="N3307" i="3"/>
  <c r="N3306" i="3"/>
  <c r="N3305" i="3"/>
  <c r="N3304" i="3"/>
  <c r="N3303" i="3"/>
  <c r="N3302" i="3"/>
  <c r="N3301" i="3"/>
  <c r="N3300" i="3"/>
  <c r="N3299" i="3"/>
  <c r="N3298" i="3"/>
  <c r="N3297" i="3"/>
  <c r="N3296" i="3"/>
  <c r="N3295" i="3"/>
  <c r="N3294" i="3"/>
  <c r="N3293" i="3"/>
  <c r="N3292" i="3"/>
  <c r="N3291" i="3"/>
  <c r="N3290" i="3"/>
  <c r="N3289" i="3"/>
  <c r="N3288" i="3"/>
  <c r="N3287" i="3"/>
  <c r="N3286" i="3"/>
  <c r="N3285" i="3"/>
  <c r="N3284" i="3"/>
  <c r="N3283" i="3"/>
  <c r="N3282" i="3"/>
  <c r="N3281" i="3"/>
  <c r="N3280" i="3"/>
  <c r="N3279" i="3"/>
  <c r="N3278" i="3"/>
  <c r="N3277" i="3"/>
  <c r="N3276" i="3"/>
  <c r="N3275" i="3"/>
  <c r="N3274" i="3"/>
  <c r="N3273" i="3"/>
  <c r="N3272" i="3"/>
  <c r="N3271" i="3"/>
  <c r="N3270" i="3"/>
  <c r="N3269" i="3"/>
  <c r="N3268" i="3"/>
  <c r="N3267" i="3"/>
  <c r="N3266" i="3"/>
  <c r="N3265" i="3"/>
  <c r="N3264" i="3"/>
  <c r="N3263" i="3"/>
  <c r="N3262" i="3"/>
  <c r="N3261" i="3"/>
  <c r="N3260" i="3"/>
  <c r="N3259" i="3"/>
  <c r="N3258" i="3"/>
  <c r="N3257" i="3"/>
  <c r="N3256" i="3"/>
  <c r="N3255" i="3"/>
  <c r="N3254" i="3"/>
  <c r="N3253" i="3"/>
  <c r="N3252" i="3"/>
  <c r="N3251" i="3"/>
  <c r="N3250" i="3"/>
  <c r="N3249" i="3"/>
  <c r="N3248" i="3"/>
  <c r="N3247" i="3"/>
  <c r="N3246" i="3"/>
  <c r="N3245" i="3"/>
  <c r="N3244" i="3"/>
  <c r="N3243" i="3"/>
  <c r="N3242" i="3"/>
  <c r="N3241" i="3"/>
  <c r="N3240" i="3"/>
  <c r="N3239" i="3"/>
  <c r="N3238" i="3"/>
  <c r="N3237" i="3"/>
  <c r="N3236" i="3"/>
  <c r="N3235" i="3"/>
  <c r="N3234" i="3"/>
  <c r="N3233" i="3"/>
  <c r="N3232" i="3"/>
  <c r="N3231" i="3"/>
  <c r="N3230" i="3"/>
  <c r="N3229" i="3"/>
  <c r="N3228" i="3"/>
  <c r="N3227" i="3"/>
  <c r="N3226" i="3"/>
  <c r="N3225" i="3"/>
  <c r="N3224" i="3"/>
  <c r="N3223" i="3"/>
  <c r="N3222" i="3"/>
  <c r="N3221" i="3"/>
  <c r="N3220" i="3"/>
  <c r="N3219" i="3"/>
  <c r="N3218" i="3"/>
  <c r="N3217" i="3"/>
  <c r="N3216" i="3"/>
  <c r="N3215" i="3"/>
  <c r="N3214" i="3"/>
  <c r="N3213" i="3"/>
  <c r="N3212" i="3"/>
  <c r="N3211" i="3"/>
  <c r="N3210" i="3"/>
  <c r="N3209" i="3"/>
  <c r="N3208" i="3"/>
  <c r="N3207" i="3"/>
  <c r="N3206" i="3"/>
  <c r="N3205" i="3"/>
  <c r="N3204" i="3"/>
  <c r="N3203" i="3"/>
  <c r="N3202" i="3"/>
  <c r="N3201" i="3"/>
  <c r="N3200" i="3"/>
  <c r="N3199" i="3"/>
  <c r="N3198" i="3"/>
  <c r="N3197" i="3"/>
  <c r="N3196" i="3"/>
  <c r="N3195" i="3"/>
  <c r="N3194" i="3"/>
  <c r="N3193" i="3"/>
  <c r="N3192" i="3"/>
  <c r="N3191" i="3"/>
  <c r="N3190" i="3"/>
  <c r="N3189" i="3"/>
  <c r="N3188" i="3"/>
  <c r="N3187" i="3"/>
  <c r="N3186" i="3"/>
  <c r="N3185" i="3"/>
  <c r="N3184" i="3"/>
  <c r="N3183" i="3"/>
  <c r="N3182" i="3"/>
  <c r="N3181" i="3"/>
  <c r="N3180" i="3"/>
  <c r="N3179" i="3"/>
  <c r="N3178" i="3"/>
  <c r="N3177" i="3"/>
  <c r="N3176" i="3"/>
  <c r="N3175" i="3"/>
  <c r="N3174" i="3"/>
  <c r="N3173" i="3"/>
  <c r="N3172" i="3"/>
  <c r="N3171" i="3"/>
  <c r="N3170" i="3"/>
  <c r="N3169" i="3"/>
  <c r="N3168" i="3"/>
  <c r="N3167" i="3"/>
  <c r="N3166" i="3"/>
  <c r="N3165" i="3"/>
  <c r="N3164" i="3"/>
  <c r="N3163" i="3"/>
  <c r="N3162" i="3"/>
  <c r="N3161" i="3"/>
  <c r="N3160" i="3"/>
  <c r="N3159" i="3"/>
  <c r="N3158" i="3"/>
  <c r="N3157" i="3"/>
  <c r="N3156" i="3"/>
  <c r="N3155" i="3"/>
  <c r="N3154" i="3"/>
  <c r="N3153" i="3"/>
  <c r="N3152" i="3"/>
  <c r="N3151" i="3"/>
  <c r="N3150" i="3"/>
  <c r="N3149" i="3"/>
  <c r="N3148" i="3"/>
  <c r="N3147" i="3"/>
  <c r="N3146" i="3"/>
  <c r="N3145" i="3"/>
  <c r="N3144" i="3"/>
  <c r="N3143" i="3"/>
  <c r="N3142" i="3"/>
  <c r="N3141" i="3"/>
  <c r="N3140" i="3"/>
  <c r="N3139" i="3"/>
  <c r="N3138" i="3"/>
  <c r="N3137" i="3"/>
  <c r="N3136" i="3"/>
  <c r="N3135" i="3"/>
  <c r="N3134" i="3"/>
  <c r="N3133" i="3"/>
  <c r="N3132" i="3"/>
  <c r="N3131" i="3"/>
  <c r="N3130" i="3"/>
  <c r="N3129" i="3"/>
  <c r="N3128" i="3"/>
  <c r="N3127" i="3"/>
  <c r="N3126" i="3"/>
  <c r="N3125" i="3"/>
  <c r="N3124" i="3"/>
  <c r="N3123" i="3"/>
  <c r="N3122" i="3"/>
  <c r="N3121" i="3"/>
  <c r="N3120" i="3"/>
  <c r="N3119" i="3"/>
  <c r="N3118" i="3"/>
  <c r="N3117" i="3"/>
  <c r="N3116" i="3"/>
  <c r="N3115" i="3"/>
  <c r="N3114" i="3"/>
  <c r="N3113" i="3"/>
  <c r="N3112" i="3"/>
  <c r="N3111" i="3"/>
  <c r="N3110" i="3"/>
  <c r="N3109" i="3"/>
  <c r="N3108" i="3"/>
  <c r="N3107" i="3"/>
  <c r="N3106" i="3"/>
  <c r="N3105" i="3"/>
  <c r="N3104" i="3"/>
  <c r="N3103" i="3"/>
  <c r="N3102" i="3"/>
  <c r="N3101" i="3"/>
  <c r="N3100" i="3"/>
  <c r="N3099" i="3"/>
  <c r="N3098" i="3"/>
  <c r="N3097" i="3"/>
  <c r="N3096" i="3"/>
  <c r="N3095" i="3"/>
  <c r="N3094" i="3"/>
  <c r="N3093" i="3"/>
  <c r="N3092" i="3"/>
  <c r="N3091" i="3"/>
  <c r="N3090" i="3"/>
  <c r="N3089" i="3"/>
  <c r="N3088" i="3"/>
  <c r="N3087" i="3"/>
  <c r="N3086" i="3"/>
  <c r="N3085" i="3"/>
  <c r="N3084" i="3"/>
  <c r="N3083" i="3"/>
  <c r="N3082" i="3"/>
  <c r="N3081" i="3"/>
  <c r="N3080" i="3"/>
  <c r="N3079" i="3"/>
  <c r="N3078" i="3"/>
  <c r="N3077" i="3"/>
  <c r="N3076" i="3"/>
  <c r="N3075" i="3"/>
  <c r="N3074" i="3"/>
  <c r="N3073" i="3"/>
  <c r="N3072" i="3"/>
  <c r="N3071" i="3"/>
  <c r="N3070" i="3"/>
  <c r="N3069" i="3"/>
  <c r="N3068" i="3"/>
  <c r="N3067" i="3"/>
  <c r="N3066" i="3"/>
  <c r="N3065" i="3"/>
  <c r="N3064" i="3"/>
  <c r="N3063" i="3"/>
  <c r="N3062" i="3"/>
  <c r="N3061" i="3"/>
  <c r="N3060" i="3"/>
  <c r="N3059" i="3"/>
  <c r="N3058" i="3"/>
  <c r="N3057" i="3"/>
  <c r="N3056" i="3"/>
  <c r="N3055" i="3"/>
  <c r="N3054" i="3"/>
  <c r="N3053" i="3"/>
  <c r="N3052" i="3"/>
  <c r="N3051" i="3"/>
  <c r="N3050" i="3"/>
  <c r="N3049" i="3"/>
  <c r="N3048" i="3"/>
  <c r="N3047" i="3"/>
  <c r="N3046" i="3"/>
  <c r="N3045" i="3"/>
  <c r="N3044" i="3"/>
  <c r="N3043" i="3"/>
  <c r="N3042" i="3"/>
  <c r="N3041" i="3"/>
  <c r="N3040" i="3"/>
  <c r="N3039" i="3"/>
  <c r="N3038" i="3"/>
  <c r="N3037" i="3"/>
  <c r="N3036" i="3"/>
  <c r="N3035" i="3"/>
  <c r="N3034" i="3"/>
  <c r="N3033" i="3"/>
  <c r="N3032" i="3"/>
  <c r="N3031" i="3"/>
  <c r="N3030" i="3"/>
  <c r="N3029" i="3"/>
  <c r="N3028" i="3"/>
  <c r="N3027" i="3"/>
  <c r="N3026" i="3"/>
  <c r="N3025" i="3"/>
  <c r="N3024" i="3"/>
  <c r="N3023" i="3"/>
  <c r="N3022" i="3"/>
  <c r="N3021" i="3"/>
  <c r="N3020" i="3"/>
  <c r="N3019" i="3"/>
  <c r="N3018" i="3"/>
  <c r="N3017" i="3"/>
  <c r="N3016" i="3"/>
  <c r="N3015" i="3"/>
  <c r="N3014" i="3"/>
  <c r="N3013" i="3"/>
  <c r="N3012" i="3"/>
  <c r="N3011" i="3"/>
  <c r="N3010" i="3"/>
  <c r="N3009" i="3"/>
  <c r="N3008" i="3"/>
  <c r="N3007" i="3"/>
  <c r="N3006" i="3"/>
  <c r="N3005" i="3"/>
  <c r="N3004" i="3"/>
  <c r="N3003" i="3"/>
  <c r="N3002" i="3"/>
  <c r="N3001" i="3"/>
  <c r="N3000" i="3"/>
  <c r="N2999" i="3"/>
  <c r="N2998" i="3"/>
  <c r="N2997" i="3"/>
  <c r="N2996" i="3"/>
  <c r="N2995" i="3"/>
  <c r="N2994" i="3"/>
  <c r="N2993" i="3"/>
  <c r="N2992" i="3"/>
  <c r="N2991" i="3"/>
  <c r="N2990" i="3"/>
  <c r="N2989" i="3"/>
  <c r="N2988" i="3"/>
  <c r="N2987" i="3"/>
  <c r="N2986" i="3"/>
  <c r="N2985" i="3"/>
  <c r="N2984" i="3"/>
  <c r="N2983" i="3"/>
  <c r="N2982" i="3"/>
  <c r="N2981" i="3"/>
  <c r="N2980" i="3"/>
  <c r="N2979" i="3"/>
  <c r="N2978" i="3"/>
  <c r="N2977" i="3"/>
  <c r="N2976" i="3"/>
  <c r="N2975" i="3"/>
  <c r="N2974" i="3"/>
  <c r="N2973" i="3"/>
  <c r="N2972" i="3"/>
  <c r="N2971" i="3"/>
  <c r="N2970" i="3"/>
  <c r="N2969" i="3"/>
  <c r="N2968" i="3"/>
  <c r="N2967" i="3"/>
  <c r="N2966" i="3"/>
  <c r="N2965" i="3"/>
  <c r="N2964" i="3"/>
  <c r="N2963" i="3"/>
  <c r="N2962" i="3"/>
  <c r="N2961" i="3"/>
  <c r="N2960" i="3"/>
  <c r="N2959" i="3"/>
  <c r="N2958" i="3"/>
  <c r="N2957" i="3"/>
  <c r="N2956" i="3"/>
  <c r="N2955" i="3"/>
  <c r="N2954" i="3"/>
  <c r="N2953" i="3"/>
  <c r="N2952" i="3"/>
  <c r="N2951" i="3"/>
  <c r="N2950" i="3"/>
  <c r="N2949" i="3"/>
  <c r="N2948" i="3"/>
  <c r="N2947" i="3"/>
  <c r="N2946" i="3"/>
  <c r="N2945" i="3"/>
  <c r="N2944" i="3"/>
  <c r="N2943" i="3"/>
  <c r="N2942" i="3"/>
  <c r="N2941" i="3"/>
  <c r="N2940" i="3"/>
  <c r="N2939" i="3"/>
  <c r="N2938" i="3"/>
  <c r="N2937" i="3"/>
  <c r="N2936" i="3"/>
  <c r="N2935" i="3"/>
  <c r="N2934" i="3"/>
  <c r="N2933" i="3"/>
  <c r="N2932" i="3"/>
  <c r="N2931" i="3"/>
  <c r="N2930" i="3"/>
  <c r="N2929" i="3"/>
  <c r="N2928" i="3"/>
  <c r="N2927" i="3"/>
  <c r="N2926" i="3"/>
  <c r="N2925" i="3"/>
  <c r="N2924" i="3"/>
  <c r="N2923" i="3"/>
  <c r="N2922" i="3"/>
  <c r="N2921" i="3"/>
  <c r="N2920" i="3"/>
  <c r="N2919" i="3"/>
  <c r="N2918" i="3"/>
  <c r="N2917" i="3"/>
  <c r="N2916" i="3"/>
  <c r="N2915" i="3"/>
  <c r="N2914" i="3"/>
  <c r="N2913" i="3"/>
  <c r="N2912" i="3"/>
  <c r="N2911" i="3"/>
  <c r="N2910" i="3"/>
  <c r="N2909" i="3"/>
  <c r="N2908" i="3"/>
  <c r="N2907" i="3"/>
  <c r="N2906" i="3"/>
  <c r="N2905" i="3"/>
  <c r="N2904" i="3"/>
  <c r="N2903" i="3"/>
  <c r="N2902" i="3"/>
  <c r="N2901" i="3"/>
  <c r="N2900" i="3"/>
  <c r="N2899" i="3"/>
  <c r="N2898" i="3"/>
  <c r="N2897" i="3"/>
  <c r="N2896" i="3"/>
  <c r="N2895" i="3"/>
  <c r="N2894" i="3"/>
  <c r="N2893" i="3"/>
  <c r="N2892" i="3"/>
  <c r="N2891" i="3"/>
  <c r="N2890" i="3"/>
  <c r="N2889" i="3"/>
  <c r="N2888" i="3"/>
  <c r="N2887" i="3"/>
  <c r="N2886" i="3"/>
  <c r="N2885" i="3"/>
  <c r="N2884" i="3"/>
  <c r="N2883" i="3"/>
  <c r="N2882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57" i="3"/>
  <c r="N2856" i="3"/>
  <c r="N2855" i="3"/>
  <c r="N2854" i="3"/>
  <c r="N2853" i="3"/>
  <c r="N2852" i="3"/>
  <c r="N2851" i="3"/>
  <c r="N2850" i="3"/>
  <c r="N2849" i="3"/>
  <c r="N2848" i="3"/>
  <c r="N2847" i="3"/>
  <c r="N2846" i="3"/>
  <c r="N2845" i="3"/>
  <c r="N2844" i="3"/>
  <c r="N2843" i="3"/>
  <c r="N2842" i="3"/>
  <c r="N2841" i="3"/>
  <c r="N2840" i="3"/>
  <c r="N2839" i="3"/>
  <c r="N2838" i="3"/>
  <c r="N2837" i="3"/>
  <c r="N2836" i="3"/>
  <c r="N2835" i="3"/>
  <c r="N2834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809" i="3"/>
  <c r="N2808" i="3"/>
  <c r="N2807" i="3"/>
  <c r="N2806" i="3"/>
  <c r="N2805" i="3"/>
  <c r="N2804" i="3"/>
  <c r="N2803" i="3"/>
  <c r="N2802" i="3"/>
  <c r="N2801" i="3"/>
  <c r="N2800" i="3"/>
  <c r="N2799" i="3"/>
  <c r="N2798" i="3"/>
  <c r="N2797" i="3"/>
  <c r="N2796" i="3"/>
  <c r="N2795" i="3"/>
  <c r="N2794" i="3"/>
  <c r="N2793" i="3"/>
  <c r="N2792" i="3"/>
  <c r="N2791" i="3"/>
  <c r="N2790" i="3"/>
  <c r="N2789" i="3"/>
  <c r="N2788" i="3"/>
  <c r="N2787" i="3"/>
  <c r="N2786" i="3"/>
  <c r="N2785" i="3"/>
  <c r="N2784" i="3"/>
  <c r="N2783" i="3"/>
  <c r="N2782" i="3"/>
  <c r="N2781" i="3"/>
  <c r="N2780" i="3"/>
  <c r="N2779" i="3"/>
  <c r="N2778" i="3"/>
  <c r="N2777" i="3"/>
  <c r="N2776" i="3"/>
  <c r="N2775" i="3"/>
  <c r="N2774" i="3"/>
  <c r="N2773" i="3"/>
  <c r="N2772" i="3"/>
  <c r="N2771" i="3"/>
  <c r="N2770" i="3"/>
  <c r="N2769" i="3"/>
  <c r="N2768" i="3"/>
  <c r="N2767" i="3"/>
  <c r="N2766" i="3"/>
  <c r="N2765" i="3"/>
  <c r="N2764" i="3"/>
  <c r="N2763" i="3"/>
  <c r="N2762" i="3"/>
  <c r="N2761" i="3"/>
  <c r="N2760" i="3"/>
  <c r="N2759" i="3"/>
  <c r="N2758" i="3"/>
  <c r="N2757" i="3"/>
  <c r="N2756" i="3"/>
  <c r="N2755" i="3"/>
  <c r="N2754" i="3"/>
  <c r="N2753" i="3"/>
  <c r="N2752" i="3"/>
  <c r="N2751" i="3"/>
  <c r="N2750" i="3"/>
  <c r="N2749" i="3"/>
  <c r="N2748" i="3"/>
  <c r="N2747" i="3"/>
  <c r="N2746" i="3"/>
  <c r="N2745" i="3"/>
  <c r="N2744" i="3"/>
  <c r="N2743" i="3"/>
  <c r="N2742" i="3"/>
  <c r="N2741" i="3"/>
  <c r="N2740" i="3"/>
  <c r="N2739" i="3"/>
  <c r="N2738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713" i="3"/>
  <c r="N2712" i="3"/>
  <c r="N2711" i="3"/>
  <c r="N2710" i="3"/>
  <c r="N2709" i="3"/>
  <c r="N2708" i="3"/>
  <c r="N2707" i="3"/>
  <c r="N2706" i="3"/>
  <c r="N2705" i="3"/>
  <c r="N2704" i="3"/>
  <c r="N2703" i="3"/>
  <c r="N2702" i="3"/>
  <c r="N2701" i="3"/>
  <c r="N2700" i="3"/>
  <c r="N2699" i="3"/>
  <c r="N2698" i="3"/>
  <c r="N2697" i="3"/>
  <c r="N2696" i="3"/>
  <c r="N2695" i="3"/>
  <c r="N2694" i="3"/>
  <c r="N2693" i="3"/>
  <c r="N2692" i="3"/>
  <c r="N2691" i="3"/>
  <c r="N2690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665" i="3"/>
  <c r="N2664" i="3"/>
  <c r="N2663" i="3"/>
  <c r="N2662" i="3"/>
  <c r="N2661" i="3"/>
  <c r="N2660" i="3"/>
  <c r="N2659" i="3"/>
  <c r="N2658" i="3"/>
  <c r="N2657" i="3"/>
  <c r="N2656" i="3"/>
  <c r="N2655" i="3"/>
  <c r="N2654" i="3"/>
  <c r="N2653" i="3"/>
  <c r="N2652" i="3"/>
  <c r="N2651" i="3"/>
  <c r="N2650" i="3"/>
  <c r="N2649" i="3"/>
  <c r="N2648" i="3"/>
  <c r="N2647" i="3"/>
  <c r="N2646" i="3"/>
  <c r="N2645" i="3"/>
  <c r="N2644" i="3"/>
  <c r="N2643" i="3"/>
  <c r="N2642" i="3"/>
  <c r="N2641" i="3"/>
  <c r="N2640" i="3"/>
  <c r="N2639" i="3"/>
  <c r="N2638" i="3"/>
  <c r="N2637" i="3"/>
  <c r="N2636" i="3"/>
  <c r="N2635" i="3"/>
  <c r="N2634" i="3"/>
  <c r="N2633" i="3"/>
  <c r="N2632" i="3"/>
  <c r="N2631" i="3"/>
  <c r="N2630" i="3"/>
  <c r="N2629" i="3"/>
  <c r="N2628" i="3"/>
  <c r="N2627" i="3"/>
  <c r="N2626" i="3"/>
  <c r="N2625" i="3"/>
  <c r="N2624" i="3"/>
  <c r="N2623" i="3"/>
  <c r="N2622" i="3"/>
  <c r="N2621" i="3"/>
  <c r="N2620" i="3"/>
  <c r="N2619" i="3"/>
  <c r="N2618" i="3"/>
  <c r="N2617" i="3"/>
  <c r="N2616" i="3"/>
  <c r="N2615" i="3"/>
  <c r="N2614" i="3"/>
  <c r="N2613" i="3"/>
  <c r="N2612" i="3"/>
  <c r="N2611" i="3"/>
  <c r="N2610" i="3"/>
  <c r="N2609" i="3"/>
  <c r="N2608" i="3"/>
  <c r="N2607" i="3"/>
  <c r="N2606" i="3"/>
  <c r="N2605" i="3"/>
  <c r="N2604" i="3"/>
  <c r="N2603" i="3"/>
  <c r="N2602" i="3"/>
  <c r="N2601" i="3"/>
  <c r="N2600" i="3"/>
  <c r="N2599" i="3"/>
  <c r="N2598" i="3"/>
  <c r="N2597" i="3"/>
  <c r="N2596" i="3"/>
  <c r="N2595" i="3"/>
  <c r="N2594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61" i="3"/>
  <c r="N2560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7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521" i="3"/>
  <c r="N2520" i="3"/>
  <c r="N2519" i="3"/>
  <c r="N2518" i="3"/>
  <c r="N2517" i="3"/>
  <c r="N2516" i="3"/>
  <c r="N2515" i="3"/>
  <c r="N2514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7" i="3"/>
  <c r="N2456" i="3"/>
  <c r="N2455" i="3"/>
  <c r="N2454" i="3"/>
  <c r="N2453" i="3"/>
  <c r="N2452" i="3"/>
  <c r="N2451" i="3"/>
  <c r="N2450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2" i="3"/>
  <c r="N2411" i="3"/>
  <c r="N2410" i="3"/>
  <c r="N2409" i="3"/>
  <c r="N2408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9" i="3"/>
  <c r="N2368" i="3"/>
  <c r="N2367" i="3"/>
  <c r="N2366" i="3"/>
  <c r="N2365" i="3"/>
  <c r="N2364" i="3"/>
  <c r="N2363" i="3"/>
  <c r="N2362" i="3"/>
  <c r="N2361" i="3"/>
  <c r="N2360" i="3"/>
  <c r="N2359" i="3"/>
  <c r="N2358" i="3"/>
  <c r="N2357" i="3"/>
  <c r="N2356" i="3"/>
  <c r="N2355" i="3"/>
  <c r="N2354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1" i="3"/>
  <c r="N2310" i="3"/>
  <c r="N2309" i="3"/>
  <c r="N2308" i="3"/>
  <c r="N2307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7" i="3"/>
  <c r="N2276" i="3"/>
  <c r="N2275" i="3"/>
  <c r="N2274" i="3"/>
  <c r="N2273" i="3"/>
  <c r="N2272" i="3"/>
  <c r="N2271" i="3"/>
  <c r="N2270" i="3"/>
  <c r="N2269" i="3"/>
  <c r="N2268" i="3"/>
  <c r="N2267" i="3"/>
  <c r="N2266" i="3"/>
  <c r="N2265" i="3"/>
  <c r="N2264" i="3"/>
  <c r="N2263" i="3"/>
  <c r="N2262" i="3"/>
  <c r="N2261" i="3"/>
  <c r="N2260" i="3"/>
  <c r="N2259" i="3"/>
  <c r="N2258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233" i="3"/>
  <c r="N2232" i="3"/>
  <c r="N2231" i="3"/>
  <c r="N2230" i="3"/>
  <c r="N2229" i="3"/>
  <c r="N2228" i="3"/>
  <c r="N2227" i="3"/>
  <c r="N2226" i="3"/>
  <c r="N2225" i="3"/>
  <c r="N2224" i="3"/>
  <c r="N2223" i="3"/>
  <c r="N2222" i="3"/>
  <c r="N2221" i="3"/>
  <c r="N2220" i="3"/>
  <c r="N2219" i="3"/>
  <c r="N2218" i="3"/>
  <c r="N2217" i="3"/>
  <c r="N2216" i="3"/>
  <c r="N2215" i="3"/>
  <c r="N2214" i="3"/>
  <c r="N2213" i="3"/>
  <c r="N2212" i="3"/>
  <c r="N2211" i="3"/>
  <c r="N2210" i="3"/>
  <c r="N2209" i="3"/>
  <c r="N2208" i="3"/>
  <c r="N2207" i="3"/>
  <c r="N2206" i="3"/>
  <c r="N2205" i="3"/>
  <c r="N2204" i="3"/>
  <c r="N2203" i="3"/>
  <c r="N2202" i="3"/>
  <c r="N2201" i="3"/>
  <c r="N2200" i="3"/>
  <c r="N2199" i="3"/>
  <c r="N2198" i="3"/>
  <c r="N2197" i="3"/>
  <c r="N2196" i="3"/>
  <c r="N2195" i="3"/>
  <c r="N2194" i="3"/>
  <c r="N2193" i="3"/>
  <c r="N2192" i="3"/>
  <c r="N2191" i="3"/>
  <c r="N2190" i="3"/>
  <c r="N2189" i="3"/>
  <c r="N2188" i="3"/>
  <c r="N2187" i="3"/>
  <c r="N2186" i="3"/>
  <c r="N2185" i="3"/>
  <c r="N2184" i="3"/>
  <c r="N2183" i="3"/>
  <c r="N2182" i="3"/>
  <c r="N2181" i="3"/>
  <c r="N2180" i="3"/>
  <c r="N2179" i="3"/>
  <c r="N2178" i="3"/>
  <c r="N2177" i="3"/>
  <c r="N2176" i="3"/>
  <c r="N2175" i="3"/>
  <c r="N2174" i="3"/>
  <c r="N2173" i="3"/>
  <c r="N2172" i="3"/>
  <c r="N2171" i="3"/>
  <c r="N2170" i="3"/>
  <c r="N2169" i="3"/>
  <c r="N2168" i="3"/>
  <c r="N2167" i="3"/>
  <c r="N2166" i="3"/>
  <c r="N2165" i="3"/>
  <c r="N2164" i="3"/>
  <c r="N2163" i="3"/>
  <c r="N2162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6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7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903" i="3"/>
  <c r="N1902" i="3"/>
  <c r="N1901" i="3"/>
  <c r="N1900" i="3"/>
  <c r="N1899" i="3"/>
  <c r="N1898" i="3"/>
  <c r="N1897" i="3"/>
  <c r="N1896" i="3"/>
  <c r="N1895" i="3"/>
  <c r="N1894" i="3"/>
  <c r="N1893" i="3"/>
  <c r="N1892" i="3"/>
  <c r="N1891" i="3"/>
  <c r="N1890" i="3"/>
  <c r="N1889" i="3"/>
  <c r="N1888" i="3"/>
  <c r="N1887" i="3"/>
  <c r="N1886" i="3"/>
  <c r="N1885" i="3"/>
  <c r="N1884" i="3"/>
  <c r="N1883" i="3"/>
  <c r="N1882" i="3"/>
  <c r="N1881" i="3"/>
  <c r="N1880" i="3"/>
  <c r="N1879" i="3"/>
  <c r="N1878" i="3"/>
  <c r="N1877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4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D466" i="3" l="1"/>
  <c r="D786" i="3"/>
  <c r="D954" i="3"/>
  <c r="D1122" i="3"/>
  <c r="D1178" i="3"/>
  <c r="D1210" i="3"/>
  <c r="D1402" i="3"/>
  <c r="D1434" i="3"/>
  <c r="D1466" i="3"/>
  <c r="D1594" i="3"/>
  <c r="D1634" i="3"/>
  <c r="D1722" i="3"/>
  <c r="D1858" i="3"/>
  <c r="D3258" i="3"/>
  <c r="E3258" i="3" s="1"/>
  <c r="D3266" i="3"/>
  <c r="E3266" i="3" s="1"/>
  <c r="D3274" i="3"/>
  <c r="E3274" i="3" s="1"/>
  <c r="D3282" i="3"/>
  <c r="E3282" i="3" s="1"/>
  <c r="D3290" i="3"/>
  <c r="E3290" i="3" s="1"/>
  <c r="D3298" i="3"/>
  <c r="E3298" i="3" s="1"/>
  <c r="D3306" i="3"/>
  <c r="E3306" i="3" s="1"/>
  <c r="D3314" i="3"/>
  <c r="E3314" i="3" s="1"/>
  <c r="D3394" i="3"/>
  <c r="E3394" i="3" s="1"/>
  <c r="D3426" i="3"/>
  <c r="E3426" i="3" s="1"/>
  <c r="D3434" i="3"/>
  <c r="E3434" i="3" s="1"/>
  <c r="D3450" i="3"/>
  <c r="E3450" i="3" s="1"/>
  <c r="D3466" i="3"/>
  <c r="E3466" i="3" s="1"/>
  <c r="D3482" i="3"/>
  <c r="E3482" i="3" s="1"/>
  <c r="D3538" i="3"/>
  <c r="E3538" i="3" s="1"/>
  <c r="D3546" i="3"/>
  <c r="E3546" i="3" s="1"/>
  <c r="D3554" i="3"/>
  <c r="E3554" i="3" s="1"/>
  <c r="D3562" i="3"/>
  <c r="E3562" i="3" s="1"/>
  <c r="D3570" i="3"/>
  <c r="E3570" i="3" s="1"/>
  <c r="D3578" i="3"/>
  <c r="E3578" i="3" s="1"/>
  <c r="D3586" i="3"/>
  <c r="E3586" i="3" s="1"/>
  <c r="D3594" i="3"/>
  <c r="E3594" i="3" s="1"/>
  <c r="D3602" i="3"/>
  <c r="E3602" i="3" s="1"/>
  <c r="D3610" i="3"/>
  <c r="E3610" i="3" s="1"/>
  <c r="D3618" i="3"/>
  <c r="E3618" i="3" s="1"/>
  <c r="D3626" i="3"/>
  <c r="E3626" i="3" s="1"/>
  <c r="D3634" i="3"/>
  <c r="E3634" i="3" s="1"/>
  <c r="D3642" i="3"/>
  <c r="E3642" i="3" s="1"/>
  <c r="D3650" i="3"/>
  <c r="E3650" i="3" s="1"/>
  <c r="D3658" i="3"/>
  <c r="E3658" i="3" s="1"/>
  <c r="D3666" i="3"/>
  <c r="E3666" i="3" s="1"/>
  <c r="D3674" i="3"/>
  <c r="E3674" i="3" s="1"/>
  <c r="D3682" i="3"/>
  <c r="E3682" i="3" s="1"/>
  <c r="D3690" i="3"/>
  <c r="E3690" i="3" s="1"/>
  <c r="D3698" i="3"/>
  <c r="E3698" i="3" s="1"/>
  <c r="D3706" i="3"/>
  <c r="E3706" i="3" s="1"/>
  <c r="D3714" i="3"/>
  <c r="E3714" i="3" s="1"/>
  <c r="D3722" i="3"/>
  <c r="E3722" i="3" s="1"/>
  <c r="D3730" i="3"/>
  <c r="E3730" i="3" s="1"/>
  <c r="D4034" i="3"/>
  <c r="E4034" i="3" s="1"/>
  <c r="D4" i="3"/>
  <c r="D476" i="3"/>
  <c r="D532" i="3"/>
  <c r="D548" i="3"/>
  <c r="D580" i="3"/>
  <c r="D612" i="3"/>
  <c r="D1740" i="3"/>
  <c r="D1748" i="3"/>
  <c r="D1764" i="3"/>
  <c r="D1796" i="3"/>
  <c r="D1828" i="3"/>
  <c r="D478" i="3"/>
  <c r="D518" i="3"/>
  <c r="D534" i="3"/>
  <c r="D542" i="3"/>
  <c r="D566" i="3"/>
  <c r="D606" i="3"/>
  <c r="D630" i="3"/>
  <c r="D646" i="3"/>
  <c r="D710" i="3"/>
  <c r="D758" i="3"/>
  <c r="D790" i="3"/>
  <c r="D822" i="3"/>
  <c r="D854" i="3"/>
  <c r="D886" i="3"/>
  <c r="D918" i="3"/>
  <c r="D950" i="3"/>
  <c r="D982" i="3"/>
  <c r="D1014" i="3"/>
  <c r="D1030" i="3"/>
  <c r="D1038" i="3"/>
  <c r="D1070" i="3"/>
  <c r="D1102" i="3"/>
  <c r="D1134" i="3"/>
  <c r="D1198" i="3"/>
  <c r="D1262" i="3"/>
  <c r="D1278" i="3"/>
  <c r="D1294" i="3"/>
  <c r="D1302" i="3"/>
  <c r="D1310" i="3"/>
  <c r="D1326" i="3"/>
  <c r="D1342" i="3"/>
  <c r="D1358" i="3"/>
  <c r="D1366" i="3"/>
  <c r="D1374" i="3"/>
  <c r="D1390" i="3"/>
  <c r="D1398" i="3"/>
  <c r="D1406" i="3"/>
  <c r="D1422" i="3"/>
  <c r="D1430" i="3"/>
  <c r="D1438" i="3"/>
  <c r="D1454" i="3"/>
  <c r="D1470" i="3"/>
  <c r="D1494" i="3"/>
  <c r="D1502" i="3"/>
  <c r="D1518" i="3"/>
  <c r="D1526" i="3"/>
  <c r="D1534" i="3"/>
  <c r="D1550" i="3"/>
  <c r="D1558" i="3"/>
  <c r="D1566" i="3"/>
  <c r="D1582" i="3"/>
  <c r="D1598" i="3"/>
  <c r="D1622" i="3"/>
  <c r="D1630" i="3"/>
  <c r="D1646" i="3"/>
  <c r="D1654" i="3"/>
  <c r="D1662" i="3"/>
  <c r="D1678" i="3"/>
  <c r="D1686" i="3"/>
  <c r="D1694" i="3"/>
  <c r="D1710" i="3"/>
  <c r="D1726" i="3"/>
  <c r="D1750" i="3"/>
  <c r="D1758" i="3"/>
  <c r="D1782" i="3"/>
  <c r="D1814" i="3"/>
  <c r="D1846" i="3"/>
  <c r="D1854" i="3"/>
  <c r="D1862" i="3"/>
  <c r="D1870" i="3"/>
  <c r="D1886" i="3"/>
  <c r="D1894" i="3"/>
  <c r="D1926" i="3"/>
  <c r="D1942" i="3"/>
  <c r="D1958" i="3"/>
  <c r="D1974" i="3"/>
  <c r="D1990" i="3"/>
  <c r="D527" i="3"/>
  <c r="D559" i="3"/>
  <c r="D623" i="3"/>
  <c r="D639" i="3"/>
  <c r="D655" i="3"/>
  <c r="D719" i="3"/>
  <c r="D935" i="3"/>
  <c r="D943" i="3"/>
  <c r="D999" i="3"/>
  <c r="D1039" i="3"/>
  <c r="D1047" i="3"/>
  <c r="D1079" i="3"/>
  <c r="D1111" i="3"/>
  <c r="D1135" i="3"/>
  <c r="D1167" i="3"/>
  <c r="D1199" i="3"/>
  <c r="D1231" i="3"/>
  <c r="D1255" i="3"/>
  <c r="D1263" i="3"/>
  <c r="D1295" i="3"/>
  <c r="D1327" i="3"/>
  <c r="D1391" i="3"/>
  <c r="D1423" i="3"/>
  <c r="D1455" i="3"/>
  <c r="D1487" i="3"/>
  <c r="D1519" i="3"/>
  <c r="D1583" i="3"/>
  <c r="D1615" i="3"/>
  <c r="D1631" i="3"/>
  <c r="D1647" i="3"/>
  <c r="D1711" i="3"/>
  <c r="D1375" i="3"/>
  <c r="D520" i="3"/>
  <c r="D584" i="3"/>
  <c r="D656" i="3"/>
  <c r="D704" i="3"/>
  <c r="D720" i="3"/>
  <c r="D768" i="3"/>
  <c r="D784" i="3"/>
  <c r="D816" i="3"/>
  <c r="D840" i="3"/>
  <c r="D872" i="3"/>
  <c r="D880" i="3"/>
  <c r="D960" i="3"/>
  <c r="D968" i="3"/>
  <c r="D976" i="3"/>
  <c r="D1000" i="3"/>
  <c r="D1008" i="3"/>
  <c r="D1048" i="3"/>
  <c r="D1080" i="3"/>
  <c r="D1120" i="3"/>
  <c r="D1144" i="3"/>
  <c r="D1192" i="3"/>
  <c r="D1208" i="3"/>
  <c r="D1256" i="3"/>
  <c r="D1272" i="3"/>
  <c r="D1304" i="3"/>
  <c r="D1400" i="3"/>
  <c r="D1432" i="3"/>
  <c r="D1496" i="3"/>
  <c r="D1528" i="3"/>
  <c r="D1560" i="3"/>
  <c r="D1656" i="3"/>
  <c r="D1688" i="3"/>
  <c r="D1752" i="3"/>
  <c r="D1768" i="3"/>
  <c r="D1784" i="3"/>
  <c r="D1816" i="3"/>
  <c r="D1904" i="3"/>
  <c r="D1920" i="3"/>
  <c r="D471" i="3"/>
  <c r="D1359" i="3"/>
  <c r="D33" i="3"/>
  <c r="D65" i="3"/>
  <c r="D105" i="3"/>
  <c r="D137" i="3"/>
  <c r="D177" i="3"/>
  <c r="D225" i="3"/>
  <c r="D265" i="3"/>
  <c r="D305" i="3"/>
  <c r="D345" i="3"/>
  <c r="D441" i="3"/>
  <c r="D641" i="3"/>
  <c r="D753" i="3"/>
  <c r="D1009" i="3"/>
  <c r="D1105" i="3"/>
  <c r="D1193" i="3"/>
  <c r="D1265" i="3"/>
  <c r="D1377" i="3"/>
  <c r="D1409" i="3"/>
  <c r="D1441" i="3"/>
  <c r="D1473" i="3"/>
  <c r="D1601" i="3"/>
  <c r="D1665" i="3"/>
  <c r="D1729" i="3"/>
  <c r="D1745" i="3"/>
  <c r="D1753" i="3"/>
  <c r="D1777" i="3"/>
  <c r="D1801" i="3"/>
  <c r="D1809" i="3"/>
  <c r="D1817" i="3"/>
  <c r="D1841" i="3"/>
  <c r="D1865" i="3"/>
  <c r="D1873" i="3"/>
  <c r="D1881" i="3"/>
  <c r="D1889" i="3"/>
  <c r="D1897" i="3"/>
  <c r="D1905" i="3"/>
  <c r="D1913" i="3"/>
  <c r="D1921" i="3"/>
  <c r="D1929" i="3"/>
  <c r="D1937" i="3"/>
  <c r="D1945" i="3"/>
  <c r="D1953" i="3"/>
  <c r="D1961" i="3"/>
  <c r="D1969" i="3"/>
  <c r="D1977" i="3"/>
  <c r="D1985" i="3"/>
  <c r="D1993" i="3"/>
  <c r="D1038" i="2"/>
  <c r="D9" i="2"/>
  <c r="D25" i="2"/>
  <c r="D41" i="2"/>
  <c r="D57" i="2"/>
  <c r="D73" i="2"/>
  <c r="D89" i="2"/>
  <c r="D105" i="2"/>
  <c r="D113" i="2"/>
  <c r="D129" i="2"/>
  <c r="D145" i="2"/>
  <c r="D161" i="2"/>
  <c r="D177" i="2"/>
  <c r="D193" i="2"/>
  <c r="D209" i="2"/>
  <c r="D225" i="2"/>
  <c r="D241" i="2"/>
  <c r="D257" i="2"/>
  <c r="D273" i="2"/>
  <c r="D289" i="2"/>
  <c r="D305" i="2"/>
  <c r="D321" i="2"/>
  <c r="D337" i="2"/>
  <c r="D345" i="2"/>
  <c r="D361" i="2"/>
  <c r="D377" i="2"/>
  <c r="D393" i="2"/>
  <c r="D409" i="2"/>
  <c r="D425" i="2"/>
  <c r="D441" i="2"/>
  <c r="D457" i="2"/>
  <c r="D473" i="2"/>
  <c r="D489" i="2"/>
  <c r="D505" i="2"/>
  <c r="D513" i="2"/>
  <c r="D529" i="2"/>
  <c r="D545" i="2"/>
  <c r="D561" i="2"/>
  <c r="D577" i="2"/>
  <c r="D593" i="2"/>
  <c r="D609" i="2"/>
  <c r="D625" i="2"/>
  <c r="D633" i="2"/>
  <c r="D649" i="2"/>
  <c r="D665" i="2"/>
  <c r="D681" i="2"/>
  <c r="D697" i="2"/>
  <c r="D713" i="2"/>
  <c r="D729" i="2"/>
  <c r="D745" i="2"/>
  <c r="D761" i="2"/>
  <c r="D777" i="2"/>
  <c r="D785" i="2"/>
  <c r="D801" i="2"/>
  <c r="D817" i="2"/>
  <c r="D833" i="2"/>
  <c r="D849" i="2"/>
  <c r="D865" i="2"/>
  <c r="D881" i="2"/>
  <c r="D897" i="2"/>
  <c r="D913" i="2"/>
  <c r="D921" i="2"/>
  <c r="D937" i="2"/>
  <c r="D953" i="2"/>
  <c r="D969" i="2"/>
  <c r="D985" i="2"/>
  <c r="D1001" i="2"/>
  <c r="D1017" i="2"/>
  <c r="D1033" i="2"/>
  <c r="D1049" i="2"/>
  <c r="D1065" i="2"/>
  <c r="D1073" i="2"/>
  <c r="D1089" i="2"/>
  <c r="D17" i="2"/>
  <c r="D33" i="2"/>
  <c r="D49" i="2"/>
  <c r="D65" i="2"/>
  <c r="D81" i="2"/>
  <c r="D97" i="2"/>
  <c r="D121" i="2"/>
  <c r="D137" i="2"/>
  <c r="D153" i="2"/>
  <c r="D169" i="2"/>
  <c r="D185" i="2"/>
  <c r="D201" i="2"/>
  <c r="D217" i="2"/>
  <c r="D233" i="2"/>
  <c r="D249" i="2"/>
  <c r="D265" i="2"/>
  <c r="D281" i="2"/>
  <c r="D297" i="2"/>
  <c r="D313" i="2"/>
  <c r="D329" i="2"/>
  <c r="D353" i="2"/>
  <c r="D369" i="2"/>
  <c r="D385" i="2"/>
  <c r="D401" i="2"/>
  <c r="D417" i="2"/>
  <c r="D433" i="2"/>
  <c r="D449" i="2"/>
  <c r="D465" i="2"/>
  <c r="D481" i="2"/>
  <c r="D497" i="2"/>
  <c r="D521" i="2"/>
  <c r="D537" i="2"/>
  <c r="D553" i="2"/>
  <c r="D569" i="2"/>
  <c r="D585" i="2"/>
  <c r="D601" i="2"/>
  <c r="D617" i="2"/>
  <c r="D641" i="2"/>
  <c r="D657" i="2"/>
  <c r="D673" i="2"/>
  <c r="D689" i="2"/>
  <c r="D705" i="2"/>
  <c r="D721" i="2"/>
  <c r="D737" i="2"/>
  <c r="D753" i="2"/>
  <c r="D769" i="2"/>
  <c r="D793" i="2"/>
  <c r="D809" i="2"/>
  <c r="D825" i="2"/>
  <c r="D841" i="2"/>
  <c r="D857" i="2"/>
  <c r="D873" i="2"/>
  <c r="D889" i="2"/>
  <c r="D905" i="2"/>
  <c r="D929" i="2"/>
  <c r="D945" i="2"/>
  <c r="D961" i="2"/>
  <c r="D977" i="2"/>
  <c r="D993" i="2"/>
  <c r="D1009" i="2"/>
  <c r="D1025" i="2"/>
  <c r="D1041" i="2"/>
  <c r="D1057" i="2"/>
  <c r="D1081" i="2"/>
  <c r="D1097" i="2"/>
  <c r="D11" i="2"/>
  <c r="D19" i="2"/>
  <c r="D27" i="2"/>
  <c r="D35" i="2"/>
  <c r="D43" i="2"/>
  <c r="D51" i="2"/>
  <c r="D59" i="2"/>
  <c r="D67" i="2"/>
  <c r="D75" i="2"/>
  <c r="D83" i="2"/>
  <c r="D91" i="2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363" i="2"/>
  <c r="D371" i="2"/>
  <c r="D379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843" i="2"/>
  <c r="D851" i="2"/>
  <c r="D859" i="2"/>
  <c r="D867" i="2"/>
  <c r="D875" i="2"/>
  <c r="D883" i="2"/>
  <c r="D891" i="2"/>
  <c r="D899" i="2"/>
  <c r="D907" i="2"/>
  <c r="D915" i="2"/>
  <c r="D923" i="2"/>
  <c r="D931" i="2"/>
  <c r="D939" i="2"/>
  <c r="D947" i="2"/>
  <c r="D955" i="2"/>
  <c r="D963" i="2"/>
  <c r="D971" i="2"/>
  <c r="D979" i="2"/>
  <c r="D987" i="2"/>
  <c r="D995" i="2"/>
  <c r="D1003" i="2"/>
  <c r="D1011" i="2"/>
  <c r="D1019" i="2"/>
  <c r="D1027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1187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D125" i="2"/>
  <c r="D133" i="2"/>
  <c r="D141" i="2"/>
  <c r="D149" i="2"/>
  <c r="D157" i="2"/>
  <c r="D165" i="2"/>
  <c r="D173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D341" i="2"/>
  <c r="D349" i="2"/>
  <c r="D357" i="2"/>
  <c r="D365" i="2"/>
  <c r="D373" i="2"/>
  <c r="D381" i="2"/>
  <c r="D389" i="2"/>
  <c r="D397" i="2"/>
  <c r="D405" i="2"/>
  <c r="D413" i="2"/>
  <c r="D421" i="2"/>
  <c r="D429" i="2"/>
  <c r="D437" i="2"/>
  <c r="D445" i="2"/>
  <c r="D453" i="2"/>
  <c r="D461" i="2"/>
  <c r="D469" i="2"/>
  <c r="D477" i="2"/>
  <c r="D485" i="2"/>
  <c r="D493" i="2"/>
  <c r="D501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1307" i="2"/>
  <c r="D1315" i="2"/>
  <c r="D1323" i="2"/>
  <c r="D1331" i="2"/>
  <c r="D1339" i="2"/>
  <c r="D1347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1" i="2"/>
  <c r="D1739" i="2"/>
  <c r="D1747" i="2"/>
  <c r="D1755" i="2"/>
  <c r="D1763" i="2"/>
  <c r="D1771" i="2"/>
  <c r="D1779" i="2"/>
  <c r="D1787" i="2"/>
  <c r="D1795" i="2"/>
  <c r="D1803" i="2"/>
  <c r="D1811" i="2"/>
  <c r="D1819" i="2"/>
  <c r="D1827" i="2"/>
  <c r="D1835" i="2"/>
  <c r="D1843" i="2"/>
  <c r="D1851" i="2"/>
  <c r="D1859" i="2"/>
  <c r="D1867" i="2"/>
  <c r="D1875" i="2"/>
  <c r="D1883" i="2"/>
  <c r="D1891" i="2"/>
  <c r="D1899" i="2"/>
  <c r="D1907" i="2"/>
  <c r="D1915" i="2"/>
  <c r="D1923" i="2"/>
  <c r="D1931" i="2"/>
  <c r="D1939" i="2"/>
  <c r="D1947" i="2"/>
  <c r="D1955" i="2"/>
  <c r="D1963" i="2"/>
  <c r="D1971" i="2"/>
  <c r="D1979" i="2"/>
  <c r="D1987" i="2"/>
  <c r="D1995" i="2"/>
  <c r="D2003" i="2"/>
  <c r="D2011" i="2"/>
  <c r="D2019" i="2"/>
  <c r="D2027" i="2"/>
  <c r="D2035" i="2"/>
  <c r="D2043" i="2"/>
  <c r="D2051" i="2"/>
  <c r="D2059" i="2"/>
  <c r="D2067" i="2"/>
  <c r="D2075" i="2"/>
  <c r="D2083" i="2"/>
  <c r="D2091" i="2"/>
  <c r="D2099" i="2"/>
  <c r="D2107" i="2"/>
  <c r="D2115" i="2"/>
  <c r="D2123" i="2"/>
  <c r="D2131" i="2"/>
  <c r="D2139" i="2"/>
  <c r="D2147" i="2"/>
  <c r="D2155" i="2"/>
  <c r="D2163" i="2"/>
  <c r="D2171" i="2"/>
  <c r="D2179" i="2"/>
  <c r="D2187" i="2"/>
  <c r="D2195" i="2"/>
  <c r="D2203" i="2"/>
  <c r="D2211" i="2"/>
  <c r="D2219" i="2"/>
  <c r="D2227" i="2"/>
  <c r="D2235" i="2"/>
  <c r="D2243" i="2"/>
  <c r="D2251" i="2"/>
  <c r="D2259" i="2"/>
  <c r="D2267" i="2"/>
  <c r="D2275" i="2"/>
  <c r="D2283" i="2"/>
  <c r="D2291" i="2"/>
  <c r="D2299" i="2"/>
  <c r="D2307" i="2"/>
  <c r="D2315" i="2"/>
  <c r="D2323" i="2"/>
  <c r="D2331" i="2"/>
  <c r="D2339" i="2"/>
  <c r="D2347" i="2"/>
  <c r="D2355" i="2"/>
  <c r="D2363" i="2"/>
  <c r="D2371" i="2"/>
  <c r="D2379" i="2"/>
  <c r="D2387" i="2"/>
  <c r="D2395" i="2"/>
  <c r="D2403" i="2"/>
  <c r="D2411" i="2"/>
  <c r="D2419" i="2"/>
  <c r="D2427" i="2"/>
  <c r="D2435" i="2"/>
  <c r="D2443" i="2"/>
  <c r="D2451" i="2"/>
  <c r="D2459" i="2"/>
  <c r="D2467" i="2"/>
  <c r="D2475" i="2"/>
  <c r="D2483" i="2"/>
  <c r="D2491" i="2"/>
  <c r="D2499" i="2"/>
  <c r="D2507" i="2"/>
  <c r="D2515" i="2"/>
  <c r="D2523" i="2"/>
  <c r="D2531" i="2"/>
  <c r="D2539" i="2"/>
  <c r="D2547" i="2"/>
  <c r="D2555" i="2"/>
  <c r="D2563" i="2"/>
  <c r="D2571" i="2"/>
  <c r="D2579" i="2"/>
  <c r="D2587" i="2"/>
  <c r="D2595" i="2"/>
  <c r="D2603" i="2"/>
  <c r="D2611" i="2"/>
  <c r="D2619" i="2"/>
  <c r="D2627" i="2"/>
  <c r="D2635" i="2"/>
  <c r="D2643" i="2"/>
  <c r="D2651" i="2"/>
  <c r="D2659" i="2"/>
  <c r="D66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829" i="2"/>
  <c r="D837" i="2"/>
  <c r="D845" i="2"/>
  <c r="D853" i="2"/>
  <c r="D861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7" i="2"/>
  <c r="D15" i="2"/>
  <c r="D23" i="2"/>
  <c r="D31" i="2"/>
  <c r="D39" i="2"/>
  <c r="D47" i="2"/>
  <c r="D55" i="2"/>
  <c r="D63" i="2"/>
  <c r="D71" i="2"/>
  <c r="D79" i="2"/>
  <c r="D87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391" i="2"/>
  <c r="D399" i="2"/>
  <c r="D407" i="2"/>
  <c r="D415" i="2"/>
  <c r="D423" i="2"/>
  <c r="D95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2667" i="2"/>
  <c r="D2675" i="2"/>
  <c r="D2683" i="2"/>
  <c r="D2691" i="2"/>
  <c r="D2699" i="2"/>
  <c r="D2707" i="2"/>
  <c r="D2715" i="2"/>
  <c r="D2723" i="2"/>
  <c r="D2731" i="2"/>
  <c r="D2739" i="2"/>
  <c r="D2747" i="2"/>
  <c r="D2755" i="2"/>
  <c r="D2763" i="2"/>
  <c r="D2771" i="2"/>
  <c r="D2779" i="2"/>
  <c r="D2787" i="2"/>
  <c r="D2795" i="2"/>
  <c r="D2803" i="2"/>
  <c r="D2811" i="2"/>
  <c r="D2819" i="2"/>
  <c r="D2827" i="2"/>
  <c r="D2835" i="2"/>
  <c r="D2843" i="2"/>
  <c r="D2851" i="2"/>
  <c r="D2859" i="2"/>
  <c r="D2867" i="2"/>
  <c r="D2875" i="2"/>
  <c r="D2883" i="2"/>
  <c r="D2891" i="2"/>
  <c r="D2899" i="2"/>
  <c r="D2907" i="2"/>
  <c r="D2915" i="2"/>
  <c r="D2923" i="2"/>
  <c r="D2931" i="2"/>
  <c r="D2939" i="2"/>
  <c r="D2947" i="2"/>
  <c r="D2955" i="2"/>
  <c r="D2963" i="2"/>
  <c r="D2971" i="2"/>
  <c r="D2979" i="2"/>
  <c r="D2987" i="2"/>
  <c r="D2995" i="2"/>
  <c r="D3003" i="2"/>
  <c r="D3011" i="2"/>
  <c r="D3019" i="2"/>
  <c r="D3027" i="2"/>
  <c r="D3035" i="2"/>
  <c r="D3043" i="2"/>
  <c r="D3051" i="2"/>
  <c r="D3059" i="2"/>
  <c r="D3067" i="2"/>
  <c r="D3075" i="2"/>
  <c r="D3083" i="2"/>
  <c r="D3091" i="2"/>
  <c r="D3099" i="2"/>
  <c r="D3107" i="2"/>
  <c r="D3115" i="2"/>
  <c r="D3123" i="2"/>
  <c r="D3131" i="2"/>
  <c r="D3139" i="2"/>
  <c r="D3147" i="2"/>
  <c r="D3155" i="2"/>
  <c r="D3163" i="2"/>
  <c r="D3171" i="2"/>
  <c r="D3179" i="2"/>
  <c r="D3187" i="2"/>
  <c r="D3195" i="2"/>
  <c r="D3203" i="2"/>
  <c r="D3211" i="2"/>
  <c r="D3219" i="2"/>
  <c r="D3227" i="2"/>
  <c r="D3235" i="2"/>
  <c r="D3243" i="2"/>
  <c r="D3251" i="2"/>
  <c r="D3259" i="2"/>
  <c r="D3267" i="2"/>
  <c r="D3275" i="2"/>
  <c r="D3283" i="2"/>
  <c r="D3291" i="2"/>
  <c r="D3299" i="2"/>
  <c r="D3307" i="2"/>
  <c r="D3315" i="2"/>
  <c r="D3323" i="2"/>
  <c r="D3331" i="2"/>
  <c r="D3403" i="2"/>
  <c r="D1037" i="2"/>
  <c r="D431" i="2"/>
  <c r="D439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847" i="2"/>
  <c r="D855" i="2"/>
  <c r="D863" i="2"/>
  <c r="D871" i="2"/>
  <c r="D879" i="2"/>
  <c r="D887" i="2"/>
  <c r="D895" i="2"/>
  <c r="D903" i="2"/>
  <c r="D911" i="2"/>
  <c r="D919" i="2"/>
  <c r="D927" i="2"/>
  <c r="D935" i="2"/>
  <c r="D943" i="2"/>
  <c r="D951" i="2"/>
  <c r="D959" i="2"/>
  <c r="D967" i="2"/>
  <c r="D975" i="2"/>
  <c r="D983" i="2"/>
  <c r="D991" i="2"/>
  <c r="D999" i="2"/>
  <c r="D1007" i="2"/>
  <c r="D1015" i="2"/>
  <c r="D1023" i="2"/>
  <c r="D1031" i="2"/>
  <c r="D1039" i="2"/>
  <c r="D1047" i="2"/>
  <c r="D1055" i="2"/>
  <c r="D1063" i="2"/>
  <c r="D1071" i="2"/>
  <c r="D1079" i="2"/>
  <c r="D1087" i="2"/>
  <c r="D1095" i="2"/>
  <c r="D1103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392" i="2"/>
  <c r="D400" i="2"/>
  <c r="D408" i="2"/>
  <c r="D416" i="2"/>
  <c r="D424" i="2"/>
  <c r="D432" i="2"/>
  <c r="D440" i="2"/>
  <c r="D448" i="2"/>
  <c r="D456" i="2"/>
  <c r="D464" i="2"/>
  <c r="D472" i="2"/>
  <c r="D480" i="2"/>
  <c r="D488" i="2"/>
  <c r="D496" i="2"/>
  <c r="D504" i="2"/>
  <c r="D512" i="2"/>
  <c r="D520" i="2"/>
  <c r="D528" i="2"/>
  <c r="D536" i="2"/>
  <c r="D544" i="2"/>
  <c r="D552" i="2"/>
  <c r="D560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680" i="2"/>
  <c r="D688" i="2"/>
  <c r="D696" i="2"/>
  <c r="D704" i="2"/>
  <c r="D712" i="2"/>
  <c r="D720" i="2"/>
  <c r="D728" i="2"/>
  <c r="D736" i="2"/>
  <c r="D744" i="2"/>
  <c r="D752" i="2"/>
  <c r="D760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D1058" i="2"/>
  <c r="D1066" i="2"/>
  <c r="D1074" i="2"/>
  <c r="D1082" i="2"/>
  <c r="D1090" i="2"/>
  <c r="D1098" i="2"/>
  <c r="D1045" i="2"/>
  <c r="D1053" i="2"/>
  <c r="D1061" i="2"/>
  <c r="D1069" i="2"/>
  <c r="D1077" i="2"/>
  <c r="D1085" i="2"/>
  <c r="D1093" i="2"/>
  <c r="D1101" i="2"/>
  <c r="D768" i="2"/>
  <c r="D776" i="2"/>
  <c r="D784" i="2"/>
  <c r="D792" i="2"/>
  <c r="D800" i="2"/>
  <c r="D808" i="2"/>
  <c r="D816" i="2"/>
  <c r="D824" i="2"/>
  <c r="D832" i="2"/>
  <c r="D840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184" i="2"/>
  <c r="D1192" i="2"/>
  <c r="D1200" i="2"/>
  <c r="D1208" i="2"/>
  <c r="D1216" i="2"/>
  <c r="D1224" i="2"/>
  <c r="D1232" i="2"/>
  <c r="D1240" i="2"/>
  <c r="D1248" i="2"/>
  <c r="D1256" i="2"/>
  <c r="D1264" i="2"/>
  <c r="D1272" i="2"/>
  <c r="D1280" i="2"/>
  <c r="D1288" i="2"/>
  <c r="D1296" i="2"/>
  <c r="D1304" i="2"/>
  <c r="D1312" i="2"/>
  <c r="D1320" i="2"/>
  <c r="D1328" i="2"/>
  <c r="D1336" i="2"/>
  <c r="D134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736" i="2"/>
  <c r="D1744" i="2"/>
  <c r="D1752" i="2"/>
  <c r="D1760" i="2"/>
  <c r="D1768" i="2"/>
  <c r="D1776" i="2"/>
  <c r="D1784" i="2"/>
  <c r="D1792" i="2"/>
  <c r="D1800" i="2"/>
  <c r="D1808" i="2"/>
  <c r="D1816" i="2"/>
  <c r="D1824" i="2"/>
  <c r="D1832" i="2"/>
  <c r="D1840" i="2"/>
  <c r="D1848" i="2"/>
  <c r="D1856" i="2"/>
  <c r="D1864" i="2"/>
  <c r="D1872" i="2"/>
  <c r="D1880" i="2"/>
  <c r="D1888" i="2"/>
  <c r="D1896" i="2"/>
  <c r="D1904" i="2"/>
  <c r="D1912" i="2"/>
  <c r="D1920" i="2"/>
  <c r="D1928" i="2"/>
  <c r="D1936" i="2"/>
  <c r="D1944" i="2"/>
  <c r="D1952" i="2"/>
  <c r="D1960" i="2"/>
  <c r="D1968" i="2"/>
  <c r="D1976" i="2"/>
  <c r="D1984" i="2"/>
  <c r="D1992" i="2"/>
  <c r="D2000" i="2"/>
  <c r="D2008" i="2"/>
  <c r="D2016" i="2"/>
  <c r="D2024" i="2"/>
  <c r="D2032" i="2"/>
  <c r="D2040" i="2"/>
  <c r="D2048" i="2"/>
  <c r="D2056" i="2"/>
  <c r="D2064" i="2"/>
  <c r="D2072" i="2"/>
  <c r="D2080" i="2"/>
  <c r="D2088" i="2"/>
  <c r="D2096" i="2"/>
  <c r="D2104" i="2"/>
  <c r="D2112" i="2"/>
  <c r="D2120" i="2"/>
  <c r="D2128" i="2"/>
  <c r="D2136" i="2"/>
  <c r="D2144" i="2"/>
  <c r="D2152" i="2"/>
  <c r="D2160" i="2"/>
  <c r="D2168" i="2"/>
  <c r="D2176" i="2"/>
  <c r="D2184" i="2"/>
  <c r="D2192" i="2"/>
  <c r="D2200" i="2"/>
  <c r="D2208" i="2"/>
  <c r="D2216" i="2"/>
  <c r="D2224" i="2"/>
  <c r="D2232" i="2"/>
  <c r="D2240" i="2"/>
  <c r="D2248" i="2"/>
  <c r="D2256" i="2"/>
  <c r="D2264" i="2"/>
  <c r="D2272" i="2"/>
  <c r="D2280" i="2"/>
  <c r="D2288" i="2"/>
  <c r="D2296" i="2"/>
  <c r="D2304" i="2"/>
  <c r="D2312" i="2"/>
  <c r="D2320" i="2"/>
  <c r="D2328" i="2"/>
  <c r="D2336" i="2"/>
  <c r="D2344" i="2"/>
  <c r="D2352" i="2"/>
  <c r="D2360" i="2"/>
  <c r="D2368" i="2"/>
  <c r="D2376" i="2"/>
  <c r="D2384" i="2"/>
  <c r="D2392" i="2"/>
  <c r="D2400" i="2"/>
  <c r="D2408" i="2"/>
  <c r="D2416" i="2"/>
  <c r="D2424" i="2"/>
  <c r="D2432" i="2"/>
  <c r="D2440" i="2"/>
  <c r="D2448" i="2"/>
  <c r="D2456" i="2"/>
  <c r="D2464" i="2"/>
  <c r="D2472" i="2"/>
  <c r="D2480" i="2"/>
  <c r="D2488" i="2"/>
  <c r="D2496" i="2"/>
  <c r="D2504" i="2"/>
  <c r="D2512" i="2"/>
  <c r="D2520" i="2"/>
  <c r="D2528" i="2"/>
  <c r="D2536" i="2"/>
  <c r="D2544" i="2"/>
  <c r="D2552" i="2"/>
  <c r="D2560" i="2"/>
  <c r="D2568" i="2"/>
  <c r="D2576" i="2"/>
  <c r="D2584" i="2"/>
  <c r="D2592" i="2"/>
  <c r="D2600" i="2"/>
  <c r="D2608" i="2"/>
  <c r="D2616" i="2"/>
  <c r="D2624" i="2"/>
  <c r="D2632" i="2"/>
  <c r="D2640" i="2"/>
  <c r="D2648" i="2"/>
  <c r="D2656" i="2"/>
  <c r="D2664" i="2"/>
  <c r="D2672" i="2"/>
  <c r="D2680" i="2"/>
  <c r="D2688" i="2"/>
  <c r="D2696" i="2"/>
  <c r="D2704" i="2"/>
  <c r="D2712" i="2"/>
  <c r="D2720" i="2"/>
  <c r="D2728" i="2"/>
  <c r="D2736" i="2"/>
  <c r="D2744" i="2"/>
  <c r="D2752" i="2"/>
  <c r="D2760" i="2"/>
  <c r="D2768" i="2"/>
  <c r="D2776" i="2"/>
  <c r="D2784" i="2"/>
  <c r="D2792" i="2"/>
  <c r="D2800" i="2"/>
  <c r="D23" i="3"/>
  <c r="D30" i="3"/>
  <c r="D51" i="3"/>
  <c r="D59" i="3"/>
  <c r="D64" i="3"/>
  <c r="D94" i="3"/>
  <c r="D100" i="3"/>
  <c r="D123" i="3"/>
  <c r="D128" i="3"/>
  <c r="D143" i="3"/>
  <c r="D151" i="3"/>
  <c r="D158" i="3"/>
  <c r="D164" i="3"/>
  <c r="D192" i="3"/>
  <c r="D202" i="3"/>
  <c r="D223" i="3"/>
  <c r="D228" i="3"/>
  <c r="D264" i="3"/>
  <c r="D294" i="3"/>
  <c r="D328" i="3"/>
  <c r="D338" i="3"/>
  <c r="D351" i="3"/>
  <c r="D358" i="3"/>
  <c r="D400" i="3"/>
  <c r="D408" i="3"/>
  <c r="D444" i="3"/>
  <c r="D487" i="3"/>
  <c r="D505" i="3"/>
  <c r="D600" i="3"/>
  <c r="D620" i="3"/>
  <c r="D638" i="3"/>
  <c r="D991" i="3"/>
  <c r="D1168" i="3"/>
  <c r="D1319" i="3"/>
  <c r="D1382" i="3"/>
  <c r="D1602" i="3"/>
  <c r="D1605" i="3"/>
  <c r="D2048" i="3"/>
  <c r="E2048" i="3" s="1"/>
  <c r="D2109" i="3"/>
  <c r="E2109" i="3" s="1"/>
  <c r="D2172" i="3"/>
  <c r="E2172" i="3" s="1"/>
  <c r="D2222" i="3"/>
  <c r="E2222" i="3" s="1"/>
  <c r="D2695" i="3"/>
  <c r="E2695" i="3" s="1"/>
  <c r="D3443" i="3"/>
  <c r="E3443" i="3" s="1"/>
  <c r="D3646" i="3"/>
  <c r="E3646" i="3" s="1"/>
  <c r="D31" i="3"/>
  <c r="D36" i="3"/>
  <c r="D95" i="3"/>
  <c r="D102" i="3"/>
  <c r="D131" i="3"/>
  <c r="D136" i="3"/>
  <c r="D166" i="3"/>
  <c r="D195" i="3"/>
  <c r="D200" i="3"/>
  <c r="D210" i="3"/>
  <c r="D218" i="3"/>
  <c r="D230" i="3"/>
  <c r="D302" i="3"/>
  <c r="D331" i="3"/>
  <c r="D336" i="3"/>
  <c r="D344" i="3"/>
  <c r="D366" i="3"/>
  <c r="D372" i="3"/>
  <c r="D374" i="3"/>
  <c r="D380" i="3"/>
  <c r="D416" i="3"/>
  <c r="D446" i="3"/>
  <c r="D452" i="3"/>
  <c r="D477" i="3"/>
  <c r="D526" i="3"/>
  <c r="D541" i="3"/>
  <c r="D556" i="3"/>
  <c r="D574" i="3"/>
  <c r="D592" i="3"/>
  <c r="D725" i="3"/>
  <c r="D733" i="3"/>
  <c r="D1094" i="3"/>
  <c r="D1150" i="3"/>
  <c r="D1160" i="3"/>
  <c r="D1425" i="3"/>
  <c r="D1653" i="3"/>
  <c r="D1887" i="3"/>
  <c r="D2104" i="3"/>
  <c r="E2104" i="3" s="1"/>
  <c r="D2157" i="3"/>
  <c r="E2157" i="3" s="1"/>
  <c r="D2220" i="3"/>
  <c r="E2220" i="3" s="1"/>
  <c r="D2270" i="3"/>
  <c r="E2270" i="3" s="1"/>
  <c r="D2329" i="3"/>
  <c r="E2329" i="3" s="1"/>
  <c r="D3002" i="3"/>
  <c r="E3002" i="3" s="1"/>
  <c r="D3374" i="3"/>
  <c r="E3374" i="3" s="1"/>
  <c r="D8" i="3"/>
  <c r="D18" i="3"/>
  <c r="D26" i="3"/>
  <c r="D38" i="3"/>
  <c r="D72" i="3"/>
  <c r="D174" i="3"/>
  <c r="D203" i="3"/>
  <c r="D208" i="3"/>
  <c r="D216" i="3"/>
  <c r="D238" i="3"/>
  <c r="D244" i="3"/>
  <c r="D246" i="3"/>
  <c r="D252" i="3"/>
  <c r="D303" i="3"/>
  <c r="D308" i="3"/>
  <c r="D310" i="3"/>
  <c r="D316" i="3"/>
  <c r="D382" i="3"/>
  <c r="D388" i="3"/>
  <c r="D424" i="3"/>
  <c r="D434" i="3"/>
  <c r="D447" i="3"/>
  <c r="D454" i="3"/>
  <c r="D470" i="3"/>
  <c r="D508" i="3"/>
  <c r="D528" i="3"/>
  <c r="D590" i="3"/>
  <c r="D621" i="3"/>
  <c r="D628" i="3"/>
  <c r="D648" i="3"/>
  <c r="D651" i="3"/>
  <c r="D1415" i="3"/>
  <c r="D1695" i="3"/>
  <c r="D1701" i="3"/>
  <c r="D1837" i="3"/>
  <c r="D2205" i="3"/>
  <c r="E2205" i="3" s="1"/>
  <c r="D2268" i="3"/>
  <c r="E2268" i="3" s="1"/>
  <c r="D2295" i="3"/>
  <c r="E2295" i="3" s="1"/>
  <c r="D2319" i="3"/>
  <c r="E2319" i="3" s="1"/>
  <c r="D11" i="3"/>
  <c r="D16" i="3"/>
  <c r="D24" i="3"/>
  <c r="D46" i="3"/>
  <c r="D52" i="3"/>
  <c r="D54" i="3"/>
  <c r="D60" i="3"/>
  <c r="D80" i="3"/>
  <c r="D88" i="3"/>
  <c r="D98" i="3"/>
  <c r="D110" i="3"/>
  <c r="D116" i="3"/>
  <c r="D118" i="3"/>
  <c r="D124" i="3"/>
  <c r="D144" i="3"/>
  <c r="D152" i="3"/>
  <c r="D175" i="3"/>
  <c r="D180" i="3"/>
  <c r="D182" i="3"/>
  <c r="D188" i="3"/>
  <c r="D224" i="3"/>
  <c r="D254" i="3"/>
  <c r="D260" i="3"/>
  <c r="D283" i="3"/>
  <c r="D288" i="3"/>
  <c r="D298" i="3"/>
  <c r="D311" i="3"/>
  <c r="D318" i="3"/>
  <c r="D324" i="3"/>
  <c r="D352" i="3"/>
  <c r="D383" i="3"/>
  <c r="D390" i="3"/>
  <c r="D427" i="3"/>
  <c r="D432" i="3"/>
  <c r="D440" i="3"/>
  <c r="D462" i="3"/>
  <c r="D480" i="3"/>
  <c r="D488" i="3"/>
  <c r="D500" i="3"/>
  <c r="D516" i="3"/>
  <c r="D557" i="3"/>
  <c r="D564" i="3"/>
  <c r="D567" i="3"/>
  <c r="D575" i="3"/>
  <c r="D582" i="3"/>
  <c r="D598" i="3"/>
  <c r="D893" i="3"/>
  <c r="D896" i="3"/>
  <c r="D901" i="3"/>
  <c r="D1462" i="3"/>
  <c r="D1592" i="3"/>
  <c r="D1972" i="3"/>
  <c r="D2253" i="3"/>
  <c r="E2253" i="3" s="1"/>
  <c r="D2290" i="3"/>
  <c r="E2290" i="3" s="1"/>
  <c r="D2314" i="3"/>
  <c r="E2314" i="3" s="1"/>
  <c r="D19" i="3"/>
  <c r="D32" i="3"/>
  <c r="D62" i="3"/>
  <c r="D83" i="3"/>
  <c r="D91" i="3"/>
  <c r="D96" i="3"/>
  <c r="D111" i="3"/>
  <c r="D126" i="3"/>
  <c r="D132" i="3"/>
  <c r="D160" i="3"/>
  <c r="D170" i="3"/>
  <c r="D183" i="3"/>
  <c r="D190" i="3"/>
  <c r="D196" i="3"/>
  <c r="D262" i="3"/>
  <c r="D291" i="3"/>
  <c r="D296" i="3"/>
  <c r="D326" i="3"/>
  <c r="D360" i="3"/>
  <c r="D398" i="3"/>
  <c r="D404" i="3"/>
  <c r="D406" i="3"/>
  <c r="D412" i="3"/>
  <c r="D517" i="3"/>
  <c r="D524" i="3"/>
  <c r="D637" i="3"/>
  <c r="D660" i="3"/>
  <c r="D1077" i="3"/>
  <c r="D1360" i="3"/>
  <c r="D1511" i="3"/>
  <c r="D1872" i="3"/>
  <c r="D1912" i="3"/>
  <c r="D1967" i="3"/>
  <c r="D2022" i="3"/>
  <c r="E2022" i="3" s="1"/>
  <c r="D3232" i="3"/>
  <c r="E3232" i="3" s="1"/>
  <c r="D63" i="3"/>
  <c r="D68" i="3"/>
  <c r="D104" i="3"/>
  <c r="D134" i="3"/>
  <c r="D163" i="3"/>
  <c r="D168" i="3"/>
  <c r="D198" i="3"/>
  <c r="D232" i="3"/>
  <c r="D304" i="3"/>
  <c r="D334" i="3"/>
  <c r="D340" i="3"/>
  <c r="D342" i="3"/>
  <c r="D368" i="3"/>
  <c r="D376" i="3"/>
  <c r="D407" i="3"/>
  <c r="D414" i="3"/>
  <c r="D420" i="3"/>
  <c r="D448" i="3"/>
  <c r="D468" i="3"/>
  <c r="D496" i="3"/>
  <c r="D504" i="3"/>
  <c r="D552" i="3"/>
  <c r="D573" i="3"/>
  <c r="D588" i="3"/>
  <c r="D593" i="3"/>
  <c r="D609" i="3"/>
  <c r="D614" i="3"/>
  <c r="D622" i="3"/>
  <c r="D632" i="3"/>
  <c r="D878" i="3"/>
  <c r="D1117" i="3"/>
  <c r="D1239" i="3"/>
  <c r="D1574" i="3"/>
  <c r="D1954" i="3"/>
  <c r="D1957" i="3"/>
  <c r="D2012" i="3"/>
  <c r="E2012" i="3" s="1"/>
  <c r="D2015" i="3"/>
  <c r="E2015" i="3" s="1"/>
  <c r="D2309" i="3"/>
  <c r="E2309" i="3" s="1"/>
  <c r="D2497" i="3"/>
  <c r="E2497" i="3" s="1"/>
  <c r="D3490" i="3"/>
  <c r="E3490" i="3" s="1"/>
  <c r="D3493" i="3"/>
  <c r="E3493" i="3" s="1"/>
  <c r="D6" i="3"/>
  <c r="D40" i="3"/>
  <c r="D58" i="3"/>
  <c r="D70" i="3"/>
  <c r="D176" i="3"/>
  <c r="D206" i="3"/>
  <c r="D212" i="3"/>
  <c r="D214" i="3"/>
  <c r="D220" i="3"/>
  <c r="D248" i="3"/>
  <c r="D258" i="3"/>
  <c r="D270" i="3"/>
  <c r="D276" i="3"/>
  <c r="D278" i="3"/>
  <c r="D284" i="3"/>
  <c r="D312" i="3"/>
  <c r="D335" i="3"/>
  <c r="D343" i="3"/>
  <c r="D348" i="3"/>
  <c r="D384" i="3"/>
  <c r="D422" i="3"/>
  <c r="D456" i="3"/>
  <c r="D522" i="3"/>
  <c r="D525" i="3"/>
  <c r="D558" i="3"/>
  <c r="D568" i="3"/>
  <c r="D586" i="3"/>
  <c r="D596" i="3"/>
  <c r="D607" i="3"/>
  <c r="D624" i="3"/>
  <c r="D627" i="3"/>
  <c r="D640" i="3"/>
  <c r="D645" i="3"/>
  <c r="D671" i="3"/>
  <c r="D1006" i="3"/>
  <c r="D1056" i="3"/>
  <c r="D1223" i="3"/>
  <c r="D1439" i="3"/>
  <c r="D1673" i="3"/>
  <c r="D1761" i="3"/>
  <c r="D1952" i="3"/>
  <c r="D1994" i="3"/>
  <c r="D1997" i="3"/>
  <c r="D2068" i="3"/>
  <c r="E2068" i="3" s="1"/>
  <c r="D2071" i="3"/>
  <c r="E2071" i="3" s="1"/>
  <c r="D2126" i="3"/>
  <c r="E2126" i="3" s="1"/>
  <c r="D2365" i="3"/>
  <c r="E2365" i="3" s="1"/>
  <c r="D2471" i="3"/>
  <c r="E2471" i="3" s="1"/>
  <c r="D3752" i="3"/>
  <c r="E3752" i="3" s="1"/>
  <c r="D14" i="3"/>
  <c r="D20" i="3"/>
  <c r="D22" i="3"/>
  <c r="D28" i="3"/>
  <c r="D48" i="3"/>
  <c r="D56" i="3"/>
  <c r="D78" i="3"/>
  <c r="D84" i="3"/>
  <c r="D86" i="3"/>
  <c r="D92" i="3"/>
  <c r="D112" i="3"/>
  <c r="D120" i="3"/>
  <c r="D130" i="3"/>
  <c r="D142" i="3"/>
  <c r="D148" i="3"/>
  <c r="D150" i="3"/>
  <c r="D156" i="3"/>
  <c r="D184" i="3"/>
  <c r="D207" i="3"/>
  <c r="D222" i="3"/>
  <c r="D243" i="3"/>
  <c r="D251" i="3"/>
  <c r="D256" i="3"/>
  <c r="D271" i="3"/>
  <c r="D286" i="3"/>
  <c r="D292" i="3"/>
  <c r="D320" i="3"/>
  <c r="D350" i="3"/>
  <c r="D356" i="3"/>
  <c r="D392" i="3"/>
  <c r="D430" i="3"/>
  <c r="D436" i="3"/>
  <c r="D438" i="3"/>
  <c r="D459" i="3"/>
  <c r="D464" i="3"/>
  <c r="D469" i="3"/>
  <c r="D474" i="3"/>
  <c r="D481" i="3"/>
  <c r="D486" i="3"/>
  <c r="D494" i="3"/>
  <c r="D497" i="3"/>
  <c r="D502" i="3"/>
  <c r="D510" i="3"/>
  <c r="D515" i="3"/>
  <c r="D540" i="3"/>
  <c r="D550" i="3"/>
  <c r="D560" i="3"/>
  <c r="D576" i="3"/>
  <c r="D589" i="3"/>
  <c r="D666" i="3"/>
  <c r="D948" i="3"/>
  <c r="D1488" i="3"/>
  <c r="D1557" i="3"/>
  <c r="D1992" i="3"/>
  <c r="D2050" i="3"/>
  <c r="E2050" i="3" s="1"/>
  <c r="D2053" i="3"/>
  <c r="E2053" i="3" s="1"/>
  <c r="D2124" i="3"/>
  <c r="E2124" i="3" s="1"/>
  <c r="D2174" i="3"/>
  <c r="E2174" i="3" s="1"/>
  <c r="D2344" i="3"/>
  <c r="E2344" i="3" s="1"/>
  <c r="D3113" i="3"/>
  <c r="E3113" i="3" s="1"/>
  <c r="D3116" i="3"/>
  <c r="E3116" i="3" s="1"/>
  <c r="D3169" i="3"/>
  <c r="E3169" i="3" s="1"/>
  <c r="D3715" i="3"/>
  <c r="E3715" i="3" s="1"/>
  <c r="D661" i="3"/>
  <c r="D677" i="3"/>
  <c r="D685" i="3"/>
  <c r="D726" i="3"/>
  <c r="D734" i="3"/>
  <c r="D742" i="3"/>
  <c r="D750" i="3"/>
  <c r="D788" i="3"/>
  <c r="D806" i="3"/>
  <c r="D829" i="3"/>
  <c r="D832" i="3"/>
  <c r="D904" i="3"/>
  <c r="D912" i="3"/>
  <c r="D928" i="3"/>
  <c r="D973" i="3"/>
  <c r="D1021" i="3"/>
  <c r="D1024" i="3"/>
  <c r="D1054" i="3"/>
  <c r="D1110" i="3"/>
  <c r="D1112" i="3"/>
  <c r="D1127" i="3"/>
  <c r="D1166" i="3"/>
  <c r="D1176" i="3"/>
  <c r="D1191" i="3"/>
  <c r="D1200" i="3"/>
  <c r="D1203" i="3"/>
  <c r="D1286" i="3"/>
  <c r="D1334" i="3"/>
  <c r="D1353" i="3"/>
  <c r="D1355" i="3"/>
  <c r="D1368" i="3"/>
  <c r="D1383" i="3"/>
  <c r="D1393" i="3"/>
  <c r="D1407" i="3"/>
  <c r="D1418" i="3"/>
  <c r="D1486" i="3"/>
  <c r="D1552" i="3"/>
  <c r="D1575" i="3"/>
  <c r="D1585" i="3"/>
  <c r="D1593" i="3"/>
  <c r="D1608" i="3"/>
  <c r="D1618" i="3"/>
  <c r="D1621" i="3"/>
  <c r="D1626" i="3"/>
  <c r="D1648" i="3"/>
  <c r="D1670" i="3"/>
  <c r="D1681" i="3"/>
  <c r="D1756" i="3"/>
  <c r="D1804" i="3"/>
  <c r="D1807" i="3"/>
  <c r="D1824" i="3"/>
  <c r="D1840" i="3"/>
  <c r="D1855" i="3"/>
  <c r="D1860" i="3"/>
  <c r="D1892" i="3"/>
  <c r="D1927" i="3"/>
  <c r="D1934" i="3"/>
  <c r="D2000" i="3"/>
  <c r="E2000" i="3" s="1"/>
  <c r="D2002" i="3"/>
  <c r="E2002" i="3" s="1"/>
  <c r="D2005" i="3"/>
  <c r="E2005" i="3" s="1"/>
  <c r="D2020" i="3"/>
  <c r="E2020" i="3" s="1"/>
  <c r="D2023" i="3"/>
  <c r="E2023" i="3" s="1"/>
  <c r="D2056" i="3"/>
  <c r="E2056" i="3" s="1"/>
  <c r="D2061" i="3"/>
  <c r="E2061" i="3" s="1"/>
  <c r="D2076" i="3"/>
  <c r="E2076" i="3" s="1"/>
  <c r="D2078" i="3"/>
  <c r="E2078" i="3" s="1"/>
  <c r="D2099" i="3"/>
  <c r="E2099" i="3" s="1"/>
  <c r="D2112" i="3"/>
  <c r="E2112" i="3" s="1"/>
  <c r="D2114" i="3"/>
  <c r="E2114" i="3" s="1"/>
  <c r="D2117" i="3"/>
  <c r="E2117" i="3" s="1"/>
  <c r="D2127" i="3"/>
  <c r="E2127" i="3" s="1"/>
  <c r="D2134" i="3"/>
  <c r="E2134" i="3" s="1"/>
  <c r="D2155" i="3"/>
  <c r="E2155" i="3" s="1"/>
  <c r="D2160" i="3"/>
  <c r="E2160" i="3" s="1"/>
  <c r="D2162" i="3"/>
  <c r="E2162" i="3" s="1"/>
  <c r="D2165" i="3"/>
  <c r="E2165" i="3" s="1"/>
  <c r="D2175" i="3"/>
  <c r="E2175" i="3" s="1"/>
  <c r="D2182" i="3"/>
  <c r="E2182" i="3" s="1"/>
  <c r="D2208" i="3"/>
  <c r="E2208" i="3" s="1"/>
  <c r="D2210" i="3"/>
  <c r="E2210" i="3" s="1"/>
  <c r="D2213" i="3"/>
  <c r="E2213" i="3" s="1"/>
  <c r="D2223" i="3"/>
  <c r="E2223" i="3" s="1"/>
  <c r="D2230" i="3"/>
  <c r="E2230" i="3" s="1"/>
  <c r="D2251" i="3"/>
  <c r="E2251" i="3" s="1"/>
  <c r="D2256" i="3"/>
  <c r="E2256" i="3" s="1"/>
  <c r="D2258" i="3"/>
  <c r="E2258" i="3" s="1"/>
  <c r="D2261" i="3"/>
  <c r="E2261" i="3" s="1"/>
  <c r="D2271" i="3"/>
  <c r="E2271" i="3" s="1"/>
  <c r="D2278" i="3"/>
  <c r="E2278" i="3" s="1"/>
  <c r="D2285" i="3"/>
  <c r="E2285" i="3" s="1"/>
  <c r="D2288" i="3"/>
  <c r="E2288" i="3" s="1"/>
  <c r="D2316" i="3"/>
  <c r="E2316" i="3" s="1"/>
  <c r="D2322" i="3"/>
  <c r="E2322" i="3" s="1"/>
  <c r="D2327" i="3"/>
  <c r="E2327" i="3" s="1"/>
  <c r="D2337" i="3"/>
  <c r="E2337" i="3" s="1"/>
  <c r="D2350" i="3"/>
  <c r="E2350" i="3" s="1"/>
  <c r="D2352" i="3"/>
  <c r="E2352" i="3" s="1"/>
  <c r="D2358" i="3"/>
  <c r="E2358" i="3" s="1"/>
  <c r="D2360" i="3"/>
  <c r="E2360" i="3" s="1"/>
  <c r="D2378" i="3"/>
  <c r="E2378" i="3" s="1"/>
  <c r="D2380" i="3"/>
  <c r="E2380" i="3" s="1"/>
  <c r="D2413" i="3"/>
  <c r="E2413" i="3" s="1"/>
  <c r="D2466" i="3"/>
  <c r="E2466" i="3" s="1"/>
  <c r="D2495" i="3"/>
  <c r="E2495" i="3" s="1"/>
  <c r="D2529" i="3"/>
  <c r="E2529" i="3" s="1"/>
  <c r="D2690" i="3"/>
  <c r="E2690" i="3" s="1"/>
  <c r="D2773" i="3"/>
  <c r="E2773" i="3" s="1"/>
  <c r="D2781" i="3"/>
  <c r="E2781" i="3" s="1"/>
  <c r="D2936" i="3"/>
  <c r="E2936" i="3" s="1"/>
  <c r="D2984" i="3"/>
  <c r="E2984" i="3" s="1"/>
  <c r="D3050" i="3"/>
  <c r="E3050" i="3" s="1"/>
  <c r="D3230" i="3"/>
  <c r="E3230" i="3" s="1"/>
  <c r="D3259" i="3"/>
  <c r="E3259" i="3" s="1"/>
  <c r="D3264" i="3"/>
  <c r="E3264" i="3" s="1"/>
  <c r="D3372" i="3"/>
  <c r="E3372" i="3" s="1"/>
  <c r="D3406" i="3"/>
  <c r="E3406" i="3" s="1"/>
  <c r="D3585" i="3"/>
  <c r="E3585" i="3" s="1"/>
  <c r="D3710" i="3"/>
  <c r="E3710" i="3" s="1"/>
  <c r="D9" i="3"/>
  <c r="D17" i="3"/>
  <c r="D25" i="3"/>
  <c r="D41" i="3"/>
  <c r="D49" i="3"/>
  <c r="D57" i="3"/>
  <c r="D73" i="3"/>
  <c r="D81" i="3"/>
  <c r="D89" i="3"/>
  <c r="D97" i="3"/>
  <c r="D113" i="3"/>
  <c r="D121" i="3"/>
  <c r="D129" i="3"/>
  <c r="D145" i="3"/>
  <c r="D153" i="3"/>
  <c r="D161" i="3"/>
  <c r="D169" i="3"/>
  <c r="D185" i="3"/>
  <c r="D193" i="3"/>
  <c r="D201" i="3"/>
  <c r="D209" i="3"/>
  <c r="D217" i="3"/>
  <c r="D233" i="3"/>
  <c r="D241" i="3"/>
  <c r="D249" i="3"/>
  <c r="D257" i="3"/>
  <c r="D273" i="3"/>
  <c r="D281" i="3"/>
  <c r="D289" i="3"/>
  <c r="D297" i="3"/>
  <c r="D313" i="3"/>
  <c r="D321" i="3"/>
  <c r="D329" i="3"/>
  <c r="D337" i="3"/>
  <c r="D353" i="3"/>
  <c r="D361" i="3"/>
  <c r="D369" i="3"/>
  <c r="D377" i="3"/>
  <c r="D385" i="3"/>
  <c r="D393" i="3"/>
  <c r="D401" i="3"/>
  <c r="D409" i="3"/>
  <c r="D417" i="3"/>
  <c r="D425" i="3"/>
  <c r="D433" i="3"/>
  <c r="D449" i="3"/>
  <c r="D457" i="3"/>
  <c r="D513" i="3"/>
  <c r="D521" i="3"/>
  <c r="D553" i="3"/>
  <c r="D577" i="3"/>
  <c r="D617" i="3"/>
  <c r="D649" i="3"/>
  <c r="D657" i="3"/>
  <c r="D689" i="3"/>
  <c r="D713" i="3"/>
  <c r="D817" i="3"/>
  <c r="D833" i="3"/>
  <c r="D841" i="3"/>
  <c r="D881" i="3"/>
  <c r="D937" i="3"/>
  <c r="D945" i="3"/>
  <c r="D1025" i="3"/>
  <c r="D1041" i="3"/>
  <c r="D1097" i="3"/>
  <c r="D1137" i="3"/>
  <c r="D1201" i="3"/>
  <c r="D1257" i="3"/>
  <c r="D1281" i="3"/>
  <c r="D1345" i="3"/>
  <c r="D1505" i="3"/>
  <c r="D1537" i="3"/>
  <c r="D1633" i="3"/>
  <c r="D680" i="3"/>
  <c r="D703" i="3"/>
  <c r="D781" i="3"/>
  <c r="D888" i="3"/>
  <c r="D894" i="3"/>
  <c r="D920" i="3"/>
  <c r="D925" i="3"/>
  <c r="D951" i="3"/>
  <c r="D1032" i="3"/>
  <c r="D1107" i="3"/>
  <c r="D1130" i="3"/>
  <c r="D1133" i="3"/>
  <c r="D1143" i="3"/>
  <c r="D1181" i="3"/>
  <c r="D1184" i="3"/>
  <c r="D1216" i="3"/>
  <c r="D1237" i="3"/>
  <c r="D1287" i="3"/>
  <c r="D1311" i="3"/>
  <c r="D1350" i="3"/>
  <c r="D1356" i="3"/>
  <c r="D1386" i="3"/>
  <c r="D1413" i="3"/>
  <c r="D1503" i="3"/>
  <c r="D1509" i="3"/>
  <c r="D1539" i="3"/>
  <c r="D1590" i="3"/>
  <c r="D1616" i="3"/>
  <c r="D1671" i="3"/>
  <c r="D1717" i="3"/>
  <c r="D1734" i="3"/>
  <c r="D1759" i="3"/>
  <c r="D1766" i="3"/>
  <c r="D1774" i="3"/>
  <c r="D1812" i="3"/>
  <c r="D1832" i="3"/>
  <c r="D1853" i="3"/>
  <c r="D1880" i="3"/>
  <c r="D1895" i="3"/>
  <c r="D1900" i="3"/>
  <c r="D1902" i="3"/>
  <c r="D1925" i="3"/>
  <c r="D1932" i="3"/>
  <c r="D1935" i="3"/>
  <c r="D1940" i="3"/>
  <c r="D1962" i="3"/>
  <c r="D1965" i="3"/>
  <c r="D1975" i="3"/>
  <c r="D1980" i="3"/>
  <c r="D1982" i="3"/>
  <c r="D2008" i="3"/>
  <c r="E2008" i="3" s="1"/>
  <c r="D2010" i="3"/>
  <c r="E2010" i="3" s="1"/>
  <c r="D2013" i="3"/>
  <c r="E2013" i="3" s="1"/>
  <c r="D2028" i="3"/>
  <c r="E2028" i="3" s="1"/>
  <c r="D2030" i="3"/>
  <c r="E2030" i="3" s="1"/>
  <c r="D2064" i="3"/>
  <c r="E2064" i="3" s="1"/>
  <c r="D2066" i="3"/>
  <c r="E2066" i="3" s="1"/>
  <c r="D2069" i="3"/>
  <c r="E2069" i="3" s="1"/>
  <c r="D2079" i="3"/>
  <c r="E2079" i="3" s="1"/>
  <c r="D2086" i="3"/>
  <c r="E2086" i="3" s="1"/>
  <c r="D2120" i="3"/>
  <c r="E2120" i="3" s="1"/>
  <c r="D2122" i="3"/>
  <c r="E2122" i="3" s="1"/>
  <c r="D2132" i="3"/>
  <c r="E2132" i="3" s="1"/>
  <c r="D2135" i="3"/>
  <c r="E2135" i="3" s="1"/>
  <c r="D2142" i="3"/>
  <c r="E2142" i="3" s="1"/>
  <c r="D2168" i="3"/>
  <c r="E2168" i="3" s="1"/>
  <c r="D2170" i="3"/>
  <c r="E2170" i="3" s="1"/>
  <c r="D2180" i="3"/>
  <c r="E2180" i="3" s="1"/>
  <c r="D2183" i="3"/>
  <c r="E2183" i="3" s="1"/>
  <c r="D2190" i="3"/>
  <c r="E2190" i="3" s="1"/>
  <c r="D2216" i="3"/>
  <c r="E2216" i="3" s="1"/>
  <c r="D2218" i="3"/>
  <c r="E2218" i="3" s="1"/>
  <c r="D2228" i="3"/>
  <c r="E2228" i="3" s="1"/>
  <c r="D2231" i="3"/>
  <c r="E2231" i="3" s="1"/>
  <c r="D2238" i="3"/>
  <c r="E2238" i="3" s="1"/>
  <c r="D2264" i="3"/>
  <c r="E2264" i="3" s="1"/>
  <c r="D2266" i="3"/>
  <c r="E2266" i="3" s="1"/>
  <c r="D2297" i="3"/>
  <c r="E2297" i="3" s="1"/>
  <c r="D2310" i="3"/>
  <c r="E2310" i="3" s="1"/>
  <c r="D2324" i="3"/>
  <c r="E2324" i="3" s="1"/>
  <c r="D2330" i="3"/>
  <c r="E2330" i="3" s="1"/>
  <c r="D2335" i="3"/>
  <c r="E2335" i="3" s="1"/>
  <c r="D2345" i="3"/>
  <c r="E2345" i="3" s="1"/>
  <c r="D2366" i="3"/>
  <c r="E2366" i="3" s="1"/>
  <c r="D2368" i="3"/>
  <c r="E2368" i="3" s="1"/>
  <c r="D2391" i="3"/>
  <c r="E2391" i="3" s="1"/>
  <c r="D2393" i="3"/>
  <c r="E2393" i="3" s="1"/>
  <c r="D2429" i="3"/>
  <c r="E2429" i="3" s="1"/>
  <c r="D2527" i="3"/>
  <c r="E2527" i="3" s="1"/>
  <c r="D2561" i="3"/>
  <c r="E2561" i="3" s="1"/>
  <c r="D2806" i="3"/>
  <c r="E2806" i="3" s="1"/>
  <c r="D2885" i="3"/>
  <c r="E2885" i="3" s="1"/>
  <c r="D2893" i="3"/>
  <c r="E2893" i="3" s="1"/>
  <c r="D2933" i="3"/>
  <c r="E2933" i="3" s="1"/>
  <c r="D2981" i="3"/>
  <c r="E2981" i="3" s="1"/>
  <c r="D3032" i="3"/>
  <c r="E3032" i="3" s="1"/>
  <c r="D3154" i="3"/>
  <c r="E3154" i="3" s="1"/>
  <c r="D3257" i="3"/>
  <c r="E3257" i="3" s="1"/>
  <c r="D3354" i="3"/>
  <c r="E3354" i="3" s="1"/>
  <c r="D3357" i="3"/>
  <c r="E3357" i="3" s="1"/>
  <c r="D3404" i="3"/>
  <c r="E3404" i="3" s="1"/>
  <c r="D3431" i="3"/>
  <c r="E3431" i="3" s="1"/>
  <c r="D3475" i="3"/>
  <c r="E3475" i="3" s="1"/>
  <c r="D3541" i="3"/>
  <c r="E3541" i="3" s="1"/>
  <c r="D696" i="3"/>
  <c r="D709" i="3"/>
  <c r="D740" i="3"/>
  <c r="D760" i="3"/>
  <c r="D773" i="3"/>
  <c r="D791" i="3"/>
  <c r="D799" i="3"/>
  <c r="D824" i="3"/>
  <c r="D830" i="3"/>
  <c r="D884" i="3"/>
  <c r="D926" i="3"/>
  <c r="D936" i="3"/>
  <c r="D992" i="3"/>
  <c r="D1007" i="3"/>
  <c r="D1016" i="3"/>
  <c r="D1022" i="3"/>
  <c r="D1052" i="3"/>
  <c r="D1062" i="3"/>
  <c r="D1072" i="3"/>
  <c r="D1078" i="3"/>
  <c r="D1095" i="3"/>
  <c r="D1103" i="3"/>
  <c r="D1108" i="3"/>
  <c r="D1128" i="3"/>
  <c r="D1161" i="3"/>
  <c r="D1169" i="3"/>
  <c r="D1224" i="3"/>
  <c r="D1232" i="3"/>
  <c r="D1264" i="3"/>
  <c r="D1320" i="3"/>
  <c r="D1351" i="3"/>
  <c r="D1381" i="3"/>
  <c r="D1416" i="3"/>
  <c r="D1461" i="3"/>
  <c r="D1478" i="3"/>
  <c r="D1484" i="3"/>
  <c r="D1489" i="3"/>
  <c r="D1512" i="3"/>
  <c r="D1545" i="3"/>
  <c r="D1567" i="3"/>
  <c r="D1573" i="3"/>
  <c r="D1614" i="3"/>
  <c r="D1624" i="3"/>
  <c r="D1638" i="3"/>
  <c r="D1663" i="3"/>
  <c r="D1679" i="3"/>
  <c r="D1689" i="3"/>
  <c r="D1712" i="3"/>
  <c r="D1735" i="3"/>
  <c r="D1754" i="3"/>
  <c r="D1757" i="3"/>
  <c r="D1792" i="3"/>
  <c r="D1805" i="3"/>
  <c r="D1822" i="3"/>
  <c r="D1825" i="3"/>
  <c r="D1863" i="3"/>
  <c r="D1888" i="3"/>
  <c r="D1893" i="3"/>
  <c r="D1903" i="3"/>
  <c r="D1970" i="3"/>
  <c r="D1973" i="3"/>
  <c r="D1983" i="3"/>
  <c r="D1988" i="3"/>
  <c r="D2016" i="3"/>
  <c r="E2016" i="3" s="1"/>
  <c r="D2018" i="3"/>
  <c r="E2018" i="3" s="1"/>
  <c r="D2021" i="3"/>
  <c r="E2021" i="3" s="1"/>
  <c r="D2031" i="3"/>
  <c r="E2031" i="3" s="1"/>
  <c r="D2038" i="3"/>
  <c r="E2038" i="3" s="1"/>
  <c r="D2059" i="3"/>
  <c r="E2059" i="3" s="1"/>
  <c r="D2072" i="3"/>
  <c r="E2072" i="3" s="1"/>
  <c r="D2074" i="3"/>
  <c r="E2074" i="3" s="1"/>
  <c r="D2084" i="3"/>
  <c r="E2084" i="3" s="1"/>
  <c r="D2087" i="3"/>
  <c r="E2087" i="3" s="1"/>
  <c r="D2094" i="3"/>
  <c r="E2094" i="3" s="1"/>
  <c r="D2125" i="3"/>
  <c r="E2125" i="3" s="1"/>
  <c r="D2140" i="3"/>
  <c r="E2140" i="3" s="1"/>
  <c r="D2143" i="3"/>
  <c r="E2143" i="3" s="1"/>
  <c r="D2150" i="3"/>
  <c r="E2150" i="3" s="1"/>
  <c r="D2163" i="3"/>
  <c r="E2163" i="3" s="1"/>
  <c r="D2173" i="3"/>
  <c r="E2173" i="3" s="1"/>
  <c r="D2188" i="3"/>
  <c r="E2188" i="3" s="1"/>
  <c r="D2191" i="3"/>
  <c r="E2191" i="3" s="1"/>
  <c r="D2198" i="3"/>
  <c r="E2198" i="3" s="1"/>
  <c r="D2221" i="3"/>
  <c r="E2221" i="3" s="1"/>
  <c r="D2236" i="3"/>
  <c r="E2236" i="3" s="1"/>
  <c r="D2239" i="3"/>
  <c r="E2239" i="3" s="1"/>
  <c r="D2246" i="3"/>
  <c r="E2246" i="3" s="1"/>
  <c r="D2269" i="3"/>
  <c r="E2269" i="3" s="1"/>
  <c r="D2274" i="3"/>
  <c r="E2274" i="3" s="1"/>
  <c r="D2293" i="3"/>
  <c r="E2293" i="3" s="1"/>
  <c r="D2298" i="3"/>
  <c r="E2298" i="3" s="1"/>
  <c r="D2303" i="3"/>
  <c r="E2303" i="3" s="1"/>
  <c r="D2317" i="3"/>
  <c r="E2317" i="3" s="1"/>
  <c r="D2332" i="3"/>
  <c r="E2332" i="3" s="1"/>
  <c r="D2338" i="3"/>
  <c r="E2338" i="3" s="1"/>
  <c r="D2340" i="3"/>
  <c r="E2340" i="3" s="1"/>
  <c r="D2343" i="3"/>
  <c r="E2343" i="3" s="1"/>
  <c r="D2353" i="3"/>
  <c r="E2353" i="3" s="1"/>
  <c r="D2361" i="3"/>
  <c r="E2361" i="3" s="1"/>
  <c r="D2381" i="3"/>
  <c r="E2381" i="3" s="1"/>
  <c r="D2386" i="3"/>
  <c r="E2386" i="3" s="1"/>
  <c r="D2388" i="3"/>
  <c r="E2388" i="3" s="1"/>
  <c r="D2399" i="3"/>
  <c r="E2399" i="3" s="1"/>
  <c r="D2401" i="3"/>
  <c r="E2401" i="3" s="1"/>
  <c r="D2559" i="3"/>
  <c r="E2559" i="3" s="1"/>
  <c r="D2585" i="3"/>
  <c r="E2585" i="3" s="1"/>
  <c r="D2622" i="3"/>
  <c r="E2622" i="3" s="1"/>
  <c r="D2761" i="3"/>
  <c r="E2761" i="3" s="1"/>
  <c r="D2764" i="3"/>
  <c r="E2764" i="3" s="1"/>
  <c r="D2915" i="3"/>
  <c r="E2915" i="3" s="1"/>
  <c r="D2918" i="3"/>
  <c r="E2918" i="3" s="1"/>
  <c r="D2923" i="3"/>
  <c r="E2923" i="3" s="1"/>
  <c r="D2971" i="3"/>
  <c r="E2971" i="3" s="1"/>
  <c r="D2974" i="3"/>
  <c r="E2974" i="3" s="1"/>
  <c r="D3029" i="3"/>
  <c r="E3029" i="3" s="1"/>
  <c r="D3088" i="3"/>
  <c r="E3088" i="3" s="1"/>
  <c r="D3252" i="3"/>
  <c r="E3252" i="3" s="1"/>
  <c r="D3291" i="3"/>
  <c r="E3291" i="3" s="1"/>
  <c r="D3296" i="3"/>
  <c r="E3296" i="3" s="1"/>
  <c r="D3536" i="3"/>
  <c r="E3536" i="3" s="1"/>
  <c r="D3604" i="3"/>
  <c r="E3604" i="3" s="1"/>
  <c r="D3636" i="3"/>
  <c r="E3636" i="3" s="1"/>
  <c r="D3663" i="3"/>
  <c r="E3663" i="3" s="1"/>
  <c r="D4024" i="3"/>
  <c r="E4024" i="3" s="1"/>
  <c r="D4027" i="3"/>
  <c r="E4027" i="3" s="1"/>
  <c r="D4882" i="3"/>
  <c r="E4882" i="3" s="1"/>
  <c r="D670" i="3"/>
  <c r="D678" i="3"/>
  <c r="D686" i="3"/>
  <c r="D763" i="3"/>
  <c r="D776" i="3"/>
  <c r="D789" i="3"/>
  <c r="D794" i="3"/>
  <c r="D820" i="3"/>
  <c r="D845" i="3"/>
  <c r="D848" i="3"/>
  <c r="D864" i="3"/>
  <c r="D910" i="3"/>
  <c r="D916" i="3"/>
  <c r="D944" i="3"/>
  <c r="D989" i="3"/>
  <c r="D1012" i="3"/>
  <c r="D1045" i="3"/>
  <c r="D1085" i="3"/>
  <c r="D1088" i="3"/>
  <c r="D1207" i="3"/>
  <c r="D1230" i="3"/>
  <c r="D1240" i="3"/>
  <c r="D1245" i="3"/>
  <c r="D1248" i="3"/>
  <c r="D1270" i="3"/>
  <c r="D1279" i="3"/>
  <c r="D1285" i="3"/>
  <c r="D1333" i="3"/>
  <c r="D1429" i="3"/>
  <c r="D1456" i="3"/>
  <c r="D1479" i="3"/>
  <c r="D1525" i="3"/>
  <c r="D1542" i="3"/>
  <c r="D1639" i="3"/>
  <c r="D1649" i="3"/>
  <c r="D1669" i="3"/>
  <c r="D1697" i="3"/>
  <c r="D1705" i="3"/>
  <c r="D1727" i="3"/>
  <c r="D1743" i="3"/>
  <c r="D1772" i="3"/>
  <c r="D1775" i="3"/>
  <c r="D1800" i="3"/>
  <c r="D1808" i="3"/>
  <c r="D1830" i="3"/>
  <c r="D1856" i="3"/>
  <c r="D1861" i="3"/>
  <c r="D1908" i="3"/>
  <c r="D1910" i="3"/>
  <c r="D1933" i="3"/>
  <c r="D1943" i="3"/>
  <c r="D1948" i="3"/>
  <c r="D1950" i="3"/>
  <c r="D2024" i="3"/>
  <c r="E2024" i="3" s="1"/>
  <c r="D2026" i="3"/>
  <c r="E2026" i="3" s="1"/>
  <c r="D2036" i="3"/>
  <c r="E2036" i="3" s="1"/>
  <c r="D2039" i="3"/>
  <c r="E2039" i="3" s="1"/>
  <c r="D2046" i="3"/>
  <c r="E2046" i="3" s="1"/>
  <c r="D2067" i="3"/>
  <c r="E2067" i="3" s="1"/>
  <c r="D2077" i="3"/>
  <c r="E2077" i="3" s="1"/>
  <c r="D2092" i="3"/>
  <c r="E2092" i="3" s="1"/>
  <c r="D2095" i="3"/>
  <c r="E2095" i="3" s="1"/>
  <c r="D2102" i="3"/>
  <c r="E2102" i="3" s="1"/>
  <c r="D2123" i="3"/>
  <c r="E2123" i="3" s="1"/>
  <c r="D2128" i="3"/>
  <c r="E2128" i="3" s="1"/>
  <c r="D2130" i="3"/>
  <c r="E2130" i="3" s="1"/>
  <c r="D2133" i="3"/>
  <c r="E2133" i="3" s="1"/>
  <c r="D2148" i="3"/>
  <c r="E2148" i="3" s="1"/>
  <c r="D2151" i="3"/>
  <c r="E2151" i="3" s="1"/>
  <c r="D2176" i="3"/>
  <c r="E2176" i="3" s="1"/>
  <c r="D2178" i="3"/>
  <c r="E2178" i="3" s="1"/>
  <c r="D2181" i="3"/>
  <c r="E2181" i="3" s="1"/>
  <c r="D2196" i="3"/>
  <c r="E2196" i="3" s="1"/>
  <c r="D2199" i="3"/>
  <c r="E2199" i="3" s="1"/>
  <c r="D2224" i="3"/>
  <c r="E2224" i="3" s="1"/>
  <c r="D2229" i="3"/>
  <c r="E2229" i="3" s="1"/>
  <c r="D2244" i="3"/>
  <c r="E2244" i="3" s="1"/>
  <c r="D2247" i="3"/>
  <c r="E2247" i="3" s="1"/>
  <c r="D2272" i="3"/>
  <c r="E2272" i="3" s="1"/>
  <c r="D2300" i="3"/>
  <c r="E2300" i="3" s="1"/>
  <c r="D2325" i="3"/>
  <c r="E2325" i="3" s="1"/>
  <c r="D2346" i="3"/>
  <c r="E2346" i="3" s="1"/>
  <c r="D2351" i="3"/>
  <c r="E2351" i="3" s="1"/>
  <c r="D2359" i="3"/>
  <c r="E2359" i="3" s="1"/>
  <c r="D2369" i="3"/>
  <c r="E2369" i="3" s="1"/>
  <c r="D2396" i="3"/>
  <c r="E2396" i="3" s="1"/>
  <c r="D2422" i="3"/>
  <c r="E2422" i="3" s="1"/>
  <c r="D2873" i="3"/>
  <c r="E2873" i="3" s="1"/>
  <c r="D2876" i="3"/>
  <c r="E2876" i="3" s="1"/>
  <c r="D3022" i="3"/>
  <c r="E3022" i="3" s="1"/>
  <c r="D3085" i="3"/>
  <c r="E3085" i="3" s="1"/>
  <c r="D3144" i="3"/>
  <c r="E3144" i="3" s="1"/>
  <c r="D3210" i="3"/>
  <c r="E3210" i="3" s="1"/>
  <c r="D3247" i="3"/>
  <c r="E3247" i="3" s="1"/>
  <c r="D3521" i="3"/>
  <c r="E3521" i="3" s="1"/>
  <c r="D3568" i="3"/>
  <c r="E3568" i="3" s="1"/>
  <c r="D3692" i="3"/>
  <c r="E3692" i="3" s="1"/>
  <c r="D3695" i="3"/>
  <c r="E3695" i="3" s="1"/>
  <c r="D3732" i="3"/>
  <c r="E3732" i="3" s="1"/>
  <c r="D3735" i="3"/>
  <c r="E3735" i="3" s="1"/>
  <c r="D3761" i="3"/>
  <c r="E3761" i="3" s="1"/>
  <c r="D3777" i="3"/>
  <c r="E3777" i="3" s="1"/>
  <c r="D3780" i="3"/>
  <c r="E3780" i="3" s="1"/>
  <c r="D4829" i="3"/>
  <c r="E4829" i="3" s="1"/>
  <c r="D4832" i="3"/>
  <c r="E4832" i="3" s="1"/>
  <c r="D662" i="3"/>
  <c r="D764" i="3"/>
  <c r="D771" i="3"/>
  <c r="D779" i="3"/>
  <c r="D782" i="3"/>
  <c r="D861" i="3"/>
  <c r="D887" i="3"/>
  <c r="D895" i="3"/>
  <c r="D942" i="3"/>
  <c r="D980" i="3"/>
  <c r="D1055" i="3"/>
  <c r="D1076" i="3"/>
  <c r="D1126" i="3"/>
  <c r="D1159" i="3"/>
  <c r="D1175" i="3"/>
  <c r="D1188" i="3"/>
  <c r="D1246" i="3"/>
  <c r="D1288" i="3"/>
  <c r="D1328" i="3"/>
  <c r="D1343" i="3"/>
  <c r="D1349" i="3"/>
  <c r="D1397" i="3"/>
  <c r="D1424" i="3"/>
  <c r="D1449" i="3"/>
  <c r="D1471" i="3"/>
  <c r="D1482" i="3"/>
  <c r="D1497" i="3"/>
  <c r="D1520" i="3"/>
  <c r="D1543" i="3"/>
  <c r="D1589" i="3"/>
  <c r="D1606" i="3"/>
  <c r="D1612" i="3"/>
  <c r="D1617" i="3"/>
  <c r="D1672" i="3"/>
  <c r="D1685" i="3"/>
  <c r="D1702" i="3"/>
  <c r="D1720" i="3"/>
  <c r="D1730" i="3"/>
  <c r="D1765" i="3"/>
  <c r="D1780" i="3"/>
  <c r="D1790" i="3"/>
  <c r="D1820" i="3"/>
  <c r="D1876" i="3"/>
  <c r="D1878" i="3"/>
  <c r="D1896" i="3"/>
  <c r="D1898" i="3"/>
  <c r="D1901" i="3"/>
  <c r="D1911" i="3"/>
  <c r="D1916" i="3"/>
  <c r="D1918" i="3"/>
  <c r="D1936" i="3"/>
  <c r="D1938" i="3"/>
  <c r="D1941" i="3"/>
  <c r="D1951" i="3"/>
  <c r="D1956" i="3"/>
  <c r="D1971" i="3"/>
  <c r="D1978" i="3"/>
  <c r="D1981" i="3"/>
  <c r="D1991" i="3"/>
  <c r="D1996" i="3"/>
  <c r="D1998" i="3"/>
  <c r="E1998" i="3" s="1"/>
  <c r="D2029" i="3"/>
  <c r="E2029" i="3" s="1"/>
  <c r="D2044" i="3"/>
  <c r="E2044" i="3" s="1"/>
  <c r="D2047" i="3"/>
  <c r="E2047" i="3" s="1"/>
  <c r="D2054" i="3"/>
  <c r="E2054" i="3" s="1"/>
  <c r="D2080" i="3"/>
  <c r="E2080" i="3" s="1"/>
  <c r="D2082" i="3"/>
  <c r="E2082" i="3" s="1"/>
  <c r="D2085" i="3"/>
  <c r="E2085" i="3" s="1"/>
  <c r="D2100" i="3"/>
  <c r="E2100" i="3" s="1"/>
  <c r="D2103" i="3"/>
  <c r="E2103" i="3" s="1"/>
  <c r="D2110" i="3"/>
  <c r="E2110" i="3" s="1"/>
  <c r="D2136" i="3"/>
  <c r="E2136" i="3" s="1"/>
  <c r="D2138" i="3"/>
  <c r="E2138" i="3" s="1"/>
  <c r="D2141" i="3"/>
  <c r="E2141" i="3" s="1"/>
  <c r="D2156" i="3"/>
  <c r="E2156" i="3" s="1"/>
  <c r="D2158" i="3"/>
  <c r="E2158" i="3" s="1"/>
  <c r="D2184" i="3"/>
  <c r="E2184" i="3" s="1"/>
  <c r="D2189" i="3"/>
  <c r="E2189" i="3" s="1"/>
  <c r="D2204" i="3"/>
  <c r="E2204" i="3" s="1"/>
  <c r="D2206" i="3"/>
  <c r="E2206" i="3" s="1"/>
  <c r="D2232" i="3"/>
  <c r="E2232" i="3" s="1"/>
  <c r="D2234" i="3"/>
  <c r="E2234" i="3" s="1"/>
  <c r="D2237" i="3"/>
  <c r="E2237" i="3" s="1"/>
  <c r="D2252" i="3"/>
  <c r="E2252" i="3" s="1"/>
  <c r="D2254" i="3"/>
  <c r="E2254" i="3" s="1"/>
  <c r="D2281" i="3"/>
  <c r="E2281" i="3" s="1"/>
  <c r="D2294" i="3"/>
  <c r="E2294" i="3" s="1"/>
  <c r="D2306" i="3"/>
  <c r="E2306" i="3" s="1"/>
  <c r="D2311" i="3"/>
  <c r="E2311" i="3" s="1"/>
  <c r="D2318" i="3"/>
  <c r="E2318" i="3" s="1"/>
  <c r="D2320" i="3"/>
  <c r="E2320" i="3" s="1"/>
  <c r="D2333" i="3"/>
  <c r="E2333" i="3" s="1"/>
  <c r="D2341" i="3"/>
  <c r="E2341" i="3" s="1"/>
  <c r="D2348" i="3"/>
  <c r="E2348" i="3" s="1"/>
  <c r="D2354" i="3"/>
  <c r="E2354" i="3" s="1"/>
  <c r="D2356" i="3"/>
  <c r="E2356" i="3" s="1"/>
  <c r="D2362" i="3"/>
  <c r="E2362" i="3" s="1"/>
  <c r="D2367" i="3"/>
  <c r="E2367" i="3" s="1"/>
  <c r="D2402" i="3"/>
  <c r="E2402" i="3" s="1"/>
  <c r="D2409" i="3"/>
  <c r="E2409" i="3" s="1"/>
  <c r="D2454" i="3"/>
  <c r="E2454" i="3" s="1"/>
  <c r="D2478" i="3"/>
  <c r="E2478" i="3" s="1"/>
  <c r="D2678" i="3"/>
  <c r="E2678" i="3" s="1"/>
  <c r="D2744" i="3"/>
  <c r="E2744" i="3" s="1"/>
  <c r="D2791" i="3"/>
  <c r="E2791" i="3" s="1"/>
  <c r="D2961" i="3"/>
  <c r="E2961" i="3" s="1"/>
  <c r="D3078" i="3"/>
  <c r="E3078" i="3" s="1"/>
  <c r="D3141" i="3"/>
  <c r="E3141" i="3" s="1"/>
  <c r="D3286" i="3"/>
  <c r="E3286" i="3" s="1"/>
  <c r="D3331" i="3"/>
  <c r="E3331" i="3" s="1"/>
  <c r="D3336" i="3"/>
  <c r="E3336" i="3" s="1"/>
  <c r="D3518" i="3"/>
  <c r="E3518" i="3" s="1"/>
  <c r="D3759" i="3"/>
  <c r="E3759" i="3" s="1"/>
  <c r="D4211" i="3"/>
  <c r="E4211" i="3" s="1"/>
  <c r="D4216" i="3"/>
  <c r="E4216" i="3" s="1"/>
  <c r="D692" i="3"/>
  <c r="D694" i="3"/>
  <c r="D700" i="3"/>
  <c r="D800" i="3"/>
  <c r="D823" i="3"/>
  <c r="D831" i="3"/>
  <c r="D862" i="3"/>
  <c r="D903" i="3"/>
  <c r="D911" i="3"/>
  <c r="D947" i="3"/>
  <c r="D957" i="3"/>
  <c r="D970" i="3"/>
  <c r="D975" i="3"/>
  <c r="D1015" i="3"/>
  <c r="D1023" i="3"/>
  <c r="D1063" i="3"/>
  <c r="D1104" i="3"/>
  <c r="D1183" i="3"/>
  <c r="D1298" i="3"/>
  <c r="D1301" i="3"/>
  <c r="D1392" i="3"/>
  <c r="D1417" i="3"/>
  <c r="D1446" i="3"/>
  <c r="D1464" i="3"/>
  <c r="D1477" i="3"/>
  <c r="D1551" i="3"/>
  <c r="D1561" i="3"/>
  <c r="D1584" i="3"/>
  <c r="D1607" i="3"/>
  <c r="D1625" i="3"/>
  <c r="D1637" i="3"/>
  <c r="D1657" i="3"/>
  <c r="D1680" i="3"/>
  <c r="D1703" i="3"/>
  <c r="D1713" i="3"/>
  <c r="D1721" i="3"/>
  <c r="D1741" i="3"/>
  <c r="D1760" i="3"/>
  <c r="D1773" i="3"/>
  <c r="D1798" i="3"/>
  <c r="D1831" i="3"/>
  <c r="D1836" i="3"/>
  <c r="D1839" i="3"/>
  <c r="D1849" i="3"/>
  <c r="D1879" i="3"/>
  <c r="D1884" i="3"/>
  <c r="D1919" i="3"/>
  <c r="D1984" i="3"/>
  <c r="D1986" i="3"/>
  <c r="D1989" i="3"/>
  <c r="D1999" i="3"/>
  <c r="E1999" i="3" s="1"/>
  <c r="D2006" i="3"/>
  <c r="E2006" i="3" s="1"/>
  <c r="D2032" i="3"/>
  <c r="E2032" i="3" s="1"/>
  <c r="D2034" i="3"/>
  <c r="E2034" i="3" s="1"/>
  <c r="D2037" i="3"/>
  <c r="E2037" i="3" s="1"/>
  <c r="D2052" i="3"/>
  <c r="E2052" i="3" s="1"/>
  <c r="D2055" i="3"/>
  <c r="E2055" i="3" s="1"/>
  <c r="D2062" i="3"/>
  <c r="E2062" i="3" s="1"/>
  <c r="D2088" i="3"/>
  <c r="E2088" i="3" s="1"/>
  <c r="D2090" i="3"/>
  <c r="E2090" i="3" s="1"/>
  <c r="D2093" i="3"/>
  <c r="E2093" i="3" s="1"/>
  <c r="D2108" i="3"/>
  <c r="E2108" i="3" s="1"/>
  <c r="D2111" i="3"/>
  <c r="E2111" i="3" s="1"/>
  <c r="D2118" i="3"/>
  <c r="E2118" i="3" s="1"/>
  <c r="D2144" i="3"/>
  <c r="E2144" i="3" s="1"/>
  <c r="D2146" i="3"/>
  <c r="E2146" i="3" s="1"/>
  <c r="D2149" i="3"/>
  <c r="E2149" i="3" s="1"/>
  <c r="D2159" i="3"/>
  <c r="E2159" i="3" s="1"/>
  <c r="D2166" i="3"/>
  <c r="E2166" i="3" s="1"/>
  <c r="D2192" i="3"/>
  <c r="E2192" i="3" s="1"/>
  <c r="D2194" i="3"/>
  <c r="E2194" i="3" s="1"/>
  <c r="D2197" i="3"/>
  <c r="E2197" i="3" s="1"/>
  <c r="D2207" i="3"/>
  <c r="E2207" i="3" s="1"/>
  <c r="D2214" i="3"/>
  <c r="E2214" i="3" s="1"/>
  <c r="D2240" i="3"/>
  <c r="E2240" i="3" s="1"/>
  <c r="D2242" i="3"/>
  <c r="E2242" i="3" s="1"/>
  <c r="D2245" i="3"/>
  <c r="E2245" i="3" s="1"/>
  <c r="D2255" i="3"/>
  <c r="E2255" i="3" s="1"/>
  <c r="D2262" i="3"/>
  <c r="E2262" i="3" s="1"/>
  <c r="D2282" i="3"/>
  <c r="E2282" i="3" s="1"/>
  <c r="D2287" i="3"/>
  <c r="E2287" i="3" s="1"/>
  <c r="D2301" i="3"/>
  <c r="E2301" i="3" s="1"/>
  <c r="D2304" i="3"/>
  <c r="E2304" i="3" s="1"/>
  <c r="D2326" i="3"/>
  <c r="E2326" i="3" s="1"/>
  <c r="D2328" i="3"/>
  <c r="E2328" i="3" s="1"/>
  <c r="D2364" i="3"/>
  <c r="E2364" i="3" s="1"/>
  <c r="D2370" i="3"/>
  <c r="E2370" i="3" s="1"/>
  <c r="D2407" i="3"/>
  <c r="E2407" i="3" s="1"/>
  <c r="D2573" i="3"/>
  <c r="E2573" i="3" s="1"/>
  <c r="D2786" i="3"/>
  <c r="E2786" i="3" s="1"/>
  <c r="D3009" i="3"/>
  <c r="E3009" i="3" s="1"/>
  <c r="D3131" i="3"/>
  <c r="E3131" i="3" s="1"/>
  <c r="D3134" i="3"/>
  <c r="E3134" i="3" s="1"/>
  <c r="D3187" i="3"/>
  <c r="E3187" i="3" s="1"/>
  <c r="D3190" i="3"/>
  <c r="E3190" i="3" s="1"/>
  <c r="D3379" i="3"/>
  <c r="E3379" i="3" s="1"/>
  <c r="D3508" i="3"/>
  <c r="E3508" i="3" s="1"/>
  <c r="D3511" i="3"/>
  <c r="E3511" i="3" s="1"/>
  <c r="D3592" i="3"/>
  <c r="E3592" i="3" s="1"/>
  <c r="D3624" i="3"/>
  <c r="E3624" i="3" s="1"/>
  <c r="D3656" i="3"/>
  <c r="E3656" i="3" s="1"/>
  <c r="D3725" i="3"/>
  <c r="E3725" i="3" s="1"/>
  <c r="D687" i="3"/>
  <c r="D712" i="3"/>
  <c r="D736" i="3"/>
  <c r="D741" i="3"/>
  <c r="D744" i="3"/>
  <c r="D752" i="3"/>
  <c r="D792" i="3"/>
  <c r="D797" i="3"/>
  <c r="D808" i="3"/>
  <c r="D846" i="3"/>
  <c r="D852" i="3"/>
  <c r="D909" i="3"/>
  <c r="D952" i="3"/>
  <c r="D965" i="3"/>
  <c r="D983" i="3"/>
  <c r="D1046" i="3"/>
  <c r="D1053" i="3"/>
  <c r="D1071" i="3"/>
  <c r="D1092" i="3"/>
  <c r="D1136" i="3"/>
  <c r="D1142" i="3"/>
  <c r="D1152" i="3"/>
  <c r="D1173" i="3"/>
  <c r="D1252" i="3"/>
  <c r="D1271" i="3"/>
  <c r="D1296" i="3"/>
  <c r="D1318" i="3"/>
  <c r="D1336" i="3"/>
  <c r="D1365" i="3"/>
  <c r="D1385" i="3"/>
  <c r="D1414" i="3"/>
  <c r="D1447" i="3"/>
  <c r="D1457" i="3"/>
  <c r="D1493" i="3"/>
  <c r="D1510" i="3"/>
  <c r="D1535" i="3"/>
  <c r="D1541" i="3"/>
  <c r="D1577" i="3"/>
  <c r="D1599" i="3"/>
  <c r="D1610" i="3"/>
  <c r="D1667" i="3"/>
  <c r="D1718" i="3"/>
  <c r="D1736" i="3"/>
  <c r="D1744" i="3"/>
  <c r="D1776" i="3"/>
  <c r="D1785" i="3"/>
  <c r="D1788" i="3"/>
  <c r="D1791" i="3"/>
  <c r="D1806" i="3"/>
  <c r="D1844" i="3"/>
  <c r="D1857" i="3"/>
  <c r="D1906" i="3"/>
  <c r="D1909" i="3"/>
  <c r="D1924" i="3"/>
  <c r="D1946" i="3"/>
  <c r="D1949" i="3"/>
  <c r="D1959" i="3"/>
  <c r="D1964" i="3"/>
  <c r="D1966" i="3"/>
  <c r="D2004" i="3"/>
  <c r="E2004" i="3" s="1"/>
  <c r="D2007" i="3"/>
  <c r="E2007" i="3" s="1"/>
  <c r="D2014" i="3"/>
  <c r="E2014" i="3" s="1"/>
  <c r="D2040" i="3"/>
  <c r="E2040" i="3" s="1"/>
  <c r="D2042" i="3"/>
  <c r="E2042" i="3" s="1"/>
  <c r="D2045" i="3"/>
  <c r="E2045" i="3" s="1"/>
  <c r="D2060" i="3"/>
  <c r="E2060" i="3" s="1"/>
  <c r="D2063" i="3"/>
  <c r="E2063" i="3" s="1"/>
  <c r="D2070" i="3"/>
  <c r="E2070" i="3" s="1"/>
  <c r="D2096" i="3"/>
  <c r="E2096" i="3" s="1"/>
  <c r="D2101" i="3"/>
  <c r="E2101" i="3" s="1"/>
  <c r="D2116" i="3"/>
  <c r="E2116" i="3" s="1"/>
  <c r="D2119" i="3"/>
  <c r="E2119" i="3" s="1"/>
  <c r="D2152" i="3"/>
  <c r="E2152" i="3" s="1"/>
  <c r="D2154" i="3"/>
  <c r="E2154" i="3" s="1"/>
  <c r="D2164" i="3"/>
  <c r="E2164" i="3" s="1"/>
  <c r="D2167" i="3"/>
  <c r="E2167" i="3" s="1"/>
  <c r="D2200" i="3"/>
  <c r="E2200" i="3" s="1"/>
  <c r="D2202" i="3"/>
  <c r="E2202" i="3" s="1"/>
  <c r="D2212" i="3"/>
  <c r="E2212" i="3" s="1"/>
  <c r="D2215" i="3"/>
  <c r="E2215" i="3" s="1"/>
  <c r="D2248" i="3"/>
  <c r="E2248" i="3" s="1"/>
  <c r="D2250" i="3"/>
  <c r="E2250" i="3" s="1"/>
  <c r="D2260" i="3"/>
  <c r="E2260" i="3" s="1"/>
  <c r="D2263" i="3"/>
  <c r="E2263" i="3" s="1"/>
  <c r="D2277" i="3"/>
  <c r="E2277" i="3" s="1"/>
  <c r="D2284" i="3"/>
  <c r="E2284" i="3" s="1"/>
  <c r="D2313" i="3"/>
  <c r="E2313" i="3" s="1"/>
  <c r="D2321" i="3"/>
  <c r="E2321" i="3" s="1"/>
  <c r="D2334" i="3"/>
  <c r="E2334" i="3" s="1"/>
  <c r="D2336" i="3"/>
  <c r="E2336" i="3" s="1"/>
  <c r="D2342" i="3"/>
  <c r="E2342" i="3" s="1"/>
  <c r="D2349" i="3"/>
  <c r="E2349" i="3" s="1"/>
  <c r="D2357" i="3"/>
  <c r="E2357" i="3" s="1"/>
  <c r="D2375" i="3"/>
  <c r="E2375" i="3" s="1"/>
  <c r="D2377" i="3"/>
  <c r="E2377" i="3" s="1"/>
  <c r="D2390" i="3"/>
  <c r="E2390" i="3" s="1"/>
  <c r="D2898" i="3"/>
  <c r="E2898" i="3" s="1"/>
  <c r="D2946" i="3"/>
  <c r="E2946" i="3" s="1"/>
  <c r="D3065" i="3"/>
  <c r="E3065" i="3" s="1"/>
  <c r="D3318" i="3"/>
  <c r="E3318" i="3" s="1"/>
  <c r="D3619" i="3"/>
  <c r="E3619" i="3" s="1"/>
  <c r="D3651" i="3"/>
  <c r="E3651" i="3" s="1"/>
  <c r="D3720" i="3"/>
  <c r="E3720" i="3" s="1"/>
  <c r="D4180" i="3"/>
  <c r="E4180" i="3" s="1"/>
  <c r="D4652" i="3"/>
  <c r="E4652" i="3" s="1"/>
  <c r="D2447" i="3"/>
  <c r="E2447" i="3" s="1"/>
  <c r="D2449" i="3"/>
  <c r="E2449" i="3" s="1"/>
  <c r="D2461" i="3"/>
  <c r="E2461" i="3" s="1"/>
  <c r="D2473" i="3"/>
  <c r="E2473" i="3" s="1"/>
  <c r="D2510" i="3"/>
  <c r="E2510" i="3" s="1"/>
  <c r="D2542" i="3"/>
  <c r="E2542" i="3" s="1"/>
  <c r="D2598" i="3"/>
  <c r="E2598" i="3" s="1"/>
  <c r="D2610" i="3"/>
  <c r="E2610" i="3" s="1"/>
  <c r="D2615" i="3"/>
  <c r="E2615" i="3" s="1"/>
  <c r="D2617" i="3"/>
  <c r="E2617" i="3" s="1"/>
  <c r="D2642" i="3"/>
  <c r="E2642" i="3" s="1"/>
  <c r="D2647" i="3"/>
  <c r="E2647" i="3" s="1"/>
  <c r="D2654" i="3"/>
  <c r="E2654" i="3" s="1"/>
  <c r="D2671" i="3"/>
  <c r="E2671" i="3" s="1"/>
  <c r="D2673" i="3"/>
  <c r="E2673" i="3" s="1"/>
  <c r="D2685" i="3"/>
  <c r="E2685" i="3" s="1"/>
  <c r="D2727" i="3"/>
  <c r="E2727" i="3" s="1"/>
  <c r="D2739" i="3"/>
  <c r="E2739" i="3" s="1"/>
  <c r="D2741" i="3"/>
  <c r="E2741" i="3" s="1"/>
  <c r="D2749" i="3"/>
  <c r="E2749" i="3" s="1"/>
  <c r="D2754" i="3"/>
  <c r="E2754" i="3" s="1"/>
  <c r="D2759" i="3"/>
  <c r="E2759" i="3" s="1"/>
  <c r="D2774" i="3"/>
  <c r="E2774" i="3" s="1"/>
  <c r="D2824" i="3"/>
  <c r="E2824" i="3" s="1"/>
  <c r="D2841" i="3"/>
  <c r="E2841" i="3" s="1"/>
  <c r="D2844" i="3"/>
  <c r="E2844" i="3" s="1"/>
  <c r="D2856" i="3"/>
  <c r="E2856" i="3" s="1"/>
  <c r="D2871" i="3"/>
  <c r="E2871" i="3" s="1"/>
  <c r="D2883" i="3"/>
  <c r="E2883" i="3" s="1"/>
  <c r="D2886" i="3"/>
  <c r="E2886" i="3" s="1"/>
  <c r="D2934" i="3"/>
  <c r="E2934" i="3" s="1"/>
  <c r="D2954" i="3"/>
  <c r="E2954" i="3" s="1"/>
  <c r="D2969" i="3"/>
  <c r="E2969" i="3" s="1"/>
  <c r="D2982" i="3"/>
  <c r="E2982" i="3" s="1"/>
  <c r="D2989" i="3"/>
  <c r="E2989" i="3" s="1"/>
  <c r="D2992" i="3"/>
  <c r="E2992" i="3" s="1"/>
  <c r="D3017" i="3"/>
  <c r="E3017" i="3" s="1"/>
  <c r="D3030" i="3"/>
  <c r="E3030" i="3" s="1"/>
  <c r="D3037" i="3"/>
  <c r="E3037" i="3" s="1"/>
  <c r="D3040" i="3"/>
  <c r="E3040" i="3" s="1"/>
  <c r="D3058" i="3"/>
  <c r="E3058" i="3" s="1"/>
  <c r="D3068" i="3"/>
  <c r="E3068" i="3" s="1"/>
  <c r="D3086" i="3"/>
  <c r="E3086" i="3" s="1"/>
  <c r="D3093" i="3"/>
  <c r="E3093" i="3" s="1"/>
  <c r="D3096" i="3"/>
  <c r="E3096" i="3" s="1"/>
  <c r="D3106" i="3"/>
  <c r="E3106" i="3" s="1"/>
  <c r="D3121" i="3"/>
  <c r="E3121" i="3" s="1"/>
  <c r="D3142" i="3"/>
  <c r="E3142" i="3" s="1"/>
  <c r="D3162" i="3"/>
  <c r="E3162" i="3" s="1"/>
  <c r="D3177" i="3"/>
  <c r="E3177" i="3" s="1"/>
  <c r="D3180" i="3"/>
  <c r="E3180" i="3" s="1"/>
  <c r="D3197" i="3"/>
  <c r="E3197" i="3" s="1"/>
  <c r="D3200" i="3"/>
  <c r="E3200" i="3" s="1"/>
  <c r="D3227" i="3"/>
  <c r="E3227" i="3" s="1"/>
  <c r="D3242" i="3"/>
  <c r="E3242" i="3" s="1"/>
  <c r="D3277" i="3"/>
  <c r="E3277" i="3" s="1"/>
  <c r="D3287" i="3"/>
  <c r="E3287" i="3" s="1"/>
  <c r="D3309" i="3"/>
  <c r="E3309" i="3" s="1"/>
  <c r="D3319" i="3"/>
  <c r="E3319" i="3" s="1"/>
  <c r="D3326" i="3"/>
  <c r="E3326" i="3" s="1"/>
  <c r="D3339" i="3"/>
  <c r="E3339" i="3" s="1"/>
  <c r="D3344" i="3"/>
  <c r="E3344" i="3" s="1"/>
  <c r="D3362" i="3"/>
  <c r="E3362" i="3" s="1"/>
  <c r="D3365" i="3"/>
  <c r="E3365" i="3" s="1"/>
  <c r="D3419" i="3"/>
  <c r="E3419" i="3" s="1"/>
  <c r="D3438" i="3"/>
  <c r="E3438" i="3" s="1"/>
  <c r="D3441" i="3"/>
  <c r="E3441" i="3" s="1"/>
  <c r="D3458" i="3"/>
  <c r="E3458" i="3" s="1"/>
  <c r="D3468" i="3"/>
  <c r="E3468" i="3" s="1"/>
  <c r="D3470" i="3"/>
  <c r="E3470" i="3" s="1"/>
  <c r="D3473" i="3"/>
  <c r="E3473" i="3" s="1"/>
  <c r="D3498" i="3"/>
  <c r="E3498" i="3" s="1"/>
  <c r="D3501" i="3"/>
  <c r="E3501" i="3" s="1"/>
  <c r="D3516" i="3"/>
  <c r="E3516" i="3" s="1"/>
  <c r="D3519" i="3"/>
  <c r="E3519" i="3" s="1"/>
  <c r="D3526" i="3"/>
  <c r="E3526" i="3" s="1"/>
  <c r="D3529" i="3"/>
  <c r="E3529" i="3" s="1"/>
  <c r="D3548" i="3"/>
  <c r="E3548" i="3" s="1"/>
  <c r="D3551" i="3"/>
  <c r="E3551" i="3" s="1"/>
  <c r="D3573" i="3"/>
  <c r="E3573" i="3" s="1"/>
  <c r="D3580" i="3"/>
  <c r="E3580" i="3" s="1"/>
  <c r="D3597" i="3"/>
  <c r="E3597" i="3" s="1"/>
  <c r="D3614" i="3"/>
  <c r="E3614" i="3" s="1"/>
  <c r="D3617" i="3"/>
  <c r="E3617" i="3" s="1"/>
  <c r="D3629" i="3"/>
  <c r="E3629" i="3" s="1"/>
  <c r="D3649" i="3"/>
  <c r="E3649" i="3" s="1"/>
  <c r="D3661" i="3"/>
  <c r="E3661" i="3" s="1"/>
  <c r="D3668" i="3"/>
  <c r="E3668" i="3" s="1"/>
  <c r="D3678" i="3"/>
  <c r="E3678" i="3" s="1"/>
  <c r="D3683" i="3"/>
  <c r="E3683" i="3" s="1"/>
  <c r="D3688" i="3"/>
  <c r="E3688" i="3" s="1"/>
  <c r="D3700" i="3"/>
  <c r="E3700" i="3" s="1"/>
  <c r="D3713" i="3"/>
  <c r="E3713" i="3" s="1"/>
  <c r="D3728" i="3"/>
  <c r="E3728" i="3" s="1"/>
  <c r="D3747" i="3"/>
  <c r="E3747" i="3" s="1"/>
  <c r="D3749" i="3"/>
  <c r="E3749" i="3" s="1"/>
  <c r="D3836" i="3"/>
  <c r="E3836" i="3" s="1"/>
  <c r="D3925" i="3"/>
  <c r="E3925" i="3" s="1"/>
  <c r="D3967" i="3"/>
  <c r="E3967" i="3" s="1"/>
  <c r="D4122" i="3"/>
  <c r="E4122" i="3" s="1"/>
  <c r="D4175" i="3"/>
  <c r="E4175" i="3" s="1"/>
  <c r="D4325" i="3"/>
  <c r="E4325" i="3" s="1"/>
  <c r="D4357" i="3"/>
  <c r="E4357" i="3" s="1"/>
  <c r="D4381" i="3"/>
  <c r="E4381" i="3" s="1"/>
  <c r="D4906" i="3"/>
  <c r="E4906" i="3" s="1"/>
  <c r="D4909" i="3"/>
  <c r="E4909" i="3" s="1"/>
  <c r="D2410" i="3"/>
  <c r="E2410" i="3" s="1"/>
  <c r="D2412" i="3"/>
  <c r="E2412" i="3" s="1"/>
  <c r="D2430" i="3"/>
  <c r="E2430" i="3" s="1"/>
  <c r="D2486" i="3"/>
  <c r="E2486" i="3" s="1"/>
  <c r="D2498" i="3"/>
  <c r="E2498" i="3" s="1"/>
  <c r="D2503" i="3"/>
  <c r="E2503" i="3" s="1"/>
  <c r="D2505" i="3"/>
  <c r="E2505" i="3" s="1"/>
  <c r="D2530" i="3"/>
  <c r="E2530" i="3" s="1"/>
  <c r="D2535" i="3"/>
  <c r="E2535" i="3" s="1"/>
  <c r="D2537" i="3"/>
  <c r="E2537" i="3" s="1"/>
  <c r="D2562" i="3"/>
  <c r="E2562" i="3" s="1"/>
  <c r="D2567" i="3"/>
  <c r="E2567" i="3" s="1"/>
  <c r="D2574" i="3"/>
  <c r="E2574" i="3" s="1"/>
  <c r="D2579" i="3"/>
  <c r="E2579" i="3" s="1"/>
  <c r="D2591" i="3"/>
  <c r="E2591" i="3" s="1"/>
  <c r="D2593" i="3"/>
  <c r="E2593" i="3" s="1"/>
  <c r="D2603" i="3"/>
  <c r="E2603" i="3" s="1"/>
  <c r="D2605" i="3"/>
  <c r="E2605" i="3" s="1"/>
  <c r="D2630" i="3"/>
  <c r="E2630" i="3" s="1"/>
  <c r="D2637" i="3"/>
  <c r="E2637" i="3" s="1"/>
  <c r="D2649" i="3"/>
  <c r="E2649" i="3" s="1"/>
  <c r="D2703" i="3"/>
  <c r="E2703" i="3" s="1"/>
  <c r="D2715" i="3"/>
  <c r="E2715" i="3" s="1"/>
  <c r="D2720" i="3"/>
  <c r="E2720" i="3" s="1"/>
  <c r="D2742" i="3"/>
  <c r="E2742" i="3" s="1"/>
  <c r="D2809" i="3"/>
  <c r="E2809" i="3" s="1"/>
  <c r="D2812" i="3"/>
  <c r="E2812" i="3" s="1"/>
  <c r="D2821" i="3"/>
  <c r="E2821" i="3" s="1"/>
  <c r="D2829" i="3"/>
  <c r="E2829" i="3" s="1"/>
  <c r="D2834" i="3"/>
  <c r="E2834" i="3" s="1"/>
  <c r="D2839" i="3"/>
  <c r="E2839" i="3" s="1"/>
  <c r="D2853" i="3"/>
  <c r="E2853" i="3" s="1"/>
  <c r="D2861" i="3"/>
  <c r="E2861" i="3" s="1"/>
  <c r="D2866" i="3"/>
  <c r="E2866" i="3" s="1"/>
  <c r="D2904" i="3"/>
  <c r="E2904" i="3" s="1"/>
  <c r="D2921" i="3"/>
  <c r="E2921" i="3" s="1"/>
  <c r="D2924" i="3"/>
  <c r="E2924" i="3" s="1"/>
  <c r="D2941" i="3"/>
  <c r="E2941" i="3" s="1"/>
  <c r="D2944" i="3"/>
  <c r="E2944" i="3" s="1"/>
  <c r="D2962" i="3"/>
  <c r="E2962" i="3" s="1"/>
  <c r="D2972" i="3"/>
  <c r="E2972" i="3" s="1"/>
  <c r="D2990" i="3"/>
  <c r="E2990" i="3" s="1"/>
  <c r="D2997" i="3"/>
  <c r="E2997" i="3" s="1"/>
  <c r="D3000" i="3"/>
  <c r="E3000" i="3" s="1"/>
  <c r="D3010" i="3"/>
  <c r="E3010" i="3" s="1"/>
  <c r="D3020" i="3"/>
  <c r="E3020" i="3" s="1"/>
  <c r="D3038" i="3"/>
  <c r="E3038" i="3" s="1"/>
  <c r="D3045" i="3"/>
  <c r="E3045" i="3" s="1"/>
  <c r="D3048" i="3"/>
  <c r="E3048" i="3" s="1"/>
  <c r="D3066" i="3"/>
  <c r="E3066" i="3" s="1"/>
  <c r="D3073" i="3"/>
  <c r="E3073" i="3" s="1"/>
  <c r="D3094" i="3"/>
  <c r="E3094" i="3" s="1"/>
  <c r="D3114" i="3"/>
  <c r="E3114" i="3" s="1"/>
  <c r="D3129" i="3"/>
  <c r="E3129" i="3" s="1"/>
  <c r="D3132" i="3"/>
  <c r="E3132" i="3" s="1"/>
  <c r="D3149" i="3"/>
  <c r="E3149" i="3" s="1"/>
  <c r="D3152" i="3"/>
  <c r="E3152" i="3" s="1"/>
  <c r="D3170" i="3"/>
  <c r="E3170" i="3" s="1"/>
  <c r="D3185" i="3"/>
  <c r="E3185" i="3" s="1"/>
  <c r="D3198" i="3"/>
  <c r="E3198" i="3" s="1"/>
  <c r="D3205" i="3"/>
  <c r="E3205" i="3" s="1"/>
  <c r="D3208" i="3"/>
  <c r="E3208" i="3" s="1"/>
  <c r="D3218" i="3"/>
  <c r="E3218" i="3" s="1"/>
  <c r="D3225" i="3"/>
  <c r="E3225" i="3" s="1"/>
  <c r="D3238" i="3"/>
  <c r="E3238" i="3" s="1"/>
  <c r="D3250" i="3"/>
  <c r="E3250" i="3" s="1"/>
  <c r="D3255" i="3"/>
  <c r="E3255" i="3" s="1"/>
  <c r="D3262" i="3"/>
  <c r="E3262" i="3" s="1"/>
  <c r="D3267" i="3"/>
  <c r="E3267" i="3" s="1"/>
  <c r="D3272" i="3"/>
  <c r="E3272" i="3" s="1"/>
  <c r="D3294" i="3"/>
  <c r="E3294" i="3" s="1"/>
  <c r="D3299" i="3"/>
  <c r="E3299" i="3" s="1"/>
  <c r="D3304" i="3"/>
  <c r="E3304" i="3" s="1"/>
  <c r="D3324" i="3"/>
  <c r="E3324" i="3" s="1"/>
  <c r="D3327" i="3"/>
  <c r="E3327" i="3" s="1"/>
  <c r="D3334" i="3"/>
  <c r="E3334" i="3" s="1"/>
  <c r="D3347" i="3"/>
  <c r="E3347" i="3" s="1"/>
  <c r="D3352" i="3"/>
  <c r="E3352" i="3" s="1"/>
  <c r="D3370" i="3"/>
  <c r="E3370" i="3" s="1"/>
  <c r="D3373" i="3"/>
  <c r="E3373" i="3" s="1"/>
  <c r="D3382" i="3"/>
  <c r="E3382" i="3" s="1"/>
  <c r="D3385" i="3"/>
  <c r="E3385" i="3" s="1"/>
  <c r="D3400" i="3"/>
  <c r="E3400" i="3" s="1"/>
  <c r="D3402" i="3"/>
  <c r="E3402" i="3" s="1"/>
  <c r="D3405" i="3"/>
  <c r="E3405" i="3" s="1"/>
  <c r="D3414" i="3"/>
  <c r="E3414" i="3" s="1"/>
  <c r="D3417" i="3"/>
  <c r="E3417" i="3" s="1"/>
  <c r="D3436" i="3"/>
  <c r="E3436" i="3" s="1"/>
  <c r="D3439" i="3"/>
  <c r="E3439" i="3" s="1"/>
  <c r="D3446" i="3"/>
  <c r="E3446" i="3" s="1"/>
  <c r="D3449" i="3"/>
  <c r="E3449" i="3" s="1"/>
  <c r="D3451" i="3"/>
  <c r="E3451" i="3" s="1"/>
  <c r="D3471" i="3"/>
  <c r="E3471" i="3" s="1"/>
  <c r="D3478" i="3"/>
  <c r="E3478" i="3" s="1"/>
  <c r="D3481" i="3"/>
  <c r="E3481" i="3" s="1"/>
  <c r="D3483" i="3"/>
  <c r="E3483" i="3" s="1"/>
  <c r="D3506" i="3"/>
  <c r="E3506" i="3" s="1"/>
  <c r="D3509" i="3"/>
  <c r="E3509" i="3" s="1"/>
  <c r="D3524" i="3"/>
  <c r="E3524" i="3" s="1"/>
  <c r="D3527" i="3"/>
  <c r="E3527" i="3" s="1"/>
  <c r="D3534" i="3"/>
  <c r="E3534" i="3" s="1"/>
  <c r="D3539" i="3"/>
  <c r="E3539" i="3" s="1"/>
  <c r="D3544" i="3"/>
  <c r="E3544" i="3" s="1"/>
  <c r="D3556" i="3"/>
  <c r="E3556" i="3" s="1"/>
  <c r="D3571" i="3"/>
  <c r="E3571" i="3" s="1"/>
  <c r="D3576" i="3"/>
  <c r="E3576" i="3" s="1"/>
  <c r="D3583" i="3"/>
  <c r="E3583" i="3" s="1"/>
  <c r="D3600" i="3"/>
  <c r="E3600" i="3" s="1"/>
  <c r="D3605" i="3"/>
  <c r="E3605" i="3" s="1"/>
  <c r="D3612" i="3"/>
  <c r="E3612" i="3" s="1"/>
  <c r="D3632" i="3"/>
  <c r="E3632" i="3" s="1"/>
  <c r="D3637" i="3"/>
  <c r="E3637" i="3" s="1"/>
  <c r="D3644" i="3"/>
  <c r="E3644" i="3" s="1"/>
  <c r="D3681" i="3"/>
  <c r="E3681" i="3" s="1"/>
  <c r="D3693" i="3"/>
  <c r="E3693" i="3" s="1"/>
  <c r="D3708" i="3"/>
  <c r="E3708" i="3" s="1"/>
  <c r="D3733" i="3"/>
  <c r="E3733" i="3" s="1"/>
  <c r="D3920" i="3"/>
  <c r="E3920" i="3" s="1"/>
  <c r="D4054" i="3"/>
  <c r="E4054" i="3" s="1"/>
  <c r="D4259" i="3"/>
  <c r="E4259" i="3" s="1"/>
  <c r="D4413" i="3"/>
  <c r="E4413" i="3" s="1"/>
  <c r="D4545" i="3"/>
  <c r="E4545" i="3" s="1"/>
  <c r="D4615" i="3"/>
  <c r="E4615" i="3" s="1"/>
  <c r="D4718" i="3"/>
  <c r="E4718" i="3" s="1"/>
  <c r="D4721" i="3"/>
  <c r="E4721" i="3" s="1"/>
  <c r="D4750" i="3"/>
  <c r="E4750" i="3" s="1"/>
  <c r="D4753" i="3"/>
  <c r="E4753" i="3" s="1"/>
  <c r="D4782" i="3"/>
  <c r="E4782" i="3" s="1"/>
  <c r="D4785" i="3"/>
  <c r="E4785" i="3" s="1"/>
  <c r="D4814" i="3"/>
  <c r="E4814" i="3" s="1"/>
  <c r="D4817" i="3"/>
  <c r="E4817" i="3" s="1"/>
  <c r="D4867" i="3"/>
  <c r="E4867" i="3" s="1"/>
  <c r="D4954" i="3"/>
  <c r="E4954" i="3" s="1"/>
  <c r="D2423" i="3"/>
  <c r="E2423" i="3" s="1"/>
  <c r="D2425" i="3"/>
  <c r="E2425" i="3" s="1"/>
  <c r="D2450" i="3"/>
  <c r="E2450" i="3" s="1"/>
  <c r="D2455" i="3"/>
  <c r="E2455" i="3" s="1"/>
  <c r="D2462" i="3"/>
  <c r="E2462" i="3" s="1"/>
  <c r="D2479" i="3"/>
  <c r="E2479" i="3" s="1"/>
  <c r="D2481" i="3"/>
  <c r="E2481" i="3" s="1"/>
  <c r="D2493" i="3"/>
  <c r="E2493" i="3" s="1"/>
  <c r="D2518" i="3"/>
  <c r="E2518" i="3" s="1"/>
  <c r="D2525" i="3"/>
  <c r="E2525" i="3" s="1"/>
  <c r="D2550" i="3"/>
  <c r="E2550" i="3" s="1"/>
  <c r="D2557" i="3"/>
  <c r="E2557" i="3" s="1"/>
  <c r="D2569" i="3"/>
  <c r="E2569" i="3" s="1"/>
  <c r="D2623" i="3"/>
  <c r="E2623" i="3" s="1"/>
  <c r="D2625" i="3"/>
  <c r="E2625" i="3" s="1"/>
  <c r="D2662" i="3"/>
  <c r="E2662" i="3" s="1"/>
  <c r="D2674" i="3"/>
  <c r="E2674" i="3" s="1"/>
  <c r="D2679" i="3"/>
  <c r="E2679" i="3" s="1"/>
  <c r="D2696" i="3"/>
  <c r="E2696" i="3" s="1"/>
  <c r="D2735" i="3"/>
  <c r="E2735" i="3" s="1"/>
  <c r="D2777" i="3"/>
  <c r="E2777" i="3" s="1"/>
  <c r="D2780" i="3"/>
  <c r="E2780" i="3" s="1"/>
  <c r="D2792" i="3"/>
  <c r="E2792" i="3" s="1"/>
  <c r="D2807" i="3"/>
  <c r="E2807" i="3" s="1"/>
  <c r="D2822" i="3"/>
  <c r="E2822" i="3" s="1"/>
  <c r="D2854" i="3"/>
  <c r="E2854" i="3" s="1"/>
  <c r="D2889" i="3"/>
  <c r="E2889" i="3" s="1"/>
  <c r="D2892" i="3"/>
  <c r="E2892" i="3" s="1"/>
  <c r="D2901" i="3"/>
  <c r="E2901" i="3" s="1"/>
  <c r="D2909" i="3"/>
  <c r="E2909" i="3" s="1"/>
  <c r="D2914" i="3"/>
  <c r="E2914" i="3" s="1"/>
  <c r="D2919" i="3"/>
  <c r="E2919" i="3" s="1"/>
  <c r="D2929" i="3"/>
  <c r="E2929" i="3" s="1"/>
  <c r="D2942" i="3"/>
  <c r="E2942" i="3" s="1"/>
  <c r="D2949" i="3"/>
  <c r="E2949" i="3" s="1"/>
  <c r="D2952" i="3"/>
  <c r="E2952" i="3" s="1"/>
  <c r="D2970" i="3"/>
  <c r="E2970" i="3" s="1"/>
  <c r="D2977" i="3"/>
  <c r="E2977" i="3" s="1"/>
  <c r="D2998" i="3"/>
  <c r="E2998" i="3" s="1"/>
  <c r="D3018" i="3"/>
  <c r="E3018" i="3" s="1"/>
  <c r="D3025" i="3"/>
  <c r="E3025" i="3" s="1"/>
  <c r="D3046" i="3"/>
  <c r="E3046" i="3" s="1"/>
  <c r="D3053" i="3"/>
  <c r="E3053" i="3" s="1"/>
  <c r="D3056" i="3"/>
  <c r="E3056" i="3" s="1"/>
  <c r="D3081" i="3"/>
  <c r="E3081" i="3" s="1"/>
  <c r="D3084" i="3"/>
  <c r="E3084" i="3" s="1"/>
  <c r="D3101" i="3"/>
  <c r="E3101" i="3" s="1"/>
  <c r="D3104" i="3"/>
  <c r="E3104" i="3" s="1"/>
  <c r="D3122" i="3"/>
  <c r="E3122" i="3" s="1"/>
  <c r="D3137" i="3"/>
  <c r="E3137" i="3" s="1"/>
  <c r="D3150" i="3"/>
  <c r="E3150" i="3" s="1"/>
  <c r="D3157" i="3"/>
  <c r="E3157" i="3" s="1"/>
  <c r="D3160" i="3"/>
  <c r="E3160" i="3" s="1"/>
  <c r="D3178" i="3"/>
  <c r="E3178" i="3" s="1"/>
  <c r="D3193" i="3"/>
  <c r="E3193" i="3" s="1"/>
  <c r="D3206" i="3"/>
  <c r="E3206" i="3" s="1"/>
  <c r="D3213" i="3"/>
  <c r="E3213" i="3" s="1"/>
  <c r="D3221" i="3"/>
  <c r="E3221" i="3" s="1"/>
  <c r="D3248" i="3"/>
  <c r="E3248" i="3" s="1"/>
  <c r="D3263" i="3"/>
  <c r="E3263" i="3" s="1"/>
  <c r="D3285" i="3"/>
  <c r="E3285" i="3" s="1"/>
  <c r="D3295" i="3"/>
  <c r="E3295" i="3" s="1"/>
  <c r="D3317" i="3"/>
  <c r="E3317" i="3" s="1"/>
  <c r="D3332" i="3"/>
  <c r="E3332" i="3" s="1"/>
  <c r="D3335" i="3"/>
  <c r="E3335" i="3" s="1"/>
  <c r="D3342" i="3"/>
  <c r="E3342" i="3" s="1"/>
  <c r="D3360" i="3"/>
  <c r="E3360" i="3" s="1"/>
  <c r="D3380" i="3"/>
  <c r="E3380" i="3" s="1"/>
  <c r="D3383" i="3"/>
  <c r="E3383" i="3" s="1"/>
  <c r="D3390" i="3"/>
  <c r="E3390" i="3" s="1"/>
  <c r="D3412" i="3"/>
  <c r="E3412" i="3" s="1"/>
  <c r="D3415" i="3"/>
  <c r="E3415" i="3" s="1"/>
  <c r="D3422" i="3"/>
  <c r="E3422" i="3" s="1"/>
  <c r="D3444" i="3"/>
  <c r="E3444" i="3" s="1"/>
  <c r="D3447" i="3"/>
  <c r="E3447" i="3" s="1"/>
  <c r="D3469" i="3"/>
  <c r="E3469" i="3" s="1"/>
  <c r="D3476" i="3"/>
  <c r="E3476" i="3" s="1"/>
  <c r="D3479" i="3"/>
  <c r="E3479" i="3" s="1"/>
  <c r="D3491" i="3"/>
  <c r="E3491" i="3" s="1"/>
  <c r="D3514" i="3"/>
  <c r="E3514" i="3" s="1"/>
  <c r="D3537" i="3"/>
  <c r="E3537" i="3" s="1"/>
  <c r="D3549" i="3"/>
  <c r="E3549" i="3" s="1"/>
  <c r="D3566" i="3"/>
  <c r="E3566" i="3" s="1"/>
  <c r="D3569" i="3"/>
  <c r="E3569" i="3" s="1"/>
  <c r="D3581" i="3"/>
  <c r="E3581" i="3" s="1"/>
  <c r="D3588" i="3"/>
  <c r="E3588" i="3" s="1"/>
  <c r="D3608" i="3"/>
  <c r="E3608" i="3" s="1"/>
  <c r="D3615" i="3"/>
  <c r="E3615" i="3" s="1"/>
  <c r="D3640" i="3"/>
  <c r="E3640" i="3" s="1"/>
  <c r="D3647" i="3"/>
  <c r="E3647" i="3" s="1"/>
  <c r="D3664" i="3"/>
  <c r="E3664" i="3" s="1"/>
  <c r="D3669" i="3"/>
  <c r="E3669" i="3" s="1"/>
  <c r="D3696" i="3"/>
  <c r="E3696" i="3" s="1"/>
  <c r="D3701" i="3"/>
  <c r="E3701" i="3" s="1"/>
  <c r="D3711" i="3"/>
  <c r="E3711" i="3" s="1"/>
  <c r="D3721" i="3"/>
  <c r="E3721" i="3" s="1"/>
  <c r="D3736" i="3"/>
  <c r="E3736" i="3" s="1"/>
  <c r="D3757" i="3"/>
  <c r="E3757" i="3" s="1"/>
  <c r="D3892" i="3"/>
  <c r="E3892" i="3" s="1"/>
  <c r="D3963" i="3"/>
  <c r="E3963" i="3" s="1"/>
  <c r="D4094" i="3"/>
  <c r="E4094" i="3" s="1"/>
  <c r="D4228" i="3"/>
  <c r="E4228" i="3" s="1"/>
  <c r="D2418" i="3"/>
  <c r="E2418" i="3" s="1"/>
  <c r="D2420" i="3"/>
  <c r="E2420" i="3" s="1"/>
  <c r="D2438" i="3"/>
  <c r="E2438" i="3" s="1"/>
  <c r="D2443" i="3"/>
  <c r="E2443" i="3" s="1"/>
  <c r="D2445" i="3"/>
  <c r="E2445" i="3" s="1"/>
  <c r="D2457" i="3"/>
  <c r="E2457" i="3" s="1"/>
  <c r="D2511" i="3"/>
  <c r="E2511" i="3" s="1"/>
  <c r="D2513" i="3"/>
  <c r="E2513" i="3" s="1"/>
  <c r="D2543" i="3"/>
  <c r="E2543" i="3" s="1"/>
  <c r="D2545" i="3"/>
  <c r="E2545" i="3" s="1"/>
  <c r="D2582" i="3"/>
  <c r="E2582" i="3" s="1"/>
  <c r="D2594" i="3"/>
  <c r="E2594" i="3" s="1"/>
  <c r="D2599" i="3"/>
  <c r="E2599" i="3" s="1"/>
  <c r="D2606" i="3"/>
  <c r="E2606" i="3" s="1"/>
  <c r="D2638" i="3"/>
  <c r="E2638" i="3" s="1"/>
  <c r="D2643" i="3"/>
  <c r="E2643" i="3" s="1"/>
  <c r="D2655" i="3"/>
  <c r="E2655" i="3" s="1"/>
  <c r="D2657" i="3"/>
  <c r="E2657" i="3" s="1"/>
  <c r="D2669" i="3"/>
  <c r="E2669" i="3" s="1"/>
  <c r="D2711" i="3"/>
  <c r="E2711" i="3" s="1"/>
  <c r="D2728" i="3"/>
  <c r="E2728" i="3" s="1"/>
  <c r="D2745" i="3"/>
  <c r="E2745" i="3" s="1"/>
  <c r="D2748" i="3"/>
  <c r="E2748" i="3" s="1"/>
  <c r="D2760" i="3"/>
  <c r="E2760" i="3" s="1"/>
  <c r="D2775" i="3"/>
  <c r="E2775" i="3" s="1"/>
  <c r="D2789" i="3"/>
  <c r="E2789" i="3" s="1"/>
  <c r="D2797" i="3"/>
  <c r="E2797" i="3" s="1"/>
  <c r="D2802" i="3"/>
  <c r="E2802" i="3" s="1"/>
  <c r="D2872" i="3"/>
  <c r="E2872" i="3" s="1"/>
  <c r="D2887" i="3"/>
  <c r="E2887" i="3" s="1"/>
  <c r="D2902" i="3"/>
  <c r="E2902" i="3" s="1"/>
  <c r="D2937" i="3"/>
  <c r="E2937" i="3" s="1"/>
  <c r="D2950" i="3"/>
  <c r="E2950" i="3" s="1"/>
  <c r="D2957" i="3"/>
  <c r="E2957" i="3" s="1"/>
  <c r="D2960" i="3"/>
  <c r="E2960" i="3" s="1"/>
  <c r="D2985" i="3"/>
  <c r="E2985" i="3" s="1"/>
  <c r="D2988" i="3"/>
  <c r="E2988" i="3" s="1"/>
  <c r="D3005" i="3"/>
  <c r="E3005" i="3" s="1"/>
  <c r="D3008" i="3"/>
  <c r="E3008" i="3" s="1"/>
  <c r="D3033" i="3"/>
  <c r="E3033" i="3" s="1"/>
  <c r="D3036" i="3"/>
  <c r="E3036" i="3" s="1"/>
  <c r="D3054" i="3"/>
  <c r="E3054" i="3" s="1"/>
  <c r="D3061" i="3"/>
  <c r="E3061" i="3" s="1"/>
  <c r="D3064" i="3"/>
  <c r="E3064" i="3" s="1"/>
  <c r="D3074" i="3"/>
  <c r="E3074" i="3" s="1"/>
  <c r="D3089" i="3"/>
  <c r="E3089" i="3" s="1"/>
  <c r="D3102" i="3"/>
  <c r="E3102" i="3" s="1"/>
  <c r="D3109" i="3"/>
  <c r="E3109" i="3" s="1"/>
  <c r="D3112" i="3"/>
  <c r="E3112" i="3" s="1"/>
  <c r="D3130" i="3"/>
  <c r="E3130" i="3" s="1"/>
  <c r="D3145" i="3"/>
  <c r="E3145" i="3" s="1"/>
  <c r="D3158" i="3"/>
  <c r="E3158" i="3" s="1"/>
  <c r="D3165" i="3"/>
  <c r="E3165" i="3" s="1"/>
  <c r="D3168" i="3"/>
  <c r="E3168" i="3" s="1"/>
  <c r="D3186" i="3"/>
  <c r="E3186" i="3" s="1"/>
  <c r="D3196" i="3"/>
  <c r="E3196" i="3" s="1"/>
  <c r="D3214" i="3"/>
  <c r="E3214" i="3" s="1"/>
  <c r="D3216" i="3"/>
  <c r="E3216" i="3" s="1"/>
  <c r="D3226" i="3"/>
  <c r="E3226" i="3" s="1"/>
  <c r="D3270" i="3"/>
  <c r="E3270" i="3" s="1"/>
  <c r="D3275" i="3"/>
  <c r="E3275" i="3" s="1"/>
  <c r="D3280" i="3"/>
  <c r="E3280" i="3" s="1"/>
  <c r="D3302" i="3"/>
  <c r="E3302" i="3" s="1"/>
  <c r="D3307" i="3"/>
  <c r="E3307" i="3" s="1"/>
  <c r="D3312" i="3"/>
  <c r="E3312" i="3" s="1"/>
  <c r="D3322" i="3"/>
  <c r="E3322" i="3" s="1"/>
  <c r="D3325" i="3"/>
  <c r="E3325" i="3" s="1"/>
  <c r="D3340" i="3"/>
  <c r="E3340" i="3" s="1"/>
  <c r="D3343" i="3"/>
  <c r="E3343" i="3" s="1"/>
  <c r="D3350" i="3"/>
  <c r="E3350" i="3" s="1"/>
  <c r="D3363" i="3"/>
  <c r="E3363" i="3" s="1"/>
  <c r="D3368" i="3"/>
  <c r="E3368" i="3" s="1"/>
  <c r="D3388" i="3"/>
  <c r="E3388" i="3" s="1"/>
  <c r="D3391" i="3"/>
  <c r="E3391" i="3" s="1"/>
  <c r="D3395" i="3"/>
  <c r="E3395" i="3" s="1"/>
  <c r="D3420" i="3"/>
  <c r="E3420" i="3" s="1"/>
  <c r="D3423" i="3"/>
  <c r="E3423" i="3" s="1"/>
  <c r="D3427" i="3"/>
  <c r="E3427" i="3" s="1"/>
  <c r="D3437" i="3"/>
  <c r="E3437" i="3" s="1"/>
  <c r="D3486" i="3"/>
  <c r="E3486" i="3" s="1"/>
  <c r="D3489" i="3"/>
  <c r="E3489" i="3" s="1"/>
  <c r="D3499" i="3"/>
  <c r="E3499" i="3" s="1"/>
  <c r="D3522" i="3"/>
  <c r="E3522" i="3" s="1"/>
  <c r="D3525" i="3"/>
  <c r="E3525" i="3" s="1"/>
  <c r="D3552" i="3"/>
  <c r="E3552" i="3" s="1"/>
  <c r="D3557" i="3"/>
  <c r="E3557" i="3" s="1"/>
  <c r="D3564" i="3"/>
  <c r="E3564" i="3" s="1"/>
  <c r="D3598" i="3"/>
  <c r="E3598" i="3" s="1"/>
  <c r="D3603" i="3"/>
  <c r="E3603" i="3" s="1"/>
  <c r="D3613" i="3"/>
  <c r="E3613" i="3" s="1"/>
  <c r="D3620" i="3"/>
  <c r="E3620" i="3" s="1"/>
  <c r="D3630" i="3"/>
  <c r="E3630" i="3" s="1"/>
  <c r="D3635" i="3"/>
  <c r="E3635" i="3" s="1"/>
  <c r="D3645" i="3"/>
  <c r="E3645" i="3" s="1"/>
  <c r="D3652" i="3"/>
  <c r="E3652" i="3" s="1"/>
  <c r="D3676" i="3"/>
  <c r="E3676" i="3" s="1"/>
  <c r="D3679" i="3"/>
  <c r="E3679" i="3" s="1"/>
  <c r="D3704" i="3"/>
  <c r="E3704" i="3" s="1"/>
  <c r="D3709" i="3"/>
  <c r="E3709" i="3" s="1"/>
  <c r="D3716" i="3"/>
  <c r="E3716" i="3" s="1"/>
  <c r="D3745" i="3"/>
  <c r="E3745" i="3" s="1"/>
  <c r="D3887" i="3"/>
  <c r="E3887" i="3" s="1"/>
  <c r="D4252" i="3"/>
  <c r="E4252" i="3" s="1"/>
  <c r="D4406" i="3"/>
  <c r="E4406" i="3" s="1"/>
  <c r="D4408" i="3"/>
  <c r="E4408" i="3" s="1"/>
  <c r="D4695" i="3"/>
  <c r="E4695" i="3" s="1"/>
  <c r="D4743" i="3"/>
  <c r="E4743" i="3" s="1"/>
  <c r="D4775" i="3"/>
  <c r="E4775" i="3" s="1"/>
  <c r="D4807" i="3"/>
  <c r="E4807" i="3" s="1"/>
  <c r="D4852" i="3"/>
  <c r="E4852" i="3" s="1"/>
  <c r="D4944" i="3"/>
  <c r="E4944" i="3" s="1"/>
  <c r="D4947" i="3"/>
  <c r="E4947" i="3" s="1"/>
  <c r="D2431" i="3"/>
  <c r="E2431" i="3" s="1"/>
  <c r="D2433" i="3"/>
  <c r="E2433" i="3" s="1"/>
  <c r="D2470" i="3"/>
  <c r="E2470" i="3" s="1"/>
  <c r="D2482" i="3"/>
  <c r="E2482" i="3" s="1"/>
  <c r="D2487" i="3"/>
  <c r="E2487" i="3" s="1"/>
  <c r="D2494" i="3"/>
  <c r="E2494" i="3" s="1"/>
  <c r="D2526" i="3"/>
  <c r="E2526" i="3" s="1"/>
  <c r="D2558" i="3"/>
  <c r="E2558" i="3" s="1"/>
  <c r="D2563" i="3"/>
  <c r="E2563" i="3" s="1"/>
  <c r="D2575" i="3"/>
  <c r="E2575" i="3" s="1"/>
  <c r="D2577" i="3"/>
  <c r="E2577" i="3" s="1"/>
  <c r="D2589" i="3"/>
  <c r="E2589" i="3" s="1"/>
  <c r="D2601" i="3"/>
  <c r="E2601" i="3" s="1"/>
  <c r="D2626" i="3"/>
  <c r="E2626" i="3" s="1"/>
  <c r="D2631" i="3"/>
  <c r="E2631" i="3" s="1"/>
  <c r="D2633" i="3"/>
  <c r="E2633" i="3" s="1"/>
  <c r="D2704" i="3"/>
  <c r="E2704" i="3" s="1"/>
  <c r="D2743" i="3"/>
  <c r="E2743" i="3" s="1"/>
  <c r="D2757" i="3"/>
  <c r="E2757" i="3" s="1"/>
  <c r="D2765" i="3"/>
  <c r="E2765" i="3" s="1"/>
  <c r="D2770" i="3"/>
  <c r="E2770" i="3" s="1"/>
  <c r="D2790" i="3"/>
  <c r="E2790" i="3" s="1"/>
  <c r="D2825" i="3"/>
  <c r="E2825" i="3" s="1"/>
  <c r="D2828" i="3"/>
  <c r="E2828" i="3" s="1"/>
  <c r="D2840" i="3"/>
  <c r="E2840" i="3" s="1"/>
  <c r="D2857" i="3"/>
  <c r="E2857" i="3" s="1"/>
  <c r="D2860" i="3"/>
  <c r="E2860" i="3" s="1"/>
  <c r="D2869" i="3"/>
  <c r="E2869" i="3" s="1"/>
  <c r="D2877" i="3"/>
  <c r="E2877" i="3" s="1"/>
  <c r="D2882" i="3"/>
  <c r="E2882" i="3" s="1"/>
  <c r="D2930" i="3"/>
  <c r="E2930" i="3" s="1"/>
  <c r="D2940" i="3"/>
  <c r="E2940" i="3" s="1"/>
  <c r="D2958" i="3"/>
  <c r="E2958" i="3" s="1"/>
  <c r="D2965" i="3"/>
  <c r="E2965" i="3" s="1"/>
  <c r="D2968" i="3"/>
  <c r="E2968" i="3" s="1"/>
  <c r="D2978" i="3"/>
  <c r="E2978" i="3" s="1"/>
  <c r="D2993" i="3"/>
  <c r="E2993" i="3" s="1"/>
  <c r="D3006" i="3"/>
  <c r="E3006" i="3" s="1"/>
  <c r="D3013" i="3"/>
  <c r="E3013" i="3" s="1"/>
  <c r="D3016" i="3"/>
  <c r="E3016" i="3" s="1"/>
  <c r="D3026" i="3"/>
  <c r="E3026" i="3" s="1"/>
  <c r="D3041" i="3"/>
  <c r="E3041" i="3" s="1"/>
  <c r="D3062" i="3"/>
  <c r="E3062" i="3" s="1"/>
  <c r="D3082" i="3"/>
  <c r="E3082" i="3" s="1"/>
  <c r="D3097" i="3"/>
  <c r="E3097" i="3" s="1"/>
  <c r="D3110" i="3"/>
  <c r="E3110" i="3" s="1"/>
  <c r="D3117" i="3"/>
  <c r="E3117" i="3" s="1"/>
  <c r="D3120" i="3"/>
  <c r="E3120" i="3" s="1"/>
  <c r="D3138" i="3"/>
  <c r="E3138" i="3" s="1"/>
  <c r="D3148" i="3"/>
  <c r="E3148" i="3" s="1"/>
  <c r="D3166" i="3"/>
  <c r="E3166" i="3" s="1"/>
  <c r="D3173" i="3"/>
  <c r="E3173" i="3" s="1"/>
  <c r="D3176" i="3"/>
  <c r="E3176" i="3" s="1"/>
  <c r="D3194" i="3"/>
  <c r="E3194" i="3" s="1"/>
  <c r="D3201" i="3"/>
  <c r="E3201" i="3" s="1"/>
  <c r="D3256" i="3"/>
  <c r="E3256" i="3" s="1"/>
  <c r="D3261" i="3"/>
  <c r="E3261" i="3" s="1"/>
  <c r="D3271" i="3"/>
  <c r="E3271" i="3" s="1"/>
  <c r="D3293" i="3"/>
  <c r="E3293" i="3" s="1"/>
  <c r="D3303" i="3"/>
  <c r="E3303" i="3" s="1"/>
  <c r="D3330" i="3"/>
  <c r="E3330" i="3" s="1"/>
  <c r="D3333" i="3"/>
  <c r="E3333" i="3" s="1"/>
  <c r="D3348" i="3"/>
  <c r="E3348" i="3" s="1"/>
  <c r="D3351" i="3"/>
  <c r="E3351" i="3" s="1"/>
  <c r="D3358" i="3"/>
  <c r="E3358" i="3" s="1"/>
  <c r="D3371" i="3"/>
  <c r="E3371" i="3" s="1"/>
  <c r="D3378" i="3"/>
  <c r="E3378" i="3" s="1"/>
  <c r="D3381" i="3"/>
  <c r="E3381" i="3" s="1"/>
  <c r="D3403" i="3"/>
  <c r="E3403" i="3" s="1"/>
  <c r="D3410" i="3"/>
  <c r="E3410" i="3" s="1"/>
  <c r="D3413" i="3"/>
  <c r="E3413" i="3" s="1"/>
  <c r="D3442" i="3"/>
  <c r="E3442" i="3" s="1"/>
  <c r="D3452" i="3"/>
  <c r="E3452" i="3" s="1"/>
  <c r="D3454" i="3"/>
  <c r="E3454" i="3" s="1"/>
  <c r="D3457" i="3"/>
  <c r="E3457" i="3" s="1"/>
  <c r="D3474" i="3"/>
  <c r="E3474" i="3" s="1"/>
  <c r="D3484" i="3"/>
  <c r="E3484" i="3" s="1"/>
  <c r="D3487" i="3"/>
  <c r="E3487" i="3" s="1"/>
  <c r="D3494" i="3"/>
  <c r="E3494" i="3" s="1"/>
  <c r="D3497" i="3"/>
  <c r="E3497" i="3" s="1"/>
  <c r="D3507" i="3"/>
  <c r="E3507" i="3" s="1"/>
  <c r="D3530" i="3"/>
  <c r="E3530" i="3" s="1"/>
  <c r="D3535" i="3"/>
  <c r="E3535" i="3" s="1"/>
  <c r="D3560" i="3"/>
  <c r="E3560" i="3" s="1"/>
  <c r="D3567" i="3"/>
  <c r="E3567" i="3" s="1"/>
  <c r="D3584" i="3"/>
  <c r="E3584" i="3" s="1"/>
  <c r="D3601" i="3"/>
  <c r="E3601" i="3" s="1"/>
  <c r="D3633" i="3"/>
  <c r="E3633" i="3" s="1"/>
  <c r="D3662" i="3"/>
  <c r="E3662" i="3" s="1"/>
  <c r="D3667" i="3"/>
  <c r="E3667" i="3" s="1"/>
  <c r="D3672" i="3"/>
  <c r="E3672" i="3" s="1"/>
  <c r="D3684" i="3"/>
  <c r="E3684" i="3" s="1"/>
  <c r="D3694" i="3"/>
  <c r="E3694" i="3" s="1"/>
  <c r="D3699" i="3"/>
  <c r="E3699" i="3" s="1"/>
  <c r="D3751" i="3"/>
  <c r="E3751" i="3" s="1"/>
  <c r="D3763" i="3"/>
  <c r="E3763" i="3" s="1"/>
  <c r="D3765" i="3"/>
  <c r="E3765" i="3" s="1"/>
  <c r="D3821" i="3"/>
  <c r="E3821" i="3" s="1"/>
  <c r="D4142" i="3"/>
  <c r="E4142" i="3" s="1"/>
  <c r="D4308" i="3"/>
  <c r="E4308" i="3" s="1"/>
  <c r="D4310" i="3"/>
  <c r="E4310" i="3" s="1"/>
  <c r="D4340" i="3"/>
  <c r="E4340" i="3" s="1"/>
  <c r="D4342" i="3"/>
  <c r="E4342" i="3" s="1"/>
  <c r="D4366" i="3"/>
  <c r="E4366" i="3" s="1"/>
  <c r="D4401" i="3"/>
  <c r="E4401" i="3" s="1"/>
  <c r="D4438" i="3"/>
  <c r="E4438" i="3" s="1"/>
  <c r="D4440" i="3"/>
  <c r="E4440" i="3" s="1"/>
  <c r="D4462" i="3"/>
  <c r="E4462" i="3" s="1"/>
  <c r="D4464" i="3"/>
  <c r="E4464" i="3" s="1"/>
  <c r="D4714" i="3"/>
  <c r="E4714" i="3" s="1"/>
  <c r="D4894" i="3"/>
  <c r="E4894" i="3" s="1"/>
  <c r="D4897" i="3"/>
  <c r="E4897" i="3" s="1"/>
  <c r="D2446" i="3"/>
  <c r="E2446" i="3" s="1"/>
  <c r="D2463" i="3"/>
  <c r="E2463" i="3" s="1"/>
  <c r="D2465" i="3"/>
  <c r="E2465" i="3" s="1"/>
  <c r="D2477" i="3"/>
  <c r="E2477" i="3" s="1"/>
  <c r="D2489" i="3"/>
  <c r="E2489" i="3" s="1"/>
  <c r="D2514" i="3"/>
  <c r="E2514" i="3" s="1"/>
  <c r="D2519" i="3"/>
  <c r="E2519" i="3" s="1"/>
  <c r="D2521" i="3"/>
  <c r="E2521" i="3" s="1"/>
  <c r="D2546" i="3"/>
  <c r="E2546" i="3" s="1"/>
  <c r="D2551" i="3"/>
  <c r="E2551" i="3" s="1"/>
  <c r="D2553" i="3"/>
  <c r="E2553" i="3" s="1"/>
  <c r="D2614" i="3"/>
  <c r="E2614" i="3" s="1"/>
  <c r="D2619" i="3"/>
  <c r="E2619" i="3" s="1"/>
  <c r="D2621" i="3"/>
  <c r="E2621" i="3" s="1"/>
  <c r="D2646" i="3"/>
  <c r="E2646" i="3" s="1"/>
  <c r="D2658" i="3"/>
  <c r="E2658" i="3" s="1"/>
  <c r="D2663" i="3"/>
  <c r="E2663" i="3" s="1"/>
  <c r="D2675" i="3"/>
  <c r="E2675" i="3" s="1"/>
  <c r="D2687" i="3"/>
  <c r="E2687" i="3" s="1"/>
  <c r="D2689" i="3"/>
  <c r="E2689" i="3" s="1"/>
  <c r="D2736" i="3"/>
  <c r="E2736" i="3" s="1"/>
  <c r="D2758" i="3"/>
  <c r="E2758" i="3" s="1"/>
  <c r="D2808" i="3"/>
  <c r="E2808" i="3" s="1"/>
  <c r="D2823" i="3"/>
  <c r="E2823" i="3" s="1"/>
  <c r="D2837" i="3"/>
  <c r="E2837" i="3" s="1"/>
  <c r="D2845" i="3"/>
  <c r="E2845" i="3" s="1"/>
  <c r="D2850" i="3"/>
  <c r="E2850" i="3" s="1"/>
  <c r="D2855" i="3"/>
  <c r="E2855" i="3" s="1"/>
  <c r="D2870" i="3"/>
  <c r="E2870" i="3" s="1"/>
  <c r="D2905" i="3"/>
  <c r="E2905" i="3" s="1"/>
  <c r="D2908" i="3"/>
  <c r="E2908" i="3" s="1"/>
  <c r="D2920" i="3"/>
  <c r="E2920" i="3" s="1"/>
  <c r="D2938" i="3"/>
  <c r="E2938" i="3" s="1"/>
  <c r="D2945" i="3"/>
  <c r="E2945" i="3" s="1"/>
  <c r="D2963" i="3"/>
  <c r="E2963" i="3" s="1"/>
  <c r="D2966" i="3"/>
  <c r="E2966" i="3" s="1"/>
  <c r="D2986" i="3"/>
  <c r="E2986" i="3" s="1"/>
  <c r="D3001" i="3"/>
  <c r="E3001" i="3" s="1"/>
  <c r="D3011" i="3"/>
  <c r="E3011" i="3" s="1"/>
  <c r="D3014" i="3"/>
  <c r="E3014" i="3" s="1"/>
  <c r="D3034" i="3"/>
  <c r="E3034" i="3" s="1"/>
  <c r="D3049" i="3"/>
  <c r="E3049" i="3" s="1"/>
  <c r="D3052" i="3"/>
  <c r="E3052" i="3" s="1"/>
  <c r="D3069" i="3"/>
  <c r="E3069" i="3" s="1"/>
  <c r="D3072" i="3"/>
  <c r="E3072" i="3" s="1"/>
  <c r="D3090" i="3"/>
  <c r="E3090" i="3" s="1"/>
  <c r="D3100" i="3"/>
  <c r="E3100" i="3" s="1"/>
  <c r="D3118" i="3"/>
  <c r="E3118" i="3" s="1"/>
  <c r="D3125" i="3"/>
  <c r="E3125" i="3" s="1"/>
  <c r="D3128" i="3"/>
  <c r="E3128" i="3" s="1"/>
  <c r="D3146" i="3"/>
  <c r="E3146" i="3" s="1"/>
  <c r="D3153" i="3"/>
  <c r="E3153" i="3" s="1"/>
  <c r="D3174" i="3"/>
  <c r="E3174" i="3" s="1"/>
  <c r="D3181" i="3"/>
  <c r="E3181" i="3" s="1"/>
  <c r="D3184" i="3"/>
  <c r="E3184" i="3" s="1"/>
  <c r="D3209" i="3"/>
  <c r="E3209" i="3" s="1"/>
  <c r="D3212" i="3"/>
  <c r="E3212" i="3" s="1"/>
  <c r="D3219" i="3"/>
  <c r="E3219" i="3" s="1"/>
  <c r="D3222" i="3"/>
  <c r="E3222" i="3" s="1"/>
  <c r="D3234" i="3"/>
  <c r="E3234" i="3" s="1"/>
  <c r="D3243" i="3"/>
  <c r="E3243" i="3" s="1"/>
  <c r="D3249" i="3"/>
  <c r="E3249" i="3" s="1"/>
  <c r="D3278" i="3"/>
  <c r="E3278" i="3" s="1"/>
  <c r="D3283" i="3"/>
  <c r="E3283" i="3" s="1"/>
  <c r="D3288" i="3"/>
  <c r="E3288" i="3" s="1"/>
  <c r="D3310" i="3"/>
  <c r="E3310" i="3" s="1"/>
  <c r="D3315" i="3"/>
  <c r="E3315" i="3" s="1"/>
  <c r="D3320" i="3"/>
  <c r="E3320" i="3" s="1"/>
  <c r="D3338" i="3"/>
  <c r="E3338" i="3" s="1"/>
  <c r="D3341" i="3"/>
  <c r="E3341" i="3" s="1"/>
  <c r="D3356" i="3"/>
  <c r="E3356" i="3" s="1"/>
  <c r="D3359" i="3"/>
  <c r="E3359" i="3" s="1"/>
  <c r="D3366" i="3"/>
  <c r="E3366" i="3" s="1"/>
  <c r="D3386" i="3"/>
  <c r="E3386" i="3" s="1"/>
  <c r="D3398" i="3"/>
  <c r="E3398" i="3" s="1"/>
  <c r="D3418" i="3"/>
  <c r="E3418" i="3" s="1"/>
  <c r="D3455" i="3"/>
  <c r="E3455" i="3" s="1"/>
  <c r="D3462" i="3"/>
  <c r="E3462" i="3" s="1"/>
  <c r="D3465" i="3"/>
  <c r="E3465" i="3" s="1"/>
  <c r="D3467" i="3"/>
  <c r="E3467" i="3" s="1"/>
  <c r="D3492" i="3"/>
  <c r="E3492" i="3" s="1"/>
  <c r="D3495" i="3"/>
  <c r="E3495" i="3" s="1"/>
  <c r="D3502" i="3"/>
  <c r="E3502" i="3" s="1"/>
  <c r="D3505" i="3"/>
  <c r="E3505" i="3" s="1"/>
  <c r="D3515" i="3"/>
  <c r="E3515" i="3" s="1"/>
  <c r="D3540" i="3"/>
  <c r="E3540" i="3" s="1"/>
  <c r="D3555" i="3"/>
  <c r="E3555" i="3" s="1"/>
  <c r="D3565" i="3"/>
  <c r="E3565" i="3" s="1"/>
  <c r="D3572" i="3"/>
  <c r="E3572" i="3" s="1"/>
  <c r="D3589" i="3"/>
  <c r="E3589" i="3" s="1"/>
  <c r="D3616" i="3"/>
  <c r="E3616" i="3" s="1"/>
  <c r="D3648" i="3"/>
  <c r="E3648" i="3" s="1"/>
  <c r="D3665" i="3"/>
  <c r="E3665" i="3" s="1"/>
  <c r="D3677" i="3"/>
  <c r="E3677" i="3" s="1"/>
  <c r="D3697" i="3"/>
  <c r="E3697" i="3" s="1"/>
  <c r="D3712" i="3"/>
  <c r="E3712" i="3" s="1"/>
  <c r="D3724" i="3"/>
  <c r="E3724" i="3" s="1"/>
  <c r="D3727" i="3"/>
  <c r="E3727" i="3" s="1"/>
  <c r="D3741" i="3"/>
  <c r="E3741" i="3" s="1"/>
  <c r="D3746" i="3"/>
  <c r="E3746" i="3" s="1"/>
  <c r="D3790" i="3"/>
  <c r="E3790" i="3" s="1"/>
  <c r="D3819" i="3"/>
  <c r="E3819" i="3" s="1"/>
  <c r="D3843" i="3"/>
  <c r="E3843" i="3" s="1"/>
  <c r="D3877" i="3"/>
  <c r="E3877" i="3" s="1"/>
  <c r="D3992" i="3"/>
  <c r="E3992" i="3" s="1"/>
  <c r="D4039" i="3"/>
  <c r="E4039" i="3" s="1"/>
  <c r="D4042" i="3"/>
  <c r="E4042" i="3" s="1"/>
  <c r="D4274" i="3"/>
  <c r="E4274" i="3" s="1"/>
  <c r="D4303" i="3"/>
  <c r="E4303" i="3" s="1"/>
  <c r="D4335" i="3"/>
  <c r="E4335" i="3" s="1"/>
  <c r="D4391" i="3"/>
  <c r="E4391" i="3" s="1"/>
  <c r="D4433" i="3"/>
  <c r="E4433" i="3" s="1"/>
  <c r="D4457" i="3"/>
  <c r="E4457" i="3" s="1"/>
  <c r="D4773" i="3"/>
  <c r="E4773" i="3" s="1"/>
  <c r="D4794" i="3"/>
  <c r="E4794" i="3" s="1"/>
  <c r="D4926" i="3"/>
  <c r="E4926" i="3" s="1"/>
  <c r="D4929" i="3"/>
  <c r="E4929" i="3" s="1"/>
  <c r="D2434" i="3"/>
  <c r="E2434" i="3" s="1"/>
  <c r="D2439" i="3"/>
  <c r="E2439" i="3" s="1"/>
  <c r="D2441" i="3"/>
  <c r="E2441" i="3" s="1"/>
  <c r="D2502" i="3"/>
  <c r="E2502" i="3" s="1"/>
  <c r="D2507" i="3"/>
  <c r="E2507" i="3" s="1"/>
  <c r="D2509" i="3"/>
  <c r="E2509" i="3" s="1"/>
  <c r="D2534" i="3"/>
  <c r="E2534" i="3" s="1"/>
  <c r="D2539" i="3"/>
  <c r="E2539" i="3" s="1"/>
  <c r="D2541" i="3"/>
  <c r="E2541" i="3" s="1"/>
  <c r="D2566" i="3"/>
  <c r="E2566" i="3" s="1"/>
  <c r="D2578" i="3"/>
  <c r="E2578" i="3" s="1"/>
  <c r="D2583" i="3"/>
  <c r="E2583" i="3" s="1"/>
  <c r="D2590" i="3"/>
  <c r="E2590" i="3" s="1"/>
  <c r="D2607" i="3"/>
  <c r="E2607" i="3" s="1"/>
  <c r="D2609" i="3"/>
  <c r="E2609" i="3" s="1"/>
  <c r="D2639" i="3"/>
  <c r="E2639" i="3" s="1"/>
  <c r="D2641" i="3"/>
  <c r="E2641" i="3" s="1"/>
  <c r="D2653" i="3"/>
  <c r="E2653" i="3" s="1"/>
  <c r="D2665" i="3"/>
  <c r="E2665" i="3" s="1"/>
  <c r="D2712" i="3"/>
  <c r="E2712" i="3" s="1"/>
  <c r="D2719" i="3"/>
  <c r="E2719" i="3" s="1"/>
  <c r="D2776" i="3"/>
  <c r="E2776" i="3" s="1"/>
  <c r="D2793" i="3"/>
  <c r="E2793" i="3" s="1"/>
  <c r="D2796" i="3"/>
  <c r="E2796" i="3" s="1"/>
  <c r="D2805" i="3"/>
  <c r="E2805" i="3" s="1"/>
  <c r="D2813" i="3"/>
  <c r="E2813" i="3" s="1"/>
  <c r="D2818" i="3"/>
  <c r="E2818" i="3" s="1"/>
  <c r="D2838" i="3"/>
  <c r="E2838" i="3" s="1"/>
  <c r="D2888" i="3"/>
  <c r="E2888" i="3" s="1"/>
  <c r="D2903" i="3"/>
  <c r="E2903" i="3" s="1"/>
  <c r="D2917" i="3"/>
  <c r="E2917" i="3" s="1"/>
  <c r="D2925" i="3"/>
  <c r="E2925" i="3" s="1"/>
  <c r="D2928" i="3"/>
  <c r="E2928" i="3" s="1"/>
  <c r="D2953" i="3"/>
  <c r="E2953" i="3" s="1"/>
  <c r="D2956" i="3"/>
  <c r="E2956" i="3" s="1"/>
  <c r="D2973" i="3"/>
  <c r="E2973" i="3" s="1"/>
  <c r="D2976" i="3"/>
  <c r="E2976" i="3" s="1"/>
  <c r="D2994" i="3"/>
  <c r="E2994" i="3" s="1"/>
  <c r="D3004" i="3"/>
  <c r="E3004" i="3" s="1"/>
  <c r="D3021" i="3"/>
  <c r="E3021" i="3" s="1"/>
  <c r="D3024" i="3"/>
  <c r="E3024" i="3" s="1"/>
  <c r="D3042" i="3"/>
  <c r="E3042" i="3" s="1"/>
  <c r="D3057" i="3"/>
  <c r="E3057" i="3" s="1"/>
  <c r="D3070" i="3"/>
  <c r="E3070" i="3" s="1"/>
  <c r="D3077" i="3"/>
  <c r="E3077" i="3" s="1"/>
  <c r="D3080" i="3"/>
  <c r="E3080" i="3" s="1"/>
  <c r="D3098" i="3"/>
  <c r="E3098" i="3" s="1"/>
  <c r="D3105" i="3"/>
  <c r="E3105" i="3" s="1"/>
  <c r="D3126" i="3"/>
  <c r="E3126" i="3" s="1"/>
  <c r="D3133" i="3"/>
  <c r="E3133" i="3" s="1"/>
  <c r="D3136" i="3"/>
  <c r="E3136" i="3" s="1"/>
  <c r="D3161" i="3"/>
  <c r="E3161" i="3" s="1"/>
  <c r="D3164" i="3"/>
  <c r="E3164" i="3" s="1"/>
  <c r="D3179" i="3"/>
  <c r="E3179" i="3" s="1"/>
  <c r="D3182" i="3"/>
  <c r="E3182" i="3" s="1"/>
  <c r="D3189" i="3"/>
  <c r="E3189" i="3" s="1"/>
  <c r="D3192" i="3"/>
  <c r="E3192" i="3" s="1"/>
  <c r="D3202" i="3"/>
  <c r="E3202" i="3" s="1"/>
  <c r="D3237" i="3"/>
  <c r="E3237" i="3" s="1"/>
  <c r="D3241" i="3"/>
  <c r="E3241" i="3" s="1"/>
  <c r="D3244" i="3"/>
  <c r="E3244" i="3" s="1"/>
  <c r="D3246" i="3"/>
  <c r="E3246" i="3" s="1"/>
  <c r="D3269" i="3"/>
  <c r="E3269" i="3" s="1"/>
  <c r="D3279" i="3"/>
  <c r="E3279" i="3" s="1"/>
  <c r="D3301" i="3"/>
  <c r="E3301" i="3" s="1"/>
  <c r="D3311" i="3"/>
  <c r="E3311" i="3" s="1"/>
  <c r="D3323" i="3"/>
  <c r="E3323" i="3" s="1"/>
  <c r="D3328" i="3"/>
  <c r="E3328" i="3" s="1"/>
  <c r="D3346" i="3"/>
  <c r="E3346" i="3" s="1"/>
  <c r="D3349" i="3"/>
  <c r="E3349" i="3" s="1"/>
  <c r="D3364" i="3"/>
  <c r="E3364" i="3" s="1"/>
  <c r="D3367" i="3"/>
  <c r="E3367" i="3" s="1"/>
  <c r="D3396" i="3"/>
  <c r="E3396" i="3" s="1"/>
  <c r="D3399" i="3"/>
  <c r="E3399" i="3" s="1"/>
  <c r="D3428" i="3"/>
  <c r="E3428" i="3" s="1"/>
  <c r="D3430" i="3"/>
  <c r="E3430" i="3" s="1"/>
  <c r="D3433" i="3"/>
  <c r="E3433" i="3" s="1"/>
  <c r="D3453" i="3"/>
  <c r="E3453" i="3" s="1"/>
  <c r="D3460" i="3"/>
  <c r="E3460" i="3" s="1"/>
  <c r="D3463" i="3"/>
  <c r="E3463" i="3" s="1"/>
  <c r="D3485" i="3"/>
  <c r="E3485" i="3" s="1"/>
  <c r="D3500" i="3"/>
  <c r="E3500" i="3" s="1"/>
  <c r="D3503" i="3"/>
  <c r="E3503" i="3" s="1"/>
  <c r="D3510" i="3"/>
  <c r="E3510" i="3" s="1"/>
  <c r="D3513" i="3"/>
  <c r="E3513" i="3" s="1"/>
  <c r="D3523" i="3"/>
  <c r="E3523" i="3" s="1"/>
  <c r="D3550" i="3"/>
  <c r="E3550" i="3" s="1"/>
  <c r="D3553" i="3"/>
  <c r="E3553" i="3" s="1"/>
  <c r="D3582" i="3"/>
  <c r="E3582" i="3" s="1"/>
  <c r="D3587" i="3"/>
  <c r="E3587" i="3" s="1"/>
  <c r="D3596" i="3"/>
  <c r="E3596" i="3" s="1"/>
  <c r="D3599" i="3"/>
  <c r="E3599" i="3" s="1"/>
  <c r="D3621" i="3"/>
  <c r="E3621" i="3" s="1"/>
  <c r="D3628" i="3"/>
  <c r="E3628" i="3" s="1"/>
  <c r="D3631" i="3"/>
  <c r="E3631" i="3" s="1"/>
  <c r="D3653" i="3"/>
  <c r="E3653" i="3" s="1"/>
  <c r="D3660" i="3"/>
  <c r="E3660" i="3" s="1"/>
  <c r="D3680" i="3"/>
  <c r="E3680" i="3" s="1"/>
  <c r="D3685" i="3"/>
  <c r="E3685" i="3" s="1"/>
  <c r="D3705" i="3"/>
  <c r="E3705" i="3" s="1"/>
  <c r="D3717" i="3"/>
  <c r="E3717" i="3" s="1"/>
  <c r="D3814" i="3"/>
  <c r="E3814" i="3" s="1"/>
  <c r="D4240" i="3"/>
  <c r="E4240" i="3" s="1"/>
  <c r="D4420" i="3"/>
  <c r="E4420" i="3" s="1"/>
  <c r="D4423" i="3"/>
  <c r="E4423" i="3" s="1"/>
  <c r="D4594" i="3"/>
  <c r="E4594" i="3" s="1"/>
  <c r="D4688" i="3"/>
  <c r="E4688" i="3" s="1"/>
  <c r="D4837" i="3"/>
  <c r="E4837" i="3" s="1"/>
  <c r="D3783" i="3"/>
  <c r="E3783" i="3" s="1"/>
  <c r="D3792" i="3"/>
  <c r="E3792" i="3" s="1"/>
  <c r="D3797" i="3"/>
  <c r="E3797" i="3" s="1"/>
  <c r="D3834" i="3"/>
  <c r="E3834" i="3" s="1"/>
  <c r="D3846" i="3"/>
  <c r="E3846" i="3" s="1"/>
  <c r="D3851" i="3"/>
  <c r="E3851" i="3" s="1"/>
  <c r="D3853" i="3"/>
  <c r="E3853" i="3" s="1"/>
  <c r="D3866" i="3"/>
  <c r="E3866" i="3" s="1"/>
  <c r="D3868" i="3"/>
  <c r="E3868" i="3" s="1"/>
  <c r="D3875" i="3"/>
  <c r="E3875" i="3" s="1"/>
  <c r="D3895" i="3"/>
  <c r="E3895" i="3" s="1"/>
  <c r="D3973" i="3"/>
  <c r="E3973" i="3" s="1"/>
  <c r="D4045" i="3"/>
  <c r="E4045" i="3" s="1"/>
  <c r="D4082" i="3"/>
  <c r="E4082" i="3" s="1"/>
  <c r="D4118" i="3"/>
  <c r="E4118" i="3" s="1"/>
  <c r="D4183" i="3"/>
  <c r="E4183" i="3" s="1"/>
  <c r="D4204" i="3"/>
  <c r="E4204" i="3" s="1"/>
  <c r="D4214" i="3"/>
  <c r="E4214" i="3" s="1"/>
  <c r="D4231" i="3"/>
  <c r="E4231" i="3" s="1"/>
  <c r="D4245" i="3"/>
  <c r="E4245" i="3" s="1"/>
  <c r="D4272" i="3"/>
  <c r="E4272" i="3" s="1"/>
  <c r="D4291" i="3"/>
  <c r="E4291" i="3" s="1"/>
  <c r="D4311" i="3"/>
  <c r="E4311" i="3" s="1"/>
  <c r="D4343" i="3"/>
  <c r="E4343" i="3" s="1"/>
  <c r="D4367" i="3"/>
  <c r="E4367" i="3" s="1"/>
  <c r="D4372" i="3"/>
  <c r="E4372" i="3" s="1"/>
  <c r="D4374" i="3"/>
  <c r="E4374" i="3" s="1"/>
  <c r="D4409" i="3"/>
  <c r="E4409" i="3" s="1"/>
  <c r="D4441" i="3"/>
  <c r="E4441" i="3" s="1"/>
  <c r="D4445" i="3"/>
  <c r="E4445" i="3" s="1"/>
  <c r="D4452" i="3"/>
  <c r="E4452" i="3" s="1"/>
  <c r="D4455" i="3"/>
  <c r="E4455" i="3" s="1"/>
  <c r="D4465" i="3"/>
  <c r="E4465" i="3" s="1"/>
  <c r="D4489" i="3"/>
  <c r="E4489" i="3" s="1"/>
  <c r="D4496" i="3"/>
  <c r="E4496" i="3" s="1"/>
  <c r="D4543" i="3"/>
  <c r="E4543" i="3" s="1"/>
  <c r="D4550" i="3"/>
  <c r="E4550" i="3" s="1"/>
  <c r="D4577" i="3"/>
  <c r="E4577" i="3" s="1"/>
  <c r="D4582" i="3"/>
  <c r="E4582" i="3" s="1"/>
  <c r="D4611" i="3"/>
  <c r="E4611" i="3" s="1"/>
  <c r="D4616" i="3"/>
  <c r="E4616" i="3" s="1"/>
  <c r="D4623" i="3"/>
  <c r="E4623" i="3" s="1"/>
  <c r="D4640" i="3"/>
  <c r="E4640" i="3" s="1"/>
  <c r="D4655" i="3"/>
  <c r="E4655" i="3" s="1"/>
  <c r="D4664" i="3"/>
  <c r="E4664" i="3" s="1"/>
  <c r="D4667" i="3"/>
  <c r="E4667" i="3" s="1"/>
  <c r="D4674" i="3"/>
  <c r="E4674" i="3" s="1"/>
  <c r="D4679" i="3"/>
  <c r="E4679" i="3" s="1"/>
  <c r="D4702" i="3"/>
  <c r="E4702" i="3" s="1"/>
  <c r="D4705" i="3"/>
  <c r="E4705" i="3" s="1"/>
  <c r="D4733" i="3"/>
  <c r="E4733" i="3" s="1"/>
  <c r="D4736" i="3"/>
  <c r="E4736" i="3" s="1"/>
  <c r="D4741" i="3"/>
  <c r="E4741" i="3" s="1"/>
  <c r="D4756" i="3"/>
  <c r="E4756" i="3" s="1"/>
  <c r="D4765" i="3"/>
  <c r="E4765" i="3" s="1"/>
  <c r="D4768" i="3"/>
  <c r="E4768" i="3" s="1"/>
  <c r="D4805" i="3"/>
  <c r="E4805" i="3" s="1"/>
  <c r="D4820" i="3"/>
  <c r="E4820" i="3" s="1"/>
  <c r="D4835" i="3"/>
  <c r="E4835" i="3" s="1"/>
  <c r="D4844" i="3"/>
  <c r="E4844" i="3" s="1"/>
  <c r="D4862" i="3"/>
  <c r="E4862" i="3" s="1"/>
  <c r="D4865" i="3"/>
  <c r="E4865" i="3" s="1"/>
  <c r="D4892" i="3"/>
  <c r="E4892" i="3" s="1"/>
  <c r="D4914" i="3"/>
  <c r="E4914" i="3" s="1"/>
  <c r="D4924" i="3"/>
  <c r="E4924" i="3" s="1"/>
  <c r="D4986" i="3"/>
  <c r="E4986" i="3" s="1"/>
  <c r="D4994" i="3"/>
  <c r="E4994" i="3" s="1"/>
  <c r="D506" i="3"/>
  <c r="D530" i="3"/>
  <c r="D570" i="3"/>
  <c r="D602" i="3"/>
  <c r="D634" i="3"/>
  <c r="D650" i="3"/>
  <c r="D658" i="3"/>
  <c r="D682" i="3"/>
  <c r="D738" i="3"/>
  <c r="D762" i="3"/>
  <c r="D802" i="3"/>
  <c r="D810" i="3"/>
  <c r="D866" i="3"/>
  <c r="D874" i="3"/>
  <c r="D930" i="3"/>
  <c r="D938" i="3"/>
  <c r="D978" i="3"/>
  <c r="D994" i="3"/>
  <c r="D1002" i="3"/>
  <c r="D1098" i="3"/>
  <c r="D1146" i="3"/>
  <c r="D1154" i="3"/>
  <c r="D1170" i="3"/>
  <c r="D1218" i="3"/>
  <c r="D1234" i="3"/>
  <c r="D1242" i="3"/>
  <c r="D1306" i="3"/>
  <c r="D1314" i="3"/>
  <c r="D1330" i="3"/>
  <c r="D1338" i="3"/>
  <c r="D1378" i="3"/>
  <c r="D1394" i="3"/>
  <c r="D1426" i="3"/>
  <c r="D1442" i="3"/>
  <c r="D1458" i="3"/>
  <c r="D1498" i="3"/>
  <c r="D1506" i="3"/>
  <c r="D1522" i="3"/>
  <c r="D1530" i="3"/>
  <c r="D1562" i="3"/>
  <c r="D1570" i="3"/>
  <c r="D1586" i="3"/>
  <c r="D1650" i="3"/>
  <c r="D1658" i="3"/>
  <c r="D1690" i="3"/>
  <c r="D1698" i="3"/>
  <c r="D1714" i="3"/>
  <c r="D1738" i="3"/>
  <c r="D1746" i="3"/>
  <c r="D1762" i="3"/>
  <c r="D1770" i="3"/>
  <c r="D1794" i="3"/>
  <c r="D1826" i="3"/>
  <c r="D1842" i="3"/>
  <c r="D1850" i="3"/>
  <c r="D3809" i="3"/>
  <c r="E3809" i="3" s="1"/>
  <c r="D3812" i="3"/>
  <c r="E3812" i="3" s="1"/>
  <c r="D3822" i="3"/>
  <c r="E3822" i="3" s="1"/>
  <c r="D3878" i="3"/>
  <c r="E3878" i="3" s="1"/>
  <c r="D3883" i="3"/>
  <c r="E3883" i="3" s="1"/>
  <c r="D3885" i="3"/>
  <c r="E3885" i="3" s="1"/>
  <c r="D3902" i="3"/>
  <c r="E3902" i="3" s="1"/>
  <c r="D3909" i="3"/>
  <c r="E3909" i="3" s="1"/>
  <c r="D3961" i="3"/>
  <c r="E3961" i="3" s="1"/>
  <c r="D3968" i="3"/>
  <c r="E3968" i="3" s="1"/>
  <c r="D3971" i="3"/>
  <c r="E3971" i="3" s="1"/>
  <c r="D3980" i="3"/>
  <c r="E3980" i="3" s="1"/>
  <c r="D3986" i="3"/>
  <c r="E3986" i="3" s="1"/>
  <c r="D3993" i="3"/>
  <c r="E3993" i="3" s="1"/>
  <c r="D4010" i="3"/>
  <c r="E4010" i="3" s="1"/>
  <c r="D4030" i="3"/>
  <c r="E4030" i="3" s="1"/>
  <c r="D4040" i="3"/>
  <c r="E4040" i="3" s="1"/>
  <c r="D4043" i="3"/>
  <c r="E4043" i="3" s="1"/>
  <c r="D4066" i="3"/>
  <c r="E4066" i="3" s="1"/>
  <c r="D4078" i="3"/>
  <c r="E4078" i="3" s="1"/>
  <c r="D4106" i="3"/>
  <c r="E4106" i="3" s="1"/>
  <c r="D4132" i="3"/>
  <c r="E4132" i="3" s="1"/>
  <c r="D4164" i="3"/>
  <c r="E4164" i="3" s="1"/>
  <c r="D4178" i="3"/>
  <c r="E4178" i="3" s="1"/>
  <c r="D4197" i="3"/>
  <c r="E4197" i="3" s="1"/>
  <c r="D4207" i="3"/>
  <c r="E4207" i="3" s="1"/>
  <c r="D4212" i="3"/>
  <c r="E4212" i="3" s="1"/>
  <c r="D4221" i="3"/>
  <c r="E4221" i="3" s="1"/>
  <c r="D4255" i="3"/>
  <c r="E4255" i="3" s="1"/>
  <c r="D4260" i="3"/>
  <c r="E4260" i="3" s="1"/>
  <c r="D4277" i="3"/>
  <c r="E4277" i="3" s="1"/>
  <c r="D4284" i="3"/>
  <c r="E4284" i="3" s="1"/>
  <c r="D4286" i="3"/>
  <c r="E4286" i="3" s="1"/>
  <c r="D4306" i="3"/>
  <c r="E4306" i="3" s="1"/>
  <c r="D4316" i="3"/>
  <c r="E4316" i="3" s="1"/>
  <c r="D4323" i="3"/>
  <c r="E4323" i="3" s="1"/>
  <c r="D4355" i="3"/>
  <c r="E4355" i="3" s="1"/>
  <c r="D4375" i="3"/>
  <c r="E4375" i="3" s="1"/>
  <c r="D4384" i="3"/>
  <c r="E4384" i="3" s="1"/>
  <c r="D4394" i="3"/>
  <c r="E4394" i="3" s="1"/>
  <c r="D4396" i="3"/>
  <c r="E4396" i="3" s="1"/>
  <c r="D4414" i="3"/>
  <c r="E4414" i="3" s="1"/>
  <c r="D4426" i="3"/>
  <c r="E4426" i="3" s="1"/>
  <c r="D4428" i="3"/>
  <c r="E4428" i="3" s="1"/>
  <c r="D4431" i="3"/>
  <c r="E4431" i="3" s="1"/>
  <c r="D4470" i="3"/>
  <c r="E4470" i="3" s="1"/>
  <c r="D4472" i="3"/>
  <c r="E4472" i="3" s="1"/>
  <c r="D4477" i="3"/>
  <c r="E4477" i="3" s="1"/>
  <c r="D4484" i="3"/>
  <c r="E4484" i="3" s="1"/>
  <c r="D4487" i="3"/>
  <c r="E4487" i="3" s="1"/>
  <c r="D4494" i="3"/>
  <c r="E4494" i="3" s="1"/>
  <c r="D4497" i="3"/>
  <c r="E4497" i="3" s="1"/>
  <c r="D4502" i="3"/>
  <c r="E4502" i="3" s="1"/>
  <c r="D4504" i="3"/>
  <c r="E4504" i="3" s="1"/>
  <c r="D4509" i="3"/>
  <c r="E4509" i="3" s="1"/>
  <c r="D4521" i="3"/>
  <c r="E4521" i="3" s="1"/>
  <c r="D4526" i="3"/>
  <c r="E4526" i="3" s="1"/>
  <c r="D4528" i="3"/>
  <c r="E4528" i="3" s="1"/>
  <c r="D4575" i="3"/>
  <c r="E4575" i="3" s="1"/>
  <c r="D4609" i="3"/>
  <c r="E4609" i="3" s="1"/>
  <c r="D4628" i="3"/>
  <c r="E4628" i="3" s="1"/>
  <c r="D4660" i="3"/>
  <c r="E4660" i="3" s="1"/>
  <c r="D4662" i="3"/>
  <c r="E4662" i="3" s="1"/>
  <c r="D4686" i="3"/>
  <c r="E4686" i="3" s="1"/>
  <c r="D4689" i="3"/>
  <c r="E4689" i="3" s="1"/>
  <c r="D4724" i="3"/>
  <c r="E4724" i="3" s="1"/>
  <c r="D4748" i="3"/>
  <c r="E4748" i="3" s="1"/>
  <c r="D4771" i="3"/>
  <c r="E4771" i="3" s="1"/>
  <c r="D4780" i="3"/>
  <c r="E4780" i="3" s="1"/>
  <c r="D4797" i="3"/>
  <c r="E4797" i="3" s="1"/>
  <c r="D4800" i="3"/>
  <c r="E4800" i="3" s="1"/>
  <c r="D4812" i="3"/>
  <c r="E4812" i="3" s="1"/>
  <c r="D4830" i="3"/>
  <c r="E4830" i="3" s="1"/>
  <c r="D4833" i="3"/>
  <c r="E4833" i="3" s="1"/>
  <c r="D4860" i="3"/>
  <c r="E4860" i="3" s="1"/>
  <c r="D4880" i="3"/>
  <c r="E4880" i="3" s="1"/>
  <c r="D4883" i="3"/>
  <c r="E4883" i="3" s="1"/>
  <c r="D4895" i="3"/>
  <c r="E4895" i="3" s="1"/>
  <c r="D4912" i="3"/>
  <c r="E4912" i="3" s="1"/>
  <c r="D4927" i="3"/>
  <c r="E4927" i="3" s="1"/>
  <c r="D4942" i="3"/>
  <c r="E4942" i="3" s="1"/>
  <c r="D4945" i="3"/>
  <c r="E4945" i="3" s="1"/>
  <c r="D555" i="3"/>
  <c r="D595" i="3"/>
  <c r="D723" i="3"/>
  <c r="D731" i="3"/>
  <c r="D747" i="3"/>
  <c r="D787" i="3"/>
  <c r="D795" i="3"/>
  <c r="D843" i="3"/>
  <c r="D859" i="3"/>
  <c r="D923" i="3"/>
  <c r="D1035" i="3"/>
  <c r="D1067" i="3"/>
  <c r="D1083" i="3"/>
  <c r="D1171" i="3"/>
  <c r="D1179" i="3"/>
  <c r="D1211" i="3"/>
  <c r="D1235" i="3"/>
  <c r="D1243" i="3"/>
  <c r="D1339" i="3"/>
  <c r="D1371" i="3"/>
  <c r="D1435" i="3"/>
  <c r="D1467" i="3"/>
  <c r="D1499" i="3"/>
  <c r="D1563" i="3"/>
  <c r="D1595" i="3"/>
  <c r="D1691" i="3"/>
  <c r="D1723" i="3"/>
  <c r="D2291" i="3"/>
  <c r="E2291" i="3" s="1"/>
  <c r="D2307" i="3"/>
  <c r="E2307" i="3" s="1"/>
  <c r="D3764" i="3"/>
  <c r="E3764" i="3" s="1"/>
  <c r="D3815" i="3"/>
  <c r="E3815" i="3" s="1"/>
  <c r="D3824" i="3"/>
  <c r="E3824" i="3" s="1"/>
  <c r="D3829" i="3"/>
  <c r="E3829" i="3" s="1"/>
  <c r="D3841" i="3"/>
  <c r="E3841" i="3" s="1"/>
  <c r="D3844" i="3"/>
  <c r="E3844" i="3" s="1"/>
  <c r="D3854" i="3"/>
  <c r="E3854" i="3" s="1"/>
  <c r="D3856" i="3"/>
  <c r="E3856" i="3" s="1"/>
  <c r="D3861" i="3"/>
  <c r="E3861" i="3" s="1"/>
  <c r="D3898" i="3"/>
  <c r="E3898" i="3" s="1"/>
  <c r="D3900" i="3"/>
  <c r="E3900" i="3" s="1"/>
  <c r="D3907" i="3"/>
  <c r="E3907" i="3" s="1"/>
  <c r="D3919" i="3"/>
  <c r="E3919" i="3" s="1"/>
  <c r="D3924" i="3"/>
  <c r="E3924" i="3" s="1"/>
  <c r="D3934" i="3"/>
  <c r="E3934" i="3" s="1"/>
  <c r="D3936" i="3"/>
  <c r="E3936" i="3" s="1"/>
  <c r="D3939" i="3"/>
  <c r="E3939" i="3" s="1"/>
  <c r="D3943" i="3"/>
  <c r="E3943" i="3" s="1"/>
  <c r="D3948" i="3"/>
  <c r="E3948" i="3" s="1"/>
  <c r="D3954" i="3"/>
  <c r="E3954" i="3" s="1"/>
  <c r="D3956" i="3"/>
  <c r="E3956" i="3" s="1"/>
  <c r="D3975" i="3"/>
  <c r="E3975" i="3" s="1"/>
  <c r="D3983" i="3"/>
  <c r="E3983" i="3" s="1"/>
  <c r="D3998" i="3"/>
  <c r="E3998" i="3" s="1"/>
  <c r="D4000" i="3"/>
  <c r="E4000" i="3" s="1"/>
  <c r="D4003" i="3"/>
  <c r="E4003" i="3" s="1"/>
  <c r="D4007" i="3"/>
  <c r="E4007" i="3" s="1"/>
  <c r="D4012" i="3"/>
  <c r="E4012" i="3" s="1"/>
  <c r="D4018" i="3"/>
  <c r="E4018" i="3" s="1"/>
  <c r="D4050" i="3"/>
  <c r="E4050" i="3" s="1"/>
  <c r="D4062" i="3"/>
  <c r="E4062" i="3" s="1"/>
  <c r="D4102" i="3"/>
  <c r="E4102" i="3" s="1"/>
  <c r="D4126" i="3"/>
  <c r="E4126" i="3" s="1"/>
  <c r="D4130" i="3"/>
  <c r="E4130" i="3" s="1"/>
  <c r="D4143" i="3"/>
  <c r="E4143" i="3" s="1"/>
  <c r="D4150" i="3"/>
  <c r="E4150" i="3" s="1"/>
  <c r="D4155" i="3"/>
  <c r="E4155" i="3" s="1"/>
  <c r="D4176" i="3"/>
  <c r="E4176" i="3" s="1"/>
  <c r="D4188" i="3"/>
  <c r="E4188" i="3" s="1"/>
  <c r="D4195" i="3"/>
  <c r="E4195" i="3" s="1"/>
  <c r="D4215" i="3"/>
  <c r="E4215" i="3" s="1"/>
  <c r="D4236" i="3"/>
  <c r="E4236" i="3" s="1"/>
  <c r="D4243" i="3"/>
  <c r="E4243" i="3" s="1"/>
  <c r="D4263" i="3"/>
  <c r="E4263" i="3" s="1"/>
  <c r="D4287" i="3"/>
  <c r="E4287" i="3" s="1"/>
  <c r="D4292" i="3"/>
  <c r="E4292" i="3" s="1"/>
  <c r="D4294" i="3"/>
  <c r="E4294" i="3" s="1"/>
  <c r="D4304" i="3"/>
  <c r="E4304" i="3" s="1"/>
  <c r="D4318" i="3"/>
  <c r="E4318" i="3" s="1"/>
  <c r="D4336" i="3"/>
  <c r="E4336" i="3" s="1"/>
  <c r="D4348" i="3"/>
  <c r="E4348" i="3" s="1"/>
  <c r="D4350" i="3"/>
  <c r="E4350" i="3" s="1"/>
  <c r="D4370" i="3"/>
  <c r="E4370" i="3" s="1"/>
  <c r="D4380" i="3"/>
  <c r="E4380" i="3" s="1"/>
  <c r="D4385" i="3"/>
  <c r="E4385" i="3" s="1"/>
  <c r="D4389" i="3"/>
  <c r="E4389" i="3" s="1"/>
  <c r="D4404" i="3"/>
  <c r="E4404" i="3" s="1"/>
  <c r="D4421" i="3"/>
  <c r="E4421" i="3" s="1"/>
  <c r="D4434" i="3"/>
  <c r="E4434" i="3" s="1"/>
  <c r="D4436" i="3"/>
  <c r="E4436" i="3" s="1"/>
  <c r="D4446" i="3"/>
  <c r="E4446" i="3" s="1"/>
  <c r="D4458" i="3"/>
  <c r="E4458" i="3" s="1"/>
  <c r="D4460" i="3"/>
  <c r="E4460" i="3" s="1"/>
  <c r="D4473" i="3"/>
  <c r="E4473" i="3" s="1"/>
  <c r="D4492" i="3"/>
  <c r="E4492" i="3" s="1"/>
  <c r="D4505" i="3"/>
  <c r="E4505" i="3" s="1"/>
  <c r="D4519" i="3"/>
  <c r="E4519" i="3" s="1"/>
  <c r="D4529" i="3"/>
  <c r="E4529" i="3" s="1"/>
  <c r="D4534" i="3"/>
  <c r="E4534" i="3" s="1"/>
  <c r="D4536" i="3"/>
  <c r="E4536" i="3" s="1"/>
  <c r="D4541" i="3"/>
  <c r="E4541" i="3" s="1"/>
  <c r="D4553" i="3"/>
  <c r="E4553" i="3" s="1"/>
  <c r="D4558" i="3"/>
  <c r="E4558" i="3" s="1"/>
  <c r="D4560" i="3"/>
  <c r="E4560" i="3" s="1"/>
  <c r="D4607" i="3"/>
  <c r="E4607" i="3" s="1"/>
  <c r="D4619" i="3"/>
  <c r="E4619" i="3" s="1"/>
  <c r="D4643" i="3"/>
  <c r="E4643" i="3" s="1"/>
  <c r="D4648" i="3"/>
  <c r="E4648" i="3" s="1"/>
  <c r="D4665" i="3"/>
  <c r="E4665" i="3" s="1"/>
  <c r="D4712" i="3"/>
  <c r="E4712" i="3" s="1"/>
  <c r="D4715" i="3"/>
  <c r="E4715" i="3" s="1"/>
  <c r="D4734" i="3"/>
  <c r="E4734" i="3" s="1"/>
  <c r="D4739" i="3"/>
  <c r="E4739" i="3" s="1"/>
  <c r="D4766" i="3"/>
  <c r="E4766" i="3" s="1"/>
  <c r="D4769" i="3"/>
  <c r="E4769" i="3" s="1"/>
  <c r="D4788" i="3"/>
  <c r="E4788" i="3" s="1"/>
  <c r="D4803" i="3"/>
  <c r="E4803" i="3" s="1"/>
  <c r="D4828" i="3"/>
  <c r="E4828" i="3" s="1"/>
  <c r="D4850" i="3"/>
  <c r="E4850" i="3" s="1"/>
  <c r="D4853" i="3"/>
  <c r="E4853" i="3" s="1"/>
  <c r="D4863" i="3"/>
  <c r="E4863" i="3" s="1"/>
  <c r="D4868" i="3"/>
  <c r="E4868" i="3" s="1"/>
  <c r="D4915" i="3"/>
  <c r="E4915" i="3" s="1"/>
  <c r="D4963" i="3"/>
  <c r="E4963" i="3" s="1"/>
  <c r="D4980" i="3"/>
  <c r="E4980" i="3" s="1"/>
  <c r="D4992" i="3"/>
  <c r="E4992" i="3" s="1"/>
  <c r="D4995" i="3"/>
  <c r="E4995" i="3" s="1"/>
  <c r="D4997" i="3"/>
  <c r="E4997" i="3" s="1"/>
  <c r="D484" i="3"/>
  <c r="D3762" i="3"/>
  <c r="E3762" i="3" s="1"/>
  <c r="D3767" i="3"/>
  <c r="E3767" i="3" s="1"/>
  <c r="D3781" i="3"/>
  <c r="E3781" i="3" s="1"/>
  <c r="D3791" i="3"/>
  <c r="E3791" i="3" s="1"/>
  <c r="D3796" i="3"/>
  <c r="E3796" i="3" s="1"/>
  <c r="D3873" i="3"/>
  <c r="E3873" i="3" s="1"/>
  <c r="D3876" i="3"/>
  <c r="E3876" i="3" s="1"/>
  <c r="D3886" i="3"/>
  <c r="E3886" i="3" s="1"/>
  <c r="D3910" i="3"/>
  <c r="E3910" i="3" s="1"/>
  <c r="D3927" i="3"/>
  <c r="E3927" i="3" s="1"/>
  <c r="D3951" i="3"/>
  <c r="E3951" i="3" s="1"/>
  <c r="D3957" i="3"/>
  <c r="E3957" i="3" s="1"/>
  <c r="D3969" i="3"/>
  <c r="E3969" i="3" s="1"/>
  <c r="D4015" i="3"/>
  <c r="E4015" i="3" s="1"/>
  <c r="D4020" i="3"/>
  <c r="E4020" i="3" s="1"/>
  <c r="D4028" i="3"/>
  <c r="E4028" i="3" s="1"/>
  <c r="D4031" i="3"/>
  <c r="E4031" i="3" s="1"/>
  <c r="D4038" i="3"/>
  <c r="E4038" i="3" s="1"/>
  <c r="D4046" i="3"/>
  <c r="E4046" i="3" s="1"/>
  <c r="D4090" i="3"/>
  <c r="E4090" i="3" s="1"/>
  <c r="D4140" i="3"/>
  <c r="E4140" i="3" s="1"/>
  <c r="D4148" i="3"/>
  <c r="E4148" i="3" s="1"/>
  <c r="D4181" i="3"/>
  <c r="E4181" i="3" s="1"/>
  <c r="D4191" i="3"/>
  <c r="E4191" i="3" s="1"/>
  <c r="D4229" i="3"/>
  <c r="E4229" i="3" s="1"/>
  <c r="D4246" i="3"/>
  <c r="E4246" i="3" s="1"/>
  <c r="D4275" i="3"/>
  <c r="E4275" i="3" s="1"/>
  <c r="D4295" i="3"/>
  <c r="E4295" i="3" s="1"/>
  <c r="D4309" i="3"/>
  <c r="E4309" i="3" s="1"/>
  <c r="D4319" i="3"/>
  <c r="E4319" i="3" s="1"/>
  <c r="D4324" i="3"/>
  <c r="E4324" i="3" s="1"/>
  <c r="D4326" i="3"/>
  <c r="E4326" i="3" s="1"/>
  <c r="D4341" i="3"/>
  <c r="E4341" i="3" s="1"/>
  <c r="D4346" i="3"/>
  <c r="E4346" i="3" s="1"/>
  <c r="D4351" i="3"/>
  <c r="E4351" i="3" s="1"/>
  <c r="D4356" i="3"/>
  <c r="E4356" i="3" s="1"/>
  <c r="D4358" i="3"/>
  <c r="E4358" i="3" s="1"/>
  <c r="D4368" i="3"/>
  <c r="E4368" i="3" s="1"/>
  <c r="D4378" i="3"/>
  <c r="E4378" i="3" s="1"/>
  <c r="D4417" i="3"/>
  <c r="E4417" i="3" s="1"/>
  <c r="D4453" i="3"/>
  <c r="E4453" i="3" s="1"/>
  <c r="D4478" i="3"/>
  <c r="E4478" i="3" s="1"/>
  <c r="D4490" i="3"/>
  <c r="E4490" i="3" s="1"/>
  <c r="D4500" i="3"/>
  <c r="E4500" i="3" s="1"/>
  <c r="D4510" i="3"/>
  <c r="E4510" i="3" s="1"/>
  <c r="D4524" i="3"/>
  <c r="E4524" i="3" s="1"/>
  <c r="D4537" i="3"/>
  <c r="E4537" i="3" s="1"/>
  <c r="D4551" i="3"/>
  <c r="E4551" i="3" s="1"/>
  <c r="D4561" i="3"/>
  <c r="E4561" i="3" s="1"/>
  <c r="D4566" i="3"/>
  <c r="E4566" i="3" s="1"/>
  <c r="D4568" i="3"/>
  <c r="E4568" i="3" s="1"/>
  <c r="D4585" i="3"/>
  <c r="E4585" i="3" s="1"/>
  <c r="D4590" i="3"/>
  <c r="E4590" i="3" s="1"/>
  <c r="D4592" i="3"/>
  <c r="E4592" i="3" s="1"/>
  <c r="D4626" i="3"/>
  <c r="E4626" i="3" s="1"/>
  <c r="D4631" i="3"/>
  <c r="E4631" i="3" s="1"/>
  <c r="D4636" i="3"/>
  <c r="E4636" i="3" s="1"/>
  <c r="D4645" i="3"/>
  <c r="E4645" i="3" s="1"/>
  <c r="D4672" i="3"/>
  <c r="E4672" i="3" s="1"/>
  <c r="D4675" i="3"/>
  <c r="E4675" i="3" s="1"/>
  <c r="D4696" i="3"/>
  <c r="E4696" i="3" s="1"/>
  <c r="D4706" i="3"/>
  <c r="E4706" i="3" s="1"/>
  <c r="D4722" i="3"/>
  <c r="E4722" i="3" s="1"/>
  <c r="D4732" i="3"/>
  <c r="E4732" i="3" s="1"/>
  <c r="D4737" i="3"/>
  <c r="E4737" i="3" s="1"/>
  <c r="D4754" i="3"/>
  <c r="E4754" i="3" s="1"/>
  <c r="D4764" i="3"/>
  <c r="E4764" i="3" s="1"/>
  <c r="D4781" i="3"/>
  <c r="E4781" i="3" s="1"/>
  <c r="D4798" i="3"/>
  <c r="E4798" i="3" s="1"/>
  <c r="D4801" i="3"/>
  <c r="E4801" i="3" s="1"/>
  <c r="D4813" i="3"/>
  <c r="E4813" i="3" s="1"/>
  <c r="D4818" i="3"/>
  <c r="E4818" i="3" s="1"/>
  <c r="D4821" i="3"/>
  <c r="E4821" i="3" s="1"/>
  <c r="D4831" i="3"/>
  <c r="E4831" i="3" s="1"/>
  <c r="D4878" i="3"/>
  <c r="E4878" i="3" s="1"/>
  <c r="D4881" i="3"/>
  <c r="E4881" i="3" s="1"/>
  <c r="D4890" i="3"/>
  <c r="E4890" i="3" s="1"/>
  <c r="D4903" i="3"/>
  <c r="E4903" i="3" s="1"/>
  <c r="D4910" i="3"/>
  <c r="E4910" i="3" s="1"/>
  <c r="D4913" i="3"/>
  <c r="E4913" i="3" s="1"/>
  <c r="D4922" i="3"/>
  <c r="E4922" i="3" s="1"/>
  <c r="D4958" i="3"/>
  <c r="E4958" i="3" s="1"/>
  <c r="D4970" i="3"/>
  <c r="E4970" i="3" s="1"/>
  <c r="D21" i="3"/>
  <c r="D53" i="3"/>
  <c r="D85" i="3"/>
  <c r="D117" i="3"/>
  <c r="D149" i="3"/>
  <c r="D181" i="3"/>
  <c r="D213" i="3"/>
  <c r="D245" i="3"/>
  <c r="D277" i="3"/>
  <c r="D309" i="3"/>
  <c r="D341" i="3"/>
  <c r="D373" i="3"/>
  <c r="D405" i="3"/>
  <c r="D437" i="3"/>
  <c r="D3770" i="3"/>
  <c r="E3770" i="3" s="1"/>
  <c r="D3772" i="3"/>
  <c r="E3772" i="3" s="1"/>
  <c r="D3779" i="3"/>
  <c r="E3779" i="3" s="1"/>
  <c r="D3799" i="3"/>
  <c r="E3799" i="3" s="1"/>
  <c r="D3879" i="3"/>
  <c r="E3879" i="3" s="1"/>
  <c r="D3888" i="3"/>
  <c r="E3888" i="3" s="1"/>
  <c r="D3893" i="3"/>
  <c r="E3893" i="3" s="1"/>
  <c r="D3915" i="3"/>
  <c r="E3915" i="3" s="1"/>
  <c r="D3917" i="3"/>
  <c r="E3917" i="3" s="1"/>
  <c r="D3932" i="3"/>
  <c r="E3932" i="3" s="1"/>
  <c r="D3944" i="3"/>
  <c r="E3944" i="3" s="1"/>
  <c r="D3976" i="3"/>
  <c r="E3976" i="3" s="1"/>
  <c r="D3979" i="3"/>
  <c r="E3979" i="3" s="1"/>
  <c r="D3984" i="3"/>
  <c r="E3984" i="3" s="1"/>
  <c r="D3994" i="3"/>
  <c r="E3994" i="3" s="1"/>
  <c r="D4008" i="3"/>
  <c r="E4008" i="3" s="1"/>
  <c r="D4086" i="3"/>
  <c r="E4086" i="3" s="1"/>
  <c r="D4114" i="3"/>
  <c r="E4114" i="3" s="1"/>
  <c r="D4138" i="3"/>
  <c r="E4138" i="3" s="1"/>
  <c r="D4141" i="3"/>
  <c r="E4141" i="3" s="1"/>
  <c r="D4146" i="3"/>
  <c r="E4146" i="3" s="1"/>
  <c r="D4156" i="3"/>
  <c r="E4156" i="3" s="1"/>
  <c r="D4196" i="3"/>
  <c r="E4196" i="3" s="1"/>
  <c r="D4208" i="3"/>
  <c r="E4208" i="3" s="1"/>
  <c r="D4220" i="3"/>
  <c r="E4220" i="3" s="1"/>
  <c r="D4239" i="3"/>
  <c r="E4239" i="3" s="1"/>
  <c r="D4244" i="3"/>
  <c r="E4244" i="3" s="1"/>
  <c r="D4253" i="3"/>
  <c r="E4253" i="3" s="1"/>
  <c r="D4256" i="3"/>
  <c r="E4256" i="3" s="1"/>
  <c r="D4268" i="3"/>
  <c r="E4268" i="3" s="1"/>
  <c r="D4278" i="3"/>
  <c r="E4278" i="3" s="1"/>
  <c r="D4327" i="3"/>
  <c r="E4327" i="3" s="1"/>
  <c r="D4359" i="3"/>
  <c r="E4359" i="3" s="1"/>
  <c r="D4373" i="3"/>
  <c r="E4373" i="3" s="1"/>
  <c r="D4383" i="3"/>
  <c r="E4383" i="3" s="1"/>
  <c r="D4412" i="3"/>
  <c r="E4412" i="3" s="1"/>
  <c r="D4415" i="3"/>
  <c r="E4415" i="3" s="1"/>
  <c r="D4422" i="3"/>
  <c r="E4422" i="3" s="1"/>
  <c r="D4449" i="3"/>
  <c r="E4449" i="3" s="1"/>
  <c r="D4468" i="3"/>
  <c r="E4468" i="3" s="1"/>
  <c r="D4485" i="3"/>
  <c r="E4485" i="3" s="1"/>
  <c r="D4517" i="3"/>
  <c r="E4517" i="3" s="1"/>
  <c r="D4522" i="3"/>
  <c r="E4522" i="3" s="1"/>
  <c r="D4532" i="3"/>
  <c r="E4532" i="3" s="1"/>
  <c r="D4542" i="3"/>
  <c r="E4542" i="3" s="1"/>
  <c r="D4556" i="3"/>
  <c r="E4556" i="3" s="1"/>
  <c r="D4569" i="3"/>
  <c r="E4569" i="3" s="1"/>
  <c r="D4573" i="3"/>
  <c r="E4573" i="3" s="1"/>
  <c r="D4578" i="3"/>
  <c r="E4578" i="3" s="1"/>
  <c r="D4583" i="3"/>
  <c r="E4583" i="3" s="1"/>
  <c r="D4593" i="3"/>
  <c r="E4593" i="3" s="1"/>
  <c r="D4598" i="3"/>
  <c r="E4598" i="3" s="1"/>
  <c r="D4600" i="3"/>
  <c r="E4600" i="3" s="1"/>
  <c r="D4612" i="3"/>
  <c r="E4612" i="3" s="1"/>
  <c r="D4617" i="3"/>
  <c r="E4617" i="3" s="1"/>
  <c r="D4624" i="3"/>
  <c r="E4624" i="3" s="1"/>
  <c r="D4633" i="3"/>
  <c r="E4633" i="3" s="1"/>
  <c r="D4646" i="3"/>
  <c r="E4646" i="3" s="1"/>
  <c r="D4653" i="3"/>
  <c r="E4653" i="3" s="1"/>
  <c r="D4663" i="3"/>
  <c r="E4663" i="3" s="1"/>
  <c r="D4677" i="3"/>
  <c r="E4677" i="3" s="1"/>
  <c r="D4680" i="3"/>
  <c r="E4680" i="3" s="1"/>
  <c r="D4699" i="3"/>
  <c r="E4699" i="3" s="1"/>
  <c r="D4710" i="3"/>
  <c r="E4710" i="3" s="1"/>
  <c r="D4713" i="3"/>
  <c r="E4713" i="3" s="1"/>
  <c r="D4725" i="3"/>
  <c r="E4725" i="3" s="1"/>
  <c r="D4735" i="3"/>
  <c r="E4735" i="3" s="1"/>
  <c r="D4767" i="3"/>
  <c r="E4767" i="3" s="1"/>
  <c r="D4772" i="3"/>
  <c r="E4772" i="3" s="1"/>
  <c r="D4786" i="3"/>
  <c r="E4786" i="3" s="1"/>
  <c r="D4796" i="3"/>
  <c r="E4796" i="3" s="1"/>
  <c r="D4848" i="3"/>
  <c r="E4848" i="3" s="1"/>
  <c r="D4851" i="3"/>
  <c r="E4851" i="3" s="1"/>
  <c r="D4858" i="3"/>
  <c r="E4858" i="3" s="1"/>
  <c r="D4871" i="3"/>
  <c r="E4871" i="3" s="1"/>
  <c r="D4956" i="3"/>
  <c r="E4956" i="3" s="1"/>
  <c r="D4961" i="3"/>
  <c r="E4961" i="3" s="1"/>
  <c r="D4978" i="3"/>
  <c r="E4978" i="3" s="1"/>
  <c r="D4990" i="3"/>
  <c r="E4990" i="3" s="1"/>
  <c r="D4993" i="3"/>
  <c r="E4993" i="3" s="1"/>
  <c r="D3782" i="3"/>
  <c r="E3782" i="3" s="1"/>
  <c r="D3787" i="3"/>
  <c r="E3787" i="3" s="1"/>
  <c r="D3789" i="3"/>
  <c r="E3789" i="3" s="1"/>
  <c r="D3813" i="3"/>
  <c r="E3813" i="3" s="1"/>
  <c r="D3823" i="3"/>
  <c r="E3823" i="3" s="1"/>
  <c r="D3828" i="3"/>
  <c r="E3828" i="3" s="1"/>
  <c r="D3855" i="3"/>
  <c r="E3855" i="3" s="1"/>
  <c r="D3860" i="3"/>
  <c r="E3860" i="3" s="1"/>
  <c r="D3905" i="3"/>
  <c r="E3905" i="3" s="1"/>
  <c r="D3908" i="3"/>
  <c r="E3908" i="3" s="1"/>
  <c r="D3930" i="3"/>
  <c r="E3930" i="3" s="1"/>
  <c r="D3952" i="3"/>
  <c r="E3952" i="3" s="1"/>
  <c r="D3955" i="3"/>
  <c r="E3955" i="3" s="1"/>
  <c r="D3959" i="3"/>
  <c r="E3959" i="3" s="1"/>
  <c r="D3982" i="3"/>
  <c r="E3982" i="3" s="1"/>
  <c r="D3991" i="3"/>
  <c r="E3991" i="3" s="1"/>
  <c r="D4016" i="3"/>
  <c r="E4016" i="3" s="1"/>
  <c r="D4023" i="3"/>
  <c r="E4023" i="3" s="1"/>
  <c r="D4026" i="3"/>
  <c r="E4026" i="3" s="1"/>
  <c r="D4029" i="3"/>
  <c r="E4029" i="3" s="1"/>
  <c r="D4036" i="3"/>
  <c r="E4036" i="3" s="1"/>
  <c r="D4074" i="3"/>
  <c r="E4074" i="3" s="1"/>
  <c r="D4110" i="3"/>
  <c r="E4110" i="3" s="1"/>
  <c r="D4134" i="3"/>
  <c r="E4134" i="3" s="1"/>
  <c r="D4144" i="3"/>
  <c r="E4144" i="3" s="1"/>
  <c r="D4158" i="3"/>
  <c r="E4158" i="3" s="1"/>
  <c r="D4165" i="3"/>
  <c r="E4165" i="3" s="1"/>
  <c r="D4172" i="3"/>
  <c r="E4172" i="3" s="1"/>
  <c r="D4179" i="3"/>
  <c r="E4179" i="3" s="1"/>
  <c r="D4184" i="3"/>
  <c r="E4184" i="3" s="1"/>
  <c r="D4213" i="3"/>
  <c r="E4213" i="3" s="1"/>
  <c r="D4227" i="3"/>
  <c r="E4227" i="3" s="1"/>
  <c r="D4247" i="3"/>
  <c r="E4247" i="3" s="1"/>
  <c r="D4261" i="3"/>
  <c r="E4261" i="3" s="1"/>
  <c r="D4271" i="3"/>
  <c r="E4271" i="3" s="1"/>
  <c r="D4276" i="3"/>
  <c r="E4276" i="3" s="1"/>
  <c r="D4285" i="3"/>
  <c r="E4285" i="3" s="1"/>
  <c r="D4288" i="3"/>
  <c r="E4288" i="3" s="1"/>
  <c r="D4300" i="3"/>
  <c r="E4300" i="3" s="1"/>
  <c r="D4307" i="3"/>
  <c r="E4307" i="3" s="1"/>
  <c r="D4312" i="3"/>
  <c r="E4312" i="3" s="1"/>
  <c r="D4339" i="3"/>
  <c r="E4339" i="3" s="1"/>
  <c r="D4390" i="3"/>
  <c r="E4390" i="3" s="1"/>
  <c r="D4444" i="3"/>
  <c r="E4444" i="3" s="1"/>
  <c r="D4447" i="3"/>
  <c r="E4447" i="3" s="1"/>
  <c r="D4454" i="3"/>
  <c r="E4454" i="3" s="1"/>
  <c r="D4481" i="3"/>
  <c r="E4481" i="3" s="1"/>
  <c r="D4513" i="3"/>
  <c r="E4513" i="3" s="1"/>
  <c r="D4554" i="3"/>
  <c r="E4554" i="3" s="1"/>
  <c r="D4564" i="3"/>
  <c r="E4564" i="3" s="1"/>
  <c r="D4588" i="3"/>
  <c r="E4588" i="3" s="1"/>
  <c r="D4601" i="3"/>
  <c r="E4601" i="3" s="1"/>
  <c r="D4605" i="3"/>
  <c r="E4605" i="3" s="1"/>
  <c r="D4622" i="3"/>
  <c r="E4622" i="3" s="1"/>
  <c r="D4654" i="3"/>
  <c r="E4654" i="3" s="1"/>
  <c r="D4666" i="3"/>
  <c r="E4666" i="3" s="1"/>
  <c r="D4670" i="3"/>
  <c r="E4670" i="3" s="1"/>
  <c r="D4673" i="3"/>
  <c r="E4673" i="3" s="1"/>
  <c r="D4683" i="3"/>
  <c r="E4683" i="3" s="1"/>
  <c r="D4690" i="3"/>
  <c r="E4690" i="3" s="1"/>
  <c r="D4694" i="3"/>
  <c r="E4694" i="3" s="1"/>
  <c r="D4697" i="3"/>
  <c r="E4697" i="3" s="1"/>
  <c r="D4720" i="3"/>
  <c r="E4720" i="3" s="1"/>
  <c r="D4740" i="3"/>
  <c r="E4740" i="3" s="1"/>
  <c r="D4752" i="3"/>
  <c r="E4752" i="3" s="1"/>
  <c r="D4755" i="3"/>
  <c r="E4755" i="3" s="1"/>
  <c r="D4784" i="3"/>
  <c r="E4784" i="3" s="1"/>
  <c r="D4789" i="3"/>
  <c r="E4789" i="3" s="1"/>
  <c r="D4804" i="3"/>
  <c r="E4804" i="3" s="1"/>
  <c r="D4816" i="3"/>
  <c r="E4816" i="3" s="1"/>
  <c r="D4819" i="3"/>
  <c r="E4819" i="3" s="1"/>
  <c r="D4869" i="3"/>
  <c r="E4869" i="3" s="1"/>
  <c r="D4876" i="3"/>
  <c r="E4876" i="3" s="1"/>
  <c r="D4884" i="3"/>
  <c r="E4884" i="3" s="1"/>
  <c r="D4893" i="3"/>
  <c r="E4893" i="3" s="1"/>
  <c r="D4931" i="3"/>
  <c r="E4931" i="3" s="1"/>
  <c r="D4938" i="3"/>
  <c r="E4938" i="3" s="1"/>
  <c r="D4941" i="3"/>
  <c r="E4941" i="3" s="1"/>
  <c r="D4946" i="3"/>
  <c r="E4946" i="3" s="1"/>
  <c r="D4959" i="3"/>
  <c r="E4959" i="3" s="1"/>
  <c r="D4973" i="3"/>
  <c r="E4973" i="3" s="1"/>
  <c r="D4976" i="3"/>
  <c r="E4976" i="3" s="1"/>
  <c r="D3768" i="3"/>
  <c r="E3768" i="3" s="1"/>
  <c r="D3802" i="3"/>
  <c r="E3802" i="3" s="1"/>
  <c r="D3804" i="3"/>
  <c r="E3804" i="3" s="1"/>
  <c r="D3811" i="3"/>
  <c r="E3811" i="3" s="1"/>
  <c r="D3831" i="3"/>
  <c r="E3831" i="3" s="1"/>
  <c r="D3845" i="3"/>
  <c r="E3845" i="3" s="1"/>
  <c r="D3863" i="3"/>
  <c r="E3863" i="3" s="1"/>
  <c r="D3918" i="3"/>
  <c r="E3918" i="3" s="1"/>
  <c r="D3945" i="3"/>
  <c r="E3945" i="3" s="1"/>
  <c r="D3950" i="3"/>
  <c r="E3950" i="3" s="1"/>
  <c r="D3970" i="3"/>
  <c r="E3970" i="3" s="1"/>
  <c r="D3996" i="3"/>
  <c r="E3996" i="3" s="1"/>
  <c r="D4009" i="3"/>
  <c r="E4009" i="3" s="1"/>
  <c r="D4014" i="3"/>
  <c r="E4014" i="3" s="1"/>
  <c r="D4019" i="3"/>
  <c r="E4019" i="3" s="1"/>
  <c r="D4058" i="3"/>
  <c r="E4058" i="3" s="1"/>
  <c r="D4070" i="3"/>
  <c r="E4070" i="3" s="1"/>
  <c r="D4098" i="3"/>
  <c r="E4098" i="3" s="1"/>
  <c r="D4124" i="3"/>
  <c r="E4124" i="3" s="1"/>
  <c r="D4154" i="3"/>
  <c r="E4154" i="3" s="1"/>
  <c r="D4189" i="3"/>
  <c r="E4189" i="3" s="1"/>
  <c r="D4199" i="3"/>
  <c r="E4199" i="3" s="1"/>
  <c r="D4223" i="3"/>
  <c r="E4223" i="3" s="1"/>
  <c r="D4242" i="3"/>
  <c r="E4242" i="3" s="1"/>
  <c r="D4279" i="3"/>
  <c r="E4279" i="3" s="1"/>
  <c r="D4293" i="3"/>
  <c r="E4293" i="3" s="1"/>
  <c r="D4302" i="3"/>
  <c r="E4302" i="3" s="1"/>
  <c r="D4317" i="3"/>
  <c r="E4317" i="3" s="1"/>
  <c r="D4320" i="3"/>
  <c r="E4320" i="3" s="1"/>
  <c r="D4332" i="3"/>
  <c r="E4332" i="3" s="1"/>
  <c r="D4334" i="3"/>
  <c r="E4334" i="3" s="1"/>
  <c r="D4349" i="3"/>
  <c r="E4349" i="3" s="1"/>
  <c r="D4352" i="3"/>
  <c r="E4352" i="3" s="1"/>
  <c r="D4364" i="3"/>
  <c r="E4364" i="3" s="1"/>
  <c r="D4371" i="3"/>
  <c r="E4371" i="3" s="1"/>
  <c r="D4376" i="3"/>
  <c r="E4376" i="3" s="1"/>
  <c r="D4393" i="3"/>
  <c r="E4393" i="3" s="1"/>
  <c r="D4398" i="3"/>
  <c r="E4398" i="3" s="1"/>
  <c r="D4400" i="3"/>
  <c r="E4400" i="3" s="1"/>
  <c r="D4425" i="3"/>
  <c r="E4425" i="3" s="1"/>
  <c r="D4430" i="3"/>
  <c r="E4430" i="3" s="1"/>
  <c r="D4432" i="3"/>
  <c r="E4432" i="3" s="1"/>
  <c r="D4476" i="3"/>
  <c r="E4476" i="3" s="1"/>
  <c r="D4479" i="3"/>
  <c r="E4479" i="3" s="1"/>
  <c r="D4486" i="3"/>
  <c r="E4486" i="3" s="1"/>
  <c r="D4511" i="3"/>
  <c r="E4511" i="3" s="1"/>
  <c r="D4518" i="3"/>
  <c r="E4518" i="3" s="1"/>
  <c r="D4549" i="3"/>
  <c r="E4549" i="3" s="1"/>
  <c r="D4562" i="3"/>
  <c r="E4562" i="3" s="1"/>
  <c r="D4574" i="3"/>
  <c r="E4574" i="3" s="1"/>
  <c r="D4581" i="3"/>
  <c r="E4581" i="3" s="1"/>
  <c r="D4586" i="3"/>
  <c r="E4586" i="3" s="1"/>
  <c r="D4596" i="3"/>
  <c r="E4596" i="3" s="1"/>
  <c r="D4618" i="3"/>
  <c r="E4618" i="3" s="1"/>
  <c r="D4632" i="3"/>
  <c r="E4632" i="3" s="1"/>
  <c r="D4634" i="3"/>
  <c r="E4634" i="3" s="1"/>
  <c r="D4644" i="3"/>
  <c r="E4644" i="3" s="1"/>
  <c r="D4678" i="3"/>
  <c r="E4678" i="3" s="1"/>
  <c r="D4681" i="3"/>
  <c r="E4681" i="3" s="1"/>
  <c r="D4704" i="3"/>
  <c r="E4704" i="3" s="1"/>
  <c r="D4723" i="3"/>
  <c r="E4723" i="3" s="1"/>
  <c r="D4730" i="3"/>
  <c r="E4730" i="3" s="1"/>
  <c r="D4762" i="3"/>
  <c r="E4762" i="3" s="1"/>
  <c r="D4787" i="3"/>
  <c r="E4787" i="3" s="1"/>
  <c r="D4839" i="3"/>
  <c r="E4839" i="3" s="1"/>
  <c r="D4846" i="3"/>
  <c r="E4846" i="3" s="1"/>
  <c r="D4849" i="3"/>
  <c r="E4849" i="3" s="1"/>
  <c r="D4861" i="3"/>
  <c r="E4861" i="3" s="1"/>
  <c r="D4864" i="3"/>
  <c r="E4864" i="3" s="1"/>
  <c r="D4979" i="3"/>
  <c r="E4979" i="3" s="1"/>
  <c r="D4896" i="3"/>
  <c r="E4896" i="3" s="1"/>
  <c r="D4901" i="3"/>
  <c r="E4901" i="3" s="1"/>
  <c r="D4935" i="3"/>
  <c r="E4935" i="3" s="1"/>
  <c r="D4948" i="3"/>
  <c r="E4948" i="3" s="1"/>
  <c r="D4957" i="3"/>
  <c r="E4957" i="3" s="1"/>
  <c r="D4960" i="3"/>
  <c r="E4960" i="3" s="1"/>
  <c r="D4967" i="3"/>
  <c r="E4967" i="3" s="1"/>
  <c r="D4974" i="3"/>
  <c r="E4974" i="3" s="1"/>
  <c r="D4977" i="3"/>
  <c r="E4977" i="3" s="1"/>
  <c r="D4988" i="3"/>
  <c r="E4988" i="3" s="1"/>
  <c r="D535" i="3"/>
  <c r="D591" i="3"/>
  <c r="D679" i="3"/>
  <c r="D783" i="3"/>
  <c r="D807" i="3"/>
  <c r="D815" i="3"/>
  <c r="D839" i="3"/>
  <c r="D871" i="3"/>
  <c r="D4899" i="3"/>
  <c r="E4899" i="3" s="1"/>
  <c r="D4908" i="3"/>
  <c r="E4908" i="3" s="1"/>
  <c r="D4916" i="3"/>
  <c r="E4916" i="3" s="1"/>
  <c r="D4925" i="3"/>
  <c r="E4925" i="3" s="1"/>
  <c r="D4928" i="3"/>
  <c r="E4928" i="3" s="1"/>
  <c r="D4933" i="3"/>
  <c r="E4933" i="3" s="1"/>
  <c r="D4940" i="3"/>
  <c r="E4940" i="3" s="1"/>
  <c r="D4965" i="3"/>
  <c r="E4965" i="3" s="1"/>
  <c r="D4999" i="3"/>
  <c r="E4999" i="3" s="1"/>
  <c r="D512" i="3"/>
  <c r="D608" i="3"/>
  <c r="D27" i="3"/>
  <c r="D34" i="3"/>
  <c r="D79" i="3"/>
  <c r="D99" i="3"/>
  <c r="D106" i="3"/>
  <c r="D119" i="3"/>
  <c r="D171" i="3"/>
  <c r="D178" i="3"/>
  <c r="D191" i="3"/>
  <c r="D211" i="3"/>
  <c r="D219" i="3"/>
  <c r="D226" i="3"/>
  <c r="D259" i="3"/>
  <c r="D266" i="3"/>
  <c r="D279" i="3"/>
  <c r="D299" i="3"/>
  <c r="D306" i="3"/>
  <c r="D367" i="3"/>
  <c r="D387" i="3"/>
  <c r="D435" i="3"/>
  <c r="D498" i="3"/>
  <c r="D503" i="3"/>
  <c r="D511" i="3"/>
  <c r="D610" i="3"/>
  <c r="D706" i="3"/>
  <c r="D721" i="3"/>
  <c r="D769" i="3"/>
  <c r="D777" i="3"/>
  <c r="D785" i="3"/>
  <c r="D818" i="3"/>
  <c r="D851" i="3"/>
  <c r="D1026" i="3"/>
  <c r="D1034" i="3"/>
  <c r="D1089" i="3"/>
  <c r="D1259" i="3"/>
  <c r="D1313" i="3"/>
  <c r="D1321" i="3"/>
  <c r="D1323" i="3"/>
  <c r="D1361" i="3"/>
  <c r="D1410" i="3"/>
  <c r="D1513" i="3"/>
  <c r="D1515" i="3"/>
  <c r="D1547" i="3"/>
  <c r="D1859" i="3"/>
  <c r="D1866" i="3"/>
  <c r="D2027" i="3"/>
  <c r="E2027" i="3" s="1"/>
  <c r="D2387" i="3"/>
  <c r="E2387" i="3" s="1"/>
  <c r="D2419" i="3"/>
  <c r="E2419" i="3" s="1"/>
  <c r="D2467" i="3"/>
  <c r="E2467" i="3" s="1"/>
  <c r="D2731" i="3"/>
  <c r="E2731" i="3" s="1"/>
  <c r="D2931" i="3"/>
  <c r="E2931" i="3" s="1"/>
  <c r="D3139" i="3"/>
  <c r="E3139" i="3" s="1"/>
  <c r="D138" i="3"/>
  <c r="D394" i="3"/>
  <c r="D442" i="3"/>
  <c r="D1138" i="3"/>
  <c r="D47" i="3"/>
  <c r="D67" i="3"/>
  <c r="D74" i="3"/>
  <c r="D87" i="3"/>
  <c r="D139" i="3"/>
  <c r="D146" i="3"/>
  <c r="D159" i="3"/>
  <c r="D186" i="3"/>
  <c r="D239" i="3"/>
  <c r="D362" i="3"/>
  <c r="D375" i="3"/>
  <c r="D395" i="3"/>
  <c r="D402" i="3"/>
  <c r="D415" i="3"/>
  <c r="D443" i="3"/>
  <c r="D450" i="3"/>
  <c r="D467" i="3"/>
  <c r="D543" i="3"/>
  <c r="D571" i="3"/>
  <c r="D711" i="3"/>
  <c r="D729" i="3"/>
  <c r="D826" i="3"/>
  <c r="D849" i="3"/>
  <c r="D891" i="3"/>
  <c r="D913" i="3"/>
  <c r="D1106" i="3"/>
  <c r="D1217" i="3"/>
  <c r="D1227" i="3"/>
  <c r="D1250" i="3"/>
  <c r="D1266" i="3"/>
  <c r="D1289" i="3"/>
  <c r="D1291" i="3"/>
  <c r="D1354" i="3"/>
  <c r="D1369" i="3"/>
  <c r="D1899" i="3"/>
  <c r="D2299" i="3"/>
  <c r="E2299" i="3" s="1"/>
  <c r="D2547" i="3"/>
  <c r="E2547" i="3" s="1"/>
  <c r="D2835" i="3"/>
  <c r="E2835" i="3" s="1"/>
  <c r="D2867" i="3"/>
  <c r="E2867" i="3" s="1"/>
  <c r="D3035" i="3"/>
  <c r="E3035" i="3" s="1"/>
  <c r="D3091" i="3"/>
  <c r="E3091" i="3" s="1"/>
  <c r="D482" i="3"/>
  <c r="D1058" i="3"/>
  <c r="D15" i="3"/>
  <c r="D35" i="3"/>
  <c r="D42" i="3"/>
  <c r="D55" i="3"/>
  <c r="D107" i="3"/>
  <c r="D114" i="3"/>
  <c r="D127" i="3"/>
  <c r="D154" i="3"/>
  <c r="D179" i="3"/>
  <c r="D227" i="3"/>
  <c r="D234" i="3"/>
  <c r="D247" i="3"/>
  <c r="D322" i="3"/>
  <c r="D355" i="3"/>
  <c r="D410" i="3"/>
  <c r="D587" i="3"/>
  <c r="D681" i="3"/>
  <c r="D691" i="3"/>
  <c r="D699" i="3"/>
  <c r="D737" i="3"/>
  <c r="D739" i="3"/>
  <c r="D897" i="3"/>
  <c r="D905" i="3"/>
  <c r="D921" i="3"/>
  <c r="D1059" i="3"/>
  <c r="D1082" i="3"/>
  <c r="D1195" i="3"/>
  <c r="D1202" i="3"/>
  <c r="D1329" i="3"/>
  <c r="D1481" i="3"/>
  <c r="D1483" i="3"/>
  <c r="D1521" i="3"/>
  <c r="D1707" i="3"/>
  <c r="D1786" i="3"/>
  <c r="D1834" i="3"/>
  <c r="D2195" i="3"/>
  <c r="E2195" i="3" s="1"/>
  <c r="D2355" i="3"/>
  <c r="E2355" i="3" s="1"/>
  <c r="D2451" i="3"/>
  <c r="E2451" i="3" s="1"/>
  <c r="D2803" i="3"/>
  <c r="E2803" i="3" s="1"/>
  <c r="D66" i="3"/>
  <c r="D690" i="3"/>
  <c r="D10" i="3"/>
  <c r="D75" i="3"/>
  <c r="D82" i="3"/>
  <c r="D122" i="3"/>
  <c r="D147" i="3"/>
  <c r="D187" i="3"/>
  <c r="D194" i="3"/>
  <c r="D315" i="3"/>
  <c r="D363" i="3"/>
  <c r="D370" i="3"/>
  <c r="D403" i="3"/>
  <c r="D529" i="3"/>
  <c r="D547" i="3"/>
  <c r="D562" i="3"/>
  <c r="D673" i="3"/>
  <c r="D707" i="3"/>
  <c r="D745" i="3"/>
  <c r="D809" i="3"/>
  <c r="D842" i="3"/>
  <c r="D865" i="3"/>
  <c r="D961" i="3"/>
  <c r="D979" i="3"/>
  <c r="D1027" i="3"/>
  <c r="D1049" i="3"/>
  <c r="D1051" i="3"/>
  <c r="D1057" i="3"/>
  <c r="D1065" i="3"/>
  <c r="D1225" i="3"/>
  <c r="D1233" i="3"/>
  <c r="D1274" i="3"/>
  <c r="D1297" i="3"/>
  <c r="D1514" i="3"/>
  <c r="D1546" i="3"/>
  <c r="D43" i="3"/>
  <c r="D50" i="3"/>
  <c r="D90" i="3"/>
  <c r="D115" i="3"/>
  <c r="D155" i="3"/>
  <c r="D162" i="3"/>
  <c r="D250" i="3"/>
  <c r="D275" i="3"/>
  <c r="D290" i="3"/>
  <c r="D323" i="3"/>
  <c r="D330" i="3"/>
  <c r="D378" i="3"/>
  <c r="D969" i="3"/>
  <c r="D977" i="3"/>
  <c r="D1019" i="3"/>
  <c r="D1163" i="3"/>
  <c r="D1186" i="3"/>
  <c r="D1387" i="3"/>
  <c r="D1419" i="3"/>
  <c r="D1451" i="3"/>
  <c r="D1659" i="3"/>
  <c r="D319" i="3"/>
  <c r="D346" i="3"/>
  <c r="D371" i="3"/>
  <c r="D411" i="3"/>
  <c r="D418" i="3"/>
  <c r="D463" i="3"/>
  <c r="D483" i="3"/>
  <c r="D523" i="3"/>
  <c r="D537" i="3"/>
  <c r="D545" i="3"/>
  <c r="D642" i="3"/>
  <c r="D735" i="3"/>
  <c r="D755" i="3"/>
  <c r="D767" i="3"/>
  <c r="D775" i="3"/>
  <c r="D847" i="3"/>
  <c r="D855" i="3"/>
  <c r="D929" i="3"/>
  <c r="D1129" i="3"/>
  <c r="D1139" i="3"/>
  <c r="D1177" i="3"/>
  <c r="D1241" i="3"/>
  <c r="D1267" i="3"/>
  <c r="D1290" i="3"/>
  <c r="D1337" i="3"/>
  <c r="D1346" i="3"/>
  <c r="D1674" i="3"/>
  <c r="D1755" i="3"/>
  <c r="D1874" i="3"/>
  <c r="D1914" i="3"/>
  <c r="D1987" i="3"/>
  <c r="D2315" i="3"/>
  <c r="E2315" i="3" s="1"/>
  <c r="D2371" i="3"/>
  <c r="E2371" i="3" s="1"/>
  <c r="D2403" i="3"/>
  <c r="E2403" i="3" s="1"/>
  <c r="D2499" i="3"/>
  <c r="E2499" i="3" s="1"/>
  <c r="D2523" i="3"/>
  <c r="E2523" i="3" s="1"/>
  <c r="D2635" i="3"/>
  <c r="E2635" i="3" s="1"/>
  <c r="D2699" i="3"/>
  <c r="E2699" i="3" s="1"/>
  <c r="D2995" i="3"/>
  <c r="E2995" i="3" s="1"/>
  <c r="D3195" i="3"/>
  <c r="E3195" i="3" s="1"/>
  <c r="D215" i="3"/>
  <c r="D267" i="3"/>
  <c r="D272" i="3"/>
  <c r="D274" i="3"/>
  <c r="D287" i="3"/>
  <c r="D314" i="3"/>
  <c r="D339" i="3"/>
  <c r="D379" i="3"/>
  <c r="D386" i="3"/>
  <c r="D431" i="3"/>
  <c r="D451" i="3"/>
  <c r="D458" i="3"/>
  <c r="D473" i="3"/>
  <c r="D514" i="3"/>
  <c r="D519" i="3"/>
  <c r="D531" i="3"/>
  <c r="D538" i="3"/>
  <c r="D578" i="3"/>
  <c r="D585" i="3"/>
  <c r="D618" i="3"/>
  <c r="D625" i="3"/>
  <c r="D633" i="3"/>
  <c r="D647" i="3"/>
  <c r="D674" i="3"/>
  <c r="D705" i="3"/>
  <c r="D715" i="3"/>
  <c r="D722" i="3"/>
  <c r="D770" i="3"/>
  <c r="D827" i="3"/>
  <c r="D835" i="3"/>
  <c r="D850" i="3"/>
  <c r="D882" i="3"/>
  <c r="D955" i="3"/>
  <c r="D963" i="3"/>
  <c r="D986" i="3"/>
  <c r="D1010" i="3"/>
  <c r="D1090" i="3"/>
  <c r="D1162" i="3"/>
  <c r="D1194" i="3"/>
  <c r="D1209" i="3"/>
  <c r="D1226" i="3"/>
  <c r="D1403" i="3"/>
  <c r="D1490" i="3"/>
  <c r="D1529" i="3"/>
  <c r="D1554" i="3"/>
  <c r="D1642" i="3"/>
  <c r="D1666" i="3"/>
  <c r="D1802" i="3"/>
  <c r="D1882" i="3"/>
  <c r="D1907" i="3"/>
  <c r="D2323" i="3"/>
  <c r="E2323" i="3" s="1"/>
  <c r="D2459" i="3"/>
  <c r="E2459" i="3" s="1"/>
  <c r="D2659" i="3"/>
  <c r="E2659" i="3" s="1"/>
  <c r="D3051" i="3"/>
  <c r="E3051" i="3" s="1"/>
  <c r="D3099" i="3"/>
  <c r="E3099" i="3" s="1"/>
  <c r="D3147" i="3"/>
  <c r="E3147" i="3" s="1"/>
  <c r="D235" i="3"/>
  <c r="D240" i="3"/>
  <c r="D242" i="3"/>
  <c r="D255" i="3"/>
  <c r="D280" i="3"/>
  <c r="D282" i="3"/>
  <c r="D307" i="3"/>
  <c r="D347" i="3"/>
  <c r="D354" i="3"/>
  <c r="D399" i="3"/>
  <c r="D419" i="3"/>
  <c r="D426" i="3"/>
  <c r="D439" i="3"/>
  <c r="D489" i="3"/>
  <c r="D546" i="3"/>
  <c r="D563" i="3"/>
  <c r="D601" i="3"/>
  <c r="D603" i="3"/>
  <c r="D611" i="3"/>
  <c r="D635" i="3"/>
  <c r="D873" i="3"/>
  <c r="D890" i="3"/>
  <c r="D898" i="3"/>
  <c r="D914" i="3"/>
  <c r="D971" i="3"/>
  <c r="D1001" i="3"/>
  <c r="D1018" i="3"/>
  <c r="D1066" i="3"/>
  <c r="D1073" i="3"/>
  <c r="D1145" i="3"/>
  <c r="D1273" i="3"/>
  <c r="D1362" i="3"/>
  <c r="D1370" i="3"/>
  <c r="D1411" i="3"/>
  <c r="D1531" i="3"/>
  <c r="D1579" i="3"/>
  <c r="D1682" i="3"/>
  <c r="D1763" i="3"/>
  <c r="D1810" i="3"/>
  <c r="D1922" i="3"/>
  <c r="D1955" i="3"/>
  <c r="D1995" i="3"/>
  <c r="D2187" i="3"/>
  <c r="E2187" i="3" s="1"/>
  <c r="D2595" i="3"/>
  <c r="E2595" i="3" s="1"/>
  <c r="D2755" i="3"/>
  <c r="E2755" i="3" s="1"/>
  <c r="D2819" i="3"/>
  <c r="E2819" i="3" s="1"/>
  <c r="D3003" i="3"/>
  <c r="E3003" i="3" s="1"/>
  <c r="D3059" i="3"/>
  <c r="E3059" i="3" s="1"/>
  <c r="D3107" i="3"/>
  <c r="E3107" i="3" s="1"/>
  <c r="D2035" i="3"/>
  <c r="E2035" i="3" s="1"/>
  <c r="D2339" i="3"/>
  <c r="E2339" i="3" s="1"/>
  <c r="D2435" i="3"/>
  <c r="E2435" i="3" s="1"/>
  <c r="D2491" i="3"/>
  <c r="E2491" i="3" s="1"/>
  <c r="D2531" i="3"/>
  <c r="E2531" i="3" s="1"/>
  <c r="D2587" i="3"/>
  <c r="E2587" i="3" s="1"/>
  <c r="D2627" i="3"/>
  <c r="E2627" i="3" s="1"/>
  <c r="D2667" i="3"/>
  <c r="E2667" i="3" s="1"/>
  <c r="D2899" i="3"/>
  <c r="E2899" i="3" s="1"/>
  <c r="D2979" i="3"/>
  <c r="E2979" i="3" s="1"/>
  <c r="D3019" i="3"/>
  <c r="E3019" i="3" s="1"/>
  <c r="D3067" i="3"/>
  <c r="E3067" i="3" s="1"/>
  <c r="D3155" i="3"/>
  <c r="E3155" i="3" s="1"/>
  <c r="D3203" i="3"/>
  <c r="E3203" i="3" s="1"/>
  <c r="D3235" i="3"/>
  <c r="E3235" i="3" s="1"/>
  <c r="D1890" i="3"/>
  <c r="D2515" i="3"/>
  <c r="E2515" i="3" s="1"/>
  <c r="D2571" i="3"/>
  <c r="E2571" i="3" s="1"/>
  <c r="D2707" i="3"/>
  <c r="E2707" i="3" s="1"/>
  <c r="D2771" i="3"/>
  <c r="E2771" i="3" s="1"/>
  <c r="D2851" i="3"/>
  <c r="E2851" i="3" s="1"/>
  <c r="D2907" i="3"/>
  <c r="E2907" i="3" s="1"/>
  <c r="D2939" i="3"/>
  <c r="E2939" i="3" s="1"/>
  <c r="D3027" i="3"/>
  <c r="E3027" i="3" s="1"/>
  <c r="D3075" i="3"/>
  <c r="E3075" i="3" s="1"/>
  <c r="D3115" i="3"/>
  <c r="E3115" i="3" s="1"/>
  <c r="D1778" i="3"/>
  <c r="D2379" i="3"/>
  <c r="E2379" i="3" s="1"/>
  <c r="D2411" i="3"/>
  <c r="E2411" i="3" s="1"/>
  <c r="D2723" i="3"/>
  <c r="E2723" i="3" s="1"/>
  <c r="D7" i="3"/>
  <c r="D12" i="3"/>
  <c r="D39" i="3"/>
  <c r="D44" i="3"/>
  <c r="D71" i="3"/>
  <c r="D76" i="3"/>
  <c r="D103" i="3"/>
  <c r="D108" i="3"/>
  <c r="D135" i="3"/>
  <c r="D140" i="3"/>
  <c r="D167" i="3"/>
  <c r="D172" i="3"/>
  <c r="D199" i="3"/>
  <c r="D204" i="3"/>
  <c r="D231" i="3"/>
  <c r="D236" i="3"/>
  <c r="D263" i="3"/>
  <c r="D268" i="3"/>
  <c r="D295" i="3"/>
  <c r="D300" i="3"/>
  <c r="D327" i="3"/>
  <c r="D332" i="3"/>
  <c r="D359" i="3"/>
  <c r="D364" i="3"/>
  <c r="D391" i="3"/>
  <c r="D396" i="3"/>
  <c r="D423" i="3"/>
  <c r="D428" i="3"/>
  <c r="D455" i="3"/>
  <c r="D460" i="3"/>
  <c r="D465" i="3"/>
  <c r="D475" i="3"/>
  <c r="D479" i="3"/>
  <c r="D490" i="3"/>
  <c r="D495" i="3"/>
  <c r="D507" i="3"/>
  <c r="D536" i="3"/>
  <c r="D539" i="3"/>
  <c r="D544" i="3"/>
  <c r="D554" i="3"/>
  <c r="D561" i="3"/>
  <c r="D569" i="3"/>
  <c r="D579" i="3"/>
  <c r="D599" i="3"/>
  <c r="D616" i="3"/>
  <c r="D626" i="3"/>
  <c r="D631" i="3"/>
  <c r="D643" i="3"/>
  <c r="D659" i="3"/>
  <c r="D665" i="3"/>
  <c r="D667" i="3"/>
  <c r="D675" i="3"/>
  <c r="D688" i="3"/>
  <c r="D695" i="3"/>
  <c r="D743" i="3"/>
  <c r="D746" i="3"/>
  <c r="D751" i="3"/>
  <c r="D857" i="3"/>
  <c r="D879" i="3"/>
  <c r="D899" i="3"/>
  <c r="D907" i="3"/>
  <c r="D915" i="3"/>
  <c r="D967" i="3"/>
  <c r="D1050" i="3"/>
  <c r="D1081" i="3"/>
  <c r="D1113" i="3"/>
  <c r="D1115" i="3"/>
  <c r="D1147" i="3"/>
  <c r="D1153" i="3"/>
  <c r="D1258" i="3"/>
  <c r="D1282" i="3"/>
  <c r="D1305" i="3"/>
  <c r="D1401" i="3"/>
  <c r="D1433" i="3"/>
  <c r="D1465" i="3"/>
  <c r="D1474" i="3"/>
  <c r="D1538" i="3"/>
  <c r="D1641" i="3"/>
  <c r="D1643" i="3"/>
  <c r="D1675" i="3"/>
  <c r="D2106" i="3"/>
  <c r="E2106" i="3" s="1"/>
  <c r="D2227" i="3"/>
  <c r="E2227" i="3" s="1"/>
  <c r="D2347" i="3"/>
  <c r="E2347" i="3" s="1"/>
  <c r="D2475" i="3"/>
  <c r="E2475" i="3" s="1"/>
  <c r="D2651" i="3"/>
  <c r="E2651" i="3" s="1"/>
  <c r="D2691" i="3"/>
  <c r="E2691" i="3" s="1"/>
  <c r="D2947" i="3"/>
  <c r="E2947" i="3" s="1"/>
  <c r="D2987" i="3"/>
  <c r="E2987" i="3" s="1"/>
  <c r="D3123" i="3"/>
  <c r="E3123" i="3" s="1"/>
  <c r="D3163" i="3"/>
  <c r="E3163" i="3" s="1"/>
  <c r="D3435" i="3"/>
  <c r="E3435" i="3" s="1"/>
  <c r="D1569" i="3"/>
  <c r="D1609" i="3"/>
  <c r="D1611" i="3"/>
  <c r="D1818" i="3"/>
  <c r="D1851" i="3"/>
  <c r="D1930" i="3"/>
  <c r="D2003" i="3"/>
  <c r="E2003" i="3" s="1"/>
  <c r="D2058" i="3"/>
  <c r="E2058" i="3" s="1"/>
  <c r="D2091" i="3"/>
  <c r="E2091" i="3" s="1"/>
  <c r="D2098" i="3"/>
  <c r="E2098" i="3" s="1"/>
  <c r="D2131" i="3"/>
  <c r="E2131" i="3" s="1"/>
  <c r="D2186" i="3"/>
  <c r="E2186" i="3" s="1"/>
  <c r="D2219" i="3"/>
  <c r="E2219" i="3" s="1"/>
  <c r="D2226" i="3"/>
  <c r="E2226" i="3" s="1"/>
  <c r="D2259" i="3"/>
  <c r="E2259" i="3" s="1"/>
  <c r="D2283" i="3"/>
  <c r="E2283" i="3" s="1"/>
  <c r="D2331" i="3"/>
  <c r="E2331" i="3" s="1"/>
  <c r="D2363" i="3"/>
  <c r="E2363" i="3" s="1"/>
  <c r="D2395" i="3"/>
  <c r="E2395" i="3" s="1"/>
  <c r="D2427" i="3"/>
  <c r="E2427" i="3" s="1"/>
  <c r="D2483" i="3"/>
  <c r="E2483" i="3" s="1"/>
  <c r="D2555" i="3"/>
  <c r="E2555" i="3" s="1"/>
  <c r="D2611" i="3"/>
  <c r="E2611" i="3" s="1"/>
  <c r="D2683" i="3"/>
  <c r="E2683" i="3" s="1"/>
  <c r="D2787" i="3"/>
  <c r="E2787" i="3" s="1"/>
  <c r="D2891" i="3"/>
  <c r="E2891" i="3" s="1"/>
  <c r="D2955" i="3"/>
  <c r="E2955" i="3" s="1"/>
  <c r="D3043" i="3"/>
  <c r="E3043" i="3" s="1"/>
  <c r="D3083" i="3"/>
  <c r="E3083" i="3" s="1"/>
  <c r="D3171" i="3"/>
  <c r="E3171" i="3" s="1"/>
  <c r="D3211" i="3"/>
  <c r="E3211" i="3" s="1"/>
  <c r="D3355" i="3"/>
  <c r="E3355" i="3" s="1"/>
  <c r="D3387" i="3"/>
  <c r="E3387" i="3" s="1"/>
  <c r="D3411" i="3"/>
  <c r="E3411" i="3" s="1"/>
  <c r="D3459" i="3"/>
  <c r="E3459" i="3" s="1"/>
  <c r="D472" i="3"/>
  <c r="D493" i="3"/>
  <c r="D551" i="3"/>
  <c r="D615" i="3"/>
  <c r="D653" i="3"/>
  <c r="D693" i="3"/>
  <c r="D717" i="3"/>
  <c r="D727" i="3"/>
  <c r="D766" i="3"/>
  <c r="D798" i="3"/>
  <c r="D853" i="3"/>
  <c r="D870" i="3"/>
  <c r="D958" i="3"/>
  <c r="D966" i="3"/>
  <c r="D974" i="3"/>
  <c r="D998" i="3"/>
  <c r="D1028" i="3"/>
  <c r="D509" i="3"/>
  <c r="D604" i="3"/>
  <c r="D663" i="3"/>
  <c r="D730" i="3"/>
  <c r="D756" i="3"/>
  <c r="D774" i="3"/>
  <c r="D778" i="3"/>
  <c r="D801" i="3"/>
  <c r="D819" i="3"/>
  <c r="D828" i="3"/>
  <c r="D858" i="3"/>
  <c r="D883" i="3"/>
  <c r="D892" i="3"/>
  <c r="D902" i="3"/>
  <c r="D934" i="3"/>
  <c r="D962" i="3"/>
  <c r="D985" i="3"/>
  <c r="D1011" i="3"/>
  <c r="D1020" i="3"/>
  <c r="D1109" i="3"/>
  <c r="D1124" i="3"/>
  <c r="D654" i="3"/>
  <c r="D718" i="3"/>
  <c r="D838" i="3"/>
  <c r="D981" i="3"/>
  <c r="D990" i="3"/>
  <c r="D1114" i="3"/>
  <c r="D1206" i="3"/>
  <c r="D485" i="3"/>
  <c r="D583" i="3"/>
  <c r="D594" i="3"/>
  <c r="D605" i="3"/>
  <c r="D644" i="3"/>
  <c r="D683" i="3"/>
  <c r="D698" i="3"/>
  <c r="D702" i="3"/>
  <c r="D708" i="3"/>
  <c r="D728" i="3"/>
  <c r="D754" i="3"/>
  <c r="D759" i="3"/>
  <c r="D793" i="3"/>
  <c r="D811" i="3"/>
  <c r="D814" i="3"/>
  <c r="D834" i="3"/>
  <c r="D856" i="3"/>
  <c r="D917" i="3"/>
  <c r="D959" i="3"/>
  <c r="D993" i="3"/>
  <c r="D492" i="3"/>
  <c r="D572" i="3"/>
  <c r="D636" i="3"/>
  <c r="D664" i="3"/>
  <c r="D863" i="3"/>
  <c r="D875" i="3"/>
  <c r="D922" i="3"/>
  <c r="D939" i="3"/>
  <c r="D946" i="3"/>
  <c r="D1003" i="3"/>
  <c r="D1182" i="3"/>
  <c r="D501" i="3"/>
  <c r="D533" i="3"/>
  <c r="D565" i="3"/>
  <c r="D597" i="3"/>
  <c r="D629" i="3"/>
  <c r="D668" i="3"/>
  <c r="D672" i="3"/>
  <c r="D714" i="3"/>
  <c r="D749" i="3"/>
  <c r="D757" i="3"/>
  <c r="D772" i="3"/>
  <c r="D867" i="3"/>
  <c r="D877" i="3"/>
  <c r="D885" i="3"/>
  <c r="D900" i="3"/>
  <c r="D995" i="3"/>
  <c r="D1005" i="3"/>
  <c r="D1013" i="3"/>
  <c r="D1042" i="3"/>
  <c r="D1064" i="3"/>
  <c r="D1074" i="3"/>
  <c r="D1229" i="3"/>
  <c r="D1292" i="3"/>
  <c r="D1553" i="3"/>
  <c r="D1480" i="3"/>
  <c r="D1706" i="3"/>
  <c r="D906" i="3"/>
  <c r="D919" i="3"/>
  <c r="D927" i="3"/>
  <c r="D956" i="3"/>
  <c r="D984" i="3"/>
  <c r="D1029" i="3"/>
  <c r="D1033" i="3"/>
  <c r="D1087" i="3"/>
  <c r="D1165" i="3"/>
  <c r="D1213" i="3"/>
  <c r="D1238" i="3"/>
  <c r="D1249" i="3"/>
  <c r="D1384" i="3"/>
  <c r="D1445" i="3"/>
  <c r="D1450" i="3"/>
  <c r="D1544" i="3"/>
  <c r="D549" i="3"/>
  <c r="D581" i="3"/>
  <c r="D613" i="3"/>
  <c r="D724" i="3"/>
  <c r="D803" i="3"/>
  <c r="D813" i="3"/>
  <c r="D821" i="3"/>
  <c r="D836" i="3"/>
  <c r="D931" i="3"/>
  <c r="D941" i="3"/>
  <c r="D949" i="3"/>
  <c r="D964" i="3"/>
  <c r="D1043" i="3"/>
  <c r="D1075" i="3"/>
  <c r="D1099" i="3"/>
  <c r="D1149" i="3"/>
  <c r="D1174" i="3"/>
  <c r="D1185" i="3"/>
  <c r="D1214" i="3"/>
  <c r="D1247" i="3"/>
  <c r="D1283" i="3"/>
  <c r="D1317" i="3"/>
  <c r="D1322" i="3"/>
  <c r="D1352" i="3"/>
  <c r="D1578" i="3"/>
  <c r="D1448" i="3"/>
  <c r="D1576" i="3"/>
  <c r="D1704" i="3"/>
  <c r="D1733" i="3"/>
  <c r="D1767" i="3"/>
  <c r="D676" i="3"/>
  <c r="D697" i="3"/>
  <c r="D732" i="3"/>
  <c r="D804" i="3"/>
  <c r="D825" i="3"/>
  <c r="D860" i="3"/>
  <c r="D932" i="3"/>
  <c r="D953" i="3"/>
  <c r="D988" i="3"/>
  <c r="D1040" i="3"/>
  <c r="D1060" i="3"/>
  <c r="D1084" i="3"/>
  <c r="D1119" i="3"/>
  <c r="D1121" i="3"/>
  <c r="D1156" i="3"/>
  <c r="D1205" i="3"/>
  <c r="D1215" i="3"/>
  <c r="D1315" i="3"/>
  <c r="D1388" i="3"/>
  <c r="D1443" i="3"/>
  <c r="D1516" i="3"/>
  <c r="D1571" i="3"/>
  <c r="D1644" i="3"/>
  <c r="D1699" i="3"/>
  <c r="D1799" i="3"/>
  <c r="D1347" i="3"/>
  <c r="D1420" i="3"/>
  <c r="D1475" i="3"/>
  <c r="D1548" i="3"/>
  <c r="D1603" i="3"/>
  <c r="D1676" i="3"/>
  <c r="D1731" i="3"/>
  <c r="D1640" i="3"/>
  <c r="D1737" i="3"/>
  <c r="D761" i="3"/>
  <c r="D796" i="3"/>
  <c r="D868" i="3"/>
  <c r="D889" i="3"/>
  <c r="D924" i="3"/>
  <c r="D996" i="3"/>
  <c r="D1017" i="3"/>
  <c r="D1031" i="3"/>
  <c r="D1061" i="3"/>
  <c r="D1096" i="3"/>
  <c r="D1118" i="3"/>
  <c r="D1131" i="3"/>
  <c r="D1141" i="3"/>
  <c r="D1151" i="3"/>
  <c r="D1220" i="3"/>
  <c r="D1269" i="3"/>
  <c r="D1324" i="3"/>
  <c r="D1379" i="3"/>
  <c r="D1452" i="3"/>
  <c r="D1507" i="3"/>
  <c r="D1580" i="3"/>
  <c r="D1635" i="3"/>
  <c r="D1708" i="3"/>
  <c r="D1823" i="3"/>
  <c r="D1833" i="3"/>
  <c r="D1044" i="3"/>
  <c r="D1086" i="3"/>
  <c r="D1091" i="3"/>
  <c r="D1116" i="3"/>
  <c r="D1123" i="3"/>
  <c r="D1158" i="3"/>
  <c r="D1180" i="3"/>
  <c r="D1187" i="3"/>
  <c r="D1222" i="3"/>
  <c r="D1244" i="3"/>
  <c r="D1251" i="3"/>
  <c r="D1308" i="3"/>
  <c r="D1312" i="3"/>
  <c r="D1331" i="3"/>
  <c r="D1335" i="3"/>
  <c r="D1372" i="3"/>
  <c r="D1376" i="3"/>
  <c r="D1395" i="3"/>
  <c r="D1399" i="3"/>
  <c r="D1436" i="3"/>
  <c r="D1440" i="3"/>
  <c r="D1459" i="3"/>
  <c r="D1463" i="3"/>
  <c r="D1500" i="3"/>
  <c r="D1504" i="3"/>
  <c r="D1523" i="3"/>
  <c r="D1527" i="3"/>
  <c r="D1564" i="3"/>
  <c r="D1568" i="3"/>
  <c r="D1587" i="3"/>
  <c r="D1591" i="3"/>
  <c r="D1628" i="3"/>
  <c r="D1632" i="3"/>
  <c r="D1651" i="3"/>
  <c r="D1655" i="3"/>
  <c r="D1692" i="3"/>
  <c r="D1696" i="3"/>
  <c r="D1715" i="3"/>
  <c r="D1719" i="3"/>
  <c r="D1769" i="3"/>
  <c r="D1797" i="3"/>
  <c r="D1811" i="3"/>
  <c r="D1838" i="3"/>
  <c r="D1829" i="3"/>
  <c r="D1148" i="3"/>
  <c r="D1155" i="3"/>
  <c r="D1190" i="3"/>
  <c r="D1212" i="3"/>
  <c r="D1219" i="3"/>
  <c r="D1254" i="3"/>
  <c r="D1276" i="3"/>
  <c r="D1280" i="3"/>
  <c r="D1299" i="3"/>
  <c r="D1303" i="3"/>
  <c r="D1340" i="3"/>
  <c r="D1344" i="3"/>
  <c r="D1363" i="3"/>
  <c r="D1367" i="3"/>
  <c r="D1404" i="3"/>
  <c r="D1408" i="3"/>
  <c r="D1427" i="3"/>
  <c r="D1431" i="3"/>
  <c r="D1468" i="3"/>
  <c r="D1472" i="3"/>
  <c r="D1491" i="3"/>
  <c r="D1495" i="3"/>
  <c r="D1532" i="3"/>
  <c r="D1536" i="3"/>
  <c r="D1555" i="3"/>
  <c r="D1559" i="3"/>
  <c r="D1596" i="3"/>
  <c r="D1600" i="3"/>
  <c r="D1619" i="3"/>
  <c r="D1623" i="3"/>
  <c r="D1660" i="3"/>
  <c r="D1664" i="3"/>
  <c r="D1683" i="3"/>
  <c r="D1687" i="3"/>
  <c r="D1724" i="3"/>
  <c r="D1728" i="3"/>
  <c r="D1742" i="3"/>
  <c r="D1747" i="3"/>
  <c r="D1779" i="3"/>
  <c r="D1891" i="3"/>
  <c r="D1843" i="3"/>
  <c r="D1845" i="3"/>
  <c r="D1847" i="3"/>
  <c r="D1939" i="3"/>
  <c r="D1140" i="3"/>
  <c r="D1172" i="3"/>
  <c r="D1204" i="3"/>
  <c r="D1236" i="3"/>
  <c r="D1268" i="3"/>
  <c r="D1827" i="3"/>
  <c r="D1864" i="3"/>
  <c r="D1868" i="3"/>
  <c r="D1923" i="3"/>
  <c r="D1968" i="3"/>
  <c r="D652" i="3"/>
  <c r="D684" i="3"/>
  <c r="D716" i="3"/>
  <c r="D748" i="3"/>
  <c r="D780" i="3"/>
  <c r="D812" i="3"/>
  <c r="D844" i="3"/>
  <c r="D876" i="3"/>
  <c r="D908" i="3"/>
  <c r="D940" i="3"/>
  <c r="D972" i="3"/>
  <c r="D1004" i="3"/>
  <c r="D1036" i="3"/>
  <c r="D1068" i="3"/>
  <c r="D1100" i="3"/>
  <c r="D1132" i="3"/>
  <c r="D1164" i="3"/>
  <c r="D1196" i="3"/>
  <c r="D1228" i="3"/>
  <c r="D1260" i="3"/>
  <c r="D1277" i="3"/>
  <c r="D1284" i="3"/>
  <c r="D1293" i="3"/>
  <c r="D1300" i="3"/>
  <c r="D1309" i="3"/>
  <c r="D1316" i="3"/>
  <c r="D1325" i="3"/>
  <c r="D1332" i="3"/>
  <c r="D1341" i="3"/>
  <c r="D1348" i="3"/>
  <c r="D1357" i="3"/>
  <c r="D1364" i="3"/>
  <c r="D1373" i="3"/>
  <c r="D1380" i="3"/>
  <c r="D1389" i="3"/>
  <c r="D1396" i="3"/>
  <c r="D1405" i="3"/>
  <c r="D1412" i="3"/>
  <c r="D1421" i="3"/>
  <c r="D1428" i="3"/>
  <c r="D1437" i="3"/>
  <c r="D1444" i="3"/>
  <c r="D1453" i="3"/>
  <c r="D1460" i="3"/>
  <c r="D1469" i="3"/>
  <c r="D1476" i="3"/>
  <c r="D1485" i="3"/>
  <c r="D1492" i="3"/>
  <c r="D1501" i="3"/>
  <c r="D1508" i="3"/>
  <c r="D1517" i="3"/>
  <c r="D1524" i="3"/>
  <c r="D1533" i="3"/>
  <c r="D1540" i="3"/>
  <c r="D1549" i="3"/>
  <c r="D1556" i="3"/>
  <c r="D1565" i="3"/>
  <c r="D1572" i="3"/>
  <c r="D1581" i="3"/>
  <c r="D1588" i="3"/>
  <c r="D1597" i="3"/>
  <c r="D1604" i="3"/>
  <c r="D1613" i="3"/>
  <c r="D1620" i="3"/>
  <c r="D1629" i="3"/>
  <c r="D1636" i="3"/>
  <c r="D1645" i="3"/>
  <c r="D1652" i="3"/>
  <c r="D1661" i="3"/>
  <c r="D1668" i="3"/>
  <c r="D1677" i="3"/>
  <c r="D1684" i="3"/>
  <c r="D1693" i="3"/>
  <c r="D1700" i="3"/>
  <c r="D1709" i="3"/>
  <c r="D1716" i="3"/>
  <c r="D1725" i="3"/>
  <c r="D1732" i="3"/>
  <c r="D1793" i="3"/>
  <c r="D1795" i="3"/>
  <c r="D1819" i="3"/>
  <c r="D1821" i="3"/>
  <c r="D1848" i="3"/>
  <c r="D1852" i="3"/>
  <c r="D1875" i="3"/>
  <c r="D1877" i="3"/>
  <c r="D1787" i="3"/>
  <c r="D1789" i="3"/>
  <c r="D1867" i="3"/>
  <c r="D1869" i="3"/>
  <c r="D1871" i="3"/>
  <c r="D1739" i="3"/>
  <c r="D1771" i="3"/>
  <c r="D1803" i="3"/>
  <c r="D1835" i="3"/>
  <c r="D1883" i="3"/>
  <c r="D1885" i="3"/>
  <c r="D1915" i="3"/>
  <c r="D1917" i="3"/>
  <c r="D1928" i="3"/>
  <c r="D1944" i="3"/>
  <c r="D1960" i="3"/>
  <c r="D1976" i="3"/>
  <c r="D2019" i="3"/>
  <c r="E2019" i="3" s="1"/>
  <c r="D2051" i="3"/>
  <c r="E2051" i="3" s="1"/>
  <c r="D2083" i="3"/>
  <c r="E2083" i="3" s="1"/>
  <c r="D2115" i="3"/>
  <c r="E2115" i="3" s="1"/>
  <c r="D2147" i="3"/>
  <c r="E2147" i="3" s="1"/>
  <c r="D2179" i="3"/>
  <c r="E2179" i="3" s="1"/>
  <c r="D2211" i="3"/>
  <c r="E2211" i="3" s="1"/>
  <c r="D2243" i="3"/>
  <c r="E2243" i="3" s="1"/>
  <c r="D1749" i="3"/>
  <c r="D1751" i="3"/>
  <c r="D1781" i="3"/>
  <c r="D1783" i="3"/>
  <c r="D1813" i="3"/>
  <c r="D1815" i="3"/>
  <c r="D1931" i="3"/>
  <c r="D1947" i="3"/>
  <c r="D1963" i="3"/>
  <c r="D1979" i="3"/>
  <c r="D2011" i="3"/>
  <c r="E2011" i="3" s="1"/>
  <c r="D2043" i="3"/>
  <c r="E2043" i="3" s="1"/>
  <c r="D2075" i="3"/>
  <c r="E2075" i="3" s="1"/>
  <c r="D2107" i="3"/>
  <c r="E2107" i="3" s="1"/>
  <c r="D2139" i="3"/>
  <c r="E2139" i="3" s="1"/>
  <c r="D2171" i="3"/>
  <c r="E2171" i="3" s="1"/>
  <c r="D2203" i="3"/>
  <c r="E2203" i="3" s="1"/>
  <c r="D2235" i="3"/>
  <c r="E2235" i="3" s="1"/>
  <c r="D2267" i="3"/>
  <c r="E2267" i="3" s="1"/>
  <c r="D2279" i="3"/>
  <c r="E2279" i="3" s="1"/>
  <c r="D2373" i="3"/>
  <c r="E2373" i="3" s="1"/>
  <c r="D2382" i="3"/>
  <c r="E2382" i="3" s="1"/>
  <c r="D2405" i="3"/>
  <c r="E2405" i="3" s="1"/>
  <c r="D2414" i="3"/>
  <c r="E2414" i="3" s="1"/>
  <c r="D2374" i="3"/>
  <c r="E2374" i="3" s="1"/>
  <c r="D2397" i="3"/>
  <c r="E2397" i="3" s="1"/>
  <c r="D2406" i="3"/>
  <c r="E2406" i="3" s="1"/>
  <c r="D2670" i="3"/>
  <c r="E2670" i="3" s="1"/>
  <c r="D2681" i="3"/>
  <c r="E2681" i="3" s="1"/>
  <c r="D2686" i="3"/>
  <c r="E2686" i="3" s="1"/>
  <c r="D2389" i="3"/>
  <c r="E2389" i="3" s="1"/>
  <c r="D2398" i="3"/>
  <c r="E2398" i="3" s="1"/>
  <c r="D2421" i="3"/>
  <c r="E2421" i="3" s="1"/>
  <c r="D2286" i="3"/>
  <c r="E2286" i="3" s="1"/>
  <c r="D2302" i="3"/>
  <c r="E2302" i="3" s="1"/>
  <c r="D2385" i="3"/>
  <c r="E2385" i="3" s="1"/>
  <c r="D2394" i="3"/>
  <c r="E2394" i="3" s="1"/>
  <c r="D2417" i="3"/>
  <c r="E2417" i="3" s="1"/>
  <c r="D2426" i="3"/>
  <c r="E2426" i="3" s="1"/>
  <c r="D2437" i="3"/>
  <c r="E2437" i="3" s="1"/>
  <c r="D2442" i="3"/>
  <c r="E2442" i="3" s="1"/>
  <c r="D2453" i="3"/>
  <c r="E2453" i="3" s="1"/>
  <c r="D2458" i="3"/>
  <c r="E2458" i="3" s="1"/>
  <c r="D2469" i="3"/>
  <c r="E2469" i="3" s="1"/>
  <c r="D2474" i="3"/>
  <c r="E2474" i="3" s="1"/>
  <c r="D2485" i="3"/>
  <c r="E2485" i="3" s="1"/>
  <c r="D2490" i="3"/>
  <c r="E2490" i="3" s="1"/>
  <c r="D2501" i="3"/>
  <c r="E2501" i="3" s="1"/>
  <c r="D2506" i="3"/>
  <c r="E2506" i="3" s="1"/>
  <c r="D2517" i="3"/>
  <c r="E2517" i="3" s="1"/>
  <c r="D2522" i="3"/>
  <c r="E2522" i="3" s="1"/>
  <c r="D2533" i="3"/>
  <c r="E2533" i="3" s="1"/>
  <c r="D2538" i="3"/>
  <c r="E2538" i="3" s="1"/>
  <c r="D2549" i="3"/>
  <c r="E2549" i="3" s="1"/>
  <c r="D2554" i="3"/>
  <c r="E2554" i="3" s="1"/>
  <c r="D2565" i="3"/>
  <c r="E2565" i="3" s="1"/>
  <c r="D2570" i="3"/>
  <c r="E2570" i="3" s="1"/>
  <c r="D2581" i="3"/>
  <c r="E2581" i="3" s="1"/>
  <c r="D2586" i="3"/>
  <c r="E2586" i="3" s="1"/>
  <c r="D2597" i="3"/>
  <c r="E2597" i="3" s="1"/>
  <c r="D2602" i="3"/>
  <c r="E2602" i="3" s="1"/>
  <c r="D2613" i="3"/>
  <c r="E2613" i="3" s="1"/>
  <c r="D2618" i="3"/>
  <c r="E2618" i="3" s="1"/>
  <c r="D2629" i="3"/>
  <c r="E2629" i="3" s="1"/>
  <c r="D2634" i="3"/>
  <c r="E2634" i="3" s="1"/>
  <c r="D2645" i="3"/>
  <c r="E2645" i="3" s="1"/>
  <c r="D2650" i="3"/>
  <c r="E2650" i="3" s="1"/>
  <c r="D2661" i="3"/>
  <c r="E2661" i="3" s="1"/>
  <c r="D2666" i="3"/>
  <c r="E2666" i="3" s="1"/>
  <c r="D2677" i="3"/>
  <c r="E2677" i="3" s="1"/>
  <c r="D2682" i="3"/>
  <c r="E2682" i="3" s="1"/>
  <c r="D2756" i="3"/>
  <c r="E2756" i="3" s="1"/>
  <c r="D2788" i="3"/>
  <c r="E2788" i="3" s="1"/>
  <c r="D2820" i="3"/>
  <c r="E2820" i="3" s="1"/>
  <c r="D2852" i="3"/>
  <c r="E2852" i="3" s="1"/>
  <c r="D2884" i="3"/>
  <c r="E2884" i="3" s="1"/>
  <c r="D2916" i="3"/>
  <c r="E2916" i="3" s="1"/>
  <c r="D2750" i="3"/>
  <c r="E2750" i="3" s="1"/>
  <c r="D2782" i="3"/>
  <c r="E2782" i="3" s="1"/>
  <c r="D2814" i="3"/>
  <c r="E2814" i="3" s="1"/>
  <c r="D2846" i="3"/>
  <c r="E2846" i="3" s="1"/>
  <c r="D2878" i="3"/>
  <c r="E2878" i="3" s="1"/>
  <c r="D2910" i="3"/>
  <c r="E2910" i="3" s="1"/>
  <c r="D2932" i="3"/>
  <c r="E2932" i="3" s="1"/>
  <c r="D2964" i="3"/>
  <c r="E2964" i="3" s="1"/>
  <c r="D2996" i="3"/>
  <c r="E2996" i="3" s="1"/>
  <c r="D3028" i="3"/>
  <c r="E3028" i="3" s="1"/>
  <c r="D3060" i="3"/>
  <c r="E3060" i="3" s="1"/>
  <c r="D3092" i="3"/>
  <c r="E3092" i="3" s="1"/>
  <c r="D3124" i="3"/>
  <c r="E3124" i="3" s="1"/>
  <c r="D3156" i="3"/>
  <c r="E3156" i="3" s="1"/>
  <c r="D3188" i="3"/>
  <c r="E3188" i="3" s="1"/>
  <c r="D2746" i="3"/>
  <c r="E2746" i="3" s="1"/>
  <c r="D2763" i="3"/>
  <c r="E2763" i="3" s="1"/>
  <c r="D2778" i="3"/>
  <c r="E2778" i="3" s="1"/>
  <c r="D2795" i="3"/>
  <c r="E2795" i="3" s="1"/>
  <c r="D2810" i="3"/>
  <c r="E2810" i="3" s="1"/>
  <c r="D2827" i="3"/>
  <c r="E2827" i="3" s="1"/>
  <c r="D2842" i="3"/>
  <c r="E2842" i="3" s="1"/>
  <c r="D2859" i="3"/>
  <c r="E2859" i="3" s="1"/>
  <c r="D2874" i="3"/>
  <c r="E2874" i="3" s="1"/>
  <c r="D2906" i="3"/>
  <c r="E2906" i="3" s="1"/>
  <c r="D2692" i="3"/>
  <c r="E2692" i="3" s="1"/>
  <c r="D2694" i="3"/>
  <c r="E2694" i="3" s="1"/>
  <c r="D2698" i="3"/>
  <c r="E2698" i="3" s="1"/>
  <c r="D2700" i="3"/>
  <c r="E2700" i="3" s="1"/>
  <c r="D2702" i="3"/>
  <c r="E2702" i="3" s="1"/>
  <c r="D2708" i="3"/>
  <c r="E2708" i="3" s="1"/>
  <c r="D2710" i="3"/>
  <c r="E2710" i="3" s="1"/>
  <c r="D2716" i="3"/>
  <c r="E2716" i="3" s="1"/>
  <c r="D2718" i="3"/>
  <c r="E2718" i="3" s="1"/>
  <c r="D2724" i="3"/>
  <c r="E2724" i="3" s="1"/>
  <c r="D2726" i="3"/>
  <c r="E2726" i="3" s="1"/>
  <c r="D2732" i="3"/>
  <c r="E2732" i="3" s="1"/>
  <c r="D2734" i="3"/>
  <c r="E2734" i="3" s="1"/>
  <c r="D2740" i="3"/>
  <c r="E2740" i="3" s="1"/>
  <c r="D2772" i="3"/>
  <c r="E2772" i="3" s="1"/>
  <c r="D2804" i="3"/>
  <c r="E2804" i="3" s="1"/>
  <c r="D2836" i="3"/>
  <c r="E2836" i="3" s="1"/>
  <c r="D2868" i="3"/>
  <c r="E2868" i="3" s="1"/>
  <c r="D2900" i="3"/>
  <c r="E2900" i="3" s="1"/>
  <c r="D2706" i="3"/>
  <c r="E2706" i="3" s="1"/>
  <c r="D2714" i="3"/>
  <c r="E2714" i="3" s="1"/>
  <c r="D2722" i="3"/>
  <c r="E2722" i="3" s="1"/>
  <c r="D2730" i="3"/>
  <c r="E2730" i="3" s="1"/>
  <c r="D2738" i="3"/>
  <c r="E2738" i="3" s="1"/>
  <c r="D2766" i="3"/>
  <c r="E2766" i="3" s="1"/>
  <c r="D2798" i="3"/>
  <c r="E2798" i="3" s="1"/>
  <c r="D2830" i="3"/>
  <c r="E2830" i="3" s="1"/>
  <c r="D2862" i="3"/>
  <c r="E2862" i="3" s="1"/>
  <c r="D2894" i="3"/>
  <c r="E2894" i="3" s="1"/>
  <c r="D2926" i="3"/>
  <c r="E2926" i="3" s="1"/>
  <c r="D2948" i="3"/>
  <c r="E2948" i="3" s="1"/>
  <c r="D2980" i="3"/>
  <c r="E2980" i="3" s="1"/>
  <c r="D3012" i="3"/>
  <c r="E3012" i="3" s="1"/>
  <c r="D3044" i="3"/>
  <c r="E3044" i="3" s="1"/>
  <c r="D3076" i="3"/>
  <c r="E3076" i="3" s="1"/>
  <c r="D3108" i="3"/>
  <c r="E3108" i="3" s="1"/>
  <c r="D3140" i="3"/>
  <c r="E3140" i="3" s="1"/>
  <c r="D3172" i="3"/>
  <c r="E3172" i="3" s="1"/>
  <c r="D3204" i="3"/>
  <c r="E3204" i="3" s="1"/>
  <c r="D2747" i="3"/>
  <c r="E2747" i="3" s="1"/>
  <c r="D2762" i="3"/>
  <c r="E2762" i="3" s="1"/>
  <c r="D2779" i="3"/>
  <c r="E2779" i="3" s="1"/>
  <c r="D2794" i="3"/>
  <c r="E2794" i="3" s="1"/>
  <c r="D2811" i="3"/>
  <c r="E2811" i="3" s="1"/>
  <c r="D2826" i="3"/>
  <c r="E2826" i="3" s="1"/>
  <c r="D2843" i="3"/>
  <c r="E2843" i="3" s="1"/>
  <c r="D2858" i="3"/>
  <c r="E2858" i="3" s="1"/>
  <c r="D2875" i="3"/>
  <c r="E2875" i="3" s="1"/>
  <c r="D2890" i="3"/>
  <c r="E2890" i="3" s="1"/>
  <c r="D2922" i="3"/>
  <c r="E2922" i="3" s="1"/>
  <c r="D3253" i="3"/>
  <c r="E3253" i="3" s="1"/>
  <c r="D3375" i="3"/>
  <c r="E3375" i="3" s="1"/>
  <c r="D3407" i="3"/>
  <c r="E3407" i="3" s="1"/>
  <c r="D3517" i="3"/>
  <c r="E3517" i="3" s="1"/>
  <c r="D3228" i="3"/>
  <c r="E3228" i="3" s="1"/>
  <c r="D3397" i="3"/>
  <c r="E3397" i="3" s="1"/>
  <c r="D3429" i="3"/>
  <c r="E3429" i="3" s="1"/>
  <c r="D3445" i="3"/>
  <c r="E3445" i="3" s="1"/>
  <c r="D3461" i="3"/>
  <c r="E3461" i="3" s="1"/>
  <c r="D3477" i="3"/>
  <c r="E3477" i="3" s="1"/>
  <c r="D3389" i="3"/>
  <c r="E3389" i="3" s="1"/>
  <c r="D3421" i="3"/>
  <c r="E3421" i="3" s="1"/>
  <c r="D3220" i="3"/>
  <c r="E3220" i="3" s="1"/>
  <c r="D3229" i="3"/>
  <c r="E3229" i="3" s="1"/>
  <c r="D3236" i="3"/>
  <c r="E3236" i="3" s="1"/>
  <c r="D3245" i="3"/>
  <c r="E3245" i="3" s="1"/>
  <c r="D3260" i="3"/>
  <c r="E3260" i="3" s="1"/>
  <c r="D3268" i="3"/>
  <c r="E3268" i="3" s="1"/>
  <c r="D3276" i="3"/>
  <c r="E3276" i="3" s="1"/>
  <c r="D3284" i="3"/>
  <c r="E3284" i="3" s="1"/>
  <c r="D3292" i="3"/>
  <c r="E3292" i="3" s="1"/>
  <c r="D3300" i="3"/>
  <c r="E3300" i="3" s="1"/>
  <c r="D3308" i="3"/>
  <c r="E3308" i="3" s="1"/>
  <c r="D3316" i="3"/>
  <c r="E3316" i="3" s="1"/>
  <c r="D3532" i="3"/>
  <c r="E3532" i="3" s="1"/>
  <c r="D3543" i="3"/>
  <c r="E3543" i="3" s="1"/>
  <c r="D3559" i="3"/>
  <c r="E3559" i="3" s="1"/>
  <c r="D3575" i="3"/>
  <c r="E3575" i="3" s="1"/>
  <c r="D3591" i="3"/>
  <c r="E3591" i="3" s="1"/>
  <c r="D3607" i="3"/>
  <c r="E3607" i="3" s="1"/>
  <c r="D3623" i="3"/>
  <c r="E3623" i="3" s="1"/>
  <c r="D3639" i="3"/>
  <c r="E3639" i="3" s="1"/>
  <c r="D3655" i="3"/>
  <c r="E3655" i="3" s="1"/>
  <c r="D3671" i="3"/>
  <c r="E3671" i="3" s="1"/>
  <c r="D3687" i="3"/>
  <c r="E3687" i="3" s="1"/>
  <c r="D3703" i="3"/>
  <c r="E3703" i="3" s="1"/>
  <c r="D3719" i="3"/>
  <c r="E3719" i="3" s="1"/>
  <c r="D3726" i="3"/>
  <c r="E3726" i="3" s="1"/>
  <c r="D3731" i="3"/>
  <c r="E3731" i="3" s="1"/>
  <c r="D3743" i="3"/>
  <c r="E3743" i="3" s="1"/>
  <c r="D3734" i="3"/>
  <c r="E3734" i="3" s="1"/>
  <c r="D3748" i="3"/>
  <c r="E3748" i="3" s="1"/>
  <c r="D3911" i="3"/>
  <c r="E3911" i="3" s="1"/>
  <c r="D3531" i="3"/>
  <c r="E3531" i="3" s="1"/>
  <c r="D3590" i="3"/>
  <c r="E3590" i="3" s="1"/>
  <c r="D3606" i="3"/>
  <c r="E3606" i="3" s="1"/>
  <c r="D3622" i="3"/>
  <c r="E3622" i="3" s="1"/>
  <c r="D3638" i="3"/>
  <c r="E3638" i="3" s="1"/>
  <c r="D3654" i="3"/>
  <c r="E3654" i="3" s="1"/>
  <c r="D3670" i="3"/>
  <c r="E3670" i="3" s="1"/>
  <c r="D3686" i="3"/>
  <c r="E3686" i="3" s="1"/>
  <c r="D3702" i="3"/>
  <c r="E3702" i="3" s="1"/>
  <c r="D3718" i="3"/>
  <c r="E3718" i="3" s="1"/>
  <c r="D3847" i="3"/>
  <c r="E3847" i="3" s="1"/>
  <c r="D3542" i="3"/>
  <c r="E3542" i="3" s="1"/>
  <c r="D3547" i="3"/>
  <c r="E3547" i="3" s="1"/>
  <c r="D3558" i="3"/>
  <c r="E3558" i="3" s="1"/>
  <c r="D3563" i="3"/>
  <c r="E3563" i="3" s="1"/>
  <c r="D3574" i="3"/>
  <c r="E3574" i="3" s="1"/>
  <c r="D3579" i="3"/>
  <c r="E3579" i="3" s="1"/>
  <c r="D3595" i="3"/>
  <c r="E3595" i="3" s="1"/>
  <c r="D3611" i="3"/>
  <c r="E3611" i="3" s="1"/>
  <c r="D3627" i="3"/>
  <c r="E3627" i="3" s="1"/>
  <c r="D3643" i="3"/>
  <c r="E3643" i="3" s="1"/>
  <c r="D3659" i="3"/>
  <c r="E3659" i="3" s="1"/>
  <c r="D3675" i="3"/>
  <c r="E3675" i="3" s="1"/>
  <c r="D3691" i="3"/>
  <c r="E3691" i="3" s="1"/>
  <c r="D3707" i="3"/>
  <c r="E3707" i="3" s="1"/>
  <c r="D3723" i="3"/>
  <c r="E3723" i="3" s="1"/>
  <c r="D3738" i="3"/>
  <c r="E3738" i="3" s="1"/>
  <c r="D3754" i="3"/>
  <c r="E3754" i="3" s="1"/>
  <c r="D3774" i="3"/>
  <c r="E3774" i="3" s="1"/>
  <c r="D3806" i="3"/>
  <c r="E3806" i="3" s="1"/>
  <c r="D3838" i="3"/>
  <c r="E3838" i="3" s="1"/>
  <c r="D3870" i="3"/>
  <c r="E3870" i="3" s="1"/>
  <c r="D4025" i="3"/>
  <c r="E4025" i="3" s="1"/>
  <c r="D3778" i="3"/>
  <c r="E3778" i="3" s="1"/>
  <c r="D3785" i="3"/>
  <c r="E3785" i="3" s="1"/>
  <c r="D3810" i="3"/>
  <c r="E3810" i="3" s="1"/>
  <c r="D3817" i="3"/>
  <c r="E3817" i="3" s="1"/>
  <c r="D3842" i="3"/>
  <c r="E3842" i="3" s="1"/>
  <c r="D3849" i="3"/>
  <c r="E3849" i="3" s="1"/>
  <c r="D3874" i="3"/>
  <c r="E3874" i="3" s="1"/>
  <c r="D3881" i="3"/>
  <c r="E3881" i="3" s="1"/>
  <c r="D3906" i="3"/>
  <c r="E3906" i="3" s="1"/>
  <c r="D3913" i="3"/>
  <c r="E3913" i="3" s="1"/>
  <c r="D3953" i="3"/>
  <c r="E3953" i="3" s="1"/>
  <c r="D3978" i="3"/>
  <c r="E3978" i="3" s="1"/>
  <c r="D4017" i="3"/>
  <c r="E4017" i="3" s="1"/>
  <c r="D4021" i="3"/>
  <c r="E4021" i="3" s="1"/>
  <c r="D3742" i="3"/>
  <c r="E3742" i="3" s="1"/>
  <c r="D3758" i="3"/>
  <c r="E3758" i="3" s="1"/>
  <c r="D3786" i="3"/>
  <c r="E3786" i="3" s="1"/>
  <c r="D3793" i="3"/>
  <c r="E3793" i="3" s="1"/>
  <c r="D3818" i="3"/>
  <c r="E3818" i="3" s="1"/>
  <c r="D3825" i="3"/>
  <c r="E3825" i="3" s="1"/>
  <c r="D3850" i="3"/>
  <c r="E3850" i="3" s="1"/>
  <c r="D3857" i="3"/>
  <c r="E3857" i="3" s="1"/>
  <c r="D3882" i="3"/>
  <c r="E3882" i="3" s="1"/>
  <c r="D3889" i="3"/>
  <c r="E3889" i="3" s="1"/>
  <c r="D3914" i="3"/>
  <c r="E3914" i="3" s="1"/>
  <c r="D3921" i="3"/>
  <c r="E3921" i="3" s="1"/>
  <c r="D3937" i="3"/>
  <c r="E3937" i="3" s="1"/>
  <c r="D3941" i="3"/>
  <c r="E3941" i="3" s="1"/>
  <c r="D3962" i="3"/>
  <c r="E3962" i="3" s="1"/>
  <c r="D4001" i="3"/>
  <c r="E4001" i="3" s="1"/>
  <c r="D4005" i="3"/>
  <c r="E4005" i="3" s="1"/>
  <c r="D4133" i="3"/>
  <c r="E4133" i="3" s="1"/>
  <c r="D4137" i="3"/>
  <c r="E4137" i="3" s="1"/>
  <c r="D4139" i="3"/>
  <c r="E4139" i="3" s="1"/>
  <c r="D4125" i="3"/>
  <c r="E4125" i="3" s="1"/>
  <c r="D4129" i="3"/>
  <c r="E4129" i="3" s="1"/>
  <c r="D4131" i="3"/>
  <c r="E4131" i="3" s="1"/>
  <c r="D3769" i="3"/>
  <c r="E3769" i="3" s="1"/>
  <c r="D3794" i="3"/>
  <c r="E3794" i="3" s="1"/>
  <c r="D3801" i="3"/>
  <c r="E3801" i="3" s="1"/>
  <c r="D3826" i="3"/>
  <c r="E3826" i="3" s="1"/>
  <c r="D3833" i="3"/>
  <c r="E3833" i="3" s="1"/>
  <c r="D3858" i="3"/>
  <c r="E3858" i="3" s="1"/>
  <c r="D3865" i="3"/>
  <c r="E3865" i="3" s="1"/>
  <c r="D3890" i="3"/>
  <c r="E3890" i="3" s="1"/>
  <c r="D3897" i="3"/>
  <c r="E3897" i="3" s="1"/>
  <c r="D3922" i="3"/>
  <c r="E3922" i="3" s="1"/>
  <c r="D3929" i="3"/>
  <c r="E3929" i="3" s="1"/>
  <c r="D3946" i="3"/>
  <c r="E3946" i="3" s="1"/>
  <c r="D3985" i="3"/>
  <c r="E3985" i="3" s="1"/>
  <c r="D3989" i="3"/>
  <c r="E3989" i="3" s="1"/>
  <c r="D4041" i="3"/>
  <c r="E4041" i="3" s="1"/>
  <c r="D4049" i="3"/>
  <c r="E4049" i="3" s="1"/>
  <c r="D4051" i="3"/>
  <c r="E4051" i="3" s="1"/>
  <c r="D4053" i="3"/>
  <c r="E4053" i="3" s="1"/>
  <c r="D4057" i="3"/>
  <c r="E4057" i="3" s="1"/>
  <c r="D4059" i="3"/>
  <c r="E4059" i="3" s="1"/>
  <c r="D4061" i="3"/>
  <c r="E4061" i="3" s="1"/>
  <c r="D4065" i="3"/>
  <c r="E4065" i="3" s="1"/>
  <c r="D4067" i="3"/>
  <c r="E4067" i="3" s="1"/>
  <c r="D4069" i="3"/>
  <c r="E4069" i="3" s="1"/>
  <c r="D4073" i="3"/>
  <c r="E4073" i="3" s="1"/>
  <c r="D4075" i="3"/>
  <c r="E4075" i="3" s="1"/>
  <c r="D4077" i="3"/>
  <c r="E4077" i="3" s="1"/>
  <c r="D4081" i="3"/>
  <c r="E4081" i="3" s="1"/>
  <c r="D4083" i="3"/>
  <c r="E4083" i="3" s="1"/>
  <c r="D4085" i="3"/>
  <c r="E4085" i="3" s="1"/>
  <c r="D4089" i="3"/>
  <c r="E4089" i="3" s="1"/>
  <c r="D4091" i="3"/>
  <c r="E4091" i="3" s="1"/>
  <c r="D4093" i="3"/>
  <c r="E4093" i="3" s="1"/>
  <c r="D4097" i="3"/>
  <c r="E4097" i="3" s="1"/>
  <c r="D4099" i="3"/>
  <c r="E4099" i="3" s="1"/>
  <c r="D4101" i="3"/>
  <c r="E4101" i="3" s="1"/>
  <c r="D4105" i="3"/>
  <c r="E4105" i="3" s="1"/>
  <c r="D4107" i="3"/>
  <c r="E4107" i="3" s="1"/>
  <c r="D4109" i="3"/>
  <c r="E4109" i="3" s="1"/>
  <c r="D4113" i="3"/>
  <c r="E4113" i="3" s="1"/>
  <c r="D4115" i="3"/>
  <c r="E4115" i="3" s="1"/>
  <c r="D4117" i="3"/>
  <c r="E4117" i="3" s="1"/>
  <c r="D4121" i="3"/>
  <c r="E4121" i="3" s="1"/>
  <c r="D4123" i="3"/>
  <c r="E4123" i="3" s="1"/>
  <c r="D3750" i="3"/>
  <c r="E3750" i="3" s="1"/>
  <c r="D3766" i="3"/>
  <c r="E3766" i="3" s="1"/>
  <c r="D3798" i="3"/>
  <c r="E3798" i="3" s="1"/>
  <c r="D3830" i="3"/>
  <c r="E3830" i="3" s="1"/>
  <c r="D3862" i="3"/>
  <c r="E3862" i="3" s="1"/>
  <c r="D3894" i="3"/>
  <c r="E3894" i="3" s="1"/>
  <c r="D3926" i="3"/>
  <c r="E3926" i="3" s="1"/>
  <c r="D3938" i="3"/>
  <c r="E3938" i="3" s="1"/>
  <c r="D3960" i="3"/>
  <c r="E3960" i="3" s="1"/>
  <c r="D3977" i="3"/>
  <c r="E3977" i="3" s="1"/>
  <c r="D4002" i="3"/>
  <c r="E4002" i="3" s="1"/>
  <c r="D4152" i="3"/>
  <c r="E4152" i="3" s="1"/>
  <c r="D4162" i="3"/>
  <c r="E4162" i="3" s="1"/>
  <c r="D3933" i="3"/>
  <c r="E3933" i="3" s="1"/>
  <c r="D3949" i="3"/>
  <c r="E3949" i="3" s="1"/>
  <c r="D3965" i="3"/>
  <c r="E3965" i="3" s="1"/>
  <c r="D3981" i="3"/>
  <c r="E3981" i="3" s="1"/>
  <c r="D3997" i="3"/>
  <c r="E3997" i="3" s="1"/>
  <c r="D4013" i="3"/>
  <c r="E4013" i="3" s="1"/>
  <c r="D4033" i="3"/>
  <c r="E4033" i="3" s="1"/>
  <c r="D4035" i="3"/>
  <c r="E4035" i="3" s="1"/>
  <c r="D4037" i="3"/>
  <c r="E4037" i="3" s="1"/>
  <c r="D4182" i="3"/>
  <c r="E4182" i="3" s="1"/>
  <c r="D4338" i="3"/>
  <c r="E4338" i="3" s="1"/>
  <c r="D4402" i="3"/>
  <c r="E4402" i="3" s="1"/>
  <c r="D4147" i="3"/>
  <c r="E4147" i="3" s="1"/>
  <c r="D4149" i="3"/>
  <c r="E4149" i="3" s="1"/>
  <c r="D4151" i="3"/>
  <c r="E4151" i="3" s="1"/>
  <c r="D4210" i="3"/>
  <c r="E4210" i="3" s="1"/>
  <c r="D4170" i="3"/>
  <c r="E4170" i="3" s="1"/>
  <c r="D4174" i="3"/>
  <c r="E4174" i="3" s="1"/>
  <c r="D4202" i="3"/>
  <c r="E4202" i="3" s="1"/>
  <c r="D4206" i="3"/>
  <c r="E4206" i="3" s="1"/>
  <c r="D4234" i="3"/>
  <c r="E4234" i="3" s="1"/>
  <c r="D4238" i="3"/>
  <c r="E4238" i="3" s="1"/>
  <c r="D4266" i="3"/>
  <c r="E4266" i="3" s="1"/>
  <c r="D4270" i="3"/>
  <c r="E4270" i="3" s="1"/>
  <c r="D4298" i="3"/>
  <c r="E4298" i="3" s="1"/>
  <c r="D4330" i="3"/>
  <c r="E4330" i="3" s="1"/>
  <c r="D4362" i="3"/>
  <c r="E4362" i="3" s="1"/>
  <c r="D4466" i="3"/>
  <c r="E4466" i="3" s="1"/>
  <c r="D4166" i="3"/>
  <c r="E4166" i="3" s="1"/>
  <c r="D4194" i="3"/>
  <c r="E4194" i="3" s="1"/>
  <c r="D4198" i="3"/>
  <c r="E4198" i="3" s="1"/>
  <c r="D4226" i="3"/>
  <c r="E4226" i="3" s="1"/>
  <c r="D4230" i="3"/>
  <c r="E4230" i="3" s="1"/>
  <c r="D4258" i="3"/>
  <c r="E4258" i="3" s="1"/>
  <c r="D4262" i="3"/>
  <c r="E4262" i="3" s="1"/>
  <c r="D4290" i="3"/>
  <c r="E4290" i="3" s="1"/>
  <c r="D4322" i="3"/>
  <c r="E4322" i="3" s="1"/>
  <c r="D4354" i="3"/>
  <c r="E4354" i="3" s="1"/>
  <c r="D4530" i="3"/>
  <c r="E4530" i="3" s="1"/>
  <c r="D4159" i="3"/>
  <c r="E4159" i="3" s="1"/>
  <c r="D4186" i="3"/>
  <c r="E4186" i="3" s="1"/>
  <c r="D4190" i="3"/>
  <c r="E4190" i="3" s="1"/>
  <c r="D4218" i="3"/>
  <c r="E4218" i="3" s="1"/>
  <c r="D4222" i="3"/>
  <c r="E4222" i="3" s="1"/>
  <c r="D4250" i="3"/>
  <c r="E4250" i="3" s="1"/>
  <c r="D4254" i="3"/>
  <c r="E4254" i="3" s="1"/>
  <c r="D4282" i="3"/>
  <c r="E4282" i="3" s="1"/>
  <c r="D4314" i="3"/>
  <c r="E4314" i="3" s="1"/>
  <c r="D4167" i="3"/>
  <c r="E4167" i="3" s="1"/>
  <c r="D4173" i="3"/>
  <c r="E4173" i="3" s="1"/>
  <c r="D4205" i="3"/>
  <c r="E4205" i="3" s="1"/>
  <c r="D4237" i="3"/>
  <c r="E4237" i="3" s="1"/>
  <c r="D4269" i="3"/>
  <c r="E4269" i="3" s="1"/>
  <c r="D4301" i="3"/>
  <c r="E4301" i="3" s="1"/>
  <c r="D4333" i="3"/>
  <c r="E4333" i="3" s="1"/>
  <c r="D4365" i="3"/>
  <c r="E4365" i="3" s="1"/>
  <c r="D4399" i="3"/>
  <c r="E4399" i="3" s="1"/>
  <c r="D4498" i="3"/>
  <c r="E4498" i="3" s="1"/>
  <c r="D4382" i="3"/>
  <c r="E4382" i="3" s="1"/>
  <c r="D4407" i="3"/>
  <c r="E4407" i="3" s="1"/>
  <c r="D4439" i="3"/>
  <c r="E4439" i="3" s="1"/>
  <c r="D4471" i="3"/>
  <c r="E4471" i="3" s="1"/>
  <c r="D4503" i="3"/>
  <c r="E4503" i="3" s="1"/>
  <c r="D4535" i="3"/>
  <c r="E4535" i="3" s="1"/>
  <c r="D4567" i="3"/>
  <c r="E4567" i="3" s="1"/>
  <c r="D4599" i="3"/>
  <c r="E4599" i="3" s="1"/>
  <c r="D4405" i="3"/>
  <c r="E4405" i="3" s="1"/>
  <c r="D4437" i="3"/>
  <c r="E4437" i="3" s="1"/>
  <c r="D4469" i="3"/>
  <c r="E4469" i="3" s="1"/>
  <c r="D4501" i="3"/>
  <c r="E4501" i="3" s="1"/>
  <c r="D4516" i="3"/>
  <c r="E4516" i="3" s="1"/>
  <c r="D4533" i="3"/>
  <c r="E4533" i="3" s="1"/>
  <c r="D4548" i="3"/>
  <c r="E4548" i="3" s="1"/>
  <c r="D4565" i="3"/>
  <c r="E4565" i="3" s="1"/>
  <c r="D4580" i="3"/>
  <c r="E4580" i="3" s="1"/>
  <c r="D4597" i="3"/>
  <c r="E4597" i="3" s="1"/>
  <c r="D4658" i="3"/>
  <c r="E4658" i="3" s="1"/>
  <c r="D4463" i="3"/>
  <c r="E4463" i="3" s="1"/>
  <c r="D4495" i="3"/>
  <c r="E4495" i="3" s="1"/>
  <c r="D4527" i="3"/>
  <c r="E4527" i="3" s="1"/>
  <c r="D4559" i="3"/>
  <c r="E4559" i="3" s="1"/>
  <c r="D4591" i="3"/>
  <c r="E4591" i="3" s="1"/>
  <c r="D4397" i="3"/>
  <c r="E4397" i="3" s="1"/>
  <c r="D4429" i="3"/>
  <c r="E4429" i="3" s="1"/>
  <c r="D4461" i="3"/>
  <c r="E4461" i="3" s="1"/>
  <c r="D4493" i="3"/>
  <c r="E4493" i="3" s="1"/>
  <c r="D4508" i="3"/>
  <c r="E4508" i="3" s="1"/>
  <c r="D4525" i="3"/>
  <c r="E4525" i="3" s="1"/>
  <c r="D4540" i="3"/>
  <c r="E4540" i="3" s="1"/>
  <c r="D4557" i="3"/>
  <c r="E4557" i="3" s="1"/>
  <c r="D4572" i="3"/>
  <c r="E4572" i="3" s="1"/>
  <c r="D4589" i="3"/>
  <c r="E4589" i="3" s="1"/>
  <c r="D4604" i="3"/>
  <c r="E4604" i="3" s="1"/>
  <c r="D4635" i="3"/>
  <c r="E4635" i="3" s="1"/>
  <c r="D4614" i="3"/>
  <c r="E4614" i="3" s="1"/>
  <c r="D4650" i="3"/>
  <c r="E4650" i="3" s="1"/>
  <c r="D4659" i="3"/>
  <c r="E4659" i="3" s="1"/>
  <c r="D4778" i="3"/>
  <c r="E4778" i="3" s="1"/>
  <c r="D4989" i="3"/>
  <c r="E4989" i="3" s="1"/>
  <c r="D4606" i="3"/>
  <c r="E4606" i="3" s="1"/>
  <c r="D4638" i="3"/>
  <c r="E4638" i="3" s="1"/>
  <c r="D4642" i="3"/>
  <c r="E4642" i="3" s="1"/>
  <c r="D4651" i="3"/>
  <c r="E4651" i="3" s="1"/>
  <c r="D4746" i="3"/>
  <c r="E4746" i="3" s="1"/>
  <c r="D4749" i="3"/>
  <c r="E4749" i="3" s="1"/>
  <c r="D4874" i="3"/>
  <c r="E4874" i="3" s="1"/>
  <c r="D4877" i="3"/>
  <c r="E4877" i="3" s="1"/>
  <c r="D4630" i="3"/>
  <c r="E4630" i="3" s="1"/>
  <c r="D4647" i="3"/>
  <c r="E4647" i="3" s="1"/>
  <c r="D4842" i="3"/>
  <c r="E4842" i="3" s="1"/>
  <c r="D4845" i="3"/>
  <c r="E4845" i="3" s="1"/>
  <c r="D4627" i="3"/>
  <c r="E4627" i="3" s="1"/>
  <c r="D4639" i="3"/>
  <c r="E4639" i="3" s="1"/>
  <c r="D4711" i="3"/>
  <c r="E4711" i="3" s="1"/>
  <c r="D4799" i="3"/>
  <c r="E4799" i="3" s="1"/>
  <c r="D4826" i="3"/>
  <c r="E4826" i="3" s="1"/>
  <c r="D4810" i="3"/>
  <c r="E4810" i="3" s="1"/>
  <c r="D4972" i="3"/>
  <c r="E4972" i="3" s="1"/>
  <c r="D4991" i="3"/>
  <c r="E4991" i="3" s="1"/>
  <c r="D4745" i="3"/>
  <c r="E4745" i="3" s="1"/>
  <c r="D4747" i="3"/>
  <c r="E4747" i="3" s="1"/>
  <c r="D4777" i="3"/>
  <c r="E4777" i="3" s="1"/>
  <c r="D4779" i="3"/>
  <c r="E4779" i="3" s="1"/>
  <c r="D4809" i="3"/>
  <c r="E4809" i="3" s="1"/>
  <c r="D4811" i="3"/>
  <c r="E4811" i="3" s="1"/>
  <c r="D4841" i="3"/>
  <c r="E4841" i="3" s="1"/>
  <c r="D4843" i="3"/>
  <c r="E4843" i="3" s="1"/>
  <c r="D4873" i="3"/>
  <c r="E4873" i="3" s="1"/>
  <c r="D4875" i="3"/>
  <c r="E4875" i="3" s="1"/>
  <c r="D4905" i="3"/>
  <c r="E4905" i="3" s="1"/>
  <c r="D4907" i="3"/>
  <c r="E4907" i="3" s="1"/>
  <c r="D4937" i="3"/>
  <c r="E4937" i="3" s="1"/>
  <c r="D4939" i="3"/>
  <c r="E4939" i="3" s="1"/>
  <c r="D4969" i="3"/>
  <c r="E4969" i="3" s="1"/>
  <c r="D4971" i="3"/>
  <c r="E4971" i="3" s="1"/>
  <c r="D4671" i="3"/>
  <c r="E4671" i="3" s="1"/>
  <c r="D4687" i="3"/>
  <c r="E4687" i="3" s="1"/>
  <c r="D4703" i="3"/>
  <c r="E4703" i="3" s="1"/>
  <c r="D4719" i="3"/>
  <c r="E4719" i="3" s="1"/>
  <c r="D4751" i="3"/>
  <c r="E4751" i="3" s="1"/>
  <c r="D4783" i="3"/>
  <c r="E4783" i="3" s="1"/>
  <c r="D4815" i="3"/>
  <c r="E4815" i="3" s="1"/>
  <c r="D4847" i="3"/>
  <c r="E4847" i="3" s="1"/>
  <c r="D4879" i="3"/>
  <c r="E4879" i="3" s="1"/>
  <c r="D4911" i="3"/>
  <c r="E4911" i="3" s="1"/>
  <c r="D4943" i="3"/>
  <c r="E4943" i="3" s="1"/>
  <c r="D4975" i="3"/>
  <c r="E4975" i="3" s="1"/>
  <c r="D4996" i="3"/>
  <c r="E4996" i="3" s="1"/>
  <c r="D4727" i="3"/>
  <c r="E4727" i="3" s="1"/>
  <c r="D4759" i="3"/>
  <c r="E4759" i="3" s="1"/>
  <c r="D4791" i="3"/>
  <c r="E4791" i="3" s="1"/>
  <c r="D4823" i="3"/>
  <c r="E4823" i="3" s="1"/>
  <c r="D4855" i="3"/>
  <c r="E4855" i="3" s="1"/>
  <c r="D4887" i="3"/>
  <c r="E4887" i="3" s="1"/>
  <c r="D4919" i="3"/>
  <c r="E4919" i="3" s="1"/>
  <c r="D4951" i="3"/>
  <c r="E4951" i="3" s="1"/>
  <c r="D4983" i="3"/>
  <c r="E4983" i="3" s="1"/>
  <c r="D4729" i="3"/>
  <c r="E4729" i="3" s="1"/>
  <c r="D4731" i="3"/>
  <c r="E4731" i="3" s="1"/>
  <c r="D4761" i="3"/>
  <c r="E4761" i="3" s="1"/>
  <c r="D4763" i="3"/>
  <c r="E4763" i="3" s="1"/>
  <c r="D4793" i="3"/>
  <c r="E4793" i="3" s="1"/>
  <c r="D4795" i="3"/>
  <c r="E4795" i="3" s="1"/>
  <c r="D4825" i="3"/>
  <c r="E4825" i="3" s="1"/>
  <c r="D4827" i="3"/>
  <c r="E4827" i="3" s="1"/>
  <c r="D4857" i="3"/>
  <c r="E4857" i="3" s="1"/>
  <c r="D4859" i="3"/>
  <c r="E4859" i="3" s="1"/>
  <c r="D4889" i="3"/>
  <c r="E4889" i="3" s="1"/>
  <c r="D4891" i="3"/>
  <c r="E4891" i="3" s="1"/>
  <c r="D4921" i="3"/>
  <c r="E4921" i="3" s="1"/>
  <c r="D4923" i="3"/>
  <c r="E4923" i="3" s="1"/>
  <c r="D4953" i="3"/>
  <c r="E4953" i="3" s="1"/>
  <c r="D4955" i="3"/>
  <c r="E4955" i="3" s="1"/>
  <c r="D4985" i="3"/>
  <c r="E4985" i="3" s="1"/>
  <c r="D4987" i="3"/>
  <c r="E4987" i="3" s="1"/>
  <c r="B11" i="5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B11" i="4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D6" i="5"/>
  <c r="D6" i="4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A11" i="4"/>
  <c r="A12" i="4" s="1"/>
  <c r="A13" i="4" s="1"/>
  <c r="A14" i="4" s="1"/>
  <c r="A15" i="4" s="1"/>
  <c r="A16" i="4" s="1"/>
  <c r="A17" i="4" s="1"/>
  <c r="A18" i="4" s="1"/>
  <c r="E1958" i="3" l="1"/>
  <c r="E1957" i="3"/>
  <c r="E1954" i="3"/>
  <c r="E1956" i="3"/>
  <c r="E1955" i="3"/>
  <c r="E1997" i="3"/>
  <c r="E1996" i="3"/>
  <c r="E71" i="3"/>
  <c r="E292" i="3"/>
  <c r="E430" i="3"/>
  <c r="E1807" i="3"/>
  <c r="E1995" i="3"/>
  <c r="A19" i="4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E1983" i="3"/>
  <c r="E1981" i="3"/>
  <c r="E1887" i="3"/>
  <c r="E367" i="3"/>
  <c r="E24" i="3"/>
  <c r="E260" i="3"/>
  <c r="E398" i="3"/>
  <c r="E1990" i="3"/>
  <c r="E1881" i="3"/>
  <c r="E1866" i="3"/>
  <c r="E384" i="3"/>
  <c r="E1992" i="3"/>
  <c r="E1989" i="3"/>
  <c r="E1991" i="3"/>
  <c r="E423" i="3"/>
  <c r="E25" i="3"/>
  <c r="E417" i="3"/>
  <c r="E1993" i="3"/>
  <c r="E1982" i="3"/>
  <c r="E1010" i="3"/>
  <c r="E555" i="3"/>
  <c r="E371" i="3"/>
  <c r="E1749" i="3"/>
  <c r="E380" i="3"/>
  <c r="E1916" i="3"/>
  <c r="E1673" i="3"/>
  <c r="E31" i="3"/>
  <c r="E30" i="3"/>
  <c r="E641" i="3"/>
  <c r="E399" i="3"/>
  <c r="E329" i="3"/>
  <c r="E391" i="3"/>
  <c r="E339" i="3"/>
  <c r="E297" i="3"/>
  <c r="E300" i="3"/>
  <c r="E314" i="3"/>
  <c r="E382" i="3"/>
  <c r="E323" i="3"/>
  <c r="E62" i="3"/>
  <c r="E1967" i="3"/>
  <c r="E1862" i="3"/>
  <c r="E511" i="3"/>
  <c r="E276" i="3"/>
  <c r="E283" i="3"/>
  <c r="E245" i="3"/>
  <c r="E262" i="3"/>
  <c r="E61" i="3"/>
  <c r="E251" i="3"/>
  <c r="E6" i="3"/>
  <c r="E55" i="3"/>
  <c r="E388" i="3"/>
  <c r="E175" i="3"/>
  <c r="E15" i="3"/>
  <c r="E64" i="3"/>
  <c r="E56" i="3"/>
  <c r="E351" i="3"/>
  <c r="E259" i="3"/>
  <c r="E282" i="3"/>
  <c r="E41" i="3"/>
  <c r="E440" i="3"/>
  <c r="E387" i="3"/>
  <c r="E1406" i="3"/>
  <c r="E1921" i="3"/>
  <c r="E1986" i="3"/>
  <c r="E1668" i="3"/>
  <c r="E1953" i="3"/>
  <c r="E1400" i="3"/>
  <c r="E308" i="3"/>
  <c r="E352" i="3"/>
  <c r="E9" i="3"/>
  <c r="E12" i="3"/>
  <c r="E63" i="3"/>
  <c r="E402" i="3"/>
  <c r="E1856" i="3"/>
  <c r="E1846" i="3"/>
  <c r="E1689" i="3"/>
  <c r="E1200" i="3"/>
  <c r="E65" i="3"/>
  <c r="E293" i="3"/>
  <c r="E264" i="3"/>
  <c r="E1707" i="3"/>
  <c r="E1739" i="3"/>
  <c r="E28" i="3"/>
  <c r="E1934" i="3"/>
  <c r="E1917" i="3"/>
  <c r="E1985" i="3"/>
  <c r="E1672" i="3"/>
  <c r="E1854" i="3"/>
  <c r="E332" i="3"/>
  <c r="E385" i="3"/>
  <c r="E434" i="3"/>
  <c r="E17" i="3"/>
  <c r="E1705" i="3"/>
  <c r="E187" i="3"/>
  <c r="E781" i="3"/>
  <c r="E364" i="3"/>
  <c r="E120" i="3"/>
  <c r="E307" i="3"/>
  <c r="E438" i="3"/>
  <c r="E378" i="3"/>
  <c r="E991" i="3"/>
  <c r="E318" i="3"/>
  <c r="E362" i="3"/>
  <c r="E233" i="3"/>
  <c r="E485" i="3"/>
  <c r="E267" i="3"/>
  <c r="E342" i="3"/>
  <c r="E442" i="3"/>
  <c r="E279" i="3"/>
  <c r="E414" i="3"/>
  <c r="E363" i="3"/>
  <c r="E304" i="3"/>
  <c r="E240" i="3"/>
  <c r="E439" i="3"/>
  <c r="E348" i="3"/>
  <c r="E261" i="3"/>
  <c r="E23" i="3"/>
  <c r="E330" i="3"/>
  <c r="E426" i="3"/>
  <c r="E298" i="3"/>
  <c r="E355" i="3"/>
  <c r="E1192" i="3"/>
  <c r="E1883" i="3"/>
  <c r="E1880" i="3"/>
  <c r="E952" i="3"/>
  <c r="E1190" i="3"/>
  <c r="E1943" i="3"/>
  <c r="E1692" i="3"/>
  <c r="E1181" i="3"/>
  <c r="E1220" i="3"/>
  <c r="E1017" i="3"/>
  <c r="E1529" i="3"/>
  <c r="E1648" i="3"/>
  <c r="E1175" i="3"/>
  <c r="E436" i="3"/>
  <c r="E349" i="3"/>
  <c r="E271" i="3"/>
  <c r="E52" i="3"/>
  <c r="E425" i="3"/>
  <c r="E379" i="3"/>
  <c r="E322" i="3"/>
  <c r="E270" i="3"/>
  <c r="E130" i="3"/>
  <c r="E34" i="3"/>
  <c r="E168" i="3"/>
  <c r="E373" i="3"/>
  <c r="E295" i="3"/>
  <c r="E53" i="3"/>
  <c r="E38" i="3"/>
  <c r="E410" i="3"/>
  <c r="E358" i="3"/>
  <c r="E312" i="3"/>
  <c r="E257" i="3"/>
  <c r="E429" i="3"/>
  <c r="E333" i="3"/>
  <c r="E255" i="3"/>
  <c r="E13" i="3"/>
  <c r="E18" i="3"/>
  <c r="E409" i="3"/>
  <c r="E350" i="3"/>
  <c r="E299" i="3"/>
  <c r="E80" i="3"/>
  <c r="E421" i="3"/>
  <c r="E343" i="3"/>
  <c r="E252" i="3"/>
  <c r="E433" i="3"/>
  <c r="E310" i="3"/>
  <c r="E419" i="3"/>
  <c r="E291" i="3"/>
  <c r="E246" i="3"/>
  <c r="E1688" i="3"/>
  <c r="E1930" i="3"/>
  <c r="E1684" i="3"/>
  <c r="E1620" i="3"/>
  <c r="E1547" i="3"/>
  <c r="E1492" i="3"/>
  <c r="E1428" i="3"/>
  <c r="E1364" i="3"/>
  <c r="E1300" i="3"/>
  <c r="E1132" i="3"/>
  <c r="E876" i="3"/>
  <c r="E1237" i="3"/>
  <c r="E1399" i="3"/>
  <c r="E1674" i="3"/>
  <c r="E1743" i="3"/>
  <c r="E1193" i="3"/>
  <c r="E587" i="3"/>
  <c r="E1808" i="3"/>
  <c r="E431" i="3"/>
  <c r="E340" i="3"/>
  <c r="E253" i="3"/>
  <c r="E47" i="3"/>
  <c r="E418" i="3"/>
  <c r="E366" i="3"/>
  <c r="E320" i="3"/>
  <c r="E265" i="3"/>
  <c r="E78" i="3"/>
  <c r="E32" i="3"/>
  <c r="E72" i="3"/>
  <c r="E277" i="3"/>
  <c r="E44" i="3"/>
  <c r="E19" i="3"/>
  <c r="E408" i="3"/>
  <c r="E353" i="3"/>
  <c r="E250" i="3"/>
  <c r="E420" i="3"/>
  <c r="E324" i="3"/>
  <c r="E237" i="3"/>
  <c r="E368" i="3"/>
  <c r="E11" i="3"/>
  <c r="E345" i="3"/>
  <c r="E286" i="3"/>
  <c r="E75" i="3"/>
  <c r="E412" i="3"/>
  <c r="E325" i="3"/>
  <c r="E247" i="3"/>
  <c r="E424" i="3"/>
  <c r="E296" i="3"/>
  <c r="E401" i="3"/>
  <c r="E266" i="3"/>
  <c r="E10" i="3"/>
  <c r="E54" i="3"/>
  <c r="E1897" i="3"/>
  <c r="E1207" i="3"/>
  <c r="E1766" i="3"/>
  <c r="E1618" i="3"/>
  <c r="E1584" i="3"/>
  <c r="E1925" i="3"/>
  <c r="E1810" i="3"/>
  <c r="E1435" i="3"/>
  <c r="E549" i="3"/>
  <c r="E1225" i="3"/>
  <c r="E919" i="3"/>
  <c r="E1579" i="3"/>
  <c r="E663" i="3"/>
  <c r="E413" i="3"/>
  <c r="E335" i="3"/>
  <c r="E244" i="3"/>
  <c r="E29" i="3"/>
  <c r="E416" i="3"/>
  <c r="E361" i="3"/>
  <c r="E315" i="3"/>
  <c r="E258" i="3"/>
  <c r="E73" i="3"/>
  <c r="E27" i="3"/>
  <c r="E437" i="3"/>
  <c r="E359" i="3"/>
  <c r="E268" i="3"/>
  <c r="E39" i="3"/>
  <c r="E403" i="3"/>
  <c r="E346" i="3"/>
  <c r="E294" i="3"/>
  <c r="E248" i="3"/>
  <c r="E415" i="3"/>
  <c r="E319" i="3"/>
  <c r="E77" i="3"/>
  <c r="E272" i="3"/>
  <c r="E49" i="3"/>
  <c r="E400" i="3"/>
  <c r="E338" i="3"/>
  <c r="E281" i="3"/>
  <c r="E50" i="3"/>
  <c r="E407" i="3"/>
  <c r="E316" i="3"/>
  <c r="E69" i="3"/>
  <c r="E406" i="3"/>
  <c r="E278" i="3"/>
  <c r="E392" i="3"/>
  <c r="E8" i="3"/>
  <c r="E42" i="3"/>
  <c r="E1056" i="3"/>
  <c r="E1963" i="3"/>
  <c r="E1506" i="3"/>
  <c r="E1860" i="3"/>
  <c r="E1670" i="3"/>
  <c r="E1865" i="3"/>
  <c r="E1084" i="3"/>
  <c r="E804" i="3"/>
  <c r="E1691" i="3"/>
  <c r="E1451" i="3"/>
  <c r="E1199" i="3"/>
  <c r="E668" i="3"/>
  <c r="E1694" i="3"/>
  <c r="E119" i="3"/>
  <c r="E845" i="3"/>
  <c r="E404" i="3"/>
  <c r="E317" i="3"/>
  <c r="E239" i="3"/>
  <c r="E20" i="3"/>
  <c r="E411" i="3"/>
  <c r="E354" i="3"/>
  <c r="E302" i="3"/>
  <c r="E256" i="3"/>
  <c r="E66" i="3"/>
  <c r="E14" i="3"/>
  <c r="E428" i="3"/>
  <c r="E341" i="3"/>
  <c r="E263" i="3"/>
  <c r="E21" i="3"/>
  <c r="E390" i="3"/>
  <c r="E344" i="3"/>
  <c r="E289" i="3"/>
  <c r="E243" i="3"/>
  <c r="E397" i="3"/>
  <c r="E301" i="3"/>
  <c r="E68" i="3"/>
  <c r="E242" i="3"/>
  <c r="E441" i="3"/>
  <c r="E395" i="3"/>
  <c r="E336" i="3"/>
  <c r="E274" i="3"/>
  <c r="E48" i="3"/>
  <c r="E389" i="3"/>
  <c r="E311" i="3"/>
  <c r="E60" i="3"/>
  <c r="E394" i="3"/>
  <c r="E273" i="3"/>
  <c r="E374" i="3"/>
  <c r="E35" i="3"/>
  <c r="E1729" i="3"/>
  <c r="E1779" i="3"/>
  <c r="E1150" i="3"/>
  <c r="E1836" i="3"/>
  <c r="E559" i="3"/>
  <c r="E22" i="3"/>
  <c r="E337" i="3"/>
  <c r="E1939" i="3"/>
  <c r="E1660" i="3"/>
  <c r="E997" i="3"/>
  <c r="E1931" i="3"/>
  <c r="E1949" i="3"/>
  <c r="E1307" i="3"/>
  <c r="E777" i="3"/>
  <c r="E1898" i="3"/>
  <c r="E1295" i="3"/>
  <c r="E1832" i="3"/>
  <c r="E1863" i="3"/>
  <c r="E1697" i="3"/>
  <c r="E1681" i="3"/>
  <c r="E872" i="3"/>
  <c r="E963" i="3"/>
  <c r="E464" i="3"/>
  <c r="E381" i="3"/>
  <c r="E303" i="3"/>
  <c r="E84" i="3"/>
  <c r="E393" i="3"/>
  <c r="E347" i="3"/>
  <c r="E290" i="3"/>
  <c r="E238" i="3"/>
  <c r="E59" i="3"/>
  <c r="E58" i="3"/>
  <c r="E405" i="3"/>
  <c r="E327" i="3"/>
  <c r="E172" i="3"/>
  <c r="E7" i="3"/>
  <c r="E435" i="3"/>
  <c r="E326" i="3"/>
  <c r="E280" i="3"/>
  <c r="E51" i="3"/>
  <c r="E383" i="3"/>
  <c r="E287" i="3"/>
  <c r="E45" i="3"/>
  <c r="E57" i="3"/>
  <c r="E432" i="3"/>
  <c r="E377" i="3"/>
  <c r="E313" i="3"/>
  <c r="E254" i="3"/>
  <c r="E16" i="3"/>
  <c r="E375" i="3"/>
  <c r="E284" i="3"/>
  <c r="E37" i="3"/>
  <c r="E369" i="3"/>
  <c r="E40" i="3"/>
  <c r="E328" i="3"/>
  <c r="E305" i="3"/>
  <c r="E241" i="3"/>
  <c r="E1815" i="3"/>
  <c r="E1942" i="3"/>
  <c r="E1848" i="3"/>
  <c r="E1827" i="3"/>
  <c r="E1715" i="3"/>
  <c r="E1587" i="3"/>
  <c r="E1366" i="3"/>
  <c r="E1663" i="3"/>
  <c r="E1035" i="3"/>
  <c r="E165" i="3"/>
  <c r="E1030" i="3"/>
  <c r="E372" i="3"/>
  <c r="E285" i="3"/>
  <c r="E79" i="3"/>
  <c r="E74" i="3"/>
  <c r="E386" i="3"/>
  <c r="E334" i="3"/>
  <c r="E288" i="3"/>
  <c r="E46" i="3"/>
  <c r="E33" i="3"/>
  <c r="E396" i="3"/>
  <c r="E309" i="3"/>
  <c r="E76" i="3"/>
  <c r="E70" i="3"/>
  <c r="E422" i="3"/>
  <c r="E376" i="3"/>
  <c r="E321" i="3"/>
  <c r="E275" i="3"/>
  <c r="E26" i="3"/>
  <c r="E356" i="3"/>
  <c r="E269" i="3"/>
  <c r="E36" i="3"/>
  <c r="E43" i="3"/>
  <c r="E427" i="3"/>
  <c r="E370" i="3"/>
  <c r="E306" i="3"/>
  <c r="E249" i="3"/>
  <c r="E67" i="3"/>
  <c r="E357" i="3"/>
  <c r="E360" i="3"/>
  <c r="E740" i="3"/>
  <c r="E1230" i="3"/>
  <c r="E782" i="3"/>
  <c r="E706" i="3"/>
  <c r="E564" i="3"/>
  <c r="E483" i="3"/>
  <c r="E212" i="3"/>
  <c r="E125" i="3"/>
  <c r="E1232" i="3"/>
  <c r="E925" i="3"/>
  <c r="E764" i="3"/>
  <c r="E657" i="3"/>
  <c r="E574" i="3"/>
  <c r="E522" i="3"/>
  <c r="E450" i="3"/>
  <c r="E206" i="3"/>
  <c r="E160" i="3"/>
  <c r="E105" i="3"/>
  <c r="E1147" i="3"/>
  <c r="E915" i="3"/>
  <c r="E765" i="3"/>
  <c r="E667" i="3"/>
  <c r="E579" i="3"/>
  <c r="E519" i="3"/>
  <c r="E465" i="3"/>
  <c r="E213" i="3"/>
  <c r="E135" i="3"/>
  <c r="E88" i="3"/>
  <c r="E1593" i="3"/>
  <c r="E177" i="3"/>
  <c r="E1026" i="3"/>
  <c r="E861" i="3"/>
  <c r="E705" i="3"/>
  <c r="E553" i="3"/>
  <c r="E499" i="3"/>
  <c r="E218" i="3"/>
  <c r="E166" i="3"/>
  <c r="E90" i="3"/>
  <c r="E99" i="3"/>
  <c r="E961" i="3"/>
  <c r="E816" i="3"/>
  <c r="E633" i="3"/>
  <c r="E580" i="3"/>
  <c r="E497" i="3"/>
  <c r="E447" i="3"/>
  <c r="E191" i="3"/>
  <c r="E100" i="3"/>
  <c r="E144" i="3"/>
  <c r="E1177" i="3"/>
  <c r="E898" i="3"/>
  <c r="E704" i="3"/>
  <c r="E578" i="3"/>
  <c r="E489" i="3"/>
  <c r="E210" i="3"/>
  <c r="E114" i="3"/>
  <c r="E1522" i="3"/>
  <c r="E1136" i="3"/>
  <c r="E809" i="3"/>
  <c r="E699" i="3"/>
  <c r="E639" i="3"/>
  <c r="E545" i="3"/>
  <c r="E504" i="3"/>
  <c r="E220" i="3"/>
  <c r="E133" i="3"/>
  <c r="E711" i="3"/>
  <c r="E451" i="3"/>
  <c r="E138" i="3"/>
  <c r="E734" i="3"/>
  <c r="E473" i="3"/>
  <c r="E1971" i="3"/>
  <c r="E1793" i="3"/>
  <c r="E1805" i="3"/>
  <c r="E1276" i="3"/>
  <c r="E1969" i="3"/>
  <c r="E1754" i="3"/>
  <c r="E1502" i="3"/>
  <c r="E1516" i="3"/>
  <c r="E1594" i="3"/>
  <c r="E1337" i="3"/>
  <c r="E1167" i="3"/>
  <c r="E1489" i="3"/>
  <c r="E1877" i="3"/>
  <c r="E1652" i="3"/>
  <c r="E1396" i="3"/>
  <c r="E1004" i="3"/>
  <c r="E1845" i="3"/>
  <c r="E1596" i="3"/>
  <c r="E1919" i="3"/>
  <c r="E1523" i="3"/>
  <c r="E1830" i="3"/>
  <c r="E1324" i="3"/>
  <c r="E1842" i="3"/>
  <c r="E1552" i="3"/>
  <c r="E1745" i="3"/>
  <c r="E1598" i="3"/>
  <c r="E953" i="3"/>
  <c r="E1338" i="3"/>
  <c r="E1438" i="3"/>
  <c r="E1138" i="3"/>
  <c r="E1562" i="3"/>
  <c r="E1238" i="3"/>
  <c r="E1791" i="3"/>
  <c r="E1285" i="3"/>
  <c r="E1013" i="3"/>
  <c r="E1242" i="3"/>
  <c r="E875" i="3"/>
  <c r="E1486" i="3"/>
  <c r="E793" i="3"/>
  <c r="E862" i="3"/>
  <c r="E1111" i="3"/>
  <c r="E815" i="3"/>
  <c r="E1429" i="3"/>
  <c r="E1020" i="3"/>
  <c r="E1313" i="3"/>
  <c r="E947" i="3"/>
  <c r="E1070" i="3"/>
  <c r="E1197" i="3"/>
  <c r="E1813" i="3"/>
  <c r="E1933" i="3"/>
  <c r="E1960" i="3"/>
  <c r="E1972" i="3"/>
  <c r="E1961" i="3"/>
  <c r="E1835" i="3"/>
  <c r="E1911" i="3"/>
  <c r="E1858" i="3"/>
  <c r="E1875" i="3"/>
  <c r="E1821" i="3"/>
  <c r="E1721" i="3"/>
  <c r="E1717" i="3"/>
  <c r="E1709" i="3"/>
  <c r="E1645" i="3"/>
  <c r="E1581" i="3"/>
  <c r="E1517" i="3"/>
  <c r="E1453" i="3"/>
  <c r="E1389" i="3"/>
  <c r="E1325" i="3"/>
  <c r="E1228" i="3"/>
  <c r="E972" i="3"/>
  <c r="E716" i="3"/>
  <c r="E1923" i="3"/>
  <c r="E1236" i="3"/>
  <c r="E1927" i="3"/>
  <c r="E1843" i="3"/>
  <c r="E1855" i="3"/>
  <c r="E1687" i="3"/>
  <c r="E1559" i="3"/>
  <c r="E1431" i="3"/>
  <c r="E1303" i="3"/>
  <c r="E1155" i="3"/>
  <c r="E1834" i="3"/>
  <c r="E1941" i="3"/>
  <c r="E1828" i="3"/>
  <c r="E1909" i="3"/>
  <c r="E1769" i="3"/>
  <c r="E1632" i="3"/>
  <c r="E1504" i="3"/>
  <c r="E1376" i="3"/>
  <c r="E1222" i="3"/>
  <c r="E1044" i="3"/>
  <c r="E1823" i="3"/>
  <c r="E1635" i="3"/>
  <c r="E1456" i="3"/>
  <c r="E1319" i="3"/>
  <c r="E1096" i="3"/>
  <c r="E796" i="3"/>
  <c r="E1790" i="3"/>
  <c r="E1669" i="3"/>
  <c r="E1680" i="3"/>
  <c r="E1548" i="3"/>
  <c r="E1415" i="3"/>
  <c r="E1861" i="3"/>
  <c r="E1738" i="3"/>
  <c r="E1913" i="3"/>
  <c r="E1740" i="3"/>
  <c r="E1571" i="3"/>
  <c r="E1392" i="3"/>
  <c r="E1156" i="3"/>
  <c r="E932" i="3"/>
  <c r="E1907" i="3"/>
  <c r="E1647" i="3"/>
  <c r="E1477" i="3"/>
  <c r="E1326" i="3"/>
  <c r="E1678" i="3"/>
  <c r="E1578" i="3"/>
  <c r="E1418" i="3"/>
  <c r="E1356" i="3"/>
  <c r="E1261" i="3"/>
  <c r="E1665" i="3"/>
  <c r="E1560" i="3"/>
  <c r="E1214" i="3"/>
  <c r="E1103" i="3"/>
  <c r="E836" i="3"/>
  <c r="E1741" i="3"/>
  <c r="E1544" i="3"/>
  <c r="E1631" i="3"/>
  <c r="E1445" i="3"/>
  <c r="E1231" i="3"/>
  <c r="E1137" i="3"/>
  <c r="E984" i="3"/>
  <c r="E1730" i="3"/>
  <c r="E1641" i="3"/>
  <c r="E1528" i="3"/>
  <c r="E1359" i="3"/>
  <c r="E1282" i="3"/>
  <c r="E1702" i="3"/>
  <c r="E1386" i="3"/>
  <c r="E1229" i="3"/>
  <c r="E1005" i="3"/>
  <c r="E749" i="3"/>
  <c r="E501" i="3"/>
  <c r="E1654" i="3"/>
  <c r="E1455" i="3"/>
  <c r="E1780" i="3"/>
  <c r="E1633" i="3"/>
  <c r="E1235" i="3"/>
  <c r="E1122" i="3"/>
  <c r="E942" i="3"/>
  <c r="E863" i="3"/>
  <c r="E679" i="3"/>
  <c r="E577" i="3"/>
  <c r="E1107" i="3"/>
  <c r="E917" i="3"/>
  <c r="E759" i="3"/>
  <c r="E605" i="3"/>
  <c r="E1142" i="3"/>
  <c r="E839" i="3"/>
  <c r="E1442" i="3"/>
  <c r="E1206" i="3"/>
  <c r="E1102" i="3"/>
  <c r="E1063" i="3"/>
  <c r="E978" i="3"/>
  <c r="E928" i="3"/>
  <c r="E799" i="3"/>
  <c r="E89" i="3"/>
  <c r="E837" i="3"/>
  <c r="E1426" i="3"/>
  <c r="E1152" i="3"/>
  <c r="E1011" i="3"/>
  <c r="E892" i="3"/>
  <c r="E774" i="3"/>
  <c r="E1105" i="3"/>
  <c r="E786" i="3"/>
  <c r="E762" i="3"/>
  <c r="E1433" i="3"/>
  <c r="E1271" i="3"/>
  <c r="E1130" i="3"/>
  <c r="E1028" i="3"/>
  <c r="E936" i="3"/>
  <c r="E798" i="3"/>
  <c r="E615" i="3"/>
  <c r="E1050" i="3"/>
  <c r="E792" i="3"/>
  <c r="E1320" i="3"/>
  <c r="E944" i="3"/>
  <c r="E1434" i="3"/>
  <c r="E887" i="3"/>
  <c r="E1394" i="3"/>
  <c r="E965" i="3"/>
  <c r="E779" i="3"/>
  <c r="E696" i="3"/>
  <c r="E557" i="3"/>
  <c r="E463" i="3"/>
  <c r="E207" i="3"/>
  <c r="E116" i="3"/>
  <c r="E1083" i="3"/>
  <c r="E859" i="3"/>
  <c r="E794" i="3"/>
  <c r="E650" i="3"/>
  <c r="E660" i="3"/>
  <c r="E515" i="3"/>
  <c r="E448" i="3"/>
  <c r="E201" i="3"/>
  <c r="E155" i="3"/>
  <c r="E98" i="3"/>
  <c r="E1143" i="3"/>
  <c r="E907" i="3"/>
  <c r="E751" i="3"/>
  <c r="E659" i="3"/>
  <c r="E569" i="3"/>
  <c r="E507" i="3"/>
  <c r="E460" i="3"/>
  <c r="E204" i="3"/>
  <c r="E117" i="3"/>
  <c r="E1554" i="3"/>
  <c r="E83" i="3"/>
  <c r="E150" i="3"/>
  <c r="E1021" i="3"/>
  <c r="E843" i="3"/>
  <c r="E680" i="3"/>
  <c r="E548" i="3"/>
  <c r="E487" i="3"/>
  <c r="E216" i="3"/>
  <c r="E154" i="3"/>
  <c r="E1274" i="3"/>
  <c r="E901" i="3"/>
  <c r="E775" i="3"/>
  <c r="E625" i="3"/>
  <c r="E570" i="3"/>
  <c r="E494" i="3"/>
  <c r="E173" i="3"/>
  <c r="E95" i="3"/>
  <c r="E139" i="3"/>
  <c r="E1134" i="3"/>
  <c r="E890" i="3"/>
  <c r="E694" i="3"/>
  <c r="E568" i="3"/>
  <c r="E481" i="3"/>
  <c r="E331" i="3"/>
  <c r="E203" i="3"/>
  <c r="E112" i="3"/>
  <c r="E1478" i="3"/>
  <c r="E1129" i="3"/>
  <c r="E700" i="3"/>
  <c r="E634" i="3"/>
  <c r="E542" i="3"/>
  <c r="E496" i="3"/>
  <c r="E215" i="3"/>
  <c r="E124" i="3"/>
  <c r="E701" i="3"/>
  <c r="E104" i="3"/>
  <c r="E723" i="3"/>
  <c r="E456" i="3"/>
  <c r="E1975" i="3"/>
  <c r="E1404" i="3"/>
  <c r="E1459" i="3"/>
  <c r="E1331" i="3"/>
  <c r="E1377" i="3"/>
  <c r="E1362" i="3"/>
  <c r="E1371" i="3"/>
  <c r="E1365" i="3"/>
  <c r="E1369" i="3"/>
  <c r="E1580" i="3"/>
  <c r="E1905" i="3"/>
  <c r="E1634" i="3"/>
  <c r="E1342" i="3"/>
  <c r="E803" i="3"/>
  <c r="E1336" i="3"/>
  <c r="E1976" i="3"/>
  <c r="E1524" i="3"/>
  <c r="E1332" i="3"/>
  <c r="E748" i="3"/>
  <c r="E1268" i="3"/>
  <c r="E1724" i="3"/>
  <c r="E1340" i="3"/>
  <c r="E1945" i="3"/>
  <c r="E1651" i="3"/>
  <c r="E1086" i="3"/>
  <c r="E1481" i="3"/>
  <c r="E868" i="3"/>
  <c r="E1948" i="3"/>
  <c r="E1205" i="3"/>
  <c r="E1482" i="3"/>
  <c r="E1602" i="3"/>
  <c r="E931" i="3"/>
  <c r="E1638" i="3"/>
  <c r="E1162" i="3"/>
  <c r="E1650" i="3"/>
  <c r="E1381" i="3"/>
  <c r="E1248" i="3"/>
  <c r="E533" i="3"/>
  <c r="E1814" i="3"/>
  <c r="E1146" i="3"/>
  <c r="E608" i="3"/>
  <c r="E644" i="3"/>
  <c r="E1488" i="3"/>
  <c r="E981" i="3"/>
  <c r="E562" i="3"/>
  <c r="E1243" i="3"/>
  <c r="E902" i="3"/>
  <c r="E833" i="3"/>
  <c r="E853" i="3"/>
  <c r="E518" i="3"/>
  <c r="E85" i="3"/>
  <c r="E1783" i="3"/>
  <c r="E1944" i="3"/>
  <c r="E1803" i="3"/>
  <c r="E1895" i="3"/>
  <c r="E1789" i="3"/>
  <c r="E1952" i="3"/>
  <c r="E1870" i="3"/>
  <c r="E1819" i="3"/>
  <c r="E1820" i="3"/>
  <c r="E1700" i="3"/>
  <c r="E1636" i="3"/>
  <c r="E1572" i="3"/>
  <c r="E1508" i="3"/>
  <c r="E1444" i="3"/>
  <c r="E1380" i="3"/>
  <c r="E1316" i="3"/>
  <c r="E1196" i="3"/>
  <c r="E940" i="3"/>
  <c r="E684" i="3"/>
  <c r="E1901" i="3"/>
  <c r="E1204" i="3"/>
  <c r="E1217" i="3"/>
  <c r="E1208" i="3"/>
  <c r="E1924" i="3"/>
  <c r="E1826" i="3"/>
  <c r="E1809" i="3"/>
  <c r="E1683" i="3"/>
  <c r="E1555" i="3"/>
  <c r="E1427" i="3"/>
  <c r="E1299" i="3"/>
  <c r="E1148" i="3"/>
  <c r="E1829" i="3"/>
  <c r="E1844" i="3"/>
  <c r="E1837" i="3"/>
  <c r="E1849" i="3"/>
  <c r="E1914" i="3"/>
  <c r="E1904" i="3"/>
  <c r="E1762" i="3"/>
  <c r="E1628" i="3"/>
  <c r="E1500" i="3"/>
  <c r="E1372" i="3"/>
  <c r="E1187" i="3"/>
  <c r="E1932" i="3"/>
  <c r="E1777" i="3"/>
  <c r="E1609" i="3"/>
  <c r="E1452" i="3"/>
  <c r="E1278" i="3"/>
  <c r="E1061" i="3"/>
  <c r="E761" i="3"/>
  <c r="E1775" i="3"/>
  <c r="E1658" i="3"/>
  <c r="E1817" i="3"/>
  <c r="E1676" i="3"/>
  <c r="E1543" i="3"/>
  <c r="E1378" i="3"/>
  <c r="E1736" i="3"/>
  <c r="E1902" i="3"/>
  <c r="E1726" i="3"/>
  <c r="E1545" i="3"/>
  <c r="E1388" i="3"/>
  <c r="E1121" i="3"/>
  <c r="E860" i="3"/>
  <c r="E1782" i="3"/>
  <c r="E1610" i="3"/>
  <c r="E1466" i="3"/>
  <c r="E1825" i="3"/>
  <c r="E1567" i="3"/>
  <c r="E1413" i="3"/>
  <c r="E1352" i="3"/>
  <c r="E1257" i="3"/>
  <c r="E1657" i="3"/>
  <c r="E1539" i="3"/>
  <c r="E1185" i="3"/>
  <c r="E1194" i="3"/>
  <c r="E1195" i="3"/>
  <c r="E1099" i="3"/>
  <c r="E821" i="3"/>
  <c r="E1723" i="3"/>
  <c r="E1531" i="3"/>
  <c r="E1616" i="3"/>
  <c r="E1224" i="3"/>
  <c r="E1135" i="3"/>
  <c r="E956" i="3"/>
  <c r="E1706" i="3"/>
  <c r="E1622" i="3"/>
  <c r="E1515" i="3"/>
  <c r="E1350" i="3"/>
  <c r="E1785" i="3"/>
  <c r="E1659" i="3"/>
  <c r="E1333" i="3"/>
  <c r="E1226" i="3"/>
  <c r="E995" i="3"/>
  <c r="E714" i="3"/>
  <c r="E1886" i="3"/>
  <c r="E1595" i="3"/>
  <c r="E1441" i="3"/>
  <c r="E1746" i="3"/>
  <c r="E1382" i="3"/>
  <c r="E1233" i="3"/>
  <c r="E1108" i="3"/>
  <c r="E939" i="3"/>
  <c r="E852" i="3"/>
  <c r="E669" i="3"/>
  <c r="E572" i="3"/>
  <c r="E1311" i="3"/>
  <c r="E1072" i="3"/>
  <c r="E881" i="3"/>
  <c r="E754" i="3"/>
  <c r="E594" i="3"/>
  <c r="E1139" i="3"/>
  <c r="E810" i="3"/>
  <c r="E1398" i="3"/>
  <c r="E1203" i="3"/>
  <c r="E1094" i="3"/>
  <c r="E1012" i="3"/>
  <c r="E976" i="3"/>
  <c r="E918" i="3"/>
  <c r="E788" i="3"/>
  <c r="E1186" i="3"/>
  <c r="E787" i="3"/>
  <c r="E1252" i="3"/>
  <c r="E1234" i="3"/>
  <c r="E1145" i="3"/>
  <c r="E1007" i="3"/>
  <c r="E883" i="3"/>
  <c r="E756" i="3"/>
  <c r="E1076" i="3"/>
  <c r="E1049" i="3"/>
  <c r="E707" i="3"/>
  <c r="E1430" i="3"/>
  <c r="E1263" i="3"/>
  <c r="E1126" i="3"/>
  <c r="E1019" i="3"/>
  <c r="E933" i="3"/>
  <c r="E766" i="3"/>
  <c r="E551" i="3"/>
  <c r="E1037" i="3"/>
  <c r="E1505" i="3"/>
  <c r="E1298" i="3"/>
  <c r="E1110" i="3"/>
  <c r="E935" i="3"/>
  <c r="E1314" i="3"/>
  <c r="E857" i="3"/>
  <c r="E1446" i="3"/>
  <c r="E771" i="3"/>
  <c r="E681" i="3"/>
  <c r="E552" i="3"/>
  <c r="E445" i="3"/>
  <c r="E189" i="3"/>
  <c r="E111" i="3"/>
  <c r="E808" i="3"/>
  <c r="E736" i="3"/>
  <c r="E648" i="3"/>
  <c r="E626" i="3"/>
  <c r="E503" i="3"/>
  <c r="E476" i="3"/>
  <c r="E194" i="3"/>
  <c r="E142" i="3"/>
  <c r="E96" i="3"/>
  <c r="E1115" i="3"/>
  <c r="E899" i="3"/>
  <c r="E746" i="3"/>
  <c r="E631" i="3"/>
  <c r="E561" i="3"/>
  <c r="E495" i="3"/>
  <c r="E455" i="3"/>
  <c r="E199" i="3"/>
  <c r="E108" i="3"/>
  <c r="E1542" i="3"/>
  <c r="E1812" i="3"/>
  <c r="E86" i="3"/>
  <c r="E1008" i="3"/>
  <c r="E802" i="3"/>
  <c r="E638" i="3"/>
  <c r="E543" i="3"/>
  <c r="E482" i="3"/>
  <c r="E211" i="3"/>
  <c r="E152" i="3"/>
  <c r="E1189" i="3"/>
  <c r="E896" i="3"/>
  <c r="E767" i="3"/>
  <c r="E620" i="3"/>
  <c r="E563" i="3"/>
  <c r="E491" i="3"/>
  <c r="E164" i="3"/>
  <c r="E121" i="3"/>
  <c r="E1117" i="3"/>
  <c r="E878" i="3"/>
  <c r="E677" i="3"/>
  <c r="E558" i="3"/>
  <c r="E478" i="3"/>
  <c r="E190" i="3"/>
  <c r="E94" i="3"/>
  <c r="E1483" i="3"/>
  <c r="E1023" i="3"/>
  <c r="E769" i="3"/>
  <c r="E692" i="3"/>
  <c r="E627" i="3"/>
  <c r="E540" i="3"/>
  <c r="E453" i="3"/>
  <c r="E197" i="3"/>
  <c r="E632" i="3"/>
  <c r="E651" i="3"/>
  <c r="E1448" i="3"/>
  <c r="E1776" i="3"/>
  <c r="E1716" i="3"/>
  <c r="E1588" i="3"/>
  <c r="E1460" i="3"/>
  <c r="E1260" i="3"/>
  <c r="E1468" i="3"/>
  <c r="E1841" i="3"/>
  <c r="E1839" i="3"/>
  <c r="E1797" i="3"/>
  <c r="E1395" i="3"/>
  <c r="E1244" i="3"/>
  <c r="E1662" i="3"/>
  <c r="E1118" i="3"/>
  <c r="E1420" i="3"/>
  <c r="E1908" i="3"/>
  <c r="E1417" i="3"/>
  <c r="E1653" i="3"/>
  <c r="E1358" i="3"/>
  <c r="E1585" i="3"/>
  <c r="E1247" i="3"/>
  <c r="E1450" i="3"/>
  <c r="E1538" i="3"/>
  <c r="E1390" i="3"/>
  <c r="E757" i="3"/>
  <c r="E1462" i="3"/>
  <c r="E1573" i="3"/>
  <c r="E946" i="3"/>
  <c r="E686" i="3"/>
  <c r="E1127" i="3"/>
  <c r="E950" i="3"/>
  <c r="E81" i="3"/>
  <c r="E1264" i="3"/>
  <c r="E1066" i="3"/>
  <c r="E938" i="3"/>
  <c r="E841" i="3"/>
  <c r="E1154" i="3"/>
  <c r="E778" i="3"/>
  <c r="E800" i="3"/>
  <c r="E1457" i="3"/>
  <c r="E1048" i="3"/>
  <c r="E653" i="3"/>
  <c r="E1329" i="3"/>
  <c r="E955" i="3"/>
  <c r="E1979" i="3"/>
  <c r="E1977" i="3"/>
  <c r="E1781" i="3"/>
  <c r="E1978" i="3"/>
  <c r="E1928" i="3"/>
  <c r="E1771" i="3"/>
  <c r="E1892" i="3"/>
  <c r="E1787" i="3"/>
  <c r="E1937" i="3"/>
  <c r="E1840" i="3"/>
  <c r="E1795" i="3"/>
  <c r="E1693" i="3"/>
  <c r="E1629" i="3"/>
  <c r="E1565" i="3"/>
  <c r="E1501" i="3"/>
  <c r="E1437" i="3"/>
  <c r="E1373" i="3"/>
  <c r="E1309" i="3"/>
  <c r="E1164" i="3"/>
  <c r="E908" i="3"/>
  <c r="E652" i="3"/>
  <c r="E1878" i="3"/>
  <c r="E1172" i="3"/>
  <c r="E1920" i="3"/>
  <c r="E1806" i="3"/>
  <c r="E1800" i="3"/>
  <c r="E1664" i="3"/>
  <c r="E1536" i="3"/>
  <c r="E1408" i="3"/>
  <c r="E1280" i="3"/>
  <c r="E1926" i="3"/>
  <c r="E1822" i="3"/>
  <c r="E1912" i="3"/>
  <c r="E1980" i="3"/>
  <c r="E1900" i="3"/>
  <c r="E1719" i="3"/>
  <c r="E1591" i="3"/>
  <c r="E1463" i="3"/>
  <c r="E1335" i="3"/>
  <c r="E1180" i="3"/>
  <c r="E1899" i="3"/>
  <c r="E1759" i="3"/>
  <c r="E1447" i="3"/>
  <c r="E1269" i="3"/>
  <c r="E1031" i="3"/>
  <c r="E1065" i="3"/>
  <c r="E1104" i="3"/>
  <c r="E1067" i="3"/>
  <c r="E1758" i="3"/>
  <c r="E1656" i="3"/>
  <c r="E1804" i="3"/>
  <c r="E1671" i="3"/>
  <c r="E1374" i="3"/>
  <c r="E1796" i="3"/>
  <c r="E1642" i="3"/>
  <c r="E1699" i="3"/>
  <c r="E1520" i="3"/>
  <c r="E1383" i="3"/>
  <c r="E1119" i="3"/>
  <c r="E825" i="3"/>
  <c r="E1767" i="3"/>
  <c r="E1605" i="3"/>
  <c r="E1454" i="3"/>
  <c r="E1816" i="3"/>
  <c r="E1675" i="3"/>
  <c r="E1561" i="3"/>
  <c r="E1410" i="3"/>
  <c r="E1339" i="3"/>
  <c r="E1255" i="3"/>
  <c r="E1626" i="3"/>
  <c r="E1518" i="3"/>
  <c r="E1174" i="3"/>
  <c r="E1075" i="3"/>
  <c r="E813" i="3"/>
  <c r="E1698" i="3"/>
  <c r="E1586" i="3"/>
  <c r="E1384" i="3"/>
  <c r="E1221" i="3"/>
  <c r="E1098" i="3"/>
  <c r="E927" i="3"/>
  <c r="E1695" i="3"/>
  <c r="E1513" i="3"/>
  <c r="E1345" i="3"/>
  <c r="E1778" i="3"/>
  <c r="E1553" i="3"/>
  <c r="E1310" i="3"/>
  <c r="E1201" i="3"/>
  <c r="E900" i="3"/>
  <c r="E672" i="3"/>
  <c r="E1570" i="3"/>
  <c r="E1425" i="3"/>
  <c r="E1714" i="3"/>
  <c r="E1375" i="3"/>
  <c r="E1210" i="3"/>
  <c r="E1089" i="3"/>
  <c r="E930" i="3"/>
  <c r="E822" i="3"/>
  <c r="E664" i="3"/>
  <c r="E566" i="3"/>
  <c r="E1267" i="3"/>
  <c r="E1054" i="3"/>
  <c r="E856" i="3"/>
  <c r="E728" i="3"/>
  <c r="E583" i="3"/>
  <c r="E1069" i="3"/>
  <c r="E747" i="3"/>
  <c r="E1327" i="3"/>
  <c r="E1198" i="3"/>
  <c r="E1092" i="3"/>
  <c r="E1002" i="3"/>
  <c r="E968" i="3"/>
  <c r="E884" i="3"/>
  <c r="E758" i="3"/>
  <c r="E1052" i="3"/>
  <c r="E753" i="3"/>
  <c r="E1223" i="3"/>
  <c r="E1216" i="3"/>
  <c r="E1124" i="3"/>
  <c r="E992" i="3"/>
  <c r="E879" i="3"/>
  <c r="E730" i="3"/>
  <c r="E1041" i="3"/>
  <c r="E735" i="3"/>
  <c r="E655" i="3"/>
  <c r="E1419" i="3"/>
  <c r="E1246" i="3"/>
  <c r="E1113" i="3"/>
  <c r="E998" i="3"/>
  <c r="E920" i="3"/>
  <c r="E739" i="3"/>
  <c r="E493" i="3"/>
  <c r="E1498" i="3"/>
  <c r="E1080" i="3"/>
  <c r="E869" i="3"/>
  <c r="E1161" i="3"/>
  <c r="E823" i="3"/>
  <c r="E910" i="3"/>
  <c r="E768" i="3"/>
  <c r="E673" i="3"/>
  <c r="E527" i="3"/>
  <c r="E180" i="3"/>
  <c r="E93" i="3"/>
  <c r="E1032" i="3"/>
  <c r="E795" i="3"/>
  <c r="E725" i="3"/>
  <c r="E623" i="3"/>
  <c r="E637" i="3"/>
  <c r="E498" i="3"/>
  <c r="E477" i="3"/>
  <c r="E192" i="3"/>
  <c r="E137" i="3"/>
  <c r="E91" i="3"/>
  <c r="E227" i="3"/>
  <c r="E1093" i="3"/>
  <c r="E888" i="3"/>
  <c r="E743" i="3"/>
  <c r="E628" i="3"/>
  <c r="E556" i="3"/>
  <c r="E490" i="3"/>
  <c r="E181" i="3"/>
  <c r="E103" i="3"/>
  <c r="E1606" i="3"/>
  <c r="E1218" i="3"/>
  <c r="E979" i="3"/>
  <c r="E797" i="3"/>
  <c r="E635" i="3"/>
  <c r="E529" i="3"/>
  <c r="E454" i="3"/>
  <c r="E198" i="3"/>
  <c r="E147" i="3"/>
  <c r="E1112" i="3"/>
  <c r="E893" i="3"/>
  <c r="E1082" i="3"/>
  <c r="E618" i="3"/>
  <c r="E560" i="3"/>
  <c r="E486" i="3"/>
  <c r="E159" i="3"/>
  <c r="E107" i="3"/>
  <c r="E234" i="3"/>
  <c r="E1097" i="3"/>
  <c r="E848" i="3"/>
  <c r="E661" i="3"/>
  <c r="E538" i="3"/>
  <c r="E474" i="3"/>
  <c r="E185" i="3"/>
  <c r="E82" i="3"/>
  <c r="E1525" i="3"/>
  <c r="E163" i="3"/>
  <c r="E973" i="3"/>
  <c r="E742" i="3"/>
  <c r="E709" i="3"/>
  <c r="E624" i="3"/>
  <c r="E537" i="3"/>
  <c r="E444" i="3"/>
  <c r="E188" i="3"/>
  <c r="E101" i="3"/>
  <c r="E600" i="3"/>
  <c r="E1176" i="3"/>
  <c r="E646" i="3"/>
  <c r="E611" i="3"/>
  <c r="E524" i="3"/>
  <c r="E449" i="3"/>
  <c r="E193" i="3"/>
  <c r="E129" i="3"/>
  <c r="E1095" i="3"/>
  <c r="E880" i="3"/>
  <c r="E712" i="3"/>
  <c r="E603" i="3"/>
  <c r="E546" i="3"/>
  <c r="E471" i="3"/>
  <c r="E228" i="3"/>
  <c r="E141" i="3"/>
  <c r="E222" i="3"/>
  <c r="E923" i="3"/>
  <c r="E200" i="3"/>
  <c r="E1045" i="3"/>
  <c r="E640" i="3"/>
  <c r="E531" i="3"/>
  <c r="E469" i="3"/>
  <c r="E176" i="3"/>
  <c r="E1490" i="3"/>
  <c r="E113" i="3"/>
  <c r="E737" i="3"/>
  <c r="E688" i="3"/>
  <c r="E610" i="3"/>
  <c r="E530" i="3"/>
  <c r="E183" i="3"/>
  <c r="E92" i="3"/>
  <c r="E929" i="3"/>
  <c r="E590" i="3"/>
  <c r="E1169" i="3"/>
  <c r="E622" i="3"/>
  <c r="E1756" i="3"/>
  <c r="E1751" i="3"/>
  <c r="E1764" i="3"/>
  <c r="E1770" i="3"/>
  <c r="E1868" i="3"/>
  <c r="E1158" i="3"/>
  <c r="E1646" i="3"/>
  <c r="E1774" i="3"/>
  <c r="E1514" i="3"/>
  <c r="E1566" i="3"/>
  <c r="E1292" i="3"/>
  <c r="E885" i="3"/>
  <c r="E1422" i="3"/>
  <c r="E1182" i="3"/>
  <c r="E1047" i="3"/>
  <c r="E708" i="3"/>
  <c r="E685" i="3"/>
  <c r="E1090" i="3"/>
  <c r="E874" i="3"/>
  <c r="E719" i="3"/>
  <c r="E1109" i="3"/>
  <c r="E858" i="3"/>
  <c r="E729" i="3"/>
  <c r="E913" i="3"/>
  <c r="E818" i="3"/>
  <c r="E1078" i="3"/>
  <c r="E791" i="3"/>
  <c r="E744" i="3"/>
  <c r="E776" i="3"/>
  <c r="E588" i="3"/>
  <c r="E1053" i="3"/>
  <c r="E846" i="3"/>
  <c r="E710" i="3"/>
  <c r="E621" i="3"/>
  <c r="E554" i="3"/>
  <c r="E484" i="3"/>
  <c r="E573" i="3"/>
  <c r="E1133" i="3"/>
  <c r="E969" i="3"/>
  <c r="E1947" i="3"/>
  <c r="E1962" i="3"/>
  <c r="E1915" i="3"/>
  <c r="E1966" i="3"/>
  <c r="E1871" i="3"/>
  <c r="E1889" i="3"/>
  <c r="E1884" i="3"/>
  <c r="E1768" i="3"/>
  <c r="E1910" i="3"/>
  <c r="E1786" i="3"/>
  <c r="E1677" i="3"/>
  <c r="E1613" i="3"/>
  <c r="E1549" i="3"/>
  <c r="E1485" i="3"/>
  <c r="E1421" i="3"/>
  <c r="E1357" i="3"/>
  <c r="E1293" i="3"/>
  <c r="E1100" i="3"/>
  <c r="E844" i="3"/>
  <c r="E1970" i="3"/>
  <c r="E1864" i="3"/>
  <c r="E1987" i="3"/>
  <c r="E1896" i="3"/>
  <c r="E1946" i="3"/>
  <c r="E1747" i="3"/>
  <c r="E1623" i="3"/>
  <c r="E1495" i="3"/>
  <c r="E1367" i="3"/>
  <c r="E1305" i="3"/>
  <c r="E1301" i="3"/>
  <c r="E1259" i="3"/>
  <c r="E1258" i="3"/>
  <c r="E1254" i="3"/>
  <c r="E1323" i="3"/>
  <c r="E1318" i="3"/>
  <c r="E1273" i="3"/>
  <c r="E1253" i="3"/>
  <c r="E1291" i="3"/>
  <c r="E1286" i="3"/>
  <c r="E1270" i="3"/>
  <c r="E1879" i="3"/>
  <c r="E1802" i="3"/>
  <c r="E1893" i="3"/>
  <c r="E1940" i="3"/>
  <c r="E1918" i="3"/>
  <c r="E1696" i="3"/>
  <c r="E1568" i="3"/>
  <c r="E1440" i="3"/>
  <c r="E1312" i="3"/>
  <c r="E1123" i="3"/>
  <c r="E1882" i="3"/>
  <c r="E1712" i="3"/>
  <c r="E1575" i="3"/>
  <c r="E1379" i="3"/>
  <c r="E1151" i="3"/>
  <c r="E996" i="3"/>
  <c r="E1873" i="3"/>
  <c r="E1744" i="3"/>
  <c r="E1640" i="3"/>
  <c r="E1794" i="3"/>
  <c r="E1630" i="3"/>
  <c r="E1475" i="3"/>
  <c r="E1321" i="3"/>
  <c r="E1765" i="3"/>
  <c r="E1608" i="3"/>
  <c r="E1824" i="3"/>
  <c r="E1511" i="3"/>
  <c r="E1315" i="3"/>
  <c r="E1060" i="3"/>
  <c r="E732" i="3"/>
  <c r="E1722" i="3"/>
  <c r="E1582" i="3"/>
  <c r="E1391" i="3"/>
  <c r="E1773" i="3"/>
  <c r="E1624" i="3"/>
  <c r="E1487" i="3"/>
  <c r="E1387" i="3"/>
  <c r="E1330" i="3"/>
  <c r="E1831" i="3"/>
  <c r="E1607" i="3"/>
  <c r="E1407" i="3"/>
  <c r="E1160" i="3"/>
  <c r="E964" i="3"/>
  <c r="E724" i="3"/>
  <c r="E1614" i="3"/>
  <c r="E1718" i="3"/>
  <c r="E1551" i="3"/>
  <c r="E1351" i="3"/>
  <c r="E1202" i="3"/>
  <c r="E1033" i="3"/>
  <c r="E906" i="3"/>
  <c r="E1686" i="3"/>
  <c r="E1569" i="3"/>
  <c r="E1480" i="3"/>
  <c r="E1306" i="3"/>
  <c r="E1727" i="3"/>
  <c r="E1530" i="3"/>
  <c r="E1287" i="3"/>
  <c r="E1074" i="3"/>
  <c r="E877" i="3"/>
  <c r="E629" i="3"/>
  <c r="E1735" i="3"/>
  <c r="E1537" i="3"/>
  <c r="E1416" i="3"/>
  <c r="E1679" i="3"/>
  <c r="E1302" i="3"/>
  <c r="E1179" i="3"/>
  <c r="E1014" i="3"/>
  <c r="E922" i="3"/>
  <c r="E805" i="3"/>
  <c r="E636" i="3"/>
  <c r="E492" i="3"/>
  <c r="E1009" i="3"/>
  <c r="E817" i="3"/>
  <c r="E702" i="3"/>
  <c r="E1022" i="3"/>
  <c r="E512" i="3"/>
  <c r="E1294" i="3"/>
  <c r="E1088" i="3"/>
  <c r="E990" i="3"/>
  <c r="E954" i="3"/>
  <c r="E654" i="3"/>
  <c r="E989" i="3"/>
  <c r="E682" i="3"/>
  <c r="E1788" i="3"/>
  <c r="E1209" i="3"/>
  <c r="E1077" i="3"/>
  <c r="E962" i="3"/>
  <c r="E849" i="3"/>
  <c r="E828" i="3"/>
  <c r="E1393" i="3"/>
  <c r="E891" i="3"/>
  <c r="E827" i="3"/>
  <c r="E865" i="3"/>
  <c r="E842" i="3"/>
  <c r="E873" i="3"/>
  <c r="E835" i="3"/>
  <c r="E604" i="3"/>
  <c r="E1015" i="3"/>
  <c r="E670" i="3"/>
  <c r="E1503" i="3"/>
  <c r="E1409" i="3"/>
  <c r="E1188" i="3"/>
  <c r="E1106" i="3"/>
  <c r="E974" i="3"/>
  <c r="E870" i="3"/>
  <c r="E717" i="3"/>
  <c r="E1625" i="3"/>
  <c r="E784" i="3"/>
  <c r="E1432" i="3"/>
  <c r="E1265" i="3"/>
  <c r="E1001" i="3"/>
  <c r="E755" i="3"/>
  <c r="E1059" i="3"/>
  <c r="E656" i="3"/>
  <c r="E1461" i="3"/>
  <c r="E897" i="3"/>
  <c r="E741" i="3"/>
  <c r="E609" i="3"/>
  <c r="E508" i="3"/>
  <c r="E157" i="3"/>
  <c r="E170" i="3"/>
  <c r="E975" i="3"/>
  <c r="E763" i="3"/>
  <c r="E703" i="3"/>
  <c r="E596" i="3"/>
  <c r="E571" i="3"/>
  <c r="E467" i="3"/>
  <c r="E226" i="3"/>
  <c r="E174" i="3"/>
  <c r="E128" i="3"/>
  <c r="E118" i="3"/>
  <c r="E1046" i="3"/>
  <c r="E830" i="3"/>
  <c r="E695" i="3"/>
  <c r="E616" i="3"/>
  <c r="E544" i="3"/>
  <c r="E479" i="3"/>
  <c r="E167" i="3"/>
  <c r="E161" i="3"/>
  <c r="E1574" i="3"/>
  <c r="E1085" i="3"/>
  <c r="E912" i="3"/>
  <c r="E770" i="3"/>
  <c r="E593" i="3"/>
  <c r="E521" i="3"/>
  <c r="E186" i="3"/>
  <c r="E122" i="3"/>
  <c r="E214" i="3"/>
  <c r="E1055" i="3"/>
  <c r="E851" i="3"/>
  <c r="E689" i="3"/>
  <c r="E601" i="3"/>
  <c r="E535" i="3"/>
  <c r="E466" i="3"/>
  <c r="E223" i="3"/>
  <c r="E132" i="3"/>
  <c r="E208" i="3"/>
  <c r="E106" i="3"/>
  <c r="E1025" i="3"/>
  <c r="E826" i="3"/>
  <c r="E617" i="3"/>
  <c r="E528" i="3"/>
  <c r="E158" i="3"/>
  <c r="E1521" i="3"/>
  <c r="E970" i="3"/>
  <c r="E731" i="3"/>
  <c r="E666" i="3"/>
  <c r="E602" i="3"/>
  <c r="E526" i="3"/>
  <c r="E87" i="3"/>
  <c r="E895" i="3"/>
  <c r="E1057" i="3"/>
  <c r="E592" i="3"/>
  <c r="E1556" i="3"/>
  <c r="E1140" i="3"/>
  <c r="E1532" i="3"/>
  <c r="E1347" i="3"/>
  <c r="E1733" i="3"/>
  <c r="E1792" i="3"/>
  <c r="E1612" i="3"/>
  <c r="E1757" i="3"/>
  <c r="E1360" i="3"/>
  <c r="E1087" i="3"/>
  <c r="E1615" i="3"/>
  <c r="E1535" i="3"/>
  <c r="E1563" i="3"/>
  <c r="E1355" i="3"/>
  <c r="E926" i="3"/>
  <c r="E807" i="3"/>
  <c r="E834" i="3"/>
  <c r="E1038" i="3"/>
  <c r="E1000" i="3"/>
  <c r="E985" i="3"/>
  <c r="E1414" i="3"/>
  <c r="E980" i="3"/>
  <c r="E472" i="3"/>
  <c r="E1281" i="3"/>
  <c r="E854" i="3"/>
  <c r="E1465" i="3"/>
  <c r="E614" i="3"/>
  <c r="E1016" i="3"/>
  <c r="E720" i="3"/>
  <c r="E480" i="3"/>
  <c r="E443" i="3"/>
  <c r="E1994" i="3"/>
  <c r="E1964" i="3"/>
  <c r="E1894" i="3"/>
  <c r="E1732" i="3"/>
  <c r="E1604" i="3"/>
  <c r="E1476" i="3"/>
  <c r="E1348" i="3"/>
  <c r="E1284" i="3"/>
  <c r="E812" i="3"/>
  <c r="E1872" i="3"/>
  <c r="E1742" i="3"/>
  <c r="E1491" i="3"/>
  <c r="E1363" i="3"/>
  <c r="E1219" i="3"/>
  <c r="E1876" i="3"/>
  <c r="E1938" i="3"/>
  <c r="E1838" i="3"/>
  <c r="E1564" i="3"/>
  <c r="E1436" i="3"/>
  <c r="E1308" i="3"/>
  <c r="E1116" i="3"/>
  <c r="E1708" i="3"/>
  <c r="E1534" i="3"/>
  <c r="E1353" i="3"/>
  <c r="E1141" i="3"/>
  <c r="E924" i="3"/>
  <c r="E1737" i="3"/>
  <c r="E1583" i="3"/>
  <c r="E1761" i="3"/>
  <c r="E1603" i="3"/>
  <c r="E1449" i="3"/>
  <c r="E1296" i="3"/>
  <c r="E1763" i="3"/>
  <c r="E1929" i="3"/>
  <c r="E1799" i="3"/>
  <c r="E1644" i="3"/>
  <c r="E1649" i="3"/>
  <c r="E1470" i="3"/>
  <c r="E1289" i="3"/>
  <c r="E1040" i="3"/>
  <c r="E697" i="3"/>
  <c r="E1710" i="3"/>
  <c r="E1576" i="3"/>
  <c r="E1354" i="3"/>
  <c r="E1772" i="3"/>
  <c r="E1621" i="3"/>
  <c r="E1473" i="3"/>
  <c r="E1385" i="3"/>
  <c r="E1322" i="3"/>
  <c r="E1755" i="3"/>
  <c r="E1599" i="3"/>
  <c r="E1402" i="3"/>
  <c r="E1157" i="3"/>
  <c r="E949" i="3"/>
  <c r="E613" i="3"/>
  <c r="E1611" i="3"/>
  <c r="E1701" i="3"/>
  <c r="E1526" i="3"/>
  <c r="E1343" i="3"/>
  <c r="E1184" i="3"/>
  <c r="E1029" i="3"/>
  <c r="E871" i="3"/>
  <c r="E1667" i="3"/>
  <c r="E1550" i="3"/>
  <c r="E1467" i="3"/>
  <c r="E1304" i="3"/>
  <c r="E1720" i="3"/>
  <c r="E1439" i="3"/>
  <c r="E1279" i="3"/>
  <c r="E1064" i="3"/>
  <c r="E867" i="3"/>
  <c r="E597" i="3"/>
  <c r="E1494" i="3"/>
  <c r="E1403" i="3"/>
  <c r="E1666" i="3"/>
  <c r="E1256" i="3"/>
  <c r="E1173" i="3"/>
  <c r="E1003" i="3"/>
  <c r="E909" i="3"/>
  <c r="E790" i="3"/>
  <c r="E630" i="3"/>
  <c r="E643" i="3"/>
  <c r="E1166" i="3"/>
  <c r="E993" i="3"/>
  <c r="E814" i="3"/>
  <c r="E698" i="3"/>
  <c r="E514" i="3"/>
  <c r="E982" i="3"/>
  <c r="E1512" i="3"/>
  <c r="E1288" i="3"/>
  <c r="E1168" i="3"/>
  <c r="E1081" i="3"/>
  <c r="E987" i="3"/>
  <c r="E945" i="3"/>
  <c r="E838" i="3"/>
  <c r="E649" i="3"/>
  <c r="E948" i="3"/>
  <c r="E1851" i="3"/>
  <c r="E1682" i="3"/>
  <c r="E1178" i="3"/>
  <c r="E1051" i="3"/>
  <c r="E934" i="3"/>
  <c r="E819" i="3"/>
  <c r="E509" i="3"/>
  <c r="E882" i="3"/>
  <c r="E541" i="3"/>
  <c r="E1496" i="3"/>
  <c r="E1368" i="3"/>
  <c r="E1183" i="3"/>
  <c r="E1071" i="3"/>
  <c r="E966" i="3"/>
  <c r="E864" i="3"/>
  <c r="E693" i="3"/>
  <c r="E1227" i="3"/>
  <c r="E738" i="3"/>
  <c r="E1423" i="3"/>
  <c r="E1245" i="3"/>
  <c r="E986" i="3"/>
  <c r="E658" i="3"/>
  <c r="E1039" i="3"/>
  <c r="E532" i="3"/>
  <c r="E1397" i="3"/>
  <c r="E847" i="3"/>
  <c r="E733" i="3"/>
  <c r="E607" i="3"/>
  <c r="E500" i="3"/>
  <c r="E148" i="3"/>
  <c r="E131" i="3"/>
  <c r="E957" i="3"/>
  <c r="E760" i="3"/>
  <c r="E690" i="3"/>
  <c r="E591" i="3"/>
  <c r="E547" i="3"/>
  <c r="E462" i="3"/>
  <c r="E224" i="3"/>
  <c r="E169" i="3"/>
  <c r="E123" i="3"/>
  <c r="E994" i="3"/>
  <c r="E824" i="3"/>
  <c r="E678" i="3"/>
  <c r="E599" i="3"/>
  <c r="E539" i="3"/>
  <c r="E475" i="3"/>
  <c r="E236" i="3"/>
  <c r="E149" i="3"/>
  <c r="E134" i="3"/>
  <c r="E1058" i="3"/>
  <c r="E904" i="3"/>
  <c r="E722" i="3"/>
  <c r="E586" i="3"/>
  <c r="E510" i="3"/>
  <c r="E230" i="3"/>
  <c r="E184" i="3"/>
  <c r="E115" i="3"/>
  <c r="E202" i="3"/>
  <c r="E1018" i="3"/>
  <c r="E832" i="3"/>
  <c r="E674" i="3"/>
  <c r="E598" i="3"/>
  <c r="E517" i="3"/>
  <c r="E461" i="3"/>
  <c r="E205" i="3"/>
  <c r="E127" i="3"/>
  <c r="E178" i="3"/>
  <c r="E971" i="3"/>
  <c r="E750" i="3"/>
  <c r="E612" i="3"/>
  <c r="E516" i="3"/>
  <c r="E459" i="3"/>
  <c r="E235" i="3"/>
  <c r="E146" i="3"/>
  <c r="E1497" i="3"/>
  <c r="E1240" i="3"/>
  <c r="E911" i="3"/>
  <c r="E691" i="3"/>
  <c r="E665" i="3"/>
  <c r="E582" i="3"/>
  <c r="E523" i="3"/>
  <c r="E156" i="3"/>
  <c r="E831" i="3"/>
  <c r="E468" i="3"/>
  <c r="E209" i="3"/>
  <c r="E850" i="3"/>
  <c r="E195" i="3"/>
  <c r="E1734" i="3"/>
  <c r="E1801" i="3"/>
  <c r="E1637" i="3"/>
  <c r="E1509" i="3"/>
  <c r="E1043" i="3"/>
  <c r="E1213" i="3"/>
  <c r="E1073" i="3"/>
  <c r="E1262" i="3"/>
  <c r="E1297" i="3"/>
  <c r="E960" i="3"/>
  <c r="E718" i="3"/>
  <c r="E1211" i="3"/>
  <c r="E1627" i="3"/>
  <c r="E1125" i="3"/>
  <c r="E727" i="3"/>
  <c r="E1479" i="3"/>
  <c r="E1101" i="3"/>
  <c r="E905" i="3"/>
  <c r="E606" i="3"/>
  <c r="E1906" i="3"/>
  <c r="E1869" i="3"/>
  <c r="E1935" i="3"/>
  <c r="E1540" i="3"/>
  <c r="E1412" i="3"/>
  <c r="E1068" i="3"/>
  <c r="E1968" i="3"/>
  <c r="E1974" i="3"/>
  <c r="E1891" i="3"/>
  <c r="E1619" i="3"/>
  <c r="E1784" i="3"/>
  <c r="E1973" i="3"/>
  <c r="E1903" i="3"/>
  <c r="E1965" i="3"/>
  <c r="E1885" i="3"/>
  <c r="E1867" i="3"/>
  <c r="E1959" i="3"/>
  <c r="E1890" i="3"/>
  <c r="E1852" i="3"/>
  <c r="E1853" i="3"/>
  <c r="E1725" i="3"/>
  <c r="E1748" i="3"/>
  <c r="E1661" i="3"/>
  <c r="E1597" i="3"/>
  <c r="E1533" i="3"/>
  <c r="E1469" i="3"/>
  <c r="E1405" i="3"/>
  <c r="E1341" i="3"/>
  <c r="E1277" i="3"/>
  <c r="E1036" i="3"/>
  <c r="E780" i="3"/>
  <c r="E1951" i="3"/>
  <c r="E1818" i="3"/>
  <c r="E1950" i="3"/>
  <c r="E1847" i="3"/>
  <c r="E1874" i="3"/>
  <c r="E1728" i="3"/>
  <c r="E1600" i="3"/>
  <c r="E1472" i="3"/>
  <c r="E1344" i="3"/>
  <c r="E1212" i="3"/>
  <c r="E1850" i="3"/>
  <c r="E1988" i="3"/>
  <c r="E1857" i="3"/>
  <c r="E1936" i="3"/>
  <c r="E1811" i="3"/>
  <c r="E1655" i="3"/>
  <c r="E1527" i="3"/>
  <c r="E1251" i="3"/>
  <c r="E1091" i="3"/>
  <c r="E1833" i="3"/>
  <c r="E1703" i="3"/>
  <c r="E1507" i="3"/>
  <c r="E1328" i="3"/>
  <c r="E1131" i="3"/>
  <c r="E889" i="3"/>
  <c r="E1859" i="3"/>
  <c r="E1711" i="3"/>
  <c r="E1546" i="3"/>
  <c r="E1731" i="3"/>
  <c r="E1577" i="3"/>
  <c r="E1424" i="3"/>
  <c r="E1888" i="3"/>
  <c r="E1753" i="3"/>
  <c r="E1922" i="3"/>
  <c r="E1760" i="3"/>
  <c r="E1639" i="3"/>
  <c r="E1443" i="3"/>
  <c r="E1215" i="3"/>
  <c r="E988" i="3"/>
  <c r="E676" i="3"/>
  <c r="E1704" i="3"/>
  <c r="E1519" i="3"/>
  <c r="E1349" i="3"/>
  <c r="E1750" i="3"/>
  <c r="E1617" i="3"/>
  <c r="E1464" i="3"/>
  <c r="E1361" i="3"/>
  <c r="E1317" i="3"/>
  <c r="E1752" i="3"/>
  <c r="E1592" i="3"/>
  <c r="E1283" i="3"/>
  <c r="E1149" i="3"/>
  <c r="E941" i="3"/>
  <c r="E581" i="3"/>
  <c r="E1601" i="3"/>
  <c r="E1685" i="3"/>
  <c r="E1510" i="3"/>
  <c r="E1249" i="3"/>
  <c r="E1165" i="3"/>
  <c r="E999" i="3"/>
  <c r="E1798" i="3"/>
  <c r="E1643" i="3"/>
  <c r="E1541" i="3"/>
  <c r="E1458" i="3"/>
  <c r="E1290" i="3"/>
  <c r="E1713" i="3"/>
  <c r="E1411" i="3"/>
  <c r="E1266" i="3"/>
  <c r="E1042" i="3"/>
  <c r="E772" i="3"/>
  <c r="E565" i="3"/>
  <c r="E1690" i="3"/>
  <c r="E1474" i="3"/>
  <c r="E1984" i="3"/>
  <c r="E1590" i="3"/>
  <c r="E1250" i="3"/>
  <c r="E1170" i="3"/>
  <c r="E951" i="3"/>
  <c r="E886" i="3"/>
  <c r="E726" i="3"/>
  <c r="E619" i="3"/>
  <c r="E1557" i="3"/>
  <c r="E1163" i="3"/>
  <c r="E959" i="3"/>
  <c r="E811" i="3"/>
  <c r="E683" i="3"/>
  <c r="E153" i="3"/>
  <c r="E921" i="3"/>
  <c r="E1499" i="3"/>
  <c r="E1275" i="3"/>
  <c r="E1114" i="3"/>
  <c r="E1153" i="3"/>
  <c r="E1144" i="3"/>
  <c r="E1120" i="3"/>
  <c r="E1079" i="3"/>
  <c r="E983" i="3"/>
  <c r="E943" i="3"/>
  <c r="E820" i="3"/>
  <c r="E584" i="3"/>
  <c r="E894" i="3"/>
  <c r="E1558" i="3"/>
  <c r="E1334" i="3"/>
  <c r="E1171" i="3"/>
  <c r="E1024" i="3"/>
  <c r="E916" i="3"/>
  <c r="E801" i="3"/>
  <c r="E1484" i="3"/>
  <c r="E840" i="3"/>
  <c r="E520" i="3"/>
  <c r="E1471" i="3"/>
  <c r="E1346" i="3"/>
  <c r="E1159" i="3"/>
  <c r="E1062" i="3"/>
  <c r="E958" i="3"/>
  <c r="E855" i="3"/>
  <c r="E687" i="3"/>
  <c r="E1128" i="3"/>
  <c r="E534" i="3"/>
  <c r="E1370" i="3"/>
  <c r="E1239" i="3"/>
  <c r="E977" i="3"/>
  <c r="E642" i="3"/>
  <c r="E1027" i="3"/>
  <c r="E783" i="3"/>
  <c r="E1401" i="3"/>
  <c r="E806" i="3"/>
  <c r="E713" i="3"/>
  <c r="E567" i="3"/>
  <c r="E488" i="3"/>
  <c r="E221" i="3"/>
  <c r="E143" i="3"/>
  <c r="E937" i="3"/>
  <c r="E785" i="3"/>
  <c r="E662" i="3"/>
  <c r="E645" i="3"/>
  <c r="E525" i="3"/>
  <c r="E457" i="3"/>
  <c r="E219" i="3"/>
  <c r="E162" i="3"/>
  <c r="E110" i="3"/>
  <c r="E1272" i="3"/>
  <c r="E967" i="3"/>
  <c r="E773" i="3"/>
  <c r="E675" i="3"/>
  <c r="E589" i="3"/>
  <c r="E536" i="3"/>
  <c r="E470" i="3"/>
  <c r="E231" i="3"/>
  <c r="E140" i="3"/>
  <c r="E102" i="3"/>
  <c r="E1589" i="3"/>
  <c r="E232" i="3"/>
  <c r="E1034" i="3"/>
  <c r="E866" i="3"/>
  <c r="E715" i="3"/>
  <c r="E576" i="3"/>
  <c r="E505" i="3"/>
  <c r="E225" i="3"/>
  <c r="E179" i="3"/>
  <c r="E97" i="3"/>
  <c r="E145" i="3"/>
  <c r="E1006" i="3"/>
  <c r="E829" i="3"/>
  <c r="E647" i="3"/>
  <c r="E595" i="3"/>
  <c r="E502" i="3"/>
  <c r="E452" i="3"/>
  <c r="E365" i="3"/>
  <c r="E196" i="3"/>
  <c r="E109" i="3"/>
  <c r="E171" i="3"/>
  <c r="E1241" i="3"/>
  <c r="E914" i="3"/>
  <c r="E745" i="3"/>
  <c r="E585" i="3"/>
  <c r="E506" i="3"/>
  <c r="E446" i="3"/>
  <c r="E217" i="3"/>
  <c r="E126" i="3"/>
  <c r="E1493" i="3"/>
  <c r="E1191" i="3"/>
  <c r="E903" i="3"/>
  <c r="E671" i="3"/>
  <c r="E721" i="3"/>
  <c r="E550" i="3"/>
  <c r="E513" i="3"/>
  <c r="E229" i="3"/>
  <c r="E151" i="3"/>
  <c r="E752" i="3"/>
  <c r="E458" i="3"/>
  <c r="E182" i="3"/>
  <c r="E789" i="3"/>
  <c r="E575" i="3"/>
  <c r="E136" i="3"/>
  <c r="E4" i="3"/>
  <c r="E5" i="3"/>
  <c r="E4" i="2"/>
  <c r="A32" i="4"/>
  <c r="A32" i="5"/>
  <c r="A33" i="4" l="1"/>
  <c r="A33" i="5"/>
  <c r="A34" i="4" l="1"/>
  <c r="A34" i="5"/>
  <c r="A35" i="4" l="1"/>
  <c r="A35" i="5"/>
  <c r="A36" i="4" l="1"/>
  <c r="A36" i="5"/>
  <c r="A37" i="4" l="1"/>
  <c r="A37" i="5"/>
  <c r="A38" i="4" l="1"/>
  <c r="A39" i="4" s="1"/>
  <c r="A40" i="4" s="1"/>
  <c r="A38" i="5"/>
  <c r="A41" i="4" l="1"/>
  <c r="A39" i="5"/>
  <c r="A40" i="5" s="1"/>
  <c r="A41" i="5" l="1"/>
  <c r="C40" i="5" a="1"/>
  <c r="C40" i="5" s="1"/>
  <c r="F40" i="5" a="1"/>
  <c r="F40" i="5" s="1"/>
  <c r="G40" i="5" a="1"/>
  <c r="G40" i="5" s="1"/>
  <c r="H40" i="5" s="1"/>
  <c r="A42" i="4"/>
  <c r="G24" i="5" a="1"/>
  <c r="G24" i="5" s="1"/>
  <c r="H24" i="5" s="1"/>
  <c r="F32" i="5" a="1"/>
  <c r="F32" i="5" s="1"/>
  <c r="F28" i="5" a="1"/>
  <c r="F28" i="5" s="1"/>
  <c r="C12" i="5" a="1"/>
  <c r="C12" i="5" s="1"/>
  <c r="C20" i="5" a="1"/>
  <c r="C20" i="5" s="1"/>
  <c r="G25" i="5" a="1"/>
  <c r="G25" i="5" s="1"/>
  <c r="H25" i="5" s="1"/>
  <c r="F25" i="5" a="1"/>
  <c r="F25" i="5" s="1"/>
  <c r="G10" i="5" a="1"/>
  <c r="G10" i="5" s="1"/>
  <c r="H10" i="5" s="1"/>
  <c r="F11" i="5" a="1"/>
  <c r="F11" i="5" s="1"/>
  <c r="C13" i="5" a="1"/>
  <c r="C13" i="5" s="1"/>
  <c r="G29" i="5" a="1"/>
  <c r="G29" i="5" s="1"/>
  <c r="H29" i="5" s="1"/>
  <c r="F30" i="5" a="1"/>
  <c r="F30" i="5" s="1"/>
  <c r="C19" i="5" a="1"/>
  <c r="C19" i="5" s="1"/>
  <c r="G21" i="5" a="1"/>
  <c r="G21" i="5" s="1"/>
  <c r="H21" i="5" s="1"/>
  <c r="F10" i="5" a="1"/>
  <c r="F10" i="5" s="1"/>
  <c r="G22" i="5" a="1"/>
  <c r="G22" i="5" s="1"/>
  <c r="H22" i="5" s="1"/>
  <c r="C29" i="5" a="1"/>
  <c r="C29" i="5" s="1"/>
  <c r="G23" i="5" a="1"/>
  <c r="G23" i="5" s="1"/>
  <c r="H23" i="5" s="1"/>
  <c r="C17" i="5" a="1"/>
  <c r="C17" i="5" s="1"/>
  <c r="F14" i="5" a="1"/>
  <c r="F14" i="5" s="1"/>
  <c r="C30" i="5" a="1"/>
  <c r="C30" i="5" s="1"/>
  <c r="G30" i="5" a="1"/>
  <c r="G30" i="5" s="1"/>
  <c r="H30" i="5" s="1"/>
  <c r="F29" i="5" a="1"/>
  <c r="F29" i="5" s="1"/>
  <c r="F17" i="5" a="1"/>
  <c r="F17" i="5" s="1"/>
  <c r="C22" i="5" a="1"/>
  <c r="C22" i="5" s="1"/>
  <c r="G28" i="5" a="1"/>
  <c r="G28" i="5" s="1"/>
  <c r="H28" i="5" s="1"/>
  <c r="F16" i="5" a="1"/>
  <c r="F16" i="5" s="1"/>
  <c r="F26" i="5" a="1"/>
  <c r="F26" i="5" s="1"/>
  <c r="C18" i="5" a="1"/>
  <c r="C18" i="5" s="1"/>
  <c r="G11" i="5" a="1"/>
  <c r="G11" i="5" s="1"/>
  <c r="H11" i="5" s="1"/>
  <c r="G32" i="5" a="1"/>
  <c r="G32" i="5" s="1"/>
  <c r="H32" i="5" s="1"/>
  <c r="C11" i="5" a="1"/>
  <c r="C11" i="5" s="1"/>
  <c r="F27" i="5" a="1"/>
  <c r="F27" i="5" s="1"/>
  <c r="C10" i="5" a="1"/>
  <c r="C10" i="5" s="1"/>
  <c r="G27" i="5" a="1"/>
  <c r="G27" i="5" s="1"/>
  <c r="H27" i="5" s="1"/>
  <c r="G18" i="5" a="1"/>
  <c r="G18" i="5" s="1"/>
  <c r="H18" i="5" s="1"/>
  <c r="G12" i="5" a="1"/>
  <c r="G12" i="5" s="1"/>
  <c r="H12" i="5" s="1"/>
  <c r="G13" i="5" a="1"/>
  <c r="G13" i="5" s="1"/>
  <c r="H13" i="5" s="1"/>
  <c r="C25" i="5" a="1"/>
  <c r="C25" i="5" s="1"/>
  <c r="F23" i="5" a="1"/>
  <c r="F23" i="5" s="1"/>
  <c r="G26" i="5" a="1"/>
  <c r="G26" i="5" s="1"/>
  <c r="H26" i="5" s="1"/>
  <c r="C27" i="5" a="1"/>
  <c r="C27" i="5" s="1"/>
  <c r="G33" i="5" a="1"/>
  <c r="G33" i="5" s="1"/>
  <c r="H33" i="5" s="1"/>
  <c r="F13" i="5" a="1"/>
  <c r="F13" i="5" s="1"/>
  <c r="G19" i="5" a="1"/>
  <c r="G19" i="5" s="1"/>
  <c r="H19" i="5" s="1"/>
  <c r="C16" i="5" a="1"/>
  <c r="C16" i="5" s="1"/>
  <c r="F12" i="5" a="1"/>
  <c r="F12" i="5" s="1"/>
  <c r="F15" i="5" a="1"/>
  <c r="F15" i="5" s="1"/>
  <c r="C14" i="5" a="1"/>
  <c r="C14" i="5" s="1"/>
  <c r="G17" i="5" a="1"/>
  <c r="G17" i="5" s="1"/>
  <c r="H17" i="5" s="1"/>
  <c r="G31" i="5" a="1"/>
  <c r="G31" i="5" s="1"/>
  <c r="H31" i="5" s="1"/>
  <c r="F33" i="5" a="1"/>
  <c r="F33" i="5" s="1"/>
  <c r="G14" i="5" a="1"/>
  <c r="G14" i="5" s="1"/>
  <c r="H14" i="5" s="1"/>
  <c r="F22" i="5" a="1"/>
  <c r="F22" i="5" s="1"/>
  <c r="G20" i="5" a="1"/>
  <c r="G20" i="5" s="1"/>
  <c r="H20" i="5" s="1"/>
  <c r="C15" i="5" a="1"/>
  <c r="C15" i="5" s="1"/>
  <c r="F18" i="5" a="1"/>
  <c r="F18" i="5" s="1"/>
  <c r="F31" i="5" a="1"/>
  <c r="F31" i="5" s="1"/>
  <c r="C32" i="5" a="1"/>
  <c r="C32" i="5" s="1"/>
  <c r="C33" i="5" a="1"/>
  <c r="C33" i="5" s="1"/>
  <c r="G16" i="5" a="1"/>
  <c r="G16" i="5" s="1"/>
  <c r="H16" i="5" s="1"/>
  <c r="F24" i="5" a="1"/>
  <c r="F24" i="5" s="1"/>
  <c r="F21" i="5" a="1"/>
  <c r="F21" i="5" s="1"/>
  <c r="C31" i="5" a="1"/>
  <c r="C31" i="5" s="1"/>
  <c r="F19" i="5" a="1"/>
  <c r="F19" i="5" s="1"/>
  <c r="F20" i="5" a="1"/>
  <c r="F20" i="5" s="1"/>
  <c r="C23" i="5" a="1"/>
  <c r="C23" i="5" s="1"/>
  <c r="C26" i="5" a="1"/>
  <c r="C26" i="5" s="1"/>
  <c r="C21" i="5" a="1"/>
  <c r="C21" i="5" s="1"/>
  <c r="C28" i="5" a="1"/>
  <c r="C28" i="5" s="1"/>
  <c r="C24" i="5" a="1"/>
  <c r="C24" i="5" s="1"/>
  <c r="G15" i="5" a="1"/>
  <c r="G15" i="5" s="1"/>
  <c r="H15" i="5" s="1"/>
  <c r="F34" i="5" a="1"/>
  <c r="F34" i="5" s="1"/>
  <c r="C34" i="5" a="1"/>
  <c r="C34" i="5" s="1"/>
  <c r="G34" i="5" a="1"/>
  <c r="G34" i="5" s="1"/>
  <c r="H34" i="5" s="1"/>
  <c r="C35" i="5" a="1"/>
  <c r="C35" i="5" s="1"/>
  <c r="G35" i="5" a="1"/>
  <c r="G35" i="5" s="1"/>
  <c r="H35" i="5" s="1"/>
  <c r="F35" i="5" a="1"/>
  <c r="F35" i="5" s="1"/>
  <c r="C36" i="5" a="1"/>
  <c r="C36" i="5" s="1"/>
  <c r="F36" i="5" a="1"/>
  <c r="F36" i="5" s="1"/>
  <c r="G36" i="5" a="1"/>
  <c r="G36" i="5" s="1"/>
  <c r="H36" i="5" s="1"/>
  <c r="G37" i="5" a="1"/>
  <c r="G37" i="5" s="1"/>
  <c r="H37" i="5" s="1"/>
  <c r="F37" i="5" a="1"/>
  <c r="F37" i="5" s="1"/>
  <c r="C37" i="5" a="1"/>
  <c r="C37" i="5" s="1"/>
  <c r="C38" i="5" a="1"/>
  <c r="C38" i="5" s="1"/>
  <c r="G38" i="5" a="1"/>
  <c r="G38" i="5" s="1"/>
  <c r="H38" i="5" s="1"/>
  <c r="F38" i="5" a="1"/>
  <c r="F38" i="5" s="1"/>
  <c r="C39" i="5" a="1"/>
  <c r="C39" i="5" s="1"/>
  <c r="G39" i="5" a="1"/>
  <c r="G39" i="5" s="1"/>
  <c r="H39" i="5" s="1"/>
  <c r="F39" i="5" a="1"/>
  <c r="F39" i="5" s="1"/>
  <c r="W29" i="5" l="1"/>
  <c r="AK37" i="5"/>
  <c r="AG37" i="5"/>
  <c r="AQ24" i="5"/>
  <c r="AD40" i="5"/>
  <c r="AP24" i="5"/>
  <c r="AE40" i="5"/>
  <c r="A42" i="5"/>
  <c r="G41" i="5" a="1"/>
  <c r="G41" i="5" s="1"/>
  <c r="H41" i="5" s="1"/>
  <c r="F41" i="5" a="1"/>
  <c r="F41" i="5" s="1"/>
  <c r="C41" i="5" a="1"/>
  <c r="C41" i="5" s="1"/>
  <c r="AE39" i="5"/>
  <c r="AL38" i="5"/>
  <c r="AP37" i="5"/>
  <c r="X36" i="5"/>
  <c r="R35" i="5"/>
  <c r="V34" i="5"/>
  <c r="AO15" i="5"/>
  <c r="AR16" i="5"/>
  <c r="AL20" i="5"/>
  <c r="AJ14" i="5"/>
  <c r="J31" i="5"/>
  <c r="S17" i="5"/>
  <c r="AA33" i="5"/>
  <c r="V26" i="5"/>
  <c r="Z13" i="5"/>
  <c r="Z12" i="5"/>
  <c r="S18" i="5"/>
  <c r="O27" i="5"/>
  <c r="X32" i="5"/>
  <c r="X11" i="5"/>
  <c r="AP28" i="5"/>
  <c r="AE30" i="5"/>
  <c r="AR23" i="5"/>
  <c r="AR22" i="5"/>
  <c r="AF21" i="5"/>
  <c r="Q29" i="5"/>
  <c r="AC10" i="5"/>
  <c r="AL25" i="5"/>
  <c r="A43" i="4"/>
  <c r="F211" i="5"/>
  <c r="Y38" i="5" l="1"/>
  <c r="AD38" i="5"/>
  <c r="V27" i="5"/>
  <c r="AR21" i="5"/>
  <c r="Z29" i="5"/>
  <c r="AF14" i="5"/>
  <c r="L14" i="5"/>
  <c r="X21" i="5"/>
  <c r="L27" i="5"/>
  <c r="AD18" i="5"/>
  <c r="K18" i="5"/>
  <c r="AN24" i="5"/>
  <c r="AJ31" i="5"/>
  <c r="V18" i="5"/>
  <c r="Z18" i="5"/>
  <c r="AR38" i="5"/>
  <c r="AK15" i="5"/>
  <c r="AM15" i="5"/>
  <c r="X14" i="5"/>
  <c r="S14" i="5"/>
  <c r="L21" i="5"/>
  <c r="AE21" i="5"/>
  <c r="X30" i="5"/>
  <c r="AG32" i="5"/>
  <c r="AE24" i="5"/>
  <c r="AA24" i="5"/>
  <c r="W37" i="5"/>
  <c r="N37" i="5"/>
  <c r="AL29" i="5"/>
  <c r="R29" i="5"/>
  <c r="K27" i="5"/>
  <c r="AF31" i="5"/>
  <c r="T31" i="5"/>
  <c r="AF15" i="5"/>
  <c r="AK18" i="5"/>
  <c r="AO38" i="5"/>
  <c r="AH38" i="5"/>
  <c r="AR15" i="5"/>
  <c r="AE15" i="5"/>
  <c r="AE14" i="5"/>
  <c r="AH14" i="5"/>
  <c r="AQ21" i="5"/>
  <c r="AD21" i="5"/>
  <c r="W30" i="5"/>
  <c r="Y10" i="5"/>
  <c r="W24" i="5"/>
  <c r="Z24" i="5"/>
  <c r="AR37" i="5"/>
  <c r="AQ37" i="5"/>
  <c r="AK29" i="5"/>
  <c r="AO29" i="5"/>
  <c r="R27" i="5"/>
  <c r="X31" i="5"/>
  <c r="S31" i="5"/>
  <c r="AG18" i="5"/>
  <c r="AR18" i="5"/>
  <c r="AC38" i="5"/>
  <c r="AG38" i="5"/>
  <c r="L15" i="5"/>
  <c r="AD15" i="5"/>
  <c r="AD14" i="5"/>
  <c r="Z14" i="5"/>
  <c r="S21" i="5"/>
  <c r="AR30" i="5"/>
  <c r="V30" i="5"/>
  <c r="L10" i="5"/>
  <c r="AL24" i="5"/>
  <c r="R24" i="5"/>
  <c r="AE37" i="5"/>
  <c r="AA37" i="5"/>
  <c r="AC29" i="5"/>
  <c r="AP27" i="5"/>
  <c r="AO27" i="5"/>
  <c r="AM31" i="5"/>
  <c r="K31" i="5"/>
  <c r="Y30" i="5"/>
  <c r="AF18" i="5"/>
  <c r="AJ18" i="5"/>
  <c r="R38" i="5"/>
  <c r="U38" i="5"/>
  <c r="AA15" i="5"/>
  <c r="AE12" i="5"/>
  <c r="AS14" i="5"/>
  <c r="AD16" i="5"/>
  <c r="Z21" i="5"/>
  <c r="AJ30" i="5"/>
  <c r="AC30" i="5"/>
  <c r="AM22" i="5"/>
  <c r="AK24" i="5"/>
  <c r="AF26" i="5"/>
  <c r="U37" i="5"/>
  <c r="Z37" i="5"/>
  <c r="M29" i="5"/>
  <c r="AK27" i="5"/>
  <c r="AF27" i="5"/>
  <c r="AD31" i="5"/>
  <c r="AH31" i="5"/>
  <c r="X18" i="5"/>
  <c r="T18" i="5"/>
  <c r="AK38" i="5"/>
  <c r="AF38" i="5"/>
  <c r="S15" i="5"/>
  <c r="L12" i="5"/>
  <c r="AK14" i="5"/>
  <c r="S16" i="5"/>
  <c r="AO21" i="5"/>
  <c r="AQ30" i="5"/>
  <c r="L13" i="5"/>
  <c r="K22" i="5"/>
  <c r="AC24" i="5"/>
  <c r="AD26" i="5"/>
  <c r="AD37" i="5"/>
  <c r="R37" i="5"/>
  <c r="L29" i="5"/>
  <c r="AH27" i="5"/>
  <c r="X27" i="5"/>
  <c r="V31" i="5"/>
  <c r="AG31" i="5"/>
  <c r="AM18" i="5"/>
  <c r="L18" i="5"/>
  <c r="AJ38" i="5"/>
  <c r="AE38" i="5"/>
  <c r="Z15" i="5"/>
  <c r="AO14" i="5"/>
  <c r="AR14" i="5"/>
  <c r="AK21" i="5"/>
  <c r="AG21" i="5"/>
  <c r="K30" i="5"/>
  <c r="AF13" i="5"/>
  <c r="AG24" i="5"/>
  <c r="M24" i="5"/>
  <c r="T26" i="5"/>
  <c r="AL37" i="5"/>
  <c r="AN29" i="5"/>
  <c r="AQ29" i="5"/>
  <c r="U27" i="5"/>
  <c r="AM27" i="5"/>
  <c r="AS31" i="5"/>
  <c r="Y31" i="5"/>
  <c r="AE18" i="5"/>
  <c r="AI38" i="5"/>
  <c r="AG15" i="5"/>
  <c r="AG14" i="5"/>
  <c r="M21" i="5"/>
  <c r="R30" i="5"/>
  <c r="X40" i="5"/>
  <c r="Y24" i="5"/>
  <c r="L24" i="5"/>
  <c r="AH26" i="5"/>
  <c r="AB37" i="5"/>
  <c r="AE29" i="5"/>
  <c r="AA29" i="5"/>
  <c r="M27" i="5"/>
  <c r="AD27" i="5"/>
  <c r="AR31" i="5"/>
  <c r="S34" i="5"/>
  <c r="AO26" i="5"/>
  <c r="AJ26" i="5"/>
  <c r="M36" i="5"/>
  <c r="AM36" i="5"/>
  <c r="Q39" i="5"/>
  <c r="M20" i="5"/>
  <c r="AH23" i="5"/>
  <c r="AG28" i="5"/>
  <c r="T17" i="5"/>
  <c r="AN33" i="5"/>
  <c r="AO33" i="5"/>
  <c r="AQ34" i="5"/>
  <c r="O19" i="5"/>
  <c r="Q19" i="5"/>
  <c r="AP19" i="5"/>
  <c r="AB19" i="5"/>
  <c r="W19" i="5"/>
  <c r="Y19" i="5"/>
  <c r="K19" i="5"/>
  <c r="AJ19" i="5"/>
  <c r="N19" i="5"/>
  <c r="P19" i="5"/>
  <c r="J19" i="5"/>
  <c r="AI19" i="5"/>
  <c r="U19" i="5"/>
  <c r="AL19" i="5"/>
  <c r="AN19" i="5"/>
  <c r="AH19" i="5"/>
  <c r="T19" i="5"/>
  <c r="AS19" i="5"/>
  <c r="AG19" i="5"/>
  <c r="AD12" i="5"/>
  <c r="L19" i="5"/>
  <c r="AG16" i="5"/>
  <c r="Z16" i="5"/>
  <c r="Z11" i="5"/>
  <c r="S13" i="5"/>
  <c r="AO40" i="5"/>
  <c r="AQ10" i="5"/>
  <c r="AH22" i="5"/>
  <c r="AR36" i="5"/>
  <c r="AD36" i="5"/>
  <c r="L20" i="5"/>
  <c r="AE28" i="5"/>
  <c r="AQ35" i="5"/>
  <c r="R15" i="5"/>
  <c r="V12" i="5"/>
  <c r="AQ19" i="5"/>
  <c r="Y16" i="5"/>
  <c r="R16" i="5"/>
  <c r="AI30" i="5"/>
  <c r="AC11" i="5"/>
  <c r="K13" i="5"/>
  <c r="AE10" i="5"/>
  <c r="V22" i="5"/>
  <c r="AA20" i="5"/>
  <c r="AK28" i="5"/>
  <c r="AL33" i="5"/>
  <c r="R34" i="5"/>
  <c r="M32" i="5"/>
  <c r="AL32" i="5"/>
  <c r="AN32" i="5"/>
  <c r="AH32" i="5"/>
  <c r="T32" i="5"/>
  <c r="U32" i="5"/>
  <c r="O32" i="5"/>
  <c r="Q32" i="5"/>
  <c r="AP32" i="5"/>
  <c r="AB32" i="5"/>
  <c r="AC32" i="5"/>
  <c r="W32" i="5"/>
  <c r="Y32" i="5"/>
  <c r="K32" i="5"/>
  <c r="AJ32" i="5"/>
  <c r="AS32" i="5"/>
  <c r="AM32" i="5"/>
  <c r="AO32" i="5"/>
  <c r="AA32" i="5"/>
  <c r="AD32" i="5"/>
  <c r="AF32" i="5"/>
  <c r="Z32" i="5"/>
  <c r="L32" i="5"/>
  <c r="N17" i="5"/>
  <c r="P17" i="5"/>
  <c r="J17" i="5"/>
  <c r="AI17" i="5"/>
  <c r="U17" i="5"/>
  <c r="V17" i="5"/>
  <c r="X17" i="5"/>
  <c r="R17" i="5"/>
  <c r="AQ17" i="5"/>
  <c r="AC17" i="5"/>
  <c r="AD17" i="5"/>
  <c r="AF17" i="5"/>
  <c r="Z17" i="5"/>
  <c r="L17" i="5"/>
  <c r="AK17" i="5"/>
  <c r="O17" i="5"/>
  <c r="Q17" i="5"/>
  <c r="AP17" i="5"/>
  <c r="AB17" i="5"/>
  <c r="W17" i="5"/>
  <c r="Y17" i="5"/>
  <c r="K17" i="5"/>
  <c r="AJ17" i="5"/>
  <c r="AM17" i="5"/>
  <c r="AO17" i="5"/>
  <c r="AA17" i="5"/>
  <c r="M17" i="5"/>
  <c r="O36" i="5"/>
  <c r="AC36" i="5"/>
  <c r="AG36" i="5"/>
  <c r="AI36" i="5"/>
  <c r="W36" i="5"/>
  <c r="AO36" i="5"/>
  <c r="AQ36" i="5"/>
  <c r="AS36" i="5"/>
  <c r="AE36" i="5"/>
  <c r="J36" i="5"/>
  <c r="L36" i="5"/>
  <c r="P36" i="5"/>
  <c r="N36" i="5"/>
  <c r="R36" i="5"/>
  <c r="AF36" i="5"/>
  <c r="AH36" i="5"/>
  <c r="AJ36" i="5"/>
  <c r="V36" i="5"/>
  <c r="AL36" i="5"/>
  <c r="S36" i="5"/>
  <c r="U36" i="5"/>
  <c r="Y36" i="5"/>
  <c r="AK36" i="5"/>
  <c r="R40" i="5"/>
  <c r="K40" i="5"/>
  <c r="M40" i="5"/>
  <c r="P40" i="5"/>
  <c r="AA40" i="5"/>
  <c r="T40" i="5"/>
  <c r="W40" i="5"/>
  <c r="Y40" i="5"/>
  <c r="AJ40" i="5"/>
  <c r="AC40" i="5"/>
  <c r="AF40" i="5"/>
  <c r="AH40" i="5"/>
  <c r="N40" i="5"/>
  <c r="J40" i="5"/>
  <c r="L40" i="5"/>
  <c r="O40" i="5"/>
  <c r="Q40" i="5"/>
  <c r="AL40" i="5"/>
  <c r="AK40" i="5"/>
  <c r="AN40" i="5"/>
  <c r="AP40" i="5"/>
  <c r="AR40" i="5"/>
  <c r="AL35" i="5"/>
  <c r="L35" i="5"/>
  <c r="S12" i="5"/>
  <c r="AF19" i="5"/>
  <c r="AK16" i="5"/>
  <c r="S25" i="5"/>
  <c r="AE25" i="5"/>
  <c r="AK11" i="5"/>
  <c r="AD11" i="5"/>
  <c r="AE13" i="5"/>
  <c r="V40" i="5"/>
  <c r="AN10" i="5"/>
  <c r="AD22" i="5"/>
  <c r="S39" i="5"/>
  <c r="AG23" i="5"/>
  <c r="AE33" i="5"/>
  <c r="AB35" i="5"/>
  <c r="AC15" i="5"/>
  <c r="V15" i="5"/>
  <c r="K12" i="5"/>
  <c r="X19" i="5"/>
  <c r="AC16" i="5"/>
  <c r="K25" i="5"/>
  <c r="W25" i="5"/>
  <c r="P30" i="5"/>
  <c r="R11" i="5"/>
  <c r="V11" i="5"/>
  <c r="W13" i="5"/>
  <c r="AR32" i="5"/>
  <c r="P32" i="5"/>
  <c r="AA10" i="5"/>
  <c r="X26" i="5"/>
  <c r="S26" i="5"/>
  <c r="AR39" i="5"/>
  <c r="AH39" i="5"/>
  <c r="AN23" i="5"/>
  <c r="AH17" i="5"/>
  <c r="O21" i="5"/>
  <c r="Q21" i="5"/>
  <c r="AP21" i="5"/>
  <c r="AB21" i="5"/>
  <c r="W21" i="5"/>
  <c r="Y21" i="5"/>
  <c r="K21" i="5"/>
  <c r="AJ21" i="5"/>
  <c r="N21" i="5"/>
  <c r="P21" i="5"/>
  <c r="J21" i="5"/>
  <c r="AI21" i="5"/>
  <c r="U21" i="5"/>
  <c r="AL21" i="5"/>
  <c r="AN21" i="5"/>
  <c r="AH21" i="5"/>
  <c r="T21" i="5"/>
  <c r="AS21" i="5"/>
  <c r="J18" i="5"/>
  <c r="AI18" i="5"/>
  <c r="U18" i="5"/>
  <c r="O18" i="5"/>
  <c r="Q18" i="5"/>
  <c r="R18" i="5"/>
  <c r="AQ18" i="5"/>
  <c r="AC18" i="5"/>
  <c r="W18" i="5"/>
  <c r="Y18" i="5"/>
  <c r="AP18" i="5"/>
  <c r="AB18" i="5"/>
  <c r="N18" i="5"/>
  <c r="P18" i="5"/>
  <c r="AA18" i="5"/>
  <c r="M18" i="5"/>
  <c r="AL18" i="5"/>
  <c r="AN18" i="5"/>
  <c r="J14" i="5"/>
  <c r="AI14" i="5"/>
  <c r="U14" i="5"/>
  <c r="O14" i="5"/>
  <c r="Q14" i="5"/>
  <c r="R14" i="5"/>
  <c r="AQ14" i="5"/>
  <c r="AC14" i="5"/>
  <c r="W14" i="5"/>
  <c r="Y14" i="5"/>
  <c r="AP14" i="5"/>
  <c r="AB14" i="5"/>
  <c r="N14" i="5"/>
  <c r="P14" i="5"/>
  <c r="AA14" i="5"/>
  <c r="M14" i="5"/>
  <c r="AL14" i="5"/>
  <c r="AN14" i="5"/>
  <c r="N38" i="5"/>
  <c r="J38" i="5"/>
  <c r="L38" i="5"/>
  <c r="P38" i="5"/>
  <c r="AN38" i="5"/>
  <c r="V38" i="5"/>
  <c r="T38" i="5"/>
  <c r="X38" i="5"/>
  <c r="Z38" i="5"/>
  <c r="S38" i="5"/>
  <c r="O38" i="5"/>
  <c r="K38" i="5"/>
  <c r="M38" i="5"/>
  <c r="AA38" i="5"/>
  <c r="AM38" i="5"/>
  <c r="AQ38" i="5"/>
  <c r="AS38" i="5"/>
  <c r="AB38" i="5"/>
  <c r="AO18" i="5"/>
  <c r="AS18" i="5"/>
  <c r="AH18" i="5"/>
  <c r="AK35" i="5"/>
  <c r="AA35" i="5"/>
  <c r="Q38" i="5"/>
  <c r="AP38" i="5"/>
  <c r="M15" i="5"/>
  <c r="AO12" i="5"/>
  <c r="AS12" i="5"/>
  <c r="AH12" i="5"/>
  <c r="AA19" i="5"/>
  <c r="AM19" i="5"/>
  <c r="AM14" i="5"/>
  <c r="T14" i="5"/>
  <c r="AN16" i="5"/>
  <c r="M16" i="5"/>
  <c r="AS25" i="5"/>
  <c r="AH25" i="5"/>
  <c r="AA21" i="5"/>
  <c r="AM21" i="5"/>
  <c r="S30" i="5"/>
  <c r="M11" i="5"/>
  <c r="AO11" i="5"/>
  <c r="AS13" i="5"/>
  <c r="AH13" i="5"/>
  <c r="AL13" i="5"/>
  <c r="U40" i="5"/>
  <c r="AQ32" i="5"/>
  <c r="AE32" i="5"/>
  <c r="W10" i="5"/>
  <c r="Z10" i="5"/>
  <c r="AS22" i="5"/>
  <c r="AM26" i="5"/>
  <c r="K26" i="5"/>
  <c r="K36" i="5"/>
  <c r="AG39" i="5"/>
  <c r="AG20" i="5"/>
  <c r="Z20" i="5"/>
  <c r="AE23" i="5"/>
  <c r="AB28" i="5"/>
  <c r="AG17" i="5"/>
  <c r="AK33" i="5"/>
  <c r="AG34" i="5"/>
  <c r="N25" i="5"/>
  <c r="P25" i="5"/>
  <c r="J25" i="5"/>
  <c r="AI25" i="5"/>
  <c r="U25" i="5"/>
  <c r="V25" i="5"/>
  <c r="X25" i="5"/>
  <c r="R25" i="5"/>
  <c r="AQ25" i="5"/>
  <c r="AC25" i="5"/>
  <c r="O25" i="5"/>
  <c r="Q25" i="5"/>
  <c r="AP25" i="5"/>
  <c r="AB25" i="5"/>
  <c r="AM25" i="5"/>
  <c r="AO25" i="5"/>
  <c r="AA25" i="5"/>
  <c r="M25" i="5"/>
  <c r="S11" i="5"/>
  <c r="Y35" i="5"/>
  <c r="S35" i="5"/>
  <c r="AG12" i="5"/>
  <c r="AK12" i="5"/>
  <c r="S19" i="5"/>
  <c r="AE19" i="5"/>
  <c r="AF16" i="5"/>
  <c r="AK25" i="5"/>
  <c r="Z25" i="5"/>
  <c r="AD25" i="5"/>
  <c r="AR11" i="5"/>
  <c r="AG11" i="5"/>
  <c r="AK13" i="5"/>
  <c r="AI40" i="5"/>
  <c r="AM40" i="5"/>
  <c r="AI32" i="5"/>
  <c r="V32" i="5"/>
  <c r="AL10" i="5"/>
  <c r="R10" i="5"/>
  <c r="AP36" i="5"/>
  <c r="AO39" i="5"/>
  <c r="AN20" i="5"/>
  <c r="AS23" i="5"/>
  <c r="AL23" i="5"/>
  <c r="AI28" i="5"/>
  <c r="AN17" i="5"/>
  <c r="M33" i="5"/>
  <c r="X34" i="5"/>
  <c r="AA36" i="5"/>
  <c r="T36" i="5"/>
  <c r="AE20" i="5"/>
  <c r="AD28" i="5"/>
  <c r="Z28" i="5"/>
  <c r="AE17" i="5"/>
  <c r="L33" i="5"/>
  <c r="AE34" i="5"/>
  <c r="L25" i="5"/>
  <c r="J22" i="5"/>
  <c r="AI22" i="5"/>
  <c r="U22" i="5"/>
  <c r="O22" i="5"/>
  <c r="Q22" i="5"/>
  <c r="R22" i="5"/>
  <c r="AQ22" i="5"/>
  <c r="AC22" i="5"/>
  <c r="W22" i="5"/>
  <c r="Y22" i="5"/>
  <c r="Z22" i="5"/>
  <c r="L22" i="5"/>
  <c r="AK22" i="5"/>
  <c r="AE22" i="5"/>
  <c r="AG22" i="5"/>
  <c r="AP22" i="5"/>
  <c r="AB22" i="5"/>
  <c r="N22" i="5"/>
  <c r="P22" i="5"/>
  <c r="AA22" i="5"/>
  <c r="M22" i="5"/>
  <c r="AL22" i="5"/>
  <c r="AN22" i="5"/>
  <c r="J12" i="5"/>
  <c r="AI12" i="5"/>
  <c r="U12" i="5"/>
  <c r="O12" i="5"/>
  <c r="Q12" i="5"/>
  <c r="R12" i="5"/>
  <c r="AQ12" i="5"/>
  <c r="AC12" i="5"/>
  <c r="W12" i="5"/>
  <c r="Y12" i="5"/>
  <c r="AP12" i="5"/>
  <c r="AB12" i="5"/>
  <c r="N12" i="5"/>
  <c r="P12" i="5"/>
  <c r="AA12" i="5"/>
  <c r="M12" i="5"/>
  <c r="AL12" i="5"/>
  <c r="AN12" i="5"/>
  <c r="J39" i="5"/>
  <c r="AA39" i="5"/>
  <c r="AL39" i="5"/>
  <c r="M39" i="5"/>
  <c r="O39" i="5"/>
  <c r="R39" i="5"/>
  <c r="AJ39" i="5"/>
  <c r="U39" i="5"/>
  <c r="W39" i="5"/>
  <c r="Y39" i="5"/>
  <c r="Z39" i="5"/>
  <c r="AS39" i="5"/>
  <c r="AD39" i="5"/>
  <c r="AF39" i="5"/>
  <c r="AI39" i="5"/>
  <c r="AP39" i="5"/>
  <c r="AB39" i="5"/>
  <c r="L39" i="5"/>
  <c r="N39" i="5"/>
  <c r="K39" i="5"/>
  <c r="AK39" i="5"/>
  <c r="V39" i="5"/>
  <c r="X39" i="5"/>
  <c r="P39" i="5"/>
  <c r="AC39" i="5"/>
  <c r="AN39" i="5"/>
  <c r="AQ39" i="5"/>
  <c r="N23" i="5"/>
  <c r="P23" i="5"/>
  <c r="J23" i="5"/>
  <c r="AI23" i="5"/>
  <c r="U23" i="5"/>
  <c r="V23" i="5"/>
  <c r="X23" i="5"/>
  <c r="R23" i="5"/>
  <c r="AQ23" i="5"/>
  <c r="AC23" i="5"/>
  <c r="AD23" i="5"/>
  <c r="AF23" i="5"/>
  <c r="Z23" i="5"/>
  <c r="L23" i="5"/>
  <c r="AK23" i="5"/>
  <c r="O23" i="5"/>
  <c r="Q23" i="5"/>
  <c r="AP23" i="5"/>
  <c r="AB23" i="5"/>
  <c r="W23" i="5"/>
  <c r="Y23" i="5"/>
  <c r="K23" i="5"/>
  <c r="AJ23" i="5"/>
  <c r="AM23" i="5"/>
  <c r="AO23" i="5"/>
  <c r="AA23" i="5"/>
  <c r="M23" i="5"/>
  <c r="N13" i="5"/>
  <c r="P13" i="5"/>
  <c r="J13" i="5"/>
  <c r="AI13" i="5"/>
  <c r="U13" i="5"/>
  <c r="V13" i="5"/>
  <c r="X13" i="5"/>
  <c r="R13" i="5"/>
  <c r="AQ13" i="5"/>
  <c r="AC13" i="5"/>
  <c r="AD13" i="5"/>
  <c r="O13" i="5"/>
  <c r="Q13" i="5"/>
  <c r="AP13" i="5"/>
  <c r="AB13" i="5"/>
  <c r="AM13" i="5"/>
  <c r="AO13" i="5"/>
  <c r="AA13" i="5"/>
  <c r="M13" i="5"/>
  <c r="AP16" i="5"/>
  <c r="AB16" i="5"/>
  <c r="N16" i="5"/>
  <c r="P16" i="5"/>
  <c r="K16" i="5"/>
  <c r="AJ16" i="5"/>
  <c r="V16" i="5"/>
  <c r="X16" i="5"/>
  <c r="J16" i="5"/>
  <c r="AI16" i="5"/>
  <c r="U16" i="5"/>
  <c r="O16" i="5"/>
  <c r="Q16" i="5"/>
  <c r="AH16" i="5"/>
  <c r="T16" i="5"/>
  <c r="AS16" i="5"/>
  <c r="AM16" i="5"/>
  <c r="AO16" i="5"/>
  <c r="AE35" i="5"/>
  <c r="N35" i="5"/>
  <c r="Z35" i="5"/>
  <c r="AF12" i="5"/>
  <c r="AR12" i="5"/>
  <c r="AK19" i="5"/>
  <c r="Z19" i="5"/>
  <c r="AD19" i="5"/>
  <c r="AE16" i="5"/>
  <c r="L16" i="5"/>
  <c r="AR25" i="5"/>
  <c r="AG25" i="5"/>
  <c r="L11" i="5"/>
  <c r="AF11" i="5"/>
  <c r="AR13" i="5"/>
  <c r="AG13" i="5"/>
  <c r="Z40" i="5"/>
  <c r="AB40" i="5"/>
  <c r="S32" i="5"/>
  <c r="N32" i="5"/>
  <c r="AK10" i="5"/>
  <c r="AO22" i="5"/>
  <c r="AJ22" i="5"/>
  <c r="M30" i="5"/>
  <c r="AL30" i="5"/>
  <c r="AN30" i="5"/>
  <c r="AH30" i="5"/>
  <c r="T30" i="5"/>
  <c r="U30" i="5"/>
  <c r="O30" i="5"/>
  <c r="Q30" i="5"/>
  <c r="AP30" i="5"/>
  <c r="AB30" i="5"/>
  <c r="AS30" i="5"/>
  <c r="AM30" i="5"/>
  <c r="AO30" i="5"/>
  <c r="AA30" i="5"/>
  <c r="AD30" i="5"/>
  <c r="AF30" i="5"/>
  <c r="Z30" i="5"/>
  <c r="L30" i="5"/>
  <c r="J26" i="5"/>
  <c r="AI26" i="5"/>
  <c r="U26" i="5"/>
  <c r="O26" i="5"/>
  <c r="Q26" i="5"/>
  <c r="R26" i="5"/>
  <c r="AQ26" i="5"/>
  <c r="AC26" i="5"/>
  <c r="W26" i="5"/>
  <c r="Y26" i="5"/>
  <c r="Z26" i="5"/>
  <c r="L26" i="5"/>
  <c r="AK26" i="5"/>
  <c r="AE26" i="5"/>
  <c r="AG26" i="5"/>
  <c r="AP26" i="5"/>
  <c r="AB26" i="5"/>
  <c r="N26" i="5"/>
  <c r="P26" i="5"/>
  <c r="AA26" i="5"/>
  <c r="M26" i="5"/>
  <c r="AL26" i="5"/>
  <c r="AN26" i="5"/>
  <c r="O15" i="5"/>
  <c r="Q15" i="5"/>
  <c r="AP15" i="5"/>
  <c r="AB15" i="5"/>
  <c r="W15" i="5"/>
  <c r="Y15" i="5"/>
  <c r="K15" i="5"/>
  <c r="AJ15" i="5"/>
  <c r="N15" i="5"/>
  <c r="P15" i="5"/>
  <c r="J15" i="5"/>
  <c r="AI15" i="5"/>
  <c r="U15" i="5"/>
  <c r="AL15" i="5"/>
  <c r="AN15" i="5"/>
  <c r="AH15" i="5"/>
  <c r="T15" i="5"/>
  <c r="AS15" i="5"/>
  <c r="U35" i="5"/>
  <c r="AS35" i="5"/>
  <c r="W38" i="5"/>
  <c r="AQ15" i="5"/>
  <c r="X15" i="5"/>
  <c r="X12" i="5"/>
  <c r="AJ12" i="5"/>
  <c r="AC19" i="5"/>
  <c r="R19" i="5"/>
  <c r="V19" i="5"/>
  <c r="V14" i="5"/>
  <c r="K14" i="5"/>
  <c r="W16" i="5"/>
  <c r="AQ16" i="5"/>
  <c r="AJ25" i="5"/>
  <c r="Y25" i="5"/>
  <c r="AC21" i="5"/>
  <c r="R21" i="5"/>
  <c r="V21" i="5"/>
  <c r="J30" i="5"/>
  <c r="N30" i="5"/>
  <c r="AQ11" i="5"/>
  <c r="AJ13" i="5"/>
  <c r="Y13" i="5"/>
  <c r="AQ40" i="5"/>
  <c r="S40" i="5"/>
  <c r="R32" i="5"/>
  <c r="AK32" i="5"/>
  <c r="AF22" i="5"/>
  <c r="T22" i="5"/>
  <c r="AS26" i="5"/>
  <c r="Q36" i="5"/>
  <c r="AN36" i="5"/>
  <c r="AM39" i="5"/>
  <c r="T23" i="5"/>
  <c r="AS17" i="5"/>
  <c r="AL17" i="5"/>
  <c r="O11" i="5"/>
  <c r="Q11" i="5"/>
  <c r="AP11" i="5"/>
  <c r="AB11" i="5"/>
  <c r="W11" i="5"/>
  <c r="Y11" i="5"/>
  <c r="K11" i="5"/>
  <c r="AJ11" i="5"/>
  <c r="N11" i="5"/>
  <c r="P11" i="5"/>
  <c r="J11" i="5"/>
  <c r="AI11" i="5"/>
  <c r="U11" i="5"/>
  <c r="AL11" i="5"/>
  <c r="AN11" i="5"/>
  <c r="AH11" i="5"/>
  <c r="T11" i="5"/>
  <c r="AS11" i="5"/>
  <c r="AP35" i="5"/>
  <c r="AF35" i="5"/>
  <c r="AJ35" i="5"/>
  <c r="AC35" i="5"/>
  <c r="K35" i="5"/>
  <c r="AR35" i="5"/>
  <c r="O35" i="5"/>
  <c r="AM35" i="5"/>
  <c r="J35" i="5"/>
  <c r="AI35" i="5"/>
  <c r="AG35" i="5"/>
  <c r="P35" i="5"/>
  <c r="AN35" i="5"/>
  <c r="AH35" i="5"/>
  <c r="V35" i="5"/>
  <c r="X35" i="5"/>
  <c r="Q35" i="5"/>
  <c r="AO35" i="5"/>
  <c r="T35" i="5"/>
  <c r="M35" i="5"/>
  <c r="AR19" i="5"/>
  <c r="AF25" i="5"/>
  <c r="AE11" i="5"/>
  <c r="AP10" i="5"/>
  <c r="AB10" i="5"/>
  <c r="N10" i="5"/>
  <c r="P10" i="5"/>
  <c r="K10" i="5"/>
  <c r="AJ10" i="5"/>
  <c r="V10" i="5"/>
  <c r="X10" i="5"/>
  <c r="S10" i="5"/>
  <c r="AR10" i="5"/>
  <c r="AD10" i="5"/>
  <c r="AF10" i="5"/>
  <c r="J10" i="5"/>
  <c r="AI10" i="5"/>
  <c r="U10" i="5"/>
  <c r="O10" i="5"/>
  <c r="Q10" i="5"/>
  <c r="AH10" i="5"/>
  <c r="T10" i="5"/>
  <c r="AS10" i="5"/>
  <c r="AM10" i="5"/>
  <c r="AO10" i="5"/>
  <c r="AP20" i="5"/>
  <c r="AB20" i="5"/>
  <c r="N20" i="5"/>
  <c r="P20" i="5"/>
  <c r="K20" i="5"/>
  <c r="AJ20" i="5"/>
  <c r="V20" i="5"/>
  <c r="X20" i="5"/>
  <c r="S20" i="5"/>
  <c r="AR20" i="5"/>
  <c r="AD20" i="5"/>
  <c r="AF20" i="5"/>
  <c r="J20" i="5"/>
  <c r="AI20" i="5"/>
  <c r="U20" i="5"/>
  <c r="O20" i="5"/>
  <c r="Q20" i="5"/>
  <c r="R20" i="5"/>
  <c r="AQ20" i="5"/>
  <c r="AC20" i="5"/>
  <c r="W20" i="5"/>
  <c r="Y20" i="5"/>
  <c r="AH20" i="5"/>
  <c r="T20" i="5"/>
  <c r="AS20" i="5"/>
  <c r="AM20" i="5"/>
  <c r="AO20" i="5"/>
  <c r="K28" i="5"/>
  <c r="M28" i="5"/>
  <c r="AF28" i="5"/>
  <c r="V28" i="5"/>
  <c r="S28" i="5"/>
  <c r="U28" i="5"/>
  <c r="AS28" i="5"/>
  <c r="AO28" i="5"/>
  <c r="AA28" i="5"/>
  <c r="AC28" i="5"/>
  <c r="N28" i="5"/>
  <c r="X28" i="5"/>
  <c r="J28" i="5"/>
  <c r="L28" i="5"/>
  <c r="O28" i="5"/>
  <c r="P28" i="5"/>
  <c r="Y28" i="5"/>
  <c r="R28" i="5"/>
  <c r="T28" i="5"/>
  <c r="W28" i="5"/>
  <c r="AL28" i="5"/>
  <c r="AQ28" i="5"/>
  <c r="AH28" i="5"/>
  <c r="AJ28" i="5"/>
  <c r="AM28" i="5"/>
  <c r="AN28" i="5"/>
  <c r="AR28" i="5"/>
  <c r="Q33" i="5"/>
  <c r="AP33" i="5"/>
  <c r="AB33" i="5"/>
  <c r="N33" i="5"/>
  <c r="P33" i="5"/>
  <c r="Y33" i="5"/>
  <c r="K33" i="5"/>
  <c r="AJ33" i="5"/>
  <c r="V33" i="5"/>
  <c r="X33" i="5"/>
  <c r="AG33" i="5"/>
  <c r="S33" i="5"/>
  <c r="AR33" i="5"/>
  <c r="AD33" i="5"/>
  <c r="AF33" i="5"/>
  <c r="J33" i="5"/>
  <c r="AI33" i="5"/>
  <c r="U33" i="5"/>
  <c r="O33" i="5"/>
  <c r="R33" i="5"/>
  <c r="AQ33" i="5"/>
  <c r="AC33" i="5"/>
  <c r="W33" i="5"/>
  <c r="AH33" i="5"/>
  <c r="T33" i="5"/>
  <c r="AS33" i="5"/>
  <c r="AM33" i="5"/>
  <c r="M34" i="5"/>
  <c r="AL34" i="5"/>
  <c r="AN34" i="5"/>
  <c r="AH34" i="5"/>
  <c r="T34" i="5"/>
  <c r="U34" i="5"/>
  <c r="O34" i="5"/>
  <c r="Q34" i="5"/>
  <c r="AP34" i="5"/>
  <c r="AB34" i="5"/>
  <c r="AC34" i="5"/>
  <c r="W34" i="5"/>
  <c r="Y34" i="5"/>
  <c r="K34" i="5"/>
  <c r="AJ34" i="5"/>
  <c r="AS34" i="5"/>
  <c r="AM34" i="5"/>
  <c r="AO34" i="5"/>
  <c r="AA34" i="5"/>
  <c r="N34" i="5"/>
  <c r="P34" i="5"/>
  <c r="J34" i="5"/>
  <c r="AI34" i="5"/>
  <c r="AD34" i="5"/>
  <c r="AF34" i="5"/>
  <c r="Z34" i="5"/>
  <c r="L34" i="5"/>
  <c r="AD35" i="5"/>
  <c r="W35" i="5"/>
  <c r="AM12" i="5"/>
  <c r="T12" i="5"/>
  <c r="M19" i="5"/>
  <c r="AO19" i="5"/>
  <c r="AL16" i="5"/>
  <c r="AA16" i="5"/>
  <c r="T25" i="5"/>
  <c r="AN25" i="5"/>
  <c r="AG30" i="5"/>
  <c r="AK30" i="5"/>
  <c r="AA11" i="5"/>
  <c r="AM11" i="5"/>
  <c r="T13" i="5"/>
  <c r="AN13" i="5"/>
  <c r="AG40" i="5"/>
  <c r="AS40" i="5"/>
  <c r="J32" i="5"/>
  <c r="AG10" i="5"/>
  <c r="M10" i="5"/>
  <c r="X22" i="5"/>
  <c r="S22" i="5"/>
  <c r="AR26" i="5"/>
  <c r="Z36" i="5"/>
  <c r="AB36" i="5"/>
  <c r="T39" i="5"/>
  <c r="AK20" i="5"/>
  <c r="S23" i="5"/>
  <c r="Q28" i="5"/>
  <c r="AR17" i="5"/>
  <c r="Z33" i="5"/>
  <c r="AR34" i="5"/>
  <c r="AK34" i="5"/>
  <c r="AO24" i="5"/>
  <c r="AM24" i="5"/>
  <c r="AS24" i="5"/>
  <c r="T24" i="5"/>
  <c r="AH24" i="5"/>
  <c r="AS37" i="5"/>
  <c r="AO37" i="5"/>
  <c r="Q37" i="5"/>
  <c r="X37" i="5"/>
  <c r="AH37" i="5"/>
  <c r="AM29" i="5"/>
  <c r="AS29" i="5"/>
  <c r="T29" i="5"/>
  <c r="AH29" i="5"/>
  <c r="AR27" i="5"/>
  <c r="Z27" i="5"/>
  <c r="S27" i="5"/>
  <c r="AN27" i="5"/>
  <c r="AL27" i="5"/>
  <c r="AN31" i="5"/>
  <c r="AL31" i="5"/>
  <c r="M31" i="5"/>
  <c r="AA31" i="5"/>
  <c r="AO31" i="5"/>
  <c r="Q24" i="5"/>
  <c r="O24" i="5"/>
  <c r="U24" i="5"/>
  <c r="AI24" i="5"/>
  <c r="J24" i="5"/>
  <c r="M37" i="5"/>
  <c r="AN37" i="5"/>
  <c r="P37" i="5"/>
  <c r="AI37" i="5"/>
  <c r="J37" i="5"/>
  <c r="O29" i="5"/>
  <c r="U29" i="5"/>
  <c r="AI29" i="5"/>
  <c r="J29" i="5"/>
  <c r="AJ27" i="5"/>
  <c r="T27" i="5"/>
  <c r="J27" i="5"/>
  <c r="P27" i="5"/>
  <c r="N27" i="5"/>
  <c r="P31" i="5"/>
  <c r="N31" i="5"/>
  <c r="AB31" i="5"/>
  <c r="AP31" i="5"/>
  <c r="Q31" i="5"/>
  <c r="AF24" i="5"/>
  <c r="AD24" i="5"/>
  <c r="AR24" i="5"/>
  <c r="S24" i="5"/>
  <c r="AF37" i="5"/>
  <c r="T37" i="5"/>
  <c r="Y37" i="5"/>
  <c r="S37" i="5"/>
  <c r="AF29" i="5"/>
  <c r="AD29" i="5"/>
  <c r="AR29" i="5"/>
  <c r="S29" i="5"/>
  <c r="AG29" i="5"/>
  <c r="AC27" i="5"/>
  <c r="AQ27" i="5"/>
  <c r="AG27" i="5"/>
  <c r="AE27" i="5"/>
  <c r="AE31" i="5"/>
  <c r="AK31" i="5"/>
  <c r="L31" i="5"/>
  <c r="Z31" i="5"/>
  <c r="X24" i="5"/>
  <c r="V24" i="5"/>
  <c r="AJ24" i="5"/>
  <c r="K24" i="5"/>
  <c r="V37" i="5"/>
  <c r="AM37" i="5"/>
  <c r="O37" i="5"/>
  <c r="K37" i="5"/>
  <c r="X29" i="5"/>
  <c r="V29" i="5"/>
  <c r="AJ29" i="5"/>
  <c r="K29" i="5"/>
  <c r="Y29" i="5"/>
  <c r="AB27" i="5"/>
  <c r="AI27" i="5"/>
  <c r="Y27" i="5"/>
  <c r="W27" i="5"/>
  <c r="W31" i="5"/>
  <c r="AC31" i="5"/>
  <c r="AQ31" i="5"/>
  <c r="R31" i="5"/>
  <c r="P24" i="5"/>
  <c r="N24" i="5"/>
  <c r="AB24" i="5"/>
  <c r="L37" i="5"/>
  <c r="AC37" i="5"/>
  <c r="AJ37" i="5"/>
  <c r="P29" i="5"/>
  <c r="N29" i="5"/>
  <c r="AB29" i="5"/>
  <c r="AP29" i="5"/>
  <c r="AS27" i="5"/>
  <c r="AA27" i="5"/>
  <c r="Q27" i="5"/>
  <c r="O31" i="5"/>
  <c r="U31" i="5"/>
  <c r="AI31" i="5"/>
  <c r="J41" i="5"/>
  <c r="A43" i="5"/>
  <c r="G42" i="5" a="1"/>
  <c r="G42" i="5" s="1"/>
  <c r="H42" i="5" s="1"/>
  <c r="F42" i="5" a="1"/>
  <c r="F42" i="5" s="1"/>
  <c r="C42" i="5" a="1"/>
  <c r="C42" i="5" s="1"/>
  <c r="A44" i="4"/>
  <c r="AM41" i="5" l="1"/>
  <c r="W41" i="5"/>
  <c r="AK41" i="5"/>
  <c r="S41" i="5"/>
  <c r="AN41" i="5"/>
  <c r="AS41" i="5"/>
  <c r="AH41" i="5"/>
  <c r="AR41" i="5"/>
  <c r="AO41" i="5"/>
  <c r="Y41" i="5"/>
  <c r="U41" i="5"/>
  <c r="P41" i="5"/>
  <c r="L41" i="5"/>
  <c r="AQ41" i="5"/>
  <c r="AL41" i="5"/>
  <c r="N41" i="5"/>
  <c r="AP41" i="5"/>
  <c r="AI41" i="5"/>
  <c r="AF41" i="5"/>
  <c r="AD41" i="5"/>
  <c r="AB41" i="5"/>
  <c r="AJ41" i="5"/>
  <c r="AG41" i="5"/>
  <c r="AE41" i="5"/>
  <c r="AC41" i="5"/>
  <c r="Z41" i="5"/>
  <c r="AA41" i="5"/>
  <c r="X41" i="5"/>
  <c r="V41" i="5"/>
  <c r="T41" i="5"/>
  <c r="R41" i="5"/>
  <c r="Q41" i="5"/>
  <c r="O41" i="5"/>
  <c r="M41" i="5"/>
  <c r="K41" i="5"/>
  <c r="G43" i="5" a="1"/>
  <c r="G43" i="5" s="1"/>
  <c r="H43" i="5" s="1"/>
  <c r="A44" i="5"/>
  <c r="F43" i="5" a="1"/>
  <c r="F43" i="5" s="1"/>
  <c r="C43" i="5" a="1"/>
  <c r="C43" i="5" s="1"/>
  <c r="J42" i="5"/>
  <c r="A45" i="4"/>
  <c r="E653" i="2"/>
  <c r="E701" i="2"/>
  <c r="E765" i="2"/>
  <c r="E781" i="2"/>
  <c r="E829" i="2"/>
  <c r="E837" i="2"/>
  <c r="E845" i="2"/>
  <c r="E861" i="2"/>
  <c r="E869" i="2"/>
  <c r="E885" i="2"/>
  <c r="E909" i="2"/>
  <c r="E917" i="2"/>
  <c r="E933" i="2"/>
  <c r="E941" i="2"/>
  <c r="E957" i="2"/>
  <c r="E965" i="2"/>
  <c r="E989" i="2"/>
  <c r="E995" i="2"/>
  <c r="E997" i="2"/>
  <c r="E1005" i="2"/>
  <c r="E1013" i="2"/>
  <c r="E1021" i="2"/>
  <c r="E1029" i="2"/>
  <c r="E1037" i="2"/>
  <c r="E1045" i="2"/>
  <c r="E1053" i="2"/>
  <c r="E1061" i="2"/>
  <c r="E1069" i="2"/>
  <c r="E1072" i="2"/>
  <c r="E1077" i="2"/>
  <c r="E1085" i="2"/>
  <c r="E1093" i="2"/>
  <c r="E1101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T42" i="5" l="1"/>
  <c r="AD42" i="5"/>
  <c r="V42" i="5"/>
  <c r="AJ42" i="5"/>
  <c r="AA42" i="5"/>
  <c r="AC42" i="5"/>
  <c r="AH42" i="5"/>
  <c r="Y42" i="5"/>
  <c r="AF42" i="5"/>
  <c r="W42" i="5"/>
  <c r="AS42" i="5"/>
  <c r="AQ42" i="5"/>
  <c r="AO42" i="5"/>
  <c r="AM42" i="5"/>
  <c r="AL42" i="5"/>
  <c r="R42" i="5"/>
  <c r="P42" i="5"/>
  <c r="M42" i="5"/>
  <c r="K42" i="5"/>
  <c r="N42" i="5"/>
  <c r="AR42" i="5"/>
  <c r="AP42" i="5"/>
  <c r="AN42" i="5"/>
  <c r="AK42" i="5"/>
  <c r="AI42" i="5"/>
  <c r="AG42" i="5"/>
  <c r="AE42" i="5"/>
  <c r="AB42" i="5"/>
  <c r="Z42" i="5"/>
  <c r="X42" i="5"/>
  <c r="U42" i="5"/>
  <c r="S42" i="5"/>
  <c r="Q42" i="5"/>
  <c r="O42" i="5"/>
  <c r="L42" i="5"/>
  <c r="Z43" i="5"/>
  <c r="C44" i="5" a="1"/>
  <c r="C44" i="5" s="1"/>
  <c r="G44" i="5" a="1"/>
  <c r="G44" i="5" s="1"/>
  <c r="H44" i="5" s="1"/>
  <c r="A45" i="5"/>
  <c r="F44" i="5" a="1"/>
  <c r="F44" i="5" s="1"/>
  <c r="A46" i="4"/>
  <c r="E1084" i="2"/>
  <c r="E1060" i="2"/>
  <c r="E1052" i="2"/>
  <c r="E1091" i="2"/>
  <c r="E1083" i="2"/>
  <c r="E1018" i="2"/>
  <c r="E1032" i="2"/>
  <c r="E1087" i="2"/>
  <c r="E998" i="2"/>
  <c r="E1028" i="2"/>
  <c r="E981" i="2"/>
  <c r="E973" i="2"/>
  <c r="E949" i="2"/>
  <c r="E925" i="2"/>
  <c r="E901" i="2"/>
  <c r="E893" i="2"/>
  <c r="E877" i="2"/>
  <c r="E853" i="2"/>
  <c r="E821" i="2"/>
  <c r="E813" i="2"/>
  <c r="E805" i="2"/>
  <c r="E797" i="2"/>
  <c r="E789" i="2"/>
  <c r="E773" i="2"/>
  <c r="E757" i="2"/>
  <c r="E749" i="2"/>
  <c r="E741" i="2"/>
  <c r="E733" i="2"/>
  <c r="E725" i="2"/>
  <c r="E717" i="2"/>
  <c r="E709" i="2"/>
  <c r="E693" i="2"/>
  <c r="E685" i="2"/>
  <c r="E677" i="2"/>
  <c r="E669" i="2"/>
  <c r="E661" i="2"/>
  <c r="E645" i="2"/>
  <c r="E637" i="2"/>
  <c r="E629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1100" i="2"/>
  <c r="E1092" i="2"/>
  <c r="E1076" i="2"/>
  <c r="E1068" i="2"/>
  <c r="E1044" i="2"/>
  <c r="E1036" i="2"/>
  <c r="E1020" i="2"/>
  <c r="E1012" i="2"/>
  <c r="E1004" i="2"/>
  <c r="E996" i="2"/>
  <c r="E988" i="2"/>
  <c r="E980" i="2"/>
  <c r="E972" i="2"/>
  <c r="E964" i="2"/>
  <c r="E956" i="2"/>
  <c r="E948" i="2"/>
  <c r="E932" i="2"/>
  <c r="E924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1099" i="2"/>
  <c r="E1075" i="2"/>
  <c r="E1067" i="2"/>
  <c r="E1059" i="2"/>
  <c r="E1051" i="2"/>
  <c r="E1043" i="2"/>
  <c r="E1035" i="2"/>
  <c r="E1027" i="2"/>
  <c r="E1019" i="2"/>
  <c r="E1011" i="2"/>
  <c r="E1003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5" i="2"/>
  <c r="E667" i="2"/>
  <c r="E659" i="2"/>
  <c r="E651" i="2"/>
  <c r="E643" i="2"/>
  <c r="E635" i="2"/>
  <c r="E627" i="2"/>
  <c r="E619" i="2"/>
  <c r="E611" i="2"/>
  <c r="E603" i="2"/>
  <c r="E595" i="2"/>
  <c r="E587" i="2"/>
  <c r="E1106" i="2"/>
  <c r="E1098" i="2"/>
  <c r="E1090" i="2"/>
  <c r="E1082" i="2"/>
  <c r="E1074" i="2"/>
  <c r="E1066" i="2"/>
  <c r="E1058" i="2"/>
  <c r="E1050" i="2"/>
  <c r="E1042" i="2"/>
  <c r="E1034" i="2"/>
  <c r="E1026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4" i="2"/>
  <c r="E666" i="2"/>
  <c r="E658" i="2"/>
  <c r="E650" i="2"/>
  <c r="E642" i="2"/>
  <c r="E1105" i="2"/>
  <c r="E1097" i="2"/>
  <c r="E1089" i="2"/>
  <c r="E1081" i="2"/>
  <c r="E1073" i="2"/>
  <c r="E1065" i="2"/>
  <c r="E1057" i="2"/>
  <c r="E1049" i="2"/>
  <c r="E1041" i="2"/>
  <c r="E1033" i="2"/>
  <c r="E1025" i="2"/>
  <c r="E1017" i="2"/>
  <c r="E1009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1104" i="2"/>
  <c r="E1096" i="2"/>
  <c r="E1088" i="2"/>
  <c r="E1080" i="2"/>
  <c r="E1064" i="2"/>
  <c r="E1056" i="2"/>
  <c r="E1048" i="2"/>
  <c r="E1040" i="2"/>
  <c r="E1024" i="2"/>
  <c r="E1016" i="2"/>
  <c r="E1008" i="2"/>
  <c r="E1000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E696" i="2"/>
  <c r="E688" i="2"/>
  <c r="E1103" i="2"/>
  <c r="E1095" i="2"/>
  <c r="E1071" i="2"/>
  <c r="E1063" i="2"/>
  <c r="E1055" i="2"/>
  <c r="E1047" i="2"/>
  <c r="E1039" i="2"/>
  <c r="E1031" i="2"/>
  <c r="E1023" i="2"/>
  <c r="E1015" i="2"/>
  <c r="E1007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9" i="2"/>
  <c r="E671" i="2"/>
  <c r="E1102" i="2"/>
  <c r="E1094" i="2"/>
  <c r="E1086" i="2"/>
  <c r="E1078" i="2"/>
  <c r="E1070" i="2"/>
  <c r="E1062" i="2"/>
  <c r="E1054" i="2"/>
  <c r="E1046" i="2"/>
  <c r="E1038" i="2"/>
  <c r="E1030" i="2"/>
  <c r="E1022" i="2"/>
  <c r="E1014" i="2"/>
  <c r="E1006" i="2"/>
  <c r="E990" i="2"/>
  <c r="E982" i="2"/>
  <c r="E974" i="2"/>
  <c r="E966" i="2"/>
  <c r="E958" i="2"/>
  <c r="E950" i="2"/>
  <c r="E942" i="2"/>
  <c r="E934" i="2"/>
  <c r="E926" i="2"/>
  <c r="E918" i="2"/>
  <c r="E910" i="2"/>
  <c r="E902" i="2"/>
  <c r="E894" i="2"/>
  <c r="E886" i="2"/>
  <c r="E878" i="2"/>
  <c r="E870" i="2"/>
  <c r="E862" i="2"/>
  <c r="E854" i="2"/>
  <c r="E846" i="2"/>
  <c r="E838" i="2"/>
  <c r="E830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8" i="2"/>
  <c r="E670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93" i="2"/>
  <c r="E85" i="2"/>
  <c r="E77" i="2"/>
  <c r="E69" i="2"/>
  <c r="E61" i="2"/>
  <c r="E53" i="2"/>
  <c r="E45" i="2"/>
  <c r="E37" i="2"/>
  <c r="E29" i="2"/>
  <c r="E21" i="2"/>
  <c r="E13" i="2"/>
  <c r="E5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6" i="2"/>
  <c r="E268" i="2"/>
  <c r="E260" i="2"/>
  <c r="E252" i="2"/>
  <c r="E244" i="2"/>
  <c r="E236" i="2"/>
  <c r="E228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483" i="2"/>
  <c r="E475" i="2"/>
  <c r="E467" i="2"/>
  <c r="E459" i="2"/>
  <c r="E451" i="2"/>
  <c r="E443" i="2"/>
  <c r="E435" i="2"/>
  <c r="E427" i="2"/>
  <c r="E419" i="2"/>
  <c r="E411" i="2"/>
  <c r="E403" i="2"/>
  <c r="E395" i="2"/>
  <c r="E387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5" i="2"/>
  <c r="E267" i="2"/>
  <c r="E259" i="2"/>
  <c r="E251" i="2"/>
  <c r="E243" i="2"/>
  <c r="E235" i="2"/>
  <c r="E227" i="2"/>
  <c r="E219" i="2"/>
  <c r="E211" i="2"/>
  <c r="E203" i="2"/>
  <c r="E195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634" i="2"/>
  <c r="E626" i="2"/>
  <c r="E618" i="2"/>
  <c r="E610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4" i="2"/>
  <c r="E266" i="2"/>
  <c r="E258" i="2"/>
  <c r="E250" i="2"/>
  <c r="E242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E417" i="2"/>
  <c r="E409" i="2"/>
  <c r="E401" i="2"/>
  <c r="E393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680" i="2"/>
  <c r="E672" i="2"/>
  <c r="E664" i="2"/>
  <c r="E656" i="2"/>
  <c r="E648" i="2"/>
  <c r="E640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520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8" i="2"/>
  <c r="E663" i="2"/>
  <c r="E655" i="2"/>
  <c r="E647" i="2"/>
  <c r="E639" i="2"/>
  <c r="E631" i="2"/>
  <c r="E623" i="2"/>
  <c r="E615" i="2"/>
  <c r="E607" i="2"/>
  <c r="E599" i="2"/>
  <c r="E591" i="2"/>
  <c r="E583" i="2"/>
  <c r="E575" i="2"/>
  <c r="E567" i="2"/>
  <c r="E559" i="2"/>
  <c r="E551" i="2"/>
  <c r="E543" i="2"/>
  <c r="E535" i="2"/>
  <c r="E527" i="2"/>
  <c r="E519" i="2"/>
  <c r="E511" i="2"/>
  <c r="E503" i="2"/>
  <c r="E495" i="2"/>
  <c r="E487" i="2"/>
  <c r="E479" i="2"/>
  <c r="E471" i="2"/>
  <c r="E463" i="2"/>
  <c r="E455" i="2"/>
  <c r="E447" i="2"/>
  <c r="E439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6" i="2"/>
  <c r="E872" i="2"/>
  <c r="E1079" i="2"/>
  <c r="E431" i="2"/>
  <c r="E135" i="2"/>
  <c r="E621" i="2"/>
  <c r="E101" i="2"/>
  <c r="E940" i="2"/>
  <c r="E916" i="2"/>
  <c r="E602" i="2"/>
  <c r="E1001" i="2"/>
  <c r="S43" i="5" l="1"/>
  <c r="P43" i="5"/>
  <c r="N43" i="5"/>
  <c r="L43" i="5"/>
  <c r="R43" i="5"/>
  <c r="AS43" i="5"/>
  <c r="AQ43" i="5"/>
  <c r="AN43" i="5"/>
  <c r="AL43" i="5"/>
  <c r="J43" i="5"/>
  <c r="AJ43" i="5"/>
  <c r="AG43" i="5"/>
  <c r="AE43" i="5"/>
  <c r="AC43" i="5"/>
  <c r="AA43" i="5"/>
  <c r="X43" i="5"/>
  <c r="V43" i="5"/>
  <c r="T43" i="5"/>
  <c r="Q43" i="5"/>
  <c r="O43" i="5"/>
  <c r="M43" i="5"/>
  <c r="K43" i="5"/>
  <c r="AR43" i="5"/>
  <c r="AO43" i="5"/>
  <c r="AM43" i="5"/>
  <c r="AP43" i="5"/>
  <c r="AK43" i="5"/>
  <c r="AI43" i="5"/>
  <c r="AF43" i="5"/>
  <c r="AD43" i="5"/>
  <c r="AH43" i="5"/>
  <c r="AB43" i="5"/>
  <c r="Y43" i="5"/>
  <c r="W43" i="5"/>
  <c r="U43" i="5"/>
  <c r="G45" i="4" a="1"/>
  <c r="G45" i="4" s="1"/>
  <c r="H45" i="4" s="1"/>
  <c r="C45" i="5" a="1"/>
  <c r="C45" i="5" s="1"/>
  <c r="G45" i="5" a="1"/>
  <c r="G45" i="5" s="1"/>
  <c r="H45" i="5" s="1"/>
  <c r="A46" i="5"/>
  <c r="F45" i="5" a="1"/>
  <c r="F45" i="5" s="1"/>
  <c r="AC44" i="5"/>
  <c r="C45" i="4" a="1"/>
  <c r="C45" i="4" s="1"/>
  <c r="F45" i="4" a="1"/>
  <c r="F45" i="4" s="1"/>
  <c r="G40" i="4" a="1"/>
  <c r="G40" i="4" s="1"/>
  <c r="H40" i="4" s="1"/>
  <c r="C40" i="4" a="1"/>
  <c r="C40" i="4" s="1"/>
  <c r="F40" i="4" a="1"/>
  <c r="F40" i="4" s="1"/>
  <c r="F41" i="4" a="1"/>
  <c r="F41" i="4" s="1"/>
  <c r="G41" i="4" a="1"/>
  <c r="G41" i="4" s="1"/>
  <c r="H41" i="4" s="1"/>
  <c r="C41" i="4" a="1"/>
  <c r="C41" i="4" s="1"/>
  <c r="F42" i="4" a="1"/>
  <c r="F42" i="4" s="1"/>
  <c r="C42" i="4" a="1"/>
  <c r="C42" i="4" s="1"/>
  <c r="G42" i="4" a="1"/>
  <c r="G42" i="4" s="1"/>
  <c r="H42" i="4" s="1"/>
  <c r="G43" i="4" a="1"/>
  <c r="G43" i="4" s="1"/>
  <c r="H43" i="4" s="1"/>
  <c r="F43" i="4" a="1"/>
  <c r="F43" i="4" s="1"/>
  <c r="C43" i="4" a="1"/>
  <c r="C43" i="4" s="1"/>
  <c r="G44" i="4" a="1"/>
  <c r="G44" i="4" s="1"/>
  <c r="H44" i="4" s="1"/>
  <c r="F44" i="4" a="1"/>
  <c r="F44" i="4" s="1"/>
  <c r="C44" i="4" a="1"/>
  <c r="C44" i="4" s="1"/>
  <c r="A47" i="4"/>
  <c r="G46" i="4" a="1"/>
  <c r="G46" i="4" s="1"/>
  <c r="H46" i="4" s="1"/>
  <c r="F46" i="4" a="1"/>
  <c r="F46" i="4" s="1"/>
  <c r="C46" i="4" a="1"/>
  <c r="C46" i="4" s="1"/>
  <c r="G15" i="4" a="1"/>
  <c r="G15" i="4" s="1"/>
  <c r="H15" i="4" s="1"/>
  <c r="G38" i="4" a="1"/>
  <c r="G38" i="4" s="1"/>
  <c r="H38" i="4" s="1"/>
  <c r="F16" i="4" a="1"/>
  <c r="F16" i="4" s="1"/>
  <c r="F20" i="4" a="1"/>
  <c r="F20" i="4" s="1"/>
  <c r="F12" i="4" a="1"/>
  <c r="F12" i="4" s="1"/>
  <c r="G27" i="4" a="1"/>
  <c r="G27" i="4" s="1"/>
  <c r="H27" i="4" s="1"/>
  <c r="G12" i="4" a="1"/>
  <c r="G12" i="4" s="1"/>
  <c r="H12" i="4" s="1"/>
  <c r="G35" i="4" a="1"/>
  <c r="G35" i="4" s="1"/>
  <c r="H35" i="4" s="1"/>
  <c r="G34" i="4" a="1"/>
  <c r="G34" i="4" s="1"/>
  <c r="H34" i="4" s="1"/>
  <c r="C36" i="4" a="1"/>
  <c r="C36" i="4" s="1"/>
  <c r="F23" i="4" a="1"/>
  <c r="F23" i="4" s="1"/>
  <c r="C21" i="4" a="1"/>
  <c r="C21" i="4" s="1"/>
  <c r="C37" i="4" a="1"/>
  <c r="C37" i="4" s="1"/>
  <c r="C26" i="4" a="1"/>
  <c r="C26" i="4" s="1"/>
  <c r="G22" i="4" a="1"/>
  <c r="G22" i="4" s="1"/>
  <c r="H22" i="4" s="1"/>
  <c r="G39" i="4" a="1"/>
  <c r="G39" i="4" s="1"/>
  <c r="H39" i="4" s="1"/>
  <c r="C32" i="4" a="1"/>
  <c r="C32" i="4" s="1"/>
  <c r="C29" i="4" a="1"/>
  <c r="C29" i="4" s="1"/>
  <c r="F38" i="4" a="1"/>
  <c r="F38" i="4" s="1"/>
  <c r="G20" i="4" a="1"/>
  <c r="G20" i="4" s="1"/>
  <c r="H20" i="4" s="1"/>
  <c r="G10" i="4" a="1"/>
  <c r="G10" i="4" s="1"/>
  <c r="H10" i="4" s="1"/>
  <c r="F28" i="4" a="1"/>
  <c r="F28" i="4" s="1"/>
  <c r="F17" i="4" a="1"/>
  <c r="F17" i="4" s="1"/>
  <c r="F10" i="4" a="1"/>
  <c r="F10" i="4" s="1"/>
  <c r="F22" i="4" a="1"/>
  <c r="F22" i="4" s="1"/>
  <c r="F24" i="4" a="1"/>
  <c r="F24" i="4" s="1"/>
  <c r="C13" i="4" a="1"/>
  <c r="C13" i="4" s="1"/>
  <c r="G19" i="4" a="1"/>
  <c r="G19" i="4" s="1"/>
  <c r="H19" i="4" s="1"/>
  <c r="C22" i="4" a="1"/>
  <c r="C22" i="4" s="1"/>
  <c r="F21" i="4" a="1"/>
  <c r="F21" i="4" s="1"/>
  <c r="F39" i="4" a="1"/>
  <c r="F39" i="4" s="1"/>
  <c r="F35" i="4" a="1"/>
  <c r="F35" i="4" s="1"/>
  <c r="G11" i="4" a="1"/>
  <c r="G11" i="4" s="1"/>
  <c r="H11" i="4" s="1"/>
  <c r="C25" i="4" a="1"/>
  <c r="C25" i="4" s="1"/>
  <c r="C10" i="4" a="1"/>
  <c r="C10" i="4" s="1"/>
  <c r="G31" i="4" a="1"/>
  <c r="G31" i="4" s="1"/>
  <c r="H31" i="4" s="1"/>
  <c r="C17" i="4" a="1"/>
  <c r="C17" i="4" s="1"/>
  <c r="G23" i="4" a="1"/>
  <c r="G23" i="4" s="1"/>
  <c r="H23" i="4" s="1"/>
  <c r="C30" i="4" a="1"/>
  <c r="C30" i="4" s="1"/>
  <c r="F26" i="4" a="1"/>
  <c r="F26" i="4" s="1"/>
  <c r="G21" i="4" a="1"/>
  <c r="G21" i="4" s="1"/>
  <c r="H21" i="4" s="1"/>
  <c r="C19" i="4" a="1"/>
  <c r="C19" i="4" s="1"/>
  <c r="C23" i="4" a="1"/>
  <c r="C23" i="4" s="1"/>
  <c r="C20" i="4" a="1"/>
  <c r="C20" i="4" s="1"/>
  <c r="F19" i="4" a="1"/>
  <c r="F19" i="4" s="1"/>
  <c r="C12" i="4" a="1"/>
  <c r="C12" i="4" s="1"/>
  <c r="F11" i="4" a="1"/>
  <c r="F11" i="4" s="1"/>
  <c r="G17" i="4" a="1"/>
  <c r="G17" i="4" s="1"/>
  <c r="H17" i="4" s="1"/>
  <c r="C15" i="4" a="1"/>
  <c r="C15" i="4" s="1"/>
  <c r="C27" i="4" a="1"/>
  <c r="C27" i="4" s="1"/>
  <c r="F32" i="4" a="1"/>
  <c r="F32" i="4" s="1"/>
  <c r="G24" i="4" a="1"/>
  <c r="G24" i="4" s="1"/>
  <c r="H24" i="4" s="1"/>
  <c r="G28" i="4" a="1"/>
  <c r="G28" i="4" s="1"/>
  <c r="H28" i="4" s="1"/>
  <c r="F31" i="4" a="1"/>
  <c r="F31" i="4" s="1"/>
  <c r="G25" i="4" a="1"/>
  <c r="G25" i="4" s="1"/>
  <c r="H25" i="4" s="1"/>
  <c r="F14" i="4" a="1"/>
  <c r="F14" i="4" s="1"/>
  <c r="F25" i="4" a="1"/>
  <c r="F25" i="4" s="1"/>
  <c r="G30" i="4" a="1"/>
  <c r="G30" i="4" s="1"/>
  <c r="H30" i="4" s="1"/>
  <c r="F34" i="4" a="1"/>
  <c r="F34" i="4" s="1"/>
  <c r="G13" i="4" a="1"/>
  <c r="G13" i="4" s="1"/>
  <c r="H13" i="4" s="1"/>
  <c r="C38" i="4" a="1"/>
  <c r="C38" i="4" s="1"/>
  <c r="C28" i="4" a="1"/>
  <c r="C28" i="4" s="1"/>
  <c r="G18" i="4" a="1"/>
  <c r="G18" i="4" s="1"/>
  <c r="H18" i="4" s="1"/>
  <c r="G33" i="4" a="1"/>
  <c r="G33" i="4" s="1"/>
  <c r="H33" i="4" s="1"/>
  <c r="C11" i="4" a="1"/>
  <c r="C11" i="4" s="1"/>
  <c r="G36" i="4" a="1"/>
  <c r="G36" i="4" s="1"/>
  <c r="H36" i="4" s="1"/>
  <c r="C14" i="4" a="1"/>
  <c r="C14" i="4" s="1"/>
  <c r="F27" i="4" a="1"/>
  <c r="F27" i="4" s="1"/>
  <c r="C16" i="4" a="1"/>
  <c r="C16" i="4" s="1"/>
  <c r="C31" i="4" a="1"/>
  <c r="C31" i="4" s="1"/>
  <c r="G37" i="4" a="1"/>
  <c r="G37" i="4" s="1"/>
  <c r="H37" i="4" s="1"/>
  <c r="F36" i="4" a="1"/>
  <c r="F36" i="4" s="1"/>
  <c r="F33" i="4" a="1"/>
  <c r="F33" i="4" s="1"/>
  <c r="C18" i="4" a="1"/>
  <c r="C18" i="4" s="1"/>
  <c r="G26" i="4" a="1"/>
  <c r="G26" i="4" s="1"/>
  <c r="H26" i="4" s="1"/>
  <c r="F15" i="4" a="1"/>
  <c r="F15" i="4" s="1"/>
  <c r="F30" i="4" a="1"/>
  <c r="F30" i="4" s="1"/>
  <c r="C33" i="4" a="1"/>
  <c r="C33" i="4" s="1"/>
  <c r="C35" i="4" a="1"/>
  <c r="C35" i="4" s="1"/>
  <c r="G32" i="4" a="1"/>
  <c r="G32" i="4" s="1"/>
  <c r="H32" i="4" s="1"/>
  <c r="F37" i="4" a="1"/>
  <c r="F37" i="4" s="1"/>
  <c r="G16" i="4" a="1"/>
  <c r="G16" i="4" s="1"/>
  <c r="H16" i="4" s="1"/>
  <c r="C24" i="4" a="1"/>
  <c r="C24" i="4" s="1"/>
  <c r="G14" i="4" a="1"/>
  <c r="G14" i="4" s="1"/>
  <c r="H14" i="4" s="1"/>
  <c r="G29" i="4" a="1"/>
  <c r="G29" i="4" s="1"/>
  <c r="H29" i="4" s="1"/>
  <c r="F18" i="4" a="1"/>
  <c r="F18" i="4" s="1"/>
  <c r="C39" i="4" a="1"/>
  <c r="C39" i="4" s="1"/>
  <c r="F29" i="4" a="1"/>
  <c r="F29" i="4" s="1"/>
  <c r="C34" i="4" a="1"/>
  <c r="C34" i="4" s="1"/>
  <c r="F13" i="4" a="1"/>
  <c r="F13" i="4" s="1"/>
  <c r="AA44" i="5" l="1"/>
  <c r="Y44" i="5"/>
  <c r="W44" i="5"/>
  <c r="T44" i="5"/>
  <c r="R44" i="5"/>
  <c r="P44" i="5"/>
  <c r="M44" i="5"/>
  <c r="K44" i="5"/>
  <c r="AK44" i="5"/>
  <c r="AR44" i="5"/>
  <c r="AP44" i="5"/>
  <c r="AN44" i="5"/>
  <c r="AL44" i="5"/>
  <c r="Y32" i="4"/>
  <c r="AL32" i="4"/>
  <c r="AB44" i="5"/>
  <c r="AI44" i="5"/>
  <c r="AG44" i="5"/>
  <c r="AE44" i="5"/>
  <c r="AD44" i="5"/>
  <c r="AA22" i="4"/>
  <c r="S44" i="5"/>
  <c r="Z44" i="5"/>
  <c r="X44" i="5"/>
  <c r="U44" i="5"/>
  <c r="V44" i="5"/>
  <c r="AD27" i="4"/>
  <c r="AQ45" i="4"/>
  <c r="J44" i="5"/>
  <c r="Q44" i="5"/>
  <c r="O44" i="5"/>
  <c r="L44" i="5"/>
  <c r="N44" i="5"/>
  <c r="AF10" i="4"/>
  <c r="AS44" i="5"/>
  <c r="AQ44" i="5"/>
  <c r="AO44" i="5"/>
  <c r="AM44" i="5"/>
  <c r="AD24" i="4"/>
  <c r="R24" i="4"/>
  <c r="AK24" i="4"/>
  <c r="AG20" i="4"/>
  <c r="T20" i="4"/>
  <c r="AJ44" i="5"/>
  <c r="AH44" i="5"/>
  <c r="AF44" i="5"/>
  <c r="X32" i="4"/>
  <c r="AI33" i="4"/>
  <c r="AA17" i="4"/>
  <c r="V18" i="4"/>
  <c r="S25" i="4"/>
  <c r="AD22" i="4"/>
  <c r="AE12" i="4"/>
  <c r="K23" i="4"/>
  <c r="R27" i="4"/>
  <c r="U45" i="4"/>
  <c r="J29" i="4"/>
  <c r="AD28" i="4"/>
  <c r="N10" i="4"/>
  <c r="N24" i="4"/>
  <c r="AP31" i="4"/>
  <c r="J19" i="4"/>
  <c r="AM20" i="4"/>
  <c r="N14" i="4"/>
  <c r="AP13" i="4"/>
  <c r="N26" i="4"/>
  <c r="N16" i="4"/>
  <c r="N30" i="4"/>
  <c r="AP21" i="4"/>
  <c r="J11" i="4"/>
  <c r="J15" i="4"/>
  <c r="AH45" i="5"/>
  <c r="G46" i="5" a="1"/>
  <c r="G46" i="5" s="1"/>
  <c r="H46" i="5" s="1"/>
  <c r="A47" i="5"/>
  <c r="C46" i="5" a="1"/>
  <c r="C46" i="5" s="1"/>
  <c r="F46" i="5" a="1"/>
  <c r="F46" i="5" s="1"/>
  <c r="AA37" i="4"/>
  <c r="Q36" i="4"/>
  <c r="AI39" i="4"/>
  <c r="Q34" i="4"/>
  <c r="AC35" i="4"/>
  <c r="Q38" i="4"/>
  <c r="R46" i="4"/>
  <c r="Q44" i="4"/>
  <c r="AC43" i="4"/>
  <c r="Y42" i="4"/>
  <c r="M41" i="4"/>
  <c r="Y40" i="4"/>
  <c r="A48" i="4"/>
  <c r="F47" i="4" a="1"/>
  <c r="F47" i="4" s="1"/>
  <c r="G47" i="4" a="1"/>
  <c r="G47" i="4" s="1"/>
  <c r="H47" i="4" s="1"/>
  <c r="C47" i="4" a="1"/>
  <c r="C47" i="4" s="1"/>
  <c r="F111" i="4"/>
  <c r="AL20" i="4" l="1"/>
  <c r="Z24" i="4"/>
  <c r="L41" i="4"/>
  <c r="P38" i="4"/>
  <c r="AP28" i="4"/>
  <c r="AN40" i="4"/>
  <c r="AO45" i="5"/>
  <c r="V24" i="4"/>
  <c r="V28" i="4"/>
  <c r="S22" i="4"/>
  <c r="W39" i="4"/>
  <c r="L15" i="4"/>
  <c r="AD14" i="4"/>
  <c r="AS18" i="4"/>
  <c r="AD37" i="4"/>
  <c r="AB20" i="4"/>
  <c r="J20" i="4"/>
  <c r="O20" i="4"/>
  <c r="W14" i="4"/>
  <c r="L10" i="4"/>
  <c r="K28" i="4"/>
  <c r="AL28" i="4"/>
  <c r="AR45" i="4"/>
  <c r="AD40" i="4"/>
  <c r="AM27" i="4"/>
  <c r="AH27" i="4"/>
  <c r="W18" i="4"/>
  <c r="AF12" i="4"/>
  <c r="J25" i="4"/>
  <c r="AR45" i="5"/>
  <c r="AE39" i="4"/>
  <c r="AK33" i="4"/>
  <c r="AO32" i="4"/>
  <c r="AB15" i="4"/>
  <c r="AC21" i="4"/>
  <c r="AD41" i="4"/>
  <c r="U38" i="4"/>
  <c r="AK16" i="4"/>
  <c r="AQ20" i="4"/>
  <c r="Y20" i="4"/>
  <c r="V20" i="4"/>
  <c r="W10" i="4"/>
  <c r="AH28" i="4"/>
  <c r="N28" i="4"/>
  <c r="S45" i="4"/>
  <c r="P40" i="4"/>
  <c r="V27" i="4"/>
  <c r="AR18" i="4"/>
  <c r="AM45" i="5"/>
  <c r="AL39" i="4"/>
  <c r="U32" i="4"/>
  <c r="AE32" i="4"/>
  <c r="AG15" i="4"/>
  <c r="K15" i="4"/>
  <c r="AS41" i="4"/>
  <c r="AD38" i="4"/>
  <c r="AI20" i="4"/>
  <c r="Q20" i="4"/>
  <c r="N20" i="4"/>
  <c r="AK14" i="4"/>
  <c r="O10" i="4"/>
  <c r="R28" i="4"/>
  <c r="R45" i="4"/>
  <c r="L40" i="4"/>
  <c r="AS27" i="4"/>
  <c r="AJ18" i="4"/>
  <c r="O22" i="4"/>
  <c r="J45" i="5"/>
  <c r="M39" i="4"/>
  <c r="M32" i="4"/>
  <c r="W32" i="4"/>
  <c r="X15" i="4"/>
  <c r="AP15" i="4"/>
  <c r="Y41" i="4"/>
  <c r="R38" i="4"/>
  <c r="AS20" i="4"/>
  <c r="S20" i="4"/>
  <c r="AN20" i="4"/>
  <c r="AC31" i="4"/>
  <c r="AJ14" i="4"/>
  <c r="AR28" i="4"/>
  <c r="Q28" i="4"/>
  <c r="AG45" i="4"/>
  <c r="AO40" i="4"/>
  <c r="AR27" i="4"/>
  <c r="T18" i="4"/>
  <c r="AO25" i="4"/>
  <c r="Y39" i="4"/>
  <c r="K39" i="4"/>
  <c r="AJ32" i="4"/>
  <c r="V32" i="4"/>
  <c r="P15" i="4"/>
  <c r="V34" i="4"/>
  <c r="W41" i="4"/>
  <c r="J38" i="4"/>
  <c r="AC20" i="4"/>
  <c r="K20" i="4"/>
  <c r="X20" i="4"/>
  <c r="L14" i="4"/>
  <c r="AJ28" i="4"/>
  <c r="AN28" i="4"/>
  <c r="X45" i="4"/>
  <c r="AE40" i="4"/>
  <c r="AJ27" i="4"/>
  <c r="Y18" i="4"/>
  <c r="Q25" i="4"/>
  <c r="L39" i="4"/>
  <c r="Z33" i="4"/>
  <c r="AI32" i="4"/>
  <c r="AE15" i="4"/>
  <c r="AQ34" i="4"/>
  <c r="T41" i="4"/>
  <c r="O41" i="4"/>
  <c r="AG38" i="4"/>
  <c r="AP26" i="4"/>
  <c r="U20" i="4"/>
  <c r="AP20" i="4"/>
  <c r="AE20" i="4"/>
  <c r="AC24" i="4"/>
  <c r="K14" i="4"/>
  <c r="AJ10" i="4"/>
  <c r="AB28" i="4"/>
  <c r="X28" i="4"/>
  <c r="AK45" i="4"/>
  <c r="AO27" i="4"/>
  <c r="S27" i="4"/>
  <c r="AN18" i="4"/>
  <c r="AF43" i="4"/>
  <c r="AI25" i="4"/>
  <c r="AG39" i="4"/>
  <c r="Q33" i="4"/>
  <c r="AA32" i="4"/>
  <c r="AK15" i="4"/>
  <c r="R34" i="4"/>
  <c r="AQ41" i="4"/>
  <c r="N41" i="4"/>
  <c r="AF30" i="4"/>
  <c r="Z26" i="4"/>
  <c r="AR20" i="4"/>
  <c r="R20" i="4"/>
  <c r="W20" i="4"/>
  <c r="AF14" i="4"/>
  <c r="AB10" i="4"/>
  <c r="T28" i="4"/>
  <c r="P28" i="4"/>
  <c r="N40" i="4"/>
  <c r="X27" i="4"/>
  <c r="K27" i="4"/>
  <c r="AE18" i="4"/>
  <c r="U12" i="4"/>
  <c r="AH25" i="4"/>
  <c r="K45" i="5"/>
  <c r="AN39" i="4"/>
  <c r="AE33" i="4"/>
  <c r="K32" i="4"/>
  <c r="AJ15" i="4"/>
  <c r="W34" i="4"/>
  <c r="R41" i="4"/>
  <c r="S41" i="4"/>
  <c r="AD30" i="4"/>
  <c r="Y26" i="4"/>
  <c r="AB24" i="4"/>
  <c r="AD12" i="4"/>
  <c r="S21" i="4"/>
  <c r="AC38" i="4"/>
  <c r="W38" i="4"/>
  <c r="L16" i="4"/>
  <c r="AK26" i="4"/>
  <c r="Q26" i="4"/>
  <c r="Q31" i="4"/>
  <c r="Q24" i="4"/>
  <c r="AD10" i="4"/>
  <c r="AI12" i="4"/>
  <c r="AO22" i="4"/>
  <c r="AG37" i="4"/>
  <c r="AF31" i="4"/>
  <c r="AS28" i="4"/>
  <c r="J28" i="4"/>
  <c r="L42" i="4"/>
  <c r="AE23" i="4"/>
  <c r="S18" i="4"/>
  <c r="AL18" i="4"/>
  <c r="AA43" i="4"/>
  <c r="V43" i="4"/>
  <c r="AH12" i="4"/>
  <c r="N12" i="4"/>
  <c r="AG22" i="4"/>
  <c r="O25" i="4"/>
  <c r="Z37" i="4"/>
  <c r="Y21" i="4"/>
  <c r="R21" i="4"/>
  <c r="AR38" i="4"/>
  <c r="O38" i="4"/>
  <c r="Z16" i="4"/>
  <c r="AJ26" i="4"/>
  <c r="AF26" i="4"/>
  <c r="AM28" i="4"/>
  <c r="X24" i="4"/>
  <c r="M22" i="4"/>
  <c r="AO37" i="4"/>
  <c r="AF21" i="4"/>
  <c r="AQ38" i="4"/>
  <c r="AK30" i="4"/>
  <c r="AF16" i="4"/>
  <c r="AB26" i="4"/>
  <c r="W26" i="4"/>
  <c r="AJ19" i="4"/>
  <c r="K19" i="4"/>
  <c r="U31" i="4"/>
  <c r="X43" i="4"/>
  <c r="T12" i="4"/>
  <c r="P12" i="4"/>
  <c r="AC37" i="4"/>
  <c r="AR21" i="4"/>
  <c r="Y31" i="4"/>
  <c r="AR31" i="4"/>
  <c r="AJ24" i="4"/>
  <c r="Y24" i="4"/>
  <c r="AE42" i="4"/>
  <c r="L43" i="4"/>
  <c r="AM43" i="4"/>
  <c r="L12" i="4"/>
  <c r="AL12" i="4"/>
  <c r="AP22" i="4"/>
  <c r="AQ37" i="4"/>
  <c r="AQ21" i="4"/>
  <c r="AQ31" i="4"/>
  <c r="K10" i="4"/>
  <c r="AK42" i="4"/>
  <c r="AG23" i="4"/>
  <c r="AQ43" i="4"/>
  <c r="AD43" i="4"/>
  <c r="AM25" i="4"/>
  <c r="AI31" i="4"/>
  <c r="L24" i="4"/>
  <c r="AF24" i="4"/>
  <c r="AP10" i="4"/>
  <c r="AQ28" i="4"/>
  <c r="AQ24" i="4"/>
  <c r="AC28" i="4"/>
  <c r="AO28" i="4"/>
  <c r="Z42" i="4"/>
  <c r="AK23" i="4"/>
  <c r="Z43" i="4"/>
  <c r="Z12" i="4"/>
  <c r="AS25" i="4"/>
  <c r="R31" i="4"/>
  <c r="Z14" i="4"/>
  <c r="Y10" i="4"/>
  <c r="AG28" i="4"/>
  <c r="AE45" i="4"/>
  <c r="L23" i="4"/>
  <c r="AH18" i="4"/>
  <c r="R43" i="4"/>
  <c r="AS12" i="4"/>
  <c r="J12" i="4"/>
  <c r="AR22" i="4"/>
  <c r="AM22" i="4"/>
  <c r="U25" i="4"/>
  <c r="AF37" i="4"/>
  <c r="AP39" i="4"/>
  <c r="AK39" i="4"/>
  <c r="K33" i="4"/>
  <c r="V15" i="4"/>
  <c r="Z15" i="4"/>
  <c r="W21" i="4"/>
  <c r="AC41" i="4"/>
  <c r="K41" i="4"/>
  <c r="AI38" i="4"/>
  <c r="L30" i="4"/>
  <c r="AD16" i="4"/>
  <c r="L26" i="4"/>
  <c r="O26" i="4"/>
  <c r="W31" i="4"/>
  <c r="S31" i="4"/>
  <c r="Z10" i="4"/>
  <c r="AI28" i="4"/>
  <c r="AE28" i="4"/>
  <c r="K18" i="4"/>
  <c r="AS43" i="4"/>
  <c r="Q22" i="4"/>
  <c r="X19" i="4"/>
  <c r="O31" i="4"/>
  <c r="K24" i="4"/>
  <c r="W24" i="4"/>
  <c r="U28" i="4"/>
  <c r="AA28" i="4"/>
  <c r="W28" i="4"/>
  <c r="AA40" i="4"/>
  <c r="AJ20" i="4"/>
  <c r="AH20" i="4"/>
  <c r="P20" i="4"/>
  <c r="V19" i="4"/>
  <c r="AD31" i="4"/>
  <c r="J31" i="4"/>
  <c r="AP24" i="4"/>
  <c r="O24" i="4"/>
  <c r="Y14" i="4"/>
  <c r="AK10" i="4"/>
  <c r="Q10" i="4"/>
  <c r="M28" i="4"/>
  <c r="S28" i="4"/>
  <c r="Y28" i="4"/>
  <c r="O28" i="4"/>
  <c r="V45" i="4"/>
  <c r="Z40" i="4"/>
  <c r="AF27" i="4"/>
  <c r="T27" i="4"/>
  <c r="Z23" i="4"/>
  <c r="AG18" i="4"/>
  <c r="AO43" i="4"/>
  <c r="AK12" i="4"/>
  <c r="AN12" i="4"/>
  <c r="AB22" i="4"/>
  <c r="AE22" i="4"/>
  <c r="T25" i="4"/>
  <c r="W37" i="4"/>
  <c r="AO39" i="4"/>
  <c r="AC39" i="4"/>
  <c r="AS32" i="4"/>
  <c r="J32" i="4"/>
  <c r="N15" i="4"/>
  <c r="AK34" i="4"/>
  <c r="AD21" i="4"/>
  <c r="Z41" i="4"/>
  <c r="AN38" i="4"/>
  <c r="S38" i="4"/>
  <c r="Z30" i="4"/>
  <c r="K26" i="4"/>
  <c r="AD26" i="4"/>
  <c r="AN19" i="4"/>
  <c r="AL19" i="4"/>
  <c r="M19" i="4"/>
  <c r="AA19" i="4"/>
  <c r="AO31" i="4"/>
  <c r="AM31" i="4"/>
  <c r="AS31" i="4"/>
  <c r="T31" i="4"/>
  <c r="AH31" i="4"/>
  <c r="M24" i="4"/>
  <c r="AA24" i="4"/>
  <c r="AO24" i="4"/>
  <c r="AM24" i="4"/>
  <c r="AO13" i="4"/>
  <c r="AM13" i="4"/>
  <c r="AS13" i="4"/>
  <c r="T13" i="4"/>
  <c r="AH13" i="4"/>
  <c r="M14" i="4"/>
  <c r="AA14" i="4"/>
  <c r="AO14" i="4"/>
  <c r="AM14" i="4"/>
  <c r="M10" i="4"/>
  <c r="AA10" i="4"/>
  <c r="AO10" i="4"/>
  <c r="AM10" i="4"/>
  <c r="AN29" i="4"/>
  <c r="AL29" i="4"/>
  <c r="M29" i="4"/>
  <c r="AA29" i="4"/>
  <c r="T45" i="4"/>
  <c r="AH45" i="4"/>
  <c r="AN45" i="4"/>
  <c r="AL45" i="4"/>
  <c r="M45" i="4"/>
  <c r="AS40" i="4"/>
  <c r="AB40" i="4"/>
  <c r="AP40" i="4"/>
  <c r="Q40" i="4"/>
  <c r="P42" i="4"/>
  <c r="N42" i="4"/>
  <c r="AB42" i="4"/>
  <c r="AP42" i="4"/>
  <c r="Q42" i="4"/>
  <c r="O46" i="4"/>
  <c r="U46" i="4"/>
  <c r="AI46" i="4"/>
  <c r="J46" i="4"/>
  <c r="Q27" i="4"/>
  <c r="O27" i="4"/>
  <c r="U27" i="4"/>
  <c r="AI27" i="4"/>
  <c r="J27" i="4"/>
  <c r="P23" i="4"/>
  <c r="N23" i="4"/>
  <c r="AB23" i="4"/>
  <c r="AP23" i="4"/>
  <c r="U18" i="4"/>
  <c r="AI18" i="4"/>
  <c r="J18" i="4"/>
  <c r="P18" i="4"/>
  <c r="N18" i="4"/>
  <c r="AB43" i="4"/>
  <c r="AP43" i="4"/>
  <c r="Q43" i="4"/>
  <c r="O43" i="4"/>
  <c r="U43" i="4"/>
  <c r="AJ12" i="4"/>
  <c r="K12" i="4"/>
  <c r="Y12" i="4"/>
  <c r="W12" i="4"/>
  <c r="AC22" i="4"/>
  <c r="AQ22" i="4"/>
  <c r="R22" i="4"/>
  <c r="X22" i="4"/>
  <c r="V22" i="4"/>
  <c r="X25" i="4"/>
  <c r="V25" i="4"/>
  <c r="AJ25" i="4"/>
  <c r="K25" i="4"/>
  <c r="AH37" i="4"/>
  <c r="AP37" i="4"/>
  <c r="AM37" i="4"/>
  <c r="AS37" i="4"/>
  <c r="S37" i="4"/>
  <c r="AC45" i="5"/>
  <c r="AA45" i="5"/>
  <c r="X45" i="5"/>
  <c r="V45" i="5"/>
  <c r="Z45" i="5"/>
  <c r="R35" i="4"/>
  <c r="Z35" i="4"/>
  <c r="O35" i="4"/>
  <c r="U35" i="4"/>
  <c r="Z39" i="4"/>
  <c r="Q39" i="4"/>
  <c r="P39" i="4"/>
  <c r="N39" i="4"/>
  <c r="AA39" i="4"/>
  <c r="AF17" i="4"/>
  <c r="AD17" i="4"/>
  <c r="AR17" i="4"/>
  <c r="S17" i="4"/>
  <c r="J33" i="4"/>
  <c r="R33" i="4"/>
  <c r="P33" i="4"/>
  <c r="N33" i="4"/>
  <c r="AA33" i="4"/>
  <c r="AD32" i="4"/>
  <c r="L32" i="4"/>
  <c r="Z32" i="4"/>
  <c r="P32" i="4"/>
  <c r="AN15" i="4"/>
  <c r="AL15" i="4"/>
  <c r="M15" i="4"/>
  <c r="AA15" i="4"/>
  <c r="AL34" i="4"/>
  <c r="X34" i="4"/>
  <c r="T34" i="4"/>
  <c r="AH34" i="4"/>
  <c r="AM34" i="4"/>
  <c r="AN11" i="4"/>
  <c r="AL11" i="4"/>
  <c r="M11" i="4"/>
  <c r="AA11" i="4"/>
  <c r="AO21" i="4"/>
  <c r="AM21" i="4"/>
  <c r="AS21" i="4"/>
  <c r="T21" i="4"/>
  <c r="AH21" i="4"/>
  <c r="AR41" i="4"/>
  <c r="Q41" i="4"/>
  <c r="AB41" i="4"/>
  <c r="X41" i="4"/>
  <c r="AI41" i="4"/>
  <c r="AM44" i="4"/>
  <c r="AS44" i="4"/>
  <c r="T44" i="4"/>
  <c r="AH44" i="4"/>
  <c r="AS38" i="4"/>
  <c r="AF38" i="4"/>
  <c r="T38" i="4"/>
  <c r="AH38" i="4"/>
  <c r="AM38" i="4"/>
  <c r="M30" i="4"/>
  <c r="AA30" i="4"/>
  <c r="AO30" i="4"/>
  <c r="AM30" i="4"/>
  <c r="AD36" i="4"/>
  <c r="P36" i="4"/>
  <c r="T36" i="4"/>
  <c r="AH36" i="4"/>
  <c r="AM36" i="4"/>
  <c r="M16" i="4"/>
  <c r="AA16" i="4"/>
  <c r="AO16" i="4"/>
  <c r="AM16" i="4"/>
  <c r="M26" i="4"/>
  <c r="AA26" i="4"/>
  <c r="AO26" i="4"/>
  <c r="AM26" i="4"/>
  <c r="AK20" i="4"/>
  <c r="L20" i="4"/>
  <c r="Z20" i="4"/>
  <c r="AF20" i="4"/>
  <c r="AD20" i="4"/>
  <c r="AF19" i="4"/>
  <c r="AD19" i="4"/>
  <c r="AR19" i="4"/>
  <c r="S19" i="4"/>
  <c r="AG31" i="4"/>
  <c r="AE31" i="4"/>
  <c r="AK31" i="4"/>
  <c r="L31" i="4"/>
  <c r="Z31" i="4"/>
  <c r="AR24" i="4"/>
  <c r="S24" i="4"/>
  <c r="AG24" i="4"/>
  <c r="AE24" i="4"/>
  <c r="AG13" i="4"/>
  <c r="AE13" i="4"/>
  <c r="AK13" i="4"/>
  <c r="L13" i="4"/>
  <c r="Z13" i="4"/>
  <c r="AR14" i="4"/>
  <c r="S14" i="4"/>
  <c r="AG14" i="4"/>
  <c r="AE14" i="4"/>
  <c r="AR10" i="4"/>
  <c r="S10" i="4"/>
  <c r="AG10" i="4"/>
  <c r="AE10" i="4"/>
  <c r="AK28" i="4"/>
  <c r="L28" i="4"/>
  <c r="Z28" i="4"/>
  <c r="AF28" i="4"/>
  <c r="AF29" i="4"/>
  <c r="AD29" i="4"/>
  <c r="AR29" i="4"/>
  <c r="S29" i="4"/>
  <c r="L45" i="4"/>
  <c r="Z45" i="4"/>
  <c r="AF45" i="4"/>
  <c r="AD45" i="4"/>
  <c r="AK40" i="4"/>
  <c r="V40" i="4"/>
  <c r="T40" i="4"/>
  <c r="AH40" i="4"/>
  <c r="AM40" i="4"/>
  <c r="AM42" i="4"/>
  <c r="AS42" i="4"/>
  <c r="T42" i="4"/>
  <c r="AH42" i="4"/>
  <c r="AN46" i="4"/>
  <c r="AL46" i="4"/>
  <c r="M46" i="4"/>
  <c r="AA46" i="4"/>
  <c r="AO46" i="4"/>
  <c r="AN27" i="4"/>
  <c r="AL27" i="4"/>
  <c r="M27" i="4"/>
  <c r="AA27" i="4"/>
  <c r="AO23" i="4"/>
  <c r="AM23" i="4"/>
  <c r="AS23" i="4"/>
  <c r="T23" i="4"/>
  <c r="AH23" i="4"/>
  <c r="M18" i="4"/>
  <c r="AA18" i="4"/>
  <c r="AO18" i="4"/>
  <c r="AM18" i="4"/>
  <c r="T43" i="4"/>
  <c r="AH43" i="4"/>
  <c r="AN43" i="4"/>
  <c r="AL43" i="4"/>
  <c r="M43" i="4"/>
  <c r="AB12" i="4"/>
  <c r="AP12" i="4"/>
  <c r="Q12" i="4"/>
  <c r="O12" i="4"/>
  <c r="U22" i="4"/>
  <c r="AI22" i="4"/>
  <c r="J22" i="4"/>
  <c r="P22" i="4"/>
  <c r="N22" i="4"/>
  <c r="P25" i="4"/>
  <c r="N25" i="4"/>
  <c r="AB25" i="4"/>
  <c r="AP25" i="4"/>
  <c r="L37" i="4"/>
  <c r="T37" i="4"/>
  <c r="AE37" i="4"/>
  <c r="AK37" i="4"/>
  <c r="K37" i="4"/>
  <c r="T45" i="5"/>
  <c r="Q45" i="5"/>
  <c r="O45" i="5"/>
  <c r="M45" i="5"/>
  <c r="R45" i="5"/>
  <c r="AJ35" i="4"/>
  <c r="AN35" i="4"/>
  <c r="AL35" i="4"/>
  <c r="M35" i="4"/>
  <c r="AR39" i="4"/>
  <c r="AH39" i="4"/>
  <c r="AM39" i="4"/>
  <c r="AS39" i="4"/>
  <c r="S39" i="4"/>
  <c r="X17" i="4"/>
  <c r="V17" i="4"/>
  <c r="AJ17" i="4"/>
  <c r="K17" i="4"/>
  <c r="AB33" i="4"/>
  <c r="AJ33" i="4"/>
  <c r="AM33" i="4"/>
  <c r="AS33" i="4"/>
  <c r="S33" i="4"/>
  <c r="AC32" i="4"/>
  <c r="AQ32" i="4"/>
  <c r="R32" i="4"/>
  <c r="AM32" i="4"/>
  <c r="AF15" i="4"/>
  <c r="AD15" i="4"/>
  <c r="AR15" i="4"/>
  <c r="S15" i="4"/>
  <c r="P34" i="4"/>
  <c r="AS34" i="4"/>
  <c r="L34" i="4"/>
  <c r="Z34" i="4"/>
  <c r="AE34" i="4"/>
  <c r="AF11" i="4"/>
  <c r="AD11" i="4"/>
  <c r="AR11" i="4"/>
  <c r="S11" i="4"/>
  <c r="AG21" i="4"/>
  <c r="AE21" i="4"/>
  <c r="AK21" i="4"/>
  <c r="L21" i="4"/>
  <c r="Z21" i="4"/>
  <c r="AH41" i="4"/>
  <c r="AO41" i="4"/>
  <c r="AK41" i="4"/>
  <c r="P41" i="4"/>
  <c r="AA41" i="4"/>
  <c r="AE44" i="4"/>
  <c r="AK44" i="4"/>
  <c r="L44" i="4"/>
  <c r="Z44" i="4"/>
  <c r="V38" i="4"/>
  <c r="M38" i="4"/>
  <c r="L38" i="4"/>
  <c r="Z38" i="4"/>
  <c r="AE38" i="4"/>
  <c r="AR30" i="4"/>
  <c r="S30" i="4"/>
  <c r="AG30" i="4"/>
  <c r="AE30" i="4"/>
  <c r="AC36" i="4"/>
  <c r="AK36" i="4"/>
  <c r="L36" i="4"/>
  <c r="Z36" i="4"/>
  <c r="AE36" i="4"/>
  <c r="AR16" i="4"/>
  <c r="S16" i="4"/>
  <c r="AG16" i="4"/>
  <c r="AE16" i="4"/>
  <c r="AR26" i="4"/>
  <c r="S26" i="4"/>
  <c r="AG26" i="4"/>
  <c r="AE26" i="4"/>
  <c r="AJ30" i="4"/>
  <c r="K30" i="4"/>
  <c r="Y30" i="4"/>
  <c r="W30" i="4"/>
  <c r="X36" i="4"/>
  <c r="N36" i="4"/>
  <c r="AQ36" i="4"/>
  <c r="R36" i="4"/>
  <c r="W36" i="4"/>
  <c r="AJ16" i="4"/>
  <c r="K16" i="4"/>
  <c r="Y16" i="4"/>
  <c r="W16" i="4"/>
  <c r="AF46" i="4"/>
  <c r="AR46" i="4"/>
  <c r="S46" i="4"/>
  <c r="AG46" i="4"/>
  <c r="Q35" i="4"/>
  <c r="AD35" i="4"/>
  <c r="AQ35" i="4"/>
  <c r="P17" i="4"/>
  <c r="AB17" i="4"/>
  <c r="X11" i="4"/>
  <c r="V11" i="4"/>
  <c r="AJ11" i="4"/>
  <c r="K11" i="4"/>
  <c r="AC44" i="4"/>
  <c r="N34" i="4"/>
  <c r="AN34" i="4"/>
  <c r="AI34" i="4"/>
  <c r="J34" i="4"/>
  <c r="O34" i="4"/>
  <c r="P11" i="4"/>
  <c r="N11" i="4"/>
  <c r="AB11" i="4"/>
  <c r="AP11" i="4"/>
  <c r="Q21" i="4"/>
  <c r="O21" i="4"/>
  <c r="U21" i="4"/>
  <c r="AI21" i="4"/>
  <c r="J21" i="4"/>
  <c r="O44" i="4"/>
  <c r="U44" i="4"/>
  <c r="AI44" i="4"/>
  <c r="J44" i="4"/>
  <c r="AB30" i="4"/>
  <c r="AP30" i="4"/>
  <c r="Q30" i="4"/>
  <c r="O30" i="4"/>
  <c r="AS36" i="4"/>
  <c r="AF36" i="4"/>
  <c r="AI36" i="4"/>
  <c r="J36" i="4"/>
  <c r="O36" i="4"/>
  <c r="AB16" i="4"/>
  <c r="AP16" i="4"/>
  <c r="Q16" i="4"/>
  <c r="O16" i="4"/>
  <c r="AF35" i="4"/>
  <c r="N17" i="4"/>
  <c r="AP17" i="4"/>
  <c r="W44" i="4"/>
  <c r="AQ44" i="4"/>
  <c r="R44" i="4"/>
  <c r="P19" i="4"/>
  <c r="N19" i="4"/>
  <c r="AB19" i="4"/>
  <c r="AP19" i="4"/>
  <c r="Q13" i="4"/>
  <c r="O13" i="4"/>
  <c r="U13" i="4"/>
  <c r="AI13" i="4"/>
  <c r="J13" i="4"/>
  <c r="AB14" i="4"/>
  <c r="AP14" i="4"/>
  <c r="Q14" i="4"/>
  <c r="O14" i="4"/>
  <c r="P29" i="4"/>
  <c r="N29" i="4"/>
  <c r="AB29" i="4"/>
  <c r="AP29" i="4"/>
  <c r="AI45" i="4"/>
  <c r="J45" i="4"/>
  <c r="P45" i="4"/>
  <c r="N45" i="4"/>
  <c r="AF40" i="4"/>
  <c r="U40" i="4"/>
  <c r="AQ40" i="4"/>
  <c r="R40" i="4"/>
  <c r="W40" i="4"/>
  <c r="W42" i="4"/>
  <c r="AC42" i="4"/>
  <c r="AQ42" i="4"/>
  <c r="R42" i="4"/>
  <c r="X46" i="4"/>
  <c r="V46" i="4"/>
  <c r="AJ46" i="4"/>
  <c r="K46" i="4"/>
  <c r="Y46" i="4"/>
  <c r="Y23" i="4"/>
  <c r="W23" i="4"/>
  <c r="AC23" i="4"/>
  <c r="AQ23" i="4"/>
  <c r="R23" i="4"/>
  <c r="AG25" i="4"/>
  <c r="AE25" i="4"/>
  <c r="AK25" i="4"/>
  <c r="L25" i="4"/>
  <c r="Z25" i="4"/>
  <c r="J37" i="4"/>
  <c r="R37" i="4"/>
  <c r="O37" i="4"/>
  <c r="U37" i="4"/>
  <c r="AK45" i="5"/>
  <c r="AI45" i="5"/>
  <c r="AF45" i="5"/>
  <c r="AD45" i="5"/>
  <c r="AR35" i="4"/>
  <c r="AH35" i="4"/>
  <c r="X35" i="4"/>
  <c r="V35" i="4"/>
  <c r="AI35" i="4"/>
  <c r="AO17" i="4"/>
  <c r="AM17" i="4"/>
  <c r="AS17" i="4"/>
  <c r="T17" i="4"/>
  <c r="AH17" i="4"/>
  <c r="AR33" i="4"/>
  <c r="AH33" i="4"/>
  <c r="W33" i="4"/>
  <c r="AC33" i="4"/>
  <c r="M20" i="4"/>
  <c r="AA20" i="4"/>
  <c r="AO20" i="4"/>
  <c r="AO19" i="4"/>
  <c r="AM19" i="4"/>
  <c r="AS19" i="4"/>
  <c r="T19" i="4"/>
  <c r="AH19" i="4"/>
  <c r="AN31" i="4"/>
  <c r="AL31" i="4"/>
  <c r="M31" i="4"/>
  <c r="AA31" i="4"/>
  <c r="AS24" i="4"/>
  <c r="T24" i="4"/>
  <c r="AH24" i="4"/>
  <c r="AN24" i="4"/>
  <c r="AL24" i="4"/>
  <c r="AN13" i="4"/>
  <c r="AL13" i="4"/>
  <c r="M13" i="4"/>
  <c r="AA13" i="4"/>
  <c r="AS14" i="4"/>
  <c r="T14" i="4"/>
  <c r="AH14" i="4"/>
  <c r="AN14" i="4"/>
  <c r="AL14" i="4"/>
  <c r="AS10" i="4"/>
  <c r="T10" i="4"/>
  <c r="AH10" i="4"/>
  <c r="AN10" i="4"/>
  <c r="AL10" i="4"/>
  <c r="AO29" i="4"/>
  <c r="AM29" i="4"/>
  <c r="AS29" i="4"/>
  <c r="T29" i="4"/>
  <c r="AH29" i="4"/>
  <c r="AA45" i="4"/>
  <c r="AO45" i="4"/>
  <c r="AM45" i="4"/>
  <c r="AS45" i="4"/>
  <c r="M40" i="4"/>
  <c r="AL40" i="4"/>
  <c r="AI40" i="4"/>
  <c r="J40" i="4"/>
  <c r="O40" i="4"/>
  <c r="O42" i="4"/>
  <c r="U42" i="4"/>
  <c r="AI42" i="4"/>
  <c r="J42" i="4"/>
  <c r="P46" i="4"/>
  <c r="N46" i="4"/>
  <c r="AB46" i="4"/>
  <c r="AP46" i="4"/>
  <c r="Q46" i="4"/>
  <c r="P27" i="4"/>
  <c r="N27" i="4"/>
  <c r="AB27" i="4"/>
  <c r="AP27" i="4"/>
  <c r="Q23" i="4"/>
  <c r="O23" i="4"/>
  <c r="U23" i="4"/>
  <c r="AI23" i="4"/>
  <c r="J23" i="4"/>
  <c r="AB18" i="4"/>
  <c r="AP18" i="4"/>
  <c r="Q18" i="4"/>
  <c r="O18" i="4"/>
  <c r="AI43" i="4"/>
  <c r="J43" i="4"/>
  <c r="P43" i="4"/>
  <c r="N43" i="4"/>
  <c r="AC12" i="4"/>
  <c r="AQ12" i="4"/>
  <c r="R12" i="4"/>
  <c r="X12" i="4"/>
  <c r="V12" i="4"/>
  <c r="AJ22" i="4"/>
  <c r="K22" i="4"/>
  <c r="Y22" i="4"/>
  <c r="W22" i="4"/>
  <c r="Y25" i="4"/>
  <c r="W25" i="4"/>
  <c r="AC25" i="4"/>
  <c r="AQ25" i="4"/>
  <c r="R25" i="4"/>
  <c r="AB37" i="4"/>
  <c r="AN37" i="4"/>
  <c r="AL37" i="4"/>
  <c r="M37" i="4"/>
  <c r="AB45" i="5"/>
  <c r="Y45" i="5"/>
  <c r="W45" i="5"/>
  <c r="U45" i="5"/>
  <c r="Y35" i="4"/>
  <c r="L35" i="4"/>
  <c r="P35" i="4"/>
  <c r="N35" i="4"/>
  <c r="AA35" i="4"/>
  <c r="T39" i="4"/>
  <c r="J39" i="4"/>
  <c r="O39" i="4"/>
  <c r="U39" i="4"/>
  <c r="AG17" i="4"/>
  <c r="AE17" i="4"/>
  <c r="AK17" i="4"/>
  <c r="L17" i="4"/>
  <c r="Z17" i="4"/>
  <c r="Y33" i="4"/>
  <c r="L33" i="4"/>
  <c r="O33" i="4"/>
  <c r="U33" i="4"/>
  <c r="AN32" i="4"/>
  <c r="AR32" i="4"/>
  <c r="S32" i="4"/>
  <c r="AG32" i="4"/>
  <c r="O32" i="4"/>
  <c r="AO15" i="4"/>
  <c r="AM15" i="4"/>
  <c r="AS15" i="4"/>
  <c r="T15" i="4"/>
  <c r="AH15" i="4"/>
  <c r="AF34" i="4"/>
  <c r="U34" i="4"/>
  <c r="AA34" i="4"/>
  <c r="AO34" i="4"/>
  <c r="AO11" i="4"/>
  <c r="AM11" i="4"/>
  <c r="AS11" i="4"/>
  <c r="T11" i="4"/>
  <c r="AH11" i="4"/>
  <c r="AN21" i="4"/>
  <c r="AL21" i="4"/>
  <c r="M21" i="4"/>
  <c r="AA21" i="4"/>
  <c r="AG41" i="4"/>
  <c r="AM41" i="4"/>
  <c r="AJ41" i="4"/>
  <c r="V41" i="4"/>
  <c r="AN44" i="4"/>
  <c r="AL44" i="4"/>
  <c r="M44" i="4"/>
  <c r="AA44" i="4"/>
  <c r="AO44" i="4"/>
  <c r="AL38" i="4"/>
  <c r="X38" i="4"/>
  <c r="AA38" i="4"/>
  <c r="AO38" i="4"/>
  <c r="AS30" i="4"/>
  <c r="T30" i="4"/>
  <c r="AH30" i="4"/>
  <c r="AN30" i="4"/>
  <c r="AL30" i="4"/>
  <c r="V36" i="4"/>
  <c r="M36" i="4"/>
  <c r="AA36" i="4"/>
  <c r="AO36" i="4"/>
  <c r="AS16" i="4"/>
  <c r="T16" i="4"/>
  <c r="AH16" i="4"/>
  <c r="AN16" i="4"/>
  <c r="AL16" i="4"/>
  <c r="AS26" i="4"/>
  <c r="T26" i="4"/>
  <c r="AH26" i="4"/>
  <c r="AN26" i="4"/>
  <c r="AL26" i="4"/>
  <c r="AN46" i="5"/>
  <c r="Y13" i="4"/>
  <c r="AC13" i="4"/>
  <c r="R13" i="4"/>
  <c r="X29" i="4"/>
  <c r="V29" i="4"/>
  <c r="K29" i="4"/>
  <c r="AD46" i="4"/>
  <c r="AG19" i="4"/>
  <c r="AE19" i="4"/>
  <c r="AK19" i="4"/>
  <c r="L19" i="4"/>
  <c r="Z19" i="4"/>
  <c r="AF13" i="4"/>
  <c r="AD13" i="4"/>
  <c r="AR13" i="4"/>
  <c r="S13" i="4"/>
  <c r="AG29" i="4"/>
  <c r="AE29" i="4"/>
  <c r="AK29" i="4"/>
  <c r="L29" i="4"/>
  <c r="Z29" i="4"/>
  <c r="AN42" i="4"/>
  <c r="AL42" i="4"/>
  <c r="M42" i="4"/>
  <c r="AA42" i="4"/>
  <c r="AO42" i="4"/>
  <c r="AM46" i="4"/>
  <c r="AS46" i="4"/>
  <c r="T46" i="4"/>
  <c r="AH46" i="4"/>
  <c r="AN23" i="4"/>
  <c r="AL23" i="4"/>
  <c r="M23" i="4"/>
  <c r="AA23" i="4"/>
  <c r="W13" i="4"/>
  <c r="AQ13" i="4"/>
  <c r="AJ29" i="4"/>
  <c r="S45" i="5"/>
  <c r="P45" i="5"/>
  <c r="N45" i="5"/>
  <c r="L45" i="5"/>
  <c r="AP35" i="4"/>
  <c r="AG35" i="4"/>
  <c r="AM35" i="4"/>
  <c r="AS35" i="4"/>
  <c r="S35" i="4"/>
  <c r="Y17" i="4"/>
  <c r="W17" i="4"/>
  <c r="AC17" i="4"/>
  <c r="AQ17" i="4"/>
  <c r="R17" i="4"/>
  <c r="AP33" i="4"/>
  <c r="AN33" i="4"/>
  <c r="AL33" i="4"/>
  <c r="M33" i="4"/>
  <c r="M34" i="4"/>
  <c r="AR34" i="4"/>
  <c r="S34" i="4"/>
  <c r="AG34" i="4"/>
  <c r="AG11" i="4"/>
  <c r="AE11" i="4"/>
  <c r="AK11" i="4"/>
  <c r="L11" i="4"/>
  <c r="Z11" i="4"/>
  <c r="AF44" i="4"/>
  <c r="AD44" i="4"/>
  <c r="AR44" i="4"/>
  <c r="S44" i="4"/>
  <c r="AG44" i="4"/>
  <c r="AN36" i="4"/>
  <c r="AR36" i="4"/>
  <c r="S36" i="4"/>
  <c r="AG36" i="4"/>
  <c r="Y19" i="4"/>
  <c r="W19" i="4"/>
  <c r="AC19" i="4"/>
  <c r="AQ19" i="4"/>
  <c r="R19" i="4"/>
  <c r="X31" i="4"/>
  <c r="V31" i="4"/>
  <c r="AJ31" i="4"/>
  <c r="K31" i="4"/>
  <c r="X13" i="4"/>
  <c r="V13" i="4"/>
  <c r="AJ13" i="4"/>
  <c r="K13" i="4"/>
  <c r="AC14" i="4"/>
  <c r="AQ14" i="4"/>
  <c r="R14" i="4"/>
  <c r="X14" i="4"/>
  <c r="V14" i="4"/>
  <c r="AC10" i="4"/>
  <c r="AQ10" i="4"/>
  <c r="R10" i="4"/>
  <c r="X10" i="4"/>
  <c r="V10" i="4"/>
  <c r="Y29" i="4"/>
  <c r="W29" i="4"/>
  <c r="AC29" i="4"/>
  <c r="AQ29" i="4"/>
  <c r="R29" i="4"/>
  <c r="AJ45" i="4"/>
  <c r="K45" i="4"/>
  <c r="Y45" i="4"/>
  <c r="W45" i="4"/>
  <c r="AC45" i="4"/>
  <c r="AC40" i="4"/>
  <c r="AR40" i="4"/>
  <c r="S40" i="4"/>
  <c r="AG40" i="4"/>
  <c r="AF42" i="4"/>
  <c r="AD42" i="4"/>
  <c r="AR42" i="4"/>
  <c r="S42" i="4"/>
  <c r="AG42" i="4"/>
  <c r="AE46" i="4"/>
  <c r="AK46" i="4"/>
  <c r="L46" i="4"/>
  <c r="Z46" i="4"/>
  <c r="AG27" i="4"/>
  <c r="AE27" i="4"/>
  <c r="AK27" i="4"/>
  <c r="L27" i="4"/>
  <c r="Z27" i="4"/>
  <c r="AF23" i="4"/>
  <c r="AD23" i="4"/>
  <c r="AR23" i="4"/>
  <c r="S23" i="4"/>
  <c r="AK18" i="4"/>
  <c r="L18" i="4"/>
  <c r="Z18" i="4"/>
  <c r="AF18" i="4"/>
  <c r="AD18" i="4"/>
  <c r="AR43" i="4"/>
  <c r="S43" i="4"/>
  <c r="AG43" i="4"/>
  <c r="AE43" i="4"/>
  <c r="AK43" i="4"/>
  <c r="M12" i="4"/>
  <c r="AA12" i="4"/>
  <c r="AO12" i="4"/>
  <c r="AM12" i="4"/>
  <c r="AS22" i="4"/>
  <c r="T22" i="4"/>
  <c r="AH22" i="4"/>
  <c r="AN22" i="4"/>
  <c r="AL22" i="4"/>
  <c r="AN25" i="4"/>
  <c r="AL25" i="4"/>
  <c r="M25" i="4"/>
  <c r="AA25" i="4"/>
  <c r="AJ37" i="4"/>
  <c r="AR37" i="4"/>
  <c r="X37" i="4"/>
  <c r="V37" i="4"/>
  <c r="AI37" i="4"/>
  <c r="AS45" i="5"/>
  <c r="AQ45" i="5"/>
  <c r="AN45" i="5"/>
  <c r="AP45" i="5"/>
  <c r="T35" i="4"/>
  <c r="J35" i="4"/>
  <c r="AE35" i="4"/>
  <c r="AK35" i="4"/>
  <c r="K35" i="4"/>
  <c r="R39" i="4"/>
  <c r="AF39" i="4"/>
  <c r="AD39" i="4"/>
  <c r="AQ39" i="4"/>
  <c r="Q17" i="4"/>
  <c r="O17" i="4"/>
  <c r="U17" i="4"/>
  <c r="AI17" i="4"/>
  <c r="J17" i="4"/>
  <c r="T33" i="4"/>
  <c r="AF33" i="4"/>
  <c r="AD33" i="4"/>
  <c r="AQ33" i="4"/>
  <c r="AK32" i="4"/>
  <c r="AB32" i="4"/>
  <c r="AP32" i="4"/>
  <c r="Q32" i="4"/>
  <c r="N32" i="4"/>
  <c r="Y15" i="4"/>
  <c r="W15" i="4"/>
  <c r="AC15" i="4"/>
  <c r="AQ15" i="4"/>
  <c r="R15" i="4"/>
  <c r="AD34" i="4"/>
  <c r="AJ34" i="4"/>
  <c r="K34" i="4"/>
  <c r="Y34" i="4"/>
  <c r="Y11" i="4"/>
  <c r="W11" i="4"/>
  <c r="AC11" i="4"/>
  <c r="AQ11" i="4"/>
  <c r="R11" i="4"/>
  <c r="X21" i="4"/>
  <c r="V21" i="4"/>
  <c r="AJ21" i="4"/>
  <c r="K21" i="4"/>
  <c r="AP41" i="4"/>
  <c r="J41" i="4"/>
  <c r="AN41" i="4"/>
  <c r="U41" i="4"/>
  <c r="X44" i="4"/>
  <c r="V44" i="4"/>
  <c r="AJ44" i="4"/>
  <c r="K44" i="4"/>
  <c r="Y44" i="4"/>
  <c r="AK38" i="4"/>
  <c r="AJ38" i="4"/>
  <c r="K38" i="4"/>
  <c r="Y38" i="4"/>
  <c r="AC30" i="4"/>
  <c r="AQ30" i="4"/>
  <c r="R30" i="4"/>
  <c r="X30" i="4"/>
  <c r="V30" i="4"/>
  <c r="U36" i="4"/>
  <c r="AJ36" i="4"/>
  <c r="K36" i="4"/>
  <c r="Y36" i="4"/>
  <c r="AC16" i="4"/>
  <c r="AQ16" i="4"/>
  <c r="R16" i="4"/>
  <c r="X16" i="4"/>
  <c r="V16" i="4"/>
  <c r="AC26" i="4"/>
  <c r="AQ26" i="4"/>
  <c r="R26" i="4"/>
  <c r="X26" i="4"/>
  <c r="V26" i="4"/>
  <c r="Q19" i="4"/>
  <c r="O19" i="4"/>
  <c r="U19" i="4"/>
  <c r="AI19" i="4"/>
  <c r="P31" i="4"/>
  <c r="N31" i="4"/>
  <c r="AB31" i="4"/>
  <c r="U24" i="4"/>
  <c r="AI24" i="4"/>
  <c r="J24" i="4"/>
  <c r="P24" i="4"/>
  <c r="P13" i="4"/>
  <c r="N13" i="4"/>
  <c r="AB13" i="4"/>
  <c r="U14" i="4"/>
  <c r="AI14" i="4"/>
  <c r="J14" i="4"/>
  <c r="P14" i="4"/>
  <c r="U10" i="4"/>
  <c r="AI10" i="4"/>
  <c r="J10" i="4"/>
  <c r="P10" i="4"/>
  <c r="Q29" i="4"/>
  <c r="O29" i="4"/>
  <c r="U29" i="4"/>
  <c r="AI29" i="4"/>
  <c r="AB45" i="4"/>
  <c r="AP45" i="4"/>
  <c r="Q45" i="4"/>
  <c r="O45" i="4"/>
  <c r="X40" i="4"/>
  <c r="AJ40" i="4"/>
  <c r="K40" i="4"/>
  <c r="X42" i="4"/>
  <c r="V42" i="4"/>
  <c r="AJ42" i="4"/>
  <c r="K42" i="4"/>
  <c r="W46" i="4"/>
  <c r="AC46" i="4"/>
  <c r="AQ46" i="4"/>
  <c r="Y27" i="4"/>
  <c r="W27" i="4"/>
  <c r="AC27" i="4"/>
  <c r="AQ27" i="4"/>
  <c r="X23" i="4"/>
  <c r="V23" i="4"/>
  <c r="AJ23" i="4"/>
  <c r="AC18" i="4"/>
  <c r="AQ18" i="4"/>
  <c r="R18" i="4"/>
  <c r="X18" i="4"/>
  <c r="AJ43" i="4"/>
  <c r="K43" i="4"/>
  <c r="Y43" i="4"/>
  <c r="W43" i="4"/>
  <c r="AR12" i="4"/>
  <c r="S12" i="4"/>
  <c r="AG12" i="4"/>
  <c r="AK22" i="4"/>
  <c r="L22" i="4"/>
  <c r="Z22" i="4"/>
  <c r="AF22" i="4"/>
  <c r="AF25" i="4"/>
  <c r="AD25" i="4"/>
  <c r="AR25" i="4"/>
  <c r="Q37" i="4"/>
  <c r="Y37" i="4"/>
  <c r="P37" i="4"/>
  <c r="N37" i="4"/>
  <c r="AL45" i="5"/>
  <c r="AJ45" i="5"/>
  <c r="AG45" i="5"/>
  <c r="AE45" i="5"/>
  <c r="AO35" i="4"/>
  <c r="AB35" i="4"/>
  <c r="W35" i="4"/>
  <c r="AB39" i="4"/>
  <c r="AJ39" i="4"/>
  <c r="X39" i="4"/>
  <c r="V39" i="4"/>
  <c r="AN17" i="4"/>
  <c r="AL17" i="4"/>
  <c r="M17" i="4"/>
  <c r="AG33" i="4"/>
  <c r="AO33" i="4"/>
  <c r="X33" i="4"/>
  <c r="V33" i="4"/>
  <c r="AF32" i="4"/>
  <c r="T32" i="4"/>
  <c r="AH32" i="4"/>
  <c r="Q15" i="4"/>
  <c r="O15" i="4"/>
  <c r="U15" i="4"/>
  <c r="AI15" i="4"/>
  <c r="AC34" i="4"/>
  <c r="AB34" i="4"/>
  <c r="AP34" i="4"/>
  <c r="Q11" i="4"/>
  <c r="O11" i="4"/>
  <c r="U11" i="4"/>
  <c r="AI11" i="4"/>
  <c r="P21" i="4"/>
  <c r="N21" i="4"/>
  <c r="AB21" i="4"/>
  <c r="AE41" i="4"/>
  <c r="AL41" i="4"/>
  <c r="AF41" i="4"/>
  <c r="P44" i="4"/>
  <c r="N44" i="4"/>
  <c r="AB44" i="4"/>
  <c r="AP44" i="4"/>
  <c r="N38" i="4"/>
  <c r="AB38" i="4"/>
  <c r="AP38" i="4"/>
  <c r="U30" i="4"/>
  <c r="AI30" i="4"/>
  <c r="J30" i="4"/>
  <c r="P30" i="4"/>
  <c r="AL36" i="4"/>
  <c r="AB36" i="4"/>
  <c r="AP36" i="4"/>
  <c r="U16" i="4"/>
  <c r="AI16" i="4"/>
  <c r="J16" i="4"/>
  <c r="P16" i="4"/>
  <c r="U26" i="4"/>
  <c r="AI26" i="4"/>
  <c r="J26" i="4"/>
  <c r="P26" i="4"/>
  <c r="C47" i="5" a="1"/>
  <c r="C47" i="5" s="1"/>
  <c r="G47" i="5" a="1"/>
  <c r="G47" i="5" s="1"/>
  <c r="H47" i="5" s="1"/>
  <c r="A48" i="5"/>
  <c r="F47" i="5" a="1"/>
  <c r="F47" i="5" s="1"/>
  <c r="U46" i="5"/>
  <c r="AD47" i="4"/>
  <c r="A49" i="4"/>
  <c r="G48" i="4" a="1"/>
  <c r="G48" i="4" s="1"/>
  <c r="H48" i="4" s="1"/>
  <c r="C48" i="4" a="1"/>
  <c r="C48" i="4" s="1"/>
  <c r="F48" i="4" a="1"/>
  <c r="F48" i="4" s="1"/>
  <c r="AD46" i="5" l="1"/>
  <c r="AA47" i="4"/>
  <c r="AO47" i="4"/>
  <c r="AK46" i="5"/>
  <c r="AJ46" i="5"/>
  <c r="AA46" i="5"/>
  <c r="W46" i="5"/>
  <c r="AM47" i="4"/>
  <c r="AS47" i="4"/>
  <c r="AR46" i="5"/>
  <c r="V46" i="5"/>
  <c r="AH46" i="5"/>
  <c r="Y46" i="5"/>
  <c r="AC46" i="5"/>
  <c r="AP46" i="5"/>
  <c r="T46" i="5"/>
  <c r="AF46" i="5"/>
  <c r="AQ47" i="4"/>
  <c r="R47" i="4"/>
  <c r="X47" i="4"/>
  <c r="V47" i="4"/>
  <c r="J46" i="5"/>
  <c r="Q46" i="5"/>
  <c r="O46" i="5"/>
  <c r="L46" i="5"/>
  <c r="AI47" i="4"/>
  <c r="J47" i="4"/>
  <c r="P47" i="4"/>
  <c r="N47" i="4"/>
  <c r="AM46" i="5"/>
  <c r="AS46" i="5"/>
  <c r="AQ46" i="5"/>
  <c r="AO46" i="5"/>
  <c r="AL46" i="5"/>
  <c r="AR47" i="4"/>
  <c r="S47" i="4"/>
  <c r="AG47" i="4"/>
  <c r="AE47" i="4"/>
  <c r="AK47" i="4"/>
  <c r="AJ47" i="4"/>
  <c r="K47" i="4"/>
  <c r="Y47" i="4"/>
  <c r="W47" i="4"/>
  <c r="AC47" i="4"/>
  <c r="K46" i="5"/>
  <c r="R46" i="5"/>
  <c r="P46" i="5"/>
  <c r="M46" i="5"/>
  <c r="N46" i="5"/>
  <c r="AB47" i="4"/>
  <c r="AP47" i="4"/>
  <c r="Q47" i="4"/>
  <c r="O47" i="4"/>
  <c r="U47" i="4"/>
  <c r="T47" i="4"/>
  <c r="AH47" i="4"/>
  <c r="AN47" i="4"/>
  <c r="AL47" i="4"/>
  <c r="M47" i="4"/>
  <c r="AB46" i="5"/>
  <c r="AI46" i="5"/>
  <c r="AG46" i="5"/>
  <c r="AE46" i="5"/>
  <c r="L47" i="4"/>
  <c r="Z47" i="4"/>
  <c r="AF47" i="4"/>
  <c r="S46" i="5"/>
  <c r="Z46" i="5"/>
  <c r="X46" i="5"/>
  <c r="M111" i="4"/>
  <c r="L17" i="1" s="1"/>
  <c r="R111" i="4"/>
  <c r="Q17" i="1" s="1"/>
  <c r="G48" i="5" a="1"/>
  <c r="G48" i="5" s="1"/>
  <c r="H48" i="5" s="1"/>
  <c r="A49" i="5"/>
  <c r="F48" i="5" a="1"/>
  <c r="F48" i="5" s="1"/>
  <c r="C48" i="5" a="1"/>
  <c r="C48" i="5" s="1"/>
  <c r="J47" i="5"/>
  <c r="S111" i="4"/>
  <c r="R17" i="1" s="1"/>
  <c r="Q111" i="4"/>
  <c r="P17" i="1" s="1"/>
  <c r="L111" i="4"/>
  <c r="K17" i="1" s="1"/>
  <c r="O111" i="4"/>
  <c r="N17" i="1" s="1"/>
  <c r="N111" i="4"/>
  <c r="M17" i="1" s="1"/>
  <c r="P111" i="4"/>
  <c r="O17" i="1" s="1"/>
  <c r="J111" i="4"/>
  <c r="I17" i="1" s="1"/>
  <c r="K111" i="4"/>
  <c r="J17" i="1" s="1"/>
  <c r="T111" i="4"/>
  <c r="S17" i="1" s="1"/>
  <c r="AO48" i="4"/>
  <c r="A50" i="4"/>
  <c r="F49" i="4" a="1"/>
  <c r="F49" i="4" s="1"/>
  <c r="C49" i="4" a="1"/>
  <c r="C49" i="4" s="1"/>
  <c r="G49" i="4" a="1"/>
  <c r="G49" i="4" s="1"/>
  <c r="H49" i="4" s="1"/>
  <c r="W48" i="4" l="1"/>
  <c r="AC48" i="4"/>
  <c r="AQ48" i="4"/>
  <c r="R48" i="4"/>
  <c r="AF48" i="4"/>
  <c r="AD48" i="4"/>
  <c r="AR48" i="4"/>
  <c r="S48" i="4"/>
  <c r="AG48" i="4"/>
  <c r="L47" i="5"/>
  <c r="Z47" i="5"/>
  <c r="X47" i="5"/>
  <c r="V47" i="5"/>
  <c r="X48" i="4"/>
  <c r="V48" i="4"/>
  <c r="AJ48" i="4"/>
  <c r="K48" i="4"/>
  <c r="Y48" i="4"/>
  <c r="AQ47" i="5"/>
  <c r="R47" i="5"/>
  <c r="P47" i="5"/>
  <c r="N47" i="5"/>
  <c r="P48" i="4"/>
  <c r="N48" i="4"/>
  <c r="AB48" i="4"/>
  <c r="AP48" i="4"/>
  <c r="Q48" i="4"/>
  <c r="AI47" i="5"/>
  <c r="AO47" i="5"/>
  <c r="AM47" i="5"/>
  <c r="AS47" i="5"/>
  <c r="AM48" i="4"/>
  <c r="AS48" i="4"/>
  <c r="T48" i="4"/>
  <c r="AH48" i="4"/>
  <c r="AA47" i="5"/>
  <c r="AG47" i="5"/>
  <c r="AE47" i="5"/>
  <c r="AK47" i="5"/>
  <c r="AE48" i="4"/>
  <c r="AK48" i="4"/>
  <c r="L48" i="4"/>
  <c r="Z48" i="4"/>
  <c r="AR47" i="5"/>
  <c r="S47" i="5"/>
  <c r="Y47" i="5"/>
  <c r="W47" i="5"/>
  <c r="AC47" i="5"/>
  <c r="AJ47" i="5"/>
  <c r="K47" i="5"/>
  <c r="Q47" i="5"/>
  <c r="O47" i="5"/>
  <c r="U47" i="5"/>
  <c r="O48" i="4"/>
  <c r="U48" i="4"/>
  <c r="AI48" i="4"/>
  <c r="J48" i="4"/>
  <c r="AB47" i="5"/>
  <c r="AP47" i="5"/>
  <c r="AN47" i="5"/>
  <c r="AL47" i="5"/>
  <c r="M47" i="5"/>
  <c r="AN48" i="4"/>
  <c r="AL48" i="4"/>
  <c r="M48" i="4"/>
  <c r="AA48" i="4"/>
  <c r="T47" i="5"/>
  <c r="AH47" i="5"/>
  <c r="AF47" i="5"/>
  <c r="AD47" i="5"/>
  <c r="AH48" i="5"/>
  <c r="C49" i="5" a="1"/>
  <c r="C49" i="5" s="1"/>
  <c r="G49" i="5" a="1"/>
  <c r="G49" i="5" s="1"/>
  <c r="H49" i="5" s="1"/>
  <c r="A50" i="5"/>
  <c r="F49" i="5" a="1"/>
  <c r="F49" i="5" s="1"/>
  <c r="M49" i="4"/>
  <c r="A51" i="4"/>
  <c r="C50" i="4" a="1"/>
  <c r="C50" i="4" s="1"/>
  <c r="G50" i="4" a="1"/>
  <c r="G50" i="4" s="1"/>
  <c r="H50" i="4" s="1"/>
  <c r="F50" i="4" a="1"/>
  <c r="F50" i="4" s="1"/>
  <c r="U48" i="5" l="1"/>
  <c r="AI48" i="5"/>
  <c r="R49" i="4"/>
  <c r="Z49" i="4"/>
  <c r="P49" i="4"/>
  <c r="AM49" i="4"/>
  <c r="AK49" i="4"/>
  <c r="AC49" i="4"/>
  <c r="AR49" i="4"/>
  <c r="AJ49" i="4"/>
  <c r="L49" i="4"/>
  <c r="AE49" i="4"/>
  <c r="J48" i="5"/>
  <c r="W49" i="4"/>
  <c r="J49" i="4"/>
  <c r="AQ49" i="4"/>
  <c r="AO49" i="4"/>
  <c r="AI49" i="4"/>
  <c r="AG49" i="4"/>
  <c r="AD49" i="4"/>
  <c r="AA49" i="4"/>
  <c r="Y49" i="4"/>
  <c r="V49" i="4"/>
  <c r="AE48" i="5"/>
  <c r="S49" i="4"/>
  <c r="AF49" i="4"/>
  <c r="N49" i="4"/>
  <c r="O48" i="5"/>
  <c r="K49" i="4"/>
  <c r="X49" i="4"/>
  <c r="AS49" i="4"/>
  <c r="AK48" i="5"/>
  <c r="L48" i="5"/>
  <c r="Z48" i="5"/>
  <c r="L49" i="5"/>
  <c r="W48" i="5"/>
  <c r="AC48" i="5"/>
  <c r="AQ48" i="5"/>
  <c r="R48" i="5"/>
  <c r="AN48" i="5"/>
  <c r="AL48" i="5"/>
  <c r="M48" i="5"/>
  <c r="AA48" i="5"/>
  <c r="AO48" i="5"/>
  <c r="AF48" i="5"/>
  <c r="AD48" i="5"/>
  <c r="AR48" i="5"/>
  <c r="S48" i="5"/>
  <c r="AG48" i="5"/>
  <c r="X48" i="5"/>
  <c r="V48" i="5"/>
  <c r="AJ48" i="5"/>
  <c r="K48" i="5"/>
  <c r="Y48" i="5"/>
  <c r="AB49" i="4"/>
  <c r="AP49" i="4"/>
  <c r="Q49" i="4"/>
  <c r="O49" i="4"/>
  <c r="U49" i="4"/>
  <c r="P48" i="5"/>
  <c r="N48" i="5"/>
  <c r="AB48" i="5"/>
  <c r="AP48" i="5"/>
  <c r="Q48" i="5"/>
  <c r="T49" i="4"/>
  <c r="AH49" i="4"/>
  <c r="AN49" i="4"/>
  <c r="AL49" i="4"/>
  <c r="AM48" i="5"/>
  <c r="AS48" i="5"/>
  <c r="T48" i="5"/>
  <c r="V49" i="5"/>
  <c r="F50" i="5" a="1"/>
  <c r="F50" i="5" s="1"/>
  <c r="G50" i="5" a="1"/>
  <c r="G50" i="5" s="1"/>
  <c r="H50" i="5" s="1"/>
  <c r="A51" i="5"/>
  <c r="C50" i="5" a="1"/>
  <c r="C50" i="5" s="1"/>
  <c r="Y50" i="4"/>
  <c r="A52" i="4"/>
  <c r="C51" i="4" a="1"/>
  <c r="C51" i="4" s="1"/>
  <c r="G51" i="4" a="1"/>
  <c r="G51" i="4" s="1"/>
  <c r="H51" i="4" s="1"/>
  <c r="F51" i="4" a="1"/>
  <c r="F51" i="4" s="1"/>
  <c r="AR49" i="5" l="1"/>
  <c r="AI49" i="5"/>
  <c r="Q49" i="5"/>
  <c r="AN49" i="5"/>
  <c r="AF49" i="5"/>
  <c r="S49" i="5"/>
  <c r="O49" i="5"/>
  <c r="K49" i="5"/>
  <c r="AL49" i="5"/>
  <c r="AP49" i="5"/>
  <c r="AD49" i="5"/>
  <c r="AG49" i="5"/>
  <c r="N49" i="5"/>
  <c r="Y49" i="5"/>
  <c r="AK49" i="5"/>
  <c r="AC50" i="4"/>
  <c r="R50" i="4"/>
  <c r="AN50" i="4"/>
  <c r="M50" i="4"/>
  <c r="AO50" i="4"/>
  <c r="P50" i="4"/>
  <c r="AB50" i="4"/>
  <c r="Q50" i="4"/>
  <c r="AE50" i="4"/>
  <c r="L50" i="4"/>
  <c r="AL50" i="4"/>
  <c r="AA50" i="4"/>
  <c r="AJ49" i="5"/>
  <c r="AH49" i="5"/>
  <c r="P49" i="5"/>
  <c r="AC49" i="5"/>
  <c r="N50" i="4"/>
  <c r="AP50" i="4"/>
  <c r="AB49" i="5"/>
  <c r="Z49" i="5"/>
  <c r="AE49" i="5"/>
  <c r="U49" i="5"/>
  <c r="W50" i="4"/>
  <c r="AQ50" i="4"/>
  <c r="AK50" i="4"/>
  <c r="Z50" i="4"/>
  <c r="T49" i="5"/>
  <c r="J49" i="5"/>
  <c r="W49" i="5"/>
  <c r="M49" i="5"/>
  <c r="AM50" i="4"/>
  <c r="AS50" i="4"/>
  <c r="T50" i="4"/>
  <c r="AH50" i="4"/>
  <c r="AA49" i="5"/>
  <c r="AO49" i="5"/>
  <c r="AM49" i="5"/>
  <c r="AS49" i="5"/>
  <c r="O50" i="4"/>
  <c r="U50" i="4"/>
  <c r="AI50" i="4"/>
  <c r="J50" i="4"/>
  <c r="AF50" i="4"/>
  <c r="AD50" i="4"/>
  <c r="AR50" i="4"/>
  <c r="S50" i="4"/>
  <c r="AG50" i="4"/>
  <c r="X50" i="4"/>
  <c r="V50" i="4"/>
  <c r="AJ50" i="4"/>
  <c r="K50" i="4"/>
  <c r="AQ49" i="5"/>
  <c r="R49" i="5"/>
  <c r="X49" i="5"/>
  <c r="S50" i="5"/>
  <c r="G51" i="5" a="1"/>
  <c r="G51" i="5" s="1"/>
  <c r="H51" i="5" s="1"/>
  <c r="A52" i="5"/>
  <c r="F51" i="5" a="1"/>
  <c r="F51" i="5" s="1"/>
  <c r="C51" i="5" a="1"/>
  <c r="C51" i="5" s="1"/>
  <c r="M51" i="4"/>
  <c r="A53" i="4"/>
  <c r="G52" i="4" a="1"/>
  <c r="G52" i="4" s="1"/>
  <c r="H52" i="4" s="1"/>
  <c r="C52" i="4" a="1"/>
  <c r="C52" i="4" s="1"/>
  <c r="F52" i="4" a="1"/>
  <c r="F52" i="4" s="1"/>
  <c r="AA50" i="5" l="1"/>
  <c r="AK50" i="5"/>
  <c r="Z50" i="5"/>
  <c r="Q50" i="5"/>
  <c r="AG50" i="5"/>
  <c r="X50" i="5"/>
  <c r="AP50" i="5"/>
  <c r="P50" i="5"/>
  <c r="AQ50" i="5"/>
  <c r="AF50" i="5"/>
  <c r="AE50" i="5"/>
  <c r="AR50" i="5"/>
  <c r="AL50" i="5"/>
  <c r="AJ50" i="5"/>
  <c r="AH50" i="5"/>
  <c r="AC50" i="5"/>
  <c r="AN50" i="5"/>
  <c r="U50" i="5"/>
  <c r="K50" i="5"/>
  <c r="L51" i="4"/>
  <c r="Z51" i="4"/>
  <c r="AF51" i="4"/>
  <c r="AD51" i="4"/>
  <c r="M50" i="5"/>
  <c r="J50" i="5"/>
  <c r="AQ51" i="4"/>
  <c r="R51" i="4"/>
  <c r="X51" i="4"/>
  <c r="V51" i="4"/>
  <c r="AA51" i="4"/>
  <c r="AO51" i="4"/>
  <c r="AM51" i="4"/>
  <c r="AS51" i="4"/>
  <c r="W50" i="5"/>
  <c r="AB50" i="5"/>
  <c r="AR51" i="4"/>
  <c r="S51" i="4"/>
  <c r="AG51" i="4"/>
  <c r="AE51" i="4"/>
  <c r="AK51" i="4"/>
  <c r="AO50" i="5"/>
  <c r="AI50" i="5"/>
  <c r="O50" i="5"/>
  <c r="T50" i="5"/>
  <c r="AJ51" i="4"/>
  <c r="K51" i="4"/>
  <c r="Y51" i="4"/>
  <c r="W51" i="4"/>
  <c r="AC51" i="4"/>
  <c r="AI51" i="4"/>
  <c r="J51" i="4"/>
  <c r="P51" i="4"/>
  <c r="N51" i="4"/>
  <c r="AD51" i="5"/>
  <c r="AD50" i="5"/>
  <c r="Y50" i="5"/>
  <c r="V50" i="5"/>
  <c r="L50" i="5"/>
  <c r="AB51" i="4"/>
  <c r="AP51" i="4"/>
  <c r="Q51" i="4"/>
  <c r="O51" i="4"/>
  <c r="U51" i="4"/>
  <c r="AS50" i="5"/>
  <c r="AM50" i="5"/>
  <c r="R50" i="5"/>
  <c r="N50" i="5"/>
  <c r="T51" i="4"/>
  <c r="AH51" i="4"/>
  <c r="AN51" i="4"/>
  <c r="AL51" i="4"/>
  <c r="T51" i="5"/>
  <c r="G52" i="5" a="1"/>
  <c r="G52" i="5" s="1"/>
  <c r="H52" i="5" s="1"/>
  <c r="C52" i="5" a="1"/>
  <c r="C52" i="5" s="1"/>
  <c r="A53" i="5"/>
  <c r="F52" i="5" a="1"/>
  <c r="F52" i="5" s="1"/>
  <c r="Q52" i="4"/>
  <c r="A54" i="4"/>
  <c r="F53" i="4" a="1"/>
  <c r="F53" i="4" s="1"/>
  <c r="C53" i="4" a="1"/>
  <c r="C53" i="4" s="1"/>
  <c r="G53" i="4" a="1"/>
  <c r="G53" i="4" s="1"/>
  <c r="H53" i="4" s="1"/>
  <c r="AK51" i="5" l="1"/>
  <c r="AP51" i="5"/>
  <c r="X51" i="5"/>
  <c r="S51" i="5"/>
  <c r="U51" i="5"/>
  <c r="AC51" i="5"/>
  <c r="AA51" i="5"/>
  <c r="AS51" i="5"/>
  <c r="W51" i="5"/>
  <c r="M51" i="5"/>
  <c r="Z51" i="5"/>
  <c r="J51" i="5"/>
  <c r="AI51" i="5"/>
  <c r="AJ51" i="5"/>
  <c r="L51" i="5"/>
  <c r="AF51" i="5"/>
  <c r="AG51" i="5"/>
  <c r="AM52" i="4"/>
  <c r="AS52" i="4"/>
  <c r="T52" i="4"/>
  <c r="AH52" i="4"/>
  <c r="AO51" i="5"/>
  <c r="Q51" i="5"/>
  <c r="AH51" i="5"/>
  <c r="AE51" i="5"/>
  <c r="AN51" i="5"/>
  <c r="AE52" i="4"/>
  <c r="AK52" i="4"/>
  <c r="L52" i="4"/>
  <c r="Z52" i="4"/>
  <c r="O52" i="4"/>
  <c r="U52" i="4"/>
  <c r="AI52" i="4"/>
  <c r="J52" i="4"/>
  <c r="AM51" i="5"/>
  <c r="O51" i="5"/>
  <c r="AQ51" i="5"/>
  <c r="AR51" i="5"/>
  <c r="P51" i="5"/>
  <c r="AN52" i="4"/>
  <c r="AL52" i="4"/>
  <c r="M52" i="4"/>
  <c r="AA52" i="4"/>
  <c r="AO52" i="4"/>
  <c r="W52" i="4"/>
  <c r="R52" i="4"/>
  <c r="AF52" i="4"/>
  <c r="AD52" i="4"/>
  <c r="AR52" i="4"/>
  <c r="S52" i="4"/>
  <c r="AG52" i="4"/>
  <c r="AC52" i="4"/>
  <c r="AQ52" i="4"/>
  <c r="R51" i="5"/>
  <c r="Y51" i="5"/>
  <c r="V51" i="5"/>
  <c r="AB51" i="5"/>
  <c r="X52" i="4"/>
  <c r="V52" i="4"/>
  <c r="AJ52" i="4"/>
  <c r="K52" i="4"/>
  <c r="Y52" i="4"/>
  <c r="AL51" i="5"/>
  <c r="N51" i="5"/>
  <c r="K51" i="5"/>
  <c r="P52" i="4"/>
  <c r="N52" i="4"/>
  <c r="AB52" i="4"/>
  <c r="AP52" i="4"/>
  <c r="C53" i="5" a="1"/>
  <c r="C53" i="5" s="1"/>
  <c r="F53" i="5" a="1"/>
  <c r="F53" i="5" s="1"/>
  <c r="A54" i="5"/>
  <c r="G53" i="5" a="1"/>
  <c r="G53" i="5" s="1"/>
  <c r="H53" i="5" s="1"/>
  <c r="L52" i="5"/>
  <c r="M53" i="4"/>
  <c r="A55" i="4"/>
  <c r="F54" i="4" a="1"/>
  <c r="F54" i="4" s="1"/>
  <c r="G54" i="4" a="1"/>
  <c r="G54" i="4" s="1"/>
  <c r="H54" i="4" s="1"/>
  <c r="C54" i="4" a="1"/>
  <c r="C54" i="4" s="1"/>
  <c r="N52" i="5" l="1"/>
  <c r="U52" i="5"/>
  <c r="AF52" i="5"/>
  <c r="AE53" i="4"/>
  <c r="AS52" i="5"/>
  <c r="J52" i="5"/>
  <c r="X52" i="5"/>
  <c r="AJ53" i="4"/>
  <c r="AC53" i="4"/>
  <c r="AH52" i="5"/>
  <c r="AO52" i="5"/>
  <c r="AJ52" i="5"/>
  <c r="AI53" i="4"/>
  <c r="W52" i="5"/>
  <c r="S52" i="5"/>
  <c r="AB52" i="5"/>
  <c r="AA53" i="4"/>
  <c r="M52" i="5"/>
  <c r="R52" i="5"/>
  <c r="T52" i="5"/>
  <c r="S53" i="4"/>
  <c r="AQ52" i="5"/>
  <c r="AL52" i="5"/>
  <c r="Y53" i="4"/>
  <c r="AK52" i="5"/>
  <c r="AP52" i="5"/>
  <c r="AA52" i="5"/>
  <c r="P53" i="4"/>
  <c r="Z52" i="5"/>
  <c r="AE52" i="5"/>
  <c r="Q52" i="5"/>
  <c r="AM53" i="4"/>
  <c r="K53" i="4"/>
  <c r="W53" i="4"/>
  <c r="J53" i="4"/>
  <c r="N53" i="4"/>
  <c r="O52" i="5"/>
  <c r="V52" i="5"/>
  <c r="AM52" i="5"/>
  <c r="P52" i="5"/>
  <c r="AO53" i="4"/>
  <c r="AS53" i="4"/>
  <c r="Y52" i="5"/>
  <c r="K52" i="5"/>
  <c r="AC52" i="5"/>
  <c r="AR52" i="5"/>
  <c r="AR53" i="4"/>
  <c r="AG53" i="4"/>
  <c r="AK53" i="4"/>
  <c r="L53" i="4"/>
  <c r="Z53" i="4"/>
  <c r="AF53" i="4"/>
  <c r="AD53" i="4"/>
  <c r="AQ53" i="4"/>
  <c r="R53" i="4"/>
  <c r="X53" i="4"/>
  <c r="V53" i="4"/>
  <c r="Y54" i="4"/>
  <c r="AB53" i="4"/>
  <c r="AP53" i="4"/>
  <c r="Q53" i="4"/>
  <c r="O53" i="4"/>
  <c r="U53" i="4"/>
  <c r="AI52" i="5"/>
  <c r="AG52" i="5"/>
  <c r="AD52" i="5"/>
  <c r="AN52" i="5"/>
  <c r="T53" i="4"/>
  <c r="AH53" i="4"/>
  <c r="AN53" i="4"/>
  <c r="AL53" i="4"/>
  <c r="G54" i="5" a="1"/>
  <c r="G54" i="5" s="1"/>
  <c r="H54" i="5" s="1"/>
  <c r="A55" i="5"/>
  <c r="F54" i="5" a="1"/>
  <c r="F54" i="5" s="1"/>
  <c r="C54" i="5" a="1"/>
  <c r="C54" i="5" s="1"/>
  <c r="P53" i="5"/>
  <c r="J54" i="4"/>
  <c r="A56" i="4"/>
  <c r="G55" i="4" a="1"/>
  <c r="G55" i="4" s="1"/>
  <c r="H55" i="4" s="1"/>
  <c r="F55" i="4" a="1"/>
  <c r="F55" i="4" s="1"/>
  <c r="C55" i="4" a="1"/>
  <c r="C55" i="4" s="1"/>
  <c r="AJ53" i="5" l="1"/>
  <c r="AG53" i="5"/>
  <c r="W53" i="5"/>
  <c r="AP53" i="5"/>
  <c r="U53" i="5"/>
  <c r="X54" i="4"/>
  <c r="J53" i="5"/>
  <c r="AL54" i="4"/>
  <c r="AK53" i="5"/>
  <c r="V54" i="4"/>
  <c r="AI53" i="5"/>
  <c r="M54" i="4"/>
  <c r="N53" i="5"/>
  <c r="AJ54" i="4"/>
  <c r="AA54" i="4"/>
  <c r="AD53" i="5"/>
  <c r="T53" i="5"/>
  <c r="K54" i="4"/>
  <c r="AC53" i="5"/>
  <c r="AF53" i="5"/>
  <c r="AN54" i="4"/>
  <c r="AO54" i="4"/>
  <c r="AL53" i="5"/>
  <c r="AF54" i="4"/>
  <c r="AD54" i="4"/>
  <c r="AR54" i="4"/>
  <c r="S54" i="4"/>
  <c r="AG54" i="4"/>
  <c r="AE53" i="5"/>
  <c r="R53" i="5"/>
  <c r="Y53" i="5"/>
  <c r="AB53" i="5"/>
  <c r="V55" i="4"/>
  <c r="P54" i="4"/>
  <c r="N54" i="4"/>
  <c r="AB54" i="4"/>
  <c r="AP54" i="4"/>
  <c r="Q54" i="4"/>
  <c r="AA53" i="5"/>
  <c r="AS53" i="5"/>
  <c r="L53" i="5"/>
  <c r="AM54" i="4"/>
  <c r="AS54" i="4"/>
  <c r="T54" i="4"/>
  <c r="AH54" i="4"/>
  <c r="AQ53" i="5"/>
  <c r="AO53" i="5"/>
  <c r="Q53" i="5"/>
  <c r="AH53" i="5"/>
  <c r="AN53" i="5"/>
  <c r="R54" i="5"/>
  <c r="AE54" i="4"/>
  <c r="AK54" i="4"/>
  <c r="L54" i="4"/>
  <c r="Z54" i="4"/>
  <c r="W54" i="4"/>
  <c r="AC54" i="4"/>
  <c r="AQ54" i="4"/>
  <c r="R54" i="4"/>
  <c r="V53" i="5"/>
  <c r="S53" i="5"/>
  <c r="Z53" i="5"/>
  <c r="M53" i="5"/>
  <c r="X53" i="5"/>
  <c r="O54" i="4"/>
  <c r="U54" i="4"/>
  <c r="AI54" i="4"/>
  <c r="K53" i="5"/>
  <c r="AM53" i="5"/>
  <c r="O53" i="5"/>
  <c r="AR53" i="5"/>
  <c r="L54" i="5"/>
  <c r="C55" i="5" a="1"/>
  <c r="C55" i="5" s="1"/>
  <c r="G55" i="5" a="1"/>
  <c r="G55" i="5" s="1"/>
  <c r="H55" i="5" s="1"/>
  <c r="A56" i="5"/>
  <c r="F55" i="5" a="1"/>
  <c r="F55" i="5" s="1"/>
  <c r="AD55" i="4"/>
  <c r="A57" i="4"/>
  <c r="G56" i="4" a="1"/>
  <c r="G56" i="4" s="1"/>
  <c r="H56" i="4" s="1"/>
  <c r="C56" i="4" a="1"/>
  <c r="C56" i="4" s="1"/>
  <c r="F56" i="4" a="1"/>
  <c r="F56" i="4" s="1"/>
  <c r="AF54" i="5" l="1"/>
  <c r="X54" i="5"/>
  <c r="AR55" i="4"/>
  <c r="AE54" i="5"/>
  <c r="AM54" i="5"/>
  <c r="AM55" i="4"/>
  <c r="AC54" i="5"/>
  <c r="AE55" i="4"/>
  <c r="P54" i="5"/>
  <c r="AI54" i="5"/>
  <c r="Y54" i="5"/>
  <c r="AS54" i="5"/>
  <c r="V54" i="5"/>
  <c r="AQ55" i="4"/>
  <c r="AP54" i="5"/>
  <c r="AA55" i="4"/>
  <c r="AA54" i="5"/>
  <c r="U54" i="5"/>
  <c r="S55" i="4"/>
  <c r="AS55" i="4"/>
  <c r="AH54" i="5"/>
  <c r="AR54" i="5"/>
  <c r="J54" i="5"/>
  <c r="Q54" i="5"/>
  <c r="W54" i="5"/>
  <c r="AJ54" i="5"/>
  <c r="R55" i="4"/>
  <c r="AK55" i="4"/>
  <c r="AK54" i="5"/>
  <c r="M54" i="5"/>
  <c r="AO54" i="5"/>
  <c r="AB54" i="5"/>
  <c r="AO55" i="4"/>
  <c r="Z54" i="5"/>
  <c r="AQ54" i="5"/>
  <c r="AD54" i="5"/>
  <c r="T54" i="5"/>
  <c r="AG55" i="4"/>
  <c r="O54" i="5"/>
  <c r="AG54" i="5"/>
  <c r="S54" i="5"/>
  <c r="X55" i="4"/>
  <c r="AL54" i="5"/>
  <c r="N54" i="5"/>
  <c r="K54" i="5"/>
  <c r="AN54" i="5"/>
  <c r="AI55" i="4"/>
  <c r="J55" i="4"/>
  <c r="P55" i="4"/>
  <c r="N55" i="4"/>
  <c r="AJ55" i="4"/>
  <c r="K55" i="4"/>
  <c r="Y55" i="4"/>
  <c r="W55" i="4"/>
  <c r="AC55" i="4"/>
  <c r="M56" i="4"/>
  <c r="P56" i="4"/>
  <c r="AB55" i="4"/>
  <c r="AP55" i="4"/>
  <c r="Q55" i="4"/>
  <c r="O55" i="4"/>
  <c r="U55" i="4"/>
  <c r="T55" i="4"/>
  <c r="AH55" i="4"/>
  <c r="AN55" i="4"/>
  <c r="AL55" i="4"/>
  <c r="M55" i="4"/>
  <c r="L55" i="4"/>
  <c r="Z55" i="4"/>
  <c r="AF55" i="4"/>
  <c r="G56" i="5" a="1"/>
  <c r="G56" i="5" s="1"/>
  <c r="H56" i="5" s="1"/>
  <c r="A57" i="5"/>
  <c r="F56" i="5" a="1"/>
  <c r="F56" i="5" s="1"/>
  <c r="C56" i="5" a="1"/>
  <c r="C56" i="5" s="1"/>
  <c r="AN55" i="5"/>
  <c r="Y56" i="4"/>
  <c r="A58" i="4"/>
  <c r="G57" i="4" a="1"/>
  <c r="G57" i="4" s="1"/>
  <c r="H57" i="4" s="1"/>
  <c r="F57" i="4" a="1"/>
  <c r="F57" i="4" s="1"/>
  <c r="C57" i="4" a="1"/>
  <c r="C57" i="4" s="1"/>
  <c r="U55" i="5" l="1"/>
  <c r="Q56" i="4"/>
  <c r="AE55" i="5"/>
  <c r="Z55" i="5"/>
  <c r="O55" i="5"/>
  <c r="U56" i="4"/>
  <c r="J55" i="5"/>
  <c r="T55" i="5"/>
  <c r="AM56" i="4"/>
  <c r="AB56" i="4"/>
  <c r="AS55" i="5"/>
  <c r="AO55" i="5"/>
  <c r="L55" i="5"/>
  <c r="AE56" i="4"/>
  <c r="AI56" i="4"/>
  <c r="AH55" i="5"/>
  <c r="S55" i="5"/>
  <c r="AF55" i="5"/>
  <c r="W56" i="4"/>
  <c r="AA56" i="4"/>
  <c r="W55" i="5"/>
  <c r="AL55" i="5"/>
  <c r="X55" i="5"/>
  <c r="O56" i="4"/>
  <c r="AP56" i="4"/>
  <c r="M55" i="5"/>
  <c r="AA55" i="5"/>
  <c r="P55" i="5"/>
  <c r="AK56" i="4"/>
  <c r="AH56" i="4"/>
  <c r="AQ55" i="5"/>
  <c r="Q55" i="5"/>
  <c r="AC56" i="4"/>
  <c r="Z56" i="4"/>
  <c r="V55" i="5"/>
  <c r="AM55" i="5"/>
  <c r="AR55" i="5"/>
  <c r="AL56" i="4"/>
  <c r="T56" i="4"/>
  <c r="R56" i="4"/>
  <c r="AI55" i="5"/>
  <c r="K55" i="5"/>
  <c r="AC55" i="5"/>
  <c r="AJ55" i="5"/>
  <c r="N56" i="4"/>
  <c r="L56" i="4"/>
  <c r="J56" i="4"/>
  <c r="Y55" i="5"/>
  <c r="AP55" i="5"/>
  <c r="R55" i="5"/>
  <c r="AB55" i="5"/>
  <c r="AN56" i="4"/>
  <c r="AS56" i="4"/>
  <c r="AQ56" i="4"/>
  <c r="AO56" i="4"/>
  <c r="AF56" i="4"/>
  <c r="AD56" i="4"/>
  <c r="AR56" i="4"/>
  <c r="S56" i="4"/>
  <c r="AG56" i="4"/>
  <c r="N55" i="5"/>
  <c r="AG55" i="5"/>
  <c r="AD55" i="5"/>
  <c r="AK55" i="5"/>
  <c r="X56" i="4"/>
  <c r="V56" i="4"/>
  <c r="AJ56" i="4"/>
  <c r="K56" i="4"/>
  <c r="G57" i="5" a="1"/>
  <c r="G57" i="5" s="1"/>
  <c r="H57" i="5" s="1"/>
  <c r="A58" i="5"/>
  <c r="F57" i="5" a="1"/>
  <c r="F57" i="5" s="1"/>
  <c r="C57" i="5" a="1"/>
  <c r="C57" i="5" s="1"/>
  <c r="AD56" i="5"/>
  <c r="M57" i="4"/>
  <c r="A59" i="4"/>
  <c r="G58" i="4" a="1"/>
  <c r="G58" i="4" s="1"/>
  <c r="H58" i="4" s="1"/>
  <c r="F58" i="4" a="1"/>
  <c r="F58" i="4" s="1"/>
  <c r="C58" i="4" a="1"/>
  <c r="C58" i="4" s="1"/>
  <c r="P57" i="4" l="1"/>
  <c r="AJ56" i="5"/>
  <c r="AL56" i="5"/>
  <c r="S56" i="5"/>
  <c r="AG56" i="5"/>
  <c r="O56" i="5"/>
  <c r="J57" i="4"/>
  <c r="T56" i="5"/>
  <c r="AA56" i="5"/>
  <c r="W56" i="5"/>
  <c r="N57" i="4"/>
  <c r="AS56" i="5"/>
  <c r="AN56" i="5"/>
  <c r="AI56" i="5"/>
  <c r="AE56" i="5"/>
  <c r="Q56" i="5"/>
  <c r="M56" i="5"/>
  <c r="Y56" i="5"/>
  <c r="U56" i="5"/>
  <c r="AP56" i="5"/>
  <c r="AR56" i="5"/>
  <c r="AI57" i="4"/>
  <c r="L57" i="4"/>
  <c r="Z57" i="4"/>
  <c r="AF57" i="4"/>
  <c r="AD57" i="4"/>
  <c r="R56" i="5"/>
  <c r="P56" i="5"/>
  <c r="N56" i="5"/>
  <c r="K56" i="5"/>
  <c r="AQ57" i="4"/>
  <c r="R57" i="4"/>
  <c r="X57" i="4"/>
  <c r="V57" i="4"/>
  <c r="AA57" i="4"/>
  <c r="AO57" i="4"/>
  <c r="AM57" i="4"/>
  <c r="AS57" i="4"/>
  <c r="AC56" i="5"/>
  <c r="Z56" i="5"/>
  <c r="X56" i="5"/>
  <c r="V56" i="5"/>
  <c r="AB56" i="5"/>
  <c r="AR57" i="4"/>
  <c r="S57" i="4"/>
  <c r="AG57" i="4"/>
  <c r="AE57" i="4"/>
  <c r="AK57" i="4"/>
  <c r="AO57" i="5"/>
  <c r="AJ57" i="4"/>
  <c r="K57" i="4"/>
  <c r="Y57" i="4"/>
  <c r="W57" i="4"/>
  <c r="AC57" i="4"/>
  <c r="J56" i="5"/>
  <c r="AQ56" i="5"/>
  <c r="AO56" i="5"/>
  <c r="AM56" i="5"/>
  <c r="L56" i="5"/>
  <c r="AB57" i="4"/>
  <c r="AP57" i="4"/>
  <c r="Q57" i="4"/>
  <c r="O57" i="4"/>
  <c r="U57" i="4"/>
  <c r="AK56" i="5"/>
  <c r="AH56" i="5"/>
  <c r="AF56" i="5"/>
  <c r="T57" i="4"/>
  <c r="AH57" i="4"/>
  <c r="AN57" i="4"/>
  <c r="AL57" i="4"/>
  <c r="AF57" i="5"/>
  <c r="G58" i="5" a="1"/>
  <c r="G58" i="5" s="1"/>
  <c r="H58" i="5" s="1"/>
  <c r="A59" i="5"/>
  <c r="F58" i="5" a="1"/>
  <c r="F58" i="5" s="1"/>
  <c r="C58" i="5" a="1"/>
  <c r="C58" i="5" s="1"/>
  <c r="J58" i="4"/>
  <c r="A60" i="4"/>
  <c r="G59" i="4" a="1"/>
  <c r="G59" i="4" s="1"/>
  <c r="H59" i="4" s="1"/>
  <c r="F59" i="4" a="1"/>
  <c r="F59" i="4" s="1"/>
  <c r="C59" i="4" a="1"/>
  <c r="C59" i="4" s="1"/>
  <c r="T57" i="5" l="1"/>
  <c r="AM57" i="5"/>
  <c r="AR57" i="5"/>
  <c r="AI57" i="5"/>
  <c r="AS57" i="5"/>
  <c r="Z57" i="5"/>
  <c r="W57" i="5"/>
  <c r="N57" i="5"/>
  <c r="AK57" i="5"/>
  <c r="Q57" i="5"/>
  <c r="AD57" i="5"/>
  <c r="AQ57" i="5"/>
  <c r="AB57" i="5"/>
  <c r="U57" i="5"/>
  <c r="S57" i="5"/>
  <c r="AP57" i="5"/>
  <c r="L57" i="5"/>
  <c r="J57" i="5"/>
  <c r="AG57" i="5"/>
  <c r="AN57" i="5"/>
  <c r="N59" i="4"/>
  <c r="AO59" i="4"/>
  <c r="AL57" i="5"/>
  <c r="AA57" i="5"/>
  <c r="Y57" i="5"/>
  <c r="V57" i="5"/>
  <c r="X57" i="5"/>
  <c r="AN58" i="4"/>
  <c r="AL58" i="4"/>
  <c r="M58" i="4"/>
  <c r="AA58" i="4"/>
  <c r="AO58" i="4"/>
  <c r="AC57" i="5"/>
  <c r="R57" i="5"/>
  <c r="O57" i="5"/>
  <c r="M57" i="5"/>
  <c r="P57" i="5"/>
  <c r="AF58" i="4"/>
  <c r="AD58" i="4"/>
  <c r="AR58" i="4"/>
  <c r="S58" i="4"/>
  <c r="AG58" i="4"/>
  <c r="X58" i="4"/>
  <c r="V58" i="4"/>
  <c r="AJ58" i="4"/>
  <c r="K58" i="4"/>
  <c r="Y58" i="4"/>
  <c r="AM58" i="4"/>
  <c r="AS58" i="4"/>
  <c r="T58" i="4"/>
  <c r="AH58" i="4"/>
  <c r="P58" i="4"/>
  <c r="N58" i="4"/>
  <c r="AB58" i="4"/>
  <c r="AP58" i="4"/>
  <c r="Q58" i="4"/>
  <c r="AE58" i="4"/>
  <c r="AK58" i="4"/>
  <c r="L58" i="4"/>
  <c r="Z58" i="4"/>
  <c r="W58" i="4"/>
  <c r="AC58" i="4"/>
  <c r="AQ58" i="4"/>
  <c r="R58" i="4"/>
  <c r="K57" i="5"/>
  <c r="AJ57" i="5"/>
  <c r="AH57" i="5"/>
  <c r="AE57" i="5"/>
  <c r="O58" i="4"/>
  <c r="U58" i="4"/>
  <c r="AI58" i="4"/>
  <c r="A60" i="5"/>
  <c r="G59" i="5" a="1"/>
  <c r="G59" i="5" s="1"/>
  <c r="H59" i="5" s="1"/>
  <c r="F59" i="5" a="1"/>
  <c r="F59" i="5" s="1"/>
  <c r="C59" i="5" a="1"/>
  <c r="C59" i="5" s="1"/>
  <c r="V58" i="5"/>
  <c r="M59" i="4"/>
  <c r="A61" i="4"/>
  <c r="G60" i="4" a="1"/>
  <c r="G60" i="4" s="1"/>
  <c r="H60" i="4" s="1"/>
  <c r="F60" i="4" a="1"/>
  <c r="F60" i="4" s="1"/>
  <c r="C60" i="4" a="1"/>
  <c r="C60" i="4" s="1"/>
  <c r="AD59" i="4" l="1"/>
  <c r="AS59" i="4"/>
  <c r="AJ59" i="4"/>
  <c r="AC59" i="4"/>
  <c r="Z59" i="4"/>
  <c r="J59" i="4"/>
  <c r="Y59" i="4"/>
  <c r="L59" i="4"/>
  <c r="AF59" i="4"/>
  <c r="AI59" i="4"/>
  <c r="P59" i="4"/>
  <c r="AA59" i="4"/>
  <c r="AM59" i="4"/>
  <c r="K59" i="4"/>
  <c r="W59" i="4"/>
  <c r="AS58" i="5"/>
  <c r="AN58" i="5"/>
  <c r="L58" i="5"/>
  <c r="O58" i="5"/>
  <c r="S58" i="5"/>
  <c r="AP58" i="5"/>
  <c r="AM58" i="5"/>
  <c r="Q58" i="5"/>
  <c r="M58" i="5"/>
  <c r="AL58" i="5"/>
  <c r="AQ58" i="5"/>
  <c r="AO58" i="5"/>
  <c r="AR58" i="5"/>
  <c r="AQ59" i="4"/>
  <c r="R59" i="4"/>
  <c r="X59" i="4"/>
  <c r="V59" i="4"/>
  <c r="AD58" i="5"/>
  <c r="AK58" i="5"/>
  <c r="AH58" i="5"/>
  <c r="AF58" i="5"/>
  <c r="AJ58" i="5"/>
  <c r="U58" i="5"/>
  <c r="R58" i="5"/>
  <c r="P58" i="5"/>
  <c r="N58" i="5"/>
  <c r="T58" i="5"/>
  <c r="AR59" i="4"/>
  <c r="S59" i="4"/>
  <c r="AG59" i="4"/>
  <c r="AE59" i="4"/>
  <c r="AK59" i="4"/>
  <c r="AC58" i="5"/>
  <c r="AA58" i="5"/>
  <c r="Y58" i="5"/>
  <c r="W58" i="5"/>
  <c r="AB58" i="5"/>
  <c r="K58" i="5"/>
  <c r="AI58" i="5"/>
  <c r="AG58" i="5"/>
  <c r="AE58" i="5"/>
  <c r="AB59" i="4"/>
  <c r="AP59" i="4"/>
  <c r="Q59" i="4"/>
  <c r="O59" i="4"/>
  <c r="U59" i="4"/>
  <c r="J58" i="5"/>
  <c r="Z58" i="5"/>
  <c r="X58" i="5"/>
  <c r="T59" i="4"/>
  <c r="AH59" i="4"/>
  <c r="AN59" i="4"/>
  <c r="AL59" i="4"/>
  <c r="M59" i="5"/>
  <c r="C60" i="5" a="1"/>
  <c r="C60" i="5" s="1"/>
  <c r="F60" i="5" a="1"/>
  <c r="F60" i="5" s="1"/>
  <c r="A61" i="5"/>
  <c r="G60" i="5" a="1"/>
  <c r="G60" i="5" s="1"/>
  <c r="H60" i="5" s="1"/>
  <c r="Z60" i="4"/>
  <c r="A62" i="4"/>
  <c r="G61" i="4" a="1"/>
  <c r="G61" i="4" s="1"/>
  <c r="H61" i="4" s="1"/>
  <c r="F61" i="4" a="1"/>
  <c r="F61" i="4" s="1"/>
  <c r="C61" i="4" a="1"/>
  <c r="C61" i="4" s="1"/>
  <c r="AN60" i="4" l="1"/>
  <c r="M60" i="4"/>
  <c r="AA60" i="4"/>
  <c r="AF60" i="4"/>
  <c r="S60" i="4"/>
  <c r="W60" i="4"/>
  <c r="AO60" i="4"/>
  <c r="AD60" i="4"/>
  <c r="AG60" i="4"/>
  <c r="AC60" i="4"/>
  <c r="AR60" i="4"/>
  <c r="AQ60" i="4"/>
  <c r="AL60" i="4"/>
  <c r="R60" i="4"/>
  <c r="AD59" i="5"/>
  <c r="AK59" i="5"/>
  <c r="AR59" i="5"/>
  <c r="AP59" i="5"/>
  <c r="AN59" i="5"/>
  <c r="O60" i="4"/>
  <c r="U60" i="4"/>
  <c r="AI60" i="4"/>
  <c r="J60" i="4"/>
  <c r="AC59" i="5"/>
  <c r="AB59" i="5"/>
  <c r="AI59" i="5"/>
  <c r="AG59" i="5"/>
  <c r="AF59" i="5"/>
  <c r="T59" i="5"/>
  <c r="Q59" i="5"/>
  <c r="N59" i="5"/>
  <c r="P59" i="5"/>
  <c r="X60" i="4"/>
  <c r="V60" i="4"/>
  <c r="AJ60" i="4"/>
  <c r="K60" i="4"/>
  <c r="Y60" i="4"/>
  <c r="L59" i="5"/>
  <c r="AS59" i="5"/>
  <c r="AQ59" i="5"/>
  <c r="AO59" i="5"/>
  <c r="U59" i="5"/>
  <c r="S59" i="5"/>
  <c r="Z59" i="5"/>
  <c r="W59" i="5"/>
  <c r="X59" i="5"/>
  <c r="J59" i="5"/>
  <c r="P60" i="4"/>
  <c r="N60" i="4"/>
  <c r="AB60" i="4"/>
  <c r="AP60" i="4"/>
  <c r="Q60" i="4"/>
  <c r="K59" i="5"/>
  <c r="AJ59" i="5"/>
  <c r="AH59" i="5"/>
  <c r="AE59" i="5"/>
  <c r="AM60" i="4"/>
  <c r="AS60" i="4"/>
  <c r="T60" i="4"/>
  <c r="AH60" i="4"/>
  <c r="AM59" i="5"/>
  <c r="AA59" i="5"/>
  <c r="Y59" i="5"/>
  <c r="V59" i="5"/>
  <c r="AE60" i="4"/>
  <c r="AK60" i="4"/>
  <c r="L60" i="4"/>
  <c r="AL59" i="5"/>
  <c r="R59" i="5"/>
  <c r="O59" i="5"/>
  <c r="AC60" i="5"/>
  <c r="C61" i="5" a="1"/>
  <c r="C61" i="5" s="1"/>
  <c r="A62" i="5"/>
  <c r="G61" i="5" a="1"/>
  <c r="G61" i="5" s="1"/>
  <c r="H61" i="5" s="1"/>
  <c r="F61" i="5" a="1"/>
  <c r="F61" i="5" s="1"/>
  <c r="AC61" i="4"/>
  <c r="A63" i="4"/>
  <c r="G62" i="4" a="1"/>
  <c r="G62" i="4" s="1"/>
  <c r="H62" i="4" s="1"/>
  <c r="F62" i="4" a="1"/>
  <c r="F62" i="4" s="1"/>
  <c r="C62" i="4" a="1"/>
  <c r="C62" i="4" s="1"/>
  <c r="AR60" i="5" l="1"/>
  <c r="V60" i="5"/>
  <c r="AG60" i="5"/>
  <c r="N60" i="5"/>
  <c r="AJ60" i="5"/>
  <c r="P60" i="5"/>
  <c r="Z60" i="5"/>
  <c r="AM60" i="5"/>
  <c r="AO60" i="5"/>
  <c r="L60" i="5"/>
  <c r="AQ60" i="5"/>
  <c r="AF60" i="5"/>
  <c r="AS60" i="5"/>
  <c r="K60" i="5"/>
  <c r="X60" i="5"/>
  <c r="AK60" i="5"/>
  <c r="R60" i="5"/>
  <c r="AE60" i="5"/>
  <c r="AB60" i="5"/>
  <c r="J60" i="5"/>
  <c r="AD60" i="5"/>
  <c r="L61" i="4"/>
  <c r="Z61" i="4"/>
  <c r="AF61" i="4"/>
  <c r="AD61" i="4"/>
  <c r="T60" i="5"/>
  <c r="AP60" i="5"/>
  <c r="Q60" i="5"/>
  <c r="O60" i="5"/>
  <c r="U60" i="5"/>
  <c r="AB61" i="4"/>
  <c r="AP61" i="4"/>
  <c r="Q61" i="4"/>
  <c r="O61" i="4"/>
  <c r="U61" i="4"/>
  <c r="S60" i="5"/>
  <c r="AH60" i="5"/>
  <c r="AN60" i="5"/>
  <c r="AL60" i="5"/>
  <c r="M60" i="5"/>
  <c r="T61" i="4"/>
  <c r="AH61" i="4"/>
  <c r="AN61" i="4"/>
  <c r="AL61" i="4"/>
  <c r="M61" i="4"/>
  <c r="AI61" i="4"/>
  <c r="J61" i="4"/>
  <c r="P61" i="4"/>
  <c r="N61" i="4"/>
  <c r="AQ61" i="4"/>
  <c r="R61" i="4"/>
  <c r="X61" i="4"/>
  <c r="V61" i="4"/>
  <c r="AA61" i="4"/>
  <c r="AO61" i="4"/>
  <c r="AM61" i="4"/>
  <c r="AS61" i="4"/>
  <c r="AR61" i="4"/>
  <c r="S61" i="4"/>
  <c r="AG61" i="4"/>
  <c r="AE61" i="4"/>
  <c r="AK61" i="4"/>
  <c r="AA60" i="5"/>
  <c r="AI60" i="5"/>
  <c r="Y60" i="5"/>
  <c r="W60" i="5"/>
  <c r="AJ61" i="4"/>
  <c r="K61" i="4"/>
  <c r="Y61" i="4"/>
  <c r="W61" i="4"/>
  <c r="J61" i="5"/>
  <c r="G62" i="5" a="1"/>
  <c r="G62" i="5" s="1"/>
  <c r="H62" i="5" s="1"/>
  <c r="A63" i="5"/>
  <c r="C62" i="5" a="1"/>
  <c r="C62" i="5" s="1"/>
  <c r="F62" i="5" a="1"/>
  <c r="F62" i="5" s="1"/>
  <c r="AG62" i="4"/>
  <c r="G63" i="4" a="1"/>
  <c r="G63" i="4" s="1"/>
  <c r="H63" i="4" s="1"/>
  <c r="F63" i="4" a="1"/>
  <c r="F63" i="4" s="1"/>
  <c r="C63" i="4" a="1"/>
  <c r="C63" i="4" s="1"/>
  <c r="A64" i="4"/>
  <c r="X62" i="4" l="1"/>
  <c r="N62" i="4"/>
  <c r="V62" i="4"/>
  <c r="AB62" i="4"/>
  <c r="T62" i="4"/>
  <c r="AH62" i="4"/>
  <c r="Z62" i="4"/>
  <c r="AN62" i="4"/>
  <c r="AS61" i="5"/>
  <c r="AH61" i="5"/>
  <c r="P61" i="5"/>
  <c r="AJ61" i="5"/>
  <c r="Y61" i="5"/>
  <c r="P62" i="4"/>
  <c r="AS62" i="4"/>
  <c r="L62" i="4"/>
  <c r="R62" i="4"/>
  <c r="AK61" i="5"/>
  <c r="Z61" i="5"/>
  <c r="O61" i="5"/>
  <c r="Q61" i="5"/>
  <c r="AM62" i="4"/>
  <c r="AK62" i="4"/>
  <c r="J62" i="4"/>
  <c r="AN61" i="5"/>
  <c r="T61" i="5"/>
  <c r="AE62" i="4"/>
  <c r="AM61" i="5"/>
  <c r="L61" i="5"/>
  <c r="W62" i="4"/>
  <c r="U62" i="4"/>
  <c r="AA62" i="4"/>
  <c r="Y62" i="4"/>
  <c r="AB61" i="5"/>
  <c r="AQ62" i="4"/>
  <c r="AC62" i="4"/>
  <c r="AI62" i="4"/>
  <c r="AO62" i="4"/>
  <c r="V61" i="5"/>
  <c r="K61" i="5"/>
  <c r="O62" i="4"/>
  <c r="M62" i="4"/>
  <c r="K62" i="4"/>
  <c r="Q62" i="4"/>
  <c r="N61" i="5"/>
  <c r="AP61" i="5"/>
  <c r="AL62" i="4"/>
  <c r="AJ62" i="4"/>
  <c r="AP62" i="4"/>
  <c r="X61" i="5"/>
  <c r="AL61" i="5"/>
  <c r="M61" i="5"/>
  <c r="AA61" i="5"/>
  <c r="AO61" i="5"/>
  <c r="W61" i="5"/>
  <c r="AD61" i="5"/>
  <c r="AR61" i="5"/>
  <c r="S61" i="5"/>
  <c r="AG61" i="5"/>
  <c r="AF62" i="4"/>
  <c r="AD62" i="4"/>
  <c r="AR62" i="4"/>
  <c r="S62" i="4"/>
  <c r="AF61" i="5"/>
  <c r="AC61" i="5"/>
  <c r="AQ61" i="5"/>
  <c r="R61" i="5"/>
  <c r="AE61" i="5"/>
  <c r="U61" i="5"/>
  <c r="AI61" i="5"/>
  <c r="M62" i="5"/>
  <c r="A64" i="5"/>
  <c r="G63" i="5" a="1"/>
  <c r="G63" i="5" s="1"/>
  <c r="H63" i="5" s="1"/>
  <c r="C63" i="5" a="1"/>
  <c r="C63" i="5" s="1"/>
  <c r="F63" i="5" a="1"/>
  <c r="F63" i="5" s="1"/>
  <c r="AS63" i="4"/>
  <c r="F64" i="4" a="1"/>
  <c r="F64" i="4" s="1"/>
  <c r="A65" i="4"/>
  <c r="C64" i="4" a="1"/>
  <c r="C64" i="4" s="1"/>
  <c r="G64" i="4" a="1"/>
  <c r="G64" i="4" s="1"/>
  <c r="H64" i="4" s="1"/>
  <c r="AH63" i="4" l="1"/>
  <c r="Q63" i="4"/>
  <c r="AN63" i="4"/>
  <c r="O63" i="4"/>
  <c r="AL63" i="4"/>
  <c r="AB63" i="4"/>
  <c r="U63" i="4"/>
  <c r="T63" i="4"/>
  <c r="M63" i="4"/>
  <c r="AP63" i="4"/>
  <c r="AR63" i="4"/>
  <c r="S63" i="4"/>
  <c r="AG63" i="4"/>
  <c r="AE63" i="4"/>
  <c r="AK63" i="4"/>
  <c r="AQ62" i="5"/>
  <c r="Z62" i="5"/>
  <c r="AF62" i="5"/>
  <c r="AD62" i="5"/>
  <c r="AJ62" i="5"/>
  <c r="J62" i="5"/>
  <c r="P62" i="5"/>
  <c r="N62" i="5"/>
  <c r="AI62" i="5"/>
  <c r="AO62" i="5"/>
  <c r="AM62" i="5"/>
  <c r="AS62" i="5"/>
  <c r="AQ63" i="4"/>
  <c r="R63" i="4"/>
  <c r="X63" i="4"/>
  <c r="V63" i="4"/>
  <c r="S62" i="5"/>
  <c r="AA62" i="5"/>
  <c r="Y62" i="5"/>
  <c r="W62" i="5"/>
  <c r="AC62" i="5"/>
  <c r="AJ63" i="4"/>
  <c r="K63" i="4"/>
  <c r="Y63" i="4"/>
  <c r="W63" i="4"/>
  <c r="AC63" i="4"/>
  <c r="K62" i="5"/>
  <c r="R62" i="5"/>
  <c r="X62" i="5"/>
  <c r="V62" i="5"/>
  <c r="L63" i="4"/>
  <c r="Z63" i="4"/>
  <c r="AF63" i="4"/>
  <c r="AD63" i="4"/>
  <c r="T62" i="5"/>
  <c r="AB62" i="5"/>
  <c r="AG62" i="5"/>
  <c r="AE62" i="5"/>
  <c r="AK62" i="5"/>
  <c r="AI63" i="4"/>
  <c r="J63" i="4"/>
  <c r="P63" i="4"/>
  <c r="N63" i="4"/>
  <c r="AR62" i="5"/>
  <c r="AP62" i="5"/>
  <c r="Q62" i="5"/>
  <c r="O62" i="5"/>
  <c r="U62" i="5"/>
  <c r="AA63" i="4"/>
  <c r="AO63" i="4"/>
  <c r="AM63" i="4"/>
  <c r="L62" i="5"/>
  <c r="AH62" i="5"/>
  <c r="AN62" i="5"/>
  <c r="AL62" i="5"/>
  <c r="Q63" i="5"/>
  <c r="A65" i="5"/>
  <c r="G64" i="5" a="1"/>
  <c r="G64" i="5" s="1"/>
  <c r="H64" i="5" s="1"/>
  <c r="F64" i="5" a="1"/>
  <c r="F64" i="5" s="1"/>
  <c r="C64" i="5" a="1"/>
  <c r="C64" i="5" s="1"/>
  <c r="Z64" i="4"/>
  <c r="G65" i="4" a="1"/>
  <c r="G65" i="4" s="1"/>
  <c r="H65" i="4" s="1"/>
  <c r="F65" i="4" a="1"/>
  <c r="F65" i="4" s="1"/>
  <c r="A66" i="4"/>
  <c r="C65" i="4" a="1"/>
  <c r="C65" i="4" s="1"/>
  <c r="R64" i="4" l="1"/>
  <c r="AG64" i="4"/>
  <c r="AD64" i="4"/>
  <c r="Y64" i="4"/>
  <c r="N64" i="4"/>
  <c r="U64" i="4"/>
  <c r="AS64" i="4"/>
  <c r="AB64" i="4"/>
  <c r="X63" i="5"/>
  <c r="AF64" i="4"/>
  <c r="AQ64" i="4"/>
  <c r="AC63" i="5"/>
  <c r="AR64" i="4"/>
  <c r="P64" i="4"/>
  <c r="AA64" i="4"/>
  <c r="AQ63" i="5"/>
  <c r="AM64" i="4"/>
  <c r="S64" i="4"/>
  <c r="R63" i="5"/>
  <c r="W64" i="4"/>
  <c r="AP64" i="4"/>
  <c r="AF63" i="5"/>
  <c r="AS63" i="5"/>
  <c r="T63" i="5"/>
  <c r="AH63" i="5"/>
  <c r="AC64" i="4"/>
  <c r="X64" i="4"/>
  <c r="V64" i="4"/>
  <c r="AI64" i="4"/>
  <c r="J64" i="4"/>
  <c r="AE63" i="5"/>
  <c r="AK63" i="5"/>
  <c r="L63" i="5"/>
  <c r="Z63" i="5"/>
  <c r="Q64" i="4"/>
  <c r="AE64" i="4"/>
  <c r="AJ64" i="4"/>
  <c r="K64" i="4"/>
  <c r="P63" i="5"/>
  <c r="AL63" i="5"/>
  <c r="M63" i="5"/>
  <c r="AA63" i="5"/>
  <c r="AO63" i="5"/>
  <c r="W63" i="5"/>
  <c r="U63" i="5"/>
  <c r="AI63" i="5"/>
  <c r="J63" i="5"/>
  <c r="O63" i="5"/>
  <c r="AD63" i="5"/>
  <c r="AR63" i="5"/>
  <c r="S63" i="5"/>
  <c r="AG63" i="5"/>
  <c r="AO64" i="4"/>
  <c r="M64" i="4"/>
  <c r="O64" i="4"/>
  <c r="T64" i="4"/>
  <c r="AH64" i="4"/>
  <c r="AN63" i="5"/>
  <c r="V63" i="5"/>
  <c r="AJ63" i="5"/>
  <c r="K63" i="5"/>
  <c r="Y63" i="5"/>
  <c r="AK64" i="4"/>
  <c r="AN64" i="4"/>
  <c r="AL64" i="4"/>
  <c r="L64" i="4"/>
  <c r="AM63" i="5"/>
  <c r="N63" i="5"/>
  <c r="AB63" i="5"/>
  <c r="AP63" i="5"/>
  <c r="AS64" i="5"/>
  <c r="A66" i="5"/>
  <c r="G65" i="5" a="1"/>
  <c r="G65" i="5" s="1"/>
  <c r="H65" i="5" s="1"/>
  <c r="F65" i="5" a="1"/>
  <c r="F65" i="5" s="1"/>
  <c r="C65" i="5" a="1"/>
  <c r="C65" i="5" s="1"/>
  <c r="N65" i="4"/>
  <c r="G66" i="4" a="1"/>
  <c r="G66" i="4" s="1"/>
  <c r="H66" i="4" s="1"/>
  <c r="F66" i="4" a="1"/>
  <c r="F66" i="4" s="1"/>
  <c r="A67" i="4"/>
  <c r="C66" i="4" a="1"/>
  <c r="C66" i="4" s="1"/>
  <c r="AE65" i="4" l="1"/>
  <c r="AK65" i="4"/>
  <c r="AG65" i="4"/>
  <c r="AR65" i="4"/>
  <c r="AJ65" i="4"/>
  <c r="K65" i="4"/>
  <c r="AH65" i="4"/>
  <c r="AM65" i="4"/>
  <c r="AC65" i="4"/>
  <c r="T65" i="4"/>
  <c r="Z65" i="4"/>
  <c r="W65" i="4"/>
  <c r="AH64" i="5"/>
  <c r="AL64" i="5"/>
  <c r="AI64" i="5"/>
  <c r="AP64" i="5"/>
  <c r="O64" i="5"/>
  <c r="U65" i="4"/>
  <c r="L65" i="4"/>
  <c r="R65" i="4"/>
  <c r="O65" i="4"/>
  <c r="Z64" i="5"/>
  <c r="AD64" i="5"/>
  <c r="Q65" i="4"/>
  <c r="AQ65" i="4"/>
  <c r="J65" i="4"/>
  <c r="AL65" i="4"/>
  <c r="R64" i="5"/>
  <c r="V64" i="5"/>
  <c r="AS65" i="4"/>
  <c r="AI65" i="4"/>
  <c r="AN65" i="4"/>
  <c r="AD65" i="4"/>
  <c r="AQ64" i="5"/>
  <c r="Q64" i="5"/>
  <c r="U64" i="5"/>
  <c r="M65" i="4"/>
  <c r="AA65" i="4"/>
  <c r="AF65" i="4"/>
  <c r="V65" i="4"/>
  <c r="K64" i="5"/>
  <c r="AN64" i="5"/>
  <c r="M64" i="5"/>
  <c r="X64" i="5"/>
  <c r="AO65" i="4"/>
  <c r="S65" i="4"/>
  <c r="X65" i="4"/>
  <c r="AJ64" i="5"/>
  <c r="AF64" i="5"/>
  <c r="AR64" i="5"/>
  <c r="T64" i="5"/>
  <c r="AG64" i="5"/>
  <c r="AE64" i="5"/>
  <c r="AK64" i="5"/>
  <c r="Y65" i="4"/>
  <c r="AB65" i="4"/>
  <c r="AP65" i="4"/>
  <c r="P65" i="4"/>
  <c r="L64" i="5"/>
  <c r="S64" i="5"/>
  <c r="Y64" i="5"/>
  <c r="W64" i="5"/>
  <c r="AC64" i="5"/>
  <c r="AB64" i="5"/>
  <c r="J64" i="5"/>
  <c r="P64" i="5"/>
  <c r="N64" i="5"/>
  <c r="AA64" i="5"/>
  <c r="AO64" i="5"/>
  <c r="AM64" i="5"/>
  <c r="Z65" i="5"/>
  <c r="F66" i="5" a="1"/>
  <c r="F66" i="5" s="1"/>
  <c r="A67" i="5"/>
  <c r="G66" i="5" a="1"/>
  <c r="G66" i="5" s="1"/>
  <c r="H66" i="5" s="1"/>
  <c r="C66" i="5" a="1"/>
  <c r="C66" i="5" s="1"/>
  <c r="J66" i="4"/>
  <c r="A68" i="4"/>
  <c r="C67" i="4" a="1"/>
  <c r="C67" i="4" s="1"/>
  <c r="G67" i="4" a="1"/>
  <c r="G67" i="4" s="1"/>
  <c r="H67" i="4" s="1"/>
  <c r="F67" i="4" a="1"/>
  <c r="F67" i="4" s="1"/>
  <c r="M66" i="4" l="1"/>
  <c r="AE66" i="4"/>
  <c r="AJ66" i="4"/>
  <c r="K66" i="4"/>
  <c r="AF65" i="5"/>
  <c r="AS65" i="5"/>
  <c r="AO65" i="5"/>
  <c r="X65" i="5"/>
  <c r="O65" i="5"/>
  <c r="U65" i="5"/>
  <c r="Q65" i="5"/>
  <c r="AC66" i="4"/>
  <c r="AN66" i="4"/>
  <c r="AL66" i="4"/>
  <c r="L66" i="4"/>
  <c r="Z66" i="4"/>
  <c r="AN65" i="5"/>
  <c r="V65" i="5"/>
  <c r="AQ65" i="5"/>
  <c r="R65" i="5"/>
  <c r="Q66" i="4"/>
  <c r="P66" i="4"/>
  <c r="N66" i="4"/>
  <c r="AA66" i="4"/>
  <c r="T65" i="5"/>
  <c r="N65" i="5"/>
  <c r="AI65" i="5"/>
  <c r="J65" i="5"/>
  <c r="AS66" i="4"/>
  <c r="AM66" i="4"/>
  <c r="AR66" i="4"/>
  <c r="S66" i="4"/>
  <c r="AE65" i="5"/>
  <c r="P65" i="5"/>
  <c r="AK65" i="5"/>
  <c r="S65" i="5"/>
  <c r="AG65" i="5"/>
  <c r="AO66" i="4"/>
  <c r="W66" i="4"/>
  <c r="AB66" i="4"/>
  <c r="AP66" i="4"/>
  <c r="AB65" i="5"/>
  <c r="AJ65" i="5"/>
  <c r="AC65" i="5"/>
  <c r="K65" i="5"/>
  <c r="Y65" i="5"/>
  <c r="AG66" i="4"/>
  <c r="AK66" i="4"/>
  <c r="O66" i="4"/>
  <c r="T66" i="4"/>
  <c r="AH66" i="4"/>
  <c r="AM65" i="5"/>
  <c r="AA65" i="5"/>
  <c r="AP65" i="5"/>
  <c r="AR65" i="5"/>
  <c r="AL65" i="5"/>
  <c r="M65" i="5"/>
  <c r="AH65" i="5"/>
  <c r="Y66" i="4"/>
  <c r="AF66" i="4"/>
  <c r="AD66" i="4"/>
  <c r="AQ66" i="4"/>
  <c r="R66" i="4"/>
  <c r="W65" i="5"/>
  <c r="AD65" i="5"/>
  <c r="L65" i="5"/>
  <c r="U66" i="4"/>
  <c r="X66" i="4"/>
  <c r="V66" i="4"/>
  <c r="AI66" i="4"/>
  <c r="U66" i="5"/>
  <c r="C67" i="5" a="1"/>
  <c r="C67" i="5" s="1"/>
  <c r="A68" i="5"/>
  <c r="G67" i="5" a="1"/>
  <c r="G67" i="5" s="1"/>
  <c r="H67" i="5" s="1"/>
  <c r="F67" i="5" a="1"/>
  <c r="F67" i="5" s="1"/>
  <c r="N67" i="4"/>
  <c r="G68" i="4" a="1"/>
  <c r="G68" i="4" s="1"/>
  <c r="H68" i="4" s="1"/>
  <c r="F68" i="4" a="1"/>
  <c r="F68" i="4" s="1"/>
  <c r="A69" i="4"/>
  <c r="C68" i="4" a="1"/>
  <c r="C68" i="4" s="1"/>
  <c r="R67" i="4" l="1"/>
  <c r="AF66" i="5"/>
  <c r="X66" i="5"/>
  <c r="AO66" i="5"/>
  <c r="Y66" i="5"/>
  <c r="T66" i="5"/>
  <c r="AP66" i="5"/>
  <c r="N66" i="5"/>
  <c r="J67" i="4"/>
  <c r="O67" i="4"/>
  <c r="W67" i="4"/>
  <c r="AO67" i="4"/>
  <c r="AK67" i="4"/>
  <c r="P66" i="5"/>
  <c r="Q66" i="5"/>
  <c r="AQ67" i="4"/>
  <c r="L66" i="5"/>
  <c r="V66" i="5"/>
  <c r="AI67" i="4"/>
  <c r="AL66" i="5"/>
  <c r="M66" i="5"/>
  <c r="AS67" i="4"/>
  <c r="T67" i="4"/>
  <c r="AH67" i="4"/>
  <c r="AM67" i="4"/>
  <c r="AI66" i="5"/>
  <c r="AQ66" i="5"/>
  <c r="AG66" i="5"/>
  <c r="AD66" i="5"/>
  <c r="M67" i="4"/>
  <c r="L67" i="4"/>
  <c r="Z67" i="4"/>
  <c r="AE67" i="4"/>
  <c r="K66" i="5"/>
  <c r="AH66" i="5"/>
  <c r="AM66" i="5"/>
  <c r="AS66" i="5"/>
  <c r="AC67" i="4"/>
  <c r="AG67" i="4"/>
  <c r="AA67" i="4"/>
  <c r="AN67" i="4"/>
  <c r="AL67" i="4"/>
  <c r="AN66" i="5"/>
  <c r="AB66" i="5"/>
  <c r="Z66" i="5"/>
  <c r="AE66" i="5"/>
  <c r="AK66" i="5"/>
  <c r="Y67" i="4"/>
  <c r="AR67" i="4"/>
  <c r="S67" i="4"/>
  <c r="AF67" i="4"/>
  <c r="AD67" i="4"/>
  <c r="S66" i="5"/>
  <c r="AA66" i="5"/>
  <c r="R66" i="5"/>
  <c r="W66" i="5"/>
  <c r="AC66" i="5"/>
  <c r="U67" i="4"/>
  <c r="AJ67" i="4"/>
  <c r="K67" i="4"/>
  <c r="X67" i="4"/>
  <c r="V67" i="4"/>
  <c r="AJ66" i="5"/>
  <c r="AR66" i="5"/>
  <c r="J66" i="5"/>
  <c r="O66" i="5"/>
  <c r="Q67" i="4"/>
  <c r="AB67" i="4"/>
  <c r="AP67" i="4"/>
  <c r="P67" i="4"/>
  <c r="Q67" i="5"/>
  <c r="C68" i="5" a="1"/>
  <c r="C68" i="5" s="1"/>
  <c r="F68" i="5" a="1"/>
  <c r="F68" i="5" s="1"/>
  <c r="A69" i="5"/>
  <c r="G68" i="5" a="1"/>
  <c r="G68" i="5" s="1"/>
  <c r="H68" i="5" s="1"/>
  <c r="R68" i="4"/>
  <c r="G69" i="4" a="1"/>
  <c r="G69" i="4" s="1"/>
  <c r="H69" i="4" s="1"/>
  <c r="F69" i="4" a="1"/>
  <c r="F69" i="4" s="1"/>
  <c r="A70" i="4"/>
  <c r="C69" i="4" a="1"/>
  <c r="C69" i="4" s="1"/>
  <c r="AP68" i="4" l="1"/>
  <c r="S68" i="4"/>
  <c r="AH68" i="4"/>
  <c r="Y68" i="4"/>
  <c r="AO68" i="4"/>
  <c r="AM68" i="4"/>
  <c r="W68" i="4"/>
  <c r="O68" i="4"/>
  <c r="AR68" i="4"/>
  <c r="V67" i="5"/>
  <c r="AQ67" i="5"/>
  <c r="AG68" i="4"/>
  <c r="AB68" i="4"/>
  <c r="J67" i="5"/>
  <c r="AI67" i="5"/>
  <c r="AK68" i="4"/>
  <c r="AJ68" i="4"/>
  <c r="R67" i="5"/>
  <c r="AC68" i="4"/>
  <c r="T68" i="4"/>
  <c r="P67" i="5"/>
  <c r="AJ67" i="5"/>
  <c r="AE68" i="4"/>
  <c r="K68" i="4"/>
  <c r="AD67" i="5"/>
  <c r="AS68" i="4"/>
  <c r="X68" i="4"/>
  <c r="V68" i="4"/>
  <c r="AI68" i="4"/>
  <c r="J68" i="4"/>
  <c r="T67" i="5"/>
  <c r="AB67" i="5"/>
  <c r="U67" i="5"/>
  <c r="AH67" i="5"/>
  <c r="M68" i="4"/>
  <c r="P68" i="4"/>
  <c r="N68" i="4"/>
  <c r="AA68" i="4"/>
  <c r="AM67" i="5"/>
  <c r="AL67" i="5"/>
  <c r="M67" i="5"/>
  <c r="Z67" i="5"/>
  <c r="X67" i="5"/>
  <c r="O67" i="5"/>
  <c r="N67" i="5"/>
  <c r="AA67" i="5"/>
  <c r="AO67" i="5"/>
  <c r="Q69" i="4"/>
  <c r="U68" i="4"/>
  <c r="AN68" i="4"/>
  <c r="AL68" i="4"/>
  <c r="L68" i="4"/>
  <c r="Z68" i="4"/>
  <c r="W67" i="5"/>
  <c r="L67" i="5"/>
  <c r="AK67" i="5"/>
  <c r="K67" i="5"/>
  <c r="Y67" i="5"/>
  <c r="AR67" i="5"/>
  <c r="AF67" i="5"/>
  <c r="AS67" i="5"/>
  <c r="S67" i="5"/>
  <c r="AG67" i="5"/>
  <c r="Q68" i="4"/>
  <c r="AF68" i="4"/>
  <c r="AD68" i="4"/>
  <c r="AQ68" i="4"/>
  <c r="AN67" i="5"/>
  <c r="AE67" i="5"/>
  <c r="AC67" i="5"/>
  <c r="AP67" i="5"/>
  <c r="M68" i="5"/>
  <c r="A70" i="5"/>
  <c r="G69" i="5" a="1"/>
  <c r="G69" i="5" s="1"/>
  <c r="H69" i="5" s="1"/>
  <c r="C69" i="5" a="1"/>
  <c r="C69" i="5" s="1"/>
  <c r="F69" i="5" a="1"/>
  <c r="F69" i="5" s="1"/>
  <c r="AE69" i="4"/>
  <c r="F70" i="4" a="1"/>
  <c r="F70" i="4" s="1"/>
  <c r="A71" i="4"/>
  <c r="C70" i="4" a="1"/>
  <c r="C70" i="4" s="1"/>
  <c r="G70" i="4" a="1"/>
  <c r="G70" i="4" s="1"/>
  <c r="H70" i="4" s="1"/>
  <c r="Y69" i="4" l="1"/>
  <c r="U69" i="4"/>
  <c r="AL69" i="4"/>
  <c r="AD69" i="4"/>
  <c r="AR69" i="4"/>
  <c r="AA69" i="4"/>
  <c r="S69" i="4"/>
  <c r="AN69" i="4"/>
  <c r="AF69" i="4"/>
  <c r="R69" i="5"/>
  <c r="AG69" i="4"/>
  <c r="AQ69" i="4"/>
  <c r="R69" i="4"/>
  <c r="W69" i="4"/>
  <c r="AR68" i="5"/>
  <c r="AI68" i="5"/>
  <c r="AG68" i="5"/>
  <c r="AD68" i="5"/>
  <c r="AC69" i="4"/>
  <c r="AI69" i="4"/>
  <c r="J69" i="4"/>
  <c r="O69" i="4"/>
  <c r="X68" i="5"/>
  <c r="L68" i="5"/>
  <c r="Y68" i="5"/>
  <c r="V68" i="5"/>
  <c r="AS69" i="4"/>
  <c r="AJ69" i="4"/>
  <c r="K69" i="4"/>
  <c r="X69" i="4"/>
  <c r="V69" i="4"/>
  <c r="AF68" i="5"/>
  <c r="AN68" i="5"/>
  <c r="Z68" i="5"/>
  <c r="AE68" i="5"/>
  <c r="AK68" i="5"/>
  <c r="AQ68" i="5"/>
  <c r="AP68" i="5"/>
  <c r="Q68" i="5"/>
  <c r="N68" i="5"/>
  <c r="T68" i="5"/>
  <c r="AH68" i="5"/>
  <c r="AM68" i="5"/>
  <c r="AS68" i="5"/>
  <c r="M69" i="4"/>
  <c r="AB69" i="4"/>
  <c r="AP69" i="4"/>
  <c r="P69" i="4"/>
  <c r="N69" i="4"/>
  <c r="K68" i="5"/>
  <c r="S68" i="5"/>
  <c r="R68" i="5"/>
  <c r="W68" i="5"/>
  <c r="AC68" i="5"/>
  <c r="AO69" i="4"/>
  <c r="T69" i="4"/>
  <c r="AH69" i="4"/>
  <c r="AM69" i="4"/>
  <c r="AB68" i="5"/>
  <c r="AJ68" i="5"/>
  <c r="J68" i="5"/>
  <c r="O68" i="5"/>
  <c r="U68" i="5"/>
  <c r="AK69" i="4"/>
  <c r="L69" i="4"/>
  <c r="Z69" i="4"/>
  <c r="AA68" i="5"/>
  <c r="P68" i="5"/>
  <c r="AO68" i="5"/>
  <c r="AL68" i="5"/>
  <c r="Q69" i="5"/>
  <c r="F70" i="5" a="1"/>
  <c r="F70" i="5" s="1"/>
  <c r="A71" i="5"/>
  <c r="G70" i="5" a="1"/>
  <c r="G70" i="5" s="1"/>
  <c r="H70" i="5" s="1"/>
  <c r="C70" i="5" a="1"/>
  <c r="C70" i="5" s="1"/>
  <c r="AP70" i="4"/>
  <c r="F71" i="4" a="1"/>
  <c r="F71" i="4" s="1"/>
  <c r="A72" i="4"/>
  <c r="C71" i="4" a="1"/>
  <c r="C71" i="4" s="1"/>
  <c r="G71" i="4" a="1"/>
  <c r="G71" i="4" s="1"/>
  <c r="H71" i="4" s="1"/>
  <c r="U70" i="4" l="1"/>
  <c r="AF70" i="4"/>
  <c r="T70" i="4"/>
  <c r="AQ70" i="4"/>
  <c r="AD69" i="5"/>
  <c r="AQ69" i="5"/>
  <c r="X70" i="4"/>
  <c r="AI70" i="4"/>
  <c r="S70" i="4"/>
  <c r="AM70" i="4"/>
  <c r="Q70" i="4"/>
  <c r="O70" i="4"/>
  <c r="AH70" i="4"/>
  <c r="M70" i="4"/>
  <c r="AD70" i="4"/>
  <c r="R70" i="4"/>
  <c r="AO70" i="4"/>
  <c r="V70" i="4"/>
  <c r="J70" i="4"/>
  <c r="AG70" i="4"/>
  <c r="AR70" i="4"/>
  <c r="AE69" i="5"/>
  <c r="R70" i="5"/>
  <c r="AF69" i="5"/>
  <c r="T69" i="5"/>
  <c r="U69" i="5"/>
  <c r="AH69" i="5"/>
  <c r="AS70" i="4"/>
  <c r="AN70" i="4"/>
  <c r="AL70" i="4"/>
  <c r="L70" i="4"/>
  <c r="Z70" i="4"/>
  <c r="L69" i="5"/>
  <c r="AL69" i="5"/>
  <c r="M69" i="5"/>
  <c r="Z69" i="5"/>
  <c r="AB69" i="5"/>
  <c r="V69" i="5"/>
  <c r="AI69" i="5"/>
  <c r="J69" i="5"/>
  <c r="AK70" i="4"/>
  <c r="P70" i="4"/>
  <c r="N70" i="4"/>
  <c r="AA70" i="4"/>
  <c r="AM69" i="5"/>
  <c r="X69" i="5"/>
  <c r="N69" i="5"/>
  <c r="AA69" i="5"/>
  <c r="AO69" i="5"/>
  <c r="P69" i="5"/>
  <c r="AR69" i="5"/>
  <c r="AS69" i="5"/>
  <c r="S69" i="5"/>
  <c r="AG69" i="5"/>
  <c r="AC70" i="4"/>
  <c r="AE70" i="4"/>
  <c r="AJ70" i="4"/>
  <c r="K70" i="4"/>
  <c r="AJ69" i="5"/>
  <c r="W69" i="5"/>
  <c r="AK69" i="5"/>
  <c r="K69" i="5"/>
  <c r="Y69" i="5"/>
  <c r="Y70" i="4"/>
  <c r="W70" i="4"/>
  <c r="AB70" i="4"/>
  <c r="O69" i="5"/>
  <c r="AN69" i="5"/>
  <c r="AC69" i="5"/>
  <c r="AP69" i="5"/>
  <c r="M70" i="5"/>
  <c r="A72" i="5"/>
  <c r="C71" i="5" a="1"/>
  <c r="C71" i="5" s="1"/>
  <c r="G71" i="5" a="1"/>
  <c r="G71" i="5" s="1"/>
  <c r="H71" i="5" s="1"/>
  <c r="F71" i="5" a="1"/>
  <c r="F71" i="5" s="1"/>
  <c r="AD71" i="4"/>
  <c r="F72" i="4" a="1"/>
  <c r="F72" i="4" s="1"/>
  <c r="A73" i="4"/>
  <c r="C72" i="4" a="1"/>
  <c r="C72" i="4" s="1"/>
  <c r="G72" i="4" a="1"/>
  <c r="G72" i="4" s="1"/>
  <c r="H72" i="4" s="1"/>
  <c r="AH70" i="5" l="1"/>
  <c r="AM71" i="4"/>
  <c r="Q70" i="5"/>
  <c r="X70" i="5"/>
  <c r="AM70" i="5"/>
  <c r="AJ70" i="5"/>
  <c r="W70" i="5"/>
  <c r="AG71" i="4"/>
  <c r="P70" i="5"/>
  <c r="N70" i="5"/>
  <c r="T71" i="4"/>
  <c r="L70" i="5"/>
  <c r="AS70" i="5"/>
  <c r="AH71" i="4"/>
  <c r="AP70" i="5"/>
  <c r="AC70" i="5"/>
  <c r="L71" i="5"/>
  <c r="U71" i="4"/>
  <c r="AI71" i="4"/>
  <c r="J71" i="4"/>
  <c r="O71" i="4"/>
  <c r="AO71" i="4"/>
  <c r="AJ71" i="4"/>
  <c r="K71" i="4"/>
  <c r="X71" i="4"/>
  <c r="V71" i="4"/>
  <c r="AN70" i="5"/>
  <c r="AB70" i="5"/>
  <c r="AG70" i="5"/>
  <c r="AD70" i="5"/>
  <c r="AK71" i="4"/>
  <c r="AB71" i="4"/>
  <c r="AP71" i="4"/>
  <c r="P71" i="4"/>
  <c r="N71" i="4"/>
  <c r="S70" i="5"/>
  <c r="AA70" i="5"/>
  <c r="Y70" i="5"/>
  <c r="V70" i="5"/>
  <c r="Y71" i="4"/>
  <c r="AQ71" i="4"/>
  <c r="R71" i="4"/>
  <c r="W71" i="4"/>
  <c r="AR70" i="5"/>
  <c r="AI70" i="5"/>
  <c r="Z70" i="5"/>
  <c r="AE70" i="5"/>
  <c r="AK70" i="5"/>
  <c r="AC71" i="4"/>
  <c r="L71" i="4"/>
  <c r="Z71" i="4"/>
  <c r="AE71" i="4"/>
  <c r="AS71" i="4"/>
  <c r="Q71" i="4"/>
  <c r="AA71" i="4"/>
  <c r="AN71" i="4"/>
  <c r="AL71" i="4"/>
  <c r="AQ70" i="5"/>
  <c r="AF70" i="5"/>
  <c r="J70" i="5"/>
  <c r="O70" i="5"/>
  <c r="U70" i="5"/>
  <c r="AO72" i="4"/>
  <c r="M71" i="4"/>
  <c r="AR71" i="4"/>
  <c r="S71" i="4"/>
  <c r="AF71" i="4"/>
  <c r="T70" i="5"/>
  <c r="K70" i="5"/>
  <c r="AO70" i="5"/>
  <c r="AL70" i="5"/>
  <c r="A73" i="5"/>
  <c r="C72" i="5" a="1"/>
  <c r="C72" i="5" s="1"/>
  <c r="F72" i="5" a="1"/>
  <c r="F72" i="5" s="1"/>
  <c r="G72" i="5" a="1"/>
  <c r="G72" i="5" s="1"/>
  <c r="H72" i="5" s="1"/>
  <c r="J71" i="5"/>
  <c r="AA72" i="4"/>
  <c r="F73" i="4" a="1"/>
  <c r="F73" i="4" s="1"/>
  <c r="A74" i="4"/>
  <c r="C73" i="4" a="1"/>
  <c r="C73" i="4" s="1"/>
  <c r="G73" i="4" a="1"/>
  <c r="G73" i="4" s="1"/>
  <c r="H73" i="4" s="1"/>
  <c r="AS72" i="4" l="1"/>
  <c r="AH72" i="4"/>
  <c r="O72" i="4"/>
  <c r="AB72" i="4"/>
  <c r="T72" i="4"/>
  <c r="R71" i="5"/>
  <c r="AP72" i="4"/>
  <c r="V71" i="5"/>
  <c r="AB71" i="5"/>
  <c r="T71" i="5"/>
  <c r="Z71" i="5"/>
  <c r="M72" i="4"/>
  <c r="X71" i="5"/>
  <c r="W72" i="4"/>
  <c r="P71" i="5"/>
  <c r="U72" i="4"/>
  <c r="AM72" i="4"/>
  <c r="AR72" i="4"/>
  <c r="S72" i="4"/>
  <c r="AR71" i="5"/>
  <c r="AP71" i="5"/>
  <c r="AN71" i="5"/>
  <c r="AL71" i="5"/>
  <c r="Q72" i="4"/>
  <c r="AE72" i="4"/>
  <c r="AJ72" i="4"/>
  <c r="K72" i="4"/>
  <c r="AJ71" i="5"/>
  <c r="AH71" i="5"/>
  <c r="AF71" i="5"/>
  <c r="AD71" i="5"/>
  <c r="AK72" i="4"/>
  <c r="AN72" i="4"/>
  <c r="AL72" i="4"/>
  <c r="L72" i="4"/>
  <c r="Z72" i="4"/>
  <c r="AS71" i="5"/>
  <c r="AQ71" i="5"/>
  <c r="AO71" i="5"/>
  <c r="AM71" i="5"/>
  <c r="N71" i="5"/>
  <c r="AK71" i="5"/>
  <c r="AI71" i="5"/>
  <c r="AG71" i="5"/>
  <c r="AE71" i="5"/>
  <c r="M71" i="5"/>
  <c r="AG72" i="4"/>
  <c r="AF72" i="4"/>
  <c r="AD72" i="4"/>
  <c r="AQ72" i="4"/>
  <c r="R72" i="4"/>
  <c r="AC72" i="4"/>
  <c r="X72" i="4"/>
  <c r="V72" i="4"/>
  <c r="AI72" i="4"/>
  <c r="J72" i="4"/>
  <c r="AC71" i="5"/>
  <c r="AA71" i="5"/>
  <c r="Y71" i="5"/>
  <c r="W71" i="5"/>
  <c r="K71" i="5"/>
  <c r="Y72" i="4"/>
  <c r="P72" i="4"/>
  <c r="N72" i="4"/>
  <c r="U71" i="5"/>
  <c r="S71" i="5"/>
  <c r="Q71" i="5"/>
  <c r="O71" i="5"/>
  <c r="S72" i="5"/>
  <c r="A74" i="5"/>
  <c r="C73" i="5" a="1"/>
  <c r="C73" i="5" s="1"/>
  <c r="F73" i="5" a="1"/>
  <c r="F73" i="5" s="1"/>
  <c r="G73" i="5" a="1"/>
  <c r="G73" i="5" s="1"/>
  <c r="H73" i="5" s="1"/>
  <c r="N73" i="4"/>
  <c r="F74" i="4" a="1"/>
  <c r="F74" i="4" s="1"/>
  <c r="A75" i="4"/>
  <c r="C74" i="4" a="1"/>
  <c r="C74" i="4" s="1"/>
  <c r="G74" i="4" a="1"/>
  <c r="G74" i="4" s="1"/>
  <c r="H74" i="4" s="1"/>
  <c r="O73" i="4" l="1"/>
  <c r="AS73" i="4"/>
  <c r="M73" i="4"/>
  <c r="AQ73" i="4"/>
  <c r="AI73" i="4"/>
  <c r="R73" i="4"/>
  <c r="J73" i="4"/>
  <c r="W73" i="4"/>
  <c r="X72" i="5"/>
  <c r="V72" i="5"/>
  <c r="AJ72" i="5"/>
  <c r="K72" i="5"/>
  <c r="U73" i="4"/>
  <c r="T73" i="4"/>
  <c r="AH73" i="4"/>
  <c r="AM73" i="4"/>
  <c r="P72" i="5"/>
  <c r="N72" i="5"/>
  <c r="AB72" i="5"/>
  <c r="AP72" i="5"/>
  <c r="Q73" i="4"/>
  <c r="L73" i="4"/>
  <c r="Z73" i="4"/>
  <c r="AE73" i="4"/>
  <c r="Y72" i="5"/>
  <c r="W72" i="5"/>
  <c r="AC72" i="5"/>
  <c r="AQ72" i="5"/>
  <c r="R72" i="5"/>
  <c r="AK73" i="4"/>
  <c r="AO73" i="4"/>
  <c r="AA73" i="4"/>
  <c r="AN73" i="4"/>
  <c r="AL73" i="4"/>
  <c r="AO72" i="5"/>
  <c r="AM72" i="5"/>
  <c r="AS72" i="5"/>
  <c r="T72" i="5"/>
  <c r="AH72" i="5"/>
  <c r="AG72" i="5"/>
  <c r="AE72" i="5"/>
  <c r="AK72" i="5"/>
  <c r="L72" i="5"/>
  <c r="Z72" i="5"/>
  <c r="Q72" i="5"/>
  <c r="O72" i="5"/>
  <c r="U72" i="5"/>
  <c r="AI72" i="5"/>
  <c r="J72" i="5"/>
  <c r="AG73" i="4"/>
  <c r="AR73" i="4"/>
  <c r="S73" i="4"/>
  <c r="AF73" i="4"/>
  <c r="AD73" i="4"/>
  <c r="AN72" i="5"/>
  <c r="AL72" i="5"/>
  <c r="M72" i="5"/>
  <c r="AA72" i="5"/>
  <c r="AC73" i="4"/>
  <c r="AJ73" i="4"/>
  <c r="K73" i="4"/>
  <c r="X73" i="4"/>
  <c r="V73" i="4"/>
  <c r="AF72" i="5"/>
  <c r="AD72" i="5"/>
  <c r="AR72" i="5"/>
  <c r="Y73" i="4"/>
  <c r="AB73" i="4"/>
  <c r="AP73" i="4"/>
  <c r="P73" i="4"/>
  <c r="C74" i="5" a="1"/>
  <c r="C74" i="5" s="1"/>
  <c r="A75" i="5"/>
  <c r="F74" i="5" a="1"/>
  <c r="F74" i="5" s="1"/>
  <c r="G74" i="5" a="1"/>
  <c r="G74" i="5" s="1"/>
  <c r="H74" i="5" s="1"/>
  <c r="AE73" i="5"/>
  <c r="J74" i="4"/>
  <c r="F75" i="4" a="1"/>
  <c r="F75" i="4" s="1"/>
  <c r="A76" i="4"/>
  <c r="C75" i="4" a="1"/>
  <c r="C75" i="4" s="1"/>
  <c r="G75" i="4" a="1"/>
  <c r="G75" i="4" s="1"/>
  <c r="H75" i="4" s="1"/>
  <c r="K74" i="4" l="1"/>
  <c r="AN73" i="5"/>
  <c r="W73" i="5"/>
  <c r="Q74" i="4"/>
  <c r="AS73" i="5"/>
  <c r="AL73" i="5"/>
  <c r="M74" i="4"/>
  <c r="AJ73" i="5"/>
  <c r="P74" i="4"/>
  <c r="T73" i="5"/>
  <c r="AE74" i="4"/>
  <c r="K73" i="5"/>
  <c r="N74" i="4"/>
  <c r="AH73" i="5"/>
  <c r="AJ74" i="4"/>
  <c r="Y73" i="5"/>
  <c r="AA74" i="4"/>
  <c r="AB73" i="5"/>
  <c r="AP73" i="5"/>
  <c r="Q73" i="5"/>
  <c r="O73" i="5"/>
  <c r="AS74" i="4"/>
  <c r="AM74" i="4"/>
  <c r="AR74" i="4"/>
  <c r="S74" i="4"/>
  <c r="AK73" i="5"/>
  <c r="L73" i="5"/>
  <c r="Z73" i="5"/>
  <c r="AF73" i="5"/>
  <c r="AD73" i="5"/>
  <c r="AO74" i="4"/>
  <c r="W74" i="4"/>
  <c r="AB74" i="4"/>
  <c r="AP74" i="4"/>
  <c r="AC73" i="5"/>
  <c r="AQ73" i="5"/>
  <c r="R73" i="5"/>
  <c r="X73" i="5"/>
  <c r="V73" i="5"/>
  <c r="AG74" i="4"/>
  <c r="AK74" i="4"/>
  <c r="O74" i="4"/>
  <c r="T74" i="4"/>
  <c r="AH74" i="4"/>
  <c r="U73" i="5"/>
  <c r="AI73" i="5"/>
  <c r="J73" i="5"/>
  <c r="P73" i="5"/>
  <c r="N73" i="5"/>
  <c r="AC74" i="4"/>
  <c r="AN74" i="4"/>
  <c r="AL74" i="4"/>
  <c r="L74" i="4"/>
  <c r="Z74" i="4"/>
  <c r="M73" i="5"/>
  <c r="AA73" i="5"/>
  <c r="AO73" i="5"/>
  <c r="AM73" i="5"/>
  <c r="Y74" i="4"/>
  <c r="AF74" i="4"/>
  <c r="AD74" i="4"/>
  <c r="AQ74" i="4"/>
  <c r="R74" i="4"/>
  <c r="AR73" i="5"/>
  <c r="S73" i="5"/>
  <c r="AG73" i="5"/>
  <c r="U74" i="4"/>
  <c r="X74" i="4"/>
  <c r="V74" i="4"/>
  <c r="AI74" i="4"/>
  <c r="AA74" i="5"/>
  <c r="F75" i="5" a="1"/>
  <c r="F75" i="5" s="1"/>
  <c r="A76" i="5"/>
  <c r="C75" i="5" a="1"/>
  <c r="C75" i="5" s="1"/>
  <c r="G75" i="5" a="1"/>
  <c r="G75" i="5" s="1"/>
  <c r="H75" i="5" s="1"/>
  <c r="AM75" i="4"/>
  <c r="A77" i="4"/>
  <c r="C76" i="4" a="1"/>
  <c r="C76" i="4" s="1"/>
  <c r="F76" i="4" a="1"/>
  <c r="F76" i="4" s="1"/>
  <c r="G76" i="4" a="1"/>
  <c r="G76" i="4" s="1"/>
  <c r="H76" i="4" s="1"/>
  <c r="AI75" i="4" l="1"/>
  <c r="AO75" i="4"/>
  <c r="AK75" i="4"/>
  <c r="K75" i="4"/>
  <c r="O75" i="4"/>
  <c r="P74" i="5"/>
  <c r="AB74" i="5"/>
  <c r="AF74" i="5"/>
  <c r="AD74" i="5"/>
  <c r="AR74" i="5"/>
  <c r="S74" i="5"/>
  <c r="AG75" i="4"/>
  <c r="AL75" i="4"/>
  <c r="L75" i="4"/>
  <c r="AE75" i="4"/>
  <c r="X74" i="5"/>
  <c r="V74" i="5"/>
  <c r="AJ74" i="5"/>
  <c r="K74" i="5"/>
  <c r="AR75" i="4"/>
  <c r="U75" i="4"/>
  <c r="AC75" i="4"/>
  <c r="S75" i="4"/>
  <c r="W75" i="4"/>
  <c r="AO74" i="5"/>
  <c r="AM74" i="5"/>
  <c r="AS74" i="5"/>
  <c r="T74" i="5"/>
  <c r="AH74" i="5"/>
  <c r="Z75" i="4"/>
  <c r="AF75" i="4"/>
  <c r="AB75" i="4"/>
  <c r="R75" i="4"/>
  <c r="V75" i="4"/>
  <c r="AG74" i="5"/>
  <c r="AE74" i="5"/>
  <c r="AK74" i="5"/>
  <c r="L74" i="5"/>
  <c r="Z74" i="5"/>
  <c r="AQ75" i="4"/>
  <c r="Q75" i="4"/>
  <c r="AS75" i="4"/>
  <c r="J75" i="4"/>
  <c r="N75" i="4"/>
  <c r="AC76" i="4"/>
  <c r="N74" i="5"/>
  <c r="AP74" i="5"/>
  <c r="Y74" i="5"/>
  <c r="W74" i="5"/>
  <c r="AC74" i="5"/>
  <c r="AQ74" i="5"/>
  <c r="R74" i="5"/>
  <c r="AH75" i="4"/>
  <c r="AN75" i="4"/>
  <c r="AJ75" i="4"/>
  <c r="X75" i="4"/>
  <c r="O75" i="5"/>
  <c r="AM75" i="5"/>
  <c r="AP75" i="5"/>
  <c r="K75" i="5"/>
  <c r="Q74" i="5"/>
  <c r="O74" i="5"/>
  <c r="U74" i="5"/>
  <c r="AI74" i="5"/>
  <c r="J74" i="5"/>
  <c r="Y75" i="4"/>
  <c r="AD75" i="4"/>
  <c r="AA75" i="4"/>
  <c r="P75" i="4"/>
  <c r="AN74" i="5"/>
  <c r="AL74" i="5"/>
  <c r="M74" i="5"/>
  <c r="AP75" i="4"/>
  <c r="M75" i="4"/>
  <c r="T75" i="4"/>
  <c r="AD75" i="5"/>
  <c r="A77" i="5"/>
  <c r="C76" i="5" a="1"/>
  <c r="C76" i="5" s="1"/>
  <c r="F76" i="5" a="1"/>
  <c r="F76" i="5" s="1"/>
  <c r="G76" i="5" a="1"/>
  <c r="G76" i="5" s="1"/>
  <c r="H76" i="5" s="1"/>
  <c r="AH76" i="4"/>
  <c r="A78" i="4"/>
  <c r="G77" i="4" a="1"/>
  <c r="G77" i="4" s="1"/>
  <c r="H77" i="4" s="1"/>
  <c r="C77" i="4" a="1"/>
  <c r="C77" i="4" s="1"/>
  <c r="F77" i="4" a="1"/>
  <c r="F77" i="4" s="1"/>
  <c r="S75" i="5" l="1"/>
  <c r="AE76" i="4"/>
  <c r="AI76" i="4"/>
  <c r="AO76" i="4"/>
  <c r="AB75" i="5"/>
  <c r="W76" i="4"/>
  <c r="U76" i="4"/>
  <c r="AA76" i="4"/>
  <c r="AG76" i="4"/>
  <c r="O76" i="4"/>
  <c r="M76" i="4"/>
  <c r="S76" i="4"/>
  <c r="Y76" i="4"/>
  <c r="M75" i="5"/>
  <c r="AL76" i="4"/>
  <c r="Q76" i="4"/>
  <c r="AR75" i="5"/>
  <c r="AG75" i="5"/>
  <c r="AN76" i="4"/>
  <c r="AD76" i="4"/>
  <c r="AJ76" i="4"/>
  <c r="AP76" i="4"/>
  <c r="AO75" i="5"/>
  <c r="AR76" i="4"/>
  <c r="K76" i="4"/>
  <c r="AJ75" i="5"/>
  <c r="Q75" i="5"/>
  <c r="AF76" i="4"/>
  <c r="V76" i="4"/>
  <c r="AB76" i="4"/>
  <c r="Z76" i="4"/>
  <c r="X76" i="4"/>
  <c r="N76" i="4"/>
  <c r="L76" i="4"/>
  <c r="R76" i="4"/>
  <c r="AA75" i="5"/>
  <c r="AE75" i="5"/>
  <c r="P76" i="4"/>
  <c r="AK76" i="4"/>
  <c r="AQ76" i="4"/>
  <c r="J76" i="4"/>
  <c r="AH75" i="5"/>
  <c r="AL75" i="5"/>
  <c r="AF75" i="5"/>
  <c r="R75" i="5"/>
  <c r="T75" i="5"/>
  <c r="AN75" i="5"/>
  <c r="AK75" i="5"/>
  <c r="Z75" i="5"/>
  <c r="AC75" i="5"/>
  <c r="AQ75" i="5"/>
  <c r="X75" i="5"/>
  <c r="V75" i="5"/>
  <c r="U75" i="5"/>
  <c r="AI75" i="5"/>
  <c r="J75" i="5"/>
  <c r="P75" i="5"/>
  <c r="N75" i="5"/>
  <c r="AM76" i="4"/>
  <c r="AS76" i="4"/>
  <c r="T76" i="4"/>
  <c r="Y75" i="5"/>
  <c r="W75" i="5"/>
  <c r="AS75" i="5"/>
  <c r="L75" i="5"/>
  <c r="C77" i="5" a="1"/>
  <c r="C77" i="5" s="1"/>
  <c r="F77" i="5" a="1"/>
  <c r="F77" i="5" s="1"/>
  <c r="A78" i="5"/>
  <c r="G77" i="5" a="1"/>
  <c r="G77" i="5" s="1"/>
  <c r="H77" i="5" s="1"/>
  <c r="J76" i="5"/>
  <c r="N77" i="4"/>
  <c r="C78" i="4" a="1"/>
  <c r="C78" i="4" s="1"/>
  <c r="F78" i="4" a="1"/>
  <c r="F78" i="4" s="1"/>
  <c r="A79" i="4"/>
  <c r="G78" i="4" a="1"/>
  <c r="G78" i="4" s="1"/>
  <c r="H78" i="4" s="1"/>
  <c r="K76" i="5" l="1"/>
  <c r="X76" i="5"/>
  <c r="V76" i="5"/>
  <c r="AJ76" i="5"/>
  <c r="AA77" i="4"/>
  <c r="AO77" i="4"/>
  <c r="AM77" i="4"/>
  <c r="AS77" i="4"/>
  <c r="AN76" i="5"/>
  <c r="AL76" i="5"/>
  <c r="M76" i="5"/>
  <c r="AA76" i="5"/>
  <c r="AR77" i="4"/>
  <c r="S77" i="4"/>
  <c r="AG77" i="4"/>
  <c r="AE77" i="4"/>
  <c r="AK77" i="4"/>
  <c r="AF76" i="5"/>
  <c r="AD76" i="5"/>
  <c r="AR76" i="5"/>
  <c r="S76" i="5"/>
  <c r="T77" i="4"/>
  <c r="AH77" i="4"/>
  <c r="AN77" i="4"/>
  <c r="AL77" i="4"/>
  <c r="M77" i="4"/>
  <c r="AO76" i="5"/>
  <c r="AM76" i="5"/>
  <c r="AS76" i="5"/>
  <c r="T76" i="5"/>
  <c r="AH76" i="5"/>
  <c r="AJ77" i="4"/>
  <c r="K77" i="4"/>
  <c r="Y77" i="4"/>
  <c r="W77" i="4"/>
  <c r="AC77" i="4"/>
  <c r="AB77" i="4"/>
  <c r="AP77" i="4"/>
  <c r="Q77" i="4"/>
  <c r="O77" i="4"/>
  <c r="U77" i="4"/>
  <c r="P76" i="5"/>
  <c r="N76" i="5"/>
  <c r="AB76" i="5"/>
  <c r="AP76" i="5"/>
  <c r="L77" i="4"/>
  <c r="Z77" i="4"/>
  <c r="AF77" i="4"/>
  <c r="AD77" i="4"/>
  <c r="AG76" i="5"/>
  <c r="AE76" i="5"/>
  <c r="AK76" i="5"/>
  <c r="L76" i="5"/>
  <c r="Z76" i="5"/>
  <c r="AQ77" i="4"/>
  <c r="R77" i="4"/>
  <c r="X77" i="4"/>
  <c r="V77" i="4"/>
  <c r="Y76" i="5"/>
  <c r="W76" i="5"/>
  <c r="AC76" i="5"/>
  <c r="AQ76" i="5"/>
  <c r="R76" i="5"/>
  <c r="AI77" i="4"/>
  <c r="J77" i="4"/>
  <c r="P77" i="4"/>
  <c r="Q76" i="5"/>
  <c r="O76" i="5"/>
  <c r="U76" i="5"/>
  <c r="AI76" i="5"/>
  <c r="AM77" i="5"/>
  <c r="A79" i="5"/>
  <c r="C78" i="5" a="1"/>
  <c r="C78" i="5" s="1"/>
  <c r="G78" i="5" a="1"/>
  <c r="G78" i="5" s="1"/>
  <c r="H78" i="5" s="1"/>
  <c r="F78" i="5" a="1"/>
  <c r="F78" i="5" s="1"/>
  <c r="Y78" i="4"/>
  <c r="C79" i="4" a="1"/>
  <c r="C79" i="4" s="1"/>
  <c r="F79" i="4" a="1"/>
  <c r="F79" i="4" s="1"/>
  <c r="A80" i="4"/>
  <c r="G79" i="4" a="1"/>
  <c r="G79" i="4" s="1"/>
  <c r="H79" i="4" s="1"/>
  <c r="AJ77" i="5" l="1"/>
  <c r="AE77" i="5"/>
  <c r="Z77" i="5"/>
  <c r="AG77" i="5"/>
  <c r="AK77" i="5"/>
  <c r="Y77" i="5"/>
  <c r="AR77" i="5"/>
  <c r="AF77" i="5"/>
  <c r="L77" i="5"/>
  <c r="W77" i="5"/>
  <c r="S77" i="5"/>
  <c r="AD77" i="5"/>
  <c r="K77" i="5"/>
  <c r="AL78" i="5"/>
  <c r="AE78" i="4"/>
  <c r="AK78" i="4"/>
  <c r="L78" i="4"/>
  <c r="Z78" i="4"/>
  <c r="AB77" i="5"/>
  <c r="AP77" i="5"/>
  <c r="Q77" i="5"/>
  <c r="O77" i="5"/>
  <c r="P78" i="4"/>
  <c r="N78" i="4"/>
  <c r="AB78" i="4"/>
  <c r="AP78" i="4"/>
  <c r="Q78" i="4"/>
  <c r="W78" i="4"/>
  <c r="AC78" i="4"/>
  <c r="AQ78" i="4"/>
  <c r="R78" i="4"/>
  <c r="AS77" i="5"/>
  <c r="T77" i="5"/>
  <c r="AH77" i="5"/>
  <c r="AN77" i="5"/>
  <c r="AL77" i="5"/>
  <c r="AM78" i="4"/>
  <c r="AS78" i="4"/>
  <c r="T78" i="4"/>
  <c r="AH78" i="4"/>
  <c r="O78" i="4"/>
  <c r="U78" i="4"/>
  <c r="AI78" i="4"/>
  <c r="J78" i="4"/>
  <c r="AN78" i="4"/>
  <c r="AL78" i="4"/>
  <c r="M78" i="4"/>
  <c r="AA78" i="4"/>
  <c r="AO78" i="4"/>
  <c r="AC77" i="5"/>
  <c r="AQ77" i="5"/>
  <c r="R77" i="5"/>
  <c r="X77" i="5"/>
  <c r="V77" i="5"/>
  <c r="AF78" i="4"/>
  <c r="AD78" i="4"/>
  <c r="AR78" i="4"/>
  <c r="S78" i="4"/>
  <c r="AG78" i="4"/>
  <c r="U77" i="5"/>
  <c r="AI77" i="5"/>
  <c r="J77" i="5"/>
  <c r="P77" i="5"/>
  <c r="N77" i="5"/>
  <c r="X78" i="4"/>
  <c r="V78" i="4"/>
  <c r="AJ78" i="4"/>
  <c r="K78" i="4"/>
  <c r="M77" i="5"/>
  <c r="AA77" i="5"/>
  <c r="AO77" i="5"/>
  <c r="J78" i="5"/>
  <c r="A80" i="5"/>
  <c r="C79" i="5" a="1"/>
  <c r="C79" i="5" s="1"/>
  <c r="F79" i="5" a="1"/>
  <c r="F79" i="5" s="1"/>
  <c r="G79" i="5" a="1"/>
  <c r="G79" i="5" s="1"/>
  <c r="H79" i="5" s="1"/>
  <c r="AC79" i="4"/>
  <c r="C80" i="4" a="1"/>
  <c r="C80" i="4" s="1"/>
  <c r="F80" i="4" a="1"/>
  <c r="F80" i="4" s="1"/>
  <c r="G80" i="4" a="1"/>
  <c r="G80" i="4" s="1"/>
  <c r="H80" i="4" s="1"/>
  <c r="A81" i="4"/>
  <c r="AE78" i="5" l="1"/>
  <c r="L78" i="5"/>
  <c r="AA78" i="5"/>
  <c r="AB79" i="4"/>
  <c r="U79" i="4"/>
  <c r="AD78" i="5"/>
  <c r="S78" i="5"/>
  <c r="AO78" i="5"/>
  <c r="AS78" i="5"/>
  <c r="AH78" i="5"/>
  <c r="AP79" i="4"/>
  <c r="AN78" i="5"/>
  <c r="M78" i="5"/>
  <c r="Q79" i="4"/>
  <c r="AF78" i="5"/>
  <c r="AR78" i="5"/>
  <c r="AG78" i="5"/>
  <c r="AK78" i="5"/>
  <c r="Z78" i="5"/>
  <c r="O79" i="4"/>
  <c r="AM78" i="5"/>
  <c r="T78" i="5"/>
  <c r="L79" i="4"/>
  <c r="Z79" i="4"/>
  <c r="AF79" i="4"/>
  <c r="AD79" i="4"/>
  <c r="X78" i="5"/>
  <c r="V78" i="5"/>
  <c r="AJ78" i="5"/>
  <c r="K78" i="5"/>
  <c r="AQ79" i="4"/>
  <c r="R79" i="4"/>
  <c r="X79" i="4"/>
  <c r="V79" i="4"/>
  <c r="P78" i="5"/>
  <c r="N78" i="5"/>
  <c r="AB78" i="5"/>
  <c r="AP78" i="5"/>
  <c r="T79" i="4"/>
  <c r="AH79" i="4"/>
  <c r="AN79" i="4"/>
  <c r="AL79" i="4"/>
  <c r="M79" i="4"/>
  <c r="AI79" i="4"/>
  <c r="J79" i="4"/>
  <c r="P79" i="4"/>
  <c r="N79" i="4"/>
  <c r="AA79" i="4"/>
  <c r="AO79" i="4"/>
  <c r="AM79" i="4"/>
  <c r="AS79" i="4"/>
  <c r="Y80" i="4"/>
  <c r="R80" i="4"/>
  <c r="L80" i="4"/>
  <c r="U80" i="4"/>
  <c r="AS80" i="4"/>
  <c r="AR79" i="4"/>
  <c r="S79" i="4"/>
  <c r="AG79" i="4"/>
  <c r="AE79" i="4"/>
  <c r="AK79" i="4"/>
  <c r="Y78" i="5"/>
  <c r="W78" i="5"/>
  <c r="AC78" i="5"/>
  <c r="AQ78" i="5"/>
  <c r="R78" i="5"/>
  <c r="AJ79" i="4"/>
  <c r="K79" i="4"/>
  <c r="Y79" i="4"/>
  <c r="W79" i="4"/>
  <c r="Q78" i="5"/>
  <c r="O78" i="5"/>
  <c r="U78" i="5"/>
  <c r="AI78" i="5"/>
  <c r="A81" i="5"/>
  <c r="C80" i="5" a="1"/>
  <c r="C80" i="5" s="1"/>
  <c r="F80" i="5" a="1"/>
  <c r="F80" i="5" s="1"/>
  <c r="G80" i="5" a="1"/>
  <c r="G80" i="5" s="1"/>
  <c r="H80" i="5" s="1"/>
  <c r="N79" i="5"/>
  <c r="AO80" i="4"/>
  <c r="A82" i="4"/>
  <c r="C81" i="4" a="1"/>
  <c r="C81" i="4" s="1"/>
  <c r="F81" i="4" a="1"/>
  <c r="F81" i="4" s="1"/>
  <c r="G81" i="4" a="1"/>
  <c r="G81" i="4" s="1"/>
  <c r="H81" i="4" s="1"/>
  <c r="S80" i="4" l="1"/>
  <c r="W80" i="4"/>
  <c r="P80" i="4"/>
  <c r="O80" i="4"/>
  <c r="AR80" i="4"/>
  <c r="K80" i="4"/>
  <c r="Q80" i="4"/>
  <c r="AD80" i="4"/>
  <c r="AJ80" i="4"/>
  <c r="AP80" i="4"/>
  <c r="AF80" i="4"/>
  <c r="V80" i="4"/>
  <c r="AB80" i="4"/>
  <c r="AH80" i="4"/>
  <c r="X80" i="4"/>
  <c r="N80" i="4"/>
  <c r="T80" i="4"/>
  <c r="Z80" i="4"/>
  <c r="AM80" i="4"/>
  <c r="AK80" i="4"/>
  <c r="AQ80" i="4"/>
  <c r="J80" i="4"/>
  <c r="AE80" i="4"/>
  <c r="AC80" i="4"/>
  <c r="AI80" i="4"/>
  <c r="AG80" i="4"/>
  <c r="M79" i="5"/>
  <c r="AA79" i="5"/>
  <c r="AO79" i="5"/>
  <c r="AM79" i="5"/>
  <c r="AR79" i="5"/>
  <c r="S79" i="5"/>
  <c r="AG79" i="5"/>
  <c r="AE79" i="5"/>
  <c r="AJ79" i="5"/>
  <c r="K79" i="5"/>
  <c r="Y79" i="5"/>
  <c r="W79" i="5"/>
  <c r="AN80" i="4"/>
  <c r="AL80" i="4"/>
  <c r="M80" i="4"/>
  <c r="AA80" i="4"/>
  <c r="AB79" i="5"/>
  <c r="AP79" i="5"/>
  <c r="Q79" i="5"/>
  <c r="O79" i="5"/>
  <c r="AS79" i="5"/>
  <c r="T79" i="5"/>
  <c r="AH79" i="5"/>
  <c r="AN79" i="5"/>
  <c r="AL79" i="5"/>
  <c r="AO80" i="5"/>
  <c r="AK79" i="5"/>
  <c r="L79" i="5"/>
  <c r="Z79" i="5"/>
  <c r="AF79" i="5"/>
  <c r="AD79" i="5"/>
  <c r="AC79" i="5"/>
  <c r="AQ79" i="5"/>
  <c r="R79" i="5"/>
  <c r="X79" i="5"/>
  <c r="V79" i="5"/>
  <c r="U79" i="5"/>
  <c r="AI79" i="5"/>
  <c r="J79" i="5"/>
  <c r="P79" i="5"/>
  <c r="AA80" i="5"/>
  <c r="G81" i="5" a="1"/>
  <c r="G81" i="5" s="1"/>
  <c r="H81" i="5" s="1"/>
  <c r="A82" i="5"/>
  <c r="F81" i="5" a="1"/>
  <c r="F81" i="5" s="1"/>
  <c r="C81" i="5" a="1"/>
  <c r="C81" i="5" s="1"/>
  <c r="M81" i="4"/>
  <c r="F82" i="4" a="1"/>
  <c r="F82" i="4" s="1"/>
  <c r="A83" i="4"/>
  <c r="G82" i="4" a="1"/>
  <c r="G82" i="4" s="1"/>
  <c r="H82" i="4" s="1"/>
  <c r="C82" i="4" a="1"/>
  <c r="C82" i="4" s="1"/>
  <c r="AH80" i="5" l="1"/>
  <c r="Z81" i="4"/>
  <c r="N81" i="4"/>
  <c r="J81" i="4"/>
  <c r="AK81" i="4"/>
  <c r="R81" i="4"/>
  <c r="AS81" i="4"/>
  <c r="AO81" i="4"/>
  <c r="AC81" i="4"/>
  <c r="AB81" i="4"/>
  <c r="X81" i="4"/>
  <c r="AS80" i="5"/>
  <c r="L81" i="4"/>
  <c r="P81" i="4"/>
  <c r="AQ81" i="4"/>
  <c r="AM81" i="4"/>
  <c r="AI81" i="4"/>
  <c r="AE81" i="4"/>
  <c r="X80" i="5"/>
  <c r="AD80" i="5"/>
  <c r="S80" i="5"/>
  <c r="S81" i="4"/>
  <c r="Y81" i="4"/>
  <c r="O81" i="4"/>
  <c r="V80" i="5"/>
  <c r="K80" i="5"/>
  <c r="AR81" i="4"/>
  <c r="K81" i="4"/>
  <c r="Q81" i="4"/>
  <c r="AD81" i="4"/>
  <c r="AF80" i="5"/>
  <c r="AR80" i="5"/>
  <c r="AJ80" i="5"/>
  <c r="P80" i="5"/>
  <c r="AB80" i="5"/>
  <c r="AM80" i="5"/>
  <c r="T80" i="5"/>
  <c r="AA81" i="4"/>
  <c r="AG81" i="4"/>
  <c r="W81" i="4"/>
  <c r="U81" i="4"/>
  <c r="N80" i="5"/>
  <c r="AP80" i="5"/>
  <c r="AJ81" i="4"/>
  <c r="AP81" i="4"/>
  <c r="AF81" i="4"/>
  <c r="V81" i="4"/>
  <c r="AG80" i="5"/>
  <c r="AE80" i="5"/>
  <c r="AK80" i="5"/>
  <c r="L80" i="5"/>
  <c r="Z80" i="5"/>
  <c r="Y80" i="5"/>
  <c r="W80" i="5"/>
  <c r="AC80" i="5"/>
  <c r="AQ80" i="5"/>
  <c r="R80" i="5"/>
  <c r="Q80" i="5"/>
  <c r="O80" i="5"/>
  <c r="U80" i="5"/>
  <c r="AI80" i="5"/>
  <c r="J80" i="5"/>
  <c r="AN80" i="5"/>
  <c r="AL80" i="5"/>
  <c r="M80" i="5"/>
  <c r="T81" i="4"/>
  <c r="AH81" i="4"/>
  <c r="AN81" i="4"/>
  <c r="AL81" i="4"/>
  <c r="F82" i="5" a="1"/>
  <c r="F82" i="5" s="1"/>
  <c r="A83" i="5"/>
  <c r="C82" i="5" a="1"/>
  <c r="C82" i="5" s="1"/>
  <c r="G82" i="5" a="1"/>
  <c r="G82" i="5" s="1"/>
  <c r="H82" i="5" s="1"/>
  <c r="AE81" i="5"/>
  <c r="Q82" i="4"/>
  <c r="C83" i="4" a="1"/>
  <c r="C83" i="4" s="1"/>
  <c r="F83" i="4" a="1"/>
  <c r="F83" i="4" s="1"/>
  <c r="A84" i="4"/>
  <c r="G83" i="4" a="1"/>
  <c r="G83" i="4" s="1"/>
  <c r="H83" i="4" s="1"/>
  <c r="AH82" i="4" l="1"/>
  <c r="L82" i="4"/>
  <c r="X81" i="5"/>
  <c r="W81" i="5"/>
  <c r="AJ81" i="5"/>
  <c r="AC81" i="5"/>
  <c r="AB81" i="5"/>
  <c r="AP81" i="5"/>
  <c r="Q81" i="5"/>
  <c r="Z82" i="4"/>
  <c r="AQ81" i="5"/>
  <c r="O81" i="5"/>
  <c r="AM82" i="4"/>
  <c r="K81" i="5"/>
  <c r="V81" i="5"/>
  <c r="AE82" i="4"/>
  <c r="AS82" i="4"/>
  <c r="R81" i="5"/>
  <c r="AK82" i="4"/>
  <c r="Y81" i="5"/>
  <c r="T82" i="4"/>
  <c r="AS81" i="5"/>
  <c r="T81" i="5"/>
  <c r="AH81" i="5"/>
  <c r="AN81" i="5"/>
  <c r="AL81" i="5"/>
  <c r="W82" i="4"/>
  <c r="AC82" i="4"/>
  <c r="AQ82" i="4"/>
  <c r="R82" i="4"/>
  <c r="AK81" i="5"/>
  <c r="L81" i="5"/>
  <c r="Z81" i="5"/>
  <c r="AF81" i="5"/>
  <c r="AD81" i="5"/>
  <c r="O82" i="4"/>
  <c r="U82" i="4"/>
  <c r="AI82" i="4"/>
  <c r="J82" i="4"/>
  <c r="U83" i="4"/>
  <c r="AN83" i="4"/>
  <c r="AN82" i="4"/>
  <c r="AL82" i="4"/>
  <c r="M82" i="4"/>
  <c r="AA82" i="4"/>
  <c r="AO82" i="4"/>
  <c r="U81" i="5"/>
  <c r="AI81" i="5"/>
  <c r="J81" i="5"/>
  <c r="P81" i="5"/>
  <c r="N81" i="5"/>
  <c r="AF82" i="4"/>
  <c r="AD82" i="4"/>
  <c r="AR82" i="4"/>
  <c r="S82" i="4"/>
  <c r="AG82" i="4"/>
  <c r="AE82" i="5"/>
  <c r="M81" i="5"/>
  <c r="AA81" i="5"/>
  <c r="AO81" i="5"/>
  <c r="AM81" i="5"/>
  <c r="X82" i="4"/>
  <c r="V82" i="4"/>
  <c r="AJ82" i="4"/>
  <c r="K82" i="4"/>
  <c r="Y82" i="4"/>
  <c r="AR81" i="5"/>
  <c r="S81" i="5"/>
  <c r="AG81" i="5"/>
  <c r="P82" i="4"/>
  <c r="N82" i="4"/>
  <c r="AB82" i="4"/>
  <c r="AP82" i="4"/>
  <c r="A84" i="5"/>
  <c r="C83" i="5" a="1"/>
  <c r="C83" i="5" s="1"/>
  <c r="F83" i="5" a="1"/>
  <c r="F83" i="5" s="1"/>
  <c r="G83" i="5" a="1"/>
  <c r="G83" i="5" s="1"/>
  <c r="H83" i="5" s="1"/>
  <c r="AH82" i="5"/>
  <c r="V83" i="4"/>
  <c r="A85" i="4"/>
  <c r="C84" i="4" a="1"/>
  <c r="C84" i="4" s="1"/>
  <c r="F84" i="4" a="1"/>
  <c r="F84" i="4" s="1"/>
  <c r="G84" i="4" a="1"/>
  <c r="G84" i="4" s="1"/>
  <c r="H84" i="4" s="1"/>
  <c r="W82" i="5" l="1"/>
  <c r="M83" i="4"/>
  <c r="AJ82" i="5"/>
  <c r="AB82" i="5"/>
  <c r="R82" i="5"/>
  <c r="AB83" i="4"/>
  <c r="T83" i="4"/>
  <c r="Q83" i="4"/>
  <c r="AD82" i="5"/>
  <c r="L82" i="5"/>
  <c r="L83" i="4"/>
  <c r="AF83" i="4"/>
  <c r="AG82" i="5"/>
  <c r="V82" i="5"/>
  <c r="AQ82" i="5"/>
  <c r="AI83" i="4"/>
  <c r="P83" i="4"/>
  <c r="Y82" i="5"/>
  <c r="N82" i="5"/>
  <c r="S82" i="5"/>
  <c r="AP83" i="4"/>
  <c r="O83" i="4"/>
  <c r="AF82" i="5"/>
  <c r="AK82" i="5"/>
  <c r="K82" i="5"/>
  <c r="AH83" i="4"/>
  <c r="AL83" i="4"/>
  <c r="X82" i="5"/>
  <c r="AC82" i="5"/>
  <c r="AP82" i="5"/>
  <c r="Z83" i="4"/>
  <c r="AD83" i="4"/>
  <c r="P82" i="5"/>
  <c r="AR82" i="5"/>
  <c r="Z82" i="5"/>
  <c r="J83" i="4"/>
  <c r="N83" i="4"/>
  <c r="AA83" i="4"/>
  <c r="AO83" i="4"/>
  <c r="AM83" i="4"/>
  <c r="AS83" i="4"/>
  <c r="Q82" i="5"/>
  <c r="O82" i="5"/>
  <c r="U82" i="5"/>
  <c r="AI82" i="5"/>
  <c r="J82" i="5"/>
  <c r="AR83" i="4"/>
  <c r="S83" i="4"/>
  <c r="AG83" i="4"/>
  <c r="AE83" i="4"/>
  <c r="AK83" i="4"/>
  <c r="AQ83" i="5"/>
  <c r="AC83" i="5"/>
  <c r="AN82" i="5"/>
  <c r="AL82" i="5"/>
  <c r="M82" i="5"/>
  <c r="AA82" i="5"/>
  <c r="AJ83" i="4"/>
  <c r="K83" i="4"/>
  <c r="Y83" i="4"/>
  <c r="W83" i="4"/>
  <c r="AC83" i="4"/>
  <c r="AO82" i="5"/>
  <c r="AM82" i="5"/>
  <c r="AS82" i="5"/>
  <c r="T82" i="5"/>
  <c r="AQ83" i="4"/>
  <c r="R83" i="4"/>
  <c r="X83" i="4"/>
  <c r="AD83" i="5"/>
  <c r="G84" i="5" a="1"/>
  <c r="G84" i="5" s="1"/>
  <c r="H84" i="5" s="1"/>
  <c r="C84" i="5" a="1"/>
  <c r="C84" i="5" s="1"/>
  <c r="A85" i="5"/>
  <c r="F84" i="5" a="1"/>
  <c r="F84" i="5" s="1"/>
  <c r="R84" i="4"/>
  <c r="F85" i="4" a="1"/>
  <c r="F85" i="4" s="1"/>
  <c r="G85" i="4" a="1"/>
  <c r="G85" i="4" s="1"/>
  <c r="H85" i="4" s="1"/>
  <c r="A86" i="4"/>
  <c r="C85" i="4" a="1"/>
  <c r="C85" i="4" s="1"/>
  <c r="R83" i="5" l="1"/>
  <c r="X83" i="5"/>
  <c r="V83" i="5"/>
  <c r="AL84" i="4"/>
  <c r="M84" i="4"/>
  <c r="U84" i="4"/>
  <c r="AI84" i="4"/>
  <c r="AA84" i="4"/>
  <c r="J84" i="4"/>
  <c r="AN84" i="4"/>
  <c r="AO84" i="4"/>
  <c r="O84" i="4"/>
  <c r="AF84" i="4"/>
  <c r="AD84" i="4"/>
  <c r="AR84" i="4"/>
  <c r="S84" i="4"/>
  <c r="AG84" i="4"/>
  <c r="M83" i="5"/>
  <c r="AA83" i="5"/>
  <c r="AO83" i="5"/>
  <c r="AM83" i="5"/>
  <c r="X84" i="4"/>
  <c r="V84" i="4"/>
  <c r="AJ84" i="4"/>
  <c r="K84" i="4"/>
  <c r="Y84" i="4"/>
  <c r="AR83" i="5"/>
  <c r="S83" i="5"/>
  <c r="AG83" i="5"/>
  <c r="AE83" i="5"/>
  <c r="U83" i="5"/>
  <c r="AI83" i="5"/>
  <c r="J83" i="5"/>
  <c r="P83" i="5"/>
  <c r="N83" i="5"/>
  <c r="P84" i="4"/>
  <c r="N84" i="4"/>
  <c r="AB84" i="4"/>
  <c r="AP84" i="4"/>
  <c r="Q84" i="4"/>
  <c r="AJ83" i="5"/>
  <c r="K83" i="5"/>
  <c r="Y83" i="5"/>
  <c r="W83" i="5"/>
  <c r="AM84" i="4"/>
  <c r="AS84" i="4"/>
  <c r="T84" i="4"/>
  <c r="AH84" i="4"/>
  <c r="AB83" i="5"/>
  <c r="AP83" i="5"/>
  <c r="Q83" i="5"/>
  <c r="O83" i="5"/>
  <c r="AE84" i="4"/>
  <c r="AK84" i="4"/>
  <c r="L84" i="4"/>
  <c r="Z84" i="4"/>
  <c r="AS83" i="5"/>
  <c r="T83" i="5"/>
  <c r="AH83" i="5"/>
  <c r="AN83" i="5"/>
  <c r="AL83" i="5"/>
  <c r="W84" i="4"/>
  <c r="AC84" i="4"/>
  <c r="AQ84" i="4"/>
  <c r="AK83" i="5"/>
  <c r="L83" i="5"/>
  <c r="Z83" i="5"/>
  <c r="AF83" i="5"/>
  <c r="Z84" i="5"/>
  <c r="F85" i="5" a="1"/>
  <c r="F85" i="5" s="1"/>
  <c r="A86" i="5"/>
  <c r="C85" i="5" a="1"/>
  <c r="C85" i="5" s="1"/>
  <c r="G85" i="5" a="1"/>
  <c r="G85" i="5" s="1"/>
  <c r="H85" i="5" s="1"/>
  <c r="AS85" i="4"/>
  <c r="A87" i="4"/>
  <c r="C86" i="4" a="1"/>
  <c r="C86" i="4" s="1"/>
  <c r="G86" i="4" a="1"/>
  <c r="G86" i="4" s="1"/>
  <c r="H86" i="4" s="1"/>
  <c r="F86" i="4" a="1"/>
  <c r="F86" i="4" s="1"/>
  <c r="K84" i="5" l="1"/>
  <c r="K85" i="4"/>
  <c r="AL85" i="4"/>
  <c r="AP85" i="4"/>
  <c r="AD85" i="4"/>
  <c r="AG85" i="4"/>
  <c r="V85" i="4"/>
  <c r="AR85" i="4"/>
  <c r="Q85" i="4"/>
  <c r="L85" i="4"/>
  <c r="AN85" i="4"/>
  <c r="AP84" i="5"/>
  <c r="Y85" i="4"/>
  <c r="AK85" i="4"/>
  <c r="AQ85" i="4"/>
  <c r="AF85" i="4"/>
  <c r="AF84" i="5"/>
  <c r="S85" i="4"/>
  <c r="O85" i="4"/>
  <c r="AJ85" i="4"/>
  <c r="AH85" i="4"/>
  <c r="X85" i="4"/>
  <c r="AC85" i="4"/>
  <c r="X84" i="5"/>
  <c r="AD84" i="5"/>
  <c r="V84" i="5"/>
  <c r="AJ84" i="5"/>
  <c r="AB85" i="4"/>
  <c r="Z85" i="4"/>
  <c r="AE85" i="4"/>
  <c r="U85" i="4"/>
  <c r="AB84" i="5"/>
  <c r="T85" i="4"/>
  <c r="R85" i="4"/>
  <c r="W85" i="4"/>
  <c r="M85" i="4"/>
  <c r="AG84" i="5"/>
  <c r="AE84" i="5"/>
  <c r="AK84" i="5"/>
  <c r="AQ84" i="5"/>
  <c r="R84" i="5"/>
  <c r="Y84" i="5"/>
  <c r="W84" i="5"/>
  <c r="AC84" i="5"/>
  <c r="AI84" i="5"/>
  <c r="J84" i="5"/>
  <c r="Q84" i="5"/>
  <c r="O84" i="5"/>
  <c r="U84" i="5"/>
  <c r="AA84" i="5"/>
  <c r="AI85" i="4"/>
  <c r="J85" i="4"/>
  <c r="P85" i="4"/>
  <c r="N85" i="4"/>
  <c r="AN84" i="5"/>
  <c r="AL84" i="5"/>
  <c r="M84" i="5"/>
  <c r="S84" i="5"/>
  <c r="AA85" i="4"/>
  <c r="AO85" i="4"/>
  <c r="AM85" i="4"/>
  <c r="AR84" i="5"/>
  <c r="P84" i="5"/>
  <c r="N84" i="5"/>
  <c r="T84" i="5"/>
  <c r="AH84" i="5"/>
  <c r="AO84" i="5"/>
  <c r="AM84" i="5"/>
  <c r="AS84" i="5"/>
  <c r="L84" i="5"/>
  <c r="L85" i="5"/>
  <c r="A87" i="5"/>
  <c r="F86" i="5" a="1"/>
  <c r="F86" i="5" s="1"/>
  <c r="C86" i="5" a="1"/>
  <c r="C86" i="5" s="1"/>
  <c r="G86" i="5" a="1"/>
  <c r="G86" i="5" s="1"/>
  <c r="H86" i="5" s="1"/>
  <c r="Z86" i="4"/>
  <c r="A88" i="4"/>
  <c r="C87" i="4" a="1"/>
  <c r="C87" i="4" s="1"/>
  <c r="F87" i="4" a="1"/>
  <c r="F87" i="4" s="1"/>
  <c r="G87" i="4" a="1"/>
  <c r="G87" i="4" s="1"/>
  <c r="H87" i="4" s="1"/>
  <c r="R85" i="5" l="1"/>
  <c r="J85" i="5"/>
  <c r="W85" i="5"/>
  <c r="AN85" i="5"/>
  <c r="AE85" i="5"/>
  <c r="AD85" i="5"/>
  <c r="AI85" i="5"/>
  <c r="U85" i="5"/>
  <c r="O85" i="5"/>
  <c r="Y85" i="5"/>
  <c r="AK85" i="5"/>
  <c r="AS85" i="5"/>
  <c r="AR85" i="5"/>
  <c r="AN86" i="4"/>
  <c r="AL86" i="4"/>
  <c r="M86" i="4"/>
  <c r="AA86" i="4"/>
  <c r="AO86" i="4"/>
  <c r="AQ85" i="5"/>
  <c r="S85" i="5"/>
  <c r="AA85" i="5"/>
  <c r="X85" i="5"/>
  <c r="AO85" i="5"/>
  <c r="W86" i="4"/>
  <c r="AC86" i="4"/>
  <c r="AQ86" i="4"/>
  <c r="R86" i="4"/>
  <c r="AF86" i="4"/>
  <c r="AD86" i="4"/>
  <c r="AR86" i="4"/>
  <c r="S86" i="4"/>
  <c r="AG86" i="4"/>
  <c r="AH85" i="5"/>
  <c r="AM85" i="5"/>
  <c r="N85" i="5"/>
  <c r="AC85" i="5"/>
  <c r="AG85" i="5"/>
  <c r="O86" i="4"/>
  <c r="U86" i="4"/>
  <c r="AI86" i="4"/>
  <c r="J86" i="4"/>
  <c r="P86" i="4"/>
  <c r="Q85" i="5"/>
  <c r="AM86" i="4"/>
  <c r="AS86" i="4"/>
  <c r="T86" i="4"/>
  <c r="AH86" i="4"/>
  <c r="AF85" i="5"/>
  <c r="AL85" i="5"/>
  <c r="Z85" i="5"/>
  <c r="T85" i="5"/>
  <c r="X86" i="4"/>
  <c r="V86" i="4"/>
  <c r="AJ86" i="4"/>
  <c r="K86" i="4"/>
  <c r="Y86" i="4"/>
  <c r="N86" i="4"/>
  <c r="AB86" i="4"/>
  <c r="AP86" i="4"/>
  <c r="Q86" i="4"/>
  <c r="AP85" i="5"/>
  <c r="P85" i="5"/>
  <c r="AJ85" i="5"/>
  <c r="M85" i="5"/>
  <c r="AE86" i="4"/>
  <c r="AK86" i="4"/>
  <c r="L86" i="4"/>
  <c r="V85" i="5"/>
  <c r="AB85" i="5"/>
  <c r="K85" i="5"/>
  <c r="P86" i="5"/>
  <c r="F87" i="5" a="1"/>
  <c r="F87" i="5" s="1"/>
  <c r="A88" i="5"/>
  <c r="C87" i="5" a="1"/>
  <c r="C87" i="5" s="1"/>
  <c r="G87" i="5" a="1"/>
  <c r="G87" i="5" s="1"/>
  <c r="H87" i="5" s="1"/>
  <c r="V87" i="4"/>
  <c r="A89" i="4"/>
  <c r="C88" i="4" a="1"/>
  <c r="C88" i="4" s="1"/>
  <c r="F88" i="4" a="1"/>
  <c r="F88" i="4" s="1"/>
  <c r="G88" i="4" a="1"/>
  <c r="G88" i="4" s="1"/>
  <c r="H88" i="4" s="1"/>
  <c r="AS86" i="5" l="1"/>
  <c r="AG86" i="5"/>
  <c r="M86" i="5"/>
  <c r="AN86" i="5"/>
  <c r="AD86" i="5"/>
  <c r="AO86" i="5"/>
  <c r="AR86" i="5"/>
  <c r="T86" i="5"/>
  <c r="J87" i="4"/>
  <c r="AA86" i="5"/>
  <c r="AI87" i="4"/>
  <c r="P87" i="4"/>
  <c r="AM86" i="5"/>
  <c r="S86" i="5"/>
  <c r="N87" i="4"/>
  <c r="AL86" i="5"/>
  <c r="AH86" i="5"/>
  <c r="AR87" i="4"/>
  <c r="S87" i="4"/>
  <c r="AG87" i="4"/>
  <c r="AE87" i="4"/>
  <c r="AK87" i="4"/>
  <c r="V86" i="5"/>
  <c r="AJ86" i="5"/>
  <c r="K86" i="5"/>
  <c r="Y86" i="5"/>
  <c r="AJ87" i="4"/>
  <c r="K87" i="4"/>
  <c r="Y87" i="4"/>
  <c r="W87" i="4"/>
  <c r="AC87" i="4"/>
  <c r="N86" i="5"/>
  <c r="AB86" i="5"/>
  <c r="AP86" i="5"/>
  <c r="Q86" i="5"/>
  <c r="AA87" i="4"/>
  <c r="AO87" i="4"/>
  <c r="AM87" i="4"/>
  <c r="AS87" i="4"/>
  <c r="AB87" i="4"/>
  <c r="AP87" i="4"/>
  <c r="Q87" i="4"/>
  <c r="O87" i="4"/>
  <c r="U87" i="4"/>
  <c r="T87" i="4"/>
  <c r="AH87" i="4"/>
  <c r="AN87" i="4"/>
  <c r="AL87" i="4"/>
  <c r="M87" i="4"/>
  <c r="AE86" i="5"/>
  <c r="AK86" i="5"/>
  <c r="L86" i="5"/>
  <c r="Z86" i="5"/>
  <c r="AF86" i="5"/>
  <c r="L87" i="4"/>
  <c r="Z87" i="4"/>
  <c r="AF87" i="4"/>
  <c r="AD87" i="4"/>
  <c r="W86" i="5"/>
  <c r="AC86" i="5"/>
  <c r="AQ86" i="5"/>
  <c r="R86" i="5"/>
  <c r="X86" i="5"/>
  <c r="AQ87" i="4"/>
  <c r="R87" i="4"/>
  <c r="X87" i="4"/>
  <c r="O86" i="5"/>
  <c r="U86" i="5"/>
  <c r="AI86" i="5"/>
  <c r="J86" i="5"/>
  <c r="F88" i="5" a="1"/>
  <c r="F88" i="5" s="1"/>
  <c r="C88" i="5" a="1"/>
  <c r="C88" i="5" s="1"/>
  <c r="A89" i="5"/>
  <c r="G88" i="5" a="1"/>
  <c r="G88" i="5" s="1"/>
  <c r="H88" i="5" s="1"/>
  <c r="L87" i="5"/>
  <c r="AG88" i="4"/>
  <c r="A90" i="4"/>
  <c r="C89" i="4" a="1"/>
  <c r="C89" i="4" s="1"/>
  <c r="F89" i="4" a="1"/>
  <c r="F89" i="4" s="1"/>
  <c r="G89" i="4" a="1"/>
  <c r="G89" i="4" s="1"/>
  <c r="H89" i="4" s="1"/>
  <c r="O87" i="5" l="1"/>
  <c r="AP87" i="5"/>
  <c r="AP88" i="4"/>
  <c r="X88" i="4"/>
  <c r="Y88" i="4"/>
  <c r="R87" i="5"/>
  <c r="V87" i="5"/>
  <c r="P88" i="4"/>
  <c r="Q88" i="4"/>
  <c r="J87" i="5"/>
  <c r="N87" i="5"/>
  <c r="V88" i="4"/>
  <c r="Y87" i="5"/>
  <c r="AC87" i="5"/>
  <c r="N88" i="4"/>
  <c r="Q87" i="5"/>
  <c r="U87" i="5"/>
  <c r="AQ87" i="5"/>
  <c r="AJ87" i="5"/>
  <c r="AB88" i="4"/>
  <c r="AI87" i="5"/>
  <c r="P87" i="5"/>
  <c r="AB87" i="5"/>
  <c r="AJ88" i="4"/>
  <c r="X87" i="5"/>
  <c r="K88" i="4"/>
  <c r="K87" i="5"/>
  <c r="W87" i="5"/>
  <c r="AM88" i="4"/>
  <c r="AS88" i="4"/>
  <c r="T88" i="4"/>
  <c r="AH88" i="4"/>
  <c r="AH87" i="5"/>
  <c r="AN87" i="5"/>
  <c r="AL87" i="5"/>
  <c r="M87" i="5"/>
  <c r="AE88" i="4"/>
  <c r="AK88" i="4"/>
  <c r="L88" i="4"/>
  <c r="Z88" i="4"/>
  <c r="Z87" i="5"/>
  <c r="AF87" i="5"/>
  <c r="AD87" i="5"/>
  <c r="AR87" i="5"/>
  <c r="W88" i="4"/>
  <c r="AQ88" i="4"/>
  <c r="R88" i="4"/>
  <c r="AI88" i="4"/>
  <c r="AC88" i="4"/>
  <c r="O88" i="4"/>
  <c r="U88" i="4"/>
  <c r="J88" i="4"/>
  <c r="AN88" i="4"/>
  <c r="AL88" i="4"/>
  <c r="M88" i="4"/>
  <c r="AA88" i="4"/>
  <c r="AO88" i="4"/>
  <c r="AA87" i="5"/>
  <c r="AO87" i="5"/>
  <c r="AM87" i="5"/>
  <c r="AS87" i="5"/>
  <c r="T87" i="5"/>
  <c r="K88" i="5"/>
  <c r="AF88" i="4"/>
  <c r="AD88" i="4"/>
  <c r="AR88" i="4"/>
  <c r="S88" i="4"/>
  <c r="S87" i="5"/>
  <c r="AG87" i="5"/>
  <c r="AE87" i="5"/>
  <c r="AK87" i="5"/>
  <c r="AF88" i="5"/>
  <c r="A90" i="5"/>
  <c r="C89" i="5" a="1"/>
  <c r="C89" i="5" s="1"/>
  <c r="F89" i="5" a="1"/>
  <c r="F89" i="5" s="1"/>
  <c r="G89" i="5" a="1"/>
  <c r="G89" i="5" s="1"/>
  <c r="H89" i="5" s="1"/>
  <c r="M89" i="4"/>
  <c r="A91" i="4"/>
  <c r="C90" i="4" a="1"/>
  <c r="C90" i="4" s="1"/>
  <c r="F90" i="4" a="1"/>
  <c r="F90" i="4" s="1"/>
  <c r="G90" i="4" a="1"/>
  <c r="G90" i="4" s="1"/>
  <c r="H90" i="4" s="1"/>
  <c r="AG88" i="5" l="1"/>
  <c r="AL88" i="5"/>
  <c r="Y88" i="5"/>
  <c r="AD88" i="5"/>
  <c r="U88" i="5"/>
  <c r="AR88" i="5"/>
  <c r="AA88" i="5"/>
  <c r="AJ88" i="5"/>
  <c r="X88" i="5"/>
  <c r="W88" i="5"/>
  <c r="AQ88" i="5"/>
  <c r="O88" i="5"/>
  <c r="AI88" i="5"/>
  <c r="V88" i="5"/>
  <c r="AO88" i="5"/>
  <c r="AC88" i="5"/>
  <c r="S88" i="5"/>
  <c r="P88" i="5"/>
  <c r="M88" i="5"/>
  <c r="R88" i="5"/>
  <c r="J88" i="5"/>
  <c r="L89" i="4"/>
  <c r="Z89" i="4"/>
  <c r="AF89" i="4"/>
  <c r="AD89" i="4"/>
  <c r="AQ89" i="4"/>
  <c r="R89" i="4"/>
  <c r="X89" i="4"/>
  <c r="V89" i="4"/>
  <c r="AI89" i="4"/>
  <c r="J89" i="4"/>
  <c r="P89" i="4"/>
  <c r="N89" i="4"/>
  <c r="AA89" i="4"/>
  <c r="AO89" i="4"/>
  <c r="AM89" i="4"/>
  <c r="AS89" i="4"/>
  <c r="AB88" i="5"/>
  <c r="Q88" i="5"/>
  <c r="AJ89" i="4"/>
  <c r="K89" i="4"/>
  <c r="Y89" i="4"/>
  <c r="W89" i="4"/>
  <c r="AC89" i="4"/>
  <c r="AM88" i="5"/>
  <c r="AS88" i="5"/>
  <c r="T88" i="5"/>
  <c r="AH88" i="5"/>
  <c r="AN88" i="5"/>
  <c r="AB89" i="4"/>
  <c r="AP89" i="4"/>
  <c r="Q89" i="4"/>
  <c r="O89" i="4"/>
  <c r="U89" i="4"/>
  <c r="AR89" i="4"/>
  <c r="S89" i="4"/>
  <c r="AG89" i="4"/>
  <c r="AE89" i="4"/>
  <c r="AK89" i="4"/>
  <c r="N88" i="5"/>
  <c r="AP88" i="5"/>
  <c r="AE88" i="5"/>
  <c r="AK88" i="5"/>
  <c r="L88" i="5"/>
  <c r="Z88" i="5"/>
  <c r="T89" i="4"/>
  <c r="AH89" i="4"/>
  <c r="AN89" i="4"/>
  <c r="AL89" i="4"/>
  <c r="G90" i="5" a="1"/>
  <c r="G90" i="5" s="1"/>
  <c r="H90" i="5" s="1"/>
  <c r="A91" i="5"/>
  <c r="F90" i="5" a="1"/>
  <c r="F90" i="5" s="1"/>
  <c r="C90" i="5" a="1"/>
  <c r="C90" i="5" s="1"/>
  <c r="AR89" i="5"/>
  <c r="AO90" i="4"/>
  <c r="G91" i="4" a="1"/>
  <c r="G91" i="4" s="1"/>
  <c r="H91" i="4" s="1"/>
  <c r="A92" i="4"/>
  <c r="F91" i="4" a="1"/>
  <c r="F91" i="4" s="1"/>
  <c r="C91" i="4" a="1"/>
  <c r="C91" i="4" s="1"/>
  <c r="AA89" i="5" l="1"/>
  <c r="Q89" i="5"/>
  <c r="AE90" i="4"/>
  <c r="X89" i="5"/>
  <c r="V90" i="4"/>
  <c r="AR90" i="4"/>
  <c r="P89" i="5"/>
  <c r="AJ90" i="4"/>
  <c r="AS89" i="5"/>
  <c r="L90" i="4"/>
  <c r="AC89" i="5"/>
  <c r="K90" i="4"/>
  <c r="AI89" i="5"/>
  <c r="U89" i="5"/>
  <c r="AF90" i="4"/>
  <c r="AG90" i="4"/>
  <c r="X90" i="4"/>
  <c r="Y90" i="4"/>
  <c r="K89" i="5"/>
  <c r="W90" i="4"/>
  <c r="AQ90" i="4"/>
  <c r="AP89" i="5"/>
  <c r="AM89" i="5"/>
  <c r="AJ89" i="5"/>
  <c r="AD90" i="4"/>
  <c r="S90" i="4"/>
  <c r="R89" i="5"/>
  <c r="W89" i="5"/>
  <c r="AB89" i="5"/>
  <c r="J89" i="5"/>
  <c r="O89" i="5"/>
  <c r="T89" i="5"/>
  <c r="AK90" i="4"/>
  <c r="Z90" i="4"/>
  <c r="AO89" i="5"/>
  <c r="V89" i="5"/>
  <c r="AC90" i="4"/>
  <c r="R90" i="4"/>
  <c r="AQ89" i="5"/>
  <c r="Y89" i="5"/>
  <c r="N89" i="5"/>
  <c r="AR91" i="4"/>
  <c r="P90" i="4"/>
  <c r="N90" i="4"/>
  <c r="AB90" i="4"/>
  <c r="AP90" i="4"/>
  <c r="Q90" i="4"/>
  <c r="AM90" i="4"/>
  <c r="AS90" i="4"/>
  <c r="T90" i="4"/>
  <c r="AH90" i="4"/>
  <c r="S89" i="5"/>
  <c r="AG89" i="5"/>
  <c r="AE89" i="5"/>
  <c r="AK89" i="5"/>
  <c r="L89" i="5"/>
  <c r="O90" i="4"/>
  <c r="U90" i="4"/>
  <c r="AI90" i="4"/>
  <c r="J90" i="4"/>
  <c r="AH89" i="5"/>
  <c r="AN89" i="5"/>
  <c r="AL89" i="5"/>
  <c r="M89" i="5"/>
  <c r="AN90" i="4"/>
  <c r="AL90" i="4"/>
  <c r="M90" i="4"/>
  <c r="AA90" i="4"/>
  <c r="Z89" i="5"/>
  <c r="AF89" i="5"/>
  <c r="AD89" i="5"/>
  <c r="A92" i="5"/>
  <c r="C91" i="5" a="1"/>
  <c r="C91" i="5" s="1"/>
  <c r="G91" i="5" a="1"/>
  <c r="G91" i="5" s="1"/>
  <c r="H91" i="5" s="1"/>
  <c r="F91" i="5" a="1"/>
  <c r="F91" i="5" s="1"/>
  <c r="AG90" i="5"/>
  <c r="M91" i="4"/>
  <c r="C92" i="4" a="1"/>
  <c r="C92" i="4" s="1"/>
  <c r="G92" i="4" a="1"/>
  <c r="G92" i="4" s="1"/>
  <c r="H92" i="4" s="1"/>
  <c r="A93" i="4"/>
  <c r="F92" i="4" a="1"/>
  <c r="F92" i="4" s="1"/>
  <c r="AQ91" i="4" l="1"/>
  <c r="AF91" i="4"/>
  <c r="X91" i="4"/>
  <c r="N90" i="5"/>
  <c r="L90" i="5"/>
  <c r="J90" i="5"/>
  <c r="S91" i="4"/>
  <c r="V91" i="4"/>
  <c r="AS90" i="5"/>
  <c r="AQ90" i="5"/>
  <c r="Y90" i="5"/>
  <c r="Z91" i="4"/>
  <c r="AK91" i="4"/>
  <c r="AK90" i="5"/>
  <c r="AI90" i="5"/>
  <c r="Q90" i="5"/>
  <c r="R91" i="4"/>
  <c r="AM90" i="5"/>
  <c r="AC90" i="5"/>
  <c r="K90" i="5"/>
  <c r="AN90" i="5"/>
  <c r="AG91" i="4"/>
  <c r="AE90" i="5"/>
  <c r="U90" i="5"/>
  <c r="AP90" i="5"/>
  <c r="AF90" i="5"/>
  <c r="AH90" i="5"/>
  <c r="W90" i="5"/>
  <c r="AJ90" i="5"/>
  <c r="X90" i="5"/>
  <c r="O90" i="5"/>
  <c r="AB90" i="5"/>
  <c r="Z90" i="5"/>
  <c r="P90" i="5"/>
  <c r="L91" i="4"/>
  <c r="AE91" i="4"/>
  <c r="V90" i="5"/>
  <c r="T90" i="5"/>
  <c r="R90" i="5"/>
  <c r="AD91" i="4"/>
  <c r="AI91" i="4"/>
  <c r="J91" i="4"/>
  <c r="P91" i="4"/>
  <c r="N91" i="4"/>
  <c r="AA91" i="4"/>
  <c r="AO91" i="4"/>
  <c r="AM91" i="4"/>
  <c r="AS91" i="4"/>
  <c r="AJ91" i="4"/>
  <c r="K91" i="4"/>
  <c r="Y91" i="4"/>
  <c r="W91" i="4"/>
  <c r="AC91" i="4"/>
  <c r="AL90" i="5"/>
  <c r="M90" i="5"/>
  <c r="AA90" i="5"/>
  <c r="AO90" i="5"/>
  <c r="AB91" i="4"/>
  <c r="AP91" i="4"/>
  <c r="Q91" i="4"/>
  <c r="O91" i="4"/>
  <c r="U91" i="4"/>
  <c r="AD90" i="5"/>
  <c r="AR90" i="5"/>
  <c r="S90" i="5"/>
  <c r="T91" i="4"/>
  <c r="AH91" i="4"/>
  <c r="AN91" i="4"/>
  <c r="AL91" i="4"/>
  <c r="AC91" i="5"/>
  <c r="C92" i="5" a="1"/>
  <c r="C92" i="5" s="1"/>
  <c r="F92" i="5" a="1"/>
  <c r="F92" i="5" s="1"/>
  <c r="A93" i="5"/>
  <c r="G92" i="5" a="1"/>
  <c r="G92" i="5" s="1"/>
  <c r="H92" i="5" s="1"/>
  <c r="J92" i="4"/>
  <c r="A94" i="4"/>
  <c r="C93" i="4" a="1"/>
  <c r="C93" i="4" s="1"/>
  <c r="F93" i="4" a="1"/>
  <c r="F93" i="4" s="1"/>
  <c r="G93" i="4" a="1"/>
  <c r="G93" i="4" s="1"/>
  <c r="H93" i="4" s="1"/>
  <c r="Q91" i="5" l="1"/>
  <c r="AN91" i="5"/>
  <c r="P91" i="5"/>
  <c r="U91" i="5"/>
  <c r="M91" i="5"/>
  <c r="AH91" i="5"/>
  <c r="AB91" i="5"/>
  <c r="J91" i="5"/>
  <c r="M92" i="4"/>
  <c r="AR92" i="4"/>
  <c r="T92" i="4"/>
  <c r="AA92" i="4"/>
  <c r="S92" i="4"/>
  <c r="AN92" i="4"/>
  <c r="AI91" i="5"/>
  <c r="AL91" i="5"/>
  <c r="AL92" i="4"/>
  <c r="AG92" i="4"/>
  <c r="O91" i="5"/>
  <c r="AF92" i="4"/>
  <c r="AO92" i="4"/>
  <c r="AP91" i="5"/>
  <c r="N91" i="5"/>
  <c r="AD92" i="4"/>
  <c r="Z91" i="5"/>
  <c r="AF91" i="5"/>
  <c r="AD91" i="5"/>
  <c r="AR91" i="5"/>
  <c r="X92" i="4"/>
  <c r="V92" i="4"/>
  <c r="AJ92" i="4"/>
  <c r="K92" i="4"/>
  <c r="Y92" i="4"/>
  <c r="AQ91" i="5"/>
  <c r="R91" i="5"/>
  <c r="X91" i="5"/>
  <c r="V91" i="5"/>
  <c r="AJ91" i="5"/>
  <c r="P92" i="4"/>
  <c r="N92" i="4"/>
  <c r="AB92" i="4"/>
  <c r="AP92" i="4"/>
  <c r="Q92" i="4"/>
  <c r="AA91" i="5"/>
  <c r="AO91" i="5"/>
  <c r="AM91" i="5"/>
  <c r="AS91" i="5"/>
  <c r="T91" i="5"/>
  <c r="AE92" i="4"/>
  <c r="AK92" i="4"/>
  <c r="L92" i="4"/>
  <c r="Z92" i="4"/>
  <c r="AM92" i="4"/>
  <c r="AS92" i="4"/>
  <c r="AH92" i="4"/>
  <c r="S91" i="5"/>
  <c r="AG91" i="5"/>
  <c r="AE91" i="5"/>
  <c r="AK91" i="5"/>
  <c r="L91" i="5"/>
  <c r="W92" i="4"/>
  <c r="AC92" i="4"/>
  <c r="AQ92" i="4"/>
  <c r="R92" i="4"/>
  <c r="T92" i="5"/>
  <c r="K91" i="5"/>
  <c r="Y91" i="5"/>
  <c r="W91" i="5"/>
  <c r="O92" i="4"/>
  <c r="U92" i="4"/>
  <c r="AI92" i="4"/>
  <c r="Q92" i="5"/>
  <c r="F93" i="5" a="1"/>
  <c r="F93" i="5" s="1"/>
  <c r="C93" i="5" a="1"/>
  <c r="C93" i="5" s="1"/>
  <c r="G93" i="5" a="1"/>
  <c r="G93" i="5" s="1"/>
  <c r="H93" i="5" s="1"/>
  <c r="A94" i="5"/>
  <c r="AS93" i="4"/>
  <c r="A95" i="4"/>
  <c r="C94" i="4" a="1"/>
  <c r="C94" i="4" s="1"/>
  <c r="F94" i="4" a="1"/>
  <c r="F94" i="4" s="1"/>
  <c r="G94" i="4" a="1"/>
  <c r="G94" i="4" s="1"/>
  <c r="H94" i="4" s="1"/>
  <c r="AS92" i="5" l="1"/>
  <c r="M92" i="5"/>
  <c r="AD92" i="5"/>
  <c r="AG92" i="5"/>
  <c r="AN92" i="5"/>
  <c r="AR92" i="5"/>
  <c r="AA92" i="5"/>
  <c r="S92" i="5"/>
  <c r="S93" i="4"/>
  <c r="AM92" i="5"/>
  <c r="AO92" i="5"/>
  <c r="AG93" i="4"/>
  <c r="AE93" i="4"/>
  <c r="AK93" i="4"/>
  <c r="AL92" i="5"/>
  <c r="AH92" i="5"/>
  <c r="AR93" i="4"/>
  <c r="W92" i="5"/>
  <c r="AC92" i="5"/>
  <c r="R92" i="5"/>
  <c r="X92" i="5"/>
  <c r="AB93" i="4"/>
  <c r="Q93" i="4"/>
  <c r="U93" i="4"/>
  <c r="AE92" i="5"/>
  <c r="AK92" i="5"/>
  <c r="L92" i="5"/>
  <c r="Z92" i="5"/>
  <c r="AF92" i="5"/>
  <c r="AJ93" i="4"/>
  <c r="K93" i="4"/>
  <c r="Y93" i="4"/>
  <c r="W93" i="4"/>
  <c r="AC93" i="4"/>
  <c r="AQ92" i="5"/>
  <c r="AP93" i="4"/>
  <c r="O93" i="4"/>
  <c r="O92" i="5"/>
  <c r="U92" i="5"/>
  <c r="AI92" i="5"/>
  <c r="J92" i="5"/>
  <c r="P92" i="5"/>
  <c r="T93" i="4"/>
  <c r="AH93" i="4"/>
  <c r="AN93" i="4"/>
  <c r="AL93" i="4"/>
  <c r="M93" i="4"/>
  <c r="L93" i="4"/>
  <c r="Z93" i="4"/>
  <c r="AF93" i="4"/>
  <c r="AD93" i="4"/>
  <c r="AQ93" i="4"/>
  <c r="R93" i="4"/>
  <c r="X93" i="4"/>
  <c r="V93" i="4"/>
  <c r="V92" i="5"/>
  <c r="AJ92" i="5"/>
  <c r="K92" i="5"/>
  <c r="Y92" i="5"/>
  <c r="AI93" i="4"/>
  <c r="J93" i="4"/>
  <c r="P93" i="4"/>
  <c r="N93" i="4"/>
  <c r="N92" i="5"/>
  <c r="AB92" i="5"/>
  <c r="AP92" i="5"/>
  <c r="AA93" i="4"/>
  <c r="AO93" i="4"/>
  <c r="AM93" i="4"/>
  <c r="A95" i="5"/>
  <c r="C94" i="5" a="1"/>
  <c r="C94" i="5" s="1"/>
  <c r="F94" i="5" a="1"/>
  <c r="F94" i="5" s="1"/>
  <c r="G94" i="5" a="1"/>
  <c r="G94" i="5" s="1"/>
  <c r="H94" i="5" s="1"/>
  <c r="U93" i="5"/>
  <c r="Q94" i="4"/>
  <c r="A96" i="4"/>
  <c r="C95" i="4" a="1"/>
  <c r="C95" i="4" s="1"/>
  <c r="F95" i="4" a="1"/>
  <c r="F95" i="4" s="1"/>
  <c r="G95" i="4" a="1"/>
  <c r="G95" i="4" s="1"/>
  <c r="H95" i="4" s="1"/>
  <c r="AN94" i="4" l="1"/>
  <c r="AE94" i="4"/>
  <c r="M94" i="4"/>
  <c r="L94" i="4"/>
  <c r="AO94" i="4"/>
  <c r="AE93" i="5"/>
  <c r="AC93" i="5"/>
  <c r="T93" i="5"/>
  <c r="AI93" i="5"/>
  <c r="N93" i="5"/>
  <c r="AQ93" i="5"/>
  <c r="Z93" i="5"/>
  <c r="AO93" i="5"/>
  <c r="X93" i="5"/>
  <c r="R93" i="5"/>
  <c r="P93" i="5"/>
  <c r="AS93" i="5"/>
  <c r="L93" i="5"/>
  <c r="AF94" i="4"/>
  <c r="AR94" i="4"/>
  <c r="AG94" i="4"/>
  <c r="J93" i="5"/>
  <c r="AM93" i="5"/>
  <c r="AK93" i="5"/>
  <c r="AM94" i="4"/>
  <c r="T94" i="4"/>
  <c r="AA93" i="5"/>
  <c r="AG93" i="5"/>
  <c r="W93" i="5"/>
  <c r="M93" i="5"/>
  <c r="AL94" i="4"/>
  <c r="AA94" i="4"/>
  <c r="S93" i="5"/>
  <c r="Y93" i="5"/>
  <c r="AL93" i="5"/>
  <c r="AR93" i="5"/>
  <c r="AD94" i="4"/>
  <c r="S94" i="4"/>
  <c r="K93" i="5"/>
  <c r="AN93" i="5"/>
  <c r="AD93" i="5"/>
  <c r="AJ93" i="5"/>
  <c r="AS94" i="4"/>
  <c r="AH94" i="4"/>
  <c r="AH93" i="5"/>
  <c r="AF93" i="5"/>
  <c r="V93" i="5"/>
  <c r="AB93" i="5"/>
  <c r="AK94" i="4"/>
  <c r="Z94" i="4"/>
  <c r="W94" i="4"/>
  <c r="AC94" i="4"/>
  <c r="AQ94" i="4"/>
  <c r="R94" i="4"/>
  <c r="O94" i="4"/>
  <c r="U94" i="4"/>
  <c r="AI94" i="4"/>
  <c r="J94" i="4"/>
  <c r="AG94" i="5"/>
  <c r="AO94" i="5"/>
  <c r="S94" i="5"/>
  <c r="AD94" i="5"/>
  <c r="AM94" i="5"/>
  <c r="X94" i="4"/>
  <c r="V94" i="4"/>
  <c r="AJ94" i="4"/>
  <c r="K94" i="4"/>
  <c r="Y94" i="4"/>
  <c r="AP93" i="5"/>
  <c r="Q93" i="5"/>
  <c r="O93" i="5"/>
  <c r="P94" i="4"/>
  <c r="N94" i="4"/>
  <c r="AB94" i="4"/>
  <c r="AP94" i="4"/>
  <c r="P94" i="5"/>
  <c r="A96" i="5"/>
  <c r="C95" i="5" a="1"/>
  <c r="C95" i="5" s="1"/>
  <c r="F95" i="5" a="1"/>
  <c r="F95" i="5" s="1"/>
  <c r="G95" i="5" a="1"/>
  <c r="G95" i="5" s="1"/>
  <c r="H95" i="5" s="1"/>
  <c r="N95" i="4"/>
  <c r="A97" i="4"/>
  <c r="C96" i="4" a="1"/>
  <c r="C96" i="4" s="1"/>
  <c r="G96" i="4" a="1"/>
  <c r="G96" i="4" s="1"/>
  <c r="H96" i="4" s="1"/>
  <c r="F96" i="4" a="1"/>
  <c r="F96" i="4" s="1"/>
  <c r="AL94" i="5" l="1"/>
  <c r="AA94" i="5"/>
  <c r="AS94" i="5"/>
  <c r="K95" i="4"/>
  <c r="S95" i="4"/>
  <c r="AF95" i="4"/>
  <c r="AC95" i="4"/>
  <c r="AM95" i="4"/>
  <c r="U95" i="4"/>
  <c r="AP95" i="4"/>
  <c r="AE95" i="4"/>
  <c r="AR95" i="4"/>
  <c r="Z95" i="4"/>
  <c r="W95" i="4"/>
  <c r="AJ95" i="4"/>
  <c r="AO95" i="4"/>
  <c r="O95" i="4"/>
  <c r="AB95" i="4"/>
  <c r="AG95" i="4"/>
  <c r="AD95" i="4"/>
  <c r="L95" i="4"/>
  <c r="Y95" i="4"/>
  <c r="AS95" i="4"/>
  <c r="M94" i="5"/>
  <c r="AA95" i="4"/>
  <c r="Q95" i="4"/>
  <c r="AK95" i="4"/>
  <c r="AR94" i="5"/>
  <c r="V94" i="5"/>
  <c r="AJ94" i="5"/>
  <c r="K94" i="5"/>
  <c r="Y94" i="5"/>
  <c r="T95" i="4"/>
  <c r="AH95" i="4"/>
  <c r="AN95" i="4"/>
  <c r="AL95" i="4"/>
  <c r="M95" i="4"/>
  <c r="N94" i="5"/>
  <c r="AB94" i="5"/>
  <c r="AP94" i="5"/>
  <c r="Q94" i="5"/>
  <c r="T94" i="5"/>
  <c r="AN94" i="5"/>
  <c r="AQ95" i="4"/>
  <c r="R95" i="4"/>
  <c r="X95" i="4"/>
  <c r="V95" i="4"/>
  <c r="AE94" i="5"/>
  <c r="AK94" i="5"/>
  <c r="L94" i="5"/>
  <c r="Z94" i="5"/>
  <c r="AF94" i="5"/>
  <c r="AH94" i="5"/>
  <c r="AI95" i="4"/>
  <c r="J95" i="4"/>
  <c r="P95" i="4"/>
  <c r="W94" i="5"/>
  <c r="AC94" i="5"/>
  <c r="AQ94" i="5"/>
  <c r="R94" i="5"/>
  <c r="X94" i="5"/>
  <c r="U95" i="5"/>
  <c r="O95" i="5"/>
  <c r="AM95" i="5"/>
  <c r="O94" i="5"/>
  <c r="U94" i="5"/>
  <c r="AI94" i="5"/>
  <c r="J94" i="5"/>
  <c r="C96" i="5" a="1"/>
  <c r="C96" i="5" s="1"/>
  <c r="G96" i="5" a="1"/>
  <c r="G96" i="5" s="1"/>
  <c r="H96" i="5" s="1"/>
  <c r="F96" i="5" a="1"/>
  <c r="F96" i="5" s="1"/>
  <c r="A97" i="5"/>
  <c r="AJ95" i="5"/>
  <c r="J96" i="4"/>
  <c r="A98" i="4"/>
  <c r="C97" i="4" a="1"/>
  <c r="C97" i="4" s="1"/>
  <c r="G97" i="4" a="1"/>
  <c r="G97" i="4" s="1"/>
  <c r="H97" i="4" s="1"/>
  <c r="F97" i="4" a="1"/>
  <c r="F97" i="4" s="1"/>
  <c r="Q95" i="5" l="1"/>
  <c r="T95" i="5"/>
  <c r="AA95" i="5"/>
  <c r="AP95" i="5"/>
  <c r="AL96" i="4"/>
  <c r="AH96" i="4"/>
  <c r="AH95" i="5"/>
  <c r="AL95" i="5"/>
  <c r="AD96" i="4"/>
  <c r="AO96" i="4"/>
  <c r="J95" i="5"/>
  <c r="N95" i="5"/>
  <c r="AS96" i="4"/>
  <c r="AG96" i="4"/>
  <c r="AO95" i="5"/>
  <c r="AS95" i="5"/>
  <c r="M96" i="4"/>
  <c r="AR96" i="4"/>
  <c r="AN95" i="5"/>
  <c r="M95" i="5"/>
  <c r="AN96" i="4"/>
  <c r="T96" i="4"/>
  <c r="AI95" i="5"/>
  <c r="P95" i="5"/>
  <c r="AB95" i="5"/>
  <c r="AF96" i="4"/>
  <c r="AA96" i="4"/>
  <c r="AM96" i="4"/>
  <c r="S96" i="4"/>
  <c r="S95" i="5"/>
  <c r="AG95" i="5"/>
  <c r="AE95" i="5"/>
  <c r="AK95" i="5"/>
  <c r="L95" i="5"/>
  <c r="X96" i="4"/>
  <c r="V96" i="4"/>
  <c r="AJ96" i="4"/>
  <c r="K96" i="4"/>
  <c r="Y96" i="4"/>
  <c r="K95" i="5"/>
  <c r="Y95" i="5"/>
  <c r="W95" i="5"/>
  <c r="AC95" i="5"/>
  <c r="P96" i="4"/>
  <c r="N96" i="4"/>
  <c r="AB96" i="4"/>
  <c r="AP96" i="4"/>
  <c r="Q96" i="4"/>
  <c r="AE96" i="4"/>
  <c r="AK96" i="4"/>
  <c r="L96" i="4"/>
  <c r="Z96" i="4"/>
  <c r="Z95" i="5"/>
  <c r="AF95" i="5"/>
  <c r="AD95" i="5"/>
  <c r="AR95" i="5"/>
  <c r="W96" i="4"/>
  <c r="AC96" i="4"/>
  <c r="AQ96" i="4"/>
  <c r="R96" i="4"/>
  <c r="AQ95" i="5"/>
  <c r="R95" i="5"/>
  <c r="X95" i="5"/>
  <c r="V95" i="5"/>
  <c r="O96" i="4"/>
  <c r="U96" i="4"/>
  <c r="AI96" i="4"/>
  <c r="G97" i="5" a="1"/>
  <c r="G97" i="5" s="1"/>
  <c r="H97" i="5" s="1"/>
  <c r="F97" i="5" a="1"/>
  <c r="F97" i="5" s="1"/>
  <c r="A98" i="5"/>
  <c r="C97" i="5" a="1"/>
  <c r="C97" i="5" s="1"/>
  <c r="Y96" i="5"/>
  <c r="U97" i="4"/>
  <c r="C98" i="4" a="1"/>
  <c r="C98" i="4" s="1"/>
  <c r="G98" i="4" a="1"/>
  <c r="G98" i="4" s="1"/>
  <c r="H98" i="4" s="1"/>
  <c r="A99" i="4"/>
  <c r="F98" i="4" a="1"/>
  <c r="F98" i="4" s="1"/>
  <c r="J96" i="5" l="1"/>
  <c r="T97" i="4"/>
  <c r="Z97" i="4"/>
  <c r="AN97" i="4"/>
  <c r="N96" i="5"/>
  <c r="AS96" i="5"/>
  <c r="Q96" i="5"/>
  <c r="AF97" i="4"/>
  <c r="U96" i="5"/>
  <c r="AN96" i="5"/>
  <c r="AL97" i="4"/>
  <c r="AB96" i="5"/>
  <c r="P96" i="5"/>
  <c r="AD97" i="4"/>
  <c r="T96" i="5"/>
  <c r="AI96" i="5"/>
  <c r="L97" i="4"/>
  <c r="AM96" i="5"/>
  <c r="AP96" i="5"/>
  <c r="M97" i="4"/>
  <c r="AH97" i="4"/>
  <c r="O96" i="5"/>
  <c r="AH96" i="5"/>
  <c r="AQ97" i="4"/>
  <c r="R97" i="4"/>
  <c r="X97" i="4"/>
  <c r="V97" i="4"/>
  <c r="AE96" i="5"/>
  <c r="AK96" i="5"/>
  <c r="L96" i="5"/>
  <c r="Z96" i="5"/>
  <c r="AF96" i="5"/>
  <c r="AI97" i="4"/>
  <c r="J97" i="4"/>
  <c r="P97" i="4"/>
  <c r="N97" i="4"/>
  <c r="W96" i="5"/>
  <c r="AC96" i="5"/>
  <c r="AQ96" i="5"/>
  <c r="R96" i="5"/>
  <c r="X96" i="5"/>
  <c r="AA97" i="4"/>
  <c r="AO97" i="4"/>
  <c r="AM97" i="4"/>
  <c r="AS97" i="4"/>
  <c r="AR97" i="4"/>
  <c r="S97" i="4"/>
  <c r="AG97" i="4"/>
  <c r="AE97" i="4"/>
  <c r="AK97" i="4"/>
  <c r="AL96" i="5"/>
  <c r="M96" i="5"/>
  <c r="AA96" i="5"/>
  <c r="AO96" i="5"/>
  <c r="AJ97" i="4"/>
  <c r="K97" i="4"/>
  <c r="Y97" i="4"/>
  <c r="W97" i="4"/>
  <c r="AC97" i="4"/>
  <c r="AD96" i="5"/>
  <c r="AR96" i="5"/>
  <c r="S96" i="5"/>
  <c r="AG96" i="5"/>
  <c r="AB97" i="4"/>
  <c r="AP97" i="4"/>
  <c r="Q97" i="4"/>
  <c r="O97" i="4"/>
  <c r="V96" i="5"/>
  <c r="AJ96" i="5"/>
  <c r="K96" i="5"/>
  <c r="C98" i="5" a="1"/>
  <c r="C98" i="5" s="1"/>
  <c r="F98" i="5" a="1"/>
  <c r="F98" i="5" s="1"/>
  <c r="A99" i="5"/>
  <c r="G98" i="5" a="1"/>
  <c r="G98" i="5" s="1"/>
  <c r="H98" i="5" s="1"/>
  <c r="AB97" i="5"/>
  <c r="Q98" i="4"/>
  <c r="A100" i="4"/>
  <c r="C99" i="4" a="1"/>
  <c r="C99" i="4" s="1"/>
  <c r="F99" i="4" a="1"/>
  <c r="F99" i="4" s="1"/>
  <c r="G99" i="4" a="1"/>
  <c r="G99" i="4" s="1"/>
  <c r="H99" i="4" s="1"/>
  <c r="T98" i="4" l="1"/>
  <c r="AR98" i="4"/>
  <c r="AN98" i="4"/>
  <c r="L98" i="4"/>
  <c r="AD98" i="4"/>
  <c r="R98" i="4"/>
  <c r="V98" i="4"/>
  <c r="AO98" i="4"/>
  <c r="AJ98" i="4"/>
  <c r="W98" i="4"/>
  <c r="AH98" i="4"/>
  <c r="AL98" i="4"/>
  <c r="Z98" i="4"/>
  <c r="AF98" i="4"/>
  <c r="AS98" i="4"/>
  <c r="AQ98" i="4"/>
  <c r="AG98" i="4"/>
  <c r="X98" i="4"/>
  <c r="AK98" i="4"/>
  <c r="AA98" i="4"/>
  <c r="Y98" i="4"/>
  <c r="AM98" i="4"/>
  <c r="U98" i="4"/>
  <c r="S98" i="4"/>
  <c r="AE98" i="4"/>
  <c r="AC98" i="4"/>
  <c r="K98" i="4"/>
  <c r="AA97" i="5"/>
  <c r="AO97" i="5"/>
  <c r="AM97" i="5"/>
  <c r="AS97" i="5"/>
  <c r="T97" i="5"/>
  <c r="L97" i="5"/>
  <c r="S97" i="5"/>
  <c r="AG97" i="5"/>
  <c r="AE97" i="5"/>
  <c r="AK97" i="5"/>
  <c r="K97" i="5"/>
  <c r="Y97" i="5"/>
  <c r="W97" i="5"/>
  <c r="AC97" i="5"/>
  <c r="AP97" i="5"/>
  <c r="Q97" i="5"/>
  <c r="O97" i="5"/>
  <c r="U97" i="5"/>
  <c r="O98" i="4"/>
  <c r="M98" i="4"/>
  <c r="AI98" i="4"/>
  <c r="J98" i="4"/>
  <c r="AN97" i="5"/>
  <c r="AL97" i="5"/>
  <c r="AH97" i="5"/>
  <c r="M97" i="5"/>
  <c r="Z97" i="5"/>
  <c r="AF97" i="5"/>
  <c r="AD97" i="5"/>
  <c r="AR97" i="5"/>
  <c r="AQ97" i="5"/>
  <c r="R97" i="5"/>
  <c r="X97" i="5"/>
  <c r="V97" i="5"/>
  <c r="AJ97" i="5"/>
  <c r="AI97" i="5"/>
  <c r="J97" i="5"/>
  <c r="P97" i="5"/>
  <c r="N97" i="5"/>
  <c r="P98" i="4"/>
  <c r="N98" i="4"/>
  <c r="AB98" i="4"/>
  <c r="AP98" i="4"/>
  <c r="AF98" i="5"/>
  <c r="F99" i="5" a="1"/>
  <c r="F99" i="5" s="1"/>
  <c r="G99" i="5" a="1"/>
  <c r="G99" i="5" s="1"/>
  <c r="H99" i="5" s="1"/>
  <c r="A100" i="5"/>
  <c r="C99" i="5" a="1"/>
  <c r="C99" i="5" s="1"/>
  <c r="AC99" i="4"/>
  <c r="C100" i="4" a="1"/>
  <c r="C100" i="4" s="1"/>
  <c r="G100" i="4" a="1"/>
  <c r="G100" i="4" s="1"/>
  <c r="H100" i="4" s="1"/>
  <c r="A101" i="4"/>
  <c r="F100" i="4" a="1"/>
  <c r="F100" i="4" s="1"/>
  <c r="J98" i="5" l="1"/>
  <c r="AI99" i="4"/>
  <c r="AA99" i="4"/>
  <c r="AI98" i="5"/>
  <c r="AL99" i="4"/>
  <c r="N99" i="4"/>
  <c r="P98" i="5"/>
  <c r="AH99" i="4"/>
  <c r="AS99" i="4"/>
  <c r="J99" i="4"/>
  <c r="M99" i="4"/>
  <c r="AG99" i="4"/>
  <c r="AF99" i="4"/>
  <c r="O98" i="5"/>
  <c r="AO99" i="4"/>
  <c r="U98" i="5"/>
  <c r="T99" i="4"/>
  <c r="AM99" i="4"/>
  <c r="W98" i="5"/>
  <c r="AC98" i="5"/>
  <c r="AQ98" i="5"/>
  <c r="R98" i="5"/>
  <c r="X98" i="5"/>
  <c r="AB99" i="4"/>
  <c r="AP99" i="4"/>
  <c r="AN99" i="4"/>
  <c r="O99" i="4"/>
  <c r="U99" i="4"/>
  <c r="AC99" i="5"/>
  <c r="AL99" i="5"/>
  <c r="AM99" i="5"/>
  <c r="AL98" i="5"/>
  <c r="M98" i="5"/>
  <c r="AA98" i="5"/>
  <c r="AO98" i="5"/>
  <c r="L99" i="4"/>
  <c r="Z99" i="4"/>
  <c r="X99" i="4"/>
  <c r="AD99" i="4"/>
  <c r="AD98" i="5"/>
  <c r="AR98" i="5"/>
  <c r="S98" i="5"/>
  <c r="AG98" i="5"/>
  <c r="AQ99" i="4"/>
  <c r="R99" i="4"/>
  <c r="P99" i="4"/>
  <c r="V99" i="4"/>
  <c r="K98" i="5"/>
  <c r="V98" i="5"/>
  <c r="AJ98" i="5"/>
  <c r="Y98" i="5"/>
  <c r="AM98" i="5"/>
  <c r="AS98" i="5"/>
  <c r="T98" i="5"/>
  <c r="AH98" i="5"/>
  <c r="AN98" i="5"/>
  <c r="AR99" i="4"/>
  <c r="S99" i="4"/>
  <c r="Y99" i="4"/>
  <c r="AE99" i="4"/>
  <c r="AK99" i="4"/>
  <c r="N98" i="5"/>
  <c r="AB98" i="5"/>
  <c r="AP98" i="5"/>
  <c r="Q98" i="5"/>
  <c r="AE98" i="5"/>
  <c r="AK98" i="5"/>
  <c r="L98" i="5"/>
  <c r="Z98" i="5"/>
  <c r="AJ99" i="4"/>
  <c r="K99" i="4"/>
  <c r="Q99" i="4"/>
  <c r="W99" i="4"/>
  <c r="AB99" i="5"/>
  <c r="F100" i="5" a="1"/>
  <c r="F100" i="5" s="1"/>
  <c r="C100" i="5" a="1"/>
  <c r="C100" i="5" s="1"/>
  <c r="G100" i="5" a="1"/>
  <c r="G100" i="5" s="1"/>
  <c r="H100" i="5" s="1"/>
  <c r="A101" i="5"/>
  <c r="R100" i="4"/>
  <c r="C101" i="4" a="1"/>
  <c r="C101" i="4" s="1"/>
  <c r="G101" i="4" a="1"/>
  <c r="G101" i="4" s="1"/>
  <c r="H101" i="4" s="1"/>
  <c r="A102" i="4"/>
  <c r="F101" i="4" a="1"/>
  <c r="F101" i="4" s="1"/>
  <c r="T99" i="5" l="1"/>
  <c r="Y99" i="5"/>
  <c r="AN100" i="4"/>
  <c r="O100" i="4"/>
  <c r="AK100" i="4"/>
  <c r="T100" i="4"/>
  <c r="S100" i="4"/>
  <c r="AA99" i="5"/>
  <c r="AO100" i="4"/>
  <c r="AH99" i="5"/>
  <c r="AD100" i="4"/>
  <c r="AI100" i="4"/>
  <c r="K99" i="5"/>
  <c r="AN99" i="5"/>
  <c r="AS99" i="5"/>
  <c r="AS100" i="4"/>
  <c r="AA100" i="4"/>
  <c r="AP99" i="5"/>
  <c r="AF99" i="5"/>
  <c r="AK99" i="5"/>
  <c r="AF100" i="4"/>
  <c r="U100" i="4"/>
  <c r="AH100" i="4"/>
  <c r="Z99" i="5"/>
  <c r="AE99" i="5"/>
  <c r="U99" i="5"/>
  <c r="AM100" i="4"/>
  <c r="M100" i="4"/>
  <c r="Z100" i="4"/>
  <c r="AO99" i="5"/>
  <c r="W99" i="5"/>
  <c r="M99" i="5"/>
  <c r="AE100" i="4"/>
  <c r="AR100" i="4"/>
  <c r="J100" i="4"/>
  <c r="AG99" i="5"/>
  <c r="O99" i="5"/>
  <c r="AR99" i="5"/>
  <c r="AL100" i="4"/>
  <c r="L100" i="4"/>
  <c r="AG100" i="4"/>
  <c r="S99" i="5"/>
  <c r="Q99" i="5"/>
  <c r="AD99" i="5"/>
  <c r="L99" i="5"/>
  <c r="X100" i="4"/>
  <c r="V100" i="4"/>
  <c r="AJ100" i="4"/>
  <c r="K100" i="4"/>
  <c r="Y100" i="4"/>
  <c r="AQ99" i="5"/>
  <c r="R99" i="5"/>
  <c r="X99" i="5"/>
  <c r="V99" i="5"/>
  <c r="AJ99" i="5"/>
  <c r="P100" i="4"/>
  <c r="N100" i="4"/>
  <c r="AB100" i="4"/>
  <c r="AP100" i="4"/>
  <c r="Q100" i="4"/>
  <c r="AI99" i="5"/>
  <c r="J99" i="5"/>
  <c r="P99" i="5"/>
  <c r="N99" i="5"/>
  <c r="W100" i="4"/>
  <c r="AC100" i="4"/>
  <c r="AQ100" i="4"/>
  <c r="F101" i="5" a="1"/>
  <c r="F101" i="5" s="1"/>
  <c r="A102" i="5"/>
  <c r="C101" i="5" a="1"/>
  <c r="C101" i="5" s="1"/>
  <c r="G101" i="5" a="1"/>
  <c r="G101" i="5" s="1"/>
  <c r="H101" i="5" s="1"/>
  <c r="P100" i="5"/>
  <c r="U101" i="4"/>
  <c r="C102" i="4" a="1"/>
  <c r="C102" i="4" s="1"/>
  <c r="A103" i="4"/>
  <c r="F102" i="4" a="1"/>
  <c r="F102" i="4" s="1"/>
  <c r="G102" i="4" a="1"/>
  <c r="G102" i="4" s="1"/>
  <c r="H102" i="4" s="1"/>
  <c r="M100" i="5" l="1"/>
  <c r="T101" i="4"/>
  <c r="AL100" i="5"/>
  <c r="AH101" i="4"/>
  <c r="AN101" i="4"/>
  <c r="AA100" i="5"/>
  <c r="AL101" i="4"/>
  <c r="AO100" i="5"/>
  <c r="M101" i="4"/>
  <c r="L101" i="4"/>
  <c r="Z101" i="4"/>
  <c r="AF101" i="4"/>
  <c r="AD101" i="4"/>
  <c r="AD100" i="5"/>
  <c r="AR100" i="5"/>
  <c r="S100" i="5"/>
  <c r="AG100" i="5"/>
  <c r="AQ101" i="4"/>
  <c r="R101" i="4"/>
  <c r="X101" i="4"/>
  <c r="V101" i="4"/>
  <c r="V100" i="5"/>
  <c r="AJ100" i="5"/>
  <c r="K100" i="5"/>
  <c r="Y100" i="5"/>
  <c r="AI101" i="4"/>
  <c r="J101" i="4"/>
  <c r="P101" i="4"/>
  <c r="N101" i="4"/>
  <c r="N100" i="5"/>
  <c r="AB100" i="5"/>
  <c r="AP100" i="5"/>
  <c r="Q100" i="5"/>
  <c r="AA101" i="4"/>
  <c r="AO101" i="4"/>
  <c r="AM101" i="4"/>
  <c r="AS101" i="4"/>
  <c r="AM100" i="5"/>
  <c r="AS100" i="5"/>
  <c r="T100" i="5"/>
  <c r="AH100" i="5"/>
  <c r="AN100" i="5"/>
  <c r="AR101" i="4"/>
  <c r="S101" i="4"/>
  <c r="AG101" i="4"/>
  <c r="AE101" i="4"/>
  <c r="AK101" i="4"/>
  <c r="AE100" i="5"/>
  <c r="AK100" i="5"/>
  <c r="L100" i="5"/>
  <c r="Z100" i="5"/>
  <c r="AF100" i="5"/>
  <c r="AF101" i="5"/>
  <c r="AJ101" i="4"/>
  <c r="K101" i="4"/>
  <c r="Y101" i="4"/>
  <c r="W101" i="4"/>
  <c r="AC101" i="4"/>
  <c r="W100" i="5"/>
  <c r="AC100" i="5"/>
  <c r="AQ100" i="5"/>
  <c r="R100" i="5"/>
  <c r="X100" i="5"/>
  <c r="AB101" i="4"/>
  <c r="AP101" i="4"/>
  <c r="Q101" i="4"/>
  <c r="O101" i="4"/>
  <c r="O100" i="5"/>
  <c r="U100" i="5"/>
  <c r="AI100" i="5"/>
  <c r="J100" i="5"/>
  <c r="T101" i="5"/>
  <c r="G102" i="5" a="1"/>
  <c r="G102" i="5" s="1"/>
  <c r="H102" i="5" s="1"/>
  <c r="A103" i="5"/>
  <c r="C102" i="5" a="1"/>
  <c r="C102" i="5" s="1"/>
  <c r="F102" i="5" a="1"/>
  <c r="F102" i="5" s="1"/>
  <c r="AH102" i="4"/>
  <c r="C103" i="4" a="1"/>
  <c r="C103" i="4" s="1"/>
  <c r="G103" i="4" a="1"/>
  <c r="G103" i="4" s="1"/>
  <c r="H103" i="4" s="1"/>
  <c r="A104" i="4"/>
  <c r="F103" i="4" a="1"/>
  <c r="F103" i="4" s="1"/>
  <c r="W102" i="4" l="1"/>
  <c r="AD102" i="4"/>
  <c r="M102" i="4"/>
  <c r="AB102" i="4"/>
  <c r="X101" i="5"/>
  <c r="AC101" i="5"/>
  <c r="AA101" i="5"/>
  <c r="L101" i="5"/>
  <c r="U102" i="4"/>
  <c r="S101" i="5"/>
  <c r="Z102" i="4"/>
  <c r="K101" i="5"/>
  <c r="AR101" i="5"/>
  <c r="Y101" i="5"/>
  <c r="AF102" i="4"/>
  <c r="R101" i="5"/>
  <c r="AE101" i="5"/>
  <c r="S102" i="4"/>
  <c r="Z101" i="5"/>
  <c r="P101" i="5"/>
  <c r="J101" i="5"/>
  <c r="W101" i="5"/>
  <c r="AQ101" i="5"/>
  <c r="AO101" i="5"/>
  <c r="AD101" i="5"/>
  <c r="AE102" i="4"/>
  <c r="AG102" i="4"/>
  <c r="AI101" i="5"/>
  <c r="AG101" i="5"/>
  <c r="AK101" i="5"/>
  <c r="AC102" i="4"/>
  <c r="AQ102" i="4"/>
  <c r="R102" i="4"/>
  <c r="AP101" i="5"/>
  <c r="Q101" i="5"/>
  <c r="O101" i="5"/>
  <c r="U101" i="5"/>
  <c r="O102" i="4"/>
  <c r="AR102" i="4"/>
  <c r="AI102" i="4"/>
  <c r="J102" i="4"/>
  <c r="AH101" i="5"/>
  <c r="AN101" i="5"/>
  <c r="AL101" i="5"/>
  <c r="M101" i="5"/>
  <c r="AN102" i="4"/>
  <c r="AL102" i="4"/>
  <c r="AJ102" i="4"/>
  <c r="AA102" i="4"/>
  <c r="AO102" i="4"/>
  <c r="V101" i="5"/>
  <c r="AJ101" i="5"/>
  <c r="X102" i="4"/>
  <c r="V102" i="4"/>
  <c r="T102" i="4"/>
  <c r="K102" i="4"/>
  <c r="Y102" i="4"/>
  <c r="N101" i="5"/>
  <c r="AB101" i="5"/>
  <c r="P102" i="4"/>
  <c r="N102" i="4"/>
  <c r="L102" i="4"/>
  <c r="AP102" i="4"/>
  <c r="Q102" i="4"/>
  <c r="AM101" i="5"/>
  <c r="AS101" i="5"/>
  <c r="AM102" i="4"/>
  <c r="AK102" i="4"/>
  <c r="AS102" i="4"/>
  <c r="G103" i="5" a="1"/>
  <c r="G103" i="5" s="1"/>
  <c r="H103" i="5" s="1"/>
  <c r="A104" i="5"/>
  <c r="F103" i="5" a="1"/>
  <c r="F103" i="5" s="1"/>
  <c r="C103" i="5" a="1"/>
  <c r="C103" i="5" s="1"/>
  <c r="P102" i="5"/>
  <c r="U103" i="4"/>
  <c r="A105" i="4"/>
  <c r="C104" i="4" a="1"/>
  <c r="C104" i="4" s="1"/>
  <c r="G104" i="4" a="1"/>
  <c r="G104" i="4" s="1"/>
  <c r="H104" i="4" s="1"/>
  <c r="F104" i="4" a="1"/>
  <c r="F104" i="4" s="1"/>
  <c r="T103" i="4" l="1"/>
  <c r="Z103" i="4"/>
  <c r="AL103" i="4"/>
  <c r="L103" i="4"/>
  <c r="R103" i="4"/>
  <c r="AD103" i="4"/>
  <c r="AO103" i="4"/>
  <c r="AQ103" i="4"/>
  <c r="J103" i="4"/>
  <c r="AS103" i="4"/>
  <c r="AG103" i="4"/>
  <c r="AI103" i="4"/>
  <c r="AN103" i="4"/>
  <c r="AK103" i="4"/>
  <c r="Y103" i="4"/>
  <c r="AA103" i="4"/>
  <c r="AF103" i="4"/>
  <c r="AC103" i="4"/>
  <c r="Q103" i="4"/>
  <c r="S103" i="4"/>
  <c r="AM103" i="4"/>
  <c r="M103" i="4"/>
  <c r="AR103" i="4"/>
  <c r="K103" i="4"/>
  <c r="AE103" i="4"/>
  <c r="AJ103" i="4"/>
  <c r="AH103" i="4"/>
  <c r="W103" i="4"/>
  <c r="X103" i="5"/>
  <c r="AL102" i="5"/>
  <c r="M102" i="5"/>
  <c r="AA102" i="5"/>
  <c r="AO102" i="5"/>
  <c r="S102" i="5"/>
  <c r="X103" i="4"/>
  <c r="V103" i="4"/>
  <c r="V102" i="5"/>
  <c r="AJ102" i="5"/>
  <c r="K102" i="5"/>
  <c r="Y102" i="5"/>
  <c r="AD102" i="5"/>
  <c r="AR102" i="5"/>
  <c r="AG102" i="5"/>
  <c r="AB103" i="4"/>
  <c r="AP103" i="4"/>
  <c r="P103" i="4"/>
  <c r="N103" i="4"/>
  <c r="N102" i="5"/>
  <c r="AB102" i="5"/>
  <c r="AP102" i="5"/>
  <c r="Q102" i="5"/>
  <c r="AM102" i="5"/>
  <c r="AS102" i="5"/>
  <c r="T102" i="5"/>
  <c r="AH102" i="5"/>
  <c r="AN102" i="5"/>
  <c r="AE102" i="5"/>
  <c r="AK102" i="5"/>
  <c r="L102" i="5"/>
  <c r="Z102" i="5"/>
  <c r="AF102" i="5"/>
  <c r="W102" i="5"/>
  <c r="AC102" i="5"/>
  <c r="AQ102" i="5"/>
  <c r="R102" i="5"/>
  <c r="X102" i="5"/>
  <c r="O103" i="4"/>
  <c r="O102" i="5"/>
  <c r="U102" i="5"/>
  <c r="AI102" i="5"/>
  <c r="J102" i="5"/>
  <c r="F104" i="5" a="1"/>
  <c r="F104" i="5" s="1"/>
  <c r="G104" i="5" a="1"/>
  <c r="G104" i="5" s="1"/>
  <c r="H104" i="5" s="1"/>
  <c r="A105" i="5"/>
  <c r="C104" i="5" a="1"/>
  <c r="C104" i="5" s="1"/>
  <c r="AR103" i="5"/>
  <c r="Q104" i="4"/>
  <c r="A106" i="4"/>
  <c r="C105" i="4" a="1"/>
  <c r="C105" i="4" s="1"/>
  <c r="G105" i="4" a="1"/>
  <c r="G105" i="4" s="1"/>
  <c r="H105" i="4" s="1"/>
  <c r="F105" i="4" a="1"/>
  <c r="F105" i="4" s="1"/>
  <c r="P104" i="4" l="1"/>
  <c r="N104" i="4"/>
  <c r="AA104" i="4"/>
  <c r="R103" i="5"/>
  <c r="Y103" i="5"/>
  <c r="W103" i="5"/>
  <c r="AO104" i="4"/>
  <c r="V103" i="5"/>
  <c r="AC103" i="5"/>
  <c r="AQ103" i="5"/>
  <c r="AJ103" i="5"/>
  <c r="K103" i="5"/>
  <c r="U104" i="4"/>
  <c r="X104" i="5"/>
  <c r="AL104" i="5"/>
  <c r="AS104" i="4"/>
  <c r="O104" i="4"/>
  <c r="T104" i="4"/>
  <c r="AH104" i="4"/>
  <c r="AI103" i="5"/>
  <c r="J103" i="5"/>
  <c r="P103" i="5"/>
  <c r="N103" i="5"/>
  <c r="AB103" i="5"/>
  <c r="AN104" i="4"/>
  <c r="AL104" i="4"/>
  <c r="L104" i="4"/>
  <c r="Z104" i="4"/>
  <c r="AA103" i="5"/>
  <c r="AO103" i="5"/>
  <c r="AM103" i="5"/>
  <c r="AS103" i="5"/>
  <c r="T103" i="5"/>
  <c r="AF104" i="4"/>
  <c r="AD104" i="4"/>
  <c r="AQ104" i="4"/>
  <c r="R104" i="4"/>
  <c r="S103" i="5"/>
  <c r="AG103" i="5"/>
  <c r="AE103" i="5"/>
  <c r="AK103" i="5"/>
  <c r="L103" i="5"/>
  <c r="X104" i="4"/>
  <c r="V104" i="4"/>
  <c r="AI104" i="4"/>
  <c r="J104" i="4"/>
  <c r="AP103" i="5"/>
  <c r="Q103" i="5"/>
  <c r="O103" i="5"/>
  <c r="U103" i="5"/>
  <c r="M104" i="4"/>
  <c r="AM104" i="4"/>
  <c r="AR104" i="4"/>
  <c r="S104" i="4"/>
  <c r="AG104" i="4"/>
  <c r="AH103" i="5"/>
  <c r="AN103" i="5"/>
  <c r="AL103" i="5"/>
  <c r="M103" i="5"/>
  <c r="AK104" i="4"/>
  <c r="AE104" i="4"/>
  <c r="AJ104" i="4"/>
  <c r="K104" i="4"/>
  <c r="Y104" i="4"/>
  <c r="Z103" i="5"/>
  <c r="AF103" i="5"/>
  <c r="AD103" i="5"/>
  <c r="AC104" i="4"/>
  <c r="W104" i="4"/>
  <c r="AB104" i="4"/>
  <c r="AP104" i="4"/>
  <c r="Q104" i="5"/>
  <c r="A106" i="5"/>
  <c r="F105" i="5" a="1"/>
  <c r="F105" i="5" s="1"/>
  <c r="C105" i="5" a="1"/>
  <c r="C105" i="5" s="1"/>
  <c r="G105" i="5" a="1"/>
  <c r="G105" i="5" s="1"/>
  <c r="H105" i="5" s="1"/>
  <c r="M105" i="4"/>
  <c r="A107" i="4"/>
  <c r="C106" i="4" a="1"/>
  <c r="C106" i="4" s="1"/>
  <c r="G106" i="4" a="1"/>
  <c r="G106" i="4" s="1"/>
  <c r="H106" i="4" s="1"/>
  <c r="F106" i="4" a="1"/>
  <c r="F106" i="4" s="1"/>
  <c r="AR104" i="5" l="1"/>
  <c r="S105" i="4"/>
  <c r="X105" i="4"/>
  <c r="O104" i="5"/>
  <c r="P105" i="4"/>
  <c r="AM104" i="5"/>
  <c r="AM105" i="4"/>
  <c r="AI104" i="5"/>
  <c r="AR105" i="4"/>
  <c r="V105" i="4"/>
  <c r="AO104" i="5"/>
  <c r="AH105" i="4"/>
  <c r="T105" i="4"/>
  <c r="AC105" i="4"/>
  <c r="AQ105" i="4"/>
  <c r="K105" i="4"/>
  <c r="W105" i="4"/>
  <c r="AK104" i="5"/>
  <c r="AA104" i="5"/>
  <c r="AG105" i="4"/>
  <c r="AP105" i="4"/>
  <c r="AD105" i="4"/>
  <c r="U104" i="5"/>
  <c r="S104" i="5"/>
  <c r="AJ105" i="4"/>
  <c r="R105" i="4"/>
  <c r="N105" i="4"/>
  <c r="AE104" i="5"/>
  <c r="AG104" i="5"/>
  <c r="AB105" i="4"/>
  <c r="AF105" i="4"/>
  <c r="AS105" i="4"/>
  <c r="AC104" i="5"/>
  <c r="Y104" i="5"/>
  <c r="AO105" i="4"/>
  <c r="L105" i="4"/>
  <c r="Z105" i="4"/>
  <c r="AE105" i="4"/>
  <c r="AK105" i="4"/>
  <c r="AJ104" i="5"/>
  <c r="AP104" i="5"/>
  <c r="N104" i="5"/>
  <c r="AH104" i="5"/>
  <c r="V104" i="5"/>
  <c r="AD104" i="5"/>
  <c r="M104" i="5"/>
  <c r="Z104" i="5"/>
  <c r="Y105" i="4"/>
  <c r="AI105" i="4"/>
  <c r="J105" i="4"/>
  <c r="O105" i="4"/>
  <c r="U105" i="4"/>
  <c r="AS104" i="5"/>
  <c r="P104" i="5"/>
  <c r="L104" i="5"/>
  <c r="R104" i="5"/>
  <c r="AH105" i="5"/>
  <c r="Q105" i="4"/>
  <c r="AA105" i="4"/>
  <c r="AN105" i="4"/>
  <c r="AL105" i="4"/>
  <c r="AF104" i="5"/>
  <c r="AN104" i="5"/>
  <c r="AQ104" i="5"/>
  <c r="J104" i="5"/>
  <c r="W104" i="5"/>
  <c r="T104" i="5"/>
  <c r="AB104" i="5"/>
  <c r="K104" i="5"/>
  <c r="W105" i="5"/>
  <c r="A107" i="5"/>
  <c r="C106" i="5" a="1"/>
  <c r="C106" i="5" s="1"/>
  <c r="G106" i="5" a="1"/>
  <c r="G106" i="5" s="1"/>
  <c r="H106" i="5" s="1"/>
  <c r="F106" i="5" a="1"/>
  <c r="F106" i="5" s="1"/>
  <c r="AG106" i="4"/>
  <c r="C107" i="4" a="1"/>
  <c r="C107" i="4" s="1"/>
  <c r="G107" i="4" a="1"/>
  <c r="G107" i="4" s="1"/>
  <c r="H107" i="4" s="1"/>
  <c r="A108" i="4"/>
  <c r="F107" i="4" a="1"/>
  <c r="F107" i="4" s="1"/>
  <c r="AE106" i="4" l="1"/>
  <c r="AP106" i="4"/>
  <c r="X106" i="4"/>
  <c r="AH106" i="4"/>
  <c r="Z106" i="4"/>
  <c r="V106" i="4"/>
  <c r="J106" i="4"/>
  <c r="M106" i="4"/>
  <c r="AJ106" i="4"/>
  <c r="Y106" i="4"/>
  <c r="AS106" i="4"/>
  <c r="AB106" i="4"/>
  <c r="Q106" i="4"/>
  <c r="AK106" i="4"/>
  <c r="T106" i="4"/>
  <c r="AB105" i="5"/>
  <c r="AL106" i="4"/>
  <c r="AN106" i="4"/>
  <c r="L106" i="4"/>
  <c r="AQ105" i="5"/>
  <c r="AO105" i="5"/>
  <c r="AF105" i="5"/>
  <c r="AM105" i="5"/>
  <c r="W106" i="4"/>
  <c r="AI106" i="4"/>
  <c r="L105" i="5"/>
  <c r="M105" i="5"/>
  <c r="O106" i="4"/>
  <c r="K106" i="4"/>
  <c r="AC105" i="5"/>
  <c r="AD105" i="5"/>
  <c r="AR105" i="5"/>
  <c r="S105" i="5"/>
  <c r="Q105" i="5"/>
  <c r="N105" i="5"/>
  <c r="AF106" i="4"/>
  <c r="AD106" i="4"/>
  <c r="AQ106" i="4"/>
  <c r="R106" i="4"/>
  <c r="V105" i="5"/>
  <c r="AJ105" i="5"/>
  <c r="AP105" i="5"/>
  <c r="AN105" i="5"/>
  <c r="O105" i="5"/>
  <c r="AK106" i="5"/>
  <c r="Q106" i="5"/>
  <c r="Y106" i="5"/>
  <c r="AG106" i="5"/>
  <c r="AC106" i="4"/>
  <c r="P106" i="4"/>
  <c r="N106" i="4"/>
  <c r="AA106" i="4"/>
  <c r="AO106" i="4"/>
  <c r="AS105" i="5"/>
  <c r="T105" i="5"/>
  <c r="Z105" i="5"/>
  <c r="X105" i="5"/>
  <c r="U106" i="4"/>
  <c r="AM106" i="4"/>
  <c r="AR106" i="4"/>
  <c r="S106" i="4"/>
  <c r="AK105" i="5"/>
  <c r="J105" i="5"/>
  <c r="R105" i="5"/>
  <c r="P105" i="5"/>
  <c r="U105" i="5"/>
  <c r="AI105" i="5"/>
  <c r="AG105" i="5"/>
  <c r="AE105" i="5"/>
  <c r="AL105" i="5"/>
  <c r="K105" i="5"/>
  <c r="AA105" i="5"/>
  <c r="Y105" i="5"/>
  <c r="T106" i="5"/>
  <c r="A108" i="5"/>
  <c r="C107" i="5" a="1"/>
  <c r="C107" i="5" s="1"/>
  <c r="G107" i="5" a="1"/>
  <c r="G107" i="5" s="1"/>
  <c r="H107" i="5" s="1"/>
  <c r="F107" i="5" a="1"/>
  <c r="F107" i="5" s="1"/>
  <c r="N107" i="4"/>
  <c r="A109" i="4"/>
  <c r="F108" i="4" a="1"/>
  <c r="F108" i="4" s="1"/>
  <c r="C108" i="4" a="1"/>
  <c r="C108" i="4" s="1"/>
  <c r="G108" i="4" a="1"/>
  <c r="G108" i="4" s="1"/>
  <c r="H108" i="4" s="1"/>
  <c r="AO106" i="5" l="1"/>
  <c r="AQ107" i="4"/>
  <c r="AD107" i="4"/>
  <c r="R107" i="4"/>
  <c r="AI107" i="4"/>
  <c r="V107" i="4"/>
  <c r="AP107" i="4"/>
  <c r="M107" i="4"/>
  <c r="AO107" i="4"/>
  <c r="J107" i="4"/>
  <c r="Y107" i="4"/>
  <c r="AG107" i="4"/>
  <c r="AN107" i="4"/>
  <c r="AF107" i="4"/>
  <c r="AC106" i="5"/>
  <c r="T107" i="4"/>
  <c r="O107" i="4"/>
  <c r="U106" i="5"/>
  <c r="L107" i="4"/>
  <c r="AL107" i="4"/>
  <c r="M106" i="5"/>
  <c r="Q107" i="4"/>
  <c r="AA107" i="4"/>
  <c r="X107" i="4"/>
  <c r="AS107" i="4"/>
  <c r="AM106" i="5"/>
  <c r="L106" i="5"/>
  <c r="AM107" i="4"/>
  <c r="AK107" i="4"/>
  <c r="AE106" i="5"/>
  <c r="AQ106" i="5"/>
  <c r="S107" i="4"/>
  <c r="AR107" i="4"/>
  <c r="AH107" i="4"/>
  <c r="AE107" i="4"/>
  <c r="AC107" i="4"/>
  <c r="AL106" i="5"/>
  <c r="W106" i="5"/>
  <c r="AI106" i="5"/>
  <c r="AB107" i="4"/>
  <c r="Z107" i="4"/>
  <c r="W107" i="4"/>
  <c r="U107" i="4"/>
  <c r="AP106" i="5"/>
  <c r="O106" i="5"/>
  <c r="AA106" i="5"/>
  <c r="AH106" i="5"/>
  <c r="AN106" i="5"/>
  <c r="AD106" i="5"/>
  <c r="AR106" i="5"/>
  <c r="S106" i="5"/>
  <c r="Z106" i="5"/>
  <c r="AF106" i="5"/>
  <c r="V106" i="5"/>
  <c r="AJ106" i="5"/>
  <c r="K106" i="5"/>
  <c r="R106" i="5"/>
  <c r="X106" i="5"/>
  <c r="N106" i="5"/>
  <c r="AB106" i="5"/>
  <c r="AJ107" i="4"/>
  <c r="K107" i="4"/>
  <c r="P107" i="4"/>
  <c r="J106" i="5"/>
  <c r="P106" i="5"/>
  <c r="AS106" i="5"/>
  <c r="A109" i="5"/>
  <c r="C108" i="5" a="1"/>
  <c r="C108" i="5" s="1"/>
  <c r="G108" i="5" a="1"/>
  <c r="G108" i="5" s="1"/>
  <c r="H108" i="5" s="1"/>
  <c r="F108" i="5" a="1"/>
  <c r="F108" i="5" s="1"/>
  <c r="P107" i="5"/>
  <c r="Q108" i="4"/>
  <c r="C109" i="4" a="1"/>
  <c r="C109" i="4" s="1"/>
  <c r="G109" i="4" a="1"/>
  <c r="G109" i="4" s="1"/>
  <c r="H109" i="4" s="1"/>
  <c r="F109" i="4" a="1"/>
  <c r="F109" i="4" s="1"/>
  <c r="F112" i="4" s="1"/>
  <c r="AG108" i="4" l="1"/>
  <c r="AD107" i="5"/>
  <c r="M107" i="5"/>
  <c r="AR107" i="5"/>
  <c r="S107" i="5"/>
  <c r="AF107" i="5"/>
  <c r="AL108" i="4"/>
  <c r="AN108" i="4"/>
  <c r="AM108" i="4"/>
  <c r="AA108" i="4"/>
  <c r="X107" i="5"/>
  <c r="AO108" i="4"/>
  <c r="O108" i="4"/>
  <c r="AH107" i="5"/>
  <c r="T107" i="5"/>
  <c r="AE107" i="5"/>
  <c r="AR108" i="4"/>
  <c r="J107" i="5"/>
  <c r="AI107" i="5"/>
  <c r="AS108" i="4"/>
  <c r="L108" i="4"/>
  <c r="AL107" i="5"/>
  <c r="AA107" i="5"/>
  <c r="V108" i="4"/>
  <c r="S108" i="4"/>
  <c r="AS107" i="5"/>
  <c r="AG107" i="5"/>
  <c r="N108" i="4"/>
  <c r="R108" i="4"/>
  <c r="U107" i="5"/>
  <c r="AN107" i="5"/>
  <c r="M108" i="4"/>
  <c r="P108" i="4"/>
  <c r="T108" i="4"/>
  <c r="AH108" i="4"/>
  <c r="AP107" i="5"/>
  <c r="N107" i="5"/>
  <c r="AB107" i="5"/>
  <c r="AO107" i="5"/>
  <c r="AM107" i="5"/>
  <c r="AC108" i="4"/>
  <c r="AE108" i="4"/>
  <c r="AQ108" i="4"/>
  <c r="J108" i="4"/>
  <c r="Z107" i="5"/>
  <c r="AK107" i="5"/>
  <c r="L107" i="5"/>
  <c r="Y107" i="5"/>
  <c r="W107" i="5"/>
  <c r="U108" i="4"/>
  <c r="W108" i="4"/>
  <c r="AI108" i="4"/>
  <c r="Z108" i="4"/>
  <c r="R107" i="5"/>
  <c r="AC107" i="5"/>
  <c r="AQ107" i="5"/>
  <c r="Q107" i="5"/>
  <c r="O107" i="5"/>
  <c r="AS109" i="4"/>
  <c r="AR109" i="4"/>
  <c r="AR111" i="4" s="1"/>
  <c r="AR17" i="1" s="1"/>
  <c r="AK108" i="4"/>
  <c r="AF108" i="4"/>
  <c r="AJ108" i="4"/>
  <c r="K108" i="4"/>
  <c r="Y108" i="4"/>
  <c r="AD108" i="4"/>
  <c r="X108" i="4"/>
  <c r="AB108" i="4"/>
  <c r="AP108" i="4"/>
  <c r="V107" i="5"/>
  <c r="AJ107" i="5"/>
  <c r="K107" i="5"/>
  <c r="A110" i="5"/>
  <c r="C109" i="5" a="1"/>
  <c r="C109" i="5" s="1"/>
  <c r="G109" i="5" a="1"/>
  <c r="G109" i="5" s="1"/>
  <c r="H109" i="5" s="1"/>
  <c r="F109" i="5" a="1"/>
  <c r="F109" i="5" s="1"/>
  <c r="K108" i="5"/>
  <c r="AD109" i="4"/>
  <c r="AD111" i="4" l="1"/>
  <c r="AD17" i="1" s="1"/>
  <c r="AS111" i="4"/>
  <c r="AS17" i="1" s="1"/>
  <c r="AG109" i="4"/>
  <c r="AG111" i="4" s="1"/>
  <c r="AG17" i="1" s="1"/>
  <c r="AF109" i="4"/>
  <c r="AF111" i="4" s="1"/>
  <c r="AF17" i="1" s="1"/>
  <c r="Q109" i="4"/>
  <c r="Q112" i="4" s="1"/>
  <c r="P18" i="1" s="1"/>
  <c r="V109" i="4"/>
  <c r="V111" i="4" s="1"/>
  <c r="V17" i="1" s="1"/>
  <c r="X109" i="4"/>
  <c r="X111" i="4" s="1"/>
  <c r="X17" i="1" s="1"/>
  <c r="K109" i="4"/>
  <c r="K112" i="4" s="1"/>
  <c r="J18" i="1" s="1"/>
  <c r="J109" i="4"/>
  <c r="J112" i="4" s="1"/>
  <c r="I18" i="1" s="1"/>
  <c r="O109" i="4"/>
  <c r="O112" i="4" s="1"/>
  <c r="N18" i="1" s="1"/>
  <c r="AJ109" i="4"/>
  <c r="T109" i="4"/>
  <c r="T112" i="4" s="1"/>
  <c r="S18" i="1" s="1"/>
  <c r="AC109" i="4"/>
  <c r="AC111" i="4" s="1"/>
  <c r="AC17" i="1" s="1"/>
  <c r="AO109" i="4"/>
  <c r="AO111" i="4" s="1"/>
  <c r="AO17" i="1" s="1"/>
  <c r="S109" i="4"/>
  <c r="S112" i="4" s="1"/>
  <c r="R18" i="1" s="1"/>
  <c r="AK109" i="4"/>
  <c r="R109" i="4"/>
  <c r="R112" i="4" s="1"/>
  <c r="Q18" i="1" s="1"/>
  <c r="L109" i="4"/>
  <c r="L112" i="4" s="1"/>
  <c r="K18" i="1" s="1"/>
  <c r="P109" i="4"/>
  <c r="P112" i="4" s="1"/>
  <c r="O18" i="1" s="1"/>
  <c r="U109" i="4"/>
  <c r="AL109" i="4"/>
  <c r="AL111" i="4" s="1"/>
  <c r="AL17" i="1" s="1"/>
  <c r="AQ109" i="4"/>
  <c r="AM109" i="4"/>
  <c r="M109" i="4"/>
  <c r="M112" i="4" s="1"/>
  <c r="L18" i="1" s="1"/>
  <c r="Z109" i="4"/>
  <c r="N109" i="4"/>
  <c r="N112" i="4" s="1"/>
  <c r="M18" i="1" s="1"/>
  <c r="AI109" i="4"/>
  <c r="AE109" i="4"/>
  <c r="AE111" i="4" s="1"/>
  <c r="AE17" i="1" s="1"/>
  <c r="Y109" i="4"/>
  <c r="Y111" i="4" s="1"/>
  <c r="Y17" i="1" s="1"/>
  <c r="AH109" i="4"/>
  <c r="AA109" i="4"/>
  <c r="W109" i="4"/>
  <c r="W111" i="4" s="1"/>
  <c r="W17" i="1" s="1"/>
  <c r="AP108" i="5"/>
  <c r="Q108" i="5"/>
  <c r="O108" i="5"/>
  <c r="AB108" i="5"/>
  <c r="AH108" i="5"/>
  <c r="AN108" i="5"/>
  <c r="AS108" i="5"/>
  <c r="T108" i="5"/>
  <c r="Z108" i="5"/>
  <c r="AF108" i="5"/>
  <c r="AK108" i="5"/>
  <c r="L108" i="5"/>
  <c r="R108" i="5"/>
  <c r="X108" i="5"/>
  <c r="AC108" i="5"/>
  <c r="AQ108" i="5"/>
  <c r="V108" i="5"/>
  <c r="J108" i="5"/>
  <c r="P108" i="5"/>
  <c r="U108" i="5"/>
  <c r="AI108" i="5"/>
  <c r="AP109" i="4"/>
  <c r="AB109" i="4"/>
  <c r="AN109" i="4"/>
  <c r="N108" i="5"/>
  <c r="AO108" i="5"/>
  <c r="AM108" i="5"/>
  <c r="M108" i="5"/>
  <c r="AA108" i="5"/>
  <c r="AG108" i="5"/>
  <c r="AD108" i="5"/>
  <c r="W108" i="5"/>
  <c r="AJ108" i="5"/>
  <c r="AL108" i="5"/>
  <c r="AE108" i="5"/>
  <c r="AR108" i="5"/>
  <c r="S108" i="5"/>
  <c r="Y108" i="5"/>
  <c r="AD112" i="4"/>
  <c r="AD18" i="1" s="1"/>
  <c r="O109" i="5"/>
  <c r="F110" i="5" a="1"/>
  <c r="F110" i="5" s="1"/>
  <c r="A111" i="5"/>
  <c r="C110" i="5" a="1"/>
  <c r="C110" i="5" s="1"/>
  <c r="G110" i="5" a="1"/>
  <c r="G110" i="5" s="1"/>
  <c r="H110" i="5" s="1"/>
  <c r="AL112" i="4"/>
  <c r="AL18" i="1" s="1"/>
  <c r="AR112" i="4"/>
  <c r="AR18" i="1" s="1"/>
  <c r="AS112" i="4"/>
  <c r="AS18" i="1" s="1"/>
  <c r="AG112" i="4"/>
  <c r="AG18" i="1" s="1"/>
  <c r="AE112" i="4" l="1"/>
  <c r="AE18" i="1" s="1"/>
  <c r="AF112" i="4"/>
  <c r="AF18" i="1" s="1"/>
  <c r="W112" i="4"/>
  <c r="W18" i="1" s="1"/>
  <c r="AA112" i="4"/>
  <c r="AA18" i="1" s="1"/>
  <c r="AA111" i="4"/>
  <c r="AA17" i="1" s="1"/>
  <c r="AM112" i="4"/>
  <c r="AM18" i="1" s="1"/>
  <c r="AM111" i="4"/>
  <c r="AM17" i="1" s="1"/>
  <c r="U112" i="4"/>
  <c r="T18" i="1" s="1"/>
  <c r="U111" i="4"/>
  <c r="T17" i="1" s="1"/>
  <c r="AP112" i="4"/>
  <c r="AP18" i="1" s="1"/>
  <c r="AP111" i="4"/>
  <c r="AP17" i="1" s="1"/>
  <c r="AH112" i="4"/>
  <c r="AH18" i="1" s="1"/>
  <c r="AH111" i="4"/>
  <c r="AH17" i="1" s="1"/>
  <c r="AQ112" i="4"/>
  <c r="AQ18" i="1" s="1"/>
  <c r="AQ111" i="4"/>
  <c r="AQ17" i="1" s="1"/>
  <c r="AJ112" i="4"/>
  <c r="AJ18" i="1" s="1"/>
  <c r="AJ111" i="4"/>
  <c r="AJ17" i="1" s="1"/>
  <c r="V112" i="4"/>
  <c r="V18" i="1" s="1"/>
  <c r="AO112" i="4"/>
  <c r="AO18" i="1" s="1"/>
  <c r="AI112" i="4"/>
  <c r="AI18" i="1" s="1"/>
  <c r="AI111" i="4"/>
  <c r="AI17" i="1" s="1"/>
  <c r="Z112" i="4"/>
  <c r="Z18" i="1" s="1"/>
  <c r="Z111" i="4"/>
  <c r="Z17" i="1" s="1"/>
  <c r="AB112" i="4"/>
  <c r="AB18" i="1" s="1"/>
  <c r="AB111" i="4"/>
  <c r="AB17" i="1" s="1"/>
  <c r="AC112" i="4"/>
  <c r="AC18" i="1" s="1"/>
  <c r="Y112" i="4"/>
  <c r="Y18" i="1" s="1"/>
  <c r="X112" i="4"/>
  <c r="X18" i="1" s="1"/>
  <c r="AN112" i="4"/>
  <c r="AN18" i="1" s="1"/>
  <c r="AN111" i="4"/>
  <c r="AN17" i="1" s="1"/>
  <c r="AK112" i="4"/>
  <c r="AK18" i="1" s="1"/>
  <c r="AK111" i="4"/>
  <c r="AK17" i="1" s="1"/>
  <c r="AB109" i="5"/>
  <c r="AO109" i="5"/>
  <c r="N109" i="5"/>
  <c r="U109" i="5"/>
  <c r="AI109" i="5"/>
  <c r="AN109" i="5"/>
  <c r="J109" i="5"/>
  <c r="AP109" i="5"/>
  <c r="AM109" i="5"/>
  <c r="AD109" i="5"/>
  <c r="AR109" i="5"/>
  <c r="S109" i="5"/>
  <c r="X109" i="5"/>
  <c r="T110" i="5"/>
  <c r="AL109" i="5"/>
  <c r="M109" i="5"/>
  <c r="AA109" i="5"/>
  <c r="AF109" i="5"/>
  <c r="V109" i="5"/>
  <c r="AJ109" i="5"/>
  <c r="K109" i="5"/>
  <c r="P109" i="5"/>
  <c r="AH109" i="5"/>
  <c r="AS109" i="5"/>
  <c r="T109" i="5"/>
  <c r="AG109" i="5"/>
  <c r="AE109" i="5"/>
  <c r="Z109" i="5"/>
  <c r="AK109" i="5"/>
  <c r="L109" i="5"/>
  <c r="Y109" i="5"/>
  <c r="W109" i="5"/>
  <c r="R109" i="5"/>
  <c r="AC109" i="5"/>
  <c r="AQ109" i="5"/>
  <c r="Q109" i="5"/>
  <c r="K110" i="5"/>
  <c r="C111" i="5" a="1"/>
  <c r="C111" i="5" s="1"/>
  <c r="G111" i="5" a="1"/>
  <c r="G111" i="5" s="1"/>
  <c r="H111" i="5" s="1"/>
  <c r="F111" i="5" a="1"/>
  <c r="F111" i="5" s="1"/>
  <c r="A112" i="5"/>
  <c r="G17" i="1" l="1"/>
  <c r="G18" i="1"/>
  <c r="L110" i="5"/>
  <c r="AQ110" i="5"/>
  <c r="AN110" i="5"/>
  <c r="AF110" i="5"/>
  <c r="X110" i="5"/>
  <c r="AP110" i="5"/>
  <c r="O110" i="5"/>
  <c r="AH110" i="5"/>
  <c r="AK110" i="5"/>
  <c r="AS110" i="5"/>
  <c r="Z110" i="5"/>
  <c r="R110" i="5"/>
  <c r="AC110" i="5"/>
  <c r="Q110" i="5"/>
  <c r="AB110" i="5"/>
  <c r="N110" i="5"/>
  <c r="J110" i="5"/>
  <c r="P110" i="5"/>
  <c r="U110" i="5"/>
  <c r="AI110" i="5"/>
  <c r="AA110" i="5"/>
  <c r="AD110" i="5"/>
  <c r="AG110" i="5"/>
  <c r="AE110" i="5"/>
  <c r="AR110" i="5"/>
  <c r="S110" i="5"/>
  <c r="AL110" i="5"/>
  <c r="AO110" i="5"/>
  <c r="AM110" i="5"/>
  <c r="M110" i="5"/>
  <c r="V110" i="5"/>
  <c r="Y110" i="5"/>
  <c r="W110" i="5"/>
  <c r="AJ110" i="5"/>
  <c r="C112" i="5" a="1"/>
  <c r="C112" i="5" s="1"/>
  <c r="G112" i="5" a="1"/>
  <c r="G112" i="5" s="1"/>
  <c r="H112" i="5" s="1"/>
  <c r="F112" i="5" a="1"/>
  <c r="F112" i="5" s="1"/>
  <c r="A113" i="5"/>
  <c r="X111" i="5"/>
  <c r="AL111" i="5" l="1"/>
  <c r="M111" i="5"/>
  <c r="AA111" i="5"/>
  <c r="AD111" i="5"/>
  <c r="AR111" i="5"/>
  <c r="S111" i="5"/>
  <c r="V111" i="5"/>
  <c r="AJ111" i="5"/>
  <c r="K111" i="5"/>
  <c r="P111" i="5"/>
  <c r="AP111" i="5"/>
  <c r="N111" i="5"/>
  <c r="AB111" i="5"/>
  <c r="AO111" i="5"/>
  <c r="AM111" i="5"/>
  <c r="AH111" i="5"/>
  <c r="AS111" i="5"/>
  <c r="T111" i="5"/>
  <c r="AG111" i="5"/>
  <c r="AE111" i="5"/>
  <c r="Z111" i="5"/>
  <c r="AK111" i="5"/>
  <c r="L111" i="5"/>
  <c r="Y111" i="5"/>
  <c r="W111" i="5"/>
  <c r="R111" i="5"/>
  <c r="AC111" i="5"/>
  <c r="AQ111" i="5"/>
  <c r="Q111" i="5"/>
  <c r="O111" i="5"/>
  <c r="J111" i="5"/>
  <c r="U111" i="5"/>
  <c r="AI111" i="5"/>
  <c r="AN111" i="5"/>
  <c r="AF111" i="5"/>
  <c r="G113" i="5" a="1"/>
  <c r="G113" i="5" s="1"/>
  <c r="H113" i="5" s="1"/>
  <c r="F113" i="5" a="1"/>
  <c r="F113" i="5" s="1"/>
  <c r="A114" i="5"/>
  <c r="C113" i="5" a="1"/>
  <c r="C113" i="5" s="1"/>
  <c r="L112" i="5"/>
  <c r="AP112" i="5" l="1"/>
  <c r="Q112" i="5"/>
  <c r="O112" i="5"/>
  <c r="AB112" i="5"/>
  <c r="AH112" i="5"/>
  <c r="AS112" i="5"/>
  <c r="T112" i="5"/>
  <c r="X112" i="5"/>
  <c r="AC112" i="5"/>
  <c r="AQ112" i="5"/>
  <c r="AL112" i="5"/>
  <c r="J112" i="5"/>
  <c r="P112" i="5"/>
  <c r="AI112" i="5"/>
  <c r="AM112" i="5"/>
  <c r="AA112" i="5"/>
  <c r="R112" i="5"/>
  <c r="U112" i="5"/>
  <c r="AD112" i="5"/>
  <c r="AO112" i="5"/>
  <c r="M112" i="5"/>
  <c r="V112" i="5"/>
  <c r="AG112" i="5"/>
  <c r="AE112" i="5"/>
  <c r="AR112" i="5"/>
  <c r="S112" i="5"/>
  <c r="N112" i="5"/>
  <c r="Y112" i="5"/>
  <c r="W112" i="5"/>
  <c r="AJ112" i="5"/>
  <c r="K112" i="5"/>
  <c r="AN112" i="5"/>
  <c r="Z112" i="5"/>
  <c r="AF112" i="5"/>
  <c r="AK112" i="5"/>
  <c r="A115" i="5"/>
  <c r="G114" i="5" a="1"/>
  <c r="G114" i="5" s="1"/>
  <c r="H114" i="5" s="1"/>
  <c r="F114" i="5" a="1"/>
  <c r="F114" i="5" s="1"/>
  <c r="C114" i="5" a="1"/>
  <c r="C114" i="5" s="1"/>
  <c r="O113" i="5"/>
  <c r="Z113" i="5" l="1"/>
  <c r="AS113" i="5"/>
  <c r="T113" i="5"/>
  <c r="AG113" i="5"/>
  <c r="AE113" i="5"/>
  <c r="R113" i="5"/>
  <c r="AK113" i="5"/>
  <c r="L113" i="5"/>
  <c r="Y113" i="5"/>
  <c r="W113" i="5"/>
  <c r="AP113" i="5"/>
  <c r="U113" i="5"/>
  <c r="AI113" i="5"/>
  <c r="AN113" i="5"/>
  <c r="AL113" i="5"/>
  <c r="M113" i="5"/>
  <c r="AA113" i="5"/>
  <c r="AF113" i="5"/>
  <c r="AD113" i="5"/>
  <c r="AR113" i="5"/>
  <c r="S113" i="5"/>
  <c r="X113" i="5"/>
  <c r="V113" i="5"/>
  <c r="AJ113" i="5"/>
  <c r="K113" i="5"/>
  <c r="P113" i="5"/>
  <c r="AH113" i="5"/>
  <c r="N113" i="5"/>
  <c r="AB113" i="5"/>
  <c r="AO113" i="5"/>
  <c r="AM113" i="5"/>
  <c r="S114" i="5"/>
  <c r="V114" i="5"/>
  <c r="J113" i="5"/>
  <c r="AC113" i="5"/>
  <c r="AQ113" i="5"/>
  <c r="Q113" i="5"/>
  <c r="L114" i="5"/>
  <c r="A116" i="5"/>
  <c r="C115" i="5" a="1"/>
  <c r="C115" i="5" s="1"/>
  <c r="F115" i="5" a="1"/>
  <c r="F115" i="5" s="1"/>
  <c r="G115" i="5" a="1"/>
  <c r="G115" i="5" s="1"/>
  <c r="H115" i="5" s="1"/>
  <c r="AE114" i="5" l="1"/>
  <c r="R114" i="5"/>
  <c r="AC114" i="5"/>
  <c r="J114" i="5"/>
  <c r="U114" i="5"/>
  <c r="AO114" i="5"/>
  <c r="M114" i="5"/>
  <c r="AG114" i="5"/>
  <c r="AR114" i="5"/>
  <c r="X114" i="5"/>
  <c r="AQ114" i="5"/>
  <c r="AL114" i="5"/>
  <c r="P114" i="5"/>
  <c r="AI114" i="5"/>
  <c r="AD114" i="5"/>
  <c r="AM114" i="5"/>
  <c r="AA114" i="5"/>
  <c r="Y114" i="5"/>
  <c r="W114" i="5"/>
  <c r="K114" i="5"/>
  <c r="AP114" i="5"/>
  <c r="O114" i="5"/>
  <c r="AN114" i="5"/>
  <c r="T114" i="5"/>
  <c r="N114" i="5"/>
  <c r="AJ114" i="5"/>
  <c r="Q114" i="5"/>
  <c r="AB114" i="5"/>
  <c r="AH114" i="5"/>
  <c r="AS114" i="5"/>
  <c r="Z114" i="5"/>
  <c r="AF114" i="5"/>
  <c r="AK114" i="5"/>
  <c r="AB115" i="5"/>
  <c r="U115" i="5"/>
  <c r="Z115" i="5"/>
  <c r="F116" i="5" a="1"/>
  <c r="F116" i="5" s="1"/>
  <c r="A117" i="5"/>
  <c r="C116" i="5" a="1"/>
  <c r="C116" i="5" s="1"/>
  <c r="G116" i="5" a="1"/>
  <c r="G116" i="5" s="1"/>
  <c r="H116" i="5" s="1"/>
  <c r="O115" i="5"/>
  <c r="T115" i="5" l="1"/>
  <c r="AI115" i="5"/>
  <c r="R115" i="5"/>
  <c r="AO115" i="5"/>
  <c r="AH115" i="5"/>
  <c r="AG115" i="5"/>
  <c r="N115" i="5"/>
  <c r="AN115" i="5"/>
  <c r="AS115" i="5"/>
  <c r="AM115" i="5"/>
  <c r="AL115" i="5"/>
  <c r="M115" i="5"/>
  <c r="AA115" i="5"/>
  <c r="AF115" i="5"/>
  <c r="AD115" i="5"/>
  <c r="AR115" i="5"/>
  <c r="S115" i="5"/>
  <c r="X115" i="5"/>
  <c r="V115" i="5"/>
  <c r="AJ115" i="5"/>
  <c r="K115" i="5"/>
  <c r="P115" i="5"/>
  <c r="AE115" i="5"/>
  <c r="J115" i="5"/>
  <c r="AK115" i="5"/>
  <c r="L115" i="5"/>
  <c r="Y115" i="5"/>
  <c r="W115" i="5"/>
  <c r="AP115" i="5"/>
  <c r="AC115" i="5"/>
  <c r="AQ115" i="5"/>
  <c r="Q115" i="5"/>
  <c r="AB116" i="5"/>
  <c r="G117" i="5" a="1"/>
  <c r="G117" i="5" s="1"/>
  <c r="H117" i="5" s="1"/>
  <c r="A118" i="5"/>
  <c r="C117" i="5" a="1"/>
  <c r="C117" i="5" s="1"/>
  <c r="F117" i="5" a="1"/>
  <c r="F117" i="5" s="1"/>
  <c r="AS116" i="5" l="1"/>
  <c r="AR116" i="5"/>
  <c r="T116" i="5"/>
  <c r="AK116" i="5"/>
  <c r="V116" i="5"/>
  <c r="AH116" i="5"/>
  <c r="Z116" i="5"/>
  <c r="AG116" i="5"/>
  <c r="L116" i="5"/>
  <c r="AN116" i="5"/>
  <c r="S116" i="5"/>
  <c r="AF116" i="5"/>
  <c r="AE116" i="5"/>
  <c r="R116" i="5"/>
  <c r="X116" i="5"/>
  <c r="AC116" i="5"/>
  <c r="AQ116" i="5"/>
  <c r="AL116" i="5"/>
  <c r="J116" i="5"/>
  <c r="P116" i="5"/>
  <c r="U116" i="5"/>
  <c r="AI116" i="5"/>
  <c r="AD116" i="5"/>
  <c r="AO116" i="5"/>
  <c r="AM116" i="5"/>
  <c r="M116" i="5"/>
  <c r="AA116" i="5"/>
  <c r="N116" i="5"/>
  <c r="Y116" i="5"/>
  <c r="W116" i="5"/>
  <c r="AJ116" i="5"/>
  <c r="K116" i="5"/>
  <c r="AP116" i="5"/>
  <c r="Q116" i="5"/>
  <c r="O116" i="5"/>
  <c r="AE117" i="5"/>
  <c r="F118" i="5" a="1"/>
  <c r="F118" i="5" s="1"/>
  <c r="A119" i="5"/>
  <c r="C118" i="5" a="1"/>
  <c r="C118" i="5" s="1"/>
  <c r="G118" i="5" a="1"/>
  <c r="G118" i="5" s="1"/>
  <c r="H118" i="5" s="1"/>
  <c r="AN117" i="5" l="1"/>
  <c r="U117" i="5"/>
  <c r="AR117" i="5"/>
  <c r="X117" i="5"/>
  <c r="AP117" i="5"/>
  <c r="L117" i="5"/>
  <c r="W117" i="5"/>
  <c r="AH117" i="5"/>
  <c r="AQ117" i="5"/>
  <c r="O117" i="5"/>
  <c r="Z117" i="5"/>
  <c r="AI117" i="5"/>
  <c r="S117" i="5"/>
  <c r="AD117" i="5"/>
  <c r="AK117" i="5"/>
  <c r="Y117" i="5"/>
  <c r="AC117" i="5"/>
  <c r="Q117" i="5"/>
  <c r="AL117" i="5"/>
  <c r="M117" i="5"/>
  <c r="AA117" i="5"/>
  <c r="AF117" i="5"/>
  <c r="V117" i="5"/>
  <c r="AJ117" i="5"/>
  <c r="K117" i="5"/>
  <c r="P117" i="5"/>
  <c r="R117" i="5"/>
  <c r="N117" i="5"/>
  <c r="AB117" i="5"/>
  <c r="AO117" i="5"/>
  <c r="AM117" i="5"/>
  <c r="J117" i="5"/>
  <c r="AS117" i="5"/>
  <c r="T117" i="5"/>
  <c r="AG117" i="5"/>
  <c r="A120" i="5"/>
  <c r="C119" i="5" a="1"/>
  <c r="C119" i="5" s="1"/>
  <c r="G119" i="5" a="1"/>
  <c r="G119" i="5" s="1"/>
  <c r="H119" i="5" s="1"/>
  <c r="F119" i="5" a="1"/>
  <c r="F119" i="5" s="1"/>
  <c r="K118" i="5"/>
  <c r="J118" i="5" l="1"/>
  <c r="AO118" i="5"/>
  <c r="P118" i="5"/>
  <c r="AM118" i="5"/>
  <c r="U118" i="5"/>
  <c r="M118" i="5"/>
  <c r="AL118" i="5"/>
  <c r="AI118" i="5"/>
  <c r="AD118" i="5"/>
  <c r="AA118" i="5"/>
  <c r="AH118" i="5"/>
  <c r="AN118" i="5"/>
  <c r="AS118" i="5"/>
  <c r="T118" i="5"/>
  <c r="Z118" i="5"/>
  <c r="AF118" i="5"/>
  <c r="AK118" i="5"/>
  <c r="L118" i="5"/>
  <c r="AP118" i="5"/>
  <c r="Q118" i="5"/>
  <c r="O118" i="5"/>
  <c r="AB118" i="5"/>
  <c r="R118" i="5"/>
  <c r="X118" i="5"/>
  <c r="AC118" i="5"/>
  <c r="AQ118" i="5"/>
  <c r="V118" i="5"/>
  <c r="AG118" i="5"/>
  <c r="AE118" i="5"/>
  <c r="AR118" i="5"/>
  <c r="S118" i="5"/>
  <c r="N118" i="5"/>
  <c r="Y118" i="5"/>
  <c r="W118" i="5"/>
  <c r="AJ118" i="5"/>
  <c r="P119" i="5"/>
  <c r="C120" i="5" a="1"/>
  <c r="C120" i="5" s="1"/>
  <c r="G120" i="5" a="1"/>
  <c r="G120" i="5" s="1"/>
  <c r="H120" i="5" s="1"/>
  <c r="F120" i="5" a="1"/>
  <c r="F120" i="5" s="1"/>
  <c r="A121" i="5"/>
  <c r="N119" i="5" l="1"/>
  <c r="L119" i="5"/>
  <c r="AN119" i="5"/>
  <c r="AS119" i="5"/>
  <c r="AQ119" i="5"/>
  <c r="AF119" i="5"/>
  <c r="J119" i="5"/>
  <c r="AK119" i="5"/>
  <c r="AI119" i="5"/>
  <c r="AM119" i="5"/>
  <c r="AP119" i="5"/>
  <c r="AC119" i="5"/>
  <c r="AA119" i="5"/>
  <c r="AE119" i="5"/>
  <c r="AH119" i="5"/>
  <c r="U119" i="5"/>
  <c r="AO119" i="5"/>
  <c r="W119" i="5"/>
  <c r="Z119" i="5"/>
  <c r="M119" i="5"/>
  <c r="AG119" i="5"/>
  <c r="O119" i="5"/>
  <c r="R119" i="5"/>
  <c r="AB119" i="5"/>
  <c r="Y119" i="5"/>
  <c r="AL119" i="5"/>
  <c r="T119" i="5"/>
  <c r="Q119" i="5"/>
  <c r="AD119" i="5"/>
  <c r="AR119" i="5"/>
  <c r="S119" i="5"/>
  <c r="X119" i="5"/>
  <c r="V119" i="5"/>
  <c r="AJ119" i="5"/>
  <c r="K119" i="5"/>
  <c r="A122" i="5"/>
  <c r="C121" i="5" a="1"/>
  <c r="C121" i="5" s="1"/>
  <c r="G121" i="5" a="1"/>
  <c r="G121" i="5" s="1"/>
  <c r="H121" i="5" s="1"/>
  <c r="F121" i="5" a="1"/>
  <c r="F121" i="5" s="1"/>
  <c r="T120" i="5"/>
  <c r="Y120" i="5" l="1"/>
  <c r="AA120" i="5"/>
  <c r="S120" i="5"/>
  <c r="AF120" i="5"/>
  <c r="AI120" i="5"/>
  <c r="X120" i="5"/>
  <c r="K120" i="5"/>
  <c r="AL120" i="5"/>
  <c r="AK120" i="5"/>
  <c r="AD120" i="5"/>
  <c r="AC120" i="5"/>
  <c r="V120" i="5"/>
  <c r="U120" i="5"/>
  <c r="AG120" i="5"/>
  <c r="N120" i="5"/>
  <c r="M120" i="5"/>
  <c r="AR120" i="5"/>
  <c r="R120" i="5"/>
  <c r="AM120" i="5"/>
  <c r="AJ120" i="5"/>
  <c r="J120" i="5"/>
  <c r="AE120" i="5"/>
  <c r="L120" i="5"/>
  <c r="Z120" i="5"/>
  <c r="P120" i="5"/>
  <c r="AO120" i="5"/>
  <c r="W120" i="5"/>
  <c r="AQ120" i="5"/>
  <c r="AP120" i="5"/>
  <c r="Q120" i="5"/>
  <c r="O120" i="5"/>
  <c r="AB120" i="5"/>
  <c r="AH120" i="5"/>
  <c r="AN120" i="5"/>
  <c r="AS120" i="5"/>
  <c r="AM121" i="5"/>
  <c r="F122" i="5" a="1"/>
  <c r="F122" i="5" s="1"/>
  <c r="A123" i="5"/>
  <c r="C122" i="5" a="1"/>
  <c r="C122" i="5" s="1"/>
  <c r="G122" i="5" a="1"/>
  <c r="G122" i="5" s="1"/>
  <c r="H122" i="5" s="1"/>
  <c r="AK121" i="5" l="1"/>
  <c r="Y121" i="5"/>
  <c r="M121" i="5"/>
  <c r="AF121" i="5"/>
  <c r="AR121" i="5"/>
  <c r="X121" i="5"/>
  <c r="AH121" i="5"/>
  <c r="T121" i="5"/>
  <c r="AE121" i="5"/>
  <c r="Z121" i="5"/>
  <c r="L121" i="5"/>
  <c r="W121" i="5"/>
  <c r="AL121" i="5"/>
  <c r="AA121" i="5"/>
  <c r="AD121" i="5"/>
  <c r="S121" i="5"/>
  <c r="AS121" i="5"/>
  <c r="AG121" i="5"/>
  <c r="R121" i="5"/>
  <c r="AC121" i="5"/>
  <c r="AQ121" i="5"/>
  <c r="Q121" i="5"/>
  <c r="O121" i="5"/>
  <c r="J121" i="5"/>
  <c r="U121" i="5"/>
  <c r="AI121" i="5"/>
  <c r="AN121" i="5"/>
  <c r="V121" i="5"/>
  <c r="AJ121" i="5"/>
  <c r="K121" i="5"/>
  <c r="P121" i="5"/>
  <c r="AP121" i="5"/>
  <c r="N121" i="5"/>
  <c r="AB121" i="5"/>
  <c r="AO121" i="5"/>
  <c r="T122" i="5"/>
  <c r="F123" i="5" a="1"/>
  <c r="F123" i="5" s="1"/>
  <c r="A124" i="5"/>
  <c r="C123" i="5" a="1"/>
  <c r="C123" i="5" s="1"/>
  <c r="G123" i="5" a="1"/>
  <c r="G123" i="5" s="1"/>
  <c r="H123" i="5" s="1"/>
  <c r="AG122" i="5" l="1"/>
  <c r="S122" i="5"/>
  <c r="AL122" i="5"/>
  <c r="Y122" i="5"/>
  <c r="W122" i="5"/>
  <c r="AJ122" i="5"/>
  <c r="K122" i="5"/>
  <c r="AP122" i="5"/>
  <c r="Q122" i="5"/>
  <c r="O122" i="5"/>
  <c r="AB122" i="5"/>
  <c r="Z122" i="5"/>
  <c r="AF122" i="5"/>
  <c r="AK122" i="5"/>
  <c r="L122" i="5"/>
  <c r="R122" i="5"/>
  <c r="X122" i="5"/>
  <c r="AC122" i="5"/>
  <c r="AQ122" i="5"/>
  <c r="AD122" i="5"/>
  <c r="J122" i="5"/>
  <c r="P122" i="5"/>
  <c r="U122" i="5"/>
  <c r="AI122" i="5"/>
  <c r="V122" i="5"/>
  <c r="AO122" i="5"/>
  <c r="AM122" i="5"/>
  <c r="M122" i="5"/>
  <c r="AA122" i="5"/>
  <c r="N122" i="5"/>
  <c r="AE122" i="5"/>
  <c r="AR122" i="5"/>
  <c r="AH122" i="5"/>
  <c r="AN122" i="5"/>
  <c r="AS122" i="5"/>
  <c r="P123" i="5"/>
  <c r="F124" i="5" a="1"/>
  <c r="F124" i="5" s="1"/>
  <c r="C124" i="5" a="1"/>
  <c r="C124" i="5" s="1"/>
  <c r="G124" i="5" a="1"/>
  <c r="G124" i="5" s="1"/>
  <c r="H124" i="5" s="1"/>
  <c r="A125" i="5"/>
  <c r="AI123" i="5" l="1"/>
  <c r="N123" i="5"/>
  <c r="AO123" i="5"/>
  <c r="AE123" i="5"/>
  <c r="AN123" i="5"/>
  <c r="W123" i="5"/>
  <c r="U123" i="5"/>
  <c r="AQ123" i="5"/>
  <c r="M123" i="5"/>
  <c r="AP123" i="5"/>
  <c r="L123" i="5"/>
  <c r="K123" i="5"/>
  <c r="AK123" i="5"/>
  <c r="Q123" i="5"/>
  <c r="AF123" i="5"/>
  <c r="AJ123" i="5"/>
  <c r="J123" i="5"/>
  <c r="O123" i="5"/>
  <c r="Y123" i="5"/>
  <c r="AG123" i="5"/>
  <c r="AL123" i="5"/>
  <c r="AA123" i="5"/>
  <c r="AR123" i="5"/>
  <c r="R123" i="5"/>
  <c r="AC123" i="5"/>
  <c r="S123" i="5"/>
  <c r="Z123" i="5"/>
  <c r="AH123" i="5"/>
  <c r="AM123" i="5"/>
  <c r="AB123" i="5"/>
  <c r="X123" i="5"/>
  <c r="AS123" i="5"/>
  <c r="V123" i="5"/>
  <c r="AD123" i="5"/>
  <c r="T123" i="5"/>
  <c r="F125" i="5" a="1"/>
  <c r="F125" i="5" s="1"/>
  <c r="G125" i="5" a="1"/>
  <c r="G125" i="5" s="1"/>
  <c r="H125" i="5" s="1"/>
  <c r="A126" i="5"/>
  <c r="C125" i="5" a="1"/>
  <c r="C125" i="5" s="1"/>
  <c r="T124" i="5"/>
  <c r="AG124" i="5" l="1"/>
  <c r="K124" i="5"/>
  <c r="S124" i="5"/>
  <c r="Y124" i="5"/>
  <c r="W124" i="5"/>
  <c r="AC124" i="5"/>
  <c r="L124" i="5"/>
  <c r="J124" i="5"/>
  <c r="Q124" i="5"/>
  <c r="O124" i="5"/>
  <c r="U124" i="5"/>
  <c r="AA124" i="5"/>
  <c r="AE124" i="5"/>
  <c r="AK124" i="5"/>
  <c r="AP124" i="5"/>
  <c r="AN124" i="5"/>
  <c r="AL124" i="5"/>
  <c r="M124" i="5"/>
  <c r="AH124" i="5"/>
  <c r="AF124" i="5"/>
  <c r="AD124" i="5"/>
  <c r="AR124" i="5"/>
  <c r="Z124" i="5"/>
  <c r="X124" i="5"/>
  <c r="V124" i="5"/>
  <c r="AJ124" i="5"/>
  <c r="AQ124" i="5"/>
  <c r="R124" i="5"/>
  <c r="P124" i="5"/>
  <c r="N124" i="5"/>
  <c r="AB124" i="5"/>
  <c r="AI124" i="5"/>
  <c r="AO124" i="5"/>
  <c r="AM124" i="5"/>
  <c r="AS124" i="5"/>
  <c r="F126" i="5" a="1"/>
  <c r="F126" i="5" s="1"/>
  <c r="A127" i="5"/>
  <c r="G126" i="5" a="1"/>
  <c r="G126" i="5" s="1"/>
  <c r="H126" i="5" s="1"/>
  <c r="C126" i="5" a="1"/>
  <c r="C126" i="5" s="1"/>
  <c r="Q125" i="5"/>
  <c r="M125" i="5" l="1"/>
  <c r="AO125" i="5"/>
  <c r="AL125" i="5"/>
  <c r="AD125" i="5"/>
  <c r="AR125" i="5"/>
  <c r="AA125" i="5"/>
  <c r="AG125" i="5"/>
  <c r="S125" i="5"/>
  <c r="AM125" i="5"/>
  <c r="AS125" i="5"/>
  <c r="T125" i="5"/>
  <c r="AH125" i="5"/>
  <c r="AN125" i="5"/>
  <c r="AE125" i="5"/>
  <c r="AK125" i="5"/>
  <c r="L125" i="5"/>
  <c r="Z125" i="5"/>
  <c r="AF125" i="5"/>
  <c r="W125" i="5"/>
  <c r="AC125" i="5"/>
  <c r="AQ125" i="5"/>
  <c r="R125" i="5"/>
  <c r="X125" i="5"/>
  <c r="O125" i="5"/>
  <c r="U125" i="5"/>
  <c r="AI125" i="5"/>
  <c r="J125" i="5"/>
  <c r="P125" i="5"/>
  <c r="V125" i="5"/>
  <c r="AJ125" i="5"/>
  <c r="K125" i="5"/>
  <c r="Y125" i="5"/>
  <c r="N125" i="5"/>
  <c r="AB125" i="5"/>
  <c r="AP125" i="5"/>
  <c r="U126" i="5"/>
  <c r="A128" i="5"/>
  <c r="C127" i="5" a="1"/>
  <c r="C127" i="5" s="1"/>
  <c r="G127" i="5" a="1"/>
  <c r="G127" i="5" s="1"/>
  <c r="H127" i="5" s="1"/>
  <c r="F127" i="5" a="1"/>
  <c r="F127" i="5" s="1"/>
  <c r="AH126" i="5" l="1"/>
  <c r="X126" i="5"/>
  <c r="AS126" i="5"/>
  <c r="Z126" i="5"/>
  <c r="P126" i="5"/>
  <c r="AK126" i="5"/>
  <c r="R126" i="5"/>
  <c r="AM126" i="5"/>
  <c r="M126" i="5"/>
  <c r="J126" i="5"/>
  <c r="AE126" i="5"/>
  <c r="AR126" i="5"/>
  <c r="AQ126" i="5"/>
  <c r="AO126" i="5"/>
  <c r="AL126" i="5"/>
  <c r="AJ126" i="5"/>
  <c r="AI126" i="5"/>
  <c r="AG126" i="5"/>
  <c r="AD126" i="5"/>
  <c r="AB126" i="5"/>
  <c r="AA126" i="5"/>
  <c r="AN126" i="5"/>
  <c r="V126" i="5"/>
  <c r="T126" i="5"/>
  <c r="S126" i="5"/>
  <c r="AF126" i="5"/>
  <c r="N126" i="5"/>
  <c r="L126" i="5"/>
  <c r="AC126" i="5"/>
  <c r="K126" i="5"/>
  <c r="Y126" i="5"/>
  <c r="W126" i="5"/>
  <c r="AP126" i="5"/>
  <c r="Q126" i="5"/>
  <c r="O126" i="5"/>
  <c r="AO127" i="5"/>
  <c r="F128" i="5" a="1"/>
  <c r="F128" i="5" s="1"/>
  <c r="G128" i="5" a="1"/>
  <c r="G128" i="5" s="1"/>
  <c r="H128" i="5" s="1"/>
  <c r="A129" i="5"/>
  <c r="C128" i="5" a="1"/>
  <c r="C128" i="5" s="1"/>
  <c r="AJ127" i="5" l="1"/>
  <c r="S127" i="5"/>
  <c r="K127" i="5"/>
  <c r="AG127" i="5"/>
  <c r="V127" i="5"/>
  <c r="Y127" i="5"/>
  <c r="AD127" i="5"/>
  <c r="AR127" i="5"/>
  <c r="N127" i="5"/>
  <c r="AB127" i="5"/>
  <c r="AP127" i="5"/>
  <c r="Q127" i="5"/>
  <c r="AM127" i="5"/>
  <c r="AS127" i="5"/>
  <c r="T127" i="5"/>
  <c r="AH127" i="5"/>
  <c r="AN127" i="5"/>
  <c r="AE127" i="5"/>
  <c r="AK127" i="5"/>
  <c r="L127" i="5"/>
  <c r="Z127" i="5"/>
  <c r="AF127" i="5"/>
  <c r="W127" i="5"/>
  <c r="AC127" i="5"/>
  <c r="AQ127" i="5"/>
  <c r="R127" i="5"/>
  <c r="X127" i="5"/>
  <c r="P127" i="5"/>
  <c r="O127" i="5"/>
  <c r="U127" i="5"/>
  <c r="AI127" i="5"/>
  <c r="J127" i="5"/>
  <c r="AL127" i="5"/>
  <c r="M127" i="5"/>
  <c r="AA127" i="5"/>
  <c r="T128" i="5"/>
  <c r="J128" i="5"/>
  <c r="AA128" i="5"/>
  <c r="A130" i="5"/>
  <c r="C129" i="5" a="1"/>
  <c r="C129" i="5" s="1"/>
  <c r="G129" i="5" a="1"/>
  <c r="G129" i="5" s="1"/>
  <c r="H129" i="5" s="1"/>
  <c r="F129" i="5" a="1"/>
  <c r="F129" i="5" s="1"/>
  <c r="AC128" i="5"/>
  <c r="N128" i="5" l="1"/>
  <c r="AO128" i="5"/>
  <c r="P128" i="5"/>
  <c r="AM128" i="5"/>
  <c r="AS128" i="5"/>
  <c r="AI128" i="5"/>
  <c r="AB128" i="5"/>
  <c r="S128" i="5"/>
  <c r="AG128" i="5"/>
  <c r="AE128" i="5"/>
  <c r="AK128" i="5"/>
  <c r="L128" i="5"/>
  <c r="Q129" i="5"/>
  <c r="K129" i="5"/>
  <c r="S129" i="5"/>
  <c r="AP128" i="5"/>
  <c r="Q128" i="5"/>
  <c r="O128" i="5"/>
  <c r="U128" i="5"/>
  <c r="AH128" i="5"/>
  <c r="AN128" i="5"/>
  <c r="AL128" i="5"/>
  <c r="M128" i="5"/>
  <c r="Z128" i="5"/>
  <c r="AF128" i="5"/>
  <c r="AD128" i="5"/>
  <c r="AR128" i="5"/>
  <c r="AQ128" i="5"/>
  <c r="R128" i="5"/>
  <c r="X128" i="5"/>
  <c r="V128" i="5"/>
  <c r="AJ128" i="5"/>
  <c r="K128" i="5"/>
  <c r="Y128" i="5"/>
  <c r="W128" i="5"/>
  <c r="Y129" i="5"/>
  <c r="C130" i="5" a="1"/>
  <c r="C130" i="5" s="1"/>
  <c r="G130" i="5" a="1"/>
  <c r="G130" i="5" s="1"/>
  <c r="H130" i="5" s="1"/>
  <c r="F130" i="5" a="1"/>
  <c r="F130" i="5" s="1"/>
  <c r="A131" i="5"/>
  <c r="AO129" i="5" l="1"/>
  <c r="AN129" i="5"/>
  <c r="V129" i="5"/>
  <c r="AR129" i="5"/>
  <c r="AD129" i="5"/>
  <c r="AJ129" i="5"/>
  <c r="AG129" i="5"/>
  <c r="N129" i="5"/>
  <c r="AB129" i="5"/>
  <c r="AP129" i="5"/>
  <c r="AF129" i="5"/>
  <c r="AM129" i="5"/>
  <c r="AS129" i="5"/>
  <c r="T129" i="5"/>
  <c r="AH129" i="5"/>
  <c r="X129" i="5"/>
  <c r="AE129" i="5"/>
  <c r="AK129" i="5"/>
  <c r="L129" i="5"/>
  <c r="Z129" i="5"/>
  <c r="P129" i="5"/>
  <c r="W129" i="5"/>
  <c r="AC129" i="5"/>
  <c r="AQ129" i="5"/>
  <c r="R129" i="5"/>
  <c r="O129" i="5"/>
  <c r="U129" i="5"/>
  <c r="AI129" i="5"/>
  <c r="J129" i="5"/>
  <c r="AL129" i="5"/>
  <c r="M129" i="5"/>
  <c r="AA129" i="5"/>
  <c r="C131" i="5" a="1"/>
  <c r="C131" i="5" s="1"/>
  <c r="A132" i="5"/>
  <c r="G131" i="5" a="1"/>
  <c r="G131" i="5" s="1"/>
  <c r="H131" i="5" s="1"/>
  <c r="F131" i="5" a="1"/>
  <c r="F131" i="5" s="1"/>
  <c r="AB130" i="5"/>
  <c r="AG130" i="5" l="1"/>
  <c r="AJ130" i="5"/>
  <c r="AS130" i="5"/>
  <c r="AE130" i="5"/>
  <c r="AC130" i="5"/>
  <c r="Q130" i="5"/>
  <c r="T130" i="5"/>
  <c r="P130" i="5"/>
  <c r="AA130" i="5"/>
  <c r="S130" i="5"/>
  <c r="AI130" i="5"/>
  <c r="AM130" i="5"/>
  <c r="AP130" i="5"/>
  <c r="O130" i="5"/>
  <c r="J130" i="5"/>
  <c r="N130" i="5"/>
  <c r="AO130" i="5"/>
  <c r="AR130" i="5"/>
  <c r="U130" i="5"/>
  <c r="AH130" i="5"/>
  <c r="AN130" i="5"/>
  <c r="AL130" i="5"/>
  <c r="L130" i="5"/>
  <c r="M130" i="5"/>
  <c r="Z130" i="5"/>
  <c r="AF130" i="5"/>
  <c r="AD130" i="5"/>
  <c r="AQ130" i="5"/>
  <c r="R130" i="5"/>
  <c r="X130" i="5"/>
  <c r="V130" i="5"/>
  <c r="AK130" i="5"/>
  <c r="K130" i="5"/>
  <c r="Y130" i="5"/>
  <c r="W130" i="5"/>
  <c r="AF131" i="5"/>
  <c r="F132" i="5" a="1"/>
  <c r="F132" i="5" s="1"/>
  <c r="A133" i="5"/>
  <c r="C132" i="5" a="1"/>
  <c r="C132" i="5" s="1"/>
  <c r="G132" i="5" a="1"/>
  <c r="G132" i="5" s="1"/>
  <c r="H132" i="5" s="1"/>
  <c r="X131" i="5" l="1"/>
  <c r="AG131" i="5"/>
  <c r="V131" i="5"/>
  <c r="AJ131" i="5"/>
  <c r="K131" i="5"/>
  <c r="Y131" i="5"/>
  <c r="N131" i="5"/>
  <c r="AB131" i="5"/>
  <c r="AP131" i="5"/>
  <c r="P131" i="5"/>
  <c r="AM131" i="5"/>
  <c r="AS131" i="5"/>
  <c r="T131" i="5"/>
  <c r="AH131" i="5"/>
  <c r="AE131" i="5"/>
  <c r="AK131" i="5"/>
  <c r="L131" i="5"/>
  <c r="Z131" i="5"/>
  <c r="AF132" i="5"/>
  <c r="AN132" i="5"/>
  <c r="AK132" i="5"/>
  <c r="AS132" i="5"/>
  <c r="W131" i="5"/>
  <c r="AC131" i="5"/>
  <c r="AQ131" i="5"/>
  <c r="R131" i="5"/>
  <c r="O131" i="5"/>
  <c r="U131" i="5"/>
  <c r="AI131" i="5"/>
  <c r="J131" i="5"/>
  <c r="Q131" i="5"/>
  <c r="AL131" i="5"/>
  <c r="M131" i="5"/>
  <c r="AA131" i="5"/>
  <c r="AN131" i="5"/>
  <c r="AO131" i="5"/>
  <c r="AD131" i="5"/>
  <c r="AR131" i="5"/>
  <c r="S131" i="5"/>
  <c r="A134" i="5"/>
  <c r="F133" i="5" a="1"/>
  <c r="F133" i="5" s="1"/>
  <c r="G133" i="5" a="1"/>
  <c r="G133" i="5" s="1"/>
  <c r="H133" i="5" s="1"/>
  <c r="C133" i="5" a="1"/>
  <c r="C133" i="5" s="1"/>
  <c r="N132" i="5"/>
  <c r="AL132" i="5" l="1"/>
  <c r="AA132" i="5"/>
  <c r="AH132" i="5"/>
  <c r="AR132" i="5"/>
  <c r="V132" i="5"/>
  <c r="AG132" i="5"/>
  <c r="S132" i="5"/>
  <c r="AD132" i="5"/>
  <c r="K132" i="5"/>
  <c r="Y132" i="5"/>
  <c r="U132" i="5"/>
  <c r="Z132" i="5"/>
  <c r="X132" i="5"/>
  <c r="AJ132" i="5"/>
  <c r="M132" i="5"/>
  <c r="R132" i="5"/>
  <c r="AM132" i="5"/>
  <c r="AB132" i="5"/>
  <c r="AQ132" i="5"/>
  <c r="J132" i="5"/>
  <c r="AE132" i="5"/>
  <c r="L132" i="5"/>
  <c r="AI132" i="5"/>
  <c r="AO132" i="5"/>
  <c r="W132" i="5"/>
  <c r="AC132" i="5"/>
  <c r="AP132" i="5"/>
  <c r="Q132" i="5"/>
  <c r="O132" i="5"/>
  <c r="T132" i="5"/>
  <c r="P132" i="5"/>
  <c r="P133" i="5"/>
  <c r="A135" i="5"/>
  <c r="F134" i="5" a="1"/>
  <c r="F134" i="5" s="1"/>
  <c r="C134" i="5" a="1"/>
  <c r="C134" i="5" s="1"/>
  <c r="G134" i="5" a="1"/>
  <c r="G134" i="5" s="1"/>
  <c r="H134" i="5" s="1"/>
  <c r="AO133" i="5" l="1"/>
  <c r="U133" i="5"/>
  <c r="M133" i="5"/>
  <c r="AN133" i="5"/>
  <c r="AM133" i="5"/>
  <c r="T133" i="5"/>
  <c r="W133" i="5"/>
  <c r="AQ133" i="5"/>
  <c r="O133" i="5"/>
  <c r="AI133" i="5"/>
  <c r="AL133" i="5"/>
  <c r="AA133" i="5"/>
  <c r="AS133" i="5"/>
  <c r="R133" i="5"/>
  <c r="AC133" i="5"/>
  <c r="J133" i="5"/>
  <c r="AH133" i="5"/>
  <c r="W134" i="5"/>
  <c r="AE134" i="5"/>
  <c r="AM134" i="5"/>
  <c r="AG134" i="5"/>
  <c r="AO134" i="5"/>
  <c r="M134" i="5"/>
  <c r="U134" i="5"/>
  <c r="AC134" i="5"/>
  <c r="AE133" i="5"/>
  <c r="AK133" i="5"/>
  <c r="L133" i="5"/>
  <c r="Z133" i="5"/>
  <c r="AG133" i="5"/>
  <c r="AD133" i="5"/>
  <c r="AR133" i="5"/>
  <c r="S133" i="5"/>
  <c r="AF133" i="5"/>
  <c r="Y133" i="5"/>
  <c r="V133" i="5"/>
  <c r="AJ133" i="5"/>
  <c r="K133" i="5"/>
  <c r="X133" i="5"/>
  <c r="Q133" i="5"/>
  <c r="N133" i="5"/>
  <c r="AB133" i="5"/>
  <c r="AP133" i="5"/>
  <c r="N134" i="5"/>
  <c r="C135" i="5" a="1"/>
  <c r="C135" i="5" s="1"/>
  <c r="F135" i="5" a="1"/>
  <c r="F135" i="5" s="1"/>
  <c r="A136" i="5"/>
  <c r="G135" i="5" a="1"/>
  <c r="G135" i="5" s="1"/>
  <c r="H135" i="5" s="1"/>
  <c r="AS134" i="5" l="1"/>
  <c r="AB134" i="5"/>
  <c r="AH134" i="5"/>
  <c r="T134" i="5"/>
  <c r="Z134" i="5"/>
  <c r="L134" i="5"/>
  <c r="Y134" i="5"/>
  <c r="S134" i="5"/>
  <c r="AD134" i="5"/>
  <c r="O134" i="5"/>
  <c r="K134" i="5"/>
  <c r="AN134" i="5"/>
  <c r="AR134" i="5"/>
  <c r="AA134" i="5"/>
  <c r="AL134" i="5"/>
  <c r="Q134" i="5"/>
  <c r="AK134" i="5"/>
  <c r="AP134" i="5"/>
  <c r="AF134" i="5"/>
  <c r="AJ134" i="5"/>
  <c r="AQ134" i="5"/>
  <c r="R134" i="5"/>
  <c r="X134" i="5"/>
  <c r="V134" i="5"/>
  <c r="AI134" i="5"/>
  <c r="J134" i="5"/>
  <c r="P134" i="5"/>
  <c r="Z135" i="5"/>
  <c r="K135" i="5"/>
  <c r="S135" i="5"/>
  <c r="L135" i="5"/>
  <c r="AJ135" i="5"/>
  <c r="AK135" i="5"/>
  <c r="V135" i="5"/>
  <c r="AD135" i="5"/>
  <c r="W135" i="5"/>
  <c r="AE135" i="5"/>
  <c r="Y135" i="5"/>
  <c r="AG135" i="5"/>
  <c r="AN135" i="5"/>
  <c r="A137" i="5"/>
  <c r="C136" i="5" a="1"/>
  <c r="C136" i="5" s="1"/>
  <c r="G136" i="5" a="1"/>
  <c r="G136" i="5" s="1"/>
  <c r="H136" i="5" s="1"/>
  <c r="F136" i="5" a="1"/>
  <c r="F136" i="5" s="1"/>
  <c r="AF135" i="5" l="1"/>
  <c r="AR135" i="5"/>
  <c r="X135" i="5"/>
  <c r="AQ135" i="5"/>
  <c r="AC135" i="5"/>
  <c r="R135" i="5"/>
  <c r="Q135" i="5"/>
  <c r="N135" i="5"/>
  <c r="AB135" i="5"/>
  <c r="AP135" i="5"/>
  <c r="P135" i="5"/>
  <c r="AM135" i="5"/>
  <c r="AS135" i="5"/>
  <c r="T135" i="5"/>
  <c r="AH135" i="5"/>
  <c r="O135" i="5"/>
  <c r="U135" i="5"/>
  <c r="AI135" i="5"/>
  <c r="J135" i="5"/>
  <c r="AO135" i="5"/>
  <c r="AL135" i="5"/>
  <c r="M135" i="5"/>
  <c r="AA135" i="5"/>
  <c r="A138" i="5"/>
  <c r="C137" i="5" a="1"/>
  <c r="C137" i="5" s="1"/>
  <c r="G137" i="5" a="1"/>
  <c r="G137" i="5" s="1"/>
  <c r="H137" i="5" s="1"/>
  <c r="F137" i="5" a="1"/>
  <c r="F137" i="5" s="1"/>
  <c r="AR136" i="5"/>
  <c r="AC136" i="5" l="1"/>
  <c r="S136" i="5"/>
  <c r="AG136" i="5"/>
  <c r="AE136" i="5"/>
  <c r="AJ136" i="5"/>
  <c r="M136" i="5"/>
  <c r="AP136" i="5"/>
  <c r="Q136" i="5"/>
  <c r="O136" i="5"/>
  <c r="T136" i="5"/>
  <c r="AM136" i="5"/>
  <c r="U136" i="5"/>
  <c r="K136" i="5"/>
  <c r="Y136" i="5"/>
  <c r="W136" i="5"/>
  <c r="AB136" i="5"/>
  <c r="AS136" i="5"/>
  <c r="AH136" i="5"/>
  <c r="AN136" i="5"/>
  <c r="AL136" i="5"/>
  <c r="L136" i="5"/>
  <c r="AK136" i="5"/>
  <c r="Z136" i="5"/>
  <c r="AF136" i="5"/>
  <c r="AD136" i="5"/>
  <c r="AQ136" i="5"/>
  <c r="R136" i="5"/>
  <c r="X136" i="5"/>
  <c r="V136" i="5"/>
  <c r="AI136" i="5"/>
  <c r="J136" i="5"/>
  <c r="P136" i="5"/>
  <c r="N136" i="5"/>
  <c r="AA136" i="5"/>
  <c r="AO136" i="5"/>
  <c r="AN137" i="5"/>
  <c r="A139" i="5"/>
  <c r="C138" i="5" a="1"/>
  <c r="C138" i="5" s="1"/>
  <c r="F138" i="5" a="1"/>
  <c r="F138" i="5" s="1"/>
  <c r="G138" i="5" a="1"/>
  <c r="G138" i="5" s="1"/>
  <c r="H138" i="5" s="1"/>
  <c r="AD137" i="5" l="1"/>
  <c r="AB137" i="5"/>
  <c r="Z137" i="5"/>
  <c r="V137" i="5"/>
  <c r="T137" i="5"/>
  <c r="R137" i="5"/>
  <c r="AG137" i="5"/>
  <c r="N137" i="5"/>
  <c r="L137" i="5"/>
  <c r="AF137" i="5"/>
  <c r="Y137" i="5"/>
  <c r="AS137" i="5"/>
  <c r="AQ137" i="5"/>
  <c r="X137" i="5"/>
  <c r="Q137" i="5"/>
  <c r="AK137" i="5"/>
  <c r="S137" i="5"/>
  <c r="P137" i="5"/>
  <c r="AM137" i="5"/>
  <c r="AC137" i="5"/>
  <c r="K137" i="5"/>
  <c r="AE137" i="5"/>
  <c r="AR137" i="5"/>
  <c r="AP137" i="5"/>
  <c r="W137" i="5"/>
  <c r="AJ137" i="5"/>
  <c r="AH137" i="5"/>
  <c r="O137" i="5"/>
  <c r="U137" i="5"/>
  <c r="AI137" i="5"/>
  <c r="J137" i="5"/>
  <c r="AO137" i="5"/>
  <c r="AL137" i="5"/>
  <c r="M137" i="5"/>
  <c r="AA137" i="5"/>
  <c r="Z138" i="5"/>
  <c r="AB138" i="5"/>
  <c r="C139" i="5" a="1"/>
  <c r="C139" i="5" s="1"/>
  <c r="G139" i="5" a="1"/>
  <c r="G139" i="5" s="1"/>
  <c r="H139" i="5" s="1"/>
  <c r="F139" i="5" a="1"/>
  <c r="F139" i="5" s="1"/>
  <c r="A140" i="5"/>
  <c r="AF138" i="5" l="1"/>
  <c r="AP138" i="5"/>
  <c r="AK138" i="5"/>
  <c r="O138" i="5"/>
  <c r="AQ138" i="5"/>
  <c r="AL138" i="5"/>
  <c r="P138" i="5"/>
  <c r="K138" i="5"/>
  <c r="AD138" i="5"/>
  <c r="AH138" i="5"/>
  <c r="AN138" i="5"/>
  <c r="J138" i="5"/>
  <c r="T138" i="5"/>
  <c r="AS138" i="5"/>
  <c r="Q138" i="5"/>
  <c r="L138" i="5"/>
  <c r="R139" i="5"/>
  <c r="AI139" i="5"/>
  <c r="AQ139" i="5"/>
  <c r="AJ139" i="5"/>
  <c r="U139" i="5"/>
  <c r="AC139" i="5"/>
  <c r="W139" i="5"/>
  <c r="Q139" i="5"/>
  <c r="AC138" i="5"/>
  <c r="R138" i="5"/>
  <c r="X138" i="5"/>
  <c r="V138" i="5"/>
  <c r="N138" i="5"/>
  <c r="AI138" i="5"/>
  <c r="U138" i="5"/>
  <c r="AA138" i="5"/>
  <c r="AG138" i="5"/>
  <c r="AE138" i="5"/>
  <c r="AJ138" i="5"/>
  <c r="AO138" i="5"/>
  <c r="AM138" i="5"/>
  <c r="AR138" i="5"/>
  <c r="M138" i="5"/>
  <c r="S138" i="5"/>
  <c r="Y138" i="5"/>
  <c r="W138" i="5"/>
  <c r="A141" i="5"/>
  <c r="C140" i="5" a="1"/>
  <c r="C140" i="5" s="1"/>
  <c r="F140" i="5" a="1"/>
  <c r="F140" i="5" s="1"/>
  <c r="G140" i="5" a="1"/>
  <c r="G140" i="5" s="1"/>
  <c r="H140" i="5" s="1"/>
  <c r="AF139" i="5"/>
  <c r="AD139" i="5" l="1"/>
  <c r="J139" i="5"/>
  <c r="X139" i="5"/>
  <c r="AG139" i="5"/>
  <c r="K139" i="5"/>
  <c r="N139" i="5"/>
  <c r="O139" i="5"/>
  <c r="AB139" i="5"/>
  <c r="AP139" i="5"/>
  <c r="P139" i="5"/>
  <c r="AO139" i="5"/>
  <c r="AS139" i="5"/>
  <c r="T139" i="5"/>
  <c r="AH139" i="5"/>
  <c r="AL139" i="5"/>
  <c r="AK139" i="5"/>
  <c r="L139" i="5"/>
  <c r="Z139" i="5"/>
  <c r="Y139" i="5"/>
  <c r="AM139" i="5"/>
  <c r="M139" i="5"/>
  <c r="AA139" i="5"/>
  <c r="AN139" i="5"/>
  <c r="V139" i="5"/>
  <c r="AE139" i="5"/>
  <c r="AR139" i="5"/>
  <c r="S139" i="5"/>
  <c r="N140" i="5"/>
  <c r="F141" i="5" a="1"/>
  <c r="F141" i="5" s="1"/>
  <c r="A142" i="5"/>
  <c r="G141" i="5" a="1"/>
  <c r="G141" i="5" s="1"/>
  <c r="H141" i="5" s="1"/>
  <c r="C141" i="5" a="1"/>
  <c r="C141" i="5" s="1"/>
  <c r="Y140" i="5" l="1"/>
  <c r="J140" i="5"/>
  <c r="L140" i="5"/>
  <c r="AK140" i="5"/>
  <c r="U140" i="5"/>
  <c r="AO140" i="5"/>
  <c r="AD140" i="5"/>
  <c r="AA140" i="5"/>
  <c r="AF140" i="5"/>
  <c r="M140" i="5"/>
  <c r="X140" i="5"/>
  <c r="AI140" i="5"/>
  <c r="P140" i="5"/>
  <c r="AS140" i="5"/>
  <c r="AQ140" i="5"/>
  <c r="T140" i="5"/>
  <c r="AM140" i="5"/>
  <c r="AJ140" i="5"/>
  <c r="AH140" i="5"/>
  <c r="AN140" i="5"/>
  <c r="AE140" i="5"/>
  <c r="AL140" i="5"/>
  <c r="Z140" i="5"/>
  <c r="V140" i="5"/>
  <c r="AC140" i="5"/>
  <c r="W140" i="5"/>
  <c r="AB140" i="5"/>
  <c r="K140" i="5"/>
  <c r="AP140" i="5"/>
  <c r="S140" i="5"/>
  <c r="O140" i="5"/>
  <c r="R140" i="5"/>
  <c r="AR140" i="5"/>
  <c r="AG140" i="5"/>
  <c r="Q140" i="5"/>
  <c r="P141" i="5"/>
  <c r="AC141" i="5"/>
  <c r="A143" i="5"/>
  <c r="G142" i="5" a="1"/>
  <c r="G142" i="5" s="1"/>
  <c r="H142" i="5" s="1"/>
  <c r="C142" i="5" a="1"/>
  <c r="C142" i="5" s="1"/>
  <c r="F142" i="5" a="1"/>
  <c r="F142" i="5" s="1"/>
  <c r="K141" i="5"/>
  <c r="T141" i="5" l="1"/>
  <c r="AM141" i="5"/>
  <c r="AA141" i="5"/>
  <c r="AL141" i="5"/>
  <c r="Q141" i="5"/>
  <c r="J141" i="5"/>
  <c r="W141" i="5"/>
  <c r="AQ141" i="5"/>
  <c r="AS141" i="5"/>
  <c r="AO141" i="5"/>
  <c r="N141" i="5"/>
  <c r="AK141" i="5"/>
  <c r="Y141" i="5"/>
  <c r="L141" i="5"/>
  <c r="R141" i="5"/>
  <c r="AN141" i="5"/>
  <c r="AD141" i="5"/>
  <c r="AR141" i="5"/>
  <c r="AP141" i="5"/>
  <c r="AF141" i="5"/>
  <c r="V141" i="5"/>
  <c r="AJ141" i="5"/>
  <c r="AH141" i="5"/>
  <c r="X141" i="5"/>
  <c r="M141" i="5"/>
  <c r="AB141" i="5"/>
  <c r="Z141" i="5"/>
  <c r="O141" i="5"/>
  <c r="S141" i="5"/>
  <c r="X142" i="5"/>
  <c r="U141" i="5"/>
  <c r="AI141" i="5"/>
  <c r="AG141" i="5"/>
  <c r="AE141" i="5"/>
  <c r="R142" i="5"/>
  <c r="F143" i="5" a="1"/>
  <c r="F143" i="5" s="1"/>
  <c r="A144" i="5"/>
  <c r="G143" i="5" a="1"/>
  <c r="G143" i="5" s="1"/>
  <c r="H143" i="5" s="1"/>
  <c r="C143" i="5" a="1"/>
  <c r="C143" i="5" s="1"/>
  <c r="AB142" i="5" l="1"/>
  <c r="AJ142" i="5"/>
  <c r="T142" i="5"/>
  <c r="L142" i="5"/>
  <c r="P142" i="5"/>
  <c r="AP142" i="5"/>
  <c r="AM142" i="5"/>
  <c r="AE142" i="5"/>
  <c r="V142" i="5"/>
  <c r="K142" i="5"/>
  <c r="N142" i="5"/>
  <c r="AO142" i="5"/>
  <c r="AS142" i="5"/>
  <c r="AH142" i="5"/>
  <c r="AG142" i="5"/>
  <c r="AK142" i="5"/>
  <c r="Z142" i="5"/>
  <c r="Q142" i="5"/>
  <c r="O142" i="5"/>
  <c r="U142" i="5"/>
  <c r="AI142" i="5"/>
  <c r="J142" i="5"/>
  <c r="AN142" i="5"/>
  <c r="AL142" i="5"/>
  <c r="M142" i="5"/>
  <c r="AA142" i="5"/>
  <c r="AF142" i="5"/>
  <c r="AD142" i="5"/>
  <c r="AR142" i="5"/>
  <c r="S142" i="5"/>
  <c r="Y142" i="5"/>
  <c r="W142" i="5"/>
  <c r="AC142" i="5"/>
  <c r="AQ142" i="5"/>
  <c r="AD143" i="5"/>
  <c r="F144" i="5" a="1"/>
  <c r="F144" i="5" s="1"/>
  <c r="A145" i="5"/>
  <c r="C144" i="5" a="1"/>
  <c r="C144" i="5" s="1"/>
  <c r="G144" i="5" a="1"/>
  <c r="G144" i="5" s="1"/>
  <c r="H144" i="5" s="1"/>
  <c r="AC143" i="5" l="1"/>
  <c r="AQ143" i="5"/>
  <c r="U143" i="5"/>
  <c r="AI143" i="5"/>
  <c r="J143" i="5"/>
  <c r="P143" i="5"/>
  <c r="N143" i="5"/>
  <c r="M143" i="5"/>
  <c r="AA143" i="5"/>
  <c r="AO143" i="5"/>
  <c r="AM143" i="5"/>
  <c r="AR143" i="5"/>
  <c r="S143" i="5"/>
  <c r="AG143" i="5"/>
  <c r="AE143" i="5"/>
  <c r="R143" i="5"/>
  <c r="X143" i="5"/>
  <c r="V143" i="5"/>
  <c r="AJ143" i="5"/>
  <c r="Y143" i="5"/>
  <c r="W143" i="5"/>
  <c r="AB143" i="5"/>
  <c r="O143" i="5"/>
  <c r="AS143" i="5"/>
  <c r="T143" i="5"/>
  <c r="AH143" i="5"/>
  <c r="AN143" i="5"/>
  <c r="AL143" i="5"/>
  <c r="K143" i="5"/>
  <c r="AP143" i="5"/>
  <c r="Q143" i="5"/>
  <c r="AK143" i="5"/>
  <c r="L143" i="5"/>
  <c r="Z143" i="5"/>
  <c r="AF143" i="5"/>
  <c r="AP144" i="5"/>
  <c r="G145" i="5" a="1"/>
  <c r="G145" i="5" s="1"/>
  <c r="H145" i="5" s="1"/>
  <c r="F145" i="5" a="1"/>
  <c r="F145" i="5" s="1"/>
  <c r="A146" i="5"/>
  <c r="C145" i="5" a="1"/>
  <c r="C145" i="5" s="1"/>
  <c r="Z144" i="5" l="1"/>
  <c r="AG144" i="5"/>
  <c r="AM144" i="5"/>
  <c r="L144" i="5"/>
  <c r="AE144" i="5"/>
  <c r="AS144" i="5"/>
  <c r="AK144" i="5"/>
  <c r="T144" i="5"/>
  <c r="AO144" i="5"/>
  <c r="AH144" i="5"/>
  <c r="Y144" i="5"/>
  <c r="W144" i="5"/>
  <c r="AC144" i="5"/>
  <c r="AQ144" i="5"/>
  <c r="R144" i="5"/>
  <c r="Q144" i="5"/>
  <c r="O144" i="5"/>
  <c r="U144" i="5"/>
  <c r="AI144" i="5"/>
  <c r="J144" i="5"/>
  <c r="AN144" i="5"/>
  <c r="AL144" i="5"/>
  <c r="M144" i="5"/>
  <c r="AA144" i="5"/>
  <c r="AF144" i="5"/>
  <c r="AD144" i="5"/>
  <c r="AR144" i="5"/>
  <c r="S144" i="5"/>
  <c r="X144" i="5"/>
  <c r="V144" i="5"/>
  <c r="AJ144" i="5"/>
  <c r="K144" i="5"/>
  <c r="P144" i="5"/>
  <c r="N144" i="5"/>
  <c r="AB144" i="5"/>
  <c r="V145" i="5"/>
  <c r="A147" i="5"/>
  <c r="C146" i="5" a="1"/>
  <c r="C146" i="5" s="1"/>
  <c r="G146" i="5" a="1"/>
  <c r="G146" i="5" s="1"/>
  <c r="H146" i="5" s="1"/>
  <c r="F146" i="5" a="1"/>
  <c r="F146" i="5" s="1"/>
  <c r="U145" i="5" l="1"/>
  <c r="AI145" i="5"/>
  <c r="J145" i="5"/>
  <c r="P145" i="5"/>
  <c r="N145" i="5"/>
  <c r="M145" i="5"/>
  <c r="AA145" i="5"/>
  <c r="AO145" i="5"/>
  <c r="AM145" i="5"/>
  <c r="AR145" i="5"/>
  <c r="S145" i="5"/>
  <c r="AG145" i="5"/>
  <c r="AE145" i="5"/>
  <c r="K145" i="5"/>
  <c r="AP145" i="5"/>
  <c r="O145" i="5"/>
  <c r="AS145" i="5"/>
  <c r="T145" i="5"/>
  <c r="AH145" i="5"/>
  <c r="AN145" i="5"/>
  <c r="AL145" i="5"/>
  <c r="AJ145" i="5"/>
  <c r="Y145" i="5"/>
  <c r="W145" i="5"/>
  <c r="AB145" i="5"/>
  <c r="Q145" i="5"/>
  <c r="AK145" i="5"/>
  <c r="L145" i="5"/>
  <c r="Z145" i="5"/>
  <c r="AF145" i="5"/>
  <c r="AD145" i="5"/>
  <c r="AC145" i="5"/>
  <c r="AQ145" i="5"/>
  <c r="R145" i="5"/>
  <c r="X145" i="5"/>
  <c r="S146" i="5"/>
  <c r="C147" i="5" a="1"/>
  <c r="C147" i="5" s="1"/>
  <c r="G147" i="5" a="1"/>
  <c r="G147" i="5" s="1"/>
  <c r="H147" i="5" s="1"/>
  <c r="F147" i="5" a="1"/>
  <c r="F147" i="5" s="1"/>
  <c r="A148" i="5"/>
  <c r="X146" i="5" l="1"/>
  <c r="AK146" i="5"/>
  <c r="AC146" i="5"/>
  <c r="AE146" i="5"/>
  <c r="U146" i="5"/>
  <c r="AP146" i="5"/>
  <c r="AS146" i="5"/>
  <c r="AQ146" i="5"/>
  <c r="P146" i="5"/>
  <c r="AI146" i="5"/>
  <c r="AM146" i="5"/>
  <c r="K146" i="5"/>
  <c r="AO146" i="5"/>
  <c r="W146" i="5"/>
  <c r="AJ146" i="5"/>
  <c r="AH146" i="5"/>
  <c r="AG146" i="5"/>
  <c r="O146" i="5"/>
  <c r="AB146" i="5"/>
  <c r="Z146" i="5"/>
  <c r="Y146" i="5"/>
  <c r="V146" i="5"/>
  <c r="T146" i="5"/>
  <c r="R146" i="5"/>
  <c r="Q146" i="5"/>
  <c r="N146" i="5"/>
  <c r="L146" i="5"/>
  <c r="J146" i="5"/>
  <c r="AN146" i="5"/>
  <c r="AL146" i="5"/>
  <c r="M146" i="5"/>
  <c r="AA146" i="5"/>
  <c r="AF146" i="5"/>
  <c r="AD146" i="5"/>
  <c r="AR146" i="5"/>
  <c r="F148" i="5" a="1"/>
  <c r="F148" i="5" s="1"/>
  <c r="A149" i="5"/>
  <c r="G148" i="5" a="1"/>
  <c r="G148" i="5" s="1"/>
  <c r="H148" i="5" s="1"/>
  <c r="C148" i="5" a="1"/>
  <c r="C148" i="5" s="1"/>
  <c r="N147" i="5"/>
  <c r="AA147" i="5" l="1"/>
  <c r="AM147" i="5"/>
  <c r="AR147" i="5"/>
  <c r="S147" i="5"/>
  <c r="AG147" i="5"/>
  <c r="AE147" i="5"/>
  <c r="M147" i="5"/>
  <c r="AO147" i="5"/>
  <c r="T147" i="5"/>
  <c r="L147" i="5"/>
  <c r="AD147" i="5"/>
  <c r="AC147" i="5"/>
  <c r="AQ147" i="5"/>
  <c r="R147" i="5"/>
  <c r="X147" i="5"/>
  <c r="V147" i="5"/>
  <c r="AJ147" i="5"/>
  <c r="K147" i="5"/>
  <c r="Y147" i="5"/>
  <c r="W147" i="5"/>
  <c r="AB147" i="5"/>
  <c r="AP147" i="5"/>
  <c r="Q147" i="5"/>
  <c r="O147" i="5"/>
  <c r="AS147" i="5"/>
  <c r="AH147" i="5"/>
  <c r="AN147" i="5"/>
  <c r="AL147" i="5"/>
  <c r="AK147" i="5"/>
  <c r="Z147" i="5"/>
  <c r="AF147" i="5"/>
  <c r="U147" i="5"/>
  <c r="AI147" i="5"/>
  <c r="J147" i="5"/>
  <c r="P147" i="5"/>
  <c r="S148" i="5"/>
  <c r="F149" i="5" a="1"/>
  <c r="F149" i="5" s="1"/>
  <c r="A150" i="5"/>
  <c r="C149" i="5" a="1"/>
  <c r="C149" i="5" s="1"/>
  <c r="G149" i="5" a="1"/>
  <c r="G149" i="5" s="1"/>
  <c r="H149" i="5" s="1"/>
  <c r="X148" i="5" l="1"/>
  <c r="AK148" i="5"/>
  <c r="AI148" i="5"/>
  <c r="AM148" i="5"/>
  <c r="K148" i="5"/>
  <c r="AE148" i="5"/>
  <c r="AP148" i="5"/>
  <c r="AS148" i="5"/>
  <c r="AQ148" i="5"/>
  <c r="P148" i="5"/>
  <c r="AC148" i="5"/>
  <c r="U148" i="5"/>
  <c r="AG148" i="5"/>
  <c r="O148" i="5"/>
  <c r="AB148" i="5"/>
  <c r="Z148" i="5"/>
  <c r="AO148" i="5"/>
  <c r="W148" i="5"/>
  <c r="AJ148" i="5"/>
  <c r="AH148" i="5"/>
  <c r="Y148" i="5"/>
  <c r="V148" i="5"/>
  <c r="T148" i="5"/>
  <c r="R148" i="5"/>
  <c r="Q148" i="5"/>
  <c r="N148" i="5"/>
  <c r="L148" i="5"/>
  <c r="J148" i="5"/>
  <c r="AN148" i="5"/>
  <c r="AL148" i="5"/>
  <c r="M148" i="5"/>
  <c r="AA148" i="5"/>
  <c r="AF148" i="5"/>
  <c r="AD148" i="5"/>
  <c r="AR148" i="5"/>
  <c r="AL149" i="5"/>
  <c r="F150" i="5" a="1"/>
  <c r="F150" i="5" s="1"/>
  <c r="A151" i="5"/>
  <c r="C150" i="5" a="1"/>
  <c r="C150" i="5" s="1"/>
  <c r="G150" i="5" a="1"/>
  <c r="G150" i="5" s="1"/>
  <c r="H150" i="5" s="1"/>
  <c r="AQ149" i="5" l="1"/>
  <c r="S149" i="5"/>
  <c r="X149" i="5"/>
  <c r="AE149" i="5"/>
  <c r="AK149" i="5"/>
  <c r="AD149" i="5"/>
  <c r="V149" i="5"/>
  <c r="K149" i="5"/>
  <c r="W149" i="5"/>
  <c r="Z149" i="5"/>
  <c r="AC149" i="5"/>
  <c r="R149" i="5"/>
  <c r="AR149" i="5"/>
  <c r="AG149" i="5"/>
  <c r="AJ149" i="5"/>
  <c r="Y149" i="5"/>
  <c r="L149" i="5"/>
  <c r="AF149" i="5"/>
  <c r="U149" i="5"/>
  <c r="AI149" i="5"/>
  <c r="J149" i="5"/>
  <c r="P149" i="5"/>
  <c r="N149" i="5"/>
  <c r="M149" i="5"/>
  <c r="AA149" i="5"/>
  <c r="AO149" i="5"/>
  <c r="AM149" i="5"/>
  <c r="AB149" i="5"/>
  <c r="AP149" i="5"/>
  <c r="Q149" i="5"/>
  <c r="O149" i="5"/>
  <c r="AS149" i="5"/>
  <c r="T149" i="5"/>
  <c r="AH149" i="5"/>
  <c r="AN149" i="5"/>
  <c r="R150" i="5"/>
  <c r="C151" i="5" a="1"/>
  <c r="C151" i="5" s="1"/>
  <c r="F151" i="5" a="1"/>
  <c r="F151" i="5" s="1"/>
  <c r="A152" i="5"/>
  <c r="G151" i="5" a="1"/>
  <c r="G151" i="5" s="1"/>
  <c r="H151" i="5" s="1"/>
  <c r="AI150" i="5" l="1"/>
  <c r="J150" i="5"/>
  <c r="Q150" i="5"/>
  <c r="O150" i="5"/>
  <c r="U150" i="5"/>
  <c r="AN150" i="5"/>
  <c r="AL150" i="5"/>
  <c r="M150" i="5"/>
  <c r="AA150" i="5"/>
  <c r="AF150" i="5"/>
  <c r="AD150" i="5"/>
  <c r="AR150" i="5"/>
  <c r="S150" i="5"/>
  <c r="X150" i="5"/>
  <c r="V150" i="5"/>
  <c r="AJ150" i="5"/>
  <c r="K150" i="5"/>
  <c r="P150" i="5"/>
  <c r="N150" i="5"/>
  <c r="AB150" i="5"/>
  <c r="AP150" i="5"/>
  <c r="AO150" i="5"/>
  <c r="AM150" i="5"/>
  <c r="AS150" i="5"/>
  <c r="T150" i="5"/>
  <c r="AH150" i="5"/>
  <c r="AG150" i="5"/>
  <c r="AE150" i="5"/>
  <c r="AK150" i="5"/>
  <c r="L150" i="5"/>
  <c r="Z150" i="5"/>
  <c r="AD151" i="5"/>
  <c r="AL151" i="5"/>
  <c r="X151" i="5"/>
  <c r="R151" i="5"/>
  <c r="AH151" i="5"/>
  <c r="AA151" i="5"/>
  <c r="AC151" i="5"/>
  <c r="AK151" i="5"/>
  <c r="Y150" i="5"/>
  <c r="W150" i="5"/>
  <c r="AC150" i="5"/>
  <c r="AQ150" i="5"/>
  <c r="AE151" i="5"/>
  <c r="A153" i="5"/>
  <c r="C152" i="5" a="1"/>
  <c r="C152" i="5" s="1"/>
  <c r="G152" i="5" a="1"/>
  <c r="G152" i="5" s="1"/>
  <c r="H152" i="5" s="1"/>
  <c r="F152" i="5" a="1"/>
  <c r="F152" i="5" s="1"/>
  <c r="AJ151" i="5" l="1"/>
  <c r="T151" i="5"/>
  <c r="Y151" i="5"/>
  <c r="L151" i="5"/>
  <c r="AN151" i="5"/>
  <c r="AO151" i="5"/>
  <c r="V151" i="5"/>
  <c r="AQ151" i="5"/>
  <c r="AF151" i="5"/>
  <c r="AS151" i="5"/>
  <c r="K151" i="5"/>
  <c r="AM151" i="5"/>
  <c r="M151" i="5"/>
  <c r="Z151" i="5"/>
  <c r="W151" i="5"/>
  <c r="AB151" i="5"/>
  <c r="AP151" i="5"/>
  <c r="Q151" i="5"/>
  <c r="O151" i="5"/>
  <c r="U151" i="5"/>
  <c r="AI151" i="5"/>
  <c r="J151" i="5"/>
  <c r="P151" i="5"/>
  <c r="N151" i="5"/>
  <c r="AR151" i="5"/>
  <c r="S151" i="5"/>
  <c r="AG151" i="5"/>
  <c r="K152" i="5"/>
  <c r="G153" i="5" a="1"/>
  <c r="G153" i="5" s="1"/>
  <c r="H153" i="5" s="1"/>
  <c r="F153" i="5" a="1"/>
  <c r="F153" i="5" s="1"/>
  <c r="A154" i="5"/>
  <c r="C153" i="5" a="1"/>
  <c r="C153" i="5" s="1"/>
  <c r="AL152" i="5" l="1"/>
  <c r="AC152" i="5"/>
  <c r="J152" i="5"/>
  <c r="AQ152" i="5"/>
  <c r="W152" i="5"/>
  <c r="AA152" i="5"/>
  <c r="U152" i="5"/>
  <c r="Y152" i="5"/>
  <c r="M152" i="5"/>
  <c r="Q152" i="5"/>
  <c r="AN152" i="5"/>
  <c r="AI152" i="5"/>
  <c r="O152" i="5"/>
  <c r="R152" i="5"/>
  <c r="P152" i="5"/>
  <c r="N152" i="5"/>
  <c r="AB152" i="5"/>
  <c r="AP152" i="5"/>
  <c r="AO152" i="5"/>
  <c r="AM152" i="5"/>
  <c r="AS152" i="5"/>
  <c r="T152" i="5"/>
  <c r="AH152" i="5"/>
  <c r="AG152" i="5"/>
  <c r="AE152" i="5"/>
  <c r="AK152" i="5"/>
  <c r="L152" i="5"/>
  <c r="Z152" i="5"/>
  <c r="AF152" i="5"/>
  <c r="AD152" i="5"/>
  <c r="AR152" i="5"/>
  <c r="S152" i="5"/>
  <c r="X152" i="5"/>
  <c r="V152" i="5"/>
  <c r="AJ152" i="5"/>
  <c r="N153" i="5"/>
  <c r="G154" i="5" a="1"/>
  <c r="G154" i="5" s="1"/>
  <c r="H154" i="5" s="1"/>
  <c r="A155" i="5"/>
  <c r="F154" i="5" a="1"/>
  <c r="F154" i="5" s="1"/>
  <c r="C154" i="5" a="1"/>
  <c r="C154" i="5" s="1"/>
  <c r="AL153" i="5" l="1"/>
  <c r="AS153" i="5"/>
  <c r="R153" i="5"/>
  <c r="AN153" i="5"/>
  <c r="L153" i="5"/>
  <c r="AQ153" i="5"/>
  <c r="AH153" i="5"/>
  <c r="AK153" i="5"/>
  <c r="AC153" i="5"/>
  <c r="AF153" i="5"/>
  <c r="AD153" i="5"/>
  <c r="V153" i="5"/>
  <c r="Z153" i="5"/>
  <c r="T153" i="5"/>
  <c r="X153" i="5"/>
  <c r="M153" i="5"/>
  <c r="AA153" i="5"/>
  <c r="AO153" i="5"/>
  <c r="AM153" i="5"/>
  <c r="AR153" i="5"/>
  <c r="S153" i="5"/>
  <c r="AG153" i="5"/>
  <c r="AE153" i="5"/>
  <c r="AJ153" i="5"/>
  <c r="K153" i="5"/>
  <c r="Y153" i="5"/>
  <c r="W153" i="5"/>
  <c r="AB153" i="5"/>
  <c r="AP153" i="5"/>
  <c r="Q153" i="5"/>
  <c r="O153" i="5"/>
  <c r="R154" i="5"/>
  <c r="AB154" i="5"/>
  <c r="AS154" i="5"/>
  <c r="N154" i="5"/>
  <c r="V154" i="5"/>
  <c r="AO154" i="5"/>
  <c r="U153" i="5"/>
  <c r="AI153" i="5"/>
  <c r="J153" i="5"/>
  <c r="P153" i="5"/>
  <c r="S154" i="5"/>
  <c r="F155" i="5" a="1"/>
  <c r="F155" i="5" s="1"/>
  <c r="A156" i="5"/>
  <c r="G155" i="5" a="1"/>
  <c r="G155" i="5" s="1"/>
  <c r="H155" i="5" s="1"/>
  <c r="C155" i="5" a="1"/>
  <c r="C155" i="5" s="1"/>
  <c r="AG154" i="5" l="1"/>
  <c r="T154" i="5"/>
  <c r="Y154" i="5"/>
  <c r="L154" i="5"/>
  <c r="AE154" i="5"/>
  <c r="AQ154" i="5"/>
  <c r="W154" i="5"/>
  <c r="K154" i="5"/>
  <c r="X154" i="5"/>
  <c r="AK154" i="5"/>
  <c r="AP154" i="5"/>
  <c r="P154" i="5"/>
  <c r="AC154" i="5"/>
  <c r="AH154" i="5"/>
  <c r="AM154" i="5"/>
  <c r="AJ154" i="5"/>
  <c r="Z154" i="5"/>
  <c r="Q154" i="5"/>
  <c r="O154" i="5"/>
  <c r="U154" i="5"/>
  <c r="AI154" i="5"/>
  <c r="J154" i="5"/>
  <c r="AN154" i="5"/>
  <c r="AL154" i="5"/>
  <c r="M154" i="5"/>
  <c r="AA154" i="5"/>
  <c r="AF154" i="5"/>
  <c r="AD154" i="5"/>
  <c r="AR154" i="5"/>
  <c r="V155" i="5"/>
  <c r="C156" i="5" a="1"/>
  <c r="C156" i="5" s="1"/>
  <c r="A157" i="5"/>
  <c r="F156" i="5" a="1"/>
  <c r="F156" i="5" s="1"/>
  <c r="G156" i="5" a="1"/>
  <c r="G156" i="5" s="1"/>
  <c r="H156" i="5" s="1"/>
  <c r="AB155" i="5" l="1"/>
  <c r="K155" i="5"/>
  <c r="AP155" i="5"/>
  <c r="Y155" i="5"/>
  <c r="Q155" i="5"/>
  <c r="W155" i="5"/>
  <c r="O155" i="5"/>
  <c r="AJ155" i="5"/>
  <c r="U155" i="5"/>
  <c r="AI155" i="5"/>
  <c r="J155" i="5"/>
  <c r="P155" i="5"/>
  <c r="N155" i="5"/>
  <c r="M155" i="5"/>
  <c r="AA155" i="5"/>
  <c r="AO155" i="5"/>
  <c r="AM155" i="5"/>
  <c r="AR155" i="5"/>
  <c r="S155" i="5"/>
  <c r="AG155" i="5"/>
  <c r="AE155" i="5"/>
  <c r="AS155" i="5"/>
  <c r="T155" i="5"/>
  <c r="AH155" i="5"/>
  <c r="AN155" i="5"/>
  <c r="AL155" i="5"/>
  <c r="AK155" i="5"/>
  <c r="L155" i="5"/>
  <c r="Z155" i="5"/>
  <c r="AF155" i="5"/>
  <c r="AD155" i="5"/>
  <c r="AC155" i="5"/>
  <c r="AQ155" i="5"/>
  <c r="R155" i="5"/>
  <c r="X155" i="5"/>
  <c r="G157" i="5" a="1"/>
  <c r="G157" i="5" s="1"/>
  <c r="H157" i="5" s="1"/>
  <c r="A158" i="5"/>
  <c r="C157" i="5" a="1"/>
  <c r="C157" i="5" s="1"/>
  <c r="F157" i="5" a="1"/>
  <c r="F157" i="5" s="1"/>
  <c r="Z156" i="5"/>
  <c r="P156" i="5" l="1"/>
  <c r="Y156" i="5"/>
  <c r="AC156" i="5"/>
  <c r="R156" i="5"/>
  <c r="AB156" i="5"/>
  <c r="W156" i="5"/>
  <c r="AQ156" i="5"/>
  <c r="O156" i="5"/>
  <c r="AI156" i="5"/>
  <c r="V156" i="5"/>
  <c r="K156" i="5"/>
  <c r="Q156" i="5"/>
  <c r="U156" i="5"/>
  <c r="J156" i="5"/>
  <c r="X156" i="5"/>
  <c r="AJ156" i="5"/>
  <c r="N156" i="5"/>
  <c r="AP156" i="5"/>
  <c r="AN156" i="5"/>
  <c r="AL156" i="5"/>
  <c r="M156" i="5"/>
  <c r="AA156" i="5"/>
  <c r="AF156" i="5"/>
  <c r="AD156" i="5"/>
  <c r="AR156" i="5"/>
  <c r="S156" i="5"/>
  <c r="AO156" i="5"/>
  <c r="AM156" i="5"/>
  <c r="AS156" i="5"/>
  <c r="T156" i="5"/>
  <c r="AH156" i="5"/>
  <c r="AG156" i="5"/>
  <c r="AE156" i="5"/>
  <c r="AK156" i="5"/>
  <c r="L156" i="5"/>
  <c r="F158" i="5" a="1"/>
  <c r="F158" i="5" s="1"/>
  <c r="A159" i="5"/>
  <c r="C158" i="5" a="1"/>
  <c r="C158" i="5" s="1"/>
  <c r="G158" i="5" a="1"/>
  <c r="G158" i="5" s="1"/>
  <c r="H158" i="5" s="1"/>
  <c r="AD157" i="5"/>
  <c r="U157" i="5" l="1"/>
  <c r="AI157" i="5"/>
  <c r="J157" i="5"/>
  <c r="P157" i="5"/>
  <c r="N157" i="5"/>
  <c r="M157" i="5"/>
  <c r="AA157" i="5"/>
  <c r="AO157" i="5"/>
  <c r="AM157" i="5"/>
  <c r="AR157" i="5"/>
  <c r="S157" i="5"/>
  <c r="AG157" i="5"/>
  <c r="AE157" i="5"/>
  <c r="AC157" i="5"/>
  <c r="AQ157" i="5"/>
  <c r="R157" i="5"/>
  <c r="X157" i="5"/>
  <c r="V157" i="5"/>
  <c r="AJ157" i="5"/>
  <c r="K157" i="5"/>
  <c r="Y157" i="5"/>
  <c r="W157" i="5"/>
  <c r="AB157" i="5"/>
  <c r="AP157" i="5"/>
  <c r="Q157" i="5"/>
  <c r="O157" i="5"/>
  <c r="AS157" i="5"/>
  <c r="T157" i="5"/>
  <c r="AH157" i="5"/>
  <c r="AN157" i="5"/>
  <c r="AL157" i="5"/>
  <c r="AK157" i="5"/>
  <c r="L157" i="5"/>
  <c r="Z157" i="5"/>
  <c r="AF157" i="5"/>
  <c r="S158" i="5"/>
  <c r="C159" i="5" a="1"/>
  <c r="C159" i="5" s="1"/>
  <c r="F159" i="5" a="1"/>
  <c r="F159" i="5" s="1"/>
  <c r="A160" i="5"/>
  <c r="G159" i="5" a="1"/>
  <c r="G159" i="5" s="1"/>
  <c r="H159" i="5" s="1"/>
  <c r="X158" i="5" l="1"/>
  <c r="AK158" i="5"/>
  <c r="AO158" i="5"/>
  <c r="W158" i="5"/>
  <c r="AJ158" i="5"/>
  <c r="AH158" i="5"/>
  <c r="AG158" i="5"/>
  <c r="O158" i="5"/>
  <c r="AB158" i="5"/>
  <c r="Z158" i="5"/>
  <c r="AQ158" i="5"/>
  <c r="P158" i="5"/>
  <c r="AI158" i="5"/>
  <c r="AC158" i="5"/>
  <c r="Y158" i="5"/>
  <c r="V158" i="5"/>
  <c r="T158" i="5"/>
  <c r="R158" i="5"/>
  <c r="AS158" i="5"/>
  <c r="AM158" i="5"/>
  <c r="K158" i="5"/>
  <c r="AE158" i="5"/>
  <c r="U158" i="5"/>
  <c r="AP158" i="5"/>
  <c r="Q158" i="5"/>
  <c r="N158" i="5"/>
  <c r="L158" i="5"/>
  <c r="J158" i="5"/>
  <c r="AN158" i="5"/>
  <c r="AL158" i="5"/>
  <c r="M158" i="5"/>
  <c r="AA158" i="5"/>
  <c r="AF158" i="5"/>
  <c r="AD158" i="5"/>
  <c r="AR158" i="5"/>
  <c r="V159" i="5"/>
  <c r="A161" i="5"/>
  <c r="C160" i="5" a="1"/>
  <c r="C160" i="5" s="1"/>
  <c r="G160" i="5" a="1"/>
  <c r="G160" i="5" s="1"/>
  <c r="H160" i="5" s="1"/>
  <c r="F160" i="5" a="1"/>
  <c r="F160" i="5" s="1"/>
  <c r="U159" i="5" l="1"/>
  <c r="AE159" i="5"/>
  <c r="W159" i="5"/>
  <c r="Y159" i="5"/>
  <c r="P159" i="5"/>
  <c r="AR159" i="5"/>
  <c r="AJ159" i="5"/>
  <c r="AI159" i="5"/>
  <c r="N159" i="5"/>
  <c r="S159" i="5"/>
  <c r="K159" i="5"/>
  <c r="J159" i="5"/>
  <c r="AG159" i="5"/>
  <c r="AA160" i="5"/>
  <c r="AI160" i="5"/>
  <c r="T160" i="5"/>
  <c r="AJ160" i="5"/>
  <c r="AE160" i="5"/>
  <c r="X160" i="5"/>
  <c r="AN160" i="5"/>
  <c r="Q160" i="5"/>
  <c r="M159" i="5"/>
  <c r="AA159" i="5"/>
  <c r="AO159" i="5"/>
  <c r="AM159" i="5"/>
  <c r="AB159" i="5"/>
  <c r="AP159" i="5"/>
  <c r="Q159" i="5"/>
  <c r="O159" i="5"/>
  <c r="AS159" i="5"/>
  <c r="T159" i="5"/>
  <c r="AH159" i="5"/>
  <c r="AN159" i="5"/>
  <c r="AL159" i="5"/>
  <c r="AK159" i="5"/>
  <c r="L159" i="5"/>
  <c r="Z159" i="5"/>
  <c r="AF159" i="5"/>
  <c r="AD159" i="5"/>
  <c r="AC159" i="5"/>
  <c r="AQ159" i="5"/>
  <c r="R159" i="5"/>
  <c r="X159" i="5"/>
  <c r="G161" i="5" a="1"/>
  <c r="G161" i="5" s="1"/>
  <c r="H161" i="5" s="1"/>
  <c r="F161" i="5" a="1"/>
  <c r="F161" i="5" s="1"/>
  <c r="C161" i="5" a="1"/>
  <c r="C161" i="5" s="1"/>
  <c r="A162" i="5"/>
  <c r="R160" i="5"/>
  <c r="AL160" i="5" l="1"/>
  <c r="K160" i="5"/>
  <c r="V160" i="5"/>
  <c r="N160" i="5"/>
  <c r="AG160" i="5"/>
  <c r="AS160" i="5"/>
  <c r="P160" i="5"/>
  <c r="U160" i="5"/>
  <c r="AP160" i="5"/>
  <c r="AM160" i="5"/>
  <c r="M160" i="5"/>
  <c r="AH160" i="5"/>
  <c r="J160" i="5"/>
  <c r="AO160" i="5"/>
  <c r="O160" i="5"/>
  <c r="AB160" i="5"/>
  <c r="AF160" i="5"/>
  <c r="AD160" i="5"/>
  <c r="AR160" i="5"/>
  <c r="S160" i="5"/>
  <c r="AK160" i="5"/>
  <c r="L160" i="5"/>
  <c r="Z160" i="5"/>
  <c r="Y160" i="5"/>
  <c r="W160" i="5"/>
  <c r="AC160" i="5"/>
  <c r="AQ160" i="5"/>
  <c r="AE161" i="5"/>
  <c r="G162" i="5" a="1"/>
  <c r="G162" i="5" s="1"/>
  <c r="H162" i="5" s="1"/>
  <c r="A163" i="5"/>
  <c r="F162" i="5" a="1"/>
  <c r="F162" i="5" s="1"/>
  <c r="C162" i="5" a="1"/>
  <c r="C162" i="5" s="1"/>
  <c r="T161" i="5" l="1"/>
  <c r="AQ161" i="5"/>
  <c r="AN161" i="5"/>
  <c r="AI161" i="5"/>
  <c r="AF161" i="5"/>
  <c r="AS161" i="5"/>
  <c r="K161" i="5"/>
  <c r="W161" i="5"/>
  <c r="AK161" i="5"/>
  <c r="AP161" i="5"/>
  <c r="O161" i="5"/>
  <c r="AC161" i="5"/>
  <c r="R161" i="5"/>
  <c r="AL161" i="5"/>
  <c r="U161" i="5"/>
  <c r="J161" i="5"/>
  <c r="AD161" i="5"/>
  <c r="Y161" i="5"/>
  <c r="V161" i="5"/>
  <c r="L161" i="5"/>
  <c r="Q161" i="5"/>
  <c r="N161" i="5"/>
  <c r="AJ161" i="5"/>
  <c r="AH161" i="5"/>
  <c r="X161" i="5"/>
  <c r="AB161" i="5"/>
  <c r="Z161" i="5"/>
  <c r="P161" i="5"/>
  <c r="M161" i="5"/>
  <c r="AA161" i="5"/>
  <c r="AO161" i="5"/>
  <c r="AM161" i="5"/>
  <c r="AR161" i="5"/>
  <c r="S161" i="5"/>
  <c r="AG161" i="5"/>
  <c r="F163" i="5" a="1"/>
  <c r="F163" i="5" s="1"/>
  <c r="G163" i="5" a="1"/>
  <c r="G163" i="5" s="1"/>
  <c r="H163" i="5" s="1"/>
  <c r="C163" i="5" a="1"/>
  <c r="C163" i="5" s="1"/>
  <c r="A164" i="5"/>
  <c r="Z162" i="5"/>
  <c r="AB162" i="5" l="1"/>
  <c r="R162" i="5"/>
  <c r="Y162" i="5"/>
  <c r="J162" i="5"/>
  <c r="Q162" i="5"/>
  <c r="X162" i="5"/>
  <c r="U162" i="5"/>
  <c r="AJ162" i="5"/>
  <c r="AC162" i="5"/>
  <c r="P162" i="5"/>
  <c r="W162" i="5"/>
  <c r="AQ162" i="5"/>
  <c r="O162" i="5"/>
  <c r="AI162" i="5"/>
  <c r="V162" i="5"/>
  <c r="K162" i="5"/>
  <c r="N162" i="5"/>
  <c r="AP162" i="5"/>
  <c r="AN162" i="5"/>
  <c r="AL162" i="5"/>
  <c r="M162" i="5"/>
  <c r="AA162" i="5"/>
  <c r="AF162" i="5"/>
  <c r="AD162" i="5"/>
  <c r="AR162" i="5"/>
  <c r="S162" i="5"/>
  <c r="AO162" i="5"/>
  <c r="AM162" i="5"/>
  <c r="AS162" i="5"/>
  <c r="T162" i="5"/>
  <c r="AH162" i="5"/>
  <c r="N163" i="5"/>
  <c r="Z163" i="5"/>
  <c r="AI163" i="5"/>
  <c r="AG162" i="5"/>
  <c r="AE162" i="5"/>
  <c r="AK162" i="5"/>
  <c r="L162" i="5"/>
  <c r="A165" i="5"/>
  <c r="F164" i="5" a="1"/>
  <c r="F164" i="5" s="1"/>
  <c r="G164" i="5" a="1"/>
  <c r="G164" i="5" s="1"/>
  <c r="H164" i="5" s="1"/>
  <c r="C164" i="5" a="1"/>
  <c r="C164" i="5" s="1"/>
  <c r="O163" i="5"/>
  <c r="J163" i="5" l="1"/>
  <c r="AK163" i="5"/>
  <c r="U163" i="5"/>
  <c r="AN163" i="5"/>
  <c r="AO163" i="5"/>
  <c r="M163" i="5"/>
  <c r="AF163" i="5"/>
  <c r="T163" i="5"/>
  <c r="P163" i="5"/>
  <c r="L163" i="5"/>
  <c r="AD163" i="5"/>
  <c r="AA163" i="5"/>
  <c r="AM163" i="5"/>
  <c r="AS163" i="5"/>
  <c r="AH163" i="5"/>
  <c r="AL163" i="5"/>
  <c r="AC163" i="5"/>
  <c r="AQ163" i="5"/>
  <c r="R163" i="5"/>
  <c r="X163" i="5"/>
  <c r="V163" i="5"/>
  <c r="AP164" i="5"/>
  <c r="T164" i="5"/>
  <c r="AB164" i="5"/>
  <c r="AM164" i="5"/>
  <c r="P164" i="5"/>
  <c r="Q164" i="5"/>
  <c r="AO164" i="5"/>
  <c r="AR163" i="5"/>
  <c r="S163" i="5"/>
  <c r="AG163" i="5"/>
  <c r="AE163" i="5"/>
  <c r="AJ163" i="5"/>
  <c r="K163" i="5"/>
  <c r="Y163" i="5"/>
  <c r="W163" i="5"/>
  <c r="AB163" i="5"/>
  <c r="AP163" i="5"/>
  <c r="Q163" i="5"/>
  <c r="K164" i="5"/>
  <c r="G165" i="5" a="1"/>
  <c r="G165" i="5" s="1"/>
  <c r="H165" i="5" s="1"/>
  <c r="C165" i="5" a="1"/>
  <c r="C165" i="5" s="1"/>
  <c r="F165" i="5" a="1"/>
  <c r="F165" i="5" s="1"/>
  <c r="A166" i="5"/>
  <c r="AS164" i="5" l="1"/>
  <c r="U164" i="5"/>
  <c r="AH164" i="5"/>
  <c r="O164" i="5"/>
  <c r="N164" i="5"/>
  <c r="AG164" i="5"/>
  <c r="AE164" i="5"/>
  <c r="AK164" i="5"/>
  <c r="L164" i="5"/>
  <c r="Z164" i="5"/>
  <c r="Y164" i="5"/>
  <c r="W164" i="5"/>
  <c r="AC164" i="5"/>
  <c r="AQ164" i="5"/>
  <c r="R164" i="5"/>
  <c r="AN164" i="5"/>
  <c r="AF164" i="5"/>
  <c r="AD164" i="5"/>
  <c r="AR164" i="5"/>
  <c r="S164" i="5"/>
  <c r="AE165" i="5"/>
  <c r="X165" i="5"/>
  <c r="AF165" i="5"/>
  <c r="S165" i="5"/>
  <c r="AI164" i="5"/>
  <c r="J164" i="5"/>
  <c r="AL164" i="5"/>
  <c r="M164" i="5"/>
  <c r="AA164" i="5"/>
  <c r="X164" i="5"/>
  <c r="V164" i="5"/>
  <c r="AJ164" i="5"/>
  <c r="AL165" i="5"/>
  <c r="F166" i="5" a="1"/>
  <c r="F166" i="5" s="1"/>
  <c r="A167" i="5"/>
  <c r="G166" i="5" a="1"/>
  <c r="G166" i="5" s="1"/>
  <c r="H166" i="5" s="1"/>
  <c r="C166" i="5" a="1"/>
  <c r="C166" i="5" s="1"/>
  <c r="L165" i="5" l="1"/>
  <c r="AQ165" i="5"/>
  <c r="Z165" i="5"/>
  <c r="AC165" i="5"/>
  <c r="R165" i="5"/>
  <c r="V165" i="5"/>
  <c r="K165" i="5"/>
  <c r="W165" i="5"/>
  <c r="AK165" i="5"/>
  <c r="AD165" i="5"/>
  <c r="AR165" i="5"/>
  <c r="AG165" i="5"/>
  <c r="AJ165" i="5"/>
  <c r="Y165" i="5"/>
  <c r="U165" i="5"/>
  <c r="AI165" i="5"/>
  <c r="J165" i="5"/>
  <c r="P165" i="5"/>
  <c r="N165" i="5"/>
  <c r="M165" i="5"/>
  <c r="AA165" i="5"/>
  <c r="AO165" i="5"/>
  <c r="AM165" i="5"/>
  <c r="AB165" i="5"/>
  <c r="AP165" i="5"/>
  <c r="Q165" i="5"/>
  <c r="O165" i="5"/>
  <c r="AS165" i="5"/>
  <c r="T165" i="5"/>
  <c r="AH165" i="5"/>
  <c r="AN165" i="5"/>
  <c r="AP166" i="5"/>
  <c r="A168" i="5"/>
  <c r="F167" i="5" a="1"/>
  <c r="F167" i="5" s="1"/>
  <c r="C167" i="5" a="1"/>
  <c r="C167" i="5" s="1"/>
  <c r="G167" i="5" a="1"/>
  <c r="G167" i="5" s="1"/>
  <c r="H167" i="5" s="1"/>
  <c r="O166" i="5" l="1"/>
  <c r="AL166" i="5"/>
  <c r="AF166" i="5"/>
  <c r="AO166" i="5"/>
  <c r="AM166" i="5"/>
  <c r="AS166" i="5"/>
  <c r="T166" i="5"/>
  <c r="AH166" i="5"/>
  <c r="AI166" i="5"/>
  <c r="J166" i="5"/>
  <c r="AN166" i="5"/>
  <c r="M166" i="5"/>
  <c r="AR166" i="5"/>
  <c r="V166" i="5"/>
  <c r="K166" i="5"/>
  <c r="AG166" i="5"/>
  <c r="AE166" i="5"/>
  <c r="AK166" i="5"/>
  <c r="L166" i="5"/>
  <c r="Z166" i="5"/>
  <c r="Y166" i="5"/>
  <c r="W166" i="5"/>
  <c r="AC166" i="5"/>
  <c r="AQ166" i="5"/>
  <c r="R166" i="5"/>
  <c r="Q166" i="5"/>
  <c r="U166" i="5"/>
  <c r="AA166" i="5"/>
  <c r="AD166" i="5"/>
  <c r="S166" i="5"/>
  <c r="X166" i="5"/>
  <c r="AJ166" i="5"/>
  <c r="P166" i="5"/>
  <c r="N166" i="5"/>
  <c r="AB166" i="5"/>
  <c r="AE167" i="5"/>
  <c r="A169" i="5"/>
  <c r="G168" i="5" a="1"/>
  <c r="G168" i="5" s="1"/>
  <c r="H168" i="5" s="1"/>
  <c r="C168" i="5" a="1"/>
  <c r="C168" i="5" s="1"/>
  <c r="F168" i="5" a="1"/>
  <c r="F168" i="5" s="1"/>
  <c r="Z167" i="5" l="1"/>
  <c r="AH167" i="5"/>
  <c r="X167" i="5"/>
  <c r="AS167" i="5"/>
  <c r="AQ167" i="5"/>
  <c r="Y167" i="5"/>
  <c r="AL167" i="5"/>
  <c r="AK167" i="5"/>
  <c r="AI167" i="5"/>
  <c r="Q167" i="5"/>
  <c r="AD167" i="5"/>
  <c r="AC167" i="5"/>
  <c r="K167" i="5"/>
  <c r="AN167" i="5"/>
  <c r="V167" i="5"/>
  <c r="AJ167" i="5"/>
  <c r="AB167" i="5"/>
  <c r="P167" i="5"/>
  <c r="T167" i="5"/>
  <c r="R167" i="5"/>
  <c r="W167" i="5"/>
  <c r="L167" i="5"/>
  <c r="J167" i="5"/>
  <c r="O167" i="5"/>
  <c r="U167" i="5"/>
  <c r="AP167" i="5"/>
  <c r="AF167" i="5"/>
  <c r="N167" i="5"/>
  <c r="N168" i="5"/>
  <c r="V168" i="5"/>
  <c r="M167" i="5"/>
  <c r="AA167" i="5"/>
  <c r="AO167" i="5"/>
  <c r="AM167" i="5"/>
  <c r="AR167" i="5"/>
  <c r="S167" i="5"/>
  <c r="AG167" i="5"/>
  <c r="Z168" i="5"/>
  <c r="A170" i="5"/>
  <c r="G169" i="5" a="1"/>
  <c r="G169" i="5" s="1"/>
  <c r="H169" i="5" s="1"/>
  <c r="F169" i="5" a="1"/>
  <c r="F169" i="5" s="1"/>
  <c r="C169" i="5" a="1"/>
  <c r="C169" i="5" s="1"/>
  <c r="K168" i="5" l="1"/>
  <c r="AP168" i="5"/>
  <c r="Y168" i="5"/>
  <c r="AC168" i="5"/>
  <c r="R168" i="5"/>
  <c r="Q168" i="5"/>
  <c r="U168" i="5"/>
  <c r="J168" i="5"/>
  <c r="X168" i="5"/>
  <c r="AJ168" i="5"/>
  <c r="P168" i="5"/>
  <c r="AB168" i="5"/>
  <c r="W168" i="5"/>
  <c r="AQ168" i="5"/>
  <c r="O168" i="5"/>
  <c r="AI168" i="5"/>
  <c r="AN168" i="5"/>
  <c r="AL168" i="5"/>
  <c r="M168" i="5"/>
  <c r="AA168" i="5"/>
  <c r="AF168" i="5"/>
  <c r="AD168" i="5"/>
  <c r="AR168" i="5"/>
  <c r="S168" i="5"/>
  <c r="AO168" i="5"/>
  <c r="AM168" i="5"/>
  <c r="AS168" i="5"/>
  <c r="T168" i="5"/>
  <c r="AH168" i="5"/>
  <c r="AG168" i="5"/>
  <c r="AE168" i="5"/>
  <c r="AK168" i="5"/>
  <c r="L168" i="5"/>
  <c r="AD169" i="5"/>
  <c r="A171" i="5"/>
  <c r="F170" i="5" a="1"/>
  <c r="F170" i="5" s="1"/>
  <c r="G170" i="5" a="1"/>
  <c r="G170" i="5" s="1"/>
  <c r="H170" i="5" s="1"/>
  <c r="C170" i="5" a="1"/>
  <c r="C170" i="5" s="1"/>
  <c r="M169" i="5" l="1"/>
  <c r="Q169" i="5"/>
  <c r="V169" i="5"/>
  <c r="AO169" i="5"/>
  <c r="AA169" i="5"/>
  <c r="U170" i="5"/>
  <c r="AN169" i="5"/>
  <c r="AR169" i="5"/>
  <c r="S169" i="5"/>
  <c r="AF169" i="5"/>
  <c r="N169" i="5"/>
  <c r="X169" i="5"/>
  <c r="AM169" i="5"/>
  <c r="AJ169" i="5"/>
  <c r="K169" i="5"/>
  <c r="AL169" i="5"/>
  <c r="AB169" i="5"/>
  <c r="Z169" i="5"/>
  <c r="P169" i="5"/>
  <c r="AH169" i="5"/>
  <c r="AS169" i="5"/>
  <c r="AK169" i="5"/>
  <c r="T169" i="5"/>
  <c r="R169" i="5"/>
  <c r="AE169" i="5"/>
  <c r="L169" i="5"/>
  <c r="J169" i="5"/>
  <c r="W169" i="5"/>
  <c r="AC169" i="5"/>
  <c r="AQ169" i="5"/>
  <c r="AG169" i="5"/>
  <c r="O169" i="5"/>
  <c r="AP169" i="5"/>
  <c r="U169" i="5"/>
  <c r="AI169" i="5"/>
  <c r="Y169" i="5"/>
  <c r="AF170" i="5"/>
  <c r="C171" i="5" a="1"/>
  <c r="C171" i="5" s="1"/>
  <c r="F171" i="5" a="1"/>
  <c r="F171" i="5" s="1"/>
  <c r="A172" i="5"/>
  <c r="G171" i="5" a="1"/>
  <c r="G171" i="5" s="1"/>
  <c r="H171" i="5" s="1"/>
  <c r="K170" i="5" l="1"/>
  <c r="AO170" i="5"/>
  <c r="AK170" i="5"/>
  <c r="AA170" i="5"/>
  <c r="X170" i="5"/>
  <c r="Q170" i="5"/>
  <c r="Y170" i="5"/>
  <c r="AP170" i="5"/>
  <c r="P170" i="5"/>
  <c r="AM170" i="5"/>
  <c r="M170" i="5"/>
  <c r="AR170" i="5"/>
  <c r="AC170" i="5"/>
  <c r="AJ170" i="5"/>
  <c r="AH170" i="5"/>
  <c r="AD170" i="5"/>
  <c r="AE170" i="5"/>
  <c r="S170" i="5"/>
  <c r="Z170" i="5"/>
  <c r="V170" i="5"/>
  <c r="T170" i="5"/>
  <c r="W170" i="5"/>
  <c r="AL170" i="5"/>
  <c r="N170" i="5"/>
  <c r="L170" i="5"/>
  <c r="J170" i="5"/>
  <c r="O170" i="5"/>
  <c r="AB170" i="5"/>
  <c r="AS170" i="5"/>
  <c r="AQ170" i="5"/>
  <c r="AN170" i="5"/>
  <c r="K171" i="5"/>
  <c r="Q171" i="5"/>
  <c r="AS171" i="5"/>
  <c r="J171" i="5"/>
  <c r="U171" i="5"/>
  <c r="X171" i="5"/>
  <c r="AP171" i="5"/>
  <c r="R171" i="5"/>
  <c r="AA171" i="5"/>
  <c r="R170" i="5"/>
  <c r="AI170" i="5"/>
  <c r="AG170" i="5"/>
  <c r="Y171" i="5"/>
  <c r="A173" i="5"/>
  <c r="G172" i="5" a="1"/>
  <c r="G172" i="5" s="1"/>
  <c r="H172" i="5" s="1"/>
  <c r="F172" i="5" a="1"/>
  <c r="F172" i="5" s="1"/>
  <c r="C172" i="5" a="1"/>
  <c r="C172" i="5" s="1"/>
  <c r="N171" i="5" l="1"/>
  <c r="AQ171" i="5"/>
  <c r="AN171" i="5"/>
  <c r="AH171" i="5"/>
  <c r="V171" i="5"/>
  <c r="P171" i="5"/>
  <c r="M171" i="5"/>
  <c r="AR171" i="5"/>
  <c r="O171" i="5"/>
  <c r="AL171" i="5"/>
  <c r="T171" i="5"/>
  <c r="W171" i="5"/>
  <c r="S171" i="5"/>
  <c r="L171" i="5"/>
  <c r="AO171" i="5"/>
  <c r="AM171" i="5"/>
  <c r="AI171" i="5"/>
  <c r="AJ171" i="5"/>
  <c r="AK171" i="5"/>
  <c r="AF171" i="5"/>
  <c r="AD171" i="5"/>
  <c r="Z171" i="5"/>
  <c r="AB171" i="5"/>
  <c r="AG171" i="5"/>
  <c r="AE171" i="5"/>
  <c r="AC171" i="5"/>
  <c r="AI172" i="5"/>
  <c r="A174" i="5"/>
  <c r="G173" i="5" a="1"/>
  <c r="G173" i="5" s="1"/>
  <c r="H173" i="5" s="1"/>
  <c r="F173" i="5" a="1"/>
  <c r="F173" i="5" s="1"/>
  <c r="C173" i="5" a="1"/>
  <c r="C173" i="5" s="1"/>
  <c r="M172" i="5" l="1"/>
  <c r="AJ172" i="5"/>
  <c r="P172" i="5"/>
  <c r="AM172" i="5"/>
  <c r="AK172" i="5"/>
  <c r="W172" i="5"/>
  <c r="T172" i="5"/>
  <c r="AN172" i="5"/>
  <c r="J172" i="5"/>
  <c r="Y172" i="5"/>
  <c r="O172" i="5"/>
  <c r="AP172" i="5"/>
  <c r="Z172" i="5"/>
  <c r="Q172" i="5"/>
  <c r="AB172" i="5"/>
  <c r="N172" i="5"/>
  <c r="K172" i="5"/>
  <c r="AF172" i="5"/>
  <c r="AA172" i="5"/>
  <c r="AD172" i="5"/>
  <c r="R172" i="5"/>
  <c r="U172" i="5"/>
  <c r="AG172" i="5"/>
  <c r="L172" i="5"/>
  <c r="S172" i="5"/>
  <c r="V172" i="5"/>
  <c r="AS172" i="5"/>
  <c r="X172" i="5"/>
  <c r="AQ172" i="5"/>
  <c r="AO172" i="5"/>
  <c r="AL172" i="5"/>
  <c r="AR172" i="5"/>
  <c r="AH172" i="5"/>
  <c r="AE172" i="5"/>
  <c r="AC172" i="5"/>
  <c r="AB173" i="5"/>
  <c r="G174" i="5" a="1"/>
  <c r="G174" i="5" s="1"/>
  <c r="H174" i="5" s="1"/>
  <c r="A175" i="5"/>
  <c r="F174" i="5" a="1"/>
  <c r="F174" i="5" s="1"/>
  <c r="C174" i="5" a="1"/>
  <c r="C174" i="5" s="1"/>
  <c r="W173" i="5" l="1"/>
  <c r="Q173" i="5"/>
  <c r="AR173" i="5"/>
  <c r="N173" i="5"/>
  <c r="AC173" i="5"/>
  <c r="V173" i="5"/>
  <c r="T173" i="5"/>
  <c r="S173" i="5"/>
  <c r="M173" i="5"/>
  <c r="L173" i="5"/>
  <c r="Y173" i="5"/>
  <c r="U173" i="5"/>
  <c r="P173" i="5"/>
  <c r="K173" i="5"/>
  <c r="X173" i="5"/>
  <c r="R173" i="5"/>
  <c r="O173" i="5"/>
  <c r="AS173" i="5"/>
  <c r="AQ173" i="5"/>
  <c r="AO173" i="5"/>
  <c r="AM173" i="5"/>
  <c r="AI173" i="5"/>
  <c r="AH173" i="5"/>
  <c r="AF173" i="5"/>
  <c r="AD173" i="5"/>
  <c r="Z173" i="5"/>
  <c r="AF174" i="5"/>
  <c r="AJ174" i="5"/>
  <c r="AS174" i="5"/>
  <c r="J174" i="5"/>
  <c r="AB174" i="5"/>
  <c r="AK174" i="5"/>
  <c r="AE174" i="5"/>
  <c r="AO174" i="5"/>
  <c r="N174" i="5"/>
  <c r="O174" i="5"/>
  <c r="AH174" i="5"/>
  <c r="AQ174" i="5"/>
  <c r="AC174" i="5"/>
  <c r="AL174" i="5"/>
  <c r="J173" i="5"/>
  <c r="AP173" i="5"/>
  <c r="AN173" i="5"/>
  <c r="AK173" i="5"/>
  <c r="AJ173" i="5"/>
  <c r="AL173" i="5"/>
  <c r="AG173" i="5"/>
  <c r="AE173" i="5"/>
  <c r="AA173" i="5"/>
  <c r="C175" i="5" a="1"/>
  <c r="C175" i="5" s="1"/>
  <c r="A176" i="5"/>
  <c r="G175" i="5" a="1"/>
  <c r="G175" i="5" s="1"/>
  <c r="H175" i="5" s="1"/>
  <c r="F175" i="5" a="1"/>
  <c r="F175" i="5" s="1"/>
  <c r="X174" i="5"/>
  <c r="Z174" i="5" l="1"/>
  <c r="M174" i="5"/>
  <c r="P174" i="5"/>
  <c r="Q174" i="5"/>
  <c r="AM174" i="5"/>
  <c r="K174" i="5"/>
  <c r="AP174" i="5"/>
  <c r="AD174" i="5"/>
  <c r="AA174" i="5"/>
  <c r="AR174" i="5"/>
  <c r="AG174" i="5"/>
  <c r="U174" i="5"/>
  <c r="R174" i="5"/>
  <c r="AI174" i="5"/>
  <c r="W174" i="5"/>
  <c r="L174" i="5"/>
  <c r="AN174" i="5"/>
  <c r="AJ175" i="5"/>
  <c r="AR175" i="5"/>
  <c r="R175" i="5"/>
  <c r="V175" i="5"/>
  <c r="W175" i="5"/>
  <c r="AO175" i="5"/>
  <c r="Z175" i="5"/>
  <c r="AD175" i="5"/>
  <c r="K175" i="5"/>
  <c r="T174" i="5"/>
  <c r="Y174" i="5"/>
  <c r="V174" i="5"/>
  <c r="S174" i="5"/>
  <c r="AB175" i="5"/>
  <c r="G176" i="5" a="1"/>
  <c r="G176" i="5" s="1"/>
  <c r="H176" i="5" s="1"/>
  <c r="F176" i="5" a="1"/>
  <c r="F176" i="5" s="1"/>
  <c r="C176" i="5" a="1"/>
  <c r="C176" i="5" s="1"/>
  <c r="A177" i="5"/>
  <c r="X175" i="5" l="1"/>
  <c r="T175" i="5"/>
  <c r="O175" i="5"/>
  <c r="Q175" i="5"/>
  <c r="M175" i="5"/>
  <c r="AQ175" i="5"/>
  <c r="AL175" i="5"/>
  <c r="Y175" i="5"/>
  <c r="S175" i="5"/>
  <c r="U175" i="5"/>
  <c r="P175" i="5"/>
  <c r="N175" i="5"/>
  <c r="J175" i="5"/>
  <c r="L175" i="5"/>
  <c r="AS175" i="5"/>
  <c r="AP175" i="5"/>
  <c r="AN175" i="5"/>
  <c r="AK175" i="5"/>
  <c r="AI175" i="5"/>
  <c r="AG175" i="5"/>
  <c r="AE175" i="5"/>
  <c r="AA175" i="5"/>
  <c r="AM175" i="5"/>
  <c r="AH175" i="5"/>
  <c r="AF175" i="5"/>
  <c r="AC175" i="5"/>
  <c r="P176" i="5"/>
  <c r="G177" i="5" a="1"/>
  <c r="G177" i="5" s="1"/>
  <c r="H177" i="5" s="1"/>
  <c r="A178" i="5"/>
  <c r="F177" i="5" a="1"/>
  <c r="F177" i="5" s="1"/>
  <c r="C177" i="5" a="1"/>
  <c r="C177" i="5" s="1"/>
  <c r="U176" i="5" l="1"/>
  <c r="Z176" i="5"/>
  <c r="W176" i="5"/>
  <c r="T176" i="5"/>
  <c r="X176" i="5"/>
  <c r="AR176" i="5"/>
  <c r="AP176" i="5"/>
  <c r="AN176" i="5"/>
  <c r="AS176" i="5"/>
  <c r="K177" i="5"/>
  <c r="AJ176" i="5"/>
  <c r="AH176" i="5"/>
  <c r="AE176" i="5"/>
  <c r="AK176" i="5"/>
  <c r="AA176" i="5"/>
  <c r="R176" i="5"/>
  <c r="AM176" i="5"/>
  <c r="AQ176" i="5"/>
  <c r="AO176" i="5"/>
  <c r="AL176" i="5"/>
  <c r="J176" i="5"/>
  <c r="Y176" i="5"/>
  <c r="M176" i="5"/>
  <c r="AD176" i="5"/>
  <c r="AI176" i="5"/>
  <c r="AG176" i="5"/>
  <c r="AC176" i="5"/>
  <c r="AF176" i="5"/>
  <c r="V176" i="5"/>
  <c r="AB176" i="5"/>
  <c r="O176" i="5"/>
  <c r="S176" i="5"/>
  <c r="L176" i="5"/>
  <c r="Q176" i="5"/>
  <c r="N176" i="5"/>
  <c r="K176" i="5"/>
  <c r="A179" i="5"/>
  <c r="G178" i="5" a="1"/>
  <c r="G178" i="5" s="1"/>
  <c r="H178" i="5" s="1"/>
  <c r="F178" i="5" a="1"/>
  <c r="F178" i="5" s="1"/>
  <c r="C178" i="5" a="1"/>
  <c r="C178" i="5" s="1"/>
  <c r="Y177" i="5"/>
  <c r="P177" i="5" l="1"/>
  <c r="V177" i="5"/>
  <c r="N177" i="5"/>
  <c r="AJ177" i="5"/>
  <c r="J177" i="5"/>
  <c r="AB177" i="5"/>
  <c r="AO177" i="5"/>
  <c r="X177" i="5"/>
  <c r="AA177" i="5"/>
  <c r="W177" i="5"/>
  <c r="AC177" i="5"/>
  <c r="AP177" i="5"/>
  <c r="Q177" i="5"/>
  <c r="AL178" i="5"/>
  <c r="X178" i="5"/>
  <c r="AF178" i="5"/>
  <c r="AM178" i="5"/>
  <c r="S177" i="5"/>
  <c r="O177" i="5"/>
  <c r="U177" i="5"/>
  <c r="AH177" i="5"/>
  <c r="AN177" i="5"/>
  <c r="AL177" i="5"/>
  <c r="M177" i="5"/>
  <c r="Z177" i="5"/>
  <c r="AF177" i="5"/>
  <c r="AD177" i="5"/>
  <c r="AR177" i="5"/>
  <c r="R177" i="5"/>
  <c r="AQ177" i="5"/>
  <c r="AM177" i="5"/>
  <c r="AS177" i="5"/>
  <c r="T177" i="5"/>
  <c r="AG177" i="5"/>
  <c r="AI177" i="5"/>
  <c r="AE177" i="5"/>
  <c r="AK177" i="5"/>
  <c r="L177" i="5"/>
  <c r="N178" i="5"/>
  <c r="G179" i="5" a="1"/>
  <c r="G179" i="5" s="1"/>
  <c r="H179" i="5" s="1"/>
  <c r="A180" i="5"/>
  <c r="C179" i="5" a="1"/>
  <c r="C179" i="5" s="1"/>
  <c r="F179" i="5" a="1"/>
  <c r="F179" i="5" s="1"/>
  <c r="AE178" i="5" l="1"/>
  <c r="AA178" i="5"/>
  <c r="S178" i="5"/>
  <c r="AH178" i="5"/>
  <c r="Z178" i="5"/>
  <c r="AR178" i="5"/>
  <c r="R178" i="5"/>
  <c r="T178" i="5"/>
  <c r="AO178" i="5"/>
  <c r="AK178" i="5"/>
  <c r="O178" i="5"/>
  <c r="AD178" i="5"/>
  <c r="AS178" i="5"/>
  <c r="L178" i="5"/>
  <c r="AG178" i="5"/>
  <c r="AC178" i="5"/>
  <c r="AQ178" i="5"/>
  <c r="AN178" i="5"/>
  <c r="M178" i="5"/>
  <c r="W178" i="5"/>
  <c r="AI178" i="5"/>
  <c r="J178" i="5"/>
  <c r="P178" i="5"/>
  <c r="U178" i="5"/>
  <c r="AJ178" i="5"/>
  <c r="K178" i="5"/>
  <c r="Y178" i="5"/>
  <c r="V178" i="5"/>
  <c r="AB178" i="5"/>
  <c r="AP178" i="5"/>
  <c r="Q178" i="5"/>
  <c r="C180" i="5" a="1"/>
  <c r="C180" i="5" s="1"/>
  <c r="F180" i="5" a="1"/>
  <c r="F180" i="5" s="1"/>
  <c r="G180" i="5" a="1"/>
  <c r="G180" i="5" s="1"/>
  <c r="H180" i="5" s="1"/>
  <c r="A181" i="5"/>
  <c r="AG179" i="5"/>
  <c r="R179" i="5" l="1"/>
  <c r="AF179" i="5"/>
  <c r="AD179" i="5"/>
  <c r="AR179" i="5"/>
  <c r="AA179" i="5"/>
  <c r="AE179" i="5"/>
  <c r="AK179" i="5"/>
  <c r="L179" i="5"/>
  <c r="Y179" i="5"/>
  <c r="S179" i="5"/>
  <c r="W179" i="5"/>
  <c r="AC179" i="5"/>
  <c r="AP179" i="5"/>
  <c r="Q179" i="5"/>
  <c r="K179" i="5"/>
  <c r="O179" i="5"/>
  <c r="U179" i="5"/>
  <c r="AH179" i="5"/>
  <c r="AN179" i="5"/>
  <c r="AL179" i="5"/>
  <c r="M179" i="5"/>
  <c r="Z179" i="5"/>
  <c r="X179" i="5"/>
  <c r="V179" i="5"/>
  <c r="AJ179" i="5"/>
  <c r="J179" i="5"/>
  <c r="AQ179" i="5"/>
  <c r="P179" i="5"/>
  <c r="N179" i="5"/>
  <c r="AB179" i="5"/>
  <c r="AO179" i="5"/>
  <c r="V180" i="5"/>
  <c r="AI179" i="5"/>
  <c r="AM179" i="5"/>
  <c r="AS179" i="5"/>
  <c r="T179" i="5"/>
  <c r="A182" i="5"/>
  <c r="G181" i="5" a="1"/>
  <c r="G181" i="5" s="1"/>
  <c r="H181" i="5" s="1"/>
  <c r="F181" i="5" a="1"/>
  <c r="F181" i="5" s="1"/>
  <c r="C181" i="5" a="1"/>
  <c r="C181" i="5" s="1"/>
  <c r="AD180" i="5"/>
  <c r="N180" i="5" l="1"/>
  <c r="AJ180" i="5"/>
  <c r="AB180" i="5"/>
  <c r="K180" i="5"/>
  <c r="AP180" i="5"/>
  <c r="Y180" i="5"/>
  <c r="Q180" i="5"/>
  <c r="T180" i="5"/>
  <c r="AH180" i="5"/>
  <c r="AN180" i="5"/>
  <c r="AS180" i="5"/>
  <c r="AE180" i="5"/>
  <c r="L180" i="5"/>
  <c r="Z180" i="5"/>
  <c r="AF180" i="5"/>
  <c r="AK180" i="5"/>
  <c r="W180" i="5"/>
  <c r="AQ180" i="5"/>
  <c r="R180" i="5"/>
  <c r="X180" i="5"/>
  <c r="AC180" i="5"/>
  <c r="AO181" i="5"/>
  <c r="R181" i="5"/>
  <c r="AS181" i="5"/>
  <c r="AD181" i="5"/>
  <c r="AI181" i="5"/>
  <c r="AQ181" i="5"/>
  <c r="O180" i="5"/>
  <c r="AI180" i="5"/>
  <c r="J180" i="5"/>
  <c r="P180" i="5"/>
  <c r="U180" i="5"/>
  <c r="AM180" i="5"/>
  <c r="AA180" i="5"/>
  <c r="AO180" i="5"/>
  <c r="AL180" i="5"/>
  <c r="M180" i="5"/>
  <c r="AR180" i="5"/>
  <c r="S180" i="5"/>
  <c r="AG180" i="5"/>
  <c r="J181" i="5"/>
  <c r="F182" i="5" a="1"/>
  <c r="F182" i="5" s="1"/>
  <c r="A183" i="5"/>
  <c r="C182" i="5" a="1"/>
  <c r="C182" i="5" s="1"/>
  <c r="G182" i="5" a="1"/>
  <c r="G182" i="5" s="1"/>
  <c r="H182" i="5" s="1"/>
  <c r="U181" i="5" l="1"/>
  <c r="AF181" i="5"/>
  <c r="M181" i="5"/>
  <c r="P181" i="5"/>
  <c r="AR181" i="5"/>
  <c r="AN181" i="5"/>
  <c r="AG181" i="5"/>
  <c r="AM181" i="5"/>
  <c r="AB181" i="5"/>
  <c r="O181" i="5"/>
  <c r="T181" i="5"/>
  <c r="AL181" i="5"/>
  <c r="AH181" i="5"/>
  <c r="K181" i="5"/>
  <c r="N181" i="5"/>
  <c r="Z181" i="5"/>
  <c r="AA181" i="5"/>
  <c r="AE181" i="5"/>
  <c r="AK181" i="5"/>
  <c r="L181" i="5"/>
  <c r="Y181" i="5"/>
  <c r="S181" i="5"/>
  <c r="W181" i="5"/>
  <c r="AC181" i="5"/>
  <c r="AP181" i="5"/>
  <c r="Q181" i="5"/>
  <c r="M182" i="5"/>
  <c r="U182" i="5"/>
  <c r="AC182" i="5"/>
  <c r="AS182" i="5"/>
  <c r="N182" i="5"/>
  <c r="V182" i="5"/>
  <c r="X182" i="5"/>
  <c r="AF182" i="5"/>
  <c r="Q182" i="5"/>
  <c r="Y182" i="5"/>
  <c r="AO182" i="5"/>
  <c r="J182" i="5"/>
  <c r="AH182" i="5"/>
  <c r="K182" i="5"/>
  <c r="AA182" i="5"/>
  <c r="AI182" i="5"/>
  <c r="AQ182" i="5"/>
  <c r="L182" i="5"/>
  <c r="AE182" i="5"/>
  <c r="AM182" i="5"/>
  <c r="O182" i="5"/>
  <c r="W182" i="5"/>
  <c r="X181" i="5"/>
  <c r="V181" i="5"/>
  <c r="AJ181" i="5"/>
  <c r="AD182" i="5"/>
  <c r="C183" i="5" a="1"/>
  <c r="C183" i="5" s="1"/>
  <c r="G183" i="5" a="1"/>
  <c r="G183" i="5" s="1"/>
  <c r="H183" i="5" s="1"/>
  <c r="A184" i="5"/>
  <c r="F183" i="5" a="1"/>
  <c r="F183" i="5" s="1"/>
  <c r="AB182" i="5" l="1"/>
  <c r="Z182" i="5"/>
  <c r="P182" i="5"/>
  <c r="T182" i="5"/>
  <c r="R182" i="5"/>
  <c r="AL182" i="5"/>
  <c r="AJ182" i="5"/>
  <c r="AP182" i="5"/>
  <c r="AN182" i="5"/>
  <c r="AK182" i="5"/>
  <c r="L183" i="5"/>
  <c r="AK183" i="5"/>
  <c r="V183" i="5"/>
  <c r="AR182" i="5"/>
  <c r="S182" i="5"/>
  <c r="AG182" i="5"/>
  <c r="G184" i="5" a="1"/>
  <c r="G184" i="5" s="1"/>
  <c r="H184" i="5" s="1"/>
  <c r="F184" i="5" a="1"/>
  <c r="F184" i="5" s="1"/>
  <c r="A185" i="5"/>
  <c r="C184" i="5" a="1"/>
  <c r="C184" i="5" s="1"/>
  <c r="AG183" i="5"/>
  <c r="R183" i="5" l="1"/>
  <c r="J183" i="5"/>
  <c r="X183" i="5"/>
  <c r="Y183" i="5"/>
  <c r="AF183" i="5"/>
  <c r="AE183" i="5"/>
  <c r="AD183" i="5"/>
  <c r="AR183" i="5"/>
  <c r="AA183" i="5"/>
  <c r="AJ183" i="5"/>
  <c r="S183" i="5"/>
  <c r="W183" i="5"/>
  <c r="AC183" i="5"/>
  <c r="AP183" i="5"/>
  <c r="Q183" i="5"/>
  <c r="K183" i="5"/>
  <c r="O183" i="5"/>
  <c r="U183" i="5"/>
  <c r="AH183" i="5"/>
  <c r="AN183" i="5"/>
  <c r="AL183" i="5"/>
  <c r="M183" i="5"/>
  <c r="Z183" i="5"/>
  <c r="AQ183" i="5"/>
  <c r="P183" i="5"/>
  <c r="N183" i="5"/>
  <c r="AB183" i="5"/>
  <c r="AO183" i="5"/>
  <c r="AI183" i="5"/>
  <c r="AM183" i="5"/>
  <c r="AS183" i="5"/>
  <c r="T183" i="5"/>
  <c r="C185" i="5" a="1"/>
  <c r="C185" i="5" s="1"/>
  <c r="A186" i="5"/>
  <c r="F185" i="5" a="1"/>
  <c r="F185" i="5" s="1"/>
  <c r="G185" i="5" a="1"/>
  <c r="G185" i="5" s="1"/>
  <c r="H185" i="5" s="1"/>
  <c r="U184" i="5"/>
  <c r="L184" i="5" l="1"/>
  <c r="AL184" i="5"/>
  <c r="R184" i="5"/>
  <c r="O184" i="5"/>
  <c r="AQ184" i="5"/>
  <c r="AO184" i="5"/>
  <c r="AD184" i="5"/>
  <c r="AA184" i="5"/>
  <c r="V184" i="5"/>
  <c r="S184" i="5"/>
  <c r="N184" i="5"/>
  <c r="AM184" i="5"/>
  <c r="AG184" i="5"/>
  <c r="W184" i="5"/>
  <c r="Y184" i="5"/>
  <c r="AJ184" i="5"/>
  <c r="AP184" i="5"/>
  <c r="AN184" i="5"/>
  <c r="AK184" i="5"/>
  <c r="AR184" i="5"/>
  <c r="K184" i="5"/>
  <c r="Q184" i="5"/>
  <c r="AS184" i="5"/>
  <c r="AB184" i="5"/>
  <c r="AH184" i="5"/>
  <c r="AF184" i="5"/>
  <c r="AC184" i="5"/>
  <c r="T184" i="5"/>
  <c r="Z184" i="5"/>
  <c r="X184" i="5"/>
  <c r="M184" i="5"/>
  <c r="R185" i="5"/>
  <c r="AJ185" i="5"/>
  <c r="M185" i="5"/>
  <c r="U185" i="5"/>
  <c r="V185" i="5"/>
  <c r="AD185" i="5"/>
  <c r="AL185" i="5"/>
  <c r="AN185" i="5"/>
  <c r="K185" i="5"/>
  <c r="AQ185" i="5"/>
  <c r="AE184" i="5"/>
  <c r="AI184" i="5"/>
  <c r="J184" i="5"/>
  <c r="P184" i="5"/>
  <c r="Q185" i="5"/>
  <c r="A187" i="5"/>
  <c r="C186" i="5" a="1"/>
  <c r="C186" i="5" s="1"/>
  <c r="F186" i="5" a="1"/>
  <c r="F186" i="5" s="1"/>
  <c r="G186" i="5" a="1"/>
  <c r="G186" i="5" s="1"/>
  <c r="H186" i="5" s="1"/>
  <c r="AH185" i="5" l="1"/>
  <c r="X185" i="5"/>
  <c r="O185" i="5"/>
  <c r="Z185" i="5"/>
  <c r="AF185" i="5"/>
  <c r="AR185" i="5"/>
  <c r="J185" i="5"/>
  <c r="AO185" i="5"/>
  <c r="P185" i="5"/>
  <c r="N185" i="5"/>
  <c r="AB185" i="5"/>
  <c r="AG185" i="5"/>
  <c r="AI185" i="5"/>
  <c r="AM185" i="5"/>
  <c r="AS185" i="5"/>
  <c r="T185" i="5"/>
  <c r="AA185" i="5"/>
  <c r="AE185" i="5"/>
  <c r="AK185" i="5"/>
  <c r="L185" i="5"/>
  <c r="Y185" i="5"/>
  <c r="S185" i="5"/>
  <c r="W185" i="5"/>
  <c r="AC185" i="5"/>
  <c r="AP185" i="5"/>
  <c r="F187" i="5" a="1"/>
  <c r="F187" i="5" s="1"/>
  <c r="C187" i="5" a="1"/>
  <c r="C187" i="5" s="1"/>
  <c r="A188" i="5"/>
  <c r="G187" i="5" a="1"/>
  <c r="G187" i="5" s="1"/>
  <c r="H187" i="5" s="1"/>
  <c r="AK186" i="5"/>
  <c r="R186" i="5" l="1"/>
  <c r="Y186" i="5"/>
  <c r="AE186" i="5"/>
  <c r="Q186" i="5"/>
  <c r="AJ186" i="5"/>
  <c r="X186" i="5"/>
  <c r="AB186" i="5"/>
  <c r="V186" i="5"/>
  <c r="AQ186" i="5"/>
  <c r="N186" i="5"/>
  <c r="K186" i="5"/>
  <c r="AC186" i="5"/>
  <c r="AP186" i="5"/>
  <c r="W186" i="5"/>
  <c r="AI186" i="5"/>
  <c r="J186" i="5"/>
  <c r="P186" i="5"/>
  <c r="U186" i="5"/>
  <c r="AL186" i="5"/>
  <c r="O186" i="5"/>
  <c r="AA186" i="5"/>
  <c r="AO186" i="5"/>
  <c r="M186" i="5"/>
  <c r="AR186" i="5"/>
  <c r="S186" i="5"/>
  <c r="AG186" i="5"/>
  <c r="AD186" i="5"/>
  <c r="T186" i="5"/>
  <c r="AH186" i="5"/>
  <c r="AN186" i="5"/>
  <c r="AS186" i="5"/>
  <c r="AO187" i="5"/>
  <c r="S187" i="5"/>
  <c r="AA187" i="5"/>
  <c r="AI187" i="5"/>
  <c r="AM186" i="5"/>
  <c r="L186" i="5"/>
  <c r="Z186" i="5"/>
  <c r="AF186" i="5"/>
  <c r="AH187" i="5"/>
  <c r="A189" i="5"/>
  <c r="F188" i="5" a="1"/>
  <c r="F188" i="5" s="1"/>
  <c r="C188" i="5" a="1"/>
  <c r="C188" i="5" s="1"/>
  <c r="G188" i="5" a="1"/>
  <c r="G188" i="5" s="1"/>
  <c r="H188" i="5" s="1"/>
  <c r="O187" i="5" l="1"/>
  <c r="AE187" i="5"/>
  <c r="AL187" i="5"/>
  <c r="N187" i="5"/>
  <c r="Z187" i="5"/>
  <c r="AQ187" i="5"/>
  <c r="AS187" i="5"/>
  <c r="AN187" i="5"/>
  <c r="M187" i="5"/>
  <c r="P187" i="5"/>
  <c r="AB187" i="5"/>
  <c r="AM187" i="5"/>
  <c r="T187" i="5"/>
  <c r="AF187" i="5"/>
  <c r="AD187" i="5"/>
  <c r="AR187" i="5"/>
  <c r="R187" i="5"/>
  <c r="AS188" i="5"/>
  <c r="N188" i="5"/>
  <c r="AL188" i="5"/>
  <c r="P188" i="5"/>
  <c r="AN188" i="5"/>
  <c r="J188" i="5"/>
  <c r="AP188" i="5"/>
  <c r="S188" i="5"/>
  <c r="AA188" i="5"/>
  <c r="AI188" i="5"/>
  <c r="W188" i="5"/>
  <c r="X187" i="5"/>
  <c r="V187" i="5"/>
  <c r="AJ187" i="5"/>
  <c r="J187" i="5"/>
  <c r="AG187" i="5"/>
  <c r="AK187" i="5"/>
  <c r="L187" i="5"/>
  <c r="Y187" i="5"/>
  <c r="K187" i="5"/>
  <c r="W187" i="5"/>
  <c r="AC187" i="5"/>
  <c r="AP187" i="5"/>
  <c r="Q187" i="5"/>
  <c r="U187" i="5"/>
  <c r="V188" i="5"/>
  <c r="A190" i="5"/>
  <c r="G189" i="5" a="1"/>
  <c r="G189" i="5" s="1"/>
  <c r="H189" i="5" s="1"/>
  <c r="F189" i="5" a="1"/>
  <c r="F189" i="5" s="1"/>
  <c r="C189" i="5" a="1"/>
  <c r="C189" i="5" s="1"/>
  <c r="AR188" i="5" l="1"/>
  <c r="AO188" i="5"/>
  <c r="U188" i="5"/>
  <c r="AB188" i="5"/>
  <c r="AG188" i="5"/>
  <c r="M188" i="5"/>
  <c r="T188" i="5"/>
  <c r="Q188" i="5"/>
  <c r="O188" i="5"/>
  <c r="AH188" i="5"/>
  <c r="AD188" i="5"/>
  <c r="AM188" i="5"/>
  <c r="L188" i="5"/>
  <c r="Z188" i="5"/>
  <c r="AF188" i="5"/>
  <c r="AK188" i="5"/>
  <c r="AE188" i="5"/>
  <c r="AQ188" i="5"/>
  <c r="R188" i="5"/>
  <c r="X188" i="5"/>
  <c r="AC188" i="5"/>
  <c r="AJ188" i="5"/>
  <c r="K188" i="5"/>
  <c r="Y188" i="5"/>
  <c r="R189" i="5"/>
  <c r="A191" i="5"/>
  <c r="G190" i="5" a="1"/>
  <c r="G190" i="5" s="1"/>
  <c r="H190" i="5" s="1"/>
  <c r="C190" i="5" a="1"/>
  <c r="C190" i="5" s="1"/>
  <c r="F190" i="5" a="1"/>
  <c r="F190" i="5" s="1"/>
  <c r="AI189" i="5" l="1"/>
  <c r="W189" i="5"/>
  <c r="O189" i="5"/>
  <c r="AC189" i="5"/>
  <c r="U189" i="5"/>
  <c r="AP189" i="5"/>
  <c r="AH189" i="5"/>
  <c r="AQ189" i="5"/>
  <c r="Q189" i="5"/>
  <c r="X189" i="5"/>
  <c r="V189" i="5"/>
  <c r="AJ189" i="5"/>
  <c r="J189" i="5"/>
  <c r="AA189" i="5"/>
  <c r="P189" i="5"/>
  <c r="N189" i="5"/>
  <c r="AB189" i="5"/>
  <c r="AO189" i="5"/>
  <c r="S189" i="5"/>
  <c r="AM189" i="5"/>
  <c r="AS189" i="5"/>
  <c r="T189" i="5"/>
  <c r="AG189" i="5"/>
  <c r="K189" i="5"/>
  <c r="AE189" i="5"/>
  <c r="AK189" i="5"/>
  <c r="L189" i="5"/>
  <c r="Y189" i="5"/>
  <c r="AN189" i="5"/>
  <c r="AL189" i="5"/>
  <c r="M189" i="5"/>
  <c r="Z189" i="5"/>
  <c r="AF189" i="5"/>
  <c r="AD189" i="5"/>
  <c r="AR189" i="5"/>
  <c r="V190" i="5"/>
  <c r="C191" i="5" a="1"/>
  <c r="C191" i="5" s="1"/>
  <c r="G191" i="5" a="1"/>
  <c r="G191" i="5" s="1"/>
  <c r="H191" i="5" s="1"/>
  <c r="F191" i="5" a="1"/>
  <c r="F191" i="5" s="1"/>
  <c r="A192" i="5"/>
  <c r="Q190" i="5" l="1"/>
  <c r="U190" i="5"/>
  <c r="AI190" i="5"/>
  <c r="AE190" i="5"/>
  <c r="AA190" i="5"/>
  <c r="AN190" i="5"/>
  <c r="M190" i="5"/>
  <c r="W190" i="5"/>
  <c r="S190" i="5"/>
  <c r="X190" i="5"/>
  <c r="O190" i="5"/>
  <c r="AP190" i="5"/>
  <c r="P190" i="5"/>
  <c r="AR190" i="5"/>
  <c r="AH190" i="5"/>
  <c r="AL190" i="5"/>
  <c r="AB190" i="5"/>
  <c r="R190" i="5"/>
  <c r="N190" i="5"/>
  <c r="T190" i="5"/>
  <c r="J190" i="5"/>
  <c r="AS190" i="5"/>
  <c r="AQ190" i="5"/>
  <c r="AO190" i="5"/>
  <c r="AC190" i="5"/>
  <c r="AM190" i="5"/>
  <c r="L190" i="5"/>
  <c r="Z190" i="5"/>
  <c r="AF190" i="5"/>
  <c r="AK190" i="5"/>
  <c r="AG190" i="5"/>
  <c r="AD190" i="5"/>
  <c r="AJ190" i="5"/>
  <c r="K190" i="5"/>
  <c r="Y190" i="5"/>
  <c r="A193" i="5"/>
  <c r="G192" i="5" a="1"/>
  <c r="G192" i="5" s="1"/>
  <c r="H192" i="5" s="1"/>
  <c r="C192" i="5" a="1"/>
  <c r="C192" i="5" s="1"/>
  <c r="F192" i="5" a="1"/>
  <c r="F192" i="5" s="1"/>
  <c r="AO191" i="5"/>
  <c r="AH191" i="5" l="1"/>
  <c r="Z191" i="5"/>
  <c r="AI191" i="5"/>
  <c r="AA191" i="5"/>
  <c r="AN191" i="5"/>
  <c r="W191" i="5"/>
  <c r="M191" i="5"/>
  <c r="AP191" i="5"/>
  <c r="O191" i="5"/>
  <c r="Q191" i="5"/>
  <c r="AL191" i="5"/>
  <c r="AC191" i="5"/>
  <c r="U191" i="5"/>
  <c r="X191" i="5"/>
  <c r="V191" i="5"/>
  <c r="AJ191" i="5"/>
  <c r="J191" i="5"/>
  <c r="K191" i="5"/>
  <c r="AM191" i="5"/>
  <c r="AS191" i="5"/>
  <c r="T191" i="5"/>
  <c r="AG191" i="5"/>
  <c r="AQ191" i="5"/>
  <c r="AE191" i="5"/>
  <c r="AK191" i="5"/>
  <c r="L191" i="5"/>
  <c r="Y191" i="5"/>
  <c r="AF191" i="5"/>
  <c r="AD191" i="5"/>
  <c r="AR191" i="5"/>
  <c r="R191" i="5"/>
  <c r="S191" i="5"/>
  <c r="P191" i="5"/>
  <c r="N191" i="5"/>
  <c r="AB191" i="5"/>
  <c r="N192" i="5"/>
  <c r="A194" i="5"/>
  <c r="F193" i="5" a="1"/>
  <c r="F193" i="5" s="1"/>
  <c r="C193" i="5" a="1"/>
  <c r="C193" i="5" s="1"/>
  <c r="G193" i="5" a="1"/>
  <c r="G193" i="5" s="1"/>
  <c r="H193" i="5" s="1"/>
  <c r="AA192" i="5" l="1"/>
  <c r="J192" i="5"/>
  <c r="AO192" i="5"/>
  <c r="P192" i="5"/>
  <c r="AL192" i="5"/>
  <c r="W192" i="5"/>
  <c r="U192" i="5"/>
  <c r="O192" i="5"/>
  <c r="M192" i="5"/>
  <c r="AI192" i="5"/>
  <c r="T192" i="5"/>
  <c r="AH192" i="5"/>
  <c r="AN192" i="5"/>
  <c r="AS192" i="5"/>
  <c r="AM192" i="5"/>
  <c r="L192" i="5"/>
  <c r="Z192" i="5"/>
  <c r="AF192" i="5"/>
  <c r="AK192" i="5"/>
  <c r="AP193" i="5"/>
  <c r="U193" i="5"/>
  <c r="AC193" i="5"/>
  <c r="O193" i="5"/>
  <c r="W193" i="5"/>
  <c r="AE192" i="5"/>
  <c r="AQ192" i="5"/>
  <c r="R192" i="5"/>
  <c r="X192" i="5"/>
  <c r="AC192" i="5"/>
  <c r="AR192" i="5"/>
  <c r="S192" i="5"/>
  <c r="AG192" i="5"/>
  <c r="AD192" i="5"/>
  <c r="AJ192" i="5"/>
  <c r="K192" i="5"/>
  <c r="Y192" i="5"/>
  <c r="V192" i="5"/>
  <c r="AB192" i="5"/>
  <c r="AP192" i="5"/>
  <c r="Q192" i="5"/>
  <c r="Y193" i="5"/>
  <c r="G194" i="5" a="1"/>
  <c r="G194" i="5" s="1"/>
  <c r="H194" i="5" s="1"/>
  <c r="F194" i="5" a="1"/>
  <c r="F194" i="5" s="1"/>
  <c r="A195" i="5"/>
  <c r="C194" i="5" a="1"/>
  <c r="C194" i="5" s="1"/>
  <c r="AH193" i="5" l="1"/>
  <c r="AA193" i="5"/>
  <c r="Q193" i="5"/>
  <c r="S193" i="5"/>
  <c r="AN193" i="5"/>
  <c r="AL193" i="5"/>
  <c r="M193" i="5"/>
  <c r="Z193" i="5"/>
  <c r="AF193" i="5"/>
  <c r="AD193" i="5"/>
  <c r="AR193" i="5"/>
  <c r="R193" i="5"/>
  <c r="X193" i="5"/>
  <c r="V193" i="5"/>
  <c r="AJ193" i="5"/>
  <c r="J193" i="5"/>
  <c r="K193" i="5"/>
  <c r="P193" i="5"/>
  <c r="N193" i="5"/>
  <c r="AB193" i="5"/>
  <c r="AO193" i="5"/>
  <c r="AQ193" i="5"/>
  <c r="AM193" i="5"/>
  <c r="AS193" i="5"/>
  <c r="T193" i="5"/>
  <c r="AG193" i="5"/>
  <c r="AI193" i="5"/>
  <c r="AE193" i="5"/>
  <c r="AK193" i="5"/>
  <c r="L193" i="5"/>
  <c r="C195" i="5" a="1"/>
  <c r="C195" i="5" s="1"/>
  <c r="F195" i="5" a="1"/>
  <c r="F195" i="5" s="1"/>
  <c r="A196" i="5"/>
  <c r="G195" i="5" a="1"/>
  <c r="G195" i="5" s="1"/>
  <c r="H195" i="5" s="1"/>
  <c r="AS194" i="5"/>
  <c r="L194" i="5" l="1"/>
  <c r="AI194" i="5"/>
  <c r="Z194" i="5"/>
  <c r="J194" i="5"/>
  <c r="AF194" i="5"/>
  <c r="P194" i="5"/>
  <c r="AM194" i="5"/>
  <c r="AK194" i="5"/>
  <c r="W194" i="5"/>
  <c r="U194" i="5"/>
  <c r="AE194" i="5"/>
  <c r="AQ194" i="5"/>
  <c r="R194" i="5"/>
  <c r="X194" i="5"/>
  <c r="AC194" i="5"/>
  <c r="O194" i="5"/>
  <c r="AO194" i="5"/>
  <c r="M194" i="5"/>
  <c r="AR194" i="5"/>
  <c r="S194" i="5"/>
  <c r="AG194" i="5"/>
  <c r="AD194" i="5"/>
  <c r="AJ194" i="5"/>
  <c r="K194" i="5"/>
  <c r="Y194" i="5"/>
  <c r="V194" i="5"/>
  <c r="AB194" i="5"/>
  <c r="AP194" i="5"/>
  <c r="Q194" i="5"/>
  <c r="N194" i="5"/>
  <c r="AA194" i="5"/>
  <c r="AL194" i="5"/>
  <c r="T194" i="5"/>
  <c r="AH194" i="5"/>
  <c r="AN194" i="5"/>
  <c r="Q195" i="5"/>
  <c r="G196" i="5" a="1"/>
  <c r="G196" i="5" s="1"/>
  <c r="H196" i="5" s="1"/>
  <c r="F196" i="5" a="1"/>
  <c r="F196" i="5" s="1"/>
  <c r="A197" i="5"/>
  <c r="C196" i="5" a="1"/>
  <c r="C196" i="5" s="1"/>
  <c r="K195" i="5" l="1"/>
  <c r="O195" i="5"/>
  <c r="U195" i="5"/>
  <c r="AH195" i="5"/>
  <c r="R196" i="5"/>
  <c r="AN195" i="5"/>
  <c r="AL195" i="5"/>
  <c r="M195" i="5"/>
  <c r="Z195" i="5"/>
  <c r="AF195" i="5"/>
  <c r="AD195" i="5"/>
  <c r="AR195" i="5"/>
  <c r="R195" i="5"/>
  <c r="X195" i="5"/>
  <c r="V195" i="5"/>
  <c r="AJ195" i="5"/>
  <c r="J195" i="5"/>
  <c r="AQ195" i="5"/>
  <c r="P195" i="5"/>
  <c r="N195" i="5"/>
  <c r="AB195" i="5"/>
  <c r="AO195" i="5"/>
  <c r="AI195" i="5"/>
  <c r="AM195" i="5"/>
  <c r="AS195" i="5"/>
  <c r="T195" i="5"/>
  <c r="AG195" i="5"/>
  <c r="AA195" i="5"/>
  <c r="AE195" i="5"/>
  <c r="AK195" i="5"/>
  <c r="L195" i="5"/>
  <c r="Y195" i="5"/>
  <c r="S195" i="5"/>
  <c r="W195" i="5"/>
  <c r="AC195" i="5"/>
  <c r="AP195" i="5"/>
  <c r="A198" i="5"/>
  <c r="C197" i="5" a="1"/>
  <c r="C197" i="5" s="1"/>
  <c r="G197" i="5" a="1"/>
  <c r="G197" i="5" s="1"/>
  <c r="H197" i="5" s="1"/>
  <c r="F197" i="5" a="1"/>
  <c r="F197" i="5" s="1"/>
  <c r="AD196" i="5"/>
  <c r="J196" i="5" l="1"/>
  <c r="V196" i="5"/>
  <c r="N196" i="5"/>
  <c r="AM196" i="5"/>
  <c r="AJ196" i="5"/>
  <c r="AQ196" i="5"/>
  <c r="Y196" i="5"/>
  <c r="Q196" i="5"/>
  <c r="AI196" i="5"/>
  <c r="AB196" i="5"/>
  <c r="AO196" i="5"/>
  <c r="U196" i="5"/>
  <c r="M196" i="5"/>
  <c r="AA196" i="5"/>
  <c r="X196" i="5"/>
  <c r="W196" i="5"/>
  <c r="K196" i="5"/>
  <c r="P196" i="5"/>
  <c r="O196" i="5"/>
  <c r="AP196" i="5"/>
  <c r="AL196" i="5"/>
  <c r="T196" i="5"/>
  <c r="AH196" i="5"/>
  <c r="AN196" i="5"/>
  <c r="AS196" i="5"/>
  <c r="AE196" i="5"/>
  <c r="L196" i="5"/>
  <c r="Z196" i="5"/>
  <c r="AF196" i="5"/>
  <c r="AK196" i="5"/>
  <c r="AC196" i="5"/>
  <c r="AR196" i="5"/>
  <c r="S196" i="5"/>
  <c r="AG196" i="5"/>
  <c r="Y197" i="5"/>
  <c r="A199" i="5"/>
  <c r="F198" i="5" a="1"/>
  <c r="F198" i="5" s="1"/>
  <c r="G198" i="5" a="1"/>
  <c r="G198" i="5" s="1"/>
  <c r="H198" i="5" s="1"/>
  <c r="C198" i="5" a="1"/>
  <c r="C198" i="5" s="1"/>
  <c r="AL197" i="5" l="1"/>
  <c r="Z197" i="5"/>
  <c r="AD197" i="5"/>
  <c r="R197" i="5"/>
  <c r="S197" i="5"/>
  <c r="AC197" i="5"/>
  <c r="Q197" i="5"/>
  <c r="K197" i="5"/>
  <c r="U197" i="5"/>
  <c r="AN197" i="5"/>
  <c r="M197" i="5"/>
  <c r="AF197" i="5"/>
  <c r="AR197" i="5"/>
  <c r="W197" i="5"/>
  <c r="AP197" i="5"/>
  <c r="O197" i="5"/>
  <c r="AH197" i="5"/>
  <c r="X197" i="5"/>
  <c r="V197" i="5"/>
  <c r="J197" i="5"/>
  <c r="AQ197" i="5"/>
  <c r="P197" i="5"/>
  <c r="AB197" i="5"/>
  <c r="AO197" i="5"/>
  <c r="AJ197" i="5"/>
  <c r="N197" i="5"/>
  <c r="AI197" i="5"/>
  <c r="AM197" i="5"/>
  <c r="AS197" i="5"/>
  <c r="T197" i="5"/>
  <c r="AG197" i="5"/>
  <c r="AA197" i="5"/>
  <c r="AE197" i="5"/>
  <c r="AK197" i="5"/>
  <c r="L197" i="5"/>
  <c r="AC198" i="5"/>
  <c r="G199" i="5" a="1"/>
  <c r="G199" i="5" s="1"/>
  <c r="H199" i="5" s="1"/>
  <c r="A200" i="5"/>
  <c r="C199" i="5" a="1"/>
  <c r="C199" i="5" s="1"/>
  <c r="F199" i="5" a="1"/>
  <c r="F199" i="5" s="1"/>
  <c r="AE198" i="5" l="1"/>
  <c r="AH198" i="5"/>
  <c r="AD198" i="5"/>
  <c r="AR198" i="5"/>
  <c r="J198" i="5"/>
  <c r="N198" i="5"/>
  <c r="AI198" i="5"/>
  <c r="Q198" i="5"/>
  <c r="M198" i="5"/>
  <c r="AA198" i="5"/>
  <c r="AN198" i="5"/>
  <c r="S198" i="5"/>
  <c r="P198" i="5"/>
  <c r="AM198" i="5"/>
  <c r="AP198" i="5"/>
  <c r="AL198" i="5"/>
  <c r="AB198" i="5"/>
  <c r="AO198" i="5"/>
  <c r="AS198" i="5"/>
  <c r="T198" i="5"/>
  <c r="AG198" i="5"/>
  <c r="U198" i="5"/>
  <c r="AJ198" i="5"/>
  <c r="K198" i="5"/>
  <c r="Y198" i="5"/>
  <c r="V198" i="5"/>
  <c r="W198" i="5"/>
  <c r="L198" i="5"/>
  <c r="Z198" i="5"/>
  <c r="AF198" i="5"/>
  <c r="AK198" i="5"/>
  <c r="O198" i="5"/>
  <c r="AQ198" i="5"/>
  <c r="R198" i="5"/>
  <c r="X198" i="5"/>
  <c r="C200" i="5" a="1"/>
  <c r="C200" i="5" s="1"/>
  <c r="G200" i="5" a="1"/>
  <c r="G200" i="5" s="1"/>
  <c r="H200" i="5" s="1"/>
  <c r="F200" i="5" a="1"/>
  <c r="F200" i="5" s="1"/>
  <c r="A201" i="5"/>
  <c r="AO199" i="5"/>
  <c r="AF199" i="5" l="1"/>
  <c r="AR199" i="5"/>
  <c r="X199" i="5"/>
  <c r="AJ199" i="5"/>
  <c r="AI199" i="5"/>
  <c r="AM199" i="5"/>
  <c r="AS199" i="5"/>
  <c r="T199" i="5"/>
  <c r="AG199" i="5"/>
  <c r="AD199" i="5"/>
  <c r="R199" i="5"/>
  <c r="V199" i="5"/>
  <c r="AA199" i="5"/>
  <c r="AE199" i="5"/>
  <c r="AK199" i="5"/>
  <c r="L199" i="5"/>
  <c r="Y199" i="5"/>
  <c r="S199" i="5"/>
  <c r="W199" i="5"/>
  <c r="AC199" i="5"/>
  <c r="AP199" i="5"/>
  <c r="Q199" i="5"/>
  <c r="K199" i="5"/>
  <c r="O199" i="5"/>
  <c r="U199" i="5"/>
  <c r="AH199" i="5"/>
  <c r="AN199" i="5"/>
  <c r="AL199" i="5"/>
  <c r="M199" i="5"/>
  <c r="Z199" i="5"/>
  <c r="J199" i="5"/>
  <c r="AQ199" i="5"/>
  <c r="P199" i="5"/>
  <c r="N199" i="5"/>
  <c r="AB199" i="5"/>
  <c r="A202" i="5"/>
  <c r="C201" i="5" a="1"/>
  <c r="C201" i="5" s="1"/>
  <c r="G201" i="5" a="1"/>
  <c r="G201" i="5" s="1"/>
  <c r="H201" i="5" s="1"/>
  <c r="F201" i="5" a="1"/>
  <c r="F201" i="5" s="1"/>
  <c r="V200" i="5"/>
  <c r="T200" i="5" l="1"/>
  <c r="AN200" i="5"/>
  <c r="AS200" i="5"/>
  <c r="O200" i="5"/>
  <c r="L200" i="5"/>
  <c r="Z200" i="5"/>
  <c r="AF200" i="5"/>
  <c r="AK200" i="5"/>
  <c r="AD201" i="5"/>
  <c r="S201" i="5"/>
  <c r="AB200" i="5"/>
  <c r="AP200" i="5"/>
  <c r="Q200" i="5"/>
  <c r="N200" i="5"/>
  <c r="AH200" i="5"/>
  <c r="AM200" i="5"/>
  <c r="AQ200" i="5"/>
  <c r="R200" i="5"/>
  <c r="X200" i="5"/>
  <c r="AC200" i="5"/>
  <c r="AE200" i="5"/>
  <c r="AI200" i="5"/>
  <c r="J200" i="5"/>
  <c r="P200" i="5"/>
  <c r="U200" i="5"/>
  <c r="W200" i="5"/>
  <c r="AA200" i="5"/>
  <c r="AO200" i="5"/>
  <c r="AL200" i="5"/>
  <c r="M200" i="5"/>
  <c r="AR200" i="5"/>
  <c r="S200" i="5"/>
  <c r="AG200" i="5"/>
  <c r="AD200" i="5"/>
  <c r="AJ200" i="5"/>
  <c r="K200" i="5"/>
  <c r="Y200" i="5"/>
  <c r="Y201" i="5"/>
  <c r="A203" i="5"/>
  <c r="G202" i="5" a="1"/>
  <c r="G202" i="5" s="1"/>
  <c r="H202" i="5" s="1"/>
  <c r="F202" i="5" a="1"/>
  <c r="F202" i="5" s="1"/>
  <c r="C202" i="5" a="1"/>
  <c r="C202" i="5" s="1"/>
  <c r="V201" i="5" l="1"/>
  <c r="W201" i="5"/>
  <c r="N201" i="5"/>
  <c r="AB201" i="5"/>
  <c r="AQ201" i="5"/>
  <c r="T201" i="5"/>
  <c r="AI201" i="5"/>
  <c r="AP201" i="5"/>
  <c r="R201" i="5"/>
  <c r="AF201" i="5"/>
  <c r="AS201" i="5"/>
  <c r="J201" i="5"/>
  <c r="X201" i="5"/>
  <c r="AC201" i="5"/>
  <c r="AO201" i="5"/>
  <c r="P201" i="5"/>
  <c r="AR201" i="5"/>
  <c r="AG201" i="5"/>
  <c r="AM201" i="5"/>
  <c r="AJ201" i="5"/>
  <c r="Q201" i="5"/>
  <c r="K201" i="5"/>
  <c r="O201" i="5"/>
  <c r="U201" i="5"/>
  <c r="AH201" i="5"/>
  <c r="AN201" i="5"/>
  <c r="AL201" i="5"/>
  <c r="M201" i="5"/>
  <c r="Z201" i="5"/>
  <c r="N202" i="5"/>
  <c r="Q202" i="5"/>
  <c r="AP202" i="5"/>
  <c r="AB202" i="5"/>
  <c r="AA201" i="5"/>
  <c r="AE201" i="5"/>
  <c r="AK201" i="5"/>
  <c r="L201" i="5"/>
  <c r="C203" i="5" a="1"/>
  <c r="C203" i="5" s="1"/>
  <c r="F203" i="5" a="1"/>
  <c r="F203" i="5" s="1"/>
  <c r="A204" i="5"/>
  <c r="G203" i="5" a="1"/>
  <c r="G203" i="5" s="1"/>
  <c r="H203" i="5" s="1"/>
  <c r="AC202" i="5"/>
  <c r="W202" i="5" l="1"/>
  <c r="AI202" i="5"/>
  <c r="J202" i="5"/>
  <c r="P202" i="5"/>
  <c r="U202" i="5"/>
  <c r="O202" i="5"/>
  <c r="AA202" i="5"/>
  <c r="AO202" i="5"/>
  <c r="AL202" i="5"/>
  <c r="M202" i="5"/>
  <c r="AR202" i="5"/>
  <c r="S202" i="5"/>
  <c r="AG202" i="5"/>
  <c r="AD202" i="5"/>
  <c r="AJ202" i="5"/>
  <c r="K202" i="5"/>
  <c r="Y202" i="5"/>
  <c r="V202" i="5"/>
  <c r="T202" i="5"/>
  <c r="AH202" i="5"/>
  <c r="AN202" i="5"/>
  <c r="AS202" i="5"/>
  <c r="AG203" i="5"/>
  <c r="L203" i="5"/>
  <c r="AM203" i="5"/>
  <c r="AN203" i="5"/>
  <c r="AM202" i="5"/>
  <c r="L202" i="5"/>
  <c r="Z202" i="5"/>
  <c r="AF202" i="5"/>
  <c r="AK202" i="5"/>
  <c r="AE202" i="5"/>
  <c r="AQ202" i="5"/>
  <c r="R202" i="5"/>
  <c r="X202" i="5"/>
  <c r="AO203" i="5"/>
  <c r="G204" i="5" a="1"/>
  <c r="G204" i="5" s="1"/>
  <c r="H204" i="5" s="1"/>
  <c r="F204" i="5" a="1"/>
  <c r="F204" i="5" s="1"/>
  <c r="C204" i="5" a="1"/>
  <c r="C204" i="5" s="1"/>
  <c r="A205" i="5"/>
  <c r="AE203" i="5" l="1"/>
  <c r="Y203" i="5"/>
  <c r="AS203" i="5"/>
  <c r="AK203" i="5"/>
  <c r="AA203" i="5"/>
  <c r="U203" i="5"/>
  <c r="S203" i="5"/>
  <c r="M203" i="5"/>
  <c r="AQ203" i="5"/>
  <c r="T203" i="5"/>
  <c r="O203" i="5"/>
  <c r="AH203" i="5"/>
  <c r="AL203" i="5"/>
  <c r="Z203" i="5"/>
  <c r="K203" i="5"/>
  <c r="W203" i="5"/>
  <c r="AC203" i="5"/>
  <c r="AP203" i="5"/>
  <c r="Q203" i="5"/>
  <c r="AF203" i="5"/>
  <c r="AD203" i="5"/>
  <c r="AR203" i="5"/>
  <c r="R203" i="5"/>
  <c r="J203" i="5"/>
  <c r="Y204" i="5"/>
  <c r="X203" i="5"/>
  <c r="V203" i="5"/>
  <c r="AJ203" i="5"/>
  <c r="AI203" i="5"/>
  <c r="P203" i="5"/>
  <c r="N203" i="5"/>
  <c r="AB203" i="5"/>
  <c r="M204" i="5"/>
  <c r="G205" i="5" a="1"/>
  <c r="G205" i="5" s="1"/>
  <c r="H205" i="5" s="1"/>
  <c r="F205" i="5" a="1"/>
  <c r="F205" i="5" s="1"/>
  <c r="C205" i="5" a="1"/>
  <c r="C205" i="5" s="1"/>
  <c r="A206" i="5"/>
  <c r="S204" i="5" l="1"/>
  <c r="K204" i="5"/>
  <c r="AP204" i="5"/>
  <c r="AR204" i="5"/>
  <c r="Q204" i="5"/>
  <c r="AJ204" i="5"/>
  <c r="AD204" i="5"/>
  <c r="AB204" i="5"/>
  <c r="V204" i="5"/>
  <c r="AG204" i="5"/>
  <c r="U205" i="5"/>
  <c r="AN205" i="5"/>
  <c r="T204" i="5"/>
  <c r="AH204" i="5"/>
  <c r="AN204" i="5"/>
  <c r="AS204" i="5"/>
  <c r="L204" i="5"/>
  <c r="Z204" i="5"/>
  <c r="AF204" i="5"/>
  <c r="AK204" i="5"/>
  <c r="AE204" i="5"/>
  <c r="AQ204" i="5"/>
  <c r="R204" i="5"/>
  <c r="X204" i="5"/>
  <c r="AC204" i="5"/>
  <c r="W204" i="5"/>
  <c r="AI204" i="5"/>
  <c r="J204" i="5"/>
  <c r="P204" i="5"/>
  <c r="U204" i="5"/>
  <c r="N204" i="5"/>
  <c r="AM204" i="5"/>
  <c r="O204" i="5"/>
  <c r="AA204" i="5"/>
  <c r="AO204" i="5"/>
  <c r="AL204" i="5"/>
  <c r="A207" i="5"/>
  <c r="G206" i="5" a="1"/>
  <c r="G206" i="5" s="1"/>
  <c r="H206" i="5" s="1"/>
  <c r="F206" i="5" a="1"/>
  <c r="F206" i="5" s="1"/>
  <c r="C206" i="5" a="1"/>
  <c r="C206" i="5" s="1"/>
  <c r="Q205" i="5"/>
  <c r="AE205" i="5" l="1"/>
  <c r="Z205" i="5"/>
  <c r="P205" i="5"/>
  <c r="L205" i="5"/>
  <c r="AM205" i="5"/>
  <c r="AH205" i="5"/>
  <c r="N205" i="5"/>
  <c r="Y205" i="5"/>
  <c r="AA205" i="5"/>
  <c r="AS205" i="5"/>
  <c r="X205" i="5"/>
  <c r="T205" i="5"/>
  <c r="S205" i="5"/>
  <c r="AK205" i="5"/>
  <c r="K205" i="5"/>
  <c r="O205" i="5"/>
  <c r="M205" i="5"/>
  <c r="R205" i="5"/>
  <c r="AI205" i="5"/>
  <c r="AL205" i="5"/>
  <c r="AR205" i="5"/>
  <c r="J205" i="5"/>
  <c r="AD205" i="5"/>
  <c r="AJ205" i="5"/>
  <c r="AO205" i="5"/>
  <c r="AF205" i="5"/>
  <c r="V205" i="5"/>
  <c r="AB205" i="5"/>
  <c r="AG205" i="5"/>
  <c r="AQ205" i="5"/>
  <c r="W205" i="5"/>
  <c r="AC205" i="5"/>
  <c r="AP205" i="5"/>
  <c r="U206" i="5"/>
  <c r="A208" i="5"/>
  <c r="F207" i="5" a="1"/>
  <c r="F207" i="5" s="1"/>
  <c r="G207" i="5" a="1"/>
  <c r="G207" i="5" s="1"/>
  <c r="H207" i="5" s="1"/>
  <c r="C207" i="5" a="1"/>
  <c r="C207" i="5" s="1"/>
  <c r="AB206" i="5" l="1"/>
  <c r="Q206" i="5"/>
  <c r="N206" i="5"/>
  <c r="O206" i="5"/>
  <c r="AA206" i="5"/>
  <c r="AL206" i="5"/>
  <c r="M206" i="5"/>
  <c r="AR206" i="5"/>
  <c r="S206" i="5"/>
  <c r="AG206" i="5"/>
  <c r="AD206" i="5"/>
  <c r="AO206" i="5"/>
  <c r="AJ206" i="5"/>
  <c r="K206" i="5"/>
  <c r="Y206" i="5"/>
  <c r="V206" i="5"/>
  <c r="AH206" i="5"/>
  <c r="AS206" i="5"/>
  <c r="N207" i="5"/>
  <c r="AM206" i="5"/>
  <c r="L206" i="5"/>
  <c r="Z206" i="5"/>
  <c r="AF206" i="5"/>
  <c r="AK206" i="5"/>
  <c r="AE206" i="5"/>
  <c r="AQ206" i="5"/>
  <c r="R206" i="5"/>
  <c r="X206" i="5"/>
  <c r="AC206" i="5"/>
  <c r="AP206" i="5"/>
  <c r="T206" i="5"/>
  <c r="AN206" i="5"/>
  <c r="W206" i="5"/>
  <c r="AI206" i="5"/>
  <c r="J206" i="5"/>
  <c r="P206" i="5"/>
  <c r="A209" i="5"/>
  <c r="G208" i="5" a="1"/>
  <c r="G208" i="5" s="1"/>
  <c r="H208" i="5" s="1"/>
  <c r="F208" i="5" a="1"/>
  <c r="F208" i="5" s="1"/>
  <c r="C208" i="5" a="1"/>
  <c r="C208" i="5" s="1"/>
  <c r="Q207" i="5"/>
  <c r="AB207" i="5" l="1"/>
  <c r="V207" i="5"/>
  <c r="T207" i="5"/>
  <c r="S207" i="5"/>
  <c r="AO207" i="5"/>
  <c r="K207" i="5"/>
  <c r="AG207" i="5"/>
  <c r="X207" i="5"/>
  <c r="P207" i="5"/>
  <c r="AI207" i="5"/>
  <c r="W207" i="5"/>
  <c r="U207" i="5"/>
  <c r="AH207" i="5"/>
  <c r="X208" i="5"/>
  <c r="J208" i="5"/>
  <c r="AE208" i="5"/>
  <c r="AB208" i="5"/>
  <c r="AA207" i="5"/>
  <c r="O207" i="5"/>
  <c r="M207" i="5"/>
  <c r="Z207" i="5"/>
  <c r="AN207" i="5"/>
  <c r="AL207" i="5"/>
  <c r="AR207" i="5"/>
  <c r="R207" i="5"/>
  <c r="AF207" i="5"/>
  <c r="AD207" i="5"/>
  <c r="AJ207" i="5"/>
  <c r="J207" i="5"/>
  <c r="AS207" i="5"/>
  <c r="AM207" i="5"/>
  <c r="AK207" i="5"/>
  <c r="L207" i="5"/>
  <c r="Y207" i="5"/>
  <c r="AQ207" i="5"/>
  <c r="AE207" i="5"/>
  <c r="AC207" i="5"/>
  <c r="AP207" i="5"/>
  <c r="K208" i="5"/>
  <c r="G209" i="5" a="1"/>
  <c r="G209" i="5" s="1"/>
  <c r="H209" i="5" s="1"/>
  <c r="F209" i="5" a="1"/>
  <c r="F209" i="5" s="1"/>
  <c r="F212" i="5" s="1"/>
  <c r="C209" i="5" a="1"/>
  <c r="C209" i="5" s="1"/>
  <c r="R208" i="5" l="1"/>
  <c r="O208" i="5"/>
  <c r="AM208" i="5"/>
  <c r="Z208" i="5"/>
  <c r="AS208" i="5"/>
  <c r="AQ208" i="5"/>
  <c r="AO208" i="5"/>
  <c r="U208" i="5"/>
  <c r="P208" i="5"/>
  <c r="AO209" i="5"/>
  <c r="AK208" i="5"/>
  <c r="AI208" i="5"/>
  <c r="AG208" i="5"/>
  <c r="AL208" i="5"/>
  <c r="V208" i="5"/>
  <c r="AC208" i="5"/>
  <c r="AA208" i="5"/>
  <c r="Y208" i="5"/>
  <c r="AD208" i="5"/>
  <c r="N208" i="5"/>
  <c r="S208" i="5"/>
  <c r="Q208" i="5"/>
  <c r="AN208" i="5"/>
  <c r="T208" i="5"/>
  <c r="M208" i="5"/>
  <c r="AR208" i="5"/>
  <c r="AP208" i="5"/>
  <c r="AF208" i="5"/>
  <c r="L208" i="5"/>
  <c r="AJ208" i="5"/>
  <c r="AH208" i="5"/>
  <c r="W208" i="5"/>
  <c r="R209" i="5"/>
  <c r="R211" i="5" s="1"/>
  <c r="Q14" i="1" s="1"/>
  <c r="Q20" i="1" s="1"/>
  <c r="Q22" i="1" s="1"/>
  <c r="AO211" i="5" l="1"/>
  <c r="AO14" i="1" s="1"/>
  <c r="AO20" i="1" s="1"/>
  <c r="AO22" i="1" s="1"/>
  <c r="AL209" i="5"/>
  <c r="AL211" i="5" s="1"/>
  <c r="AL14" i="1" s="1"/>
  <c r="AL20" i="1" s="1"/>
  <c r="AL22" i="1" s="1"/>
  <c r="AJ209" i="5"/>
  <c r="AJ211" i="5" s="1"/>
  <c r="AJ14" i="1" s="1"/>
  <c r="AJ20" i="1" s="1"/>
  <c r="AJ22" i="1" s="1"/>
  <c r="AH209" i="5"/>
  <c r="AH211" i="5" s="1"/>
  <c r="AH14" i="1" s="1"/>
  <c r="AH20" i="1" s="1"/>
  <c r="AH22" i="1" s="1"/>
  <c r="AD209" i="5"/>
  <c r="AD211" i="5" s="1"/>
  <c r="AD14" i="1" s="1"/>
  <c r="AD20" i="1" s="1"/>
  <c r="AD22" i="1" s="1"/>
  <c r="V209" i="5"/>
  <c r="V211" i="5" s="1"/>
  <c r="V14" i="1" s="1"/>
  <c r="N209" i="5"/>
  <c r="X209" i="5"/>
  <c r="P209" i="5"/>
  <c r="U209" i="5"/>
  <c r="U211" i="5" s="1"/>
  <c r="T14" i="1" s="1"/>
  <c r="T20" i="1" s="1"/>
  <c r="T22" i="1" s="1"/>
  <c r="S209" i="5"/>
  <c r="S211" i="5" s="1"/>
  <c r="R14" i="1" s="1"/>
  <c r="R20" i="1" s="1"/>
  <c r="R22" i="1" s="1"/>
  <c r="Q209" i="5"/>
  <c r="AB209" i="5"/>
  <c r="AB211" i="5" s="1"/>
  <c r="AB14" i="1" s="1"/>
  <c r="AB20" i="1" s="1"/>
  <c r="AB22" i="1" s="1"/>
  <c r="J209" i="5"/>
  <c r="J211" i="5" s="1"/>
  <c r="I14" i="1" s="1"/>
  <c r="I20" i="1" s="1"/>
  <c r="I22" i="1" s="1"/>
  <c r="AN209" i="5"/>
  <c r="AN211" i="5" s="1"/>
  <c r="AN14" i="1" s="1"/>
  <c r="AN20" i="1" s="1"/>
  <c r="AN22" i="1" s="1"/>
  <c r="T209" i="5"/>
  <c r="AF209" i="5"/>
  <c r="AI209" i="5"/>
  <c r="AS209" i="5"/>
  <c r="AS211" i="5" s="1"/>
  <c r="AS14" i="1" s="1"/>
  <c r="AS20" i="1" s="1"/>
  <c r="AS22" i="1" s="1"/>
  <c r="AA209" i="5"/>
  <c r="AM209" i="5"/>
  <c r="AM211" i="5" s="1"/>
  <c r="AM14" i="1" s="1"/>
  <c r="AM20" i="1" s="1"/>
  <c r="AM22" i="1" s="1"/>
  <c r="M209" i="5"/>
  <c r="M211" i="5" s="1"/>
  <c r="L14" i="1" s="1"/>
  <c r="L20" i="1" s="1"/>
  <c r="L22" i="1" s="1"/>
  <c r="K209" i="5"/>
  <c r="O209" i="5"/>
  <c r="AR209" i="5"/>
  <c r="AP209" i="5"/>
  <c r="AG209" i="5"/>
  <c r="AE209" i="5"/>
  <c r="AK209" i="5"/>
  <c r="L209" i="5"/>
  <c r="Z209" i="5"/>
  <c r="Y209" i="5"/>
  <c r="W209" i="5"/>
  <c r="AC209" i="5"/>
  <c r="AQ209" i="5"/>
  <c r="AQ211" i="5" s="1"/>
  <c r="AQ14" i="1" s="1"/>
  <c r="AQ20" i="1" s="1"/>
  <c r="AQ22" i="1" s="1"/>
  <c r="AO212" i="5"/>
  <c r="AO15" i="1" s="1"/>
  <c r="AB212" i="5"/>
  <c r="AB15" i="1" s="1"/>
  <c r="AL212" i="5"/>
  <c r="AL15" i="1" s="1"/>
  <c r="U212" i="5"/>
  <c r="T15" i="1" s="1"/>
  <c r="R212" i="5"/>
  <c r="Q15" i="1" s="1"/>
  <c r="AM212" i="5"/>
  <c r="AM15" i="1" s="1"/>
  <c r="AJ212" i="5" l="1"/>
  <c r="AJ15" i="1" s="1"/>
  <c r="AH212" i="5"/>
  <c r="AH15" i="1" s="1"/>
  <c r="AD212" i="5"/>
  <c r="AD15" i="1" s="1"/>
  <c r="AS212" i="5"/>
  <c r="AS15" i="1" s="1"/>
  <c r="AQ212" i="5"/>
  <c r="AQ15" i="1" s="1"/>
  <c r="S212" i="5"/>
  <c r="R15" i="1" s="1"/>
  <c r="V212" i="5"/>
  <c r="V15" i="1" s="1"/>
  <c r="J212" i="5"/>
  <c r="I15" i="1" s="1"/>
  <c r="M212" i="5"/>
  <c r="L15" i="1" s="1"/>
  <c r="AN212" i="5"/>
  <c r="AN15" i="1" s="1"/>
  <c r="Y212" i="5"/>
  <c r="Y15" i="1" s="1"/>
  <c r="Y211" i="5"/>
  <c r="Y14" i="1" s="1"/>
  <c r="Y20" i="1" s="1"/>
  <c r="Y22" i="1" s="1"/>
  <c r="O212" i="5"/>
  <c r="N15" i="1" s="1"/>
  <c r="O211" i="5"/>
  <c r="N14" i="1" s="1"/>
  <c r="N20" i="1" s="1"/>
  <c r="N22" i="1" s="1"/>
  <c r="T212" i="5"/>
  <c r="S15" i="1" s="1"/>
  <c r="T211" i="5"/>
  <c r="S14" i="1" s="1"/>
  <c r="S20" i="1" s="1"/>
  <c r="S22" i="1" s="1"/>
  <c r="X212" i="5"/>
  <c r="X15" i="1" s="1"/>
  <c r="X211" i="5"/>
  <c r="X14" i="1" s="1"/>
  <c r="X20" i="1" s="1"/>
  <c r="X22" i="1" s="1"/>
  <c r="W212" i="5"/>
  <c r="W15" i="1" s="1"/>
  <c r="W211" i="5"/>
  <c r="W14" i="1" s="1"/>
  <c r="W20" i="1" s="1"/>
  <c r="W22" i="1" s="1"/>
  <c r="AR212" i="5"/>
  <c r="AR15" i="1" s="1"/>
  <c r="AR211" i="5"/>
  <c r="AR14" i="1" s="1"/>
  <c r="AR20" i="1" s="1"/>
  <c r="AR22" i="1" s="1"/>
  <c r="AF212" i="5"/>
  <c r="AF15" i="1" s="1"/>
  <c r="AF211" i="5"/>
  <c r="AF14" i="1" s="1"/>
  <c r="AF20" i="1" s="1"/>
  <c r="AF22" i="1" s="1"/>
  <c r="P212" i="5"/>
  <c r="O15" i="1" s="1"/>
  <c r="P211" i="5"/>
  <c r="O14" i="1" s="1"/>
  <c r="O20" i="1" s="1"/>
  <c r="O22" i="1" s="1"/>
  <c r="Z212" i="5"/>
  <c r="Z15" i="1" s="1"/>
  <c r="Z211" i="5"/>
  <c r="Z14" i="1" s="1"/>
  <c r="Z20" i="1" s="1"/>
  <c r="Z22" i="1" s="1"/>
  <c r="K212" i="5"/>
  <c r="J15" i="1" s="1"/>
  <c r="K211" i="5"/>
  <c r="J14" i="1" s="1"/>
  <c r="J20" i="1" s="1"/>
  <c r="J22" i="1" s="1"/>
  <c r="N212" i="5"/>
  <c r="M15" i="1" s="1"/>
  <c r="N211" i="5"/>
  <c r="M14" i="1" s="1"/>
  <c r="M20" i="1" s="1"/>
  <c r="M22" i="1" s="1"/>
  <c r="L212" i="5"/>
  <c r="K15" i="1" s="1"/>
  <c r="L211" i="5"/>
  <c r="K14" i="1" s="1"/>
  <c r="K20" i="1" s="1"/>
  <c r="K22" i="1" s="1"/>
  <c r="V20" i="1"/>
  <c r="V22" i="1" s="1"/>
  <c r="AK212" i="5"/>
  <c r="AK15" i="1" s="1"/>
  <c r="AK211" i="5"/>
  <c r="AK14" i="1" s="1"/>
  <c r="AK20" i="1" s="1"/>
  <c r="AK22" i="1" s="1"/>
  <c r="AE212" i="5"/>
  <c r="AE15" i="1" s="1"/>
  <c r="AE211" i="5"/>
  <c r="AE14" i="1" s="1"/>
  <c r="AE20" i="1" s="1"/>
  <c r="AE22" i="1" s="1"/>
  <c r="AA212" i="5"/>
  <c r="AA15" i="1" s="1"/>
  <c r="AA211" i="5"/>
  <c r="AA14" i="1" s="1"/>
  <c r="AA20" i="1" s="1"/>
  <c r="AA22" i="1" s="1"/>
  <c r="Q212" i="5"/>
  <c r="P15" i="1" s="1"/>
  <c r="Q211" i="5"/>
  <c r="P14" i="1" s="1"/>
  <c r="P20" i="1" s="1"/>
  <c r="P22" i="1" s="1"/>
  <c r="AG212" i="5"/>
  <c r="AG15" i="1" s="1"/>
  <c r="AG211" i="5"/>
  <c r="AG14" i="1" s="1"/>
  <c r="AG20" i="1" s="1"/>
  <c r="AG22" i="1" s="1"/>
  <c r="AC212" i="5"/>
  <c r="AC15" i="1" s="1"/>
  <c r="AC211" i="5"/>
  <c r="AC14" i="1" s="1"/>
  <c r="AC20" i="1" s="1"/>
  <c r="AC22" i="1" s="1"/>
  <c r="AP212" i="5"/>
  <c r="AP15" i="1" s="1"/>
  <c r="AP211" i="5"/>
  <c r="AP14" i="1" s="1"/>
  <c r="AP20" i="1" s="1"/>
  <c r="AP22" i="1" s="1"/>
  <c r="AI212" i="5"/>
  <c r="AI15" i="1" s="1"/>
  <c r="AI211" i="5"/>
  <c r="AI14" i="1" s="1"/>
  <c r="AI20" i="1" s="1"/>
  <c r="AI22" i="1" s="1"/>
  <c r="G14" i="1" l="1"/>
  <c r="G20" i="1" s="1"/>
  <c r="G22" i="1" s="1"/>
  <c r="G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Brandon Smith</author>
  </authors>
  <commentList>
    <comment ref="A3" authorId="0" shapeId="0" xr:uid="{3920E1EB-4997-4CE6-B4D1-15C632C52492}">
      <text>
        <r>
          <rPr>
            <b/>
            <sz val="9"/>
            <color indexed="81"/>
            <rFont val="Tahoma"/>
            <family val="2"/>
          </rPr>
          <t>Brandon Smith:</t>
        </r>
        <r>
          <rPr>
            <sz val="9"/>
            <color indexed="81"/>
            <rFont val="Tahoma"/>
            <family val="2"/>
          </rPr>
          <t xml:space="preserve">
Score byDate (Numeric)</t>
        </r>
      </text>
    </comment>
    <comment ref="D3" authorId="0" shapeId="0" xr:uid="{4EB97924-1738-4736-904F-A457387C0CE0}">
      <text>
        <r>
          <rPr>
            <b/>
            <sz val="9"/>
            <color indexed="81"/>
            <rFont val="Tahoma"/>
            <family val="2"/>
          </rPr>
          <t>Brandon Smith:</t>
        </r>
        <r>
          <rPr>
            <sz val="9"/>
            <color indexed="81"/>
            <rFont val="Tahoma"/>
            <family val="2"/>
          </rPr>
          <t xml:space="preserve">
Date Score + Spend Score (to sort ascending by date + sort by annual spend)</t>
        </r>
      </text>
    </comment>
    <comment ref="E3" authorId="0" shapeId="0" xr:uid="{C1B04F24-83F6-4D17-BB3E-2BF16ECE5B46}">
      <text>
        <r>
          <rPr>
            <b/>
            <sz val="9"/>
            <color rgb="FF000000"/>
            <rFont val="Tahoma"/>
            <family val="2"/>
          </rPr>
          <t>Brandon Smith: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Rank per person (Date Score + Spend Score)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<sst xmlns="http://schemas.openxmlformats.org/spreadsheetml/2006/main" count="15936" uniqueCount="5812">
  <si>
    <t>Step</t>
  </si>
  <si>
    <t>UPDATING THE REPORT Steps</t>
  </si>
  <si>
    <r>
      <rPr>
        <sz val="11"/>
        <color rgb="FF000000"/>
        <rFont val="Calibri"/>
        <family val="2"/>
      </rPr>
      <t xml:space="preserve">Run the </t>
    </r>
    <r>
      <rPr>
        <b/>
        <sz val="11"/>
        <color rgb="FF4472C4"/>
        <rFont val="Calibri"/>
        <family val="2"/>
      </rPr>
      <t>Pre-FTB Detail</t>
    </r>
    <r>
      <rPr>
        <sz val="11"/>
        <color rgb="FF000000"/>
        <rFont val="Calibri"/>
        <family val="2"/>
      </rPr>
      <t xml:space="preserve"> report from SFDC (link in A1), then export &amp; paste in designated area</t>
    </r>
  </si>
  <si>
    <r>
      <rPr>
        <sz val="11"/>
        <color rgb="FF000000"/>
        <rFont val="Calibri"/>
        <family val="2"/>
      </rPr>
      <t xml:space="preserve">Run the </t>
    </r>
    <r>
      <rPr>
        <b/>
        <sz val="11"/>
        <color rgb="FF4472C4"/>
        <rFont val="Calibri"/>
        <family val="2"/>
      </rPr>
      <t>Post-FTB</t>
    </r>
    <r>
      <rPr>
        <sz val="11"/>
        <color rgb="FF000000"/>
        <rFont val="Calibri"/>
        <family val="2"/>
      </rPr>
      <t xml:space="preserve"> </t>
    </r>
    <r>
      <rPr>
        <b/>
        <sz val="11"/>
        <color rgb="FF4472C4"/>
        <rFont val="Calibri"/>
        <family val="2"/>
      </rPr>
      <t>Detail</t>
    </r>
    <r>
      <rPr>
        <sz val="11"/>
        <color rgb="FF000000"/>
        <rFont val="Calibri"/>
        <family val="2"/>
      </rPr>
      <t xml:space="preserve"> report from SFDC (link in A1), then export &amp; paste in designated area</t>
    </r>
  </si>
  <si>
    <r>
      <rPr>
        <sz val="11"/>
        <color rgb="FF000000"/>
        <rFont val="Calibri"/>
        <family val="2"/>
      </rPr>
      <t xml:space="preserve">IF there are new Sales reps, add their name (as it would appear in SFDC user) to the bottom of </t>
    </r>
    <r>
      <rPr>
        <b/>
        <sz val="11"/>
        <color rgb="FF000000"/>
        <rFont val="Calibri"/>
        <family val="2"/>
      </rPr>
      <t>Column E "Rep Lookup"</t>
    </r>
    <r>
      <rPr>
        <sz val="11"/>
        <color rgb="FF000000"/>
        <rFont val="Calibri"/>
        <family val="2"/>
      </rPr>
      <t xml:space="preserve"> in the </t>
    </r>
    <r>
      <rPr>
        <b/>
        <sz val="11"/>
        <color rgb="FF4472C4"/>
        <rFont val="Calibri"/>
        <family val="2"/>
      </rPr>
      <t>Lookup Tab (Pipeline Picklist will automatically update</t>
    </r>
  </si>
  <si>
    <r>
      <rPr>
        <sz val="11"/>
        <color rgb="FF000000"/>
        <rFont val="Calibri"/>
      </rPr>
      <t xml:space="preserve">Update the </t>
    </r>
    <r>
      <rPr>
        <b/>
        <sz val="11"/>
        <color rgb="FF4472C4"/>
        <rFont val="Calibri"/>
      </rPr>
      <t>Current Month Quotas tab</t>
    </r>
    <r>
      <rPr>
        <sz val="11"/>
        <color rgb="FF000000"/>
        <rFont val="Calibri"/>
      </rPr>
      <t xml:space="preserve"> at the start of evrey month</t>
    </r>
  </si>
  <si>
    <t>As Needed</t>
  </si>
  <si>
    <r>
      <rPr>
        <sz val="11"/>
        <color rgb="FF000000"/>
        <rFont val="Calibri"/>
        <family val="2"/>
      </rPr>
      <t xml:space="preserve">Should Quotas change, would suggest adding their monthly quoata in </t>
    </r>
    <r>
      <rPr>
        <b/>
        <sz val="11"/>
        <color rgb="FF000000"/>
        <rFont val="Calibri"/>
        <family val="2"/>
      </rPr>
      <t>Column F "Quota"</t>
    </r>
    <r>
      <rPr>
        <sz val="11"/>
        <color rgb="FF000000"/>
        <rFont val="Calibri"/>
        <family val="2"/>
      </rPr>
      <t xml:space="preserve"> in the </t>
    </r>
    <r>
      <rPr>
        <b/>
        <sz val="11"/>
        <color rgb="FF4472C4"/>
        <rFont val="Calibri"/>
        <family val="2"/>
      </rPr>
      <t>Lookup Tab</t>
    </r>
    <r>
      <rPr>
        <sz val="11"/>
        <color rgb="FF000000"/>
        <rFont val="Calibri"/>
        <family val="2"/>
      </rPr>
      <t xml:space="preserve"> 
- Once Quotas are added, suggest doing an HLookup in Row 24 in the </t>
    </r>
    <r>
      <rPr>
        <b/>
        <sz val="11"/>
        <color rgb="FF00B050"/>
        <rFont val="Calibri"/>
        <family val="2"/>
      </rPr>
      <t>"Pipeline Summary" tab</t>
    </r>
    <r>
      <rPr>
        <sz val="11"/>
        <color rgb="FF000000"/>
        <rFont val="Calibri"/>
        <family val="2"/>
      </rPr>
      <t xml:space="preserve"> to dynamically change based on rep</t>
    </r>
  </si>
  <si>
    <t>VIEWING THE REPORT Steps</t>
  </si>
  <si>
    <r>
      <rPr>
        <sz val="11"/>
        <color rgb="FF000000"/>
        <rFont val="Calibri"/>
        <family val="2"/>
      </rPr>
      <t xml:space="preserve">In </t>
    </r>
    <r>
      <rPr>
        <b/>
        <sz val="11"/>
        <color rgb="FF00B050"/>
        <rFont val="Calibri"/>
        <family val="2"/>
      </rPr>
      <t>"Pipeline" Summary tab</t>
    </r>
    <r>
      <rPr>
        <sz val="11"/>
        <color rgb="FF000000"/>
        <rFont val="Calibri"/>
        <family val="2"/>
      </rPr>
      <t>, select the Rep in the Dropdown in D7</t>
    </r>
  </si>
  <si>
    <r>
      <rPr>
        <sz val="11"/>
        <color rgb="FF000000"/>
        <rFont val="Calibri"/>
        <family val="2"/>
      </rPr>
      <t xml:space="preserve">In </t>
    </r>
    <r>
      <rPr>
        <b/>
        <sz val="11"/>
        <color rgb="FF00B050"/>
        <rFont val="Calibri"/>
        <family val="2"/>
      </rPr>
      <t>"Pipeline" Summary tab</t>
    </r>
    <r>
      <rPr>
        <sz val="11"/>
        <color rgb="FF000000"/>
        <rFont val="Calibri"/>
        <family val="2"/>
      </rPr>
      <t>, select the Current Month in the Dropdown in D9 (as needed)</t>
    </r>
  </si>
  <si>
    <t>Monthly Pipeline Review</t>
  </si>
  <si>
    <t>Rep:</t>
  </si>
  <si>
    <t>Ashley Blok</t>
  </si>
  <si>
    <t>This Month/Year:</t>
  </si>
  <si>
    <t>TTM Drop Off</t>
  </si>
  <si>
    <t>Pipeline Summary</t>
  </si>
  <si>
    <t>NTM Snapshot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</si>
  <si>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</si>
  <si>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</si>
  <si>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</si>
  <si>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</si>
  <si>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</si>
  <si>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</si>
  <si>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</si>
  <si>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</si>
  <si>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Sept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</si>
  <si>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</si>
  <si>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</si>
  <si>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</si>
  <si>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</si>
  <si>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</si>
  <si>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</si>
  <si>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</si>
  <si>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</si>
  <si>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</si>
  <si>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</si>
  <si>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</si>
  <si>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Sept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</si>
  <si>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</si>
  <si>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</si>
  <si>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</si>
  <si>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</si>
  <si>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</si>
  <si>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</si>
  <si>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</si>
  <si>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</si>
  <si>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</si>
  <si>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</si>
  <si>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</si>
  <si>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Sept 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</si>
  <si>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</si>
  <si>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</si>
  <si>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</si>
  <si>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</si>
  <si>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</si>
  <si>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</si>
  <si>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</si>
  <si>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</si>
  <si>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</si>
  <si>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</si>
  <si>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</si>
  <si>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Sept 2025</t>
  </si>
  <si>
    <t>Oct 2025</t>
  </si>
  <si>
    <t>Nov 2025</t>
  </si>
  <si>
    <t>Dec 2025</t>
  </si>
  <si>
    <t>$ Confirmed Pipeline Bookings</t>
  </si>
  <si>
    <t># Confirmed Pipeline Accounts</t>
  </si>
  <si>
    <t>$ Expected FTB Bookings</t>
  </si>
  <si>
    <t># Expected FTB Accounts</t>
  </si>
  <si>
    <t>$ Total Pipeline</t>
  </si>
  <si>
    <t>Pipeline Coverage Multiple</t>
  </si>
  <si>
    <t>AE Quota</t>
  </si>
  <si>
    <t>Rep Name:</t>
  </si>
  <si>
    <t>Prospects (Pre-FTB) View Summary</t>
  </si>
  <si>
    <t>Account Name</t>
  </si>
  <si>
    <t>Est AHS</t>
  </si>
  <si>
    <t>FTB Date</t>
  </si>
  <si>
    <t>TTM Date</t>
  </si>
  <si>
    <t>Est Prospect Bookings</t>
  </si>
  <si>
    <t>Count</t>
  </si>
  <si>
    <t>Customers (Post-FTB)</t>
  </si>
  <si>
    <t>Est Customer Bookings</t>
  </si>
  <si>
    <t>https://hotelengine.lightning.force.com/lightning/r/Report/00O8X000007rNTYUA2/view</t>
  </si>
  <si>
    <t>PASTE SFDC REPORT UNDER HERE (Can Included Headers)</t>
  </si>
  <si>
    <t>AHS Score</t>
  </si>
  <si>
    <t>FTB Score</t>
  </si>
  <si>
    <t>Last Activity Score</t>
  </si>
  <si>
    <t>Master Score</t>
  </si>
  <si>
    <t>Master Rank</t>
  </si>
  <si>
    <t>Opportunity Owner</t>
  </si>
  <si>
    <t>Opportunity Name</t>
  </si>
  <si>
    <t>Stage</t>
  </si>
  <si>
    <t>Expected FTB Date</t>
  </si>
  <si>
    <t>Annual hotel spend</t>
  </si>
  <si>
    <t>Account: Last Activity</t>
  </si>
  <si>
    <t>Month/Year</t>
  </si>
  <si>
    <t>Updated FTB Date</t>
  </si>
  <si>
    <t>UID for Sequence Score</t>
  </si>
  <si>
    <t>FTB Date Rank</t>
  </si>
  <si>
    <t>AHS Score Rank</t>
  </si>
  <si>
    <t>Paragon Sports Constructors</t>
  </si>
  <si>
    <t>Demo</t>
  </si>
  <si>
    <t>Zac Oliver</t>
  </si>
  <si>
    <t>JBS USA</t>
  </si>
  <si>
    <t>Discovery</t>
  </si>
  <si>
    <t>Shane Figueroa</t>
  </si>
  <si>
    <t>Holladay Properties</t>
  </si>
  <si>
    <t>Justin Tara</t>
  </si>
  <si>
    <t>Unger Electric</t>
  </si>
  <si>
    <t>Unger Electric-</t>
  </si>
  <si>
    <t>Jason Deyle</t>
  </si>
  <si>
    <t>Larry Barber Enterprises</t>
  </si>
  <si>
    <t>Larry Barber Enterprises-</t>
  </si>
  <si>
    <t>Justin Orcutt</t>
  </si>
  <si>
    <t>Structor Group</t>
  </si>
  <si>
    <t>DCS USA</t>
  </si>
  <si>
    <t>Lauren Davis</t>
  </si>
  <si>
    <t>OMI Environmental Solutions</t>
  </si>
  <si>
    <t>OMI Environmental Solutions-</t>
  </si>
  <si>
    <t>FlexTrades</t>
  </si>
  <si>
    <t>PMG Inc.</t>
  </si>
  <si>
    <t>Christopher Houmis</t>
  </si>
  <si>
    <t>The Pasha Group</t>
  </si>
  <si>
    <t>The Pasha Group-</t>
  </si>
  <si>
    <t>Megan Cederbaum</t>
  </si>
  <si>
    <t>MaineLine Graphics</t>
  </si>
  <si>
    <t>MaineLine Graphics-</t>
  </si>
  <si>
    <t>Kyle Foster</t>
  </si>
  <si>
    <t>Contemporary Energy Solutions</t>
  </si>
  <si>
    <t>Contemporary Energy Solutions-</t>
  </si>
  <si>
    <t>Juan Garcia</t>
  </si>
  <si>
    <t>Horizon Bradco</t>
  </si>
  <si>
    <t>Horizon Bradco-</t>
  </si>
  <si>
    <t>Jeffrey Sheffler</t>
  </si>
  <si>
    <t>AK Industrial Contractors</t>
  </si>
  <si>
    <t>AK Industrial Contractors-</t>
  </si>
  <si>
    <t>Kelleigh Doyle</t>
  </si>
  <si>
    <t>State of Tennessee</t>
  </si>
  <si>
    <t>TEMA</t>
  </si>
  <si>
    <t>AGI</t>
  </si>
  <si>
    <t>MPW Industrial Services</t>
  </si>
  <si>
    <t>MPW Industrial Services!</t>
  </si>
  <si>
    <t>Jax Lansing</t>
  </si>
  <si>
    <t>Elastizell Systems</t>
  </si>
  <si>
    <t>Anthony Zalis</t>
  </si>
  <si>
    <t>Emerald Paving</t>
  </si>
  <si>
    <t>Emerald Paving-</t>
  </si>
  <si>
    <t>Coristan Stern</t>
  </si>
  <si>
    <t>Pike</t>
  </si>
  <si>
    <t>Pike - Disaster Recovery</t>
  </si>
  <si>
    <t>Tri-State Charter</t>
  </si>
  <si>
    <t>Tri-state Charter-</t>
  </si>
  <si>
    <t>Grant Southwick</t>
  </si>
  <si>
    <t>WIS International</t>
  </si>
  <si>
    <t>Preferred Flooring LLC</t>
  </si>
  <si>
    <t>Preferred Flooring</t>
  </si>
  <si>
    <t>Westech Industries</t>
  </si>
  <si>
    <t>Westech Industries-</t>
  </si>
  <si>
    <t>Dylan Cromer</t>
  </si>
  <si>
    <t>Massey Electric</t>
  </si>
  <si>
    <t>Muscatine Fire Dept.</t>
  </si>
  <si>
    <t>SCS Engineers</t>
  </si>
  <si>
    <t>Clean Harbors</t>
  </si>
  <si>
    <t>Clean Harbors, baby</t>
  </si>
  <si>
    <t>UMAC- Utility Management and Construction</t>
  </si>
  <si>
    <t>Asplundh</t>
  </si>
  <si>
    <t>PR Construction</t>
  </si>
  <si>
    <t>PR Construction-</t>
  </si>
  <si>
    <t>Heather-Grace Hill</t>
  </si>
  <si>
    <t>ServiceMaster by Wright</t>
  </si>
  <si>
    <t>ServiceMaster by Wright-</t>
  </si>
  <si>
    <t>Jacobs Welding &amp; Machining</t>
  </si>
  <si>
    <t>Jacobs Welding &amp; Machining-</t>
  </si>
  <si>
    <t>Will Gotsch</t>
  </si>
  <si>
    <t>The Hanover Company</t>
  </si>
  <si>
    <t>Daniel Lamm</t>
  </si>
  <si>
    <t>PMC Southwest</t>
  </si>
  <si>
    <t>PMC Southwest-</t>
  </si>
  <si>
    <t>FX Concrete LLC</t>
  </si>
  <si>
    <t>FX Concrete LLC-</t>
  </si>
  <si>
    <t>Arco DesignBuild</t>
  </si>
  <si>
    <t>Arco DesignBuild-</t>
  </si>
  <si>
    <t>Jessica Palmer</t>
  </si>
  <si>
    <t>G&amp;R Connex</t>
  </si>
  <si>
    <t>G&amp;R Connex-</t>
  </si>
  <si>
    <t>Law Offices Of Robert David Malove</t>
  </si>
  <si>
    <t>Law Offices Of Robert David Malove-</t>
  </si>
  <si>
    <t>Connor Tinker</t>
  </si>
  <si>
    <t>American Recruiters</t>
  </si>
  <si>
    <t>American Recruiters-</t>
  </si>
  <si>
    <t>Caspar Building Systems</t>
  </si>
  <si>
    <t>Caspar Building Systems-</t>
  </si>
  <si>
    <t>Randy Zobel</t>
  </si>
  <si>
    <t>Think Environmental</t>
  </si>
  <si>
    <t>Think Environmental-</t>
  </si>
  <si>
    <t>Unlimited Restoration</t>
  </si>
  <si>
    <t>Unlimited Restoration-Hurricane Ian relief</t>
  </si>
  <si>
    <t>Angelica Patalano</t>
  </si>
  <si>
    <t>Solar Liberty</t>
  </si>
  <si>
    <t>Solar Liberty-</t>
  </si>
  <si>
    <t>Complete Contracting LLC Of Ky</t>
  </si>
  <si>
    <t>Complete Contracting LLC Of Ky-</t>
  </si>
  <si>
    <t>Smith Industrial Service</t>
  </si>
  <si>
    <t>Smith Industrial Services</t>
  </si>
  <si>
    <t>Berry Contracting</t>
  </si>
  <si>
    <t>Capitol Roofing Service</t>
  </si>
  <si>
    <t>CAPITOL ROOFING SERVICE-</t>
  </si>
  <si>
    <t>Cat Harris</t>
  </si>
  <si>
    <t>SafZone Field Services</t>
  </si>
  <si>
    <t>SafZone Field Services-</t>
  </si>
  <si>
    <t>Evans and Son</t>
  </si>
  <si>
    <t>Evans and Son-</t>
  </si>
  <si>
    <t>Cold Bore Technology</t>
  </si>
  <si>
    <t>Heartwood Partners</t>
  </si>
  <si>
    <t>Heartwood Partners-</t>
  </si>
  <si>
    <t>Cogent Analytics</t>
  </si>
  <si>
    <t>Cogent Analytics-</t>
  </si>
  <si>
    <t>CDS Installers</t>
  </si>
  <si>
    <t>CDS Installers-</t>
  </si>
  <si>
    <t>Wigen Water Technologies</t>
  </si>
  <si>
    <t>Wigen Water Technologies-</t>
  </si>
  <si>
    <t>Joseph Suyeishi</t>
  </si>
  <si>
    <t>Veterans Northwest Construction</t>
  </si>
  <si>
    <t>D&amp;G Mechanical Inc.-</t>
  </si>
  <si>
    <t>Nurse-Centric LLC</t>
  </si>
  <si>
    <t>Nurse-Centric LLC-</t>
  </si>
  <si>
    <t>Justine Bannon</t>
  </si>
  <si>
    <t>Avocado BIkes, llc</t>
  </si>
  <si>
    <t>Avocado BIkes, llc-</t>
  </si>
  <si>
    <t>CEMCO Construction</t>
  </si>
  <si>
    <t>CEMCO Construction-</t>
  </si>
  <si>
    <t>JRT Mechanical</t>
  </si>
  <si>
    <t>JRT</t>
  </si>
  <si>
    <t>Susquehanna Valley Construction</t>
  </si>
  <si>
    <t>Susquehanna Valley Construction-</t>
  </si>
  <si>
    <t>Jirsa Construction</t>
  </si>
  <si>
    <t>Jirsa Construction-</t>
  </si>
  <si>
    <t>Startup Grind Fort Lauderle</t>
  </si>
  <si>
    <t>Startup Grind Fort Lauderle-</t>
  </si>
  <si>
    <t>Genesee &amp; Wyoming</t>
  </si>
  <si>
    <t>Enertech Holdings</t>
  </si>
  <si>
    <t>Diversified Roofing</t>
  </si>
  <si>
    <t>Diversified Roofing-</t>
  </si>
  <si>
    <t>Diamond Vogel Paints</t>
  </si>
  <si>
    <t>Diamond Vogel Paints (Traffic)</t>
  </si>
  <si>
    <t>Grant Donovan</t>
  </si>
  <si>
    <t>Protect Environmental Services</t>
  </si>
  <si>
    <t>Protect Environmental, LLC-</t>
  </si>
  <si>
    <t>McNally Elevator Company</t>
  </si>
  <si>
    <t>McNally Elevator Company-</t>
  </si>
  <si>
    <t>MovePlan</t>
  </si>
  <si>
    <t>MovePlan-</t>
  </si>
  <si>
    <t>JCM American</t>
  </si>
  <si>
    <t>Jillian Hosmer</t>
  </si>
  <si>
    <t>McCarthy Building Companies , Inc.</t>
  </si>
  <si>
    <t>McCarthy Building Companies, Inc.-</t>
  </si>
  <si>
    <t>Sletten Construction - Idaho</t>
  </si>
  <si>
    <t>Sletten Construction - Idaho-</t>
  </si>
  <si>
    <t>Lonsdale Construction</t>
  </si>
  <si>
    <t>Lonsdale Construction-</t>
  </si>
  <si>
    <t>Thrash Commercial Contractors</t>
  </si>
  <si>
    <t>Thrash Commercial Contractors 9/2022</t>
  </si>
  <si>
    <t>Lunacon Construction Group Corp</t>
  </si>
  <si>
    <t>Liberty Elevator Experts</t>
  </si>
  <si>
    <t>Liberty Elevator Experts-</t>
  </si>
  <si>
    <t>Shrader &amp; Martinez Construction - DEACTIVATED</t>
  </si>
  <si>
    <t>Shrader &amp; Martinez Construction-</t>
  </si>
  <si>
    <t>Stephen Frederick</t>
  </si>
  <si>
    <t>Integrated Demolition and Remediation</t>
  </si>
  <si>
    <t>Integrated Demolition and Remediation-</t>
  </si>
  <si>
    <t>TagLin Events</t>
  </si>
  <si>
    <t>TagLin Events-</t>
  </si>
  <si>
    <t>Point Market Research Group</t>
  </si>
  <si>
    <t>Point Market Research Group-</t>
  </si>
  <si>
    <t>Scott Bridge Company</t>
  </si>
  <si>
    <t>Scott Bridge Company-</t>
  </si>
  <si>
    <t>Northcentral Telcom</t>
  </si>
  <si>
    <t>Northcentral Telcom-</t>
  </si>
  <si>
    <t>Kunzik &amp; Sara Construction</t>
  </si>
  <si>
    <t>Kunzik &amp; Sara Construction-</t>
  </si>
  <si>
    <t>Scott Levine</t>
  </si>
  <si>
    <t>Leveled Up Transportation Service LLC</t>
  </si>
  <si>
    <t>Leveled Up Transportation Service LLC-</t>
  </si>
  <si>
    <t>CalCom Energy</t>
  </si>
  <si>
    <t>CalCom Energy-</t>
  </si>
  <si>
    <t>iOR Partners</t>
  </si>
  <si>
    <t>iOR Partners-</t>
  </si>
  <si>
    <t>Consulting Services</t>
  </si>
  <si>
    <t>Consulting Services-</t>
  </si>
  <si>
    <t>Fairwind</t>
  </si>
  <si>
    <t>Fairwind-</t>
  </si>
  <si>
    <t>ProVantage Corporate Solutions</t>
  </si>
  <si>
    <t>Kayla McKeel</t>
  </si>
  <si>
    <t>Emergency Power</t>
  </si>
  <si>
    <t>Emergency Power-</t>
  </si>
  <si>
    <t>Kade Hoefer</t>
  </si>
  <si>
    <t>Direct Dimensions</t>
  </si>
  <si>
    <t>Direct Dimensions-</t>
  </si>
  <si>
    <t>Jackson Hokuf</t>
  </si>
  <si>
    <t>Bilbro Construction</t>
  </si>
  <si>
    <t>Bilbro Construction-</t>
  </si>
  <si>
    <t>All South Underground</t>
  </si>
  <si>
    <t>All South Underground-</t>
  </si>
  <si>
    <t>Kynoch Environmental Management</t>
  </si>
  <si>
    <t>Rick Shipman Construction, Inc.</t>
  </si>
  <si>
    <t>Rick Shipman Construction SL Opp</t>
  </si>
  <si>
    <t>Armada Trucking</t>
  </si>
  <si>
    <t>Armada Trucking - 10.20</t>
  </si>
  <si>
    <t>Andrew Halverson</t>
  </si>
  <si>
    <t>RF Lusa &amp; Sons Sheet Metal Inc</t>
  </si>
  <si>
    <t>R F Lusa &amp; Sons Sheet Metal Inc-</t>
  </si>
  <si>
    <t>Deep South Industrial Services</t>
  </si>
  <si>
    <t>Deep South Industrial Services-</t>
  </si>
  <si>
    <t>Apple Roofing</t>
  </si>
  <si>
    <t>Corridor Network Construction</t>
  </si>
  <si>
    <t>A-T.E.A.M.</t>
  </si>
  <si>
    <t>A Team</t>
  </si>
  <si>
    <t>Crane U</t>
  </si>
  <si>
    <t>Crane U-</t>
  </si>
  <si>
    <t>Athena</t>
  </si>
  <si>
    <t>Athena-</t>
  </si>
  <si>
    <t>Allstate Consultants, LLC</t>
  </si>
  <si>
    <t>Allstate Consultants, LLC-</t>
  </si>
  <si>
    <t>Shrader &amp; Martinez Construction</t>
  </si>
  <si>
    <t>HeliQwest International</t>
  </si>
  <si>
    <t>HeliQwest International-</t>
  </si>
  <si>
    <t>Hospitality Remodels</t>
  </si>
  <si>
    <t>Hospitality Remodels-</t>
  </si>
  <si>
    <t>Mac Electric</t>
  </si>
  <si>
    <t>Mac Elec</t>
  </si>
  <si>
    <t>Pacific Window Systems</t>
  </si>
  <si>
    <t>Pacific Window System</t>
  </si>
  <si>
    <t>Davis Motor Crane Service Inc.</t>
  </si>
  <si>
    <t>Davis Motor Crane Service-</t>
  </si>
  <si>
    <t>Betco Scaffolds</t>
  </si>
  <si>
    <t>Betco Scaffolds-</t>
  </si>
  <si>
    <t>DM Gary Holding Co dba Constellation Service Company</t>
  </si>
  <si>
    <t>DM Gary-</t>
  </si>
  <si>
    <t>ABSL Construction</t>
  </si>
  <si>
    <t>ABSL Construction-</t>
  </si>
  <si>
    <t>Victory Unlimited Construction</t>
  </si>
  <si>
    <t>Victory Unlimited Construction-</t>
  </si>
  <si>
    <t>Clear Blue Energy</t>
  </si>
  <si>
    <t>Clear Blue Energy-</t>
  </si>
  <si>
    <t>Todd Hackett Construction</t>
  </si>
  <si>
    <t>Todd Hackett Construction-</t>
  </si>
  <si>
    <t>Loadpro Trucking</t>
  </si>
  <si>
    <t>Loadpro Trucking-</t>
  </si>
  <si>
    <t>Evan West</t>
  </si>
  <si>
    <t>CAST Transportation</t>
  </si>
  <si>
    <t>CAST Transportation-</t>
  </si>
  <si>
    <t>Clearpoint Solutions</t>
  </si>
  <si>
    <t>Clearpoint Solutions-</t>
  </si>
  <si>
    <t>Superior Industrial Insulation</t>
  </si>
  <si>
    <t>Superior Industrial Insulation-</t>
  </si>
  <si>
    <t>NATIONWIDE COMMUNICATIONS</t>
  </si>
  <si>
    <t>Nationwide Communications Revival</t>
  </si>
  <si>
    <t>Maverick Natural Resources</t>
  </si>
  <si>
    <t>Maverick Natural Resources-</t>
  </si>
  <si>
    <t>Unispace</t>
  </si>
  <si>
    <t>Unispace-</t>
  </si>
  <si>
    <t>FlightWorks</t>
  </si>
  <si>
    <t>FlightWorks-</t>
  </si>
  <si>
    <t>Olympus Painting Contractors, Inc.</t>
  </si>
  <si>
    <t>Olympus Painting Contractors, Inc.-</t>
  </si>
  <si>
    <t>Universal Chain</t>
  </si>
  <si>
    <t>University of Nebraska</t>
  </si>
  <si>
    <t>University of Nebraska RFP</t>
  </si>
  <si>
    <t>M Coach</t>
  </si>
  <si>
    <t>M Coach - RD 2</t>
  </si>
  <si>
    <t>Collin Dishman</t>
  </si>
  <si>
    <t>Neoti</t>
  </si>
  <si>
    <t>Neoti-</t>
  </si>
  <si>
    <t>Eagle Concrete Construction</t>
  </si>
  <si>
    <t>Executive Air Taxi Corporation</t>
  </si>
  <si>
    <t>Quinlan Enterprises</t>
  </si>
  <si>
    <t>Quinlan Enterprises-</t>
  </si>
  <si>
    <t>Nectar of the Vine</t>
  </si>
  <si>
    <t>Nectar of the Vine-</t>
  </si>
  <si>
    <t>Western Transport Logistics</t>
  </si>
  <si>
    <t>Western Transport Logistics - 10.26</t>
  </si>
  <si>
    <t>Gettle</t>
  </si>
  <si>
    <t>Gettle-</t>
  </si>
  <si>
    <t>Bodec</t>
  </si>
  <si>
    <t>Bodec-</t>
  </si>
  <si>
    <t>Fire Rover</t>
  </si>
  <si>
    <t>Fire Rover-</t>
  </si>
  <si>
    <t>AGE Construction</t>
  </si>
  <si>
    <t>AGE Construction-</t>
  </si>
  <si>
    <t>Leasecake</t>
  </si>
  <si>
    <t>Leasecake-</t>
  </si>
  <si>
    <t>Christian Williams</t>
  </si>
  <si>
    <t>Copp Roofing</t>
  </si>
  <si>
    <t>Copp Roofing-</t>
  </si>
  <si>
    <t>Glazier on Demand</t>
  </si>
  <si>
    <t>Glazier on Demand-</t>
  </si>
  <si>
    <t>CDI Southeast</t>
  </si>
  <si>
    <t>Disco</t>
  </si>
  <si>
    <t>World View Enterprises</t>
  </si>
  <si>
    <t>World View Enterprises - 2022</t>
  </si>
  <si>
    <t>Inovalon - PERK</t>
  </si>
  <si>
    <t>Inovalon-</t>
  </si>
  <si>
    <t>Bioenergy DevCo</t>
  </si>
  <si>
    <t>Bioenergy DevCo-</t>
  </si>
  <si>
    <t>Custard Insurance Adjusters</t>
  </si>
  <si>
    <t>Custard Insurance Adjusters-</t>
  </si>
  <si>
    <t>Straightforward Express</t>
  </si>
  <si>
    <t>StraightForward Express-</t>
  </si>
  <si>
    <t>GL Hunt</t>
  </si>
  <si>
    <t>SEG Companies</t>
  </si>
  <si>
    <t>SEG Companies-</t>
  </si>
  <si>
    <t>Vynera Transportation</t>
  </si>
  <si>
    <t>Vynera Transportation-</t>
  </si>
  <si>
    <t>Capital Engineering Consultants</t>
  </si>
  <si>
    <t>Capital Engineering</t>
  </si>
  <si>
    <t>JEMO Contractors USA</t>
  </si>
  <si>
    <t>JEMO Contractors USA-</t>
  </si>
  <si>
    <t>MGE Underground</t>
  </si>
  <si>
    <t>MGE Underground-</t>
  </si>
  <si>
    <t>HI PRO</t>
  </si>
  <si>
    <t>HI PRO-</t>
  </si>
  <si>
    <t>EnergiSystems</t>
  </si>
  <si>
    <t>EnergiSystems-</t>
  </si>
  <si>
    <t>Preston Rentals</t>
  </si>
  <si>
    <t>Preston Rentals-</t>
  </si>
  <si>
    <t>Vapor Armour</t>
  </si>
  <si>
    <t>DooleyMack Constructors of Georgia Inc.</t>
  </si>
  <si>
    <t>DooleyMack Constructors of South Carolina-</t>
  </si>
  <si>
    <t>Seth Mccraw</t>
  </si>
  <si>
    <t>VTI Contracting</t>
  </si>
  <si>
    <t>VTI Contracting-</t>
  </si>
  <si>
    <t>Certified Aviation</t>
  </si>
  <si>
    <t>Certified Aviation-</t>
  </si>
  <si>
    <t>Brook Ledge</t>
  </si>
  <si>
    <t>Brook Ledge-</t>
  </si>
  <si>
    <t>American Southwest Electric</t>
  </si>
  <si>
    <t>American Southwest Electric-</t>
  </si>
  <si>
    <t>Andrew Sternfield</t>
  </si>
  <si>
    <t>A&amp;K Painting</t>
  </si>
  <si>
    <t>A&amp;K Painting Revival</t>
  </si>
  <si>
    <t>Commercial Restoration</t>
  </si>
  <si>
    <t>Commercial Restoration-</t>
  </si>
  <si>
    <t>A.C. Schultes of Maryland</t>
  </si>
  <si>
    <t>Analytical Services &amp; Materials, Inc.</t>
  </si>
  <si>
    <t>AS&amp;M-</t>
  </si>
  <si>
    <t>Ward Transport &amp; Logistics</t>
  </si>
  <si>
    <t>Ward Transport &amp; Logistics-</t>
  </si>
  <si>
    <t>Concrete Impressions of Florida, Inc</t>
  </si>
  <si>
    <t>Concrete Impressions Florida</t>
  </si>
  <si>
    <t>CEC Energy Services</t>
  </si>
  <si>
    <t>Summit Helicopter</t>
  </si>
  <si>
    <t>Summit Helicopter-</t>
  </si>
  <si>
    <t>Good Day Farm</t>
  </si>
  <si>
    <t>Good Day Farm-</t>
  </si>
  <si>
    <t>Upcycle</t>
  </si>
  <si>
    <t>Upcycle-</t>
  </si>
  <si>
    <t>The Racers Group</t>
  </si>
  <si>
    <t>The Racers Group-</t>
  </si>
  <si>
    <t>Network Cabling Infrastructures , Inc.</t>
  </si>
  <si>
    <t>Advanced Weather Proofing</t>
  </si>
  <si>
    <t>Advanced Weather Proofing-</t>
  </si>
  <si>
    <t>Right Turn Supply</t>
  </si>
  <si>
    <t>TSF Lighting</t>
  </si>
  <si>
    <t>Crestview Home Healthcare</t>
  </si>
  <si>
    <t>Crestview Home Healthcare-</t>
  </si>
  <si>
    <t>Xtreme SPD</t>
  </si>
  <si>
    <t>Quest International</t>
  </si>
  <si>
    <t>Quest International-</t>
  </si>
  <si>
    <t>Overaa Construction</t>
  </si>
  <si>
    <t>Overaa Construction-</t>
  </si>
  <si>
    <t>Southeastern Construction and Maintenance</t>
  </si>
  <si>
    <t>Southeastern Construction and Maintenance-</t>
  </si>
  <si>
    <t>Walla Walla University</t>
  </si>
  <si>
    <t>Walla Walla University-</t>
  </si>
  <si>
    <t>JET Polymer Recycling</t>
  </si>
  <si>
    <t>JET Polymer Recycling-</t>
  </si>
  <si>
    <t>Yosemite Consulting</t>
  </si>
  <si>
    <t>Yosemite Consulting-</t>
  </si>
  <si>
    <t>Adcock Group</t>
  </si>
  <si>
    <t>Adcock Group-</t>
  </si>
  <si>
    <t>Terry's Electric</t>
  </si>
  <si>
    <t>EcoForce Solutions</t>
  </si>
  <si>
    <t>EcoForce Solutions-</t>
  </si>
  <si>
    <t>Riverside Insights</t>
  </si>
  <si>
    <t>Riverside Insights-</t>
  </si>
  <si>
    <t>Wolter Group</t>
  </si>
  <si>
    <t>Mid America Metals</t>
  </si>
  <si>
    <t>Mid America Metals-</t>
  </si>
  <si>
    <t>Advanced Powering Services</t>
  </si>
  <si>
    <t>Advanced Powering Services-</t>
  </si>
  <si>
    <t>Branded Image Group LLC</t>
  </si>
  <si>
    <t>BRANDED IMAGE GROUP LLC-</t>
  </si>
  <si>
    <t>Landmark Installations</t>
  </si>
  <si>
    <t>Landmark Installations-</t>
  </si>
  <si>
    <t>Starke Contractors</t>
  </si>
  <si>
    <t>Starke Contractors-</t>
  </si>
  <si>
    <t>HRST</t>
  </si>
  <si>
    <t>HRST-</t>
  </si>
  <si>
    <t>ATI Industries</t>
  </si>
  <si>
    <t>ATI Industries-</t>
  </si>
  <si>
    <t>Esperer Holdings</t>
  </si>
  <si>
    <t>Esperer Holdings-</t>
  </si>
  <si>
    <t>DOCS Health</t>
  </si>
  <si>
    <t>DOCS Health-</t>
  </si>
  <si>
    <t>Cell-Crete</t>
  </si>
  <si>
    <t>Cell-Crete-</t>
  </si>
  <si>
    <t>Schnackel Engineers Inc</t>
  </si>
  <si>
    <t>Schnackel Engineers - 8/2022</t>
  </si>
  <si>
    <t>Lee Contracting, Inc.</t>
  </si>
  <si>
    <t>Lee Contracting-</t>
  </si>
  <si>
    <t>KCAS</t>
  </si>
  <si>
    <t>KCAS-</t>
  </si>
  <si>
    <t>Ingalls &amp; Snyder</t>
  </si>
  <si>
    <t>Ingalls &amp; Snyder-</t>
  </si>
  <si>
    <t>Pipeline Petroleum Services</t>
  </si>
  <si>
    <t>Pipeline Petroleum Services-</t>
  </si>
  <si>
    <t>Diede Construction Inc</t>
  </si>
  <si>
    <t>Diede</t>
  </si>
  <si>
    <t>Idaho State Athletics</t>
  </si>
  <si>
    <t>Idaho State Athletics-</t>
  </si>
  <si>
    <t>Columbus Fire &amp; Safety Equipment</t>
  </si>
  <si>
    <t>Columbus Fire &amp; Safety Equipment-</t>
  </si>
  <si>
    <t>Abco Contracting Inc</t>
  </si>
  <si>
    <t>ABCO Contracting, Inc.</t>
  </si>
  <si>
    <t>Dawson</t>
  </si>
  <si>
    <t>Dawson-</t>
  </si>
  <si>
    <t>Natura Solve</t>
  </si>
  <si>
    <t>Natura Solve-</t>
  </si>
  <si>
    <t>Triumvirate Environmental</t>
  </si>
  <si>
    <t>Triumvirate Environmental-</t>
  </si>
  <si>
    <t>National Rent-A-Fence</t>
  </si>
  <si>
    <t>National Rent-A-Fence-</t>
  </si>
  <si>
    <t>A-1 Concrete Leveling &amp; Foundation Repair</t>
  </si>
  <si>
    <t>A-1 Concrete Leveling &amp; Foundation Repair-</t>
  </si>
  <si>
    <t>Commerce Construction</t>
  </si>
  <si>
    <t>Commerce Construction-</t>
  </si>
  <si>
    <t>The Column</t>
  </si>
  <si>
    <t>The Column-</t>
  </si>
  <si>
    <t>Ellis Contracting</t>
  </si>
  <si>
    <t>Ellis Contracting-</t>
  </si>
  <si>
    <t>Diteq</t>
  </si>
  <si>
    <t>Diteq-</t>
  </si>
  <si>
    <t>Associated Fiberglass Enterprises</t>
  </si>
  <si>
    <t>AFE Texas</t>
  </si>
  <si>
    <t>Desoto County Electric</t>
  </si>
  <si>
    <t>Desoto County Electric-</t>
  </si>
  <si>
    <t>Veteran Erosion Services</t>
  </si>
  <si>
    <t>Veteran Erosion Services-</t>
  </si>
  <si>
    <t>Cedar Beetle</t>
  </si>
  <si>
    <t>Cedar Beetle-</t>
  </si>
  <si>
    <t>Solana Spaces</t>
  </si>
  <si>
    <t>Solana Spaces-</t>
  </si>
  <si>
    <t>SDC Install Services Inc</t>
  </si>
  <si>
    <t>SDC Install Services</t>
  </si>
  <si>
    <t>Arkansas Farm Bureau</t>
  </si>
  <si>
    <t>Arkansas Farm Bureau-</t>
  </si>
  <si>
    <t>Phenix Jet</t>
  </si>
  <si>
    <t>Phenix Jet-</t>
  </si>
  <si>
    <t>Advanced Commercial Painting LLC</t>
  </si>
  <si>
    <t>Advanced Commercial Painting-</t>
  </si>
  <si>
    <t>Hyva Corp</t>
  </si>
  <si>
    <t>Hyva Corp-</t>
  </si>
  <si>
    <t>Xylem Tree Experts</t>
  </si>
  <si>
    <t>Mega Development</t>
  </si>
  <si>
    <t>Prestige Painting and Restoration</t>
  </si>
  <si>
    <t>Sky Partners</t>
  </si>
  <si>
    <t>Sky Partners 9/22</t>
  </si>
  <si>
    <t>Savard Labor and Marine Personnel</t>
  </si>
  <si>
    <t>Savard Labor and Marine Personnel-</t>
  </si>
  <si>
    <t>Hitson Land &amp; Timber Management</t>
  </si>
  <si>
    <t>Hitson Land &amp; Timber Management-</t>
  </si>
  <si>
    <t>Hulcher Services Inc</t>
  </si>
  <si>
    <t>Hulcher</t>
  </si>
  <si>
    <t>Enhancify</t>
  </si>
  <si>
    <t>Enhancify-</t>
  </si>
  <si>
    <t>Watkins Roofing</t>
  </si>
  <si>
    <t>Primerica Financial Services</t>
  </si>
  <si>
    <t>Duke</t>
  </si>
  <si>
    <t>Duke-</t>
  </si>
  <si>
    <t>Abat Builders, Inc.</t>
  </si>
  <si>
    <t>Abat Builders</t>
  </si>
  <si>
    <t>Grus Personnel</t>
  </si>
  <si>
    <t>Grus-</t>
  </si>
  <si>
    <t>Adam Ward</t>
  </si>
  <si>
    <t>JM Industrial Services, LLC</t>
  </si>
  <si>
    <t>JM Industrial Services, LLC-</t>
  </si>
  <si>
    <t>Pals Electric</t>
  </si>
  <si>
    <t>Greenway Automotive Group</t>
  </si>
  <si>
    <t>Greenway Re-Visit</t>
  </si>
  <si>
    <t>Sprinter Emergency Transport</t>
  </si>
  <si>
    <t>Sprinter Emergency Transport RD 2</t>
  </si>
  <si>
    <t>Axens</t>
  </si>
  <si>
    <t>Axens-</t>
  </si>
  <si>
    <t>Hettrick, Cyr &amp; Associates</t>
  </si>
  <si>
    <t>Hettrick, Cyr &amp; Associates-</t>
  </si>
  <si>
    <t>Legacy Erectors</t>
  </si>
  <si>
    <t>Legacy Erectors-</t>
  </si>
  <si>
    <t>Burford Electric Service</t>
  </si>
  <si>
    <t>Burford Electric Service-</t>
  </si>
  <si>
    <t>Franklin Designs</t>
  </si>
  <si>
    <t>Franklin Designs-</t>
  </si>
  <si>
    <t>Quintess Funding</t>
  </si>
  <si>
    <t>Quintess Funding-</t>
  </si>
  <si>
    <t>United Dynamics Corp</t>
  </si>
  <si>
    <t>Bend-Tech</t>
  </si>
  <si>
    <t>Environments Plus</t>
  </si>
  <si>
    <t>Environments Plus-</t>
  </si>
  <si>
    <t>Northwest Linings &amp; Geotextile Products</t>
  </si>
  <si>
    <t>E.R. Snell Contractor</t>
  </si>
  <si>
    <t>E.R. Snell Contractor, Inc.-</t>
  </si>
  <si>
    <t>Jerry Kachel Builder, Inc.</t>
  </si>
  <si>
    <t>JK Builder</t>
  </si>
  <si>
    <t>Niles Industrial Coatings</t>
  </si>
  <si>
    <t>Niles Industrial Coatings-</t>
  </si>
  <si>
    <t>TriTechne</t>
  </si>
  <si>
    <t>TriTechne-</t>
  </si>
  <si>
    <t>Health Gorilla</t>
  </si>
  <si>
    <t>Health Gorilla-</t>
  </si>
  <si>
    <t>Assured Nursing</t>
  </si>
  <si>
    <t>Assured Nursing-</t>
  </si>
  <si>
    <t>iViis</t>
  </si>
  <si>
    <t>iViis-</t>
  </si>
  <si>
    <t>Milspray</t>
  </si>
  <si>
    <t>Milspray-</t>
  </si>
  <si>
    <t>Blue Ridge Power</t>
  </si>
  <si>
    <t>King Operating</t>
  </si>
  <si>
    <t>King Operating-</t>
  </si>
  <si>
    <t>AA Euro Group</t>
  </si>
  <si>
    <t>AA Euro Group-</t>
  </si>
  <si>
    <t>Delta AV PERK</t>
  </si>
  <si>
    <t>Loadmaster Industries</t>
  </si>
  <si>
    <t>Loadmaster Industries-</t>
  </si>
  <si>
    <t>Alberici</t>
  </si>
  <si>
    <t>KD Construction</t>
  </si>
  <si>
    <t>KD Construction-</t>
  </si>
  <si>
    <t>Pavement Surface Control</t>
  </si>
  <si>
    <t>Pavement Surface Control-</t>
  </si>
  <si>
    <t>Harrisonburg-Rockingham CSB</t>
  </si>
  <si>
    <t>Harrisonburg-Rockingham CSB-</t>
  </si>
  <si>
    <t>Day Wireless Systems</t>
  </si>
  <si>
    <t>Day Wireless Systems (new)-</t>
  </si>
  <si>
    <t>USA DeBusk</t>
  </si>
  <si>
    <t>Andrew Shock</t>
  </si>
  <si>
    <t>RLS-CMC</t>
  </si>
  <si>
    <t>RLS-CMC-</t>
  </si>
  <si>
    <t>Knight Global</t>
  </si>
  <si>
    <t>Knight Global-</t>
  </si>
  <si>
    <t>Vertical Bridge</t>
  </si>
  <si>
    <t>Vertical Bridge-</t>
  </si>
  <si>
    <t>Epik</t>
  </si>
  <si>
    <t>Epik-</t>
  </si>
  <si>
    <t>KariOut</t>
  </si>
  <si>
    <t>KariOut-</t>
  </si>
  <si>
    <t>Arizona Superior Cleaning</t>
  </si>
  <si>
    <t>Arizona Superior Cleaning-</t>
  </si>
  <si>
    <t>Jacobsen Tree Experts</t>
  </si>
  <si>
    <t>Jacobsen Tree Experts-</t>
  </si>
  <si>
    <t>The Glaziers</t>
  </si>
  <si>
    <t>The Glaziers-</t>
  </si>
  <si>
    <t>Lumix Electrical</t>
  </si>
  <si>
    <t>Lumix Electrical-</t>
  </si>
  <si>
    <t>T&amp;S Brass and Bronze Works Inc</t>
  </si>
  <si>
    <t>T&amp;S Brass and Broze Works Inc -</t>
  </si>
  <si>
    <t>Bell Solar &amp; Electrical Systems</t>
  </si>
  <si>
    <t>Bell Solar &amp; Electrical Systems-</t>
  </si>
  <si>
    <t>DAC</t>
  </si>
  <si>
    <t>Blue Eagle Oilfield Services</t>
  </si>
  <si>
    <t>Blue Eagle Oilfield Services-</t>
  </si>
  <si>
    <t>B2 Architecture + Design</t>
  </si>
  <si>
    <t>B2 Architecture + Design-</t>
  </si>
  <si>
    <t>Englewood Construction</t>
  </si>
  <si>
    <t>Englewood Construction-</t>
  </si>
  <si>
    <t>Stout's Transportation</t>
  </si>
  <si>
    <t>Stout's Transportation-</t>
  </si>
  <si>
    <t>Sashco</t>
  </si>
  <si>
    <t>Sashco-</t>
  </si>
  <si>
    <t>BB Energy</t>
  </si>
  <si>
    <t>BB Energy-</t>
  </si>
  <si>
    <t>Macano Tech</t>
  </si>
  <si>
    <t>Macano Tech-</t>
  </si>
  <si>
    <t>Aktiv Construction</t>
  </si>
  <si>
    <t>Aktiv Construction-</t>
  </si>
  <si>
    <t>ATT SPORTS, INC.</t>
  </si>
  <si>
    <t>ATT SPORTS, INC.-</t>
  </si>
  <si>
    <t>Adkins Electric</t>
  </si>
  <si>
    <t>Adkins Electric-</t>
  </si>
  <si>
    <t>D J ROSSETTI</t>
  </si>
  <si>
    <t>D J ROSSETTI-</t>
  </si>
  <si>
    <t>K&amp;M Communications</t>
  </si>
  <si>
    <t>K&amp;M Communications-</t>
  </si>
  <si>
    <t>Frank V Radomski &amp; Sons</t>
  </si>
  <si>
    <t>Frank V Radomski &amp; Sons-</t>
  </si>
  <si>
    <t>Blymyer Engineers</t>
  </si>
  <si>
    <t>Blymyer Engineers-</t>
  </si>
  <si>
    <t>Frontier Mechanical LC</t>
  </si>
  <si>
    <t>Frontier Mechanical LC-</t>
  </si>
  <si>
    <t>USNR</t>
  </si>
  <si>
    <t>Advanced Tower Services</t>
  </si>
  <si>
    <t>Advanced Tower Services-</t>
  </si>
  <si>
    <t>Baggett Transportation</t>
  </si>
  <si>
    <t>Baggett Transportation-</t>
  </si>
  <si>
    <t>X-Anna Inc Construction</t>
  </si>
  <si>
    <t>X-Anna Inc Construction-</t>
  </si>
  <si>
    <t>Double R Products.com</t>
  </si>
  <si>
    <t>Double R Products.com-</t>
  </si>
  <si>
    <t>Timco Services</t>
  </si>
  <si>
    <t>New England Mechanical Overlay</t>
  </si>
  <si>
    <t>New England Mechanical Overlay-</t>
  </si>
  <si>
    <t>Dipaolo Machine Tooling</t>
  </si>
  <si>
    <t>DiPaolo Machine Tools-</t>
  </si>
  <si>
    <t>IDS Cuts</t>
  </si>
  <si>
    <t>IDS Cuts-</t>
  </si>
  <si>
    <t>CBS SERVICE LLC</t>
  </si>
  <si>
    <t>CBS Service-</t>
  </si>
  <si>
    <t>Richards Transport</t>
  </si>
  <si>
    <t>Richards Transport-</t>
  </si>
  <si>
    <t>Rice Equipment</t>
  </si>
  <si>
    <t>GoDoc</t>
  </si>
  <si>
    <t>GoDoc-</t>
  </si>
  <si>
    <t>Peter Schwabe</t>
  </si>
  <si>
    <t>Peter Schwabe-</t>
  </si>
  <si>
    <t>Pro Electrical</t>
  </si>
  <si>
    <t>VSS International</t>
  </si>
  <si>
    <t>VSS</t>
  </si>
  <si>
    <t>JR Civil</t>
  </si>
  <si>
    <t>JR Civil-</t>
  </si>
  <si>
    <t>Corona Steel</t>
  </si>
  <si>
    <t>Corona Steel-</t>
  </si>
  <si>
    <t>Close Construction, LLC.</t>
  </si>
  <si>
    <t>Close Construction, LLC.-</t>
  </si>
  <si>
    <t>Fitzgerald and Sons Steel</t>
  </si>
  <si>
    <t>Fitzgerald and Sons Steel-</t>
  </si>
  <si>
    <t>AirCom Mechanical</t>
  </si>
  <si>
    <t>AirCom Mechanical-</t>
  </si>
  <si>
    <t>Daco Paving</t>
  </si>
  <si>
    <t>Daco Paving-</t>
  </si>
  <si>
    <t>AIR &amp; LUBE SYSTEMS INC</t>
  </si>
  <si>
    <t>AIR &amp; LUBE SYSTEMS INC-</t>
  </si>
  <si>
    <t>Moss CM</t>
  </si>
  <si>
    <t>Moss CM-</t>
  </si>
  <si>
    <t>exhibiTeam</t>
  </si>
  <si>
    <t>exhibiTeam-</t>
  </si>
  <si>
    <t>Black Bayou Construction</t>
  </si>
  <si>
    <t>Black Bayou Construction-</t>
  </si>
  <si>
    <t>Petroval, Inc.</t>
  </si>
  <si>
    <t>Petroval, Inc.-</t>
  </si>
  <si>
    <t>Kustom.US</t>
  </si>
  <si>
    <t>Kustom.US-</t>
  </si>
  <si>
    <t>AirStar Charter</t>
  </si>
  <si>
    <t>AirStar Charter-</t>
  </si>
  <si>
    <t>Temples Plumbing and Utilities</t>
  </si>
  <si>
    <t>Temples Plumbing and Utilities-</t>
  </si>
  <si>
    <t>Credo Services LLC</t>
  </si>
  <si>
    <t>Credo Services-</t>
  </si>
  <si>
    <t>Montgomery Transport</t>
  </si>
  <si>
    <t>Montgomery Transport-</t>
  </si>
  <si>
    <t>LabtronX</t>
  </si>
  <si>
    <t>LabtronX-</t>
  </si>
  <si>
    <t>BP Fabrication</t>
  </si>
  <si>
    <t>BP Fabrication-</t>
  </si>
  <si>
    <t>Stryker DES</t>
  </si>
  <si>
    <t>Stryker DES-</t>
  </si>
  <si>
    <t>United Movers Transportation</t>
  </si>
  <si>
    <t>United Movers Transportation-</t>
  </si>
  <si>
    <t>Iron Horse</t>
  </si>
  <si>
    <t>Iron Horse-</t>
  </si>
  <si>
    <t>Dyche Industrial Services</t>
  </si>
  <si>
    <t>Dyche Industrial Services-</t>
  </si>
  <si>
    <t>B &amp; C Enterprises</t>
  </si>
  <si>
    <t>B &amp; C Enterprises-</t>
  </si>
  <si>
    <t>Acadian Contractors</t>
  </si>
  <si>
    <t>Acadian Contractors-</t>
  </si>
  <si>
    <t>TRISPEC Communications</t>
  </si>
  <si>
    <t>TRISPEC Communications-</t>
  </si>
  <si>
    <t>PureHM</t>
  </si>
  <si>
    <t>Macro Engineering &amp; Technology</t>
  </si>
  <si>
    <t>Macro Engineering &amp; Technology-</t>
  </si>
  <si>
    <t>Environmental Technology</t>
  </si>
  <si>
    <t>Environmental Technology-</t>
  </si>
  <si>
    <t>Martin Construction</t>
  </si>
  <si>
    <t>Martin Construction-</t>
  </si>
  <si>
    <t>TransAction Associates</t>
  </si>
  <si>
    <t>TransAction Associates-</t>
  </si>
  <si>
    <t>PlayCare</t>
  </si>
  <si>
    <t>PlayCare-</t>
  </si>
  <si>
    <t>Pro-Vigil Surveillance Services</t>
  </si>
  <si>
    <t>Admix</t>
  </si>
  <si>
    <t>Admix-</t>
  </si>
  <si>
    <t>White Sign</t>
  </si>
  <si>
    <t>Carmel Engineering</t>
  </si>
  <si>
    <t>Carmel Engineering-</t>
  </si>
  <si>
    <t>Cell Trees</t>
  </si>
  <si>
    <t>Cell Trees - 2</t>
  </si>
  <si>
    <t>Steel Technologies</t>
  </si>
  <si>
    <t>Steel Technologies-</t>
  </si>
  <si>
    <t>Ascend National Healthcare Staffing</t>
  </si>
  <si>
    <t>Colorado Hockey Now</t>
  </si>
  <si>
    <t>Colorado Hockey Now-</t>
  </si>
  <si>
    <t>Black Canyon Construction</t>
  </si>
  <si>
    <t>Black Canyon Construction-</t>
  </si>
  <si>
    <t>Merit Brass</t>
  </si>
  <si>
    <t>Merit Brass-</t>
  </si>
  <si>
    <t>ETEGRA</t>
  </si>
  <si>
    <t>Etegra</t>
  </si>
  <si>
    <t>Arredondo Zepeda &amp; Brunz</t>
  </si>
  <si>
    <t>AZ &amp; B Engineers</t>
  </si>
  <si>
    <t>CD Smith Construction</t>
  </si>
  <si>
    <t>CD Smith Construction-</t>
  </si>
  <si>
    <t>Nationwide Network Technologies</t>
  </si>
  <si>
    <t>Breck Construction</t>
  </si>
  <si>
    <t>Breck Construction-</t>
  </si>
  <si>
    <t>Sukut Construction</t>
  </si>
  <si>
    <t>Sukut Construction-</t>
  </si>
  <si>
    <t>TGR Erectors</t>
  </si>
  <si>
    <t>TGR Erectors-</t>
  </si>
  <si>
    <t>Noble Oil</t>
  </si>
  <si>
    <t>Noble Oil-</t>
  </si>
  <si>
    <t>Stokes Welding &amp; Structural Steel</t>
  </si>
  <si>
    <t>Stokes Welding &amp; Structural Steel-</t>
  </si>
  <si>
    <t>Brown Machine</t>
  </si>
  <si>
    <t>Brown Machine Group-</t>
  </si>
  <si>
    <t>ABCO Cleaning Products</t>
  </si>
  <si>
    <t>ABCO Cleaning Products-</t>
  </si>
  <si>
    <t>Tallahassee Roofing Inc.</t>
  </si>
  <si>
    <t>Tallahassee Roofing-</t>
  </si>
  <si>
    <t>Twinlode</t>
  </si>
  <si>
    <t>Twinlode-</t>
  </si>
  <si>
    <t>Creative Builders</t>
  </si>
  <si>
    <t>Musselman &amp; Hall</t>
  </si>
  <si>
    <t>Musselman &amp; Hall-</t>
  </si>
  <si>
    <t>Projectile Tube Cleaning</t>
  </si>
  <si>
    <t>Metron-Farnier</t>
  </si>
  <si>
    <t>Metron-Farnier-</t>
  </si>
  <si>
    <t>Precast Services</t>
  </si>
  <si>
    <t>E.M.S. Electro Medical Systems Corporation</t>
  </si>
  <si>
    <t>E.M.S. Electro Medical Systems Corporation-</t>
  </si>
  <si>
    <t>Gay &amp; Son Masonry</t>
  </si>
  <si>
    <t>Gay &amp; Son Masonry-</t>
  </si>
  <si>
    <t>Texas Gulf Construction</t>
  </si>
  <si>
    <t>Texas Gulf Construction-</t>
  </si>
  <si>
    <t>Eiffage Société</t>
  </si>
  <si>
    <t>Eiffage Société-</t>
  </si>
  <si>
    <t>Rackmedx</t>
  </si>
  <si>
    <t>Rackmedx-</t>
  </si>
  <si>
    <t>Ameritrans Express</t>
  </si>
  <si>
    <t>Ameritrans Express-</t>
  </si>
  <si>
    <t>Apex Warehouse Systems</t>
  </si>
  <si>
    <t>Apex Warehouse Systems-</t>
  </si>
  <si>
    <t>BioSqueeze</t>
  </si>
  <si>
    <t>BioSqueeze-</t>
  </si>
  <si>
    <t>KMS Sports Surfaces</t>
  </si>
  <si>
    <t>KMS Sports Surfaces-</t>
  </si>
  <si>
    <t>Plastech Services</t>
  </si>
  <si>
    <t>Gordon Brothers</t>
  </si>
  <si>
    <t>Gordon Brothers-</t>
  </si>
  <si>
    <t>Central Specialties</t>
  </si>
  <si>
    <t>Brazos Masonry Inc</t>
  </si>
  <si>
    <t>Hixxa Communications</t>
  </si>
  <si>
    <t>Hixxa Communications-</t>
  </si>
  <si>
    <t>National Emergency Management and Response</t>
  </si>
  <si>
    <t>Green Worldwide Shipping</t>
  </si>
  <si>
    <t>Green Worldwide Shipping-</t>
  </si>
  <si>
    <t>Legacy Fiberoptics</t>
  </si>
  <si>
    <t>Legacy Fiberoptics-</t>
  </si>
  <si>
    <t>B-TEK Scales</t>
  </si>
  <si>
    <t>B-TEK Scales-</t>
  </si>
  <si>
    <t>Zeni</t>
  </si>
  <si>
    <t>Zeni-</t>
  </si>
  <si>
    <t>Agraliners</t>
  </si>
  <si>
    <t>Agraliners-</t>
  </si>
  <si>
    <t>Sterett Crane Rental</t>
  </si>
  <si>
    <t>Sterett Crane Rental-</t>
  </si>
  <si>
    <t>Summit Point Roofing</t>
  </si>
  <si>
    <t>Summit Point Roofing-</t>
  </si>
  <si>
    <t>Delaware Technical Community College</t>
  </si>
  <si>
    <t>Delaware Technical Community College-</t>
  </si>
  <si>
    <t>Sidewinders LLC</t>
  </si>
  <si>
    <t>BBL Construction Services</t>
  </si>
  <si>
    <t>PBS Engineering and Environmental Inc</t>
  </si>
  <si>
    <t>PBS Engineering and Environmental, Inc.</t>
  </si>
  <si>
    <t>George Allen Construction</t>
  </si>
  <si>
    <t>George Allen Construction-</t>
  </si>
  <si>
    <t>Eldorado Climbing Walls</t>
  </si>
  <si>
    <t>Invincible Boat</t>
  </si>
  <si>
    <t>Invincible Boat-</t>
  </si>
  <si>
    <t>Rizon Workforce Solutions</t>
  </si>
  <si>
    <t>Mccrite Milling &amp; Construction Co., Inc.-C</t>
  </si>
  <si>
    <t>Mccrite Milling &amp; Construction Co., Inc.-C-</t>
  </si>
  <si>
    <t>Rush Creek Construction</t>
  </si>
  <si>
    <t>Rush Creek Construction-</t>
  </si>
  <si>
    <t>FIELDS</t>
  </si>
  <si>
    <t>FIELDS-</t>
  </si>
  <si>
    <t>ANM</t>
  </si>
  <si>
    <t>Radiation Safety &amp; Control Services</t>
  </si>
  <si>
    <t>Radiation Safety &amp; Control Services - 11.17</t>
  </si>
  <si>
    <t>Prow'ess Construction</t>
  </si>
  <si>
    <t>Ironhide Construction</t>
  </si>
  <si>
    <t>Ironhide Construction-</t>
  </si>
  <si>
    <t>Bergman KPRS</t>
  </si>
  <si>
    <t>Faber Construction Corp</t>
  </si>
  <si>
    <t>Faber Construction Corp-</t>
  </si>
  <si>
    <t>CMC Development &amp; Construction</t>
  </si>
  <si>
    <t>CMC Development &amp; Construction-</t>
  </si>
  <si>
    <t>Space Maker Designs</t>
  </si>
  <si>
    <t>Space Maker Designs-</t>
  </si>
  <si>
    <t>DUPLICATE LARON</t>
  </si>
  <si>
    <t>LARON-</t>
  </si>
  <si>
    <t>Management Services Northwest</t>
  </si>
  <si>
    <t>Management Services Northwest-</t>
  </si>
  <si>
    <t>Black Hawk Tower</t>
  </si>
  <si>
    <t>BlackHawkTower-</t>
  </si>
  <si>
    <t>Fts Lighting Services</t>
  </si>
  <si>
    <t>FTS Lighting Services -Follow up for DB</t>
  </si>
  <si>
    <t>Compass Group</t>
  </si>
  <si>
    <t>Compass Group-</t>
  </si>
  <si>
    <t>Walgreens</t>
  </si>
  <si>
    <t>Walgreens-</t>
  </si>
  <si>
    <t>Sonic Equipment</t>
  </si>
  <si>
    <t>Sonic Equipment-</t>
  </si>
  <si>
    <t>Toebe Construction</t>
  </si>
  <si>
    <t>Toebe Construction-</t>
  </si>
  <si>
    <t>Hydro Tech</t>
  </si>
  <si>
    <t>Hydro Tech-</t>
  </si>
  <si>
    <t>Larson Elevator</t>
  </si>
  <si>
    <t>Economy Air Conditioning &amp; Heating Inc.</t>
  </si>
  <si>
    <t>Economy Air Conditioning &amp; Heating Inc.-</t>
  </si>
  <si>
    <t>Ameri-Force</t>
  </si>
  <si>
    <t>Ameri-Force-</t>
  </si>
  <si>
    <t>Sigma Contracting</t>
  </si>
  <si>
    <t>Sigma Contracting-</t>
  </si>
  <si>
    <t>HHI</t>
  </si>
  <si>
    <t>HHI-</t>
  </si>
  <si>
    <t>SRP Environmental</t>
  </si>
  <si>
    <t>SRP Environmental-</t>
  </si>
  <si>
    <t>CFH Enterprises</t>
  </si>
  <si>
    <t>CFH Enterprises-</t>
  </si>
  <si>
    <t>HUB International</t>
  </si>
  <si>
    <t>Diamabrush</t>
  </si>
  <si>
    <t>Jones Brothers</t>
  </si>
  <si>
    <t>Jones Brothers-</t>
  </si>
  <si>
    <t>RK OILFIELD SERVICES</t>
  </si>
  <si>
    <t>RK OILFIELD SERVICES-</t>
  </si>
  <si>
    <t>Tri-State Folding Partitions</t>
  </si>
  <si>
    <t>Tri-State Folding Partitions-</t>
  </si>
  <si>
    <t>Brasfield &amp; Gorrie, LLC</t>
  </si>
  <si>
    <t>Brasfield &amp; Gorrie LLC-</t>
  </si>
  <si>
    <t>MKD Electric</t>
  </si>
  <si>
    <t>MKD Electric-</t>
  </si>
  <si>
    <t>Green Eagle Capital</t>
  </si>
  <si>
    <t>Green Eagle Capital-</t>
  </si>
  <si>
    <t>HashiCorp</t>
  </si>
  <si>
    <t>Hashicorp-</t>
  </si>
  <si>
    <t>Joe McGee Construction Company</t>
  </si>
  <si>
    <t>Joe McGee Construction Company-</t>
  </si>
  <si>
    <t>Shepherd Safety Systems</t>
  </si>
  <si>
    <t>Shepherd Safety Systems-</t>
  </si>
  <si>
    <t>Computer Power &amp; Service</t>
  </si>
  <si>
    <t>Computer Power &amp; Service-</t>
  </si>
  <si>
    <t>DataArt</t>
  </si>
  <si>
    <t>DataArt-</t>
  </si>
  <si>
    <t>First Response</t>
  </si>
  <si>
    <t>First Response-</t>
  </si>
  <si>
    <t>Parkway Electric &amp; Communications</t>
  </si>
  <si>
    <t>Parkway Electric &amp; Communications-</t>
  </si>
  <si>
    <t>Done Right Merchandising</t>
  </si>
  <si>
    <t>Done Right Merchandising SL</t>
  </si>
  <si>
    <t>David M. Maines Associates Inc.</t>
  </si>
  <si>
    <t>David M. Maines Associates</t>
  </si>
  <si>
    <t>ROBUR Group USA</t>
  </si>
  <si>
    <t>ROBUR Group USA-</t>
  </si>
  <si>
    <t>Freedom Entertainment</t>
  </si>
  <si>
    <t>Freedom Entertainment-</t>
  </si>
  <si>
    <t>Ocean Surveys, Inc.</t>
  </si>
  <si>
    <t>Ocean Surveys, Inc.-</t>
  </si>
  <si>
    <t>ELITE TRANSIT SOLUTIONS LLC</t>
  </si>
  <si>
    <t>ELITE Transit Solutions</t>
  </si>
  <si>
    <t>Kam-Way Transportation</t>
  </si>
  <si>
    <t>Kam-Way Transportation-</t>
  </si>
  <si>
    <t>Allfirst LLC</t>
  </si>
  <si>
    <t>Allfirst LLC-</t>
  </si>
  <si>
    <t>F&amp;W Construction</t>
  </si>
  <si>
    <t>F&amp;W Construction-</t>
  </si>
  <si>
    <t>LanceSoft</t>
  </si>
  <si>
    <t>LanceSoft-</t>
  </si>
  <si>
    <t>East Coast Storage Equipment</t>
  </si>
  <si>
    <t>East Coast Storage Equipment-</t>
  </si>
  <si>
    <t>Jensen Drilling</t>
  </si>
  <si>
    <t>Jensen Drilling-</t>
  </si>
  <si>
    <t>Cal-cert</t>
  </si>
  <si>
    <t>Cal-cert-</t>
  </si>
  <si>
    <t>WB?Koester Construction</t>
  </si>
  <si>
    <t>WB?Koester Construction-</t>
  </si>
  <si>
    <t>Hecate Energy</t>
  </si>
  <si>
    <t>Hecate Energy-</t>
  </si>
  <si>
    <t>Pratum Co-op</t>
  </si>
  <si>
    <t>Haupt Electrical</t>
  </si>
  <si>
    <t>Haupt Electrical-</t>
  </si>
  <si>
    <t>Rize Roofing</t>
  </si>
  <si>
    <t>LaMarca</t>
  </si>
  <si>
    <t>LaMarca-</t>
  </si>
  <si>
    <t>Omega Coatings &amp; Construction LLC</t>
  </si>
  <si>
    <t>Omega Coatings &amp; Construction LLC-</t>
  </si>
  <si>
    <t>Craft-MOR, Inc.</t>
  </si>
  <si>
    <t>Craft-MOR, Inc.-</t>
  </si>
  <si>
    <t>Lubbock Electric</t>
  </si>
  <si>
    <t>Northwest Playground Equipment</t>
  </si>
  <si>
    <t>Northwest Playground Equipment-</t>
  </si>
  <si>
    <t>4ecm</t>
  </si>
  <si>
    <t>4ecm-</t>
  </si>
  <si>
    <t>InsulTech</t>
  </si>
  <si>
    <t>InsulTech-</t>
  </si>
  <si>
    <t>Calibration Services Metrology</t>
  </si>
  <si>
    <t>ITS - Calibration Services Metrology</t>
  </si>
  <si>
    <t>Southern Resources Inc</t>
  </si>
  <si>
    <t>Southern Resources Inc-</t>
  </si>
  <si>
    <t>New Generation Engineering Construction</t>
  </si>
  <si>
    <t>New Generation Engineering Construction-</t>
  </si>
  <si>
    <t>National Building Services, LLC</t>
  </si>
  <si>
    <t>National Building Services, LLC-</t>
  </si>
  <si>
    <t>Southwest Industrial Electric</t>
  </si>
  <si>
    <t>Southwest Industrial Electric-</t>
  </si>
  <si>
    <t>Diversified CPC International</t>
  </si>
  <si>
    <t>Diversified CPC International-</t>
  </si>
  <si>
    <t>Gorman Roofing Services</t>
  </si>
  <si>
    <t>Gorman Roofing Services-</t>
  </si>
  <si>
    <t>Braddock Family Group</t>
  </si>
  <si>
    <t>Braddock Family Group-</t>
  </si>
  <si>
    <t>GUEFEN CONSTRUCTION SERVICES LLC</t>
  </si>
  <si>
    <t>GUEFEN CONSTRUCTION SERVICES LLC-</t>
  </si>
  <si>
    <t>Victra</t>
  </si>
  <si>
    <t>Victra-</t>
  </si>
  <si>
    <t>Phoenix Alternative Energy</t>
  </si>
  <si>
    <t>Phoenix Alternative Energy-</t>
  </si>
  <si>
    <t>Sports Floors Inc.</t>
  </si>
  <si>
    <t>Sports Floors Inc.-</t>
  </si>
  <si>
    <t>Fast Track Movers &amp; Installation</t>
  </si>
  <si>
    <t>Fast Track referal</t>
  </si>
  <si>
    <t>AMS Ready</t>
  </si>
  <si>
    <t>AMS Ready-</t>
  </si>
  <si>
    <t>Tilton Pacific Construction Inc.</t>
  </si>
  <si>
    <t>Tilton Pacific</t>
  </si>
  <si>
    <t>ACE Electrical Contractors</t>
  </si>
  <si>
    <t>ACE Electrical Contractors-</t>
  </si>
  <si>
    <t>Quirch</t>
  </si>
  <si>
    <t>Quirch-</t>
  </si>
  <si>
    <t>Basic Environmental Group</t>
  </si>
  <si>
    <t>Basic Environmental Group-</t>
  </si>
  <si>
    <t>M&amp;M SERVICES</t>
  </si>
  <si>
    <t>M&amp;M SERVICES-</t>
  </si>
  <si>
    <t>Affinitiv</t>
  </si>
  <si>
    <t>Affinitiv-</t>
  </si>
  <si>
    <t>Magruder Construction</t>
  </si>
  <si>
    <t>Magruder Construction-</t>
  </si>
  <si>
    <t>Vandalia Bus Line</t>
  </si>
  <si>
    <t>Vandalia Bus Lines-</t>
  </si>
  <si>
    <t>Pogany Construction Services</t>
  </si>
  <si>
    <t>Pogany Construction Services-</t>
  </si>
  <si>
    <t>Sacramento Drilling Inc</t>
  </si>
  <si>
    <t>Sacramento Drilling Inc-</t>
  </si>
  <si>
    <t>Whole Environmental</t>
  </si>
  <si>
    <t>Whole Environmental-</t>
  </si>
  <si>
    <t>DATALOG Geological Services</t>
  </si>
  <si>
    <t>4 Star General Contracting Inc.</t>
  </si>
  <si>
    <t>4 Star General Contracting Inc.-</t>
  </si>
  <si>
    <t>Roadmaster Group companies</t>
  </si>
  <si>
    <t>Roadmaster Group companies-</t>
  </si>
  <si>
    <t>Your Energy Source</t>
  </si>
  <si>
    <t>Your Energy Source-</t>
  </si>
  <si>
    <t>LARON</t>
  </si>
  <si>
    <t>Environmental Restoration Response Division</t>
  </si>
  <si>
    <t>Environmental Restoration Response Divison</t>
  </si>
  <si>
    <t>Linx</t>
  </si>
  <si>
    <t>LocumTenens.com</t>
  </si>
  <si>
    <t>LocumTenens.com Revival</t>
  </si>
  <si>
    <t>Brasington Bailey Construction</t>
  </si>
  <si>
    <t>Brasington Bailey Construction-</t>
  </si>
  <si>
    <t>Diamond Surface</t>
  </si>
  <si>
    <t>Carolina Insulation Contractors</t>
  </si>
  <si>
    <t>Carolina Insulation Contractors-</t>
  </si>
  <si>
    <t>Kaul</t>
  </si>
  <si>
    <t>Kaul-</t>
  </si>
  <si>
    <t>NG Turf</t>
  </si>
  <si>
    <t>Professional Pipe</t>
  </si>
  <si>
    <t>Professional Pipe-</t>
  </si>
  <si>
    <t>Netlist</t>
  </si>
  <si>
    <t>EM Structural</t>
  </si>
  <si>
    <t>Ellinwood + Machado-</t>
  </si>
  <si>
    <t>MLM Construction Co</t>
  </si>
  <si>
    <t>MLM Construction Co-</t>
  </si>
  <si>
    <t>The Mannik &amp; Smith Group Inc</t>
  </si>
  <si>
    <t>The Mannik &amp; Smith Group Inc-</t>
  </si>
  <si>
    <t>Garver LLC - Tulsa Metro Office</t>
  </si>
  <si>
    <t>Garver LLC - Tulsa Metro Office-</t>
  </si>
  <si>
    <t>Leader Professional Services</t>
  </si>
  <si>
    <t>Leader Professional Services-</t>
  </si>
  <si>
    <t>PDM Steel</t>
  </si>
  <si>
    <t>PDM Steel-</t>
  </si>
  <si>
    <t>Inclenberg Investments</t>
  </si>
  <si>
    <t>Inclenberg Investments-</t>
  </si>
  <si>
    <t>Qorvo</t>
  </si>
  <si>
    <t>Custom Commodities</t>
  </si>
  <si>
    <t>Custom Commodities-</t>
  </si>
  <si>
    <t>Bethel Engineering &amp; Equipment</t>
  </si>
  <si>
    <t>Bethel Engineering &amp; Equipment-</t>
  </si>
  <si>
    <t>Goyette Mechanical</t>
  </si>
  <si>
    <t>Remcan Projects Ltd</t>
  </si>
  <si>
    <t>Remcan Projects Ltd-</t>
  </si>
  <si>
    <t>Texas Solar</t>
  </si>
  <si>
    <t>T&amp;D Services Inc.</t>
  </si>
  <si>
    <t>T &amp; D Trenchless</t>
  </si>
  <si>
    <t>Aqua Creations</t>
  </si>
  <si>
    <t>Aqua Creations-</t>
  </si>
  <si>
    <t>Automation Experts</t>
  </si>
  <si>
    <t>Automation Experts-</t>
  </si>
  <si>
    <t>UMC</t>
  </si>
  <si>
    <t>UMC-</t>
  </si>
  <si>
    <t>Color Factory Inc</t>
  </si>
  <si>
    <t>Color Factory Inc-</t>
  </si>
  <si>
    <t>Lumio</t>
  </si>
  <si>
    <t>Lumio-</t>
  </si>
  <si>
    <t>AdvanceTEC</t>
  </si>
  <si>
    <t>AdvanceTEC-</t>
  </si>
  <si>
    <t>Wicker Construction</t>
  </si>
  <si>
    <t>Wicker Construction-</t>
  </si>
  <si>
    <t>Compliant Healthcare Technologies</t>
  </si>
  <si>
    <t>CHT</t>
  </si>
  <si>
    <t>Olsson</t>
  </si>
  <si>
    <t>Olsson-</t>
  </si>
  <si>
    <t>All American Facility Maintenance</t>
  </si>
  <si>
    <t>All American Facility Maintenance-</t>
  </si>
  <si>
    <t>PeopleLift</t>
  </si>
  <si>
    <t>PeopleLift-</t>
  </si>
  <si>
    <t>Classic Installs</t>
  </si>
  <si>
    <t>Classic installs-</t>
  </si>
  <si>
    <t>Smart City Networks</t>
  </si>
  <si>
    <t>Smart City Networks-</t>
  </si>
  <si>
    <t>Mid-State Steel Erectors</t>
  </si>
  <si>
    <t>Mid-State Steel Erectors-</t>
  </si>
  <si>
    <t>FULCRUM STEEL</t>
  </si>
  <si>
    <t>Fulcrum Steel</t>
  </si>
  <si>
    <t>Dragon Seats</t>
  </si>
  <si>
    <t>Dragon Seats-</t>
  </si>
  <si>
    <t>Architectural Design Concepts</t>
  </si>
  <si>
    <t>Architectural Design Concepts-</t>
  </si>
  <si>
    <t>Sky Factory</t>
  </si>
  <si>
    <t>Sky Factory-</t>
  </si>
  <si>
    <t>AfterDisaster</t>
  </si>
  <si>
    <t>AfterDisaster-</t>
  </si>
  <si>
    <t>Colwill Engineering</t>
  </si>
  <si>
    <t>Colwill Engineering-</t>
  </si>
  <si>
    <t>Arkansas School for Mathematics , Sciences and the Arts</t>
  </si>
  <si>
    <t>Arkansas School for Mathematics , Sciences and the Arts-</t>
  </si>
  <si>
    <t>Polar Productions</t>
  </si>
  <si>
    <t>Polar Productions-</t>
  </si>
  <si>
    <t>Core Resources</t>
  </si>
  <si>
    <t>Core Resources-</t>
  </si>
  <si>
    <t>Global Electronic Installers</t>
  </si>
  <si>
    <t>Global Electronic Installers-</t>
  </si>
  <si>
    <t>Paddock Pool Equipment</t>
  </si>
  <si>
    <t>Paddock Pools</t>
  </si>
  <si>
    <t>Langston Construction</t>
  </si>
  <si>
    <t>Langston Construction-</t>
  </si>
  <si>
    <t>CRB Geological and Environmental Services</t>
  </si>
  <si>
    <t>CRB Geological and Environmental Services-</t>
  </si>
  <si>
    <t>Rocky Mountains Distributing</t>
  </si>
  <si>
    <t>Rocky Mountain Distributing</t>
  </si>
  <si>
    <t>Legend Truck and Equipment</t>
  </si>
  <si>
    <t>Legend Truck and Equipment-</t>
  </si>
  <si>
    <t>T &amp; D Trenchless Inc.-</t>
  </si>
  <si>
    <t>Enlink Midstream</t>
  </si>
  <si>
    <t>Enlink Midstream- SDR</t>
  </si>
  <si>
    <t>CMS Telecom Services</t>
  </si>
  <si>
    <t>CMS Telecom Services-</t>
  </si>
  <si>
    <t>H&amp;M Construction</t>
  </si>
  <si>
    <t>H&amp;M Construction-</t>
  </si>
  <si>
    <t>Oldacre McDonald</t>
  </si>
  <si>
    <t>Oldacre McDonald-</t>
  </si>
  <si>
    <t>Lennen Commercial Builders</t>
  </si>
  <si>
    <t>Lennen Commercial Builders-</t>
  </si>
  <si>
    <t>Krauth Electric Co.</t>
  </si>
  <si>
    <t>Krauth Electric Co.-</t>
  </si>
  <si>
    <t>Unchained HQ</t>
  </si>
  <si>
    <t>Unchained</t>
  </si>
  <si>
    <t>University of HAWAI'I AT HILO</t>
  </si>
  <si>
    <t>University of HAWAI'I AT HILO-</t>
  </si>
  <si>
    <t>Avant Tecno USA</t>
  </si>
  <si>
    <t>Digital Building Components</t>
  </si>
  <si>
    <t>Digital Building Components-</t>
  </si>
  <si>
    <t>Civica Associations</t>
  </si>
  <si>
    <t>Civica Associations-</t>
  </si>
  <si>
    <t>S&amp;B Tile Contractors</t>
  </si>
  <si>
    <t>S&amp;B Tile Contractors-</t>
  </si>
  <si>
    <t>DRI Capital</t>
  </si>
  <si>
    <t>DRI Capital-</t>
  </si>
  <si>
    <t>Tillman Infrastructure</t>
  </si>
  <si>
    <t>Tillman Infrastructure-</t>
  </si>
  <si>
    <t>Distinctive Tree Care LLC</t>
  </si>
  <si>
    <t>Distinctive Tree Care</t>
  </si>
  <si>
    <t>Farallon Consulting</t>
  </si>
  <si>
    <t>Agent Legal</t>
  </si>
  <si>
    <t>Agent Legal-</t>
  </si>
  <si>
    <t>CEC Companies</t>
  </si>
  <si>
    <t>DRC EMERGENCY SERVICES</t>
  </si>
  <si>
    <t>DRC Emergency-revival</t>
  </si>
  <si>
    <t>Terry Adams Inc.</t>
  </si>
  <si>
    <t>Terry Adams Inc-</t>
  </si>
  <si>
    <t>Mountain Valley Electric</t>
  </si>
  <si>
    <t>Mountain Valley Electric-</t>
  </si>
  <si>
    <t>Great Plains Power</t>
  </si>
  <si>
    <t>Great Plains Power-</t>
  </si>
  <si>
    <t>S.T. Wooten Corporation</t>
  </si>
  <si>
    <t>ST. Wooten Corp</t>
  </si>
  <si>
    <t>OCS Construction Services</t>
  </si>
  <si>
    <t>OCS Construction Services-</t>
  </si>
  <si>
    <t>J. I. Garcia Construction</t>
  </si>
  <si>
    <t>J. I. Garcia Construction-</t>
  </si>
  <si>
    <t>The HDD Company</t>
  </si>
  <si>
    <t>EXE Logistics Solutions</t>
  </si>
  <si>
    <t>EXE Logistics Solutions-</t>
  </si>
  <si>
    <t>Steelhead Communications</t>
  </si>
  <si>
    <t>Steelhead Communications-</t>
  </si>
  <si>
    <t>Zara Environmental</t>
  </si>
  <si>
    <t>Zara Environmental-</t>
  </si>
  <si>
    <t>Lanier &amp; Associates Consulting Engineers Inc</t>
  </si>
  <si>
    <t>Lanier &amp; Associates Consulting Engineers - 11.3</t>
  </si>
  <si>
    <t>Morrison Container Handling Solutions</t>
  </si>
  <si>
    <t>Morrison Container Handling Solutions-</t>
  </si>
  <si>
    <t>Ventura Telephone</t>
  </si>
  <si>
    <t>Ventura Telephone-</t>
  </si>
  <si>
    <t>Alaska Rubber Group</t>
  </si>
  <si>
    <t>Alaska Rubber Group-</t>
  </si>
  <si>
    <t>Timber Systems</t>
  </si>
  <si>
    <t>Timber Systems-</t>
  </si>
  <si>
    <t>Concept Fixtures</t>
  </si>
  <si>
    <t>Concept Fixtures-</t>
  </si>
  <si>
    <t>COMPLETE AVIATION SERVICES &amp; MODIFICATIONS</t>
  </si>
  <si>
    <t>CASM Worldwide</t>
  </si>
  <si>
    <t>Agru America</t>
  </si>
  <si>
    <t>Agru America-</t>
  </si>
  <si>
    <t>C.A. Murren &amp; Sons Company</t>
  </si>
  <si>
    <t>C.A. Murren &amp; Sons Company-</t>
  </si>
  <si>
    <t>Majestic Realty</t>
  </si>
  <si>
    <t>Majestic Realty-</t>
  </si>
  <si>
    <t>National Cargo Bureau</t>
  </si>
  <si>
    <t>National Cargo Bureau-</t>
  </si>
  <si>
    <t>JB James Construction</t>
  </si>
  <si>
    <t>JB James Construction-</t>
  </si>
  <si>
    <t>Genesis Tech</t>
  </si>
  <si>
    <t>Genesis Tech-</t>
  </si>
  <si>
    <t>More</t>
  </si>
  <si>
    <t>More-</t>
  </si>
  <si>
    <t>Cox Petroleum Transport</t>
  </si>
  <si>
    <t>Cox Petroleum Transport-</t>
  </si>
  <si>
    <t>Sawtooth Caulking</t>
  </si>
  <si>
    <t>Sawtooth Caulking-</t>
  </si>
  <si>
    <t>Midwest Irrigation LLC</t>
  </si>
  <si>
    <t>RMEC Environmental</t>
  </si>
  <si>
    <t>RMEC Environmental - 9.30</t>
  </si>
  <si>
    <t>Belt Power</t>
  </si>
  <si>
    <t>Belt Power-</t>
  </si>
  <si>
    <t>Colombo PTS</t>
  </si>
  <si>
    <t>Colombo PTS-</t>
  </si>
  <si>
    <t>Gilchrist Construction</t>
  </si>
  <si>
    <t>Gilchrist Construction-</t>
  </si>
  <si>
    <t>Empwr Solar</t>
  </si>
  <si>
    <t>Empwr Solar-</t>
  </si>
  <si>
    <t>Gold Aviation Services</t>
  </si>
  <si>
    <t>Gold Aviation Services-</t>
  </si>
  <si>
    <t>UnWired Broadband</t>
  </si>
  <si>
    <t>unWired Broadband-</t>
  </si>
  <si>
    <t>SICK Sensor Intelligence</t>
  </si>
  <si>
    <t>Roadsafe Traffic Systems Inc</t>
  </si>
  <si>
    <t>RoadSafe Traffic-</t>
  </si>
  <si>
    <t>Baker Electric</t>
  </si>
  <si>
    <t>Baker Electric-</t>
  </si>
  <si>
    <t>Bethlehem Construction</t>
  </si>
  <si>
    <t>Bethlehem Construction-</t>
  </si>
  <si>
    <t>AIRCRAFT SERVICES</t>
  </si>
  <si>
    <t>AIRCRAFT SERVICES-</t>
  </si>
  <si>
    <t>Service Spring</t>
  </si>
  <si>
    <t>Service Spring-</t>
  </si>
  <si>
    <t>Western Sealant</t>
  </si>
  <si>
    <t>Western Sealant-</t>
  </si>
  <si>
    <t>My Lovely Home Delivery</t>
  </si>
  <si>
    <t>My Lovely Home Delivery-</t>
  </si>
  <si>
    <t>AirStat</t>
  </si>
  <si>
    <t>AirStat-</t>
  </si>
  <si>
    <t>Teknation</t>
  </si>
  <si>
    <t>Teknation-</t>
  </si>
  <si>
    <t>Pinnacle Air</t>
  </si>
  <si>
    <t>Cobb Mechanical</t>
  </si>
  <si>
    <t>Terraphase Engineering</t>
  </si>
  <si>
    <t>Terraphase Engineering-</t>
  </si>
  <si>
    <t>Automation Group</t>
  </si>
  <si>
    <t>Automation Group-</t>
  </si>
  <si>
    <t>Atlanta Air Charter</t>
  </si>
  <si>
    <t>Atlanta Air Charter-</t>
  </si>
  <si>
    <t>Americom Telecommunications</t>
  </si>
  <si>
    <t>Anchor Construction LLC Of Indiana</t>
  </si>
  <si>
    <t>Anchor Construction LLC Of Indiana-</t>
  </si>
  <si>
    <t>Efficient Energy of Tennessee</t>
  </si>
  <si>
    <t>Efficient Energy of Tennessee 9-30-22</t>
  </si>
  <si>
    <t>Rizon Workforce Solutions-</t>
  </si>
  <si>
    <t>Brosamer &amp; Wall</t>
  </si>
  <si>
    <t>Brosamer &amp; Wall-</t>
  </si>
  <si>
    <t>Deployed Resources, Llc</t>
  </si>
  <si>
    <t>Brown Coach</t>
  </si>
  <si>
    <t>Brown Coach-</t>
  </si>
  <si>
    <t>Roofing Source</t>
  </si>
  <si>
    <t>Medical Gas Installers</t>
  </si>
  <si>
    <t>Medical Gas Installers-</t>
  </si>
  <si>
    <t>Gerelco</t>
  </si>
  <si>
    <t>Gerelco 2023</t>
  </si>
  <si>
    <t>Advanced Sys-tek Pvt</t>
  </si>
  <si>
    <t>Advanced Sys-tek Pvt-</t>
  </si>
  <si>
    <t>United Paving</t>
  </si>
  <si>
    <t>United Paving--New opp</t>
  </si>
  <si>
    <t>Cold Front Distribution</t>
  </si>
  <si>
    <t>Cold Front Distribution-</t>
  </si>
  <si>
    <t>TheMathCompany</t>
  </si>
  <si>
    <t>TheMathCompany-</t>
  </si>
  <si>
    <t>Proof of the Pudding</t>
  </si>
  <si>
    <t>Proof of the Pudding-</t>
  </si>
  <si>
    <t>Christian Aid Ministries</t>
  </si>
  <si>
    <t>Christian Aid Ministries-</t>
  </si>
  <si>
    <t>PCB Stator Technology</t>
  </si>
  <si>
    <t>PCB Stator Technology-</t>
  </si>
  <si>
    <t>TCR Group</t>
  </si>
  <si>
    <t>TCR Group-</t>
  </si>
  <si>
    <t>Tri-State Rigging</t>
  </si>
  <si>
    <t>Tri State Rigging</t>
  </si>
  <si>
    <t>Wood Rodgers</t>
  </si>
  <si>
    <t>Happied</t>
  </si>
  <si>
    <t>Happied-</t>
  </si>
  <si>
    <t>Ram Telecom, LLC</t>
  </si>
  <si>
    <t>Ram Telecom</t>
  </si>
  <si>
    <t>Fine Designs</t>
  </si>
  <si>
    <t>Fine Designs-</t>
  </si>
  <si>
    <t>JabberComm</t>
  </si>
  <si>
    <t>JabberComm2</t>
  </si>
  <si>
    <t>Swiftships</t>
  </si>
  <si>
    <t>Swiftships-</t>
  </si>
  <si>
    <t>ChemGroup</t>
  </si>
  <si>
    <t>ChemGroup-</t>
  </si>
  <si>
    <t>Bibbeo</t>
  </si>
  <si>
    <t>Bibbeo-</t>
  </si>
  <si>
    <t>Pearce Services</t>
  </si>
  <si>
    <t>11E1even Group</t>
  </si>
  <si>
    <t>11E1even Group-</t>
  </si>
  <si>
    <t>Prime Service Partners</t>
  </si>
  <si>
    <t>Prime Service Partners-</t>
  </si>
  <si>
    <t>Innovent Global Perk</t>
  </si>
  <si>
    <t>innoventperk</t>
  </si>
  <si>
    <t>Eldorado Wall Company, Inc.</t>
  </si>
  <si>
    <t>CTC Contractors</t>
  </si>
  <si>
    <t>CTC Contractors-</t>
  </si>
  <si>
    <t>ETEC Industrial Services</t>
  </si>
  <si>
    <t>ETEC Industrial Services-</t>
  </si>
  <si>
    <t>Curt Faus</t>
  </si>
  <si>
    <t>Curt Faus-</t>
  </si>
  <si>
    <t>Arkana Laboratories</t>
  </si>
  <si>
    <t>Arkana Laboratories-</t>
  </si>
  <si>
    <t>HWH Transport</t>
  </si>
  <si>
    <t>The Jacobson Group</t>
  </si>
  <si>
    <t>Aurenity</t>
  </si>
  <si>
    <t>Aurenity-</t>
  </si>
  <si>
    <t>Pulse Clinical Alliance</t>
  </si>
  <si>
    <t>Pulse Clinical Alliance-</t>
  </si>
  <si>
    <t>Engineered Polymer Technologies</t>
  </si>
  <si>
    <t>Engineered Polymer Technologies-</t>
  </si>
  <si>
    <t>Vivino Group</t>
  </si>
  <si>
    <t>EL PASO COUNTY</t>
  </si>
  <si>
    <t>Migrant Services 42 lifting</t>
  </si>
  <si>
    <t>Obic</t>
  </si>
  <si>
    <t>Obic-</t>
  </si>
  <si>
    <t>Professional Health Services</t>
  </si>
  <si>
    <t>ACT Productions</t>
  </si>
  <si>
    <t>BR MASTER CONSTRUCTION</t>
  </si>
  <si>
    <t>BR MASTER CONSTRUCTION-</t>
  </si>
  <si>
    <t>Brave Services</t>
  </si>
  <si>
    <t>Brave Services-</t>
  </si>
  <si>
    <t>Diversified Safety Services</t>
  </si>
  <si>
    <t>Diversified Safety Services-</t>
  </si>
  <si>
    <t>EC&amp;S</t>
  </si>
  <si>
    <t>EC&amp;S Revival</t>
  </si>
  <si>
    <t>Bayone Solutions</t>
  </si>
  <si>
    <t>Bayone Solutions-</t>
  </si>
  <si>
    <t>Zymeflow</t>
  </si>
  <si>
    <t>Felician University</t>
  </si>
  <si>
    <t>Felician University-</t>
  </si>
  <si>
    <t>Robles1 Demolition, LLC</t>
  </si>
  <si>
    <t>Robles1 - New</t>
  </si>
  <si>
    <t>Kistler Equipment</t>
  </si>
  <si>
    <t>Kistler Equipment-</t>
  </si>
  <si>
    <t>American Equipment</t>
  </si>
  <si>
    <t>American Equipment-</t>
  </si>
  <si>
    <t>Global Rope Access</t>
  </si>
  <si>
    <t>Global Rope Access-</t>
  </si>
  <si>
    <t>Utah Barricade</t>
  </si>
  <si>
    <t>Utah Barricade-</t>
  </si>
  <si>
    <t>AAT Carriers</t>
  </si>
  <si>
    <t>AAT Carriers-</t>
  </si>
  <si>
    <t>Dana Industrial Group</t>
  </si>
  <si>
    <t>Northwest Control</t>
  </si>
  <si>
    <t>Northwest Control-</t>
  </si>
  <si>
    <t>Remcan Projects</t>
  </si>
  <si>
    <t>Remcan Projects-</t>
  </si>
  <si>
    <t>Bridge Investment Group - Employee Perk</t>
  </si>
  <si>
    <t>Bridge Investment Group-</t>
  </si>
  <si>
    <t>ASTA Roofing &amp; Construction</t>
  </si>
  <si>
    <t>ASTA Roofing &amp; Construction-</t>
  </si>
  <si>
    <t>Wanzl North America</t>
  </si>
  <si>
    <t>PACE Engineers</t>
  </si>
  <si>
    <t>PACE Engineers-</t>
  </si>
  <si>
    <t>Frontier Building Corp</t>
  </si>
  <si>
    <t>Frontier Building 2022</t>
  </si>
  <si>
    <t>Plugg Connections LLC</t>
  </si>
  <si>
    <t>Plugg Connections LLC-</t>
  </si>
  <si>
    <t>X3 Management Services</t>
  </si>
  <si>
    <t>X3 Management Services-</t>
  </si>
  <si>
    <t>True Fireproofing</t>
  </si>
  <si>
    <t>True Fireproofing-</t>
  </si>
  <si>
    <t>Infinity Roofing &amp; Siding</t>
  </si>
  <si>
    <t>Infinity Roofing &amp; Siding-</t>
  </si>
  <si>
    <t>D5 Iron Works</t>
  </si>
  <si>
    <t>D5 Ironworks</t>
  </si>
  <si>
    <t>AvalonBay Communities</t>
  </si>
  <si>
    <t>AvalonBay Communities-</t>
  </si>
  <si>
    <t>Industrial Fabrics</t>
  </si>
  <si>
    <t>Industrial Fabrics-</t>
  </si>
  <si>
    <t>WMSCOG Maryland</t>
  </si>
  <si>
    <t>World Mission Society Church of God - 10.18</t>
  </si>
  <si>
    <t>Dirt Movers</t>
  </si>
  <si>
    <t>Dirt Movers-</t>
  </si>
  <si>
    <t>TriDelta Systems</t>
  </si>
  <si>
    <t>TriDelta Systems-</t>
  </si>
  <si>
    <t>MCF Environmental Services</t>
  </si>
  <si>
    <t>MCF Environmental Services-</t>
  </si>
  <si>
    <t>Fleming and Sons Concrete Pumping Arizona</t>
  </si>
  <si>
    <t>Fleming and Sons Concrete Pumping Arizona-</t>
  </si>
  <si>
    <t>Shamrock Services</t>
  </si>
  <si>
    <t>Shamrock Services-</t>
  </si>
  <si>
    <t>Jet-Ten</t>
  </si>
  <si>
    <t>Jet Ten</t>
  </si>
  <si>
    <t>Magnolia Logistics</t>
  </si>
  <si>
    <t>Magnolia Logistics-</t>
  </si>
  <si>
    <t>COMPSOLGLOBAL INC.</t>
  </si>
  <si>
    <t>COMPSOLGLOBAL INC.-</t>
  </si>
  <si>
    <t>National Real Estate Advisors LLC</t>
  </si>
  <si>
    <t>National Real Estate Advisors-</t>
  </si>
  <si>
    <t>Island Mountain Development Group</t>
  </si>
  <si>
    <t>Island Mountain Development Group-</t>
  </si>
  <si>
    <t>Turf and Soil Management</t>
  </si>
  <si>
    <t>Turf and Soil Management-</t>
  </si>
  <si>
    <t>Albers Industrial Linings</t>
  </si>
  <si>
    <t>Albers Industrial Linings-</t>
  </si>
  <si>
    <t>Porta Kleen</t>
  </si>
  <si>
    <t>Porta Kleen-</t>
  </si>
  <si>
    <t>Conference Technologies</t>
  </si>
  <si>
    <t>Conference Technologies-</t>
  </si>
  <si>
    <t>Boiler Supply Co</t>
  </si>
  <si>
    <t>Boiler Supply Co-</t>
  </si>
  <si>
    <t>Landmark Structures</t>
  </si>
  <si>
    <t>Landmark Structures-</t>
  </si>
  <si>
    <t>Double K Energy Services</t>
  </si>
  <si>
    <t>Double K Energy Services-</t>
  </si>
  <si>
    <t>Junior Steel</t>
  </si>
  <si>
    <t>Junior Steel-</t>
  </si>
  <si>
    <t>Environmental Field Services</t>
  </si>
  <si>
    <t>Environmental Field Services-</t>
  </si>
  <si>
    <t>Newport News Shipbuilding PERK</t>
  </si>
  <si>
    <t>Newport News Shipbuilding PERK-</t>
  </si>
  <si>
    <t>Innovative Business Solutions</t>
  </si>
  <si>
    <t>Innovative Business Solutions-</t>
  </si>
  <si>
    <t>Team Torque</t>
  </si>
  <si>
    <t>Bristol Management Services</t>
  </si>
  <si>
    <t>Bristol Management Services-</t>
  </si>
  <si>
    <t>Julian &amp; Sons</t>
  </si>
  <si>
    <t>Julian &amp; Sons-</t>
  </si>
  <si>
    <t>Park 'N Fly / CAP</t>
  </si>
  <si>
    <t>Park 'N Fly-</t>
  </si>
  <si>
    <t>360 Rail Services</t>
  </si>
  <si>
    <t>360 Rail Services-</t>
  </si>
  <si>
    <t>SAK Builders</t>
  </si>
  <si>
    <t>SAK Builders-</t>
  </si>
  <si>
    <t>Bandera Networks</t>
  </si>
  <si>
    <t>The International Sports Academy (ISA)</t>
  </si>
  <si>
    <t>The International Sports Academy (ISA)-</t>
  </si>
  <si>
    <t>Cheyenne Steel, Inc.</t>
  </si>
  <si>
    <t>Cheyenne Steel, Inc.-</t>
  </si>
  <si>
    <t>Taylor Hopkinson</t>
  </si>
  <si>
    <t>Taylor Hopkinson-</t>
  </si>
  <si>
    <t>Core Electric Group</t>
  </si>
  <si>
    <t>Core Electric Group-</t>
  </si>
  <si>
    <t>Express Flooring</t>
  </si>
  <si>
    <t>Express Flooring-</t>
  </si>
  <si>
    <t>Rocky Rinks</t>
  </si>
  <si>
    <t>Rocky Rinks-</t>
  </si>
  <si>
    <t>Corrosion Prevention Environmental Services</t>
  </si>
  <si>
    <t>Anvil Steel</t>
  </si>
  <si>
    <t>Anvil Steel-</t>
  </si>
  <si>
    <t>BUILT Systems</t>
  </si>
  <si>
    <t>BUILT Systems-</t>
  </si>
  <si>
    <t>Andercorp</t>
  </si>
  <si>
    <t>Andercorp-</t>
  </si>
  <si>
    <t>Superior Construction Services</t>
  </si>
  <si>
    <t>USIlluminations</t>
  </si>
  <si>
    <t>US Illuminations - Revival</t>
  </si>
  <si>
    <t>Precision Specialized</t>
  </si>
  <si>
    <t>The GTI Group-</t>
  </si>
  <si>
    <t>BDRS LLC</t>
  </si>
  <si>
    <t>BDRS LLC-</t>
  </si>
  <si>
    <t>Alliance Concrete Pumps</t>
  </si>
  <si>
    <t>Alliance Concrete Pumps-</t>
  </si>
  <si>
    <t>Care Construction Inc</t>
  </si>
  <si>
    <t>Care Construction Inc-</t>
  </si>
  <si>
    <t>Bami Technologies</t>
  </si>
  <si>
    <t>Bami Technologies-</t>
  </si>
  <si>
    <t>DA Dodd</t>
  </si>
  <si>
    <t>DA Dodd-</t>
  </si>
  <si>
    <t>Uplands Retail</t>
  </si>
  <si>
    <t>Uplands Retail-</t>
  </si>
  <si>
    <t>Triton Construction</t>
  </si>
  <si>
    <t>Triton Construction-</t>
  </si>
  <si>
    <t>Sparx Engineering</t>
  </si>
  <si>
    <t>Sparx Engineering-</t>
  </si>
  <si>
    <t>Circle Logistics Inc.</t>
  </si>
  <si>
    <t>Circle Logistics-</t>
  </si>
  <si>
    <t>Pike-</t>
  </si>
  <si>
    <t>RMWBH PC</t>
  </si>
  <si>
    <t>RMWBH Law Firm-</t>
  </si>
  <si>
    <t>Integrity Inspection Services</t>
  </si>
  <si>
    <t>Integrity Inspection Services-</t>
  </si>
  <si>
    <t>Bull Creek Pipeline Services</t>
  </si>
  <si>
    <t>Bull Creek Pipeline Services-</t>
  </si>
  <si>
    <t>CAT-SPEC</t>
  </si>
  <si>
    <t>Cat Spec</t>
  </si>
  <si>
    <t>All United Contracting</t>
  </si>
  <si>
    <t>All United Contracting-</t>
  </si>
  <si>
    <t>Wheels Up</t>
  </si>
  <si>
    <t>Flatirons Drilling</t>
  </si>
  <si>
    <t>Flatirons Drilling-</t>
  </si>
  <si>
    <t>Central States Industrial</t>
  </si>
  <si>
    <t>Bengal Industries</t>
  </si>
  <si>
    <t>Bengal Industries-</t>
  </si>
  <si>
    <t>Level A Underground Solutions</t>
  </si>
  <si>
    <t>Level A Underground Solutions-</t>
  </si>
  <si>
    <t>Four tribes</t>
  </si>
  <si>
    <t>Four tribes-</t>
  </si>
  <si>
    <t>AXIS GeoSpatial</t>
  </si>
  <si>
    <t>AXIS GeoSpatial-</t>
  </si>
  <si>
    <t>Mission Critical Group LLC</t>
  </si>
  <si>
    <t>CSG Group-</t>
  </si>
  <si>
    <t>Smith Construction Group</t>
  </si>
  <si>
    <t>Smith Construction Group-</t>
  </si>
  <si>
    <t>Bristol Group</t>
  </si>
  <si>
    <t>Bristol Group-</t>
  </si>
  <si>
    <t>AGC</t>
  </si>
  <si>
    <t>AGC Americs-</t>
  </si>
  <si>
    <t>Allegiant Air</t>
  </si>
  <si>
    <t>Allegiant</t>
  </si>
  <si>
    <t>Restoration Management Company</t>
  </si>
  <si>
    <t>Restoration Management Company-</t>
  </si>
  <si>
    <t>Strategic Wealth Designers</t>
  </si>
  <si>
    <t>Strategic Wealth Designers-</t>
  </si>
  <si>
    <t>Hume Lake Christian Camps</t>
  </si>
  <si>
    <t>Hume Lake Christian Camps-</t>
  </si>
  <si>
    <t>LM Dealmeida</t>
  </si>
  <si>
    <t>Jones Edmunds &amp; Associates, Inc.</t>
  </si>
  <si>
    <t>Jones Edmunds &amp; Associates, Inc.-</t>
  </si>
  <si>
    <t>Nu-Pipe</t>
  </si>
  <si>
    <t>ADAMS SIGNS</t>
  </si>
  <si>
    <t>ADAMS SIGNS-</t>
  </si>
  <si>
    <t>Infosense</t>
  </si>
  <si>
    <t>Infosense-</t>
  </si>
  <si>
    <t>Tuttle</t>
  </si>
  <si>
    <t>Audio Enhancement</t>
  </si>
  <si>
    <t>Audio Enhancement-</t>
  </si>
  <si>
    <t>Mirage Industrial Group</t>
  </si>
  <si>
    <t>Mirage Industrial Group-</t>
  </si>
  <si>
    <t>The Surface Masters</t>
  </si>
  <si>
    <t>Surface Masters 2</t>
  </si>
  <si>
    <t>WRJ Design</t>
  </si>
  <si>
    <t>Stansell Electric Company, Inc.</t>
  </si>
  <si>
    <t>Stansell Electric Company-</t>
  </si>
  <si>
    <t>Shelton Associates</t>
  </si>
  <si>
    <t>Bigge Crane and Rigging Co.</t>
  </si>
  <si>
    <t>SMP Welding</t>
  </si>
  <si>
    <t>SMP Welding-</t>
  </si>
  <si>
    <t>Maynard Electric</t>
  </si>
  <si>
    <t>Warrior Steel Erection Corp.</t>
  </si>
  <si>
    <t>Warrior Steel Erection Corp.-</t>
  </si>
  <si>
    <t>The NBS</t>
  </si>
  <si>
    <t>The NBS-</t>
  </si>
  <si>
    <t>Johnstone Supply</t>
  </si>
  <si>
    <t>Johnstone Supply-</t>
  </si>
  <si>
    <t>Eclipse Advantage</t>
  </si>
  <si>
    <t>SMS Architects</t>
  </si>
  <si>
    <t>SMS</t>
  </si>
  <si>
    <t>Theisen Steel</t>
  </si>
  <si>
    <t>Theisen Steel-</t>
  </si>
  <si>
    <t>GL Bruno Associates</t>
  </si>
  <si>
    <t>GL Bruno Associates-</t>
  </si>
  <si>
    <t>Machvib Services Corporation</t>
  </si>
  <si>
    <t>MachVib Services Corporation-</t>
  </si>
  <si>
    <t>Minot State University</t>
  </si>
  <si>
    <t>Minot State University-</t>
  </si>
  <si>
    <t>PharmaCann</t>
  </si>
  <si>
    <t>PharmaCann-</t>
  </si>
  <si>
    <t>SPI</t>
  </si>
  <si>
    <t>SPI-</t>
  </si>
  <si>
    <t>Merchco Services, Inc.</t>
  </si>
  <si>
    <t>Merchco Services</t>
  </si>
  <si>
    <t>Koch Construction</t>
  </si>
  <si>
    <t>Mirabilis Management</t>
  </si>
  <si>
    <t>Mirabilis Management-</t>
  </si>
  <si>
    <t>Flowco Solutions</t>
  </si>
  <si>
    <t>Flowco Solutions-</t>
  </si>
  <si>
    <t>Konrad Construction</t>
  </si>
  <si>
    <t>Bergeman Group</t>
  </si>
  <si>
    <t>Bergeman Group-</t>
  </si>
  <si>
    <t>Sweetwater Construction</t>
  </si>
  <si>
    <t>Sweetwater Construction-</t>
  </si>
  <si>
    <t>RoofCorp</t>
  </si>
  <si>
    <t>RoofCorp-</t>
  </si>
  <si>
    <t>Action Technology</t>
  </si>
  <si>
    <t>Action Technology-</t>
  </si>
  <si>
    <t>Shipfusion</t>
  </si>
  <si>
    <t>Shipfusion-</t>
  </si>
  <si>
    <t>Precise Concrete Services</t>
  </si>
  <si>
    <t>Precise Concrete Services-</t>
  </si>
  <si>
    <t>Coatings Unlimited</t>
  </si>
  <si>
    <t>Coatings Unlimited-</t>
  </si>
  <si>
    <t>Rimfire Electric</t>
  </si>
  <si>
    <t>Earth Services &amp; Abatement (ESA)</t>
  </si>
  <si>
    <t>Earth Services &amp; Abatement (ESA)-</t>
  </si>
  <si>
    <t>Bryan Research &amp; Engineering</t>
  </si>
  <si>
    <t>Bryan Research &amp; Engineering-</t>
  </si>
  <si>
    <t>Robinson Consulting and More LLC</t>
  </si>
  <si>
    <t>Robinson Consulting and More LLC-</t>
  </si>
  <si>
    <t>Sports Construction Group</t>
  </si>
  <si>
    <t>Ontivity</t>
  </si>
  <si>
    <t>Ontivity-</t>
  </si>
  <si>
    <t>Live Well Brands Inc.</t>
  </si>
  <si>
    <t>Live Well Brands Inc.-</t>
  </si>
  <si>
    <t>Children's National</t>
  </si>
  <si>
    <t>Children's National-</t>
  </si>
  <si>
    <t>Saiia Construction</t>
  </si>
  <si>
    <t>Saiia Construction-</t>
  </si>
  <si>
    <t>TCR Systems</t>
  </si>
  <si>
    <t>TCR Systems-</t>
  </si>
  <si>
    <t>Southern Airways Express</t>
  </si>
  <si>
    <t>Southern Airways Express-</t>
  </si>
  <si>
    <t>Edgewood Healthcare</t>
  </si>
  <si>
    <t>Viaero Wireless</t>
  </si>
  <si>
    <t>Viaero Wireless New</t>
  </si>
  <si>
    <t>DRYCO Construction, Inc.</t>
  </si>
  <si>
    <t>BKW</t>
  </si>
  <si>
    <t>BKW-</t>
  </si>
  <si>
    <t>Serve-All Contracting</t>
  </si>
  <si>
    <t>Serve-All Contracting-</t>
  </si>
  <si>
    <t>Green Construction Services</t>
  </si>
  <si>
    <t>Green Construction Services-</t>
  </si>
  <si>
    <t>Edge Environmental</t>
  </si>
  <si>
    <t>Harden Construction &amp; Remodeling</t>
  </si>
  <si>
    <t>Harden Construction</t>
  </si>
  <si>
    <t>City Wide</t>
  </si>
  <si>
    <t>City Wide-</t>
  </si>
  <si>
    <t>Ryerson</t>
  </si>
  <si>
    <t>Ryerson-</t>
  </si>
  <si>
    <t>Riggs Cat</t>
  </si>
  <si>
    <t>Sanveo</t>
  </si>
  <si>
    <t>Sanveo-</t>
  </si>
  <si>
    <t>Hudson Fiberglass</t>
  </si>
  <si>
    <t>Hudson Fiberglass-</t>
  </si>
  <si>
    <t>YMC</t>
  </si>
  <si>
    <t>YMC-</t>
  </si>
  <si>
    <t>ChargePoint</t>
  </si>
  <si>
    <t>ChargePoint-</t>
  </si>
  <si>
    <t>Sangamo Construction</t>
  </si>
  <si>
    <t>Sangamo Construction-</t>
  </si>
  <si>
    <t>M BAR C Construction</t>
  </si>
  <si>
    <t>M BAR C Construction-</t>
  </si>
  <si>
    <t>Communications NW</t>
  </si>
  <si>
    <t>Communications NW-</t>
  </si>
  <si>
    <t>L &amp; T Construction</t>
  </si>
  <si>
    <t>L &amp; T Construction-</t>
  </si>
  <si>
    <t>DroneBase</t>
  </si>
  <si>
    <t>DroneBase-</t>
  </si>
  <si>
    <t>Gehan Homes</t>
  </si>
  <si>
    <t>Gehan Homes-</t>
  </si>
  <si>
    <t>Nacelle Solutions</t>
  </si>
  <si>
    <t>Nacelle Solutions-</t>
  </si>
  <si>
    <t>CRS Reprocessing Services</t>
  </si>
  <si>
    <t>CRS Reprocessing Services-</t>
  </si>
  <si>
    <t>Hawthorne Energy</t>
  </si>
  <si>
    <t>Hawthorne Energy-</t>
  </si>
  <si>
    <t>Bellingham Marine</t>
  </si>
  <si>
    <t>Bellingham Marine-</t>
  </si>
  <si>
    <t>Ascent Consulting</t>
  </si>
  <si>
    <t>Camelback Moving</t>
  </si>
  <si>
    <t>Camelback Moving 11.10</t>
  </si>
  <si>
    <t>AVI Foodsystems Inc</t>
  </si>
  <si>
    <t>AVI Foodsystems INC</t>
  </si>
  <si>
    <t>Elder Logistics</t>
  </si>
  <si>
    <t>Elder Logistics-</t>
  </si>
  <si>
    <t>Evolution Well Services</t>
  </si>
  <si>
    <t>BeUSA Energy-</t>
  </si>
  <si>
    <t>Boyd Sign Systems</t>
  </si>
  <si>
    <t>Boyd Sign Systems-</t>
  </si>
  <si>
    <t>Hattori Motorsports</t>
  </si>
  <si>
    <t>Applied Technical Systems</t>
  </si>
  <si>
    <t>Applied Technical Systems-</t>
  </si>
  <si>
    <t>Thurgood Marshall College Fund</t>
  </si>
  <si>
    <t>Thurgood Marshall College Fund-</t>
  </si>
  <si>
    <t>Technotrans</t>
  </si>
  <si>
    <t>Technotrans-</t>
  </si>
  <si>
    <t>Calvary Paving &amp; Grading</t>
  </si>
  <si>
    <t>Calvary Paving &amp; Grading-</t>
  </si>
  <si>
    <t>Inter Decor</t>
  </si>
  <si>
    <t>Inter Decor-</t>
  </si>
  <si>
    <t>United Fire Protection</t>
  </si>
  <si>
    <t>United Fire Protection-</t>
  </si>
  <si>
    <t>Lombardo Diamond Core Drilling</t>
  </si>
  <si>
    <t>Lombardo Diamond Core Drilling-</t>
  </si>
  <si>
    <t>Salute</t>
  </si>
  <si>
    <t>Salute-</t>
  </si>
  <si>
    <t>KHOIL Energy</t>
  </si>
  <si>
    <t>KHOIL Energy-</t>
  </si>
  <si>
    <t>Sierra Contracting</t>
  </si>
  <si>
    <t>Barcom Security</t>
  </si>
  <si>
    <t>Duplicate Stronghold Engineering</t>
  </si>
  <si>
    <t>Stronghold Engineering-</t>
  </si>
  <si>
    <t>Advanced Climate Solutions</t>
  </si>
  <si>
    <t>Advanced Climate Solutions-</t>
  </si>
  <si>
    <t>Edwards, Inc.</t>
  </si>
  <si>
    <t>Edwards, Inc.-</t>
  </si>
  <si>
    <t>Wagner Equipment</t>
  </si>
  <si>
    <t>Stronghold Engineering</t>
  </si>
  <si>
    <t>Granite Petroleum Inc</t>
  </si>
  <si>
    <t>Granite Petroleum</t>
  </si>
  <si>
    <t>Precision Electric Co, Inc.</t>
  </si>
  <si>
    <t>Precision Electric-</t>
  </si>
  <si>
    <t>Power Engineering Services</t>
  </si>
  <si>
    <t>3D Machine, Inc.</t>
  </si>
  <si>
    <t>Northwood Raven</t>
  </si>
  <si>
    <t>Northwood Raven-</t>
  </si>
  <si>
    <t>UNC Asheville</t>
  </si>
  <si>
    <t>UNC Asheville-</t>
  </si>
  <si>
    <t>STAR ROOFING</t>
  </si>
  <si>
    <t>Star Group Inc-</t>
  </si>
  <si>
    <t>Skelton Truck Lines</t>
  </si>
  <si>
    <t>Skelton Truck Lines - Updated Spend</t>
  </si>
  <si>
    <t>N-house communications LLC</t>
  </si>
  <si>
    <t>N-House Communications</t>
  </si>
  <si>
    <t>The Christman Company</t>
  </si>
  <si>
    <t>The Christman Company-</t>
  </si>
  <si>
    <t>Standard Concrete Products</t>
  </si>
  <si>
    <t>Standard Concrete Products-</t>
  </si>
  <si>
    <t>KSW Construction</t>
  </si>
  <si>
    <t>KSW Construction-</t>
  </si>
  <si>
    <t>Colorado Crane Operator School</t>
  </si>
  <si>
    <t>Colorado Crane Operator School-</t>
  </si>
  <si>
    <t>SLS Johnson</t>
  </si>
  <si>
    <t>SLS Johnson-</t>
  </si>
  <si>
    <t>The Money Pot</t>
  </si>
  <si>
    <t>Money Pot</t>
  </si>
  <si>
    <t>Renascent,Inc.</t>
  </si>
  <si>
    <t>Renascent, Inc.</t>
  </si>
  <si>
    <t>Barton Creek Property Solutions</t>
  </si>
  <si>
    <t>Barton Creek Property Solutions-</t>
  </si>
  <si>
    <t>Vulcan Painters</t>
  </si>
  <si>
    <t>Vulcan Painters-</t>
  </si>
  <si>
    <t>Nichols Brothers Boat Builders</t>
  </si>
  <si>
    <t>Nichols Brother Boat Builders-</t>
  </si>
  <si>
    <t>RCI Construction Group</t>
  </si>
  <si>
    <t>RCI Construction Group-</t>
  </si>
  <si>
    <t>SunSolar Solutions</t>
  </si>
  <si>
    <t>SunSolar Solutions-</t>
  </si>
  <si>
    <t>AIT Worldwide Logistics</t>
  </si>
  <si>
    <t>AIT Worldwide Logistics - 11.21</t>
  </si>
  <si>
    <t>Gorbel</t>
  </si>
  <si>
    <t>Gorbel-</t>
  </si>
  <si>
    <t>AdTran</t>
  </si>
  <si>
    <t>AdTran-</t>
  </si>
  <si>
    <t>SSW Erectors</t>
  </si>
  <si>
    <t>SSW Erectors-</t>
  </si>
  <si>
    <t>Stansell Properties &amp; Development, LLC</t>
  </si>
  <si>
    <t>Stansell Properties &amp; Development, LLC-</t>
  </si>
  <si>
    <t>Lighting Retrofit Services</t>
  </si>
  <si>
    <t>Lighting Retrofit Services-</t>
  </si>
  <si>
    <t>Central Confinement Service</t>
  </si>
  <si>
    <t>Central Confinement Service-</t>
  </si>
  <si>
    <t>AT Towers</t>
  </si>
  <si>
    <t>ATTowers-</t>
  </si>
  <si>
    <t>JSH Retail Services</t>
  </si>
  <si>
    <t>JSH Retail Services-</t>
  </si>
  <si>
    <t>White-Spunner Construction</t>
  </si>
  <si>
    <t>White-Spunner Construction-</t>
  </si>
  <si>
    <t>Butler-Cohen</t>
  </si>
  <si>
    <t>Butler-Cohen-</t>
  </si>
  <si>
    <t>Oshanna Church</t>
  </si>
  <si>
    <t>S And S Fiber Optics</t>
  </si>
  <si>
    <t>S And S Fiber Optics-</t>
  </si>
  <si>
    <t>ICI Builds</t>
  </si>
  <si>
    <t>ICI Builds-</t>
  </si>
  <si>
    <t>Base Two</t>
  </si>
  <si>
    <t>Base Two-</t>
  </si>
  <si>
    <t>McIntosh Industries Inc. Electro Mechanical Technologies</t>
  </si>
  <si>
    <t>McIntosh Industries</t>
  </si>
  <si>
    <t>Jones Environmental</t>
  </si>
  <si>
    <t>Jones Environmental-</t>
  </si>
  <si>
    <t>ORR Protection</t>
  </si>
  <si>
    <t>ORR Protection-</t>
  </si>
  <si>
    <t>Cornerstone Consulting Organization</t>
  </si>
  <si>
    <t>Cornerstone Consulting</t>
  </si>
  <si>
    <t>ROMANTIX</t>
  </si>
  <si>
    <t>ROMANTIX-</t>
  </si>
  <si>
    <t>BJ Energy Solutions</t>
  </si>
  <si>
    <t>BJ Energy Solutions-</t>
  </si>
  <si>
    <t>Blue Stone Therapy</t>
  </si>
  <si>
    <t>Blue Stone Therapy-</t>
  </si>
  <si>
    <t>Vertical Peak Technologies</t>
  </si>
  <si>
    <t>Vertical Peak Technologies - 11.21</t>
  </si>
  <si>
    <t>The Maine Drilling &amp; Blasting Company</t>
  </si>
  <si>
    <t>The Maine Drilling &amp; Blasting -</t>
  </si>
  <si>
    <t>Progesys</t>
  </si>
  <si>
    <t>Progesys-</t>
  </si>
  <si>
    <t>Horizon Mechanical Services</t>
  </si>
  <si>
    <t>Horizon Mechanical Solutions-</t>
  </si>
  <si>
    <t>Big Box Erectors</t>
  </si>
  <si>
    <t>Big Box Erectors-</t>
  </si>
  <si>
    <t>Engineering &amp; Inspection Services</t>
  </si>
  <si>
    <t>Engineering &amp; Inspection Services-</t>
  </si>
  <si>
    <t>Lyman-Morse</t>
  </si>
  <si>
    <t>Lyman-Morse-</t>
  </si>
  <si>
    <t>Pantera Global Technology Inc</t>
  </si>
  <si>
    <t>Pantera Global Techology-</t>
  </si>
  <si>
    <t>VIATechnik</t>
  </si>
  <si>
    <t>VIATechnik-</t>
  </si>
  <si>
    <t>The Beam Team</t>
  </si>
  <si>
    <t>CleanCrop Technologies, Inc.</t>
  </si>
  <si>
    <t>Doege Development</t>
  </si>
  <si>
    <t>Doege Development-</t>
  </si>
  <si>
    <t>Conexon, LLC</t>
  </si>
  <si>
    <t>Cornerstone Environmental Contractors</t>
  </si>
  <si>
    <t>Ross &amp; Baruzzini Inc</t>
  </si>
  <si>
    <t>Ross &amp; Baruzzini</t>
  </si>
  <si>
    <t>Smic</t>
  </si>
  <si>
    <t>Smic-</t>
  </si>
  <si>
    <t>Independent Drilling, Inc.</t>
  </si>
  <si>
    <t>Independent Drilling, Inc.-</t>
  </si>
  <si>
    <t>Monolith Steel Company, Inc.</t>
  </si>
  <si>
    <t>Monolith Steel Company, Inc.-</t>
  </si>
  <si>
    <t>Sims Crane &amp; Equipment Co</t>
  </si>
  <si>
    <t>Sims Crane &amp; Equipment-</t>
  </si>
  <si>
    <t>Iron Horse Energy Services</t>
  </si>
  <si>
    <t>Iron Horse Energy Revival</t>
  </si>
  <si>
    <t>Great Lakes Roofing</t>
  </si>
  <si>
    <t>Great Lakes Roofing-</t>
  </si>
  <si>
    <t>Eagle Technologies</t>
  </si>
  <si>
    <t>Eagle Technologies-</t>
  </si>
  <si>
    <t>Janson Industries, Ltd</t>
  </si>
  <si>
    <t>Janson Industries-</t>
  </si>
  <si>
    <t>Dynamic Gaming Solutions</t>
  </si>
  <si>
    <t>Dynamic Gaming Solutions-</t>
  </si>
  <si>
    <t>Loram</t>
  </si>
  <si>
    <t>Loram-</t>
  </si>
  <si>
    <t>Hera Flight</t>
  </si>
  <si>
    <t>B&amp;M Warehouse Services</t>
  </si>
  <si>
    <t>B&amp;M Warehouse Services-</t>
  </si>
  <si>
    <t>Trimax Mowing Systems</t>
  </si>
  <si>
    <t>Trimax Mowing Systems-</t>
  </si>
  <si>
    <t>Ocean Fireproofing</t>
  </si>
  <si>
    <t>Ocean Fireproofing-</t>
  </si>
  <si>
    <t>Burt + Brewington</t>
  </si>
  <si>
    <t>Burt and Brewington-</t>
  </si>
  <si>
    <t>IST Management Services Inc</t>
  </si>
  <si>
    <t>IST Management Services Inc-</t>
  </si>
  <si>
    <t>Skyline Infrastructure LLC</t>
  </si>
  <si>
    <t>Skyline Infrastructure LLC-</t>
  </si>
  <si>
    <t>Riverside City College</t>
  </si>
  <si>
    <t>Riverside City College-</t>
  </si>
  <si>
    <t>MW Builders</t>
  </si>
  <si>
    <t>MW Builders-</t>
  </si>
  <si>
    <t>United Contractor Services</t>
  </si>
  <si>
    <t>United Contractor Services - New</t>
  </si>
  <si>
    <t>DHR Mechanical Services</t>
  </si>
  <si>
    <t>DHR Mechanical Services-</t>
  </si>
  <si>
    <t>DC Integration</t>
  </si>
  <si>
    <t>DC Integration-</t>
  </si>
  <si>
    <t>Quanta Services</t>
  </si>
  <si>
    <t>DT Construct</t>
  </si>
  <si>
    <t>DTConstruct - rev</t>
  </si>
  <si>
    <t>COVU, Inc.</t>
  </si>
  <si>
    <t>COVU</t>
  </si>
  <si>
    <t>Installed Graphics</t>
  </si>
  <si>
    <t>Installed Graphics-</t>
  </si>
  <si>
    <t>ClearEdge 3D</t>
  </si>
  <si>
    <t>ClearEdge 3D-</t>
  </si>
  <si>
    <t>Southcentral Communications, LLC</t>
  </si>
  <si>
    <t>Southcentral Communications, LLC-</t>
  </si>
  <si>
    <t>Ballislife</t>
  </si>
  <si>
    <t>Ballislife-</t>
  </si>
  <si>
    <t>Allstate Peterbilt Group</t>
  </si>
  <si>
    <t>Allstate Peterbilt Group-</t>
  </si>
  <si>
    <t>HART Design &amp; Manufacturing</t>
  </si>
  <si>
    <t>HART Design &amp; Manufacturing-</t>
  </si>
  <si>
    <t>CPR CONTRACTING</t>
  </si>
  <si>
    <t>CPR CONTRACTING-</t>
  </si>
  <si>
    <t>Project Builders</t>
  </si>
  <si>
    <t>Project Builders-</t>
  </si>
  <si>
    <t>United Infrastructure Group</t>
  </si>
  <si>
    <t>United Infrastructure Group-</t>
  </si>
  <si>
    <t>Orange County Sunbird Aviation</t>
  </si>
  <si>
    <t>URSA Gold</t>
  </si>
  <si>
    <t>URSA Gold-</t>
  </si>
  <si>
    <t>Alaska Native Tribal Health Consortium - Perk</t>
  </si>
  <si>
    <t>Alaska Native Tribal Health Consortium-</t>
  </si>
  <si>
    <t>Hudson Pacific Properties</t>
  </si>
  <si>
    <t>Jl Electrical Service Contractor</t>
  </si>
  <si>
    <t>Jl Electrical Service Contractor-</t>
  </si>
  <si>
    <t>VFS Fire and Security Services</t>
  </si>
  <si>
    <t>VFS Fire and Security Services-</t>
  </si>
  <si>
    <t>SMI</t>
  </si>
  <si>
    <t>O'Rourke Wrecking Company</t>
  </si>
  <si>
    <t>O'Rourke Wrecking-</t>
  </si>
  <si>
    <t>Alpine Air Express</t>
  </si>
  <si>
    <t>Alpine Air Express-</t>
  </si>
  <si>
    <t>New</t>
  </si>
  <si>
    <t>C.A. Murren &amp; Sons Company - Closed Stalled</t>
  </si>
  <si>
    <t>General Equipment &amp; Supplies</t>
  </si>
  <si>
    <t>General Equipment &amp; Supplies-</t>
  </si>
  <si>
    <t>Novotech Construction, Inc.</t>
  </si>
  <si>
    <t>Novotech Construction, Inc.-</t>
  </si>
  <si>
    <t>Easterseals-Goodwill Northern Rocky Mountain</t>
  </si>
  <si>
    <t>Easterseals-Goodwill Northern Rocky Mountain-</t>
  </si>
  <si>
    <t>Essex Electric</t>
  </si>
  <si>
    <t>Essex Electric-</t>
  </si>
  <si>
    <t>Reaching &amp; Teaching International Ministries</t>
  </si>
  <si>
    <t>Reaching &amp; Teaching International Ministries-</t>
  </si>
  <si>
    <t>Fork Consulting</t>
  </si>
  <si>
    <t>Fork Consulting-</t>
  </si>
  <si>
    <t>Hf Sinclair</t>
  </si>
  <si>
    <t>Hf Sinclair-</t>
  </si>
  <si>
    <t>QUALITE SPORTS LIGHTING</t>
  </si>
  <si>
    <t>Qualite Sports Lighting</t>
  </si>
  <si>
    <t>Charlie Hayes Racing</t>
  </si>
  <si>
    <t>Charlie Hayes Racing-</t>
  </si>
  <si>
    <t>Thalle Construction</t>
  </si>
  <si>
    <t>Thalle Construction-</t>
  </si>
  <si>
    <t>Kinzler Construction Services</t>
  </si>
  <si>
    <t>KinzlerConstruction2</t>
  </si>
  <si>
    <t>Solebury</t>
  </si>
  <si>
    <t>Solebury Capital</t>
  </si>
  <si>
    <t>FERRARO PILE &amp; SHORING</t>
  </si>
  <si>
    <t>FERRARO PILE &amp; SHORING-</t>
  </si>
  <si>
    <t>Eleet Mechanical Group</t>
  </si>
  <si>
    <t>Eleet Mechanical Group-</t>
  </si>
  <si>
    <t>Greene &amp; Bradford Inc.</t>
  </si>
  <si>
    <t>Greene &amp; Bradford Inc.-</t>
  </si>
  <si>
    <t>Riggins</t>
  </si>
  <si>
    <t>Riggins-</t>
  </si>
  <si>
    <t>Superflat</t>
  </si>
  <si>
    <t>Superflat-</t>
  </si>
  <si>
    <t>TN Energy</t>
  </si>
  <si>
    <t>Port City Air</t>
  </si>
  <si>
    <t>Port City Air-</t>
  </si>
  <si>
    <t>Tedesco Pacific Construction</t>
  </si>
  <si>
    <t>Brown Gay Engineers</t>
  </si>
  <si>
    <t>Brown Gay Engineers-</t>
  </si>
  <si>
    <t>Castrejon Inc</t>
  </si>
  <si>
    <t>Castrejon Inc-</t>
  </si>
  <si>
    <t>Kelleher Construction</t>
  </si>
  <si>
    <t>Kelleher Construction-</t>
  </si>
  <si>
    <t>Single Source Systems</t>
  </si>
  <si>
    <t>Single Source Systems-</t>
  </si>
  <si>
    <t>Dynamic Air Quality Solutions</t>
  </si>
  <si>
    <t>Dynamic Air Quality Solutions-</t>
  </si>
  <si>
    <t>Davin Healthcare</t>
  </si>
  <si>
    <t>DAVIN Healthcare-</t>
  </si>
  <si>
    <t>Roofmasters Roofing</t>
  </si>
  <si>
    <t>Roofmasters Roofing-</t>
  </si>
  <si>
    <t>Blue Bird Corporation</t>
  </si>
  <si>
    <t>Blue Bird Corporation-</t>
  </si>
  <si>
    <t>Renovia</t>
  </si>
  <si>
    <t>Renovia-</t>
  </si>
  <si>
    <t>Clear Site Industrial</t>
  </si>
  <si>
    <t>Clear Site Industrial-</t>
  </si>
  <si>
    <t>NuWest Group Holdings, LLC</t>
  </si>
  <si>
    <t>NuWest-</t>
  </si>
  <si>
    <t>Aviation Starlink Inc.</t>
  </si>
  <si>
    <t>Aviation Starlink Inc.-</t>
  </si>
  <si>
    <t>Specialty Construction Systems</t>
  </si>
  <si>
    <t>SC Fuels</t>
  </si>
  <si>
    <t>SC Fuels-</t>
  </si>
  <si>
    <t>Bodwé Professional Services Group</t>
  </si>
  <si>
    <t>Bodwé Professional Services Group-</t>
  </si>
  <si>
    <t>Explorer Pipeline</t>
  </si>
  <si>
    <t>Explorer Pipeline-</t>
  </si>
  <si>
    <t>Rumler Civil Construction</t>
  </si>
  <si>
    <t>Rumler Civil Construction-</t>
  </si>
  <si>
    <t>Hammett Excavation</t>
  </si>
  <si>
    <t>Hammett Excavation-</t>
  </si>
  <si>
    <t>Cash Depot</t>
  </si>
  <si>
    <t>Boart Longyear</t>
  </si>
  <si>
    <t>Davinworks</t>
  </si>
  <si>
    <t>Davinworks-</t>
  </si>
  <si>
    <t>Intelligent Wellhead Systems</t>
  </si>
  <si>
    <t>Intelligent Wellhead Systems-</t>
  </si>
  <si>
    <t>ViCon Construction</t>
  </si>
  <si>
    <t>ViCon Construction-</t>
  </si>
  <si>
    <t>Skanska USA Building Inc.</t>
  </si>
  <si>
    <t>Skanska USA-</t>
  </si>
  <si>
    <t>Norfolk Dredging</t>
  </si>
  <si>
    <t>Norfolk Dredging-</t>
  </si>
  <si>
    <t>A&amp;A Motorcoach</t>
  </si>
  <si>
    <t>Discover Starline</t>
  </si>
  <si>
    <t>A. Zahner</t>
  </si>
  <si>
    <t>A. Zahner-</t>
  </si>
  <si>
    <t>Americom Technology</t>
  </si>
  <si>
    <t>Americom</t>
  </si>
  <si>
    <t>Lantek Communications</t>
  </si>
  <si>
    <t>Lantek Communications-</t>
  </si>
  <si>
    <t>Everything Ice</t>
  </si>
  <si>
    <t>Everything Ice-</t>
  </si>
  <si>
    <t>Instrument Calibration Solutions</t>
  </si>
  <si>
    <t>Instrument Calibration Solutions-</t>
  </si>
  <si>
    <t>American Restoration, Inc.</t>
  </si>
  <si>
    <t>ATI Restoration</t>
  </si>
  <si>
    <t>B&amp;M Roofing</t>
  </si>
  <si>
    <t>B&amp;MRoofing</t>
  </si>
  <si>
    <t>Gator Boring and Trenching</t>
  </si>
  <si>
    <t>Gator Boring and Trenching-</t>
  </si>
  <si>
    <t>Prodew</t>
  </si>
  <si>
    <t>Prodew-</t>
  </si>
  <si>
    <t>Rapid Response</t>
  </si>
  <si>
    <t>Rapid Response-</t>
  </si>
  <si>
    <t>Horizon Well Logging</t>
  </si>
  <si>
    <t>Horizon Well Logging-</t>
  </si>
  <si>
    <t>Hogg Drilling Specialty Construction</t>
  </si>
  <si>
    <t>Hogg Drilling Specialty Construction-</t>
  </si>
  <si>
    <t>JM Stitt Construction Inc</t>
  </si>
  <si>
    <t>J.M Stitt Construction, Inc.</t>
  </si>
  <si>
    <t>Sky Scape Industries</t>
  </si>
  <si>
    <t>Sky Scape Industries-</t>
  </si>
  <si>
    <t>Restaurant Growth Services, LLC</t>
  </si>
  <si>
    <t>Allied Systems</t>
  </si>
  <si>
    <t>Allied Systems-</t>
  </si>
  <si>
    <t>Greenheck</t>
  </si>
  <si>
    <t>Greenheck-</t>
  </si>
  <si>
    <t>Raytec</t>
  </si>
  <si>
    <t>Raytec-</t>
  </si>
  <si>
    <t>Tucana Engineering</t>
  </si>
  <si>
    <t>Tucana Engineering- 12.9</t>
  </si>
  <si>
    <t>Solutions AEC</t>
  </si>
  <si>
    <t>Solutions AEC-</t>
  </si>
  <si>
    <t>Nationwide Gutter</t>
  </si>
  <si>
    <t>Nationwide Gutter- Revival w/ Flex 2.0</t>
  </si>
  <si>
    <t>The Workforce Group</t>
  </si>
  <si>
    <t>The Workforce Group-</t>
  </si>
  <si>
    <t>National Conductor</t>
  </si>
  <si>
    <t>National Conductor-</t>
  </si>
  <si>
    <t>B &amp; T Service Station Contractors</t>
  </si>
  <si>
    <t>B &amp; T Service Station Contractors-</t>
  </si>
  <si>
    <t>Tambe Electric Incorporated</t>
  </si>
  <si>
    <t>Tambe Electric Incorporated-</t>
  </si>
  <si>
    <t>Ethnoscience</t>
  </si>
  <si>
    <t>Ethnoscience-</t>
  </si>
  <si>
    <t>Nomi Health</t>
  </si>
  <si>
    <t>Nomi Health-</t>
  </si>
  <si>
    <t>Panhandle Cleaning &amp; Restoration</t>
  </si>
  <si>
    <t>Panhandle Restoration-</t>
  </si>
  <si>
    <t>ROK Systems</t>
  </si>
  <si>
    <t>ROK Systems-</t>
  </si>
  <si>
    <t>Gaftek</t>
  </si>
  <si>
    <t>Gaftek-</t>
  </si>
  <si>
    <t>State Mechanical Services</t>
  </si>
  <si>
    <t>State Mechanical Services-</t>
  </si>
  <si>
    <t>Struthoff</t>
  </si>
  <si>
    <t>Struthoff-</t>
  </si>
  <si>
    <t>David's Fencing</t>
  </si>
  <si>
    <t>David's Fencing-</t>
  </si>
  <si>
    <t>Fogco Systems</t>
  </si>
  <si>
    <t>Fogco Systems-</t>
  </si>
  <si>
    <t>Mesa Industries</t>
  </si>
  <si>
    <t>Mesa Industries-</t>
  </si>
  <si>
    <t>Bouge Group</t>
  </si>
  <si>
    <t>Bouge Group-</t>
  </si>
  <si>
    <t>Fast Track Erectors</t>
  </si>
  <si>
    <t>Fast Track Erectors-</t>
  </si>
  <si>
    <t>Premium Plant Services Midwest Division Inc.</t>
  </si>
  <si>
    <t>Air Clear</t>
  </si>
  <si>
    <t>Air Clear-</t>
  </si>
  <si>
    <t>Boatright Company Incorporated</t>
  </si>
  <si>
    <t>Boatright Company Inc - 9/23/22</t>
  </si>
  <si>
    <t>PAE Resources, Inc.</t>
  </si>
  <si>
    <t>PAE Resources, Inc.-</t>
  </si>
  <si>
    <t>Elite Turnaround</t>
  </si>
  <si>
    <t>Elite Turnaround-</t>
  </si>
  <si>
    <t>About Integrity Movers</t>
  </si>
  <si>
    <t>About Integrity Movers v2</t>
  </si>
  <si>
    <t>PG Arnold Construction</t>
  </si>
  <si>
    <t>PG Arnold Construction-</t>
  </si>
  <si>
    <t>Intapp</t>
  </si>
  <si>
    <t>Intapp-</t>
  </si>
  <si>
    <t>Blasting Solutions</t>
  </si>
  <si>
    <t>Blasting Solutions-</t>
  </si>
  <si>
    <t>America's Foodservice Installations</t>
  </si>
  <si>
    <t>America's Foodservice Installations-</t>
  </si>
  <si>
    <t>AM-Liner East</t>
  </si>
  <si>
    <t>AM-Liner East-</t>
  </si>
  <si>
    <t>DAI Restoration</t>
  </si>
  <si>
    <t>DAI Restoration-</t>
  </si>
  <si>
    <t>Sylvain Labs</t>
  </si>
  <si>
    <t>Sylvain Labs-</t>
  </si>
  <si>
    <t>M.L. Jones, Llc-C</t>
  </si>
  <si>
    <t>M.L. Jones, Llc-C-</t>
  </si>
  <si>
    <t>H&amp;B Quality Tooling</t>
  </si>
  <si>
    <t>NFI</t>
  </si>
  <si>
    <t>Reconnect with Kathy at NFI</t>
  </si>
  <si>
    <t>First State Manufacturing</t>
  </si>
  <si>
    <t>Airliners</t>
  </si>
  <si>
    <t>Airliners-</t>
  </si>
  <si>
    <t>EG&amp;R Engineering</t>
  </si>
  <si>
    <t>West Coast Inspection Services</t>
  </si>
  <si>
    <t>West Coast Inspection Services-</t>
  </si>
  <si>
    <t>Mobile Enterprises, Inc.</t>
  </si>
  <si>
    <t>Mobile Enterprises, Inc.-</t>
  </si>
  <si>
    <t>Copeland and Johns</t>
  </si>
  <si>
    <t>DEACTIVATED Natare Corporation</t>
  </si>
  <si>
    <t>Natare Corporation</t>
  </si>
  <si>
    <t>Southwest Slurry Seal</t>
  </si>
  <si>
    <t>Diversified Insulation, LLC</t>
  </si>
  <si>
    <t>Diversified Insulation, LLC-</t>
  </si>
  <si>
    <t>GORMAN MECHANICAL</t>
  </si>
  <si>
    <t>GORMAN MECHANICAL-</t>
  </si>
  <si>
    <t>Midwest Corporate Aviation</t>
  </si>
  <si>
    <t>Midwest Corporate Aviation -Revival</t>
  </si>
  <si>
    <t>Strategic Threat Management Inc</t>
  </si>
  <si>
    <t>STM Inc</t>
  </si>
  <si>
    <t>Redside Construction</t>
  </si>
  <si>
    <t>Redside Construction-</t>
  </si>
  <si>
    <t>Nabholz Construction Corporation- NW AR- Sales/PM</t>
  </si>
  <si>
    <t>NABHOLZ CONSTRUCTION CORPORATION-</t>
  </si>
  <si>
    <t>Rancho Tree Service</t>
  </si>
  <si>
    <t>Rancho Tree Service-</t>
  </si>
  <si>
    <t>ConsultingPoint</t>
  </si>
  <si>
    <t>ConsultingPoint-</t>
  </si>
  <si>
    <t>Premature Drive Away</t>
  </si>
  <si>
    <t>Premature Drive Away-</t>
  </si>
  <si>
    <t>Carol Concrete</t>
  </si>
  <si>
    <t>Carol Concrete-</t>
  </si>
  <si>
    <t>Travis Manion Foundation</t>
  </si>
  <si>
    <t>Travis Manion Foundation-</t>
  </si>
  <si>
    <t>Poolsure</t>
  </si>
  <si>
    <t>Poolsure-</t>
  </si>
  <si>
    <t>Gibson &amp; Associates Inc</t>
  </si>
  <si>
    <t>Gibson &amp; Associates</t>
  </si>
  <si>
    <t>JES Holdings</t>
  </si>
  <si>
    <t>JES Holdings-</t>
  </si>
  <si>
    <t>A&amp;A Motorcoach-</t>
  </si>
  <si>
    <t>https://hotelengine.lightning.force.com/lightning/r/Report/00O8X000007rNTdUAM/view</t>
  </si>
  <si>
    <t>FTB or Revival Date</t>
  </si>
  <si>
    <t>Statewide Construction Sweeping</t>
  </si>
  <si>
    <t>Statewide Construction Sweeping-</t>
  </si>
  <si>
    <t>Closed Won</t>
  </si>
  <si>
    <t>KCI Enterprises</t>
  </si>
  <si>
    <t>KCI Enterprises-</t>
  </si>
  <si>
    <t>Closed Lost</t>
  </si>
  <si>
    <t>Installation Services</t>
  </si>
  <si>
    <t>Installation Services-</t>
  </si>
  <si>
    <t>Closed (Too Small)</t>
  </si>
  <si>
    <t>CueBid Technologies</t>
  </si>
  <si>
    <t>CueBid Technologies-</t>
  </si>
  <si>
    <t>Atelz</t>
  </si>
  <si>
    <t>Atelz-</t>
  </si>
  <si>
    <t>Petrex</t>
  </si>
  <si>
    <t>Petrex-</t>
  </si>
  <si>
    <t>All American Rigging</t>
  </si>
  <si>
    <t>All American Rigging-</t>
  </si>
  <si>
    <t>Dun-Par Engineered Form Company</t>
  </si>
  <si>
    <t>Dun-Par Engineered Form Company-</t>
  </si>
  <si>
    <t>Closed (from stalled)</t>
  </si>
  <si>
    <t>Infinity Communications LLC</t>
  </si>
  <si>
    <t>Infinity Communications LLC-</t>
  </si>
  <si>
    <t>Northern State University</t>
  </si>
  <si>
    <t>Northern State University-</t>
  </si>
  <si>
    <t>Mammoth Constructors</t>
  </si>
  <si>
    <t>Mammoth Constructors-</t>
  </si>
  <si>
    <t>troy construction</t>
  </si>
  <si>
    <t>troy construction-</t>
  </si>
  <si>
    <t>Orion Environmental, Inc.</t>
  </si>
  <si>
    <t>Sent DB app In</t>
  </si>
  <si>
    <t>Excel Construction Group</t>
  </si>
  <si>
    <t>Excel Construction Group-</t>
  </si>
  <si>
    <t>Sea West Enterprises, Inc.</t>
  </si>
  <si>
    <t>Teshia says they will start using it this year.</t>
  </si>
  <si>
    <t>AAPCO Group</t>
  </si>
  <si>
    <t>AAPCO Group-</t>
  </si>
  <si>
    <t>Marathon Solutions Group</t>
  </si>
  <si>
    <t>Marathon Solutions Group-</t>
  </si>
  <si>
    <t>Precision Pipeline</t>
  </si>
  <si>
    <t>Precision Pipeline-</t>
  </si>
  <si>
    <t>Good Faith Energy</t>
  </si>
  <si>
    <t>Trial</t>
  </si>
  <si>
    <t>Americom, Inc</t>
  </si>
  <si>
    <t>Americom, Inc-</t>
  </si>
  <si>
    <t>LMB Industrial Services</t>
  </si>
  <si>
    <t>LMB Industrial Services-</t>
  </si>
  <si>
    <t>Flow Health</t>
  </si>
  <si>
    <t>Flow Health-</t>
  </si>
  <si>
    <t>The AIM Agency</t>
  </si>
  <si>
    <t>The AIM Agency-</t>
  </si>
  <si>
    <t>S&amp;S Procom llc</t>
  </si>
  <si>
    <t>S&amp;S Procom llc-</t>
  </si>
  <si>
    <t>Residential Elevators</t>
  </si>
  <si>
    <t>Residential Elevators-</t>
  </si>
  <si>
    <t>American Services</t>
  </si>
  <si>
    <t>American Services-</t>
  </si>
  <si>
    <t>Timberline Helicopters</t>
  </si>
  <si>
    <t>Timberline Helicopters-</t>
  </si>
  <si>
    <t>Tilson's</t>
  </si>
  <si>
    <t>Tilson's-</t>
  </si>
  <si>
    <t>Optimum Construction</t>
  </si>
  <si>
    <t>Optimum Construction-</t>
  </si>
  <si>
    <t>H2I Group</t>
  </si>
  <si>
    <t>H2I Group-</t>
  </si>
  <si>
    <t>ALCAM Metal Distributors</t>
  </si>
  <si>
    <t>ALCAM Metal Distributors-</t>
  </si>
  <si>
    <t>EXARO Technologies Corporation</t>
  </si>
  <si>
    <t>R.A. Heath Construction Inc</t>
  </si>
  <si>
    <t>R.A. Heath Construction Inc-</t>
  </si>
  <si>
    <t>AUI Partners</t>
  </si>
  <si>
    <t>AUI Partners - Employee Perk</t>
  </si>
  <si>
    <t>Wave Link Corp Of Puerto Rico</t>
  </si>
  <si>
    <t>Wave Link Corp Of Puerto Rico-</t>
  </si>
  <si>
    <t>Boulter Industrial</t>
  </si>
  <si>
    <t>Boulter Industrial-</t>
  </si>
  <si>
    <t>Meet with Jacque</t>
  </si>
  <si>
    <t>Sea West</t>
  </si>
  <si>
    <t>IMP Mechanical LLC</t>
  </si>
  <si>
    <t>Rea &amp; Associates</t>
  </si>
  <si>
    <t>Rea &amp; Associates-</t>
  </si>
  <si>
    <t>Fisher Tank Company</t>
  </si>
  <si>
    <t>Fisher Tank Company-</t>
  </si>
  <si>
    <t>Pro Maintenance</t>
  </si>
  <si>
    <t>Pro Maintenance-</t>
  </si>
  <si>
    <t>Architextures</t>
  </si>
  <si>
    <t>Architextures-</t>
  </si>
  <si>
    <t>wedgewood</t>
  </si>
  <si>
    <t>wedgewood-</t>
  </si>
  <si>
    <t>Jewish National Fund - Events</t>
  </si>
  <si>
    <t>JNF Events</t>
  </si>
  <si>
    <t>Advanced Masonry Restoration</t>
  </si>
  <si>
    <t>Advanced Masonry Restoration-</t>
  </si>
  <si>
    <t>Stateline</t>
  </si>
  <si>
    <t>Stateline-</t>
  </si>
  <si>
    <t>BSI Services, Inc.</t>
  </si>
  <si>
    <t>BSI Services, Inc.-</t>
  </si>
  <si>
    <t>Bounteous</t>
  </si>
  <si>
    <t>Bounteous-</t>
  </si>
  <si>
    <t>Structural Tower Services, Inc.</t>
  </si>
  <si>
    <t>Structural Tower Services</t>
  </si>
  <si>
    <t>Analytic Stress</t>
  </si>
  <si>
    <t>Analytic Stress-</t>
  </si>
  <si>
    <t>RMS International</t>
  </si>
  <si>
    <t>RMS International-</t>
  </si>
  <si>
    <t>Amteck</t>
  </si>
  <si>
    <t>Amteck-</t>
  </si>
  <si>
    <t>DSN Software</t>
  </si>
  <si>
    <t>DSN Software-</t>
  </si>
  <si>
    <t>City Innovate</t>
  </si>
  <si>
    <t>City Innovate-</t>
  </si>
  <si>
    <t>Frimco Associates</t>
  </si>
  <si>
    <t>Frimco Associates-</t>
  </si>
  <si>
    <t>Disco call</t>
  </si>
  <si>
    <t>Lawton Business Solutions Corp</t>
  </si>
  <si>
    <t>Lawton Business Solutions Corp-</t>
  </si>
  <si>
    <t>Cairo Construction Company</t>
  </si>
  <si>
    <t>Cairo Construction Company-</t>
  </si>
  <si>
    <t>Thinktiv</t>
  </si>
  <si>
    <t>Flying Lizard Motorsports</t>
  </si>
  <si>
    <t>Flying Lizard Motorsports-</t>
  </si>
  <si>
    <t>R.A. Heath</t>
  </si>
  <si>
    <t>Rearden Racing</t>
  </si>
  <si>
    <t>B&amp;P Enterprises</t>
  </si>
  <si>
    <t>B&amp;P Enterprises-</t>
  </si>
  <si>
    <t>Waiting on DB</t>
  </si>
  <si>
    <t>Follow up</t>
  </si>
  <si>
    <t>Shine Electrical Group</t>
  </si>
  <si>
    <t>Shine Electrical Group-</t>
  </si>
  <si>
    <t>Nationwide Lifts</t>
  </si>
  <si>
    <t>Nationwide Lifts-</t>
  </si>
  <si>
    <t>McNeal Professional Services</t>
  </si>
  <si>
    <t>McNeal Professional Services-</t>
  </si>
  <si>
    <t>Hayden Beverage</t>
  </si>
  <si>
    <t>Hayden Beverage-</t>
  </si>
  <si>
    <t>4C2 ELECTRICAL ASSOCIATES</t>
  </si>
  <si>
    <t>4C2 ELECTRICAL ASSOCIATES-</t>
  </si>
  <si>
    <t>Vertical Options</t>
  </si>
  <si>
    <t>Vertical Options-</t>
  </si>
  <si>
    <t>Task Force Services</t>
  </si>
  <si>
    <t>Alford Drilling , LLC</t>
  </si>
  <si>
    <t>Alford Drilling , LLC-</t>
  </si>
  <si>
    <t>Rock Star Pools</t>
  </si>
  <si>
    <t>Rock Star Pools-</t>
  </si>
  <si>
    <t>Saama Technologies</t>
  </si>
  <si>
    <t>saama-</t>
  </si>
  <si>
    <t>Charter -</t>
  </si>
  <si>
    <t>Charter-</t>
  </si>
  <si>
    <t>Retail Storefront Group</t>
  </si>
  <si>
    <t>Retail Storefront Group-</t>
  </si>
  <si>
    <t>Careful Movers</t>
  </si>
  <si>
    <t>TruckMovers.com, Inc.</t>
  </si>
  <si>
    <t>Iron Tiger Logistics - TruckMovers.com business travel</t>
  </si>
  <si>
    <t>Premium Plant Services</t>
  </si>
  <si>
    <t>Aya Healthcare</t>
  </si>
  <si>
    <t>Aya healthcare-</t>
  </si>
  <si>
    <t>Lanier Flight Express LLC</t>
  </si>
  <si>
    <t>Lanier Flight Express LLC-</t>
  </si>
  <si>
    <t>Precision Approach, LLC</t>
  </si>
  <si>
    <t>Precision Approach-</t>
  </si>
  <si>
    <t>Envent Corporation</t>
  </si>
  <si>
    <t>Envent-</t>
  </si>
  <si>
    <t>Ellery Sears, LLC</t>
  </si>
  <si>
    <t>Ellery Sears, LLC-</t>
  </si>
  <si>
    <t>Boras</t>
  </si>
  <si>
    <t>Boras-</t>
  </si>
  <si>
    <t>Nfluence Partners</t>
  </si>
  <si>
    <t>Nlfuence Partners-</t>
  </si>
  <si>
    <t>BBC Electrical Services</t>
  </si>
  <si>
    <t>BBC Electrical Services-</t>
  </si>
  <si>
    <t>CNR CONTRACTORS</t>
  </si>
  <si>
    <t>CNR CONTRACTORS-</t>
  </si>
  <si>
    <t>Summit Environmental</t>
  </si>
  <si>
    <t>United Commodity Transport</t>
  </si>
  <si>
    <t>United Commodity Transport-</t>
  </si>
  <si>
    <t>Next Solutions LLC</t>
  </si>
  <si>
    <t>Next Solutions LLC-</t>
  </si>
  <si>
    <t>Newfund</t>
  </si>
  <si>
    <t>Newfund-</t>
  </si>
  <si>
    <t>Appalachian Pipeline Contractors</t>
  </si>
  <si>
    <t>Appalachian Pipeline Contractors-</t>
  </si>
  <si>
    <t>Ramstar Renovations LLC</t>
  </si>
  <si>
    <t>Ramstar Renovations LLC-</t>
  </si>
  <si>
    <t>Ikon Environmental Solutions, LP</t>
  </si>
  <si>
    <t>Ikon Environmental Solutions, LP-</t>
  </si>
  <si>
    <t>KemperSports</t>
  </si>
  <si>
    <t>KemperSports-</t>
  </si>
  <si>
    <t>LPR Construction</t>
  </si>
  <si>
    <t>LPR Construction-</t>
  </si>
  <si>
    <t>TLM Constructors</t>
  </si>
  <si>
    <t>TLM Constructors-</t>
  </si>
  <si>
    <t>Village Pools</t>
  </si>
  <si>
    <t>Village Pools-</t>
  </si>
  <si>
    <t>Nicholson Construction Company</t>
  </si>
  <si>
    <t>Nicholson Construction Company-</t>
  </si>
  <si>
    <t>ENTACT - MERGE THIS ACCOUNT with ENTACT LLC - DUPLICATE DO NOT USE THIS WAS TEST - DEACTIVATED</t>
  </si>
  <si>
    <t>ENTACT-</t>
  </si>
  <si>
    <t>Spindletop Training &amp; Industrial Resources</t>
  </si>
  <si>
    <t>Spindletop Training &amp; Industrial Resources-</t>
  </si>
  <si>
    <t>Underground Pipeline Rehabilitation</t>
  </si>
  <si>
    <t>Underground Pipeline Rehabilitation-</t>
  </si>
  <si>
    <t>Bowen Industrial Contractors</t>
  </si>
  <si>
    <t>Bowen Industrial Contractors-</t>
  </si>
  <si>
    <t>TEXAS STRESS, INC.</t>
  </si>
  <si>
    <t>TEXAS STRESS, INC.-</t>
  </si>
  <si>
    <t>Allied Oil &amp; Supply</t>
  </si>
  <si>
    <t>Allied Oil &amp; Supply-</t>
  </si>
  <si>
    <t>Ikon Environmental Solutions</t>
  </si>
  <si>
    <t>Malouf Construction</t>
  </si>
  <si>
    <t>Malouf Construction-</t>
  </si>
  <si>
    <t>Envent - new</t>
  </si>
  <si>
    <t>CFS Forming Structures Co.</t>
  </si>
  <si>
    <t>Aerial Surveys International</t>
  </si>
  <si>
    <t>Aerial Surveys International-</t>
  </si>
  <si>
    <t>The Korte Company</t>
  </si>
  <si>
    <t>The Korte Company-</t>
  </si>
  <si>
    <t>Sir Lines-A-Lot</t>
  </si>
  <si>
    <t>Sir Lines-A-Lot-</t>
  </si>
  <si>
    <t>St. Jude Children's Research Hospital</t>
  </si>
  <si>
    <t>St. Jude Children's Research Hospital-</t>
  </si>
  <si>
    <t>ASCO Construction</t>
  </si>
  <si>
    <t>ASCO Construction-</t>
  </si>
  <si>
    <t>TrueLine Companies</t>
  </si>
  <si>
    <t>TrueLine Companies-</t>
  </si>
  <si>
    <t>Core Values Consulting</t>
  </si>
  <si>
    <t>Core Values Consulting-</t>
  </si>
  <si>
    <t>ADVERTISING WHEELS</t>
  </si>
  <si>
    <t>ADVERTISING WHEELS-</t>
  </si>
  <si>
    <t>Dan-Kel Concrete</t>
  </si>
  <si>
    <t>Dan-Kel Concrete-</t>
  </si>
  <si>
    <t>BURNS &amp; MCDONNEL</t>
  </si>
  <si>
    <t>BURNS MACDONEL-</t>
  </si>
  <si>
    <t>TXO Restoration LLC</t>
  </si>
  <si>
    <t>TXO Restoration LLC-</t>
  </si>
  <si>
    <t>RWE Management</t>
  </si>
  <si>
    <t>RWE Management-</t>
  </si>
  <si>
    <t>Henkel and McCoy</t>
  </si>
  <si>
    <t>Henkel and McCoy-</t>
  </si>
  <si>
    <t>Utilities One</t>
  </si>
  <si>
    <t>Utilities One-</t>
  </si>
  <si>
    <t>ASSA ABLOY</t>
  </si>
  <si>
    <t>ASSA ABLOY-</t>
  </si>
  <si>
    <t>Prime Controls, LP</t>
  </si>
  <si>
    <t>Prime Controls, LP-</t>
  </si>
  <si>
    <t>FIDUS Construction Services</t>
  </si>
  <si>
    <t>FIDUS Construction Services-</t>
  </si>
  <si>
    <t>Diverse Construction</t>
  </si>
  <si>
    <t>Diverse Construction-</t>
  </si>
  <si>
    <t>Commercial Refrigeration Contractors, INC.</t>
  </si>
  <si>
    <t>Commercial Refrigeration Contractors, INC.-</t>
  </si>
  <si>
    <t>Active-Signs</t>
  </si>
  <si>
    <t>Marvel Coatings</t>
  </si>
  <si>
    <t>Marvel Coatings-</t>
  </si>
  <si>
    <t>McConnell &amp; Associates</t>
  </si>
  <si>
    <t>McConnell &amp; Associates-</t>
  </si>
  <si>
    <t>KH Commercial Roofing</t>
  </si>
  <si>
    <t>KH Commercial Roofing-</t>
  </si>
  <si>
    <t>Brown and Caldwell</t>
  </si>
  <si>
    <t>Brown and Caldwell-</t>
  </si>
  <si>
    <t>Sunshine State Plumbing</t>
  </si>
  <si>
    <t>Sunshine State Plumbing-</t>
  </si>
  <si>
    <t>Amplio Systems</t>
  </si>
  <si>
    <t>Amplio Systems-</t>
  </si>
  <si>
    <t>TNW Properties</t>
  </si>
  <si>
    <t>Clearwater Construction</t>
  </si>
  <si>
    <t>Clearwater Construction-</t>
  </si>
  <si>
    <t>McKeown International</t>
  </si>
  <si>
    <t>McKeown International-</t>
  </si>
  <si>
    <t>Monroe Kut</t>
  </si>
  <si>
    <t>Monroe Kut-</t>
  </si>
  <si>
    <t>SureHire</t>
  </si>
  <si>
    <t>TRU Service Group</t>
  </si>
  <si>
    <t>TRU Service Group-</t>
  </si>
  <si>
    <t>Commercial Coolants, Inc dba Design Air Systems</t>
  </si>
  <si>
    <t>Design Air Systems-</t>
  </si>
  <si>
    <t>Herman Weissker</t>
  </si>
  <si>
    <t>Herman Weissker-</t>
  </si>
  <si>
    <t>Deshazo LLC - PERK</t>
  </si>
  <si>
    <t>Deshazo LLC - PERK-</t>
  </si>
  <si>
    <t>Sure-Dry, LLC</t>
  </si>
  <si>
    <t>Sure-Dry Basement Systems-</t>
  </si>
  <si>
    <t>BLOX</t>
  </si>
  <si>
    <t>BLOX-</t>
  </si>
  <si>
    <t>Industrial Logistics Services</t>
  </si>
  <si>
    <t>Industrial Logistics Services-</t>
  </si>
  <si>
    <t>Srinergy</t>
  </si>
  <si>
    <t>Sunland Fire Protection</t>
  </si>
  <si>
    <t>Sunland Fire Protection-</t>
  </si>
  <si>
    <t>Clauss Construction</t>
  </si>
  <si>
    <t>Clauss Construction-</t>
  </si>
  <si>
    <t>Roof Toppers</t>
  </si>
  <si>
    <t>Roof Toppers-</t>
  </si>
  <si>
    <t>Fahrner Asphalt Sealers</t>
  </si>
  <si>
    <t>Daniel's Discovery Tours</t>
  </si>
  <si>
    <t>Daniel's Discovery Tours-</t>
  </si>
  <si>
    <t>Bell Air</t>
  </si>
  <si>
    <t>Midland University</t>
  </si>
  <si>
    <t>Midland University-</t>
  </si>
  <si>
    <t>Pride Development</t>
  </si>
  <si>
    <t>Pride Development-</t>
  </si>
  <si>
    <t>Slow Ramp</t>
  </si>
  <si>
    <t>Warner Pacific University</t>
  </si>
  <si>
    <t>Warner Pacific College-</t>
  </si>
  <si>
    <t>Community Christian College</t>
  </si>
  <si>
    <t>Community Christian College-</t>
  </si>
  <si>
    <t>University of Pikeville</t>
  </si>
  <si>
    <t>University of Pikeville-</t>
  </si>
  <si>
    <t>Shums Coda Associates</t>
  </si>
  <si>
    <t>Shums Coda Associates-</t>
  </si>
  <si>
    <t>Metropolitan Community College</t>
  </si>
  <si>
    <t>Metropolitan Community College-</t>
  </si>
  <si>
    <t>Cascade Trader Inc.</t>
  </si>
  <si>
    <t>Cascade Trader Inc.-</t>
  </si>
  <si>
    <t>GEA Integral Solutions</t>
  </si>
  <si>
    <t>GEA Integral Solutions-</t>
  </si>
  <si>
    <t>Lefke Tree Experts LLC</t>
  </si>
  <si>
    <t>Lefke Tree Experts LLC-</t>
  </si>
  <si>
    <t>Pacific Coast Well Drilling</t>
  </si>
  <si>
    <t>Pacific Coast Well Drilling-</t>
  </si>
  <si>
    <t>Tel Tech Networks</t>
  </si>
  <si>
    <t>Tel Tech Networks-</t>
  </si>
  <si>
    <t>Hylan West - California</t>
  </si>
  <si>
    <t>Hylan West-</t>
  </si>
  <si>
    <t>Retailer Flooring Solutions</t>
  </si>
  <si>
    <t>Retailer Flooring solutions-</t>
  </si>
  <si>
    <t>Trinity College Hartford Connecticut</t>
  </si>
  <si>
    <t>Trinity College Hartford Connecticut-</t>
  </si>
  <si>
    <t>Visalia Ceramic Tile</t>
  </si>
  <si>
    <t>Visalia Ceramic Tile-</t>
  </si>
  <si>
    <t>Michigan Technological University</t>
  </si>
  <si>
    <t>Michigan Technological University-</t>
  </si>
  <si>
    <t>American International College</t>
  </si>
  <si>
    <t>American International College-</t>
  </si>
  <si>
    <t>Retail Solutions Group</t>
  </si>
  <si>
    <t>Retail Solutions Group-</t>
  </si>
  <si>
    <t>Pinnacle Power Services</t>
  </si>
  <si>
    <t>Pinnacle Power Services-</t>
  </si>
  <si>
    <t>Madison Area Technical College</t>
  </si>
  <si>
    <t>Madison Area Technical College-</t>
  </si>
  <si>
    <t>Harris-Stowe State University</t>
  </si>
  <si>
    <t>Harris-Stowe State University-</t>
  </si>
  <si>
    <t>Central State University</t>
  </si>
  <si>
    <t>Central State University-</t>
  </si>
  <si>
    <t>Willamette University</t>
  </si>
  <si>
    <t>Willamette University-</t>
  </si>
  <si>
    <t>Connecticut College</t>
  </si>
  <si>
    <t>Connecticut College-</t>
  </si>
  <si>
    <t>University of Puget Sound</t>
  </si>
  <si>
    <t>University of Puget Sound-</t>
  </si>
  <si>
    <t>Infinity Energy</t>
  </si>
  <si>
    <t>Infinity Energy-</t>
  </si>
  <si>
    <t>The Good Charcoal</t>
  </si>
  <si>
    <t>The Good Charcoal-</t>
  </si>
  <si>
    <t>Pacific Lutheran University</t>
  </si>
  <si>
    <t>Pacific Lutheran University-</t>
  </si>
  <si>
    <t>WBE Traffic Control</t>
  </si>
  <si>
    <t>WBE Traffic Control-</t>
  </si>
  <si>
    <t>Life University</t>
  </si>
  <si>
    <t>Life University-</t>
  </si>
  <si>
    <t>Artsolute Media Group</t>
  </si>
  <si>
    <t>Artsolute Media Group-</t>
  </si>
  <si>
    <t>FTB</t>
  </si>
  <si>
    <t>Exhibit Installation Services</t>
  </si>
  <si>
    <t>Exhibit Installation Services-</t>
  </si>
  <si>
    <t>Kentucky State University</t>
  </si>
  <si>
    <t>KYSU-</t>
  </si>
  <si>
    <t>Hunter's Pride Construction</t>
  </si>
  <si>
    <t>Hunter's Pride Construction-</t>
  </si>
  <si>
    <t>West Coast Removal</t>
  </si>
  <si>
    <t>West Coast Removal-</t>
  </si>
  <si>
    <t>United Storm Water</t>
  </si>
  <si>
    <t>United Storm Water-</t>
  </si>
  <si>
    <t>Trees R Us, Inc.</t>
  </si>
  <si>
    <t>Trees R Us, Inc.-</t>
  </si>
  <si>
    <t>Steve P. Rados Inc.</t>
  </si>
  <si>
    <t>Rados Equipment-</t>
  </si>
  <si>
    <t>Directional Services</t>
  </si>
  <si>
    <t>Directional Services - Revival</t>
  </si>
  <si>
    <t>Hoa Solutions</t>
  </si>
  <si>
    <t>Hoa Solutions-</t>
  </si>
  <si>
    <t>Rise Exhibits</t>
  </si>
  <si>
    <t>Rise Exhibits-</t>
  </si>
  <si>
    <t>Compliance Safety Consulting LLC</t>
  </si>
  <si>
    <t>Compliance Safety Consulting-</t>
  </si>
  <si>
    <t>Innovative Electrical Solutions</t>
  </si>
  <si>
    <t>Innovative Electrical Solutions-</t>
  </si>
  <si>
    <t>Red Wave Communications</t>
  </si>
  <si>
    <t>Red Wave Communications-</t>
  </si>
  <si>
    <t>COLDSNAP TOWERS LLC</t>
  </si>
  <si>
    <t>COLDSNAP TOWERS LLC-</t>
  </si>
  <si>
    <t>Wicomm Construction</t>
  </si>
  <si>
    <t>Wicomm Construction-</t>
  </si>
  <si>
    <t>Redi Services</t>
  </si>
  <si>
    <t>Redi Services-</t>
  </si>
  <si>
    <t>NorSon</t>
  </si>
  <si>
    <t>NorSon-</t>
  </si>
  <si>
    <t>AAA Facility Services</t>
  </si>
  <si>
    <t>AAA Companies-</t>
  </si>
  <si>
    <t>AAA Facility Services-</t>
  </si>
  <si>
    <t>Utah State University Eastern Athletics</t>
  </si>
  <si>
    <t>Utah State Eastern-</t>
  </si>
  <si>
    <t>Tradewind Aviation</t>
  </si>
  <si>
    <t>Tradewind Aviation-</t>
  </si>
  <si>
    <t>Barranco</t>
  </si>
  <si>
    <t>Barranco-</t>
  </si>
  <si>
    <t>Lakeland University</t>
  </si>
  <si>
    <t>Lakeland University-</t>
  </si>
  <si>
    <t>William Jessup University</t>
  </si>
  <si>
    <t>William Jessup University-</t>
  </si>
  <si>
    <t>Florida College</t>
  </si>
  <si>
    <t>Florida College-</t>
  </si>
  <si>
    <t>West Coast Countertops</t>
  </si>
  <si>
    <t>West Coast Countertops-</t>
  </si>
  <si>
    <t>Pacific Coast Glazing</t>
  </si>
  <si>
    <t>Pacific Coast Glazing-</t>
  </si>
  <si>
    <t>Coleman Environmental Engineering</t>
  </si>
  <si>
    <t>Coleman Environmental Engineering - Upper Lake, CA-</t>
  </si>
  <si>
    <t>Savin Lake Services</t>
  </si>
  <si>
    <t>Savin Lake Services-</t>
  </si>
  <si>
    <t>JPRO Solutions</t>
  </si>
  <si>
    <t>JPRO Solutions-</t>
  </si>
  <si>
    <t>Aid Electric Corporation</t>
  </si>
  <si>
    <t>AID Electric-</t>
  </si>
  <si>
    <t>Triangle Electric</t>
  </si>
  <si>
    <t>Triangle Electric-</t>
  </si>
  <si>
    <t>One Energy Solutions</t>
  </si>
  <si>
    <t>One Energy Solutions-</t>
  </si>
  <si>
    <t>Kirtland Electric</t>
  </si>
  <si>
    <t>Kirtland Electric-</t>
  </si>
  <si>
    <t>Lancaster Management</t>
  </si>
  <si>
    <t>Lancaster Management-</t>
  </si>
  <si>
    <t>SRF Consulting Group</t>
  </si>
  <si>
    <t>SRF Consulting Group-</t>
  </si>
  <si>
    <t>WHEATLAND CONTRACTING</t>
  </si>
  <si>
    <t>WHEATLAND CONTRACTING-</t>
  </si>
  <si>
    <t>Chester Pool Systems</t>
  </si>
  <si>
    <t>Chester Pool Systems-</t>
  </si>
  <si>
    <t>Lewis Crane &amp; Hoist</t>
  </si>
  <si>
    <t>Lewis Crane &amp; Hoist-</t>
  </si>
  <si>
    <t>Pro-Line Painting</t>
  </si>
  <si>
    <t>Pro-Line Painting-</t>
  </si>
  <si>
    <t>SWi</t>
  </si>
  <si>
    <t>SWi-</t>
  </si>
  <si>
    <t>Digital Dandy</t>
  </si>
  <si>
    <t>Digital Dandy-</t>
  </si>
  <si>
    <t>Martin Technical</t>
  </si>
  <si>
    <t>Martin Technical-</t>
  </si>
  <si>
    <t>Delta Thermal Services</t>
  </si>
  <si>
    <t>Mid-States Mechanical/Delta Thermal Services-</t>
  </si>
  <si>
    <t>T-Square Millwright Services</t>
  </si>
  <si>
    <t>T-Square Millwright Services-</t>
  </si>
  <si>
    <t>Dynamic Fusion</t>
  </si>
  <si>
    <t>Dynamic Fusion-</t>
  </si>
  <si>
    <t>Jakes Electric</t>
  </si>
  <si>
    <t>Jakes Electric-</t>
  </si>
  <si>
    <t>Budget Exteriors</t>
  </si>
  <si>
    <t>Budget Exteriors-</t>
  </si>
  <si>
    <t>Mira Enterprises</t>
  </si>
  <si>
    <t>MIRA ENTERPRISES-</t>
  </si>
  <si>
    <t>Tacos 4 Life</t>
  </si>
  <si>
    <t>Tacos 4 Life-</t>
  </si>
  <si>
    <t>R&amp;B Technologies</t>
  </si>
  <si>
    <t>R&amp;B Technologies-</t>
  </si>
  <si>
    <t>Mrc Towers</t>
  </si>
  <si>
    <t>Mrc Towers-</t>
  </si>
  <si>
    <t>SET Environmental</t>
  </si>
  <si>
    <t>SET Environmental Inc.-</t>
  </si>
  <si>
    <t>Midwest Service Group Inc</t>
  </si>
  <si>
    <t>Midwest Service Group-</t>
  </si>
  <si>
    <t>Insulated Roofing Contractors</t>
  </si>
  <si>
    <t>Insulated Roofing Contractors-</t>
  </si>
  <si>
    <t>Herzog Roofing</t>
  </si>
  <si>
    <t>Herzog Roofing-</t>
  </si>
  <si>
    <t>RMG Erectors and Constructors</t>
  </si>
  <si>
    <t>RMG Erectors and Constructors-</t>
  </si>
  <si>
    <t>McGough Construction</t>
  </si>
  <si>
    <t>McGough Construction-</t>
  </si>
  <si>
    <t>Tezak Heavy Equipment</t>
  </si>
  <si>
    <t>Tezak Heavy Equipment-</t>
  </si>
  <si>
    <t>LaborNow</t>
  </si>
  <si>
    <t>LaborNow-</t>
  </si>
  <si>
    <t>Miller Contracting</t>
  </si>
  <si>
    <t>MILLER CONTRACTING-</t>
  </si>
  <si>
    <t>Titan Machinery</t>
  </si>
  <si>
    <t>Titan Machinery-</t>
  </si>
  <si>
    <t>Graphic House</t>
  </si>
  <si>
    <t>Graphic House-</t>
  </si>
  <si>
    <t>C.J. Mahan Construction Company</t>
  </si>
  <si>
    <t>C.J. Mahan Construction Company-</t>
  </si>
  <si>
    <t>Insulated Roofing Contractors Perk</t>
  </si>
  <si>
    <t>Baum Hedlund</t>
  </si>
  <si>
    <t>Baum Hedlund-</t>
  </si>
  <si>
    <t>Rubber Track Solutions</t>
  </si>
  <si>
    <t>Rubber Track Solutions-</t>
  </si>
  <si>
    <t>RSI</t>
  </si>
  <si>
    <t>RSI-</t>
  </si>
  <si>
    <t>American Integrated Resources</t>
  </si>
  <si>
    <t>American Integrated Resources-</t>
  </si>
  <si>
    <t>Ayars &amp; Ayars , Inc.</t>
  </si>
  <si>
    <t>Ayars &amp; Ayars-</t>
  </si>
  <si>
    <t>Interconnection Systems</t>
  </si>
  <si>
    <t>Interconnection Systems-</t>
  </si>
  <si>
    <t>Western States Reclamation, Inc.</t>
  </si>
  <si>
    <t>Western States Reclamation-</t>
  </si>
  <si>
    <t>Bovard Studio Inc.</t>
  </si>
  <si>
    <t>Bovard Studio, Inc.-</t>
  </si>
  <si>
    <t>Midwest CCM</t>
  </si>
  <si>
    <t>Midwest CCM-</t>
  </si>
  <si>
    <t>Innovative Construction Svc</t>
  </si>
  <si>
    <t>Innovative Construction Svc-</t>
  </si>
  <si>
    <t>Mastery Logistics Systems</t>
  </si>
  <si>
    <t>Mastery Logistics Systems-</t>
  </si>
  <si>
    <t>Blattner Energy Inc</t>
  </si>
  <si>
    <t>Blattner Energy-</t>
  </si>
  <si>
    <t>Mortenson Construction</t>
  </si>
  <si>
    <t>Mortenson Company-</t>
  </si>
  <si>
    <t>Professional Installers</t>
  </si>
  <si>
    <t>Professional Installers-</t>
  </si>
  <si>
    <t>C&amp;L Pump Service</t>
  </si>
  <si>
    <t>C&amp;L Pump Service-</t>
  </si>
  <si>
    <t>Air Power USA</t>
  </si>
  <si>
    <t>Air Power USA-</t>
  </si>
  <si>
    <t>Shambaugh &amp; Son</t>
  </si>
  <si>
    <t>Shambaugh &amp; Son LP-</t>
  </si>
  <si>
    <t>Associated Food Stores</t>
  </si>
  <si>
    <t>Associated Food Stores-</t>
  </si>
  <si>
    <t>BHC</t>
  </si>
  <si>
    <t>BHC Rhodes-</t>
  </si>
  <si>
    <t>TranSystems</t>
  </si>
  <si>
    <t>TranSystems-</t>
  </si>
  <si>
    <t>TDS</t>
  </si>
  <si>
    <t>TDS-</t>
  </si>
  <si>
    <t>Global Water Technology</t>
  </si>
  <si>
    <t>Global Water Technology-</t>
  </si>
  <si>
    <t>Advanced Concrete Sawing</t>
  </si>
  <si>
    <t>Advanced Concrete Sawing-</t>
  </si>
  <si>
    <t>Transaction Data Systems</t>
  </si>
  <si>
    <t>Transaction Data Systems-</t>
  </si>
  <si>
    <t>Downey Drilling</t>
  </si>
  <si>
    <t>Downey Drilling-</t>
  </si>
  <si>
    <t>Dean Snyder Construction Co</t>
  </si>
  <si>
    <t>Dean Snyder Construction Co-</t>
  </si>
  <si>
    <t>Explosive Contractors Inc</t>
  </si>
  <si>
    <t>Explosive Contractors Inc-</t>
  </si>
  <si>
    <t>Comfort Systems Heating and Air Conditioning</t>
  </si>
  <si>
    <t>Comfort Systems Heating and Air Conditioning-</t>
  </si>
  <si>
    <t>Merit Construction Services</t>
  </si>
  <si>
    <t>Merit Construction Services-</t>
  </si>
  <si>
    <t>SNC Solutions, Inc</t>
  </si>
  <si>
    <t>SNC Solutions</t>
  </si>
  <si>
    <t>Meridian Design Build</t>
  </si>
  <si>
    <t>MERIDIAN DESIGN BUILD-</t>
  </si>
  <si>
    <t>Hayden Tower Service Inc</t>
  </si>
  <si>
    <t>Hayden Tower Service-</t>
  </si>
  <si>
    <t>Jansen/Adjusters International</t>
  </si>
  <si>
    <t>Jansen/Adjusters International-</t>
  </si>
  <si>
    <t>Sytronics</t>
  </si>
  <si>
    <t>Sytronics-</t>
  </si>
  <si>
    <t>4MC</t>
  </si>
  <si>
    <t>4MC-</t>
  </si>
  <si>
    <t>OnLogic</t>
  </si>
  <si>
    <t>OnLogic-</t>
  </si>
  <si>
    <t>Core Management Services</t>
  </si>
  <si>
    <t>Thorstad Construction</t>
  </si>
  <si>
    <t>Thorstad Construction-</t>
  </si>
  <si>
    <t>Firmatek</t>
  </si>
  <si>
    <t>Firmatek-</t>
  </si>
  <si>
    <t>Blue Raven Solar LLC</t>
  </si>
  <si>
    <t>Blue Raven Solar</t>
  </si>
  <si>
    <t>Everest Fuel</t>
  </si>
  <si>
    <t>Everest Fuel-</t>
  </si>
  <si>
    <t>Weston</t>
  </si>
  <si>
    <t>Weston &amp; Sampson-</t>
  </si>
  <si>
    <t>General Sports Surfaces</t>
  </si>
  <si>
    <t>General Sports Surfaces-</t>
  </si>
  <si>
    <t>SET Environmental-</t>
  </si>
  <si>
    <t>Vivid Solutions LLC</t>
  </si>
  <si>
    <t>Vivid Solutions LLC-</t>
  </si>
  <si>
    <t>Blue Frontier, Inc.</t>
  </si>
  <si>
    <t>Blue Frontier, Inc.-</t>
  </si>
  <si>
    <t>Systems Painters and Drywall</t>
  </si>
  <si>
    <t>Systems Painters and Drywall-</t>
  </si>
  <si>
    <t>Odin</t>
  </si>
  <si>
    <t>Odin-</t>
  </si>
  <si>
    <t>West Pacific Drilling</t>
  </si>
  <si>
    <t>West Pacific Drilling-</t>
  </si>
  <si>
    <t>Enviro-Tech Diving</t>
  </si>
  <si>
    <t>Enviro-Tech Diving-</t>
  </si>
  <si>
    <t>Meridian Engineering</t>
  </si>
  <si>
    <t>Meridian Engineering-</t>
  </si>
  <si>
    <t>Clark Bros Inc</t>
  </si>
  <si>
    <t>Clark Bros Inc-</t>
  </si>
  <si>
    <t>International Paving Services</t>
  </si>
  <si>
    <t>International Paving Services-</t>
  </si>
  <si>
    <t>Pacific Hydrotech</t>
  </si>
  <si>
    <t>Pacific Hydrotech-</t>
  </si>
  <si>
    <t>Northcon, Inc.</t>
  </si>
  <si>
    <t>Northcon, Inc.-</t>
  </si>
  <si>
    <t>Continental Flooring</t>
  </si>
  <si>
    <t>Patriot Engineering Consulting</t>
  </si>
  <si>
    <t>Patriot Engineering Consulting-</t>
  </si>
  <si>
    <t>Better Choice Entertainment</t>
  </si>
  <si>
    <t>Better Choice Entertainment-</t>
  </si>
  <si>
    <t>Orasure</t>
  </si>
  <si>
    <t>Orasure-</t>
  </si>
  <si>
    <t>Emmert International</t>
  </si>
  <si>
    <t>Mynt Systems</t>
  </si>
  <si>
    <t>Mynt Systems-</t>
  </si>
  <si>
    <t>SRG Express</t>
  </si>
  <si>
    <t>Redpoint Contracting</t>
  </si>
  <si>
    <t>Redpoint Contracting-</t>
  </si>
  <si>
    <t>Rubenstein's Contract Carpet - Main Division</t>
  </si>
  <si>
    <t>Rubenstein's Contract Carpet- Main Division</t>
  </si>
  <si>
    <t>California Boiler</t>
  </si>
  <si>
    <t>California Boiler-</t>
  </si>
  <si>
    <t>American Environmental Group Inc</t>
  </si>
  <si>
    <t>American Environmental Group Inc-</t>
  </si>
  <si>
    <t>Kingdom Wood</t>
  </si>
  <si>
    <t>Kingdom Wood-</t>
  </si>
  <si>
    <t>Emmert International-</t>
  </si>
  <si>
    <t>AC Dike Company (Specialty Paving, Inc)</t>
  </si>
  <si>
    <t>AC Dike Company (Specialty Paving, Inc)-</t>
  </si>
  <si>
    <t>Clark Bros.-</t>
  </si>
  <si>
    <t>COMPLETE AVIATION SERVICES &amp; MODIFICATIONS-</t>
  </si>
  <si>
    <t>Holy Names University</t>
  </si>
  <si>
    <t>Holy Names University-</t>
  </si>
  <si>
    <t>Headwaters Construction Company</t>
  </si>
  <si>
    <t>Headwaters Construction</t>
  </si>
  <si>
    <t>Balfour Beatty Construction</t>
  </si>
  <si>
    <t>Balfour Beatty Construction-</t>
  </si>
  <si>
    <t>Sturgeon Services International</t>
  </si>
  <si>
    <t>Sturgeon Services International-</t>
  </si>
  <si>
    <t>Clark Construction</t>
  </si>
  <si>
    <t>Clark Construction-</t>
  </si>
  <si>
    <t>Mahaffey Drilling</t>
  </si>
  <si>
    <t>CKG Financial Consulting</t>
  </si>
  <si>
    <t>ckg financial consulting-</t>
  </si>
  <si>
    <t>FORTE SPECIALTY CONTRACTORS</t>
  </si>
  <si>
    <t>FORTE SPECIALTY CONTRACTORS-</t>
  </si>
  <si>
    <t>Tetrad Contracting Group</t>
  </si>
  <si>
    <t>Tetrad Contracting Group-</t>
  </si>
  <si>
    <t>Phoenix Comm</t>
  </si>
  <si>
    <t>Phoenix Fiber</t>
  </si>
  <si>
    <t>Conservation Services, Inc.</t>
  </si>
  <si>
    <t>Conservation Services, Inc.-</t>
  </si>
  <si>
    <t>The Magic Beans</t>
  </si>
  <si>
    <t>BHI</t>
  </si>
  <si>
    <t>B. H.-</t>
  </si>
  <si>
    <t>CRUX Subsurface</t>
  </si>
  <si>
    <t>CRUX Subsurface-</t>
  </si>
  <si>
    <t>Hydro Resources-Mid Continent Inc, Inc. - Hereford, TX</t>
  </si>
  <si>
    <t>Hydro Resources-Mid Continent Inc, Inc. - Hereford, TX-</t>
  </si>
  <si>
    <t>Diversified Solutions Infrastructure, LLC</t>
  </si>
  <si>
    <t>Diversified Solutions-</t>
  </si>
  <si>
    <t>California Agricultural Leadership Foundation</t>
  </si>
  <si>
    <t>California Agricultural Leadership Foundation-</t>
  </si>
  <si>
    <t>Crux</t>
  </si>
  <si>
    <t>Specialty Flooring</t>
  </si>
  <si>
    <t>Specialty Flooring-</t>
  </si>
  <si>
    <t>M.A. DeAtley Construction</t>
  </si>
  <si>
    <t>M.A. DeAtley Construction-</t>
  </si>
  <si>
    <t>N-Drip USA</t>
  </si>
  <si>
    <t>N-Drip USA-</t>
  </si>
  <si>
    <t>Barnard Construction Company Inc</t>
  </si>
  <si>
    <t>Barnard Construction Company Inc-</t>
  </si>
  <si>
    <t>Wilding Engineering</t>
  </si>
  <si>
    <t>Wilding Engineering-</t>
  </si>
  <si>
    <t>Mak Steel Services llc</t>
  </si>
  <si>
    <t>Mak Steel Services llc-</t>
  </si>
  <si>
    <t>Meridian 2</t>
  </si>
  <si>
    <t>Circadia</t>
  </si>
  <si>
    <t>Circadia-</t>
  </si>
  <si>
    <t>California Drilling and Blasting</t>
  </si>
  <si>
    <t>California Drilling and Blasting-</t>
  </si>
  <si>
    <t>Pacific West</t>
  </si>
  <si>
    <t>Pacific West-</t>
  </si>
  <si>
    <t>Progress Residential</t>
  </si>
  <si>
    <t>DeltaTrak</t>
  </si>
  <si>
    <t>DeltaTrak-</t>
  </si>
  <si>
    <t>Southern Industries companies</t>
  </si>
  <si>
    <t>Southern Industries companies-</t>
  </si>
  <si>
    <t>STS Construction</t>
  </si>
  <si>
    <t>STS Construction-</t>
  </si>
  <si>
    <t>Association on Aging in NY</t>
  </si>
  <si>
    <t>Aging NY-</t>
  </si>
  <si>
    <t>Winkler Consulting Group Inc</t>
  </si>
  <si>
    <t>Winkler Consulting Group Inc-</t>
  </si>
  <si>
    <t>Diversified Solutions Inc-</t>
  </si>
  <si>
    <t>The Trans-Tel Central</t>
  </si>
  <si>
    <t>The Trans-Tel Central-</t>
  </si>
  <si>
    <t>Amory Holdings</t>
  </si>
  <si>
    <t>Amory Holdings-</t>
  </si>
  <si>
    <t>Asap Shell Contracting</t>
  </si>
  <si>
    <t>Asap Shell Contracting-</t>
  </si>
  <si>
    <t>The PENTA Building Group, Inc.</t>
  </si>
  <si>
    <t>The PENTA Building Group, Inc.-</t>
  </si>
  <si>
    <t>Total Equipment Training</t>
  </si>
  <si>
    <t>Total Equipment Training-</t>
  </si>
  <si>
    <t>Hill Construction Company</t>
  </si>
  <si>
    <t>Hill Construction Company-</t>
  </si>
  <si>
    <t>Montana Fence</t>
  </si>
  <si>
    <t>Montana Fence-</t>
  </si>
  <si>
    <t>SPEC Services Inc</t>
  </si>
  <si>
    <t>SPEC Services Inc-</t>
  </si>
  <si>
    <t>Conservation Services, Inc - Perk</t>
  </si>
  <si>
    <t>Conservation Perk</t>
  </si>
  <si>
    <t>Savant Construction</t>
  </si>
  <si>
    <t>Savant</t>
  </si>
  <si>
    <t>CAVSM</t>
  </si>
  <si>
    <t>Tricorp Hearn Construction</t>
  </si>
  <si>
    <t>Tricorp</t>
  </si>
  <si>
    <t>Kingdom</t>
  </si>
  <si>
    <t>Northcon</t>
  </si>
  <si>
    <t>Caliente Construction, Inc.</t>
  </si>
  <si>
    <t>Caliente Construction-</t>
  </si>
  <si>
    <t>Continental Flooring - SDR</t>
  </si>
  <si>
    <t>MA 2</t>
  </si>
  <si>
    <t>Tiffany Construction Company</t>
  </si>
  <si>
    <t>Tiffany Construction Company-</t>
  </si>
  <si>
    <t>KR Construction Group Inc</t>
  </si>
  <si>
    <t>KR Construction Group Inc-</t>
  </si>
  <si>
    <t>Patriot Broadband</t>
  </si>
  <si>
    <t>Patriot Broadband-</t>
  </si>
  <si>
    <t>Shadmon Solutions</t>
  </si>
  <si>
    <t>Diditan &amp; Shadmon-</t>
  </si>
  <si>
    <t>The Surface Masters-</t>
  </si>
  <si>
    <t>Express Carwash Equipment</t>
  </si>
  <si>
    <t>Express Carwash Equipment-</t>
  </si>
  <si>
    <t>IPS</t>
  </si>
  <si>
    <t>Sturgeon</t>
  </si>
  <si>
    <t>Redpoint</t>
  </si>
  <si>
    <t>MedEssentials Group</t>
  </si>
  <si>
    <t>MedEssentials Group-</t>
  </si>
  <si>
    <t>Fisher Holdings</t>
  </si>
  <si>
    <t>Fisher Holdings-</t>
  </si>
  <si>
    <t>Can-America Drilling</t>
  </si>
  <si>
    <t>Can-America Drilling-</t>
  </si>
  <si>
    <t>JTI Electric</t>
  </si>
  <si>
    <t>JTI Electric-</t>
  </si>
  <si>
    <t>Delta AV</t>
  </si>
  <si>
    <t>Delta AV-</t>
  </si>
  <si>
    <t>DEACTIVATED Jacobs Engineering Group</t>
  </si>
  <si>
    <t>Jacobs Engineering Group Inc-</t>
  </si>
  <si>
    <t>Wadsworth Development Group &amp; Property Management</t>
  </si>
  <si>
    <t>Wadsworth Development Group &amp; Property Management-</t>
  </si>
  <si>
    <t>SafeStreets PERK</t>
  </si>
  <si>
    <t>Hunt Electric</t>
  </si>
  <si>
    <t>Universal Surveying &amp; Mapping</t>
  </si>
  <si>
    <t>Universal Surveying &amp; Mapping-</t>
  </si>
  <si>
    <t>Trails Offroad</t>
  </si>
  <si>
    <t>Trails Offroad-</t>
  </si>
  <si>
    <t>Pac Hydro</t>
  </si>
  <si>
    <t>Relation Insurance</t>
  </si>
  <si>
    <t>Relation Insurance-</t>
  </si>
  <si>
    <t>Bottom Line Utility Solutions</t>
  </si>
  <si>
    <t>Bottom Line Utility Solutions-</t>
  </si>
  <si>
    <t>A&amp;I Dock Equipment, Inc</t>
  </si>
  <si>
    <t>A&amp;I Dock Equipment, Inc-</t>
  </si>
  <si>
    <t>Cal Stripe</t>
  </si>
  <si>
    <t>Cal Stripe-</t>
  </si>
  <si>
    <t>Piper Tech</t>
  </si>
  <si>
    <t>Piper</t>
  </si>
  <si>
    <t>Ameritech General</t>
  </si>
  <si>
    <t>Ameritech G</t>
  </si>
  <si>
    <t>CalBurton</t>
  </si>
  <si>
    <t>CalBurton-</t>
  </si>
  <si>
    <t>Z Electric Wire Works</t>
  </si>
  <si>
    <t>Z Electric Wire Works-</t>
  </si>
  <si>
    <t>Arazoza Brothers Corp</t>
  </si>
  <si>
    <t>Arazoza Brothers-</t>
  </si>
  <si>
    <t>Hunt Electric-</t>
  </si>
  <si>
    <t>STG Communication Services</t>
  </si>
  <si>
    <t>STG Communication Services-</t>
  </si>
  <si>
    <t>United Contracting Services</t>
  </si>
  <si>
    <t>United Contracting Services-</t>
  </si>
  <si>
    <t>Cyclomedia Technology</t>
  </si>
  <si>
    <t>Cyclomedia Technology-</t>
  </si>
  <si>
    <t>P&amp;R Tower Company</t>
  </si>
  <si>
    <t>P&amp;R Tower-</t>
  </si>
  <si>
    <t>Sketchy</t>
  </si>
  <si>
    <t>Sketchy-</t>
  </si>
  <si>
    <t>TickPick</t>
  </si>
  <si>
    <t>TickPick-</t>
  </si>
  <si>
    <t>WIRELESS CONSTRUCTION SERVICES</t>
  </si>
  <si>
    <t>WIRELESS CONSTRUCTION SERVICES-</t>
  </si>
  <si>
    <t>Dexterity</t>
  </si>
  <si>
    <t>Dexterity-</t>
  </si>
  <si>
    <t>Resolute Performance Iron</t>
  </si>
  <si>
    <t>Resolute Performance Iron-</t>
  </si>
  <si>
    <t>Fix Pads LLC</t>
  </si>
  <si>
    <t>Fix Pads LLC-</t>
  </si>
  <si>
    <t>Atlas Tower Group</t>
  </si>
  <si>
    <t>Atlas Tower-</t>
  </si>
  <si>
    <t>Utility Technologies Inc</t>
  </si>
  <si>
    <t>Utility Technologies-</t>
  </si>
  <si>
    <t>Nelson &amp; Sons Electric Inc</t>
  </si>
  <si>
    <t>Nelson &amp; Sons Electric Inc-</t>
  </si>
  <si>
    <t>Amplified Wireless Solutions</t>
  </si>
  <si>
    <t>Amplified Wireless Solutions-</t>
  </si>
  <si>
    <t>Hinlar cell site services</t>
  </si>
  <si>
    <t>Hinlar cell site services-</t>
  </si>
  <si>
    <t>ERTHOS</t>
  </si>
  <si>
    <t>ERTHOS-</t>
  </si>
  <si>
    <t>Bradley Tanks</t>
  </si>
  <si>
    <t>Bradley Tanks-</t>
  </si>
  <si>
    <t>Rackley</t>
  </si>
  <si>
    <t>Rackley-</t>
  </si>
  <si>
    <t>Verveba Telecom</t>
  </si>
  <si>
    <t>Verveba Telecom-</t>
  </si>
  <si>
    <t>US Fertility - PERK</t>
  </si>
  <si>
    <t>US Fertility-</t>
  </si>
  <si>
    <t>Medical Application Repair &amp; Sales</t>
  </si>
  <si>
    <t>CSK Welding LLC.</t>
  </si>
  <si>
    <t>Top Sector Communications</t>
  </si>
  <si>
    <t>Top Sector Communications-</t>
  </si>
  <si>
    <t>O'Connell Electric Company</t>
  </si>
  <si>
    <t>O?Connell Electric-</t>
  </si>
  <si>
    <t>Code Steel dba Arizona Boiler Inspectors</t>
  </si>
  <si>
    <t>Code Steel-</t>
  </si>
  <si>
    <t>Sage Ground Works LLC</t>
  </si>
  <si>
    <t>Sage Ground Works LLC-</t>
  </si>
  <si>
    <t>Hogan Lovells</t>
  </si>
  <si>
    <t>Hogan Lovells-</t>
  </si>
  <si>
    <t>World Wide Nondestructive Testing</t>
  </si>
  <si>
    <t>World Wide Nondestructive Testing-</t>
  </si>
  <si>
    <t>TLM Petro Labor Force</t>
  </si>
  <si>
    <t>TLM Petro Labor Force-</t>
  </si>
  <si>
    <t>East Coast Communications</t>
  </si>
  <si>
    <t>East Coast Communications-</t>
  </si>
  <si>
    <t>North Slope Telecom</t>
  </si>
  <si>
    <t>North Slope Telecom-</t>
  </si>
  <si>
    <t>Park Constructors LLP.</t>
  </si>
  <si>
    <t>Park Constructors LLP.-</t>
  </si>
  <si>
    <t>Sam Savant</t>
  </si>
  <si>
    <t>Sam Savant-</t>
  </si>
  <si>
    <t>Zola</t>
  </si>
  <si>
    <t>Line Works Construction</t>
  </si>
  <si>
    <t>Line Works Construction-</t>
  </si>
  <si>
    <t>A.C. Moate Industries</t>
  </si>
  <si>
    <t>A.C. Moate Industries-</t>
  </si>
  <si>
    <t>Superior Industrial Maintenance</t>
  </si>
  <si>
    <t>Superior Industrial Maintenance-</t>
  </si>
  <si>
    <t>GOAD Company</t>
  </si>
  <si>
    <t>GOAD-</t>
  </si>
  <si>
    <t>D &amp; R Communications</t>
  </si>
  <si>
    <t>D &amp; R Communications-</t>
  </si>
  <si>
    <t>Elemental Energy LLC</t>
  </si>
  <si>
    <t>Elemental Energy LLC-</t>
  </si>
  <si>
    <t>Hydro-Oklahoma</t>
  </si>
  <si>
    <t>Hydro-Oklahoma-</t>
  </si>
  <si>
    <t>Lindquist Handyman Services LLC</t>
  </si>
  <si>
    <t>Lindquist Handyman Services LLC-</t>
  </si>
  <si>
    <t>DEACTIVATED Silo Pros LLC</t>
  </si>
  <si>
    <t>Silo Pros LLC-</t>
  </si>
  <si>
    <t>BASE Painters</t>
  </si>
  <si>
    <t>BASE Painters-</t>
  </si>
  <si>
    <t>TM Electrical Solutions</t>
  </si>
  <si>
    <t>TM Electrical Solutions-</t>
  </si>
  <si>
    <t>PeopleForBikes</t>
  </si>
  <si>
    <t>PeopleForBikes-</t>
  </si>
  <si>
    <t>Western Steel Erectors LLC</t>
  </si>
  <si>
    <t>Western Steel Erectors LLC-</t>
  </si>
  <si>
    <t>Ground Breakers Construction Inc.</t>
  </si>
  <si>
    <t>Ground Breakers Construction Inc.-</t>
  </si>
  <si>
    <t>WorkZone Traffic</t>
  </si>
  <si>
    <t>WorkZone Traffic-</t>
  </si>
  <si>
    <t>Magellan Advisors</t>
  </si>
  <si>
    <t>Magellan Advisors-</t>
  </si>
  <si>
    <t>Mathew Phelps Enterprises, Inc.</t>
  </si>
  <si>
    <t>NorCal Foundation Support-</t>
  </si>
  <si>
    <t>BCI National</t>
  </si>
  <si>
    <t>Malcolm International</t>
  </si>
  <si>
    <t>Malcolm International-</t>
  </si>
  <si>
    <t>Dealer Ready</t>
  </si>
  <si>
    <t>Dealer Ready-</t>
  </si>
  <si>
    <t>Top Hand Field Services</t>
  </si>
  <si>
    <t>Top Hand Field Services-</t>
  </si>
  <si>
    <t>B&amp;L Services</t>
  </si>
  <si>
    <t>B&amp;L Services-</t>
  </si>
  <si>
    <t>The Exhibit House</t>
  </si>
  <si>
    <t>The Exhibit House-</t>
  </si>
  <si>
    <t>Bridge Locations</t>
  </si>
  <si>
    <t>Bridge Locations-</t>
  </si>
  <si>
    <t>Extreme Industrial Coatings</t>
  </si>
  <si>
    <t>DUPE - Extreme Industrial Coatings-</t>
  </si>
  <si>
    <t>Contract West Roofing</t>
  </si>
  <si>
    <t>Contract West Roofing-</t>
  </si>
  <si>
    <t>Shipmonk</t>
  </si>
  <si>
    <t>Shipmonk-</t>
  </si>
  <si>
    <t>Pro-Stat Solar</t>
  </si>
  <si>
    <t>ProStat Solar-</t>
  </si>
  <si>
    <t>Techsico</t>
  </si>
  <si>
    <t>Techsico-</t>
  </si>
  <si>
    <t>Lopes Bros Moving &amp; Storage</t>
  </si>
  <si>
    <t>Lopes Bros Moving &amp; Storage-</t>
  </si>
  <si>
    <t>Target Freight Management</t>
  </si>
  <si>
    <t>Target Freight Management-</t>
  </si>
  <si>
    <t>Dynamic Construction Services</t>
  </si>
  <si>
    <t>Dynamic Construction Services-</t>
  </si>
  <si>
    <t>Viking Bridges</t>
  </si>
  <si>
    <t>Viking Bridges-</t>
  </si>
  <si>
    <t>NW Navigator</t>
  </si>
  <si>
    <t>NW Navigator-</t>
  </si>
  <si>
    <t>Weighing Technologies</t>
  </si>
  <si>
    <t>Weighing Technologies-</t>
  </si>
  <si>
    <t>Town and Country Movers</t>
  </si>
  <si>
    <t>Town and Country Movers-</t>
  </si>
  <si>
    <t>RDU Delivered</t>
  </si>
  <si>
    <t>RDU Delivered-</t>
  </si>
  <si>
    <t>Perdue Environmental Contracting Company</t>
  </si>
  <si>
    <t>Perdue Environmental Contracting Company-</t>
  </si>
  <si>
    <t>ClearWater Express Wash</t>
  </si>
  <si>
    <t>ClearWater Express Wash-</t>
  </si>
  <si>
    <t>Apex Moving + Storage</t>
  </si>
  <si>
    <t>Apex Moving + Storage-</t>
  </si>
  <si>
    <t>Booster</t>
  </si>
  <si>
    <t>Booster-</t>
  </si>
  <si>
    <t>Outsource Utility Contractor</t>
  </si>
  <si>
    <t>Outsource Utility Contractor-</t>
  </si>
  <si>
    <t>Worthy Carriers</t>
  </si>
  <si>
    <t>Worthy Carriers-</t>
  </si>
  <si>
    <t>Hallmon Construction</t>
  </si>
  <si>
    <t>Hallmon Construction-</t>
  </si>
  <si>
    <t>Excimer Laser Repair</t>
  </si>
  <si>
    <t>Excimer Laser Repair-</t>
  </si>
  <si>
    <t>Capitol Barricade</t>
  </si>
  <si>
    <t>Capitol Barricade-</t>
  </si>
  <si>
    <t>JK Moving Services</t>
  </si>
  <si>
    <t>JK Moving Services-</t>
  </si>
  <si>
    <t>Patriot Relocation Services</t>
  </si>
  <si>
    <t>Patriot Relocation Services-</t>
  </si>
  <si>
    <t>Costa Mesa Moving</t>
  </si>
  <si>
    <t>Costa Mesa Moving-</t>
  </si>
  <si>
    <t>Lopes Bros Moving and Storage - Round 2</t>
  </si>
  <si>
    <t>Prp Logistics</t>
  </si>
  <si>
    <t>Prp Logistics-</t>
  </si>
  <si>
    <t>Warfeather</t>
  </si>
  <si>
    <t>Warfeather-</t>
  </si>
  <si>
    <t>Foss Demolition Inc</t>
  </si>
  <si>
    <t>Foss Demolition Inc-</t>
  </si>
  <si>
    <t>Consultants NYC</t>
  </si>
  <si>
    <t>Consultants NYC-</t>
  </si>
  <si>
    <t>Illuminati Labs</t>
  </si>
  <si>
    <t>Illuminati Labs-</t>
  </si>
  <si>
    <t>AC Syracuse Pulse</t>
  </si>
  <si>
    <t>AC Syracuse Pulse-</t>
  </si>
  <si>
    <t>MCB Lighting &amp; Electrical, Inc.</t>
  </si>
  <si>
    <t>Angeleno Group</t>
  </si>
  <si>
    <t>Angeleno Group-</t>
  </si>
  <si>
    <t>Kitchen Stadium Inc</t>
  </si>
  <si>
    <t>Baker Paint</t>
  </si>
  <si>
    <t>Baker Paint-</t>
  </si>
  <si>
    <t>EDRO Engineering</t>
  </si>
  <si>
    <t>EDRO Engineering-</t>
  </si>
  <si>
    <t>AllTek Integrated Systems</t>
  </si>
  <si>
    <t>AllTek Integrated Systems-</t>
  </si>
  <si>
    <t>Automation-X</t>
  </si>
  <si>
    <t>Automation-X-</t>
  </si>
  <si>
    <t>Cell-Tech Services</t>
  </si>
  <si>
    <t>Cell-Tech Services-</t>
  </si>
  <si>
    <t>Facilitec Southwest</t>
  </si>
  <si>
    <t>Facilitec Southwest-</t>
  </si>
  <si>
    <t>Nationwide Construction Labor</t>
  </si>
  <si>
    <t>Nationwide Construction Labor-</t>
  </si>
  <si>
    <t>Performance Log Finishers</t>
  </si>
  <si>
    <t>Performance Log Finishers-</t>
  </si>
  <si>
    <t>HernandoAg inc</t>
  </si>
  <si>
    <t>HernandoAg inc-</t>
  </si>
  <si>
    <t>DP Guardian</t>
  </si>
  <si>
    <t>DP Guardian-</t>
  </si>
  <si>
    <t>Hardin Construction Group</t>
  </si>
  <si>
    <t>Hardin Construction Group-</t>
  </si>
  <si>
    <t>Plateau Excavation</t>
  </si>
  <si>
    <t>Plateau Excavation-</t>
  </si>
  <si>
    <t>Metal Roofing Solutions Inc</t>
  </si>
  <si>
    <t>Metal Roofing Solutions Inc-</t>
  </si>
  <si>
    <t>Coast 2 Coast</t>
  </si>
  <si>
    <t>Coast 2 Coast-</t>
  </si>
  <si>
    <t>Paulson-Cheek Mechanical</t>
  </si>
  <si>
    <t>Paulson-Cheek Mechanical-</t>
  </si>
  <si>
    <t>Jacobs Group</t>
  </si>
  <si>
    <t>Jacobs Group-</t>
  </si>
  <si>
    <t>Accent Countertops</t>
  </si>
  <si>
    <t>Accent Countertops-</t>
  </si>
  <si>
    <t>Masters Millwork</t>
  </si>
  <si>
    <t>Masters Millwork-</t>
  </si>
  <si>
    <t>A. Duie Pyle -</t>
  </si>
  <si>
    <t>A. Duie Pyle --</t>
  </si>
  <si>
    <t>General Pacific</t>
  </si>
  <si>
    <t>General Pacific-</t>
  </si>
  <si>
    <t>Hosea Project Movers</t>
  </si>
  <si>
    <t>Hosea Project Movers-</t>
  </si>
  <si>
    <t>Abbott</t>
  </si>
  <si>
    <t>Abbott-</t>
  </si>
  <si>
    <t>Retail Commercial Construction</t>
  </si>
  <si>
    <t>Retail Commercial Construction-</t>
  </si>
  <si>
    <t>Hokuto USA</t>
  </si>
  <si>
    <t>Hokuto USA-</t>
  </si>
  <si>
    <t>Elite Riggers &amp; Erectors</t>
  </si>
  <si>
    <t>Elite Riggers &amp; Erectors-</t>
  </si>
  <si>
    <t>Dunphy Properties</t>
  </si>
  <si>
    <t>Dunphy Properties-</t>
  </si>
  <si>
    <t>Baker Roofing</t>
  </si>
  <si>
    <t>RoofCARE LLC</t>
  </si>
  <si>
    <t>Dewitt Excavation</t>
  </si>
  <si>
    <t>Dewitt Excavation-</t>
  </si>
  <si>
    <t>Cellucrete</t>
  </si>
  <si>
    <t>Cellucrete-</t>
  </si>
  <si>
    <t>Prilo and Milford LLC</t>
  </si>
  <si>
    <t>Prioleau and Milfort LLC-</t>
  </si>
  <si>
    <t>B&amp;B Transport</t>
  </si>
  <si>
    <t>Startech Networks</t>
  </si>
  <si>
    <t>Startech Networks-</t>
  </si>
  <si>
    <t>Blackwater Electric</t>
  </si>
  <si>
    <t>Blackwater Electric-</t>
  </si>
  <si>
    <t>Neuvokas</t>
  </si>
  <si>
    <t>Neuvokas-</t>
  </si>
  <si>
    <t>Natare</t>
  </si>
  <si>
    <t>Natare-</t>
  </si>
  <si>
    <t>Barons Bus</t>
  </si>
  <si>
    <t>Barons Bus-</t>
  </si>
  <si>
    <t>BIRD SEISMIC SERVICES</t>
  </si>
  <si>
    <t>BIRD SEISMIC SERVICES-</t>
  </si>
  <si>
    <t>Heli-Dunn</t>
  </si>
  <si>
    <t>Heli-Dunn-</t>
  </si>
  <si>
    <t>Tamarack Aerial Services</t>
  </si>
  <si>
    <t>Tamarack Aerial Services-</t>
  </si>
  <si>
    <t>M &amp; D TRANSPORTATION</t>
  </si>
  <si>
    <t>QXC Communications, Inc.</t>
  </si>
  <si>
    <t>QXC Communications, Inc.-</t>
  </si>
  <si>
    <t>RW Motorcoach</t>
  </si>
  <si>
    <t>Jason Tours &amp; Limousine LLC</t>
  </si>
  <si>
    <t>Jason Tours &amp; Limousine</t>
  </si>
  <si>
    <t>Thermal Equipment Corporation</t>
  </si>
  <si>
    <t>Thermal Equipment Corporation-</t>
  </si>
  <si>
    <t>Lake Coeur d'Alene Movers</t>
  </si>
  <si>
    <t>Lake Coeur d'Alene Movers-</t>
  </si>
  <si>
    <t>Jett Aircraft</t>
  </si>
  <si>
    <t>Burns Logistics Solutions Inc.</t>
  </si>
  <si>
    <t>Burns Logistics Solutions</t>
  </si>
  <si>
    <t>Whitman College</t>
  </si>
  <si>
    <t>Whitman College-</t>
  </si>
  <si>
    <t>Moishe's Self Storage</t>
  </si>
  <si>
    <t>Z Moving &amp; Storage</t>
  </si>
  <si>
    <t>Z Moving &amp; Storage-</t>
  </si>
  <si>
    <t>Truckin' Movers</t>
  </si>
  <si>
    <t>Truckin' Movers-</t>
  </si>
  <si>
    <t>Ridge Rock Retaining Walls</t>
  </si>
  <si>
    <t>Ridge Rock Retaining Walls-</t>
  </si>
  <si>
    <t>Exo - old</t>
  </si>
  <si>
    <t>Exo Inc-</t>
  </si>
  <si>
    <t>Fisher Associates</t>
  </si>
  <si>
    <t>Fisher Associates-</t>
  </si>
  <si>
    <t>Oculeye</t>
  </si>
  <si>
    <t>Oculeye-</t>
  </si>
  <si>
    <t>ITS Logistics</t>
  </si>
  <si>
    <t>ITS Logistics-</t>
  </si>
  <si>
    <t>Connexxions Bus</t>
  </si>
  <si>
    <t>Connexxions Bus-</t>
  </si>
  <si>
    <t>2 Fellas Moving</t>
  </si>
  <si>
    <t>Fellas-</t>
  </si>
  <si>
    <t>Idak Communications</t>
  </si>
  <si>
    <t>Idak Communications-</t>
  </si>
  <si>
    <t>ZIPPBOXX</t>
  </si>
  <si>
    <t>ZIPPBOZZ on demand storage experts</t>
  </si>
  <si>
    <t>Precision Technical Services</t>
  </si>
  <si>
    <t>Precision Technical Services-</t>
  </si>
  <si>
    <t>Blue Knight</t>
  </si>
  <si>
    <t>Blue Knight-</t>
  </si>
  <si>
    <t>AT Mechanical</t>
  </si>
  <si>
    <t>AT Mechanical-</t>
  </si>
  <si>
    <t>AW Labor Solutions</t>
  </si>
  <si>
    <t>AW Labor Solutions-</t>
  </si>
  <si>
    <t>247Route</t>
  </si>
  <si>
    <t>24/7 Route</t>
  </si>
  <si>
    <t>Origen</t>
  </si>
  <si>
    <t>Polaris Applied Sciences</t>
  </si>
  <si>
    <t>Treeline Helicopters</t>
  </si>
  <si>
    <t>Treeline Helicopters-</t>
  </si>
  <si>
    <t>Harber Valve, LLC.</t>
  </si>
  <si>
    <t>Harber Valve, LLC.-</t>
  </si>
  <si>
    <t>Big State Wildfire</t>
  </si>
  <si>
    <t>Big State Wildfire-</t>
  </si>
  <si>
    <t>Project X AI</t>
  </si>
  <si>
    <t>Project X AI-</t>
  </si>
  <si>
    <t>Levain Bakery</t>
  </si>
  <si>
    <t>Levain Bakery-</t>
  </si>
  <si>
    <t>Hydro-Environmental Technology</t>
  </si>
  <si>
    <t>Hydro-Environmental Technology-</t>
  </si>
  <si>
    <t>Classic Transport</t>
  </si>
  <si>
    <t>Classic Transport-</t>
  </si>
  <si>
    <t>Xcel Jet</t>
  </si>
  <si>
    <t>Xcel Jet-</t>
  </si>
  <si>
    <t>Converting Alternatives</t>
  </si>
  <si>
    <t>Converting Alternatives-</t>
  </si>
  <si>
    <t>ME INSTALLATIONS LLC</t>
  </si>
  <si>
    <t>Kovered Property Management LLC</t>
  </si>
  <si>
    <t>Kovered Property Management LLC-</t>
  </si>
  <si>
    <t>Event Pros NW</t>
  </si>
  <si>
    <t>iMovers</t>
  </si>
  <si>
    <t>iMovers-</t>
  </si>
  <si>
    <t>Nava Communications Services</t>
  </si>
  <si>
    <t>Nava Communications Services-</t>
  </si>
  <si>
    <t>Landshark Trucking</t>
  </si>
  <si>
    <t>Landshark Trucking-</t>
  </si>
  <si>
    <t>Andrew Tech</t>
  </si>
  <si>
    <t>C-Lock</t>
  </si>
  <si>
    <t>C-Lock-</t>
  </si>
  <si>
    <t>M &amp; D Industrial Services</t>
  </si>
  <si>
    <t>M &amp; D Industrial Services-</t>
  </si>
  <si>
    <t>Road Chasers Dispatch &amp; Logistics</t>
  </si>
  <si>
    <t>Road Chasers Dispatch &amp; Logistics-</t>
  </si>
  <si>
    <t>Datanet Solutions</t>
  </si>
  <si>
    <t>Datanet Solutions-</t>
  </si>
  <si>
    <t>Worth Property Group</t>
  </si>
  <si>
    <t>Worth Property Group-</t>
  </si>
  <si>
    <t>Aero Tech Helicopters</t>
  </si>
  <si>
    <t>Aero Tech Helicopters-</t>
  </si>
  <si>
    <t>Home Warranty of the Midwest, Inc.</t>
  </si>
  <si>
    <t>Strangelove LLC</t>
  </si>
  <si>
    <t>Strangelove LLC-</t>
  </si>
  <si>
    <t>Fossum Dental Group</t>
  </si>
  <si>
    <t>Market Heights Family Dental-</t>
  </si>
  <si>
    <t>Avalon Foods</t>
  </si>
  <si>
    <t>Avalon Foods-</t>
  </si>
  <si>
    <t>Vicente Freight Transportation</t>
  </si>
  <si>
    <t>Vicente Freight Transportation-</t>
  </si>
  <si>
    <t>Big League Movers</t>
  </si>
  <si>
    <t>Big League Movers-</t>
  </si>
  <si>
    <t>New City Moving</t>
  </si>
  <si>
    <t>New City Moving-</t>
  </si>
  <si>
    <t>TelStar National</t>
  </si>
  <si>
    <t>TelStar National-</t>
  </si>
  <si>
    <t>Pure Efficient Lighting</t>
  </si>
  <si>
    <t>Pure Efficient Lighting-</t>
  </si>
  <si>
    <t>Moving Proz</t>
  </si>
  <si>
    <t>Moving Proz-</t>
  </si>
  <si>
    <t>Nalcor llc</t>
  </si>
  <si>
    <t>Nalcor llc-</t>
  </si>
  <si>
    <t>Mobile Electronics Inc</t>
  </si>
  <si>
    <t>Mobile Electronics Inc-</t>
  </si>
  <si>
    <t>Universal Church Directories</t>
  </si>
  <si>
    <t>Universal Church Directories-</t>
  </si>
  <si>
    <t>Halz-All Transport, LLC</t>
  </si>
  <si>
    <t>Halz-All Transport, LLC-</t>
  </si>
  <si>
    <t>United Systems Automation</t>
  </si>
  <si>
    <t>United Systems Automation-</t>
  </si>
  <si>
    <t>Jay Works</t>
  </si>
  <si>
    <t>Cyntox</t>
  </si>
  <si>
    <t>Cyntox-</t>
  </si>
  <si>
    <t>Insane Impact</t>
  </si>
  <si>
    <t>Insane Impact-</t>
  </si>
  <si>
    <t>Cal-Safe Movers</t>
  </si>
  <si>
    <t>Cal-Safe Movers-</t>
  </si>
  <si>
    <t>Exo</t>
  </si>
  <si>
    <t>Exo- New</t>
  </si>
  <si>
    <t>Shownet Group</t>
  </si>
  <si>
    <t>Shownet Group-</t>
  </si>
  <si>
    <t>Piece By Piece Moving &amp; Storage</t>
  </si>
  <si>
    <t>Piece By Piece Moving &amp; Storage-</t>
  </si>
  <si>
    <t>College Chefs</t>
  </si>
  <si>
    <t>Techwise Integrated Security</t>
  </si>
  <si>
    <t>Techwise Integrated Security-</t>
  </si>
  <si>
    <t>VoipTec, LLC</t>
  </si>
  <si>
    <t>VoipTec, LLC-</t>
  </si>
  <si>
    <t>ReOx Medical Services</t>
  </si>
  <si>
    <t>ReOx Medical Services-</t>
  </si>
  <si>
    <t>Wrstbnd</t>
  </si>
  <si>
    <t>Wrstbnd-</t>
  </si>
  <si>
    <t>CCI Systems</t>
  </si>
  <si>
    <t>CCI Systems-</t>
  </si>
  <si>
    <t>Hensall Global Logistics</t>
  </si>
  <si>
    <t>Hensall Global Logistics-</t>
  </si>
  <si>
    <t>PettyBreakers</t>
  </si>
  <si>
    <t>Western Leisure</t>
  </si>
  <si>
    <t>National Rarities</t>
  </si>
  <si>
    <t>National Rarities-</t>
  </si>
  <si>
    <t>Mastermind Solutions LLC</t>
  </si>
  <si>
    <t>Mastermind Solutions LLC-</t>
  </si>
  <si>
    <t>Sunny Route Logistics</t>
  </si>
  <si>
    <t>ASI Health Services</t>
  </si>
  <si>
    <t>ASI Health Services-</t>
  </si>
  <si>
    <t>Green Earth Commercial Contracting Company</t>
  </si>
  <si>
    <t>Green Earth Commercial Contracting Company-</t>
  </si>
  <si>
    <t>BluSky</t>
  </si>
  <si>
    <t>BluSky-</t>
  </si>
  <si>
    <t>Muller Technology</t>
  </si>
  <si>
    <t>Muller Technology-</t>
  </si>
  <si>
    <t>Amk Services</t>
  </si>
  <si>
    <t>Amk Services-</t>
  </si>
  <si>
    <t>Helicopter Services</t>
  </si>
  <si>
    <t>Helicopter Services-</t>
  </si>
  <si>
    <t>McCraw Oil</t>
  </si>
  <si>
    <t>Mostardi Platt Associates</t>
  </si>
  <si>
    <t>M&amp;S Engineering</t>
  </si>
  <si>
    <t>M&amp;S Engineering-</t>
  </si>
  <si>
    <t>Royal Lines</t>
  </si>
  <si>
    <t>Royal Lines-</t>
  </si>
  <si>
    <t>Polar Clean</t>
  </si>
  <si>
    <t>Polar Clean-</t>
  </si>
  <si>
    <t>Advanced Auto Transport</t>
  </si>
  <si>
    <t>Advanced Auto Transport-</t>
  </si>
  <si>
    <t>Superior Communication Services</t>
  </si>
  <si>
    <t>Superior Communication Services-</t>
  </si>
  <si>
    <t>Homeless No More</t>
  </si>
  <si>
    <t>Homeless No More-</t>
  </si>
  <si>
    <t>RMI Emergency Services</t>
  </si>
  <si>
    <t>RMI Emergency Services-</t>
  </si>
  <si>
    <t>Mustang Disaster CleanUp</t>
  </si>
  <si>
    <t>S&amp;W Services</t>
  </si>
  <si>
    <t>S&amp;W Services-</t>
  </si>
  <si>
    <t>Hydroline LLC</t>
  </si>
  <si>
    <t>Hydroline LLC-</t>
  </si>
  <si>
    <t>One Source Communications</t>
  </si>
  <si>
    <t>One Source Communications-</t>
  </si>
  <si>
    <t>Hornet Cutting Systems</t>
  </si>
  <si>
    <t>Hornet Cutting Systems-</t>
  </si>
  <si>
    <t>Patriot Petroleum Solutions</t>
  </si>
  <si>
    <t>Patriot Petroleum Solutions-</t>
  </si>
  <si>
    <t>Little Guys Movers</t>
  </si>
  <si>
    <t>Moffitt Services</t>
  </si>
  <si>
    <t>Turnco</t>
  </si>
  <si>
    <t>Turnco-</t>
  </si>
  <si>
    <t>Southern Sky Aviation LLC</t>
  </si>
  <si>
    <t>Southern Sky Aviation LLC-</t>
  </si>
  <si>
    <t>Lancaster Bingo Company</t>
  </si>
  <si>
    <t>Lancaster Bingo Company-</t>
  </si>
  <si>
    <t>Sage Ag Inc</t>
  </si>
  <si>
    <t>Sage Ag Inc-</t>
  </si>
  <si>
    <t>ID Mail Systems</t>
  </si>
  <si>
    <t>ID Mail Systems-</t>
  </si>
  <si>
    <t>Access One Consulting</t>
  </si>
  <si>
    <t>Access One Consulting-</t>
  </si>
  <si>
    <t>International Conveyor and Rubber</t>
  </si>
  <si>
    <t>International Conveyor and Rubber-</t>
  </si>
  <si>
    <t>Engineering Innovation</t>
  </si>
  <si>
    <t>Engineering Innovation-</t>
  </si>
  <si>
    <t>Paper Transport</t>
  </si>
  <si>
    <t>Paper Transport-</t>
  </si>
  <si>
    <t>Pump and Meter Service</t>
  </si>
  <si>
    <t>Pump and Meter Service-</t>
  </si>
  <si>
    <t>Bradley Merchandising Management LLC</t>
  </si>
  <si>
    <t>Bradley Merchandising Perk</t>
  </si>
  <si>
    <t>Little Guys Movers Mckinney</t>
  </si>
  <si>
    <t>Taj Mahal Music</t>
  </si>
  <si>
    <t>Taj Mahal</t>
  </si>
  <si>
    <t>Trans Oceanic Life Insurance Co</t>
  </si>
  <si>
    <t>Trans Oceanic Life Insurance Co-</t>
  </si>
  <si>
    <t>Superior Facility Services</t>
  </si>
  <si>
    <t>Clean Ceiling Plus-</t>
  </si>
  <si>
    <t>Kathleen Deery Design</t>
  </si>
  <si>
    <t>Kathleen Deery Design-</t>
  </si>
  <si>
    <t>Stockton Maintenance Group</t>
  </si>
  <si>
    <t>Stockton Maintenance Group-</t>
  </si>
  <si>
    <t>Plane Travel Air</t>
  </si>
  <si>
    <t>Aerius Management</t>
  </si>
  <si>
    <t>Aerius Management-</t>
  </si>
  <si>
    <t>People Driven Technology, Inc</t>
  </si>
  <si>
    <t>People Driven Technology, Inc-</t>
  </si>
  <si>
    <t>Crescent City Audio Visual</t>
  </si>
  <si>
    <t>J&amp;B Heavy Haul</t>
  </si>
  <si>
    <t>J&amp;B Heavy Haul-</t>
  </si>
  <si>
    <t>Eyedentity</t>
  </si>
  <si>
    <t>eyedentity-</t>
  </si>
  <si>
    <t>Scenic Airlines</t>
  </si>
  <si>
    <t>Scenic Airlines-</t>
  </si>
  <si>
    <t>A2B Pilot Services</t>
  </si>
  <si>
    <t>A2B Pilot Services-</t>
  </si>
  <si>
    <t>Rising Phoenix Pilot Car Services</t>
  </si>
  <si>
    <t>Rising Phoenix Pilot Car Services-</t>
  </si>
  <si>
    <t>Meridian Bird Removal</t>
  </si>
  <si>
    <t>Meridian Bird Removal-</t>
  </si>
  <si>
    <t>Techmaster Electronics</t>
  </si>
  <si>
    <t>Techmaster Electronics-</t>
  </si>
  <si>
    <t>Blue Angel Escorts Pilot Car Services</t>
  </si>
  <si>
    <t>Blue Angel Escorts Pilot Car Services-</t>
  </si>
  <si>
    <t>Washington Crane &amp; Hoist</t>
  </si>
  <si>
    <t>Washington Crane &amp; Hoist-</t>
  </si>
  <si>
    <t>Kenyatta Computer Services</t>
  </si>
  <si>
    <t>Kenyatta Computer Services-</t>
  </si>
  <si>
    <t>Roadway Asset Services</t>
  </si>
  <si>
    <t>Roadway Asset Services-</t>
  </si>
  <si>
    <t>Swank Construction Company LLC</t>
  </si>
  <si>
    <t>Swank Construction</t>
  </si>
  <si>
    <t>Corrosion Control Solutions, Inc. dba Wind Secure, Inc.</t>
  </si>
  <si>
    <t>Wind Secure-</t>
  </si>
  <si>
    <t>Barca Academy</t>
  </si>
  <si>
    <t>Barca Academy-</t>
  </si>
  <si>
    <t>Highland Roofing</t>
  </si>
  <si>
    <t>Highland Roofing-</t>
  </si>
  <si>
    <t>Taylor Team Relocation</t>
  </si>
  <si>
    <t>Taylor Team Relocation-</t>
  </si>
  <si>
    <t>5-Star Electric, LLC.</t>
  </si>
  <si>
    <t>5-Star Electric, LLC.-</t>
  </si>
  <si>
    <t>Soper Trucking LLC</t>
  </si>
  <si>
    <t>Soper Trucking LLC-</t>
  </si>
  <si>
    <t>Cummings Electrical</t>
  </si>
  <si>
    <t>Cummings Electrical-</t>
  </si>
  <si>
    <t>Tyton Holdings</t>
  </si>
  <si>
    <t>Tyton Holdings-</t>
  </si>
  <si>
    <t>Contractor Support Group</t>
  </si>
  <si>
    <t>Transco Lines</t>
  </si>
  <si>
    <t>Transco Lines-</t>
  </si>
  <si>
    <t>Letts Go Diving LLC</t>
  </si>
  <si>
    <t>Letts Go Diving LLC-</t>
  </si>
  <si>
    <t>Ideal Store Fixtures</t>
  </si>
  <si>
    <t>Ideal Store Fixtures-</t>
  </si>
  <si>
    <t>BORM Associates</t>
  </si>
  <si>
    <t>BORM Associates-</t>
  </si>
  <si>
    <t>Fuellgraf Chimney &amp; Tower</t>
  </si>
  <si>
    <t>Fuellgraf Chimney &amp; Tower-</t>
  </si>
  <si>
    <t>Ottertail Coaches</t>
  </si>
  <si>
    <t>Ottertail Coaches-</t>
  </si>
  <si>
    <t>Bult Wireless</t>
  </si>
  <si>
    <t>Bult wireless-</t>
  </si>
  <si>
    <t>HeloAir</t>
  </si>
  <si>
    <t>HeloAir-</t>
  </si>
  <si>
    <t>Element 7</t>
  </si>
  <si>
    <t>Element 7-</t>
  </si>
  <si>
    <t>Flatbed Express</t>
  </si>
  <si>
    <t>Flatbed Express-</t>
  </si>
  <si>
    <t>ANR Transport</t>
  </si>
  <si>
    <t>ANR Transport-</t>
  </si>
  <si>
    <t>Macro Integrations</t>
  </si>
  <si>
    <t>Macro Integrations-</t>
  </si>
  <si>
    <t>Wave Reaction</t>
  </si>
  <si>
    <t>Wave Reaction-</t>
  </si>
  <si>
    <t>PIONEER COACH</t>
  </si>
  <si>
    <t>PIONEER COACH-</t>
  </si>
  <si>
    <t>Barr Air Patrol</t>
  </si>
  <si>
    <t>Barr Air Patrol-</t>
  </si>
  <si>
    <t>Fuellgraff Chimney &amp; Tower - BDR</t>
  </si>
  <si>
    <t>LYDEN OIL CO</t>
  </si>
  <si>
    <t>LYDEN OIL CO-</t>
  </si>
  <si>
    <t>Chem-Air</t>
  </si>
  <si>
    <t>Chem-Air-</t>
  </si>
  <si>
    <t>Heatsinc</t>
  </si>
  <si>
    <t>Heatsinc-</t>
  </si>
  <si>
    <t>Air Data Solutions</t>
  </si>
  <si>
    <t>Air Data Solutions-</t>
  </si>
  <si>
    <t>FlyADVANCED Jet</t>
  </si>
  <si>
    <t>FlyADVANCED Jet-</t>
  </si>
  <si>
    <t>American Robotics</t>
  </si>
  <si>
    <t>American Robotics-</t>
  </si>
  <si>
    <t>Sky Mods, LLC</t>
  </si>
  <si>
    <t>Sky Mods, LLC-</t>
  </si>
  <si>
    <t>Butler Transport</t>
  </si>
  <si>
    <t>TLC Travel Staff LLC</t>
  </si>
  <si>
    <t>TLC Travel Staff LLC-</t>
  </si>
  <si>
    <t>Express Technologies</t>
  </si>
  <si>
    <t>Express Technologies-</t>
  </si>
  <si>
    <t>ARC Abatement</t>
  </si>
  <si>
    <t>STS Railroad</t>
  </si>
  <si>
    <t>Food Sales East</t>
  </si>
  <si>
    <t>Food Sales East-</t>
  </si>
  <si>
    <t>KFM247 Ltd.</t>
  </si>
  <si>
    <t>KFM 24/7-</t>
  </si>
  <si>
    <t>California Psychcare</t>
  </si>
  <si>
    <t>COMPA Industries</t>
  </si>
  <si>
    <t>COMPA Industries-</t>
  </si>
  <si>
    <t>DJR Advisors</t>
  </si>
  <si>
    <t>DJR Advisors-</t>
  </si>
  <si>
    <t>Amp Tech Services</t>
  </si>
  <si>
    <t>Amp Tech Services-</t>
  </si>
  <si>
    <t>On Point Installations, LLC</t>
  </si>
  <si>
    <t>Point Installation-</t>
  </si>
  <si>
    <t>Event &amp; Media Technologies</t>
  </si>
  <si>
    <t>Event &amp; Media Technologies-</t>
  </si>
  <si>
    <t>Comlink Solutions</t>
  </si>
  <si>
    <t>Comlink Midwest-</t>
  </si>
  <si>
    <t>Anthony Commercial &amp; Residential</t>
  </si>
  <si>
    <t>Anthony Commercial &amp; Residential-</t>
  </si>
  <si>
    <t>Sterling Environmental</t>
  </si>
  <si>
    <t>Sterling Environmental-</t>
  </si>
  <si>
    <t>Erling Sales &amp; Service</t>
  </si>
  <si>
    <t>Erling Sales &amp; Service-</t>
  </si>
  <si>
    <t>PCA Los Angeles</t>
  </si>
  <si>
    <t>PCA Los Angeles-</t>
  </si>
  <si>
    <t>TKK, LLC</t>
  </si>
  <si>
    <t>TKK Communications-</t>
  </si>
  <si>
    <t>Nationwide Facility Maintenance</t>
  </si>
  <si>
    <t>Nationwide Facility Maintenance-</t>
  </si>
  <si>
    <t>Tucker Freight Lines</t>
  </si>
  <si>
    <t>Tucker Freight Lines-</t>
  </si>
  <si>
    <t>PARC Environmental</t>
  </si>
  <si>
    <t>PARC Environmental-</t>
  </si>
  <si>
    <t>Attack Motors</t>
  </si>
  <si>
    <t>Nationwide Auto Transport Inc</t>
  </si>
  <si>
    <t>Nationwide Auto Transport Inc-</t>
  </si>
  <si>
    <t>Interstate Cleaning Corporation</t>
  </si>
  <si>
    <t>Interstate Cleaning Corporation-</t>
  </si>
  <si>
    <t>Tegria</t>
  </si>
  <si>
    <t>Tegria-</t>
  </si>
  <si>
    <t>Fastaff Travel Nursing- Business</t>
  </si>
  <si>
    <t>FASTAFF 2</t>
  </si>
  <si>
    <t>Ottertail Coaches - SL Opp</t>
  </si>
  <si>
    <t>Jaguar Fueling Services</t>
  </si>
  <si>
    <t>Jaguar Fueling Services - SL Opp</t>
  </si>
  <si>
    <t>Sonsray</t>
  </si>
  <si>
    <t>Trusted Nurse Staffing</t>
  </si>
  <si>
    <t>Trusted Nurse Staffing-</t>
  </si>
  <si>
    <t>BIG E'S SERVICES</t>
  </si>
  <si>
    <t>BIG E'S SERVICES-</t>
  </si>
  <si>
    <t>Bestway Pilot Cars</t>
  </si>
  <si>
    <t>Bestway Pilot Cars-</t>
  </si>
  <si>
    <t>Angeleno Movers</t>
  </si>
  <si>
    <t>Angeleno Movers-</t>
  </si>
  <si>
    <t>Extremely Stoked</t>
  </si>
  <si>
    <t>Dawson With A Daughter Transport &amp; Logistics</t>
  </si>
  <si>
    <t>Reid &amp; Associates</t>
  </si>
  <si>
    <t>Reid &amp; Associates-</t>
  </si>
  <si>
    <t>L.A. Contemporary Dance</t>
  </si>
  <si>
    <t>JBP Escort</t>
  </si>
  <si>
    <t>JBP Escort-</t>
  </si>
  <si>
    <t>R &amp; V RAILROAD SERVICES</t>
  </si>
  <si>
    <t>R &amp; V RAILROAD SERVICES-</t>
  </si>
  <si>
    <t>AutoTrans</t>
  </si>
  <si>
    <t>AutoTrans-</t>
  </si>
  <si>
    <t>Purple48 Hair Collection and more LLC</t>
  </si>
  <si>
    <t>High Point Construction</t>
  </si>
  <si>
    <t>High Point Construction-</t>
  </si>
  <si>
    <t>BRUNO'S PILOT CAR ESCORT SERVICE LLC</t>
  </si>
  <si>
    <t>BRUNO'S PILOT CAR ESCORT SERVICE LLC-</t>
  </si>
  <si>
    <t>CPL LLC dba Zapt Movers</t>
  </si>
  <si>
    <t>Zapt Movers-</t>
  </si>
  <si>
    <t>Hallaton</t>
  </si>
  <si>
    <t>Hallaton-</t>
  </si>
  <si>
    <t>Speedwell Construction, Inc.</t>
  </si>
  <si>
    <t>Speedwell Construction</t>
  </si>
  <si>
    <t>Prism Response LLC, dba Alloy</t>
  </si>
  <si>
    <t>Alloy Group</t>
  </si>
  <si>
    <t>Environmental Holdings Group LLC dba Alloy</t>
  </si>
  <si>
    <t>Environmental Holdings Group</t>
  </si>
  <si>
    <t>Ameritech Facility Services</t>
  </si>
  <si>
    <t>Ameritech Facility Services-</t>
  </si>
  <si>
    <t>NexRev</t>
  </si>
  <si>
    <t>Nex Rev</t>
  </si>
  <si>
    <t>Big Monster Heavy Haul</t>
  </si>
  <si>
    <t>Big Monster Heavy Haul-</t>
  </si>
  <si>
    <t>Nu-Way Transportation</t>
  </si>
  <si>
    <t>Nu-Way Transportation SL Opp</t>
  </si>
  <si>
    <t>PARC Specialty Contractors</t>
  </si>
  <si>
    <t>PARC Specialty Contractors-</t>
  </si>
  <si>
    <t>Sweet Express</t>
  </si>
  <si>
    <t>Sweet Express-</t>
  </si>
  <si>
    <t>R-DQ</t>
  </si>
  <si>
    <t>ENOCH'S FLAG CAR SERVICE</t>
  </si>
  <si>
    <t>ENOCH'S FLAG CAR SERVICE-</t>
  </si>
  <si>
    <t>HER Hotel Group</t>
  </si>
  <si>
    <t>HER Hotel Group-</t>
  </si>
  <si>
    <t>Paperlyte</t>
  </si>
  <si>
    <t>Paperlyte-</t>
  </si>
  <si>
    <t>Department of Housing and Urban Development</t>
  </si>
  <si>
    <t>Department of Housing and Urban Development-</t>
  </si>
  <si>
    <t>PCA Los Angeles - SL Opp</t>
  </si>
  <si>
    <t>Carnegie</t>
  </si>
  <si>
    <t>Carnegie-</t>
  </si>
  <si>
    <t>Texoma Industrial Insulation</t>
  </si>
  <si>
    <t>Texoma Industrial Insulation-</t>
  </si>
  <si>
    <t>Geotechnics</t>
  </si>
  <si>
    <t>Geotechnics-</t>
  </si>
  <si>
    <t>Weil Construction</t>
  </si>
  <si>
    <t>Weil Construction-</t>
  </si>
  <si>
    <t>Brundage-Bone</t>
  </si>
  <si>
    <t>Brundage-Bone-</t>
  </si>
  <si>
    <t>Highway ITS</t>
  </si>
  <si>
    <t>Alloy Group-</t>
  </si>
  <si>
    <t>Flight Level Aviation, LLC.</t>
  </si>
  <si>
    <t>Flight Level Aviation, LLC.-</t>
  </si>
  <si>
    <t>Hop-A-Jet Worldwide Services</t>
  </si>
  <si>
    <t>Hop-A-Jet Worldwide Services-</t>
  </si>
  <si>
    <t>Super T Transport</t>
  </si>
  <si>
    <t>Super T Transport-</t>
  </si>
  <si>
    <t>Wyoming Machinery</t>
  </si>
  <si>
    <t>Wyoming Machinery-</t>
  </si>
  <si>
    <t>Sapphos Environmental</t>
  </si>
  <si>
    <t>Sapphos Environmental-</t>
  </si>
  <si>
    <t>495 Movers</t>
  </si>
  <si>
    <t>495 Movers-</t>
  </si>
  <si>
    <t>SIV Transport</t>
  </si>
  <si>
    <t>SIV Transport-</t>
  </si>
  <si>
    <t>TruNorthe</t>
  </si>
  <si>
    <t>TruNorthe-</t>
  </si>
  <si>
    <t>Aden</t>
  </si>
  <si>
    <t>Aden Brook-</t>
  </si>
  <si>
    <t>SETI Institute</t>
  </si>
  <si>
    <t>SETI Institute-</t>
  </si>
  <si>
    <t>LabMinds Staffing &amp; Recruiting</t>
  </si>
  <si>
    <t>LabMinds Staffing &amp; Recruiting-</t>
  </si>
  <si>
    <t>Eagle Remediation and Demolition</t>
  </si>
  <si>
    <t>Eagle Remediation and Demolition-</t>
  </si>
  <si>
    <t>Standard Calibrations</t>
  </si>
  <si>
    <t>Standard Calibrations-</t>
  </si>
  <si>
    <t>Seniors Need</t>
  </si>
  <si>
    <t>Seniors Need-</t>
  </si>
  <si>
    <t>Sinton Helicopters</t>
  </si>
  <si>
    <t>Sinton Helicopters-</t>
  </si>
  <si>
    <t>Sungrow Power</t>
  </si>
  <si>
    <t>Sungrow Power-</t>
  </si>
  <si>
    <t>Alpha Drones USA</t>
  </si>
  <si>
    <t>Alpha Drones USA-</t>
  </si>
  <si>
    <t>Starjet</t>
  </si>
  <si>
    <t>Starjet-</t>
  </si>
  <si>
    <t>MHC Kenworth</t>
  </si>
  <si>
    <t>MHC Kenworth-</t>
  </si>
  <si>
    <t>Calyx Metrology Laboratory</t>
  </si>
  <si>
    <t>Calyx Metrology Laboratory-</t>
  </si>
  <si>
    <t>Silke Communications</t>
  </si>
  <si>
    <t>Silke Communications-</t>
  </si>
  <si>
    <t>Halcyon</t>
  </si>
  <si>
    <t>Halcyon-</t>
  </si>
  <si>
    <t>AdvantaClean</t>
  </si>
  <si>
    <t>AdvantaClean-</t>
  </si>
  <si>
    <t>JBI Helicopter Services</t>
  </si>
  <si>
    <t>JBI Helicopter Services- 6/2022</t>
  </si>
  <si>
    <t>AD-TEK, INC, dba Advanced Calibration Technologies</t>
  </si>
  <si>
    <t>Advanced Calibration Technologies-</t>
  </si>
  <si>
    <t>The Nowland Group</t>
  </si>
  <si>
    <t>AG Needs</t>
  </si>
  <si>
    <t>AG Needs-</t>
  </si>
  <si>
    <t>Bill Glass Behind The Walls</t>
  </si>
  <si>
    <t>Bill Glass Behind The Walls-</t>
  </si>
  <si>
    <t>Accurate Services</t>
  </si>
  <si>
    <t>Accurate Services-</t>
  </si>
  <si>
    <t>King &amp; Spalding</t>
  </si>
  <si>
    <t>King &amp; Spalding-</t>
  </si>
  <si>
    <t>Courier Express</t>
  </si>
  <si>
    <t>Courier Express-</t>
  </si>
  <si>
    <t>Turning Point USA</t>
  </si>
  <si>
    <t>Turning Point USA-</t>
  </si>
  <si>
    <t>WishGarden Herbs</t>
  </si>
  <si>
    <t>WishGarden Herbs-</t>
  </si>
  <si>
    <t>Quality Expediting Inc.</t>
  </si>
  <si>
    <t>Quality Expediting Inc.-</t>
  </si>
  <si>
    <t>Air Charter Service</t>
  </si>
  <si>
    <t>Air Charter Service-</t>
  </si>
  <si>
    <t>Wiggins Airways</t>
  </si>
  <si>
    <t>Wiggins Airways-</t>
  </si>
  <si>
    <t>Everts Air Cargo</t>
  </si>
  <si>
    <t>Everts Air Cargo-</t>
  </si>
  <si>
    <t>Transparent Productions</t>
  </si>
  <si>
    <t>Air 7, LLC</t>
  </si>
  <si>
    <t>Air 7</t>
  </si>
  <si>
    <t>Sinton Helicopters V2</t>
  </si>
  <si>
    <t>Smittys Pool Services</t>
  </si>
  <si>
    <t>Smitty Pool</t>
  </si>
  <si>
    <t>CSM Aviation</t>
  </si>
  <si>
    <t>SIV Transport RD 2</t>
  </si>
  <si>
    <t>APR Roofing Inc</t>
  </si>
  <si>
    <t>www.contactapr.com-</t>
  </si>
  <si>
    <t>Southern Hills Baptist Church</t>
  </si>
  <si>
    <t>Southern Hills Baptist Church-</t>
  </si>
  <si>
    <t>Wieser Brothers General Contractor, Inc.</t>
  </si>
  <si>
    <t>Wieser Brothers General Contractor, Inc.-</t>
  </si>
  <si>
    <t>Dava Oncology LP</t>
  </si>
  <si>
    <t>Merrick</t>
  </si>
  <si>
    <t>Merrick-</t>
  </si>
  <si>
    <t>Subsurface Construction Company LLC</t>
  </si>
  <si>
    <t>Subsurface Construction Company LLC-</t>
  </si>
  <si>
    <t>Arthur Schaupeter Golf Design</t>
  </si>
  <si>
    <t>Arthur Schaupeter Golf Design-</t>
  </si>
  <si>
    <t>Guru Sistemas</t>
  </si>
  <si>
    <t>Guru Sistemas-</t>
  </si>
  <si>
    <t>Ballman Roofing &amp; Coating</t>
  </si>
  <si>
    <t>Ballman Roofing &amp; Coating-</t>
  </si>
  <si>
    <t>Pop Everything Design Concepts</t>
  </si>
  <si>
    <t>Pop Everything Design Concepts-</t>
  </si>
  <si>
    <t>Bluetail</t>
  </si>
  <si>
    <t>Bluetail-</t>
  </si>
  <si>
    <t>Industrial Thermal Services</t>
  </si>
  <si>
    <t>Industrial Thermal Services-</t>
  </si>
  <si>
    <t>Flight Level Aviation RD 2</t>
  </si>
  <si>
    <t>Advanced Calibration Technologies (RD 2)</t>
  </si>
  <si>
    <t>Craft Charter</t>
  </si>
  <si>
    <t>Selrico Communications LLC</t>
  </si>
  <si>
    <t>Selrico Communications</t>
  </si>
  <si>
    <t>Wyoming Machinery/ DSS CAT</t>
  </si>
  <si>
    <t>Superior Masonry Builders</t>
  </si>
  <si>
    <t>Superior Masonry Builders-</t>
  </si>
  <si>
    <t>BCCM Construction</t>
  </si>
  <si>
    <t>BCCM Construction-</t>
  </si>
  <si>
    <t>Four Cs Metal</t>
  </si>
  <si>
    <t>Four C's Construction Revival</t>
  </si>
  <si>
    <t>Hillevax</t>
  </si>
  <si>
    <t>Hillevax-</t>
  </si>
  <si>
    <t>Aero Technologies Inc</t>
  </si>
  <si>
    <t>Aero-</t>
  </si>
  <si>
    <t>GuideWell</t>
  </si>
  <si>
    <t>GuideWell-</t>
  </si>
  <si>
    <t>Diversified Power Services</t>
  </si>
  <si>
    <t>Diversified Power Services-</t>
  </si>
  <si>
    <t>Arizona Opera Company</t>
  </si>
  <si>
    <t>Arizona Opera Company-</t>
  </si>
  <si>
    <t>Fischer Bros</t>
  </si>
  <si>
    <t>Fischer Bros-</t>
  </si>
  <si>
    <t>M-Communications</t>
  </si>
  <si>
    <t>M-Communications-</t>
  </si>
  <si>
    <t>TR Concrete</t>
  </si>
  <si>
    <t>TR Concrete-</t>
  </si>
  <si>
    <t>Tower Elevator Systems</t>
  </si>
  <si>
    <t>Tower Elevator Systems-</t>
  </si>
  <si>
    <t>Alante Air Charter</t>
  </si>
  <si>
    <t>Alante Air Charter-</t>
  </si>
  <si>
    <t>T &amp; T TRUCKING</t>
  </si>
  <si>
    <t>T &amp; T Trucking</t>
  </si>
  <si>
    <t>PMT Services Inc</t>
  </si>
  <si>
    <t>PMT Services Inc-</t>
  </si>
  <si>
    <t>ReSet Staffing, Inc.</t>
  </si>
  <si>
    <t>ReSet Staffing, Inc.-</t>
  </si>
  <si>
    <t>ROHL Global Networks</t>
  </si>
  <si>
    <t>ROHL Global Networks-</t>
  </si>
  <si>
    <t>Four Cs Metal-</t>
  </si>
  <si>
    <t>Erin Air</t>
  </si>
  <si>
    <t>Erin Air-</t>
  </si>
  <si>
    <t>Silver Air</t>
  </si>
  <si>
    <t>Silver Air-</t>
  </si>
  <si>
    <t>JET 1 INC</t>
  </si>
  <si>
    <t>JET 1 INC-</t>
  </si>
  <si>
    <t>United States Aviation Company</t>
  </si>
  <si>
    <t>United States Aviation Company-</t>
  </si>
  <si>
    <t>Thryv</t>
  </si>
  <si>
    <t>Thryv-</t>
  </si>
  <si>
    <t>Partouche Air Group</t>
  </si>
  <si>
    <t>Partouche Air Group-</t>
  </si>
  <si>
    <t>Netunlimited Cabling Solutions</t>
  </si>
  <si>
    <t>Netunlimited Cabling Solutions-</t>
  </si>
  <si>
    <t>Volato</t>
  </si>
  <si>
    <t>Volato-</t>
  </si>
  <si>
    <t>Eastern Controls Services</t>
  </si>
  <si>
    <t>Eastern Controls Services-</t>
  </si>
  <si>
    <t>INVO PEO, INC.</t>
  </si>
  <si>
    <t>INVO PEO, INC.-</t>
  </si>
  <si>
    <t>SAI Flight Service</t>
  </si>
  <si>
    <t>SAI Flight Service-</t>
  </si>
  <si>
    <t>Skycharter Ltd.</t>
  </si>
  <si>
    <t>Skycharter Ltd.-</t>
  </si>
  <si>
    <t>Maintco Corp.</t>
  </si>
  <si>
    <t>Maintco Corp.-</t>
  </si>
  <si>
    <t>PFP Logistics</t>
  </si>
  <si>
    <t>PFP Logistics-</t>
  </si>
  <si>
    <t>Coufal-Prater Equipment LLC, dba United Ag &amp; Turf</t>
  </si>
  <si>
    <t>United Ag &amp; Turf-</t>
  </si>
  <si>
    <t>Ozark Moving</t>
  </si>
  <si>
    <t>Ozark Moving-</t>
  </si>
  <si>
    <t>New Directions</t>
  </si>
  <si>
    <t>New Directions-</t>
  </si>
  <si>
    <t>Luxaviation</t>
  </si>
  <si>
    <t>Luxaviation-</t>
  </si>
  <si>
    <t>MedArrive</t>
  </si>
  <si>
    <t>MedArrive-</t>
  </si>
  <si>
    <t>Courtney Aviation Inc</t>
  </si>
  <si>
    <t>Courtney Aviation Inc-</t>
  </si>
  <si>
    <t>Total Nurses Network, LLC</t>
  </si>
  <si>
    <t>Total Nurses Network, LLC-</t>
  </si>
  <si>
    <t>Bakery Agency</t>
  </si>
  <si>
    <t>Crosstown Movers</t>
  </si>
  <si>
    <t>Crosstown Movers-</t>
  </si>
  <si>
    <t>Raven PMG</t>
  </si>
  <si>
    <t>Raven PMG-</t>
  </si>
  <si>
    <t>Northern Safety</t>
  </si>
  <si>
    <t>Northern Safety-</t>
  </si>
  <si>
    <t>KBB Electrical</t>
  </si>
  <si>
    <t>KBB Electrical-</t>
  </si>
  <si>
    <t>Early Bird Expeditors, LLC</t>
  </si>
  <si>
    <t>Early Bird Expeditors, LLC-</t>
  </si>
  <si>
    <t>H.I. Executive Consulting</t>
  </si>
  <si>
    <t>H.I. Executive Consulting-</t>
  </si>
  <si>
    <t>UZB Freight</t>
  </si>
  <si>
    <t>UZB Freight-</t>
  </si>
  <si>
    <t>TeeBee Aviation</t>
  </si>
  <si>
    <t>TeeBee Aviation-</t>
  </si>
  <si>
    <t>Goggin Warehousing</t>
  </si>
  <si>
    <t>Goggin Warehousing-</t>
  </si>
  <si>
    <t>Stone Pro LLC</t>
  </si>
  <si>
    <t>Stone Pro LLC-</t>
  </si>
  <si>
    <t>Genesis Medicus</t>
  </si>
  <si>
    <t>Genesis Medicus-</t>
  </si>
  <si>
    <t>StashBaux</t>
  </si>
  <si>
    <t>Kataman Metals</t>
  </si>
  <si>
    <t>Kataman Metals-</t>
  </si>
  <si>
    <t>Arrowpoint Solar</t>
  </si>
  <si>
    <t>Arrowpoint Solar-</t>
  </si>
  <si>
    <t>Champion Site Prep</t>
  </si>
  <si>
    <t>Champion Site Prep-</t>
  </si>
  <si>
    <t>804 Technology</t>
  </si>
  <si>
    <t>804 Technology-</t>
  </si>
  <si>
    <t>Gill Industries,Ltd.</t>
  </si>
  <si>
    <t>Gill Industries,Ltd.-</t>
  </si>
  <si>
    <t>Garten</t>
  </si>
  <si>
    <t>Garten-</t>
  </si>
  <si>
    <t>Data Center Resources</t>
  </si>
  <si>
    <t>Data Center Resources-</t>
  </si>
  <si>
    <t>Skin Laundry</t>
  </si>
  <si>
    <t>Skin Laundry-</t>
  </si>
  <si>
    <t>Geis Companies</t>
  </si>
  <si>
    <t>Geis Companies-</t>
  </si>
  <si>
    <t>Croswell Tours</t>
  </si>
  <si>
    <t>Croswell Tours-</t>
  </si>
  <si>
    <t>Sage Envirotech</t>
  </si>
  <si>
    <t>Sage Envirotech-</t>
  </si>
  <si>
    <t>Cutter Aviation</t>
  </si>
  <si>
    <t>Cutter Aviation-</t>
  </si>
  <si>
    <t>H&amp;H Design-Build</t>
  </si>
  <si>
    <t>H&amp;H Design-Build-</t>
  </si>
  <si>
    <t>Cardinal Cycling Group</t>
  </si>
  <si>
    <t>Cardinal Cycling Group-</t>
  </si>
  <si>
    <t>Champion Contractors &amp; Services</t>
  </si>
  <si>
    <t>Champion Contractors &amp; Services-</t>
  </si>
  <si>
    <t>Steven J Enterprises dba East Texas Cooling Systems</t>
  </si>
  <si>
    <t>East Texas Cooling Systems-</t>
  </si>
  <si>
    <t>VIH Execujet Inc</t>
  </si>
  <si>
    <t>VIH Execujet Inc-</t>
  </si>
  <si>
    <t>Hood Distribution</t>
  </si>
  <si>
    <t>Hood Distribution-</t>
  </si>
  <si>
    <t>Affinity Retail</t>
  </si>
  <si>
    <t>Store Opening Solutions</t>
  </si>
  <si>
    <t>Patriot Transportation Holding</t>
  </si>
  <si>
    <t>Patriot Transportation Holding-</t>
  </si>
  <si>
    <t>SemaSys</t>
  </si>
  <si>
    <t>Spectrum ACC</t>
  </si>
  <si>
    <t>Spectrum ACC-</t>
  </si>
  <si>
    <t>Procore Technologies</t>
  </si>
  <si>
    <t>Procore</t>
  </si>
  <si>
    <t>Ben Mallare Events &amp; Entertainment</t>
  </si>
  <si>
    <t>Ben Mallare Events &amp; Entertainment-</t>
  </si>
  <si>
    <t>247 MedStaff</t>
  </si>
  <si>
    <t>247 MedStaff-</t>
  </si>
  <si>
    <t>IRC</t>
  </si>
  <si>
    <t>IRC-</t>
  </si>
  <si>
    <t>Smart Circle</t>
  </si>
  <si>
    <t>Smart Circle-</t>
  </si>
  <si>
    <t>Carvana</t>
  </si>
  <si>
    <t>Carvana-</t>
  </si>
  <si>
    <t>Whippet Retail Services</t>
  </si>
  <si>
    <t>Whippet Retail Services-</t>
  </si>
  <si>
    <t>Core Image Solutions</t>
  </si>
  <si>
    <t>Core Image Solutions-</t>
  </si>
  <si>
    <t>Dagasa Fixtures and Displays, Inc</t>
  </si>
  <si>
    <t>Dagasa Fixtures and Displays, Inc-</t>
  </si>
  <si>
    <t>Grow Glide</t>
  </si>
  <si>
    <t>Grow Glide-</t>
  </si>
  <si>
    <t>Gallini Law, PLLC</t>
  </si>
  <si>
    <t>Forerunner Tower Maintenance - Perk</t>
  </si>
  <si>
    <t>Forerunner Tower Maintenance-</t>
  </si>
  <si>
    <t>Hoeft Builders</t>
  </si>
  <si>
    <t>Hoeft Builders-</t>
  </si>
  <si>
    <t>CNS Wireless Group</t>
  </si>
  <si>
    <t>CNS Wireless Group-</t>
  </si>
  <si>
    <t>Penmarc Inspired Spaces</t>
  </si>
  <si>
    <t>Penmarc Inspired Spaces-</t>
  </si>
  <si>
    <t>Poseidon Moving</t>
  </si>
  <si>
    <t>Poseidon Moving-</t>
  </si>
  <si>
    <t>Coulson Aviation</t>
  </si>
  <si>
    <t>Coulson Aviation-</t>
  </si>
  <si>
    <t>Legacy General Contracting Inc.</t>
  </si>
  <si>
    <t>Legacy General Contracting Inc.-</t>
  </si>
  <si>
    <t>Medely</t>
  </si>
  <si>
    <t>Medely-</t>
  </si>
  <si>
    <t>Edge Fall Protection</t>
  </si>
  <si>
    <t>Edge Fall Protection-</t>
  </si>
  <si>
    <t>Affinity Retail-</t>
  </si>
  <si>
    <t>Lookout Towers LLC</t>
  </si>
  <si>
    <t>Lookout Towers LLC-</t>
  </si>
  <si>
    <t>Wireless Data Collections</t>
  </si>
  <si>
    <t>Wireless Data Collections-</t>
  </si>
  <si>
    <t>Chapter's</t>
  </si>
  <si>
    <t>Chapter's-</t>
  </si>
  <si>
    <t>Genex Medical Staffing</t>
  </si>
  <si>
    <t>Genex Medical Staffing-</t>
  </si>
  <si>
    <t>LSI Staffing</t>
  </si>
  <si>
    <t>LSI Staffing-</t>
  </si>
  <si>
    <t>Startouch</t>
  </si>
  <si>
    <t>Startouch-</t>
  </si>
  <si>
    <t>Farrers Fire Protection</t>
  </si>
  <si>
    <t>Farrers Fire Protection-</t>
  </si>
  <si>
    <t>BIRKMAN INTERNATIONAL</t>
  </si>
  <si>
    <t>All Pro Coolers</t>
  </si>
  <si>
    <t>All Pro Coolers-</t>
  </si>
  <si>
    <t>Dino Don</t>
  </si>
  <si>
    <t>Dino Don-</t>
  </si>
  <si>
    <t>Minnesota Children's Museum</t>
  </si>
  <si>
    <t>Minnesota Children's Museum-</t>
  </si>
  <si>
    <t>C-3is</t>
  </si>
  <si>
    <t>C-3is-</t>
  </si>
  <si>
    <t>Texas Racing Commission</t>
  </si>
  <si>
    <t>Ecoserv</t>
  </si>
  <si>
    <t>Ecoserv-</t>
  </si>
  <si>
    <t>Allons-Y Trucking LLC</t>
  </si>
  <si>
    <t>Allons-Y Trucking LLC-</t>
  </si>
  <si>
    <t>75F</t>
  </si>
  <si>
    <t>75F-</t>
  </si>
  <si>
    <t>FPT Industrial Solutions</t>
  </si>
  <si>
    <t>FPT Industrial Solutions-</t>
  </si>
  <si>
    <t>Synergy Face &amp; Body</t>
  </si>
  <si>
    <t>Synergy Face &amp; Body-</t>
  </si>
  <si>
    <t>ESI Global</t>
  </si>
  <si>
    <t>ESI Global-</t>
  </si>
  <si>
    <t>Akelius Apartments</t>
  </si>
  <si>
    <t>Akelius Apartments-</t>
  </si>
  <si>
    <t>Vana Property Consultants Inc</t>
  </si>
  <si>
    <t>Vana Property Consultants Inc-</t>
  </si>
  <si>
    <t>CleanStar National, Inc.</t>
  </si>
  <si>
    <t>CleanStar National, Inc.-</t>
  </si>
  <si>
    <t>Buckeye Health Staffing</t>
  </si>
  <si>
    <t>Buckeye Health Staffing-</t>
  </si>
  <si>
    <t>Crossroads Services</t>
  </si>
  <si>
    <t>Crossroads Services-</t>
  </si>
  <si>
    <t>Destefano Design</t>
  </si>
  <si>
    <t>Destefano Design-</t>
  </si>
  <si>
    <t>Innovative Staff Solutions</t>
  </si>
  <si>
    <t>Innovative Staff Solutions-</t>
  </si>
  <si>
    <t>Syh Strategies</t>
  </si>
  <si>
    <t>Syh Strategies-</t>
  </si>
  <si>
    <t>Grupo Bafar</t>
  </si>
  <si>
    <t>Grupo Bafar-</t>
  </si>
  <si>
    <t>Covelo Group</t>
  </si>
  <si>
    <t>BZAM</t>
  </si>
  <si>
    <t>BZAM-</t>
  </si>
  <si>
    <t>Advantage Technologies, Inc.</t>
  </si>
  <si>
    <t>Advantage Technologies, Inc.-</t>
  </si>
  <si>
    <t>RPSS Group LLC</t>
  </si>
  <si>
    <t>RPSS Group LLC-</t>
  </si>
  <si>
    <t>Autotype Studio</t>
  </si>
  <si>
    <t>Autotype Studio-</t>
  </si>
  <si>
    <t>IOGRU LLC</t>
  </si>
  <si>
    <t>IOGRU LLC-</t>
  </si>
  <si>
    <t>Commercial Fitness Concepts</t>
  </si>
  <si>
    <t>Commercial Fitness Concepts-</t>
  </si>
  <si>
    <t>IRC - Charlottesville</t>
  </si>
  <si>
    <t>Archem American Incorporated</t>
  </si>
  <si>
    <t>Bridgeston APM-</t>
  </si>
  <si>
    <t>Trelevate</t>
  </si>
  <si>
    <t>Trelevate-</t>
  </si>
  <si>
    <t>Ellab</t>
  </si>
  <si>
    <t>Chemical Weed Control - Northern</t>
  </si>
  <si>
    <t>Chemical Weed Control-</t>
  </si>
  <si>
    <t>DC Taylor</t>
  </si>
  <si>
    <t>DC Taylor-</t>
  </si>
  <si>
    <t>Sniffer Robotics LLC</t>
  </si>
  <si>
    <t>Sniffer Robotics LLC-</t>
  </si>
  <si>
    <t>Turn Key Scaffold</t>
  </si>
  <si>
    <t>Turn Key Scaffold-</t>
  </si>
  <si>
    <t>Roebbelen Contracting</t>
  </si>
  <si>
    <t>Xebec Adsorption</t>
  </si>
  <si>
    <t>Xebec Adsorption-</t>
  </si>
  <si>
    <t>Emilygrene</t>
  </si>
  <si>
    <t>Emilygrene-</t>
  </si>
  <si>
    <t>Flint Builders</t>
  </si>
  <si>
    <t>Flint Builders-</t>
  </si>
  <si>
    <t>Crawford &amp; Associates</t>
  </si>
  <si>
    <t>Crawford &amp; Associates-</t>
  </si>
  <si>
    <t>Michael K. Nunley &amp; Associates, Inc.</t>
  </si>
  <si>
    <t>Michael K. Nunley &amp; Associates, Inc.-</t>
  </si>
  <si>
    <t>FA Engineering</t>
  </si>
  <si>
    <t>FA Engineering-</t>
  </si>
  <si>
    <t>PF Distribution Center</t>
  </si>
  <si>
    <t>PF Distribution Center-</t>
  </si>
  <si>
    <t>Advanced Geotechnical Solutions</t>
  </si>
  <si>
    <t>Advanced Geotechnical Solutions-</t>
  </si>
  <si>
    <t>Extreme Coatings</t>
  </si>
  <si>
    <t>Extreme Coatings-</t>
  </si>
  <si>
    <t>Kittrich</t>
  </si>
  <si>
    <t>Kittrich-</t>
  </si>
  <si>
    <t>RDJ Brothers, Inc</t>
  </si>
  <si>
    <t>RDJ Brothers, Inc-</t>
  </si>
  <si>
    <t>Gagnon Securities</t>
  </si>
  <si>
    <t>Gagnon Securities-</t>
  </si>
  <si>
    <t>Evolution IQ</t>
  </si>
  <si>
    <t>Evolution IQ-</t>
  </si>
  <si>
    <t>Edge AI</t>
  </si>
  <si>
    <t>Edge AI-</t>
  </si>
  <si>
    <t>Erickson Companies</t>
  </si>
  <si>
    <t>Erickson Companies-</t>
  </si>
  <si>
    <t>American Concrete</t>
  </si>
  <si>
    <t>American Concrete-</t>
  </si>
  <si>
    <t>B-IT Corporation</t>
  </si>
  <si>
    <t>B-IT Corporation-</t>
  </si>
  <si>
    <t>Contemporary Site Solutions</t>
  </si>
  <si>
    <t>ARQ Wireless</t>
  </si>
  <si>
    <t>ARQ Wireless-</t>
  </si>
  <si>
    <t>Re-Bath</t>
  </si>
  <si>
    <t>Re-Bath-</t>
  </si>
  <si>
    <t>Civiltec Engineering</t>
  </si>
  <si>
    <t>Civiltec Engineering-</t>
  </si>
  <si>
    <t>Innova Technologies</t>
  </si>
  <si>
    <t>Innova Technologies-</t>
  </si>
  <si>
    <t>I-Star Energy Solutions</t>
  </si>
  <si>
    <t>I-Star Energy Solutions-</t>
  </si>
  <si>
    <t>Hanlon Engineering</t>
  </si>
  <si>
    <t>Hanlon Engineering-</t>
  </si>
  <si>
    <t>Blois Construction</t>
  </si>
  <si>
    <t>Blois Construction-</t>
  </si>
  <si>
    <t>Simplex Industries Inc</t>
  </si>
  <si>
    <t>Simplex Industries Inc-</t>
  </si>
  <si>
    <t>Engineering and Consulting Alliance</t>
  </si>
  <si>
    <t>Engineering and Consulting Alliance-</t>
  </si>
  <si>
    <t>Premier Structures</t>
  </si>
  <si>
    <t>Premier Structures-</t>
  </si>
  <si>
    <t>Q Corporation</t>
  </si>
  <si>
    <t>Q Corporation-</t>
  </si>
  <si>
    <t>Clear Blue Services</t>
  </si>
  <si>
    <t>CNS Communications</t>
  </si>
  <si>
    <t>Castaway Construction</t>
  </si>
  <si>
    <t>Castaway Construction-</t>
  </si>
  <si>
    <t>NEHEMIAH REBAR SERVICES</t>
  </si>
  <si>
    <t>NEHEMIAH REBAR SERVICES-</t>
  </si>
  <si>
    <t>LR Contracting Inc</t>
  </si>
  <si>
    <t>LR Contracting Inc-</t>
  </si>
  <si>
    <t>All County Paving</t>
  </si>
  <si>
    <t>All County Paving-</t>
  </si>
  <si>
    <t>Atlas Rigging and Transfer, LLC</t>
  </si>
  <si>
    <t>West Coast Contractors</t>
  </si>
  <si>
    <t>West Coast Contractors-</t>
  </si>
  <si>
    <t>MCM Construction</t>
  </si>
  <si>
    <t>MCM Construction-</t>
  </si>
  <si>
    <t>MT Delivery LLC.</t>
  </si>
  <si>
    <t>Precision Concrete Cutting</t>
  </si>
  <si>
    <t>Precision Concrete Cutting-</t>
  </si>
  <si>
    <t>Parsec Construction</t>
  </si>
  <si>
    <t>Par-sec Construction-</t>
  </si>
  <si>
    <t>Government Contracting Services</t>
  </si>
  <si>
    <t>Government Contracting Services-</t>
  </si>
  <si>
    <t>Club Nirvana</t>
  </si>
  <si>
    <t>Club Nirvana-</t>
  </si>
  <si>
    <t>Bast Fibre Technologies</t>
  </si>
  <si>
    <t>Pure Energy</t>
  </si>
  <si>
    <t>Pure Energy-</t>
  </si>
  <si>
    <t>Construction Guide LLC</t>
  </si>
  <si>
    <t>Construction Guide LLC-</t>
  </si>
  <si>
    <t>NXTGEN Construction LLC</t>
  </si>
  <si>
    <t>NXTGEN Construction LLC-</t>
  </si>
  <si>
    <t>DHR Construction, INC</t>
  </si>
  <si>
    <t>Meyer Laboratory</t>
  </si>
  <si>
    <t>American System Controls &amp; Integration</t>
  </si>
  <si>
    <t>American System Controls &amp; Integration-</t>
  </si>
  <si>
    <t>Shickel Corporation</t>
  </si>
  <si>
    <t>Shickel Corporation-</t>
  </si>
  <si>
    <t>Marx Brothers Pavestone</t>
  </si>
  <si>
    <t>Marx Brothers Pavestone-</t>
  </si>
  <si>
    <t>Shryock Energy Services</t>
  </si>
  <si>
    <t>Shryock Energy Services-</t>
  </si>
  <si>
    <t>Ayers Construction Company</t>
  </si>
  <si>
    <t>Ayers Construction Company-</t>
  </si>
  <si>
    <t>KSi Conveyors</t>
  </si>
  <si>
    <t>KSi Conveyors-</t>
  </si>
  <si>
    <t>Ally Network Solutions USA LLC</t>
  </si>
  <si>
    <t>Ally Network Solutions USA LLC-</t>
  </si>
  <si>
    <t>Glasswerks</t>
  </si>
  <si>
    <t>Glasswerks-</t>
  </si>
  <si>
    <t>HTI Polymer</t>
  </si>
  <si>
    <t>HTI Polymer-</t>
  </si>
  <si>
    <t>USCONNECT</t>
  </si>
  <si>
    <t>USCONNECT-</t>
  </si>
  <si>
    <t>MGM Construction</t>
  </si>
  <si>
    <t>MGM Construction-</t>
  </si>
  <si>
    <t>Voltaiq</t>
  </si>
  <si>
    <t>Voltaiq-</t>
  </si>
  <si>
    <t>Nibbelink Masonry Construction</t>
  </si>
  <si>
    <t>Nibbelink Masonry Construction-</t>
  </si>
  <si>
    <t>John Ryan Company, Inc.</t>
  </si>
  <si>
    <t>John Ryan Company, Inc.-</t>
  </si>
  <si>
    <t>Elite Team Offices</t>
  </si>
  <si>
    <t>Elite Team Offices-</t>
  </si>
  <si>
    <t>Comtract Communications</t>
  </si>
  <si>
    <t>Comtract Communications-</t>
  </si>
  <si>
    <t>Steam Trap Company</t>
  </si>
  <si>
    <t>Steam Trap Company-</t>
  </si>
  <si>
    <t>Texas Area Telecom</t>
  </si>
  <si>
    <t>Texas Area Telecom-</t>
  </si>
  <si>
    <t>Disaster Victim Services</t>
  </si>
  <si>
    <t>Disaster Victim Services-</t>
  </si>
  <si>
    <t>Mark Scott Construction, Inc. dba MS Construction</t>
  </si>
  <si>
    <t>MS Construction-</t>
  </si>
  <si>
    <t>Watch Hill Wireless Solutions</t>
  </si>
  <si>
    <t>Watch Hill Wireless Solutions-</t>
  </si>
  <si>
    <t>Surface Systems &amp; Instruments</t>
  </si>
  <si>
    <t>All Season Sports</t>
  </si>
  <si>
    <t>All Season Sports Revival</t>
  </si>
  <si>
    <t>Atlas Rigging and Transfer, LLC-</t>
  </si>
  <si>
    <t>EISCO</t>
  </si>
  <si>
    <t>EISCO Industrial Services</t>
  </si>
  <si>
    <t>StoreCrafters</t>
  </si>
  <si>
    <t>A. W. Farrell &amp; Son</t>
  </si>
  <si>
    <t>A. W. Farrell &amp; Son-</t>
  </si>
  <si>
    <t>Sullivan Commercial Painting</t>
  </si>
  <si>
    <t>Sullivan Commercial Painting-</t>
  </si>
  <si>
    <t>MIST Inc</t>
  </si>
  <si>
    <t>MIST Inc-</t>
  </si>
  <si>
    <t>MCG Utilities, Inc.</t>
  </si>
  <si>
    <t>Metropolitan Communications Group-</t>
  </si>
  <si>
    <t>Advanced Industrial Services-Toledo &amp; Cincinnati</t>
  </si>
  <si>
    <t>Advanced Industrial Services-</t>
  </si>
  <si>
    <t>MTS Services</t>
  </si>
  <si>
    <t>MTS Services-</t>
  </si>
  <si>
    <t>Allied Environmental Services</t>
  </si>
  <si>
    <t>Allied Environmental Services-</t>
  </si>
  <si>
    <t>MURRAY PAINTING</t>
  </si>
  <si>
    <t>MURRAY PAINTING-</t>
  </si>
  <si>
    <t>VEC</t>
  </si>
  <si>
    <t>VEC-</t>
  </si>
  <si>
    <t>Scott's Automotive &amp; Service Centers Inc</t>
  </si>
  <si>
    <t>Vertical Access Solutions, LLC</t>
  </si>
  <si>
    <t>IREX- Vertical Access Solutions</t>
  </si>
  <si>
    <t>JJO Construction Inc</t>
  </si>
  <si>
    <t>Pine Street Carpenters</t>
  </si>
  <si>
    <t>Pine Street Carpenters-</t>
  </si>
  <si>
    <t>Neumeyer Environmental Services</t>
  </si>
  <si>
    <t>Neumeyer Environmental Services-</t>
  </si>
  <si>
    <t>Playing Surface Solutions</t>
  </si>
  <si>
    <t>Playing Surface Solutions-</t>
  </si>
  <si>
    <t>Penn Mechanical Group</t>
  </si>
  <si>
    <t>Penn Mechanical Group-</t>
  </si>
  <si>
    <t>STEVENS</t>
  </si>
  <si>
    <t>STEVENS-</t>
  </si>
  <si>
    <t>Hunt Valley Contractors</t>
  </si>
  <si>
    <t>Hunt Valley Distributors-</t>
  </si>
  <si>
    <t>Neumeyer Environmental Employee Perk</t>
  </si>
  <si>
    <t>VIP Structures</t>
  </si>
  <si>
    <t>VIP Structures-</t>
  </si>
  <si>
    <t>Complete General Construction</t>
  </si>
  <si>
    <t>COMPLETE GENERAL CONSTRUCTION-</t>
  </si>
  <si>
    <t>Knowles Industrial Services</t>
  </si>
  <si>
    <t>Knowles Industrial Services-</t>
  </si>
  <si>
    <t>ARP Solar</t>
  </si>
  <si>
    <t>ARP Solar-</t>
  </si>
  <si>
    <t>Med National Staffing</t>
  </si>
  <si>
    <t>Med National Staffing-</t>
  </si>
  <si>
    <t>Harvest Energy Solutions</t>
  </si>
  <si>
    <t>Harvest Energy Solutions-</t>
  </si>
  <si>
    <t>JEB Environmental Technologies</t>
  </si>
  <si>
    <t>JEB Environmental Technologies-</t>
  </si>
  <si>
    <t>Green Machine</t>
  </si>
  <si>
    <t>Windemuller</t>
  </si>
  <si>
    <t>Windemuller-</t>
  </si>
  <si>
    <t>ECC Horizon</t>
  </si>
  <si>
    <t>ECC Horizon-</t>
  </si>
  <si>
    <t>Richard Grubb &amp; Associates</t>
  </si>
  <si>
    <t>Richard Grubb &amp; Associates-</t>
  </si>
  <si>
    <t>Control Systems International</t>
  </si>
  <si>
    <t>Lewis Tree Service</t>
  </si>
  <si>
    <t>ENV Services</t>
  </si>
  <si>
    <t>Sessler Environmental Services</t>
  </si>
  <si>
    <t>Sessler Environmental</t>
  </si>
  <si>
    <t>JCT Enterprise &amp; Co. LLC</t>
  </si>
  <si>
    <t>Na Ali'i</t>
  </si>
  <si>
    <t>Na Ali'i-</t>
  </si>
  <si>
    <t>Exacter</t>
  </si>
  <si>
    <t>Exacter-</t>
  </si>
  <si>
    <t>Heat Treating Incorporated</t>
  </si>
  <si>
    <t>Heat Treating Incorporated-</t>
  </si>
  <si>
    <t>Elm Creek Auto Group</t>
  </si>
  <si>
    <t>Pittsburg Tank &amp; Tower Group</t>
  </si>
  <si>
    <t>Pittsburg Tank &amp; Tower Group-</t>
  </si>
  <si>
    <t>Pioneer Scale</t>
  </si>
  <si>
    <t>Pioneer Scale-</t>
  </si>
  <si>
    <t>Hipster Mama Productions</t>
  </si>
  <si>
    <t>Hipster Mama Productions-</t>
  </si>
  <si>
    <t>RENDEQ</t>
  </si>
  <si>
    <t>RENDEQ-</t>
  </si>
  <si>
    <t>Big Chief</t>
  </si>
  <si>
    <t>Big Chief-</t>
  </si>
  <si>
    <t>Thermmax</t>
  </si>
  <si>
    <t>Thermmax-</t>
  </si>
  <si>
    <t>Greene Construction Group LLC</t>
  </si>
  <si>
    <t>Greene Construction Group LLC The-</t>
  </si>
  <si>
    <t>Lakeshore Construction Group LLC</t>
  </si>
  <si>
    <t>Lakeshore Construction Group LLC-</t>
  </si>
  <si>
    <t>CrossTek Membrane Technology</t>
  </si>
  <si>
    <t>CrossTek Membrane Technology-</t>
  </si>
  <si>
    <t>H3M Investments</t>
  </si>
  <si>
    <t>H3M Investments-</t>
  </si>
  <si>
    <t>Aerco Sandblasting Company</t>
  </si>
  <si>
    <t>Aerco Sandblasting Company-</t>
  </si>
  <si>
    <t>Extreme Pressure Systems</t>
  </si>
  <si>
    <t>Extreme Pressure Systems-</t>
  </si>
  <si>
    <t>Vision Solar</t>
  </si>
  <si>
    <t>Vision Solar-</t>
  </si>
  <si>
    <t>Schadler Industrial LLC</t>
  </si>
  <si>
    <t>Schadler Industrial LLC-</t>
  </si>
  <si>
    <t>Pretty Portrait Studio</t>
  </si>
  <si>
    <t>Pretty Portrait Studio-</t>
  </si>
  <si>
    <t>Compliance Assurance Associates</t>
  </si>
  <si>
    <t>Compliance Assurance Associates-</t>
  </si>
  <si>
    <t>Spectrum Construction Services</t>
  </si>
  <si>
    <t>Spectrum Construction Services- DO NOT USE</t>
  </si>
  <si>
    <t>Ruff Roofers</t>
  </si>
  <si>
    <t>Ruff Roofers-</t>
  </si>
  <si>
    <t>Spectrum Construction</t>
  </si>
  <si>
    <t>Spectrum Construction-</t>
  </si>
  <si>
    <t>L. M. Sessler Excavating &amp; Wrecking</t>
  </si>
  <si>
    <t>L. M. Sessler Excavating &amp; Wrecking-</t>
  </si>
  <si>
    <t>Corey Elder LLC</t>
  </si>
  <si>
    <t>Corey Elder LLC-</t>
  </si>
  <si>
    <t>Arata Expositions</t>
  </si>
  <si>
    <t>Arata Expositions-</t>
  </si>
  <si>
    <t>Marra Services</t>
  </si>
  <si>
    <t>Marra Services-</t>
  </si>
  <si>
    <t>Heavy Duty Floors (Priority Enterprises)</t>
  </si>
  <si>
    <t>Priority Enterprises-</t>
  </si>
  <si>
    <t>Clearcreek Coatings</t>
  </si>
  <si>
    <t>Clearcreek Coatings-</t>
  </si>
  <si>
    <t>Matt's Walls</t>
  </si>
  <si>
    <t>Matt's Walls-</t>
  </si>
  <si>
    <t>INSPIRED Technologies</t>
  </si>
  <si>
    <t>INSPIRED Technologies-</t>
  </si>
  <si>
    <t>Storecrafters</t>
  </si>
  <si>
    <t>Four Seasons Produce</t>
  </si>
  <si>
    <t>Four Seasons Produce-</t>
  </si>
  <si>
    <t>Donnelly Industries</t>
  </si>
  <si>
    <t>JR Hobbs Co - Atlanta, LLC</t>
  </si>
  <si>
    <t>J.R. Hobbs-</t>
  </si>
  <si>
    <t>Allsite Structure Rentals</t>
  </si>
  <si>
    <t>Allsite Structure Rentals-</t>
  </si>
  <si>
    <t>AHBL , Inc.</t>
  </si>
  <si>
    <t>AHBL</t>
  </si>
  <si>
    <t>Acura Medical Systems</t>
  </si>
  <si>
    <t>Acura Medical Systems-</t>
  </si>
  <si>
    <t>Allied Control Services</t>
  </si>
  <si>
    <t>Allied Control Services-</t>
  </si>
  <si>
    <t>Meridian Investigative Group</t>
  </si>
  <si>
    <t>Meridian Investigative Group-</t>
  </si>
  <si>
    <t>MATTISON MARTINOLI, INC.</t>
  </si>
  <si>
    <t>Air Comm</t>
  </si>
  <si>
    <t>Air Comm-</t>
  </si>
  <si>
    <t>Realync</t>
  </si>
  <si>
    <t>Realync-</t>
  </si>
  <si>
    <t>Thomarios</t>
  </si>
  <si>
    <t>Thomarios-</t>
  </si>
  <si>
    <t>HealthCare Support</t>
  </si>
  <si>
    <t>HealthCare Support-</t>
  </si>
  <si>
    <t>Surge Staffing</t>
  </si>
  <si>
    <t>Surge Staffing-</t>
  </si>
  <si>
    <t>Invicro</t>
  </si>
  <si>
    <t>Invicro-</t>
  </si>
  <si>
    <t>Boss Light Tower Rental</t>
  </si>
  <si>
    <t>Boss LTR</t>
  </si>
  <si>
    <t>National Stone Design Inc.</t>
  </si>
  <si>
    <t>Columbia Stone-</t>
  </si>
  <si>
    <t>PRECISION CONCRETE CUTTING SERVICES</t>
  </si>
  <si>
    <t>PRECISION CONCRETE CUTTING SERVICES-</t>
  </si>
  <si>
    <t>Gluck Building</t>
  </si>
  <si>
    <t>Gluck Building-</t>
  </si>
  <si>
    <t>Courtesy Moving</t>
  </si>
  <si>
    <t>Courtesy Moving-</t>
  </si>
  <si>
    <t>Yesterday Delivery Services</t>
  </si>
  <si>
    <t>Yesterday Delivery Services-</t>
  </si>
  <si>
    <t>O'Neill Transport Moving and Storage INC</t>
  </si>
  <si>
    <t>O'Neill Transport Moving and Storage INC-</t>
  </si>
  <si>
    <t>Stat Biomedical</t>
  </si>
  <si>
    <t>Stat Biomedical-</t>
  </si>
  <si>
    <t>Holloway Enterprises</t>
  </si>
  <si>
    <t>Holloway Enterprises-</t>
  </si>
  <si>
    <t>Top Tempo Technical</t>
  </si>
  <si>
    <t>Top Tempo Technical-</t>
  </si>
  <si>
    <t>Product Recovery Management</t>
  </si>
  <si>
    <t>Product Recovery Management-</t>
  </si>
  <si>
    <t>Valle Services</t>
  </si>
  <si>
    <t>Valle Services-</t>
  </si>
  <si>
    <t>The NDN Companies</t>
  </si>
  <si>
    <t>The NDN Companies-</t>
  </si>
  <si>
    <t>KCSI Aerial Patrol</t>
  </si>
  <si>
    <t>KCSI Aerial Patrol-</t>
  </si>
  <si>
    <t>Mayfair Management Group</t>
  </si>
  <si>
    <t>PDS Tech</t>
  </si>
  <si>
    <t>PDS Tech-</t>
  </si>
  <si>
    <t>Trackside Solutions</t>
  </si>
  <si>
    <t>Trackside Solutions-</t>
  </si>
  <si>
    <t>NurseCore</t>
  </si>
  <si>
    <t>NurseCore-</t>
  </si>
  <si>
    <t>Alternate Side</t>
  </si>
  <si>
    <t>Alternate Side-</t>
  </si>
  <si>
    <t>Monarca Renovations LLC</t>
  </si>
  <si>
    <t>JLS Automation</t>
  </si>
  <si>
    <t>JLS Automation-</t>
  </si>
  <si>
    <t>Healixa</t>
  </si>
  <si>
    <t>Healixa-</t>
  </si>
  <si>
    <t>Precept Environmental Inc</t>
  </si>
  <si>
    <t>Precept Environmental Inc-</t>
  </si>
  <si>
    <t>Field safety resources</t>
  </si>
  <si>
    <t>Field safety resources-</t>
  </si>
  <si>
    <t>PGS Enterprises</t>
  </si>
  <si>
    <t>PGS Enterprises-</t>
  </si>
  <si>
    <t>Bubbles By Bonita</t>
  </si>
  <si>
    <t>Bubbles By Bonita-</t>
  </si>
  <si>
    <t>Forensic Analytical Consulting Services</t>
  </si>
  <si>
    <t>Forensic Analytical -</t>
  </si>
  <si>
    <t>Uniti Med Partners</t>
  </si>
  <si>
    <t>Uniti Med Partners Perk -</t>
  </si>
  <si>
    <t>Northwest Communications Inc</t>
  </si>
  <si>
    <t>Northwest Communications Inc-</t>
  </si>
  <si>
    <t>Jsp Technologies</t>
  </si>
  <si>
    <t>Jsp Technologies-</t>
  </si>
  <si>
    <t>Premier Claims</t>
  </si>
  <si>
    <t>Premier Claims-</t>
  </si>
  <si>
    <t>Iron Auction Group LLC</t>
  </si>
  <si>
    <t>Iron Auction Group LLC-</t>
  </si>
  <si>
    <t>Blue Raven Artists</t>
  </si>
  <si>
    <t>Blue Raven Artists-</t>
  </si>
  <si>
    <t>NIHT, Inc.</t>
  </si>
  <si>
    <t>NIHT, Inc.-</t>
  </si>
  <si>
    <t>Del-Val Food Ingredients</t>
  </si>
  <si>
    <t>Del-Val Food Ingredients-</t>
  </si>
  <si>
    <t>RMA Engineering</t>
  </si>
  <si>
    <t>RMA Engineering-</t>
  </si>
  <si>
    <t>Junior Billiard Scholarship Fund</t>
  </si>
  <si>
    <t>Junior Billiard Scholarship Fund-</t>
  </si>
  <si>
    <t>Aviation Seminars</t>
  </si>
  <si>
    <t>Aviation Seminars-</t>
  </si>
  <si>
    <t>Hot Tubs Of Sacramento-Perk</t>
  </si>
  <si>
    <t>Hot Tubs Of Sacramento-</t>
  </si>
  <si>
    <t>Cyndicated Health Solutions</t>
  </si>
  <si>
    <t>Cyndicated Health Solutions-</t>
  </si>
  <si>
    <t>AK Pipe Lining Co.</t>
  </si>
  <si>
    <t>AK Pipe Lining Co.-</t>
  </si>
  <si>
    <t>vQuip Rentals</t>
  </si>
  <si>
    <t>vQuip Rentals-</t>
  </si>
  <si>
    <t>Chapter One</t>
  </si>
  <si>
    <t>Chapter One-</t>
  </si>
  <si>
    <t>Analytical Water Solutions</t>
  </si>
  <si>
    <t>Analytical Water Solutions-</t>
  </si>
  <si>
    <t>Radiance Solar</t>
  </si>
  <si>
    <t>Radiance Solar-</t>
  </si>
  <si>
    <t>A.M.P. Contracting</t>
  </si>
  <si>
    <t>A.M.P. Contracting-</t>
  </si>
  <si>
    <t>Macro Energy</t>
  </si>
  <si>
    <t>Macro Energy-</t>
  </si>
  <si>
    <t>Rectenwald Brothers Construction</t>
  </si>
  <si>
    <t>Rectenwald Brothers Construction-</t>
  </si>
  <si>
    <t>Bison Capital</t>
  </si>
  <si>
    <t>Bison Capital-</t>
  </si>
  <si>
    <t>JM Bozeman Enterprises</t>
  </si>
  <si>
    <t>JM Bozeman Enterprises-</t>
  </si>
  <si>
    <t>Holloway Enterprises -</t>
  </si>
  <si>
    <t>Mayfair Management Group Revival</t>
  </si>
  <si>
    <t>Clean As New</t>
  </si>
  <si>
    <t>Clean-</t>
  </si>
  <si>
    <t>Local Kitchens</t>
  </si>
  <si>
    <t>local kitchens-</t>
  </si>
  <si>
    <t>Gaston Tree Debris</t>
  </si>
  <si>
    <t>Gaston Tree Debris-</t>
  </si>
  <si>
    <t>Emagen Entertainment Group, Inc.</t>
  </si>
  <si>
    <t>Emagen Entertainment Group -</t>
  </si>
  <si>
    <t>Snyder Environmental</t>
  </si>
  <si>
    <t>Snyder Environmental-</t>
  </si>
  <si>
    <t>CEG Assessments</t>
  </si>
  <si>
    <t>CEG Assessments-</t>
  </si>
  <si>
    <t>SOLON Corporation</t>
  </si>
  <si>
    <t>SOLON Corporation-</t>
  </si>
  <si>
    <t>Smith Enterprises</t>
  </si>
  <si>
    <t>Smith Enterprise-</t>
  </si>
  <si>
    <t>American Premier Services</t>
  </si>
  <si>
    <t>American Premier Services-</t>
  </si>
  <si>
    <t>The Magnus Group</t>
  </si>
  <si>
    <t>Magnus Group</t>
  </si>
  <si>
    <t>Energy Erectors</t>
  </si>
  <si>
    <t>Gulf States Services LLC</t>
  </si>
  <si>
    <t>Gulf States Services LLC-</t>
  </si>
  <si>
    <t>Bleachers and Seats</t>
  </si>
  <si>
    <t>Bleachers-</t>
  </si>
  <si>
    <t>STEPPING STONES COMMUNITY SERVICES, LLC</t>
  </si>
  <si>
    <t>Shore Capital Partners</t>
  </si>
  <si>
    <t>Precision Iceblast</t>
  </si>
  <si>
    <t>Precision Iceblast-</t>
  </si>
  <si>
    <t>CellSite Solutions</t>
  </si>
  <si>
    <t>CellSite Solutions-</t>
  </si>
  <si>
    <t>DRIPLOC</t>
  </si>
  <si>
    <t>Driploc</t>
  </si>
  <si>
    <t>TheMirrorCompany.com</t>
  </si>
  <si>
    <t>Black Creek Construction Inc.</t>
  </si>
  <si>
    <t>Black Creek Construction Inc.-</t>
  </si>
  <si>
    <t>MainStage Theatrical Supply</t>
  </si>
  <si>
    <t>MainStage Theatrical Supply-</t>
  </si>
  <si>
    <t>E Luke Greene</t>
  </si>
  <si>
    <t>E Luke Greene-</t>
  </si>
  <si>
    <t>Middleton Inc</t>
  </si>
  <si>
    <t>Middleton Inc-</t>
  </si>
  <si>
    <t>ARS-LLC</t>
  </si>
  <si>
    <t>ARS-Install Division-</t>
  </si>
  <si>
    <t>Ropes Courses</t>
  </si>
  <si>
    <t>Ropes Courses-</t>
  </si>
  <si>
    <t>Bergmann Americas</t>
  </si>
  <si>
    <t>Bergmann Americas-</t>
  </si>
  <si>
    <t>Green Tee Golf</t>
  </si>
  <si>
    <t>Green Tee Golf-</t>
  </si>
  <si>
    <t>Vantage Outsourcing</t>
  </si>
  <si>
    <t>Vantage Outsourcing-</t>
  </si>
  <si>
    <t>SMART Safety Group</t>
  </si>
  <si>
    <t>SMART Safety Group-</t>
  </si>
  <si>
    <t>High Temperature Linings</t>
  </si>
  <si>
    <t>High Temperature Linings-</t>
  </si>
  <si>
    <t>ID Plans</t>
  </si>
  <si>
    <t>ID Plans-</t>
  </si>
  <si>
    <t>HydroCorp</t>
  </si>
  <si>
    <t>HydroCorp-</t>
  </si>
  <si>
    <t>Robinson Pipe Cleaning Company</t>
  </si>
  <si>
    <t>Sport Court Carolina</t>
  </si>
  <si>
    <t>Sport Court Carolina-</t>
  </si>
  <si>
    <t>Process Cooling Systems</t>
  </si>
  <si>
    <t>USA Groups, Inc.</t>
  </si>
  <si>
    <t>USA Groups</t>
  </si>
  <si>
    <t>MDA Construction</t>
  </si>
  <si>
    <t>MDA Construction Services LLC-6/30</t>
  </si>
  <si>
    <t>Collaborative Construction Solutions LLC</t>
  </si>
  <si>
    <t>Collaborative Construction Solutions LLC-</t>
  </si>
  <si>
    <t>Fox Systems</t>
  </si>
  <si>
    <t>Fox Systems-</t>
  </si>
  <si>
    <t>CJR Framing, INC</t>
  </si>
  <si>
    <t>CJR Framing, INC-</t>
  </si>
  <si>
    <t>Rick Hamm Construction, Inc.</t>
  </si>
  <si>
    <t>Rick Hamm Construction</t>
  </si>
  <si>
    <t>Addison Construction Company</t>
  </si>
  <si>
    <t>Addison Construction Company-</t>
  </si>
  <si>
    <t>National Partitions</t>
  </si>
  <si>
    <t>National Partitions-</t>
  </si>
  <si>
    <t>Vehicle Installs</t>
  </si>
  <si>
    <t>Vehicle Installs-</t>
  </si>
  <si>
    <t>Metal Roofing Systems</t>
  </si>
  <si>
    <t>Earl Swensson Associates</t>
  </si>
  <si>
    <t>Earl Swensson Associates-</t>
  </si>
  <si>
    <t>CoLiant Solutions</t>
  </si>
  <si>
    <t>CoLiant Solutions-</t>
  </si>
  <si>
    <t>Allegiance Fire Protection,llc</t>
  </si>
  <si>
    <t>Allegiance Fire Protection,llc-</t>
  </si>
  <si>
    <t>SKYLINE DECKING CORP</t>
  </si>
  <si>
    <t>SKYLINE DECKING CORP-</t>
  </si>
  <si>
    <t>MW Strategic Services LP</t>
  </si>
  <si>
    <t>MW Strategic Services LP-</t>
  </si>
  <si>
    <t>Battaglia Electric</t>
  </si>
  <si>
    <t>Battaglia Electric-</t>
  </si>
  <si>
    <t>CLX Engineering</t>
  </si>
  <si>
    <t>CLX Engineering-</t>
  </si>
  <si>
    <t>Pinnacle Lighting Group</t>
  </si>
  <si>
    <t>Pinnacle Lighting Group-</t>
  </si>
  <si>
    <t>A to Z Field Services</t>
  </si>
  <si>
    <t>A to Z Field Services-</t>
  </si>
  <si>
    <t>Engineered Systems</t>
  </si>
  <si>
    <t>Engineered Systems-</t>
  </si>
  <si>
    <t>Sanders Golf</t>
  </si>
  <si>
    <t>Conatech</t>
  </si>
  <si>
    <t>Conatech-</t>
  </si>
  <si>
    <t>SCIS Air Security</t>
  </si>
  <si>
    <t>SCIS Air Security-</t>
  </si>
  <si>
    <t>Contractor Solution Group</t>
  </si>
  <si>
    <t>Contractor Solution Group-</t>
  </si>
  <si>
    <t>GA Fire Proofing</t>
  </si>
  <si>
    <t>GA Fire Proofing-</t>
  </si>
  <si>
    <t>Ellips</t>
  </si>
  <si>
    <t>Ellips-</t>
  </si>
  <si>
    <t>Master Power Transmission</t>
  </si>
  <si>
    <t>Master Power Transmission-</t>
  </si>
  <si>
    <t>Matthews Environmental Solutions</t>
  </si>
  <si>
    <t>Matthews Environmental Solutions-</t>
  </si>
  <si>
    <t>GreEnergy Resources</t>
  </si>
  <si>
    <t>GreEnergy Resources-</t>
  </si>
  <si>
    <t>Titan Utility Services</t>
  </si>
  <si>
    <t>Titan Utility Services-</t>
  </si>
  <si>
    <t>Hy-Tech Drilling</t>
  </si>
  <si>
    <t>Hy-Tech Drilling-</t>
  </si>
  <si>
    <t>Dja Inspection Services, Inc</t>
  </si>
  <si>
    <t>DJA Inspection Services</t>
  </si>
  <si>
    <t>TIMBER AUTOMATION</t>
  </si>
  <si>
    <t>TIMBER AUTOMATION-</t>
  </si>
  <si>
    <t>LTI Power Systems</t>
  </si>
  <si>
    <t>LTI Power Systems-</t>
  </si>
  <si>
    <t>Smart Safety Group</t>
  </si>
  <si>
    <t>Smart Safety Group-</t>
  </si>
  <si>
    <t>Gott Caulking</t>
  </si>
  <si>
    <t>Gott Caulking-</t>
  </si>
  <si>
    <t>Hypower</t>
  </si>
  <si>
    <t>Hypower-</t>
  </si>
  <si>
    <t>North American Fire Protection</t>
  </si>
  <si>
    <t>North American Fire Protection-</t>
  </si>
  <si>
    <t>Inspiritus</t>
  </si>
  <si>
    <t>Inspiritus-</t>
  </si>
  <si>
    <t>Cli Plumbing</t>
  </si>
  <si>
    <t>Cli Plumbing-</t>
  </si>
  <si>
    <t>Luffman Byers</t>
  </si>
  <si>
    <t>Luffman Byers-</t>
  </si>
  <si>
    <t>M2 Fleet Communications - PERK</t>
  </si>
  <si>
    <t>M2 Fleet Communications</t>
  </si>
  <si>
    <t>US Technical Resources</t>
  </si>
  <si>
    <t>US Technical Resources-</t>
  </si>
  <si>
    <t>DRIPLOC-</t>
  </si>
  <si>
    <t>Lenzi Incorporated</t>
  </si>
  <si>
    <t>Lenzi Incorporated-</t>
  </si>
  <si>
    <t>Amparan Flooring</t>
  </si>
  <si>
    <t>AMPARAN FLOORING-</t>
  </si>
  <si>
    <t>Montana Lines</t>
  </si>
  <si>
    <t>Montana Lines-</t>
  </si>
  <si>
    <t>Structural Coatings Inc</t>
  </si>
  <si>
    <t>Apex Coatings</t>
  </si>
  <si>
    <t>Apex Coatings-</t>
  </si>
  <si>
    <t>RRM Design Group</t>
  </si>
  <si>
    <t>RRM Design Group-</t>
  </si>
  <si>
    <t>Nadel Architects</t>
  </si>
  <si>
    <t>Nadel Architects-</t>
  </si>
  <si>
    <t>Skyline Steel</t>
  </si>
  <si>
    <t>Skyline Steel-</t>
  </si>
  <si>
    <t>Pharmaxtracts</t>
  </si>
  <si>
    <t>Pharmaxtracts-</t>
  </si>
  <si>
    <t>Near-Cal</t>
  </si>
  <si>
    <t>Near-Cal-</t>
  </si>
  <si>
    <t>JH Kelly</t>
  </si>
  <si>
    <t>JH Kelly-</t>
  </si>
  <si>
    <t>McClure Engineering</t>
  </si>
  <si>
    <t>McClure Engineering-</t>
  </si>
  <si>
    <t>WestLAND Group</t>
  </si>
  <si>
    <t>WestLAND Group-</t>
  </si>
  <si>
    <t>Uprite Construction</t>
  </si>
  <si>
    <t>Uprite Construction-</t>
  </si>
  <si>
    <t>SERA Architects</t>
  </si>
  <si>
    <t>SERA Architects-</t>
  </si>
  <si>
    <t>HJI / VAI</t>
  </si>
  <si>
    <t>HJI Group-</t>
  </si>
  <si>
    <t>Aspen Environmental Group</t>
  </si>
  <si>
    <t>Aspen Environmental Group-</t>
  </si>
  <si>
    <t>CONSURCO</t>
  </si>
  <si>
    <t>CONSURCO-</t>
  </si>
  <si>
    <t>VCI Construction</t>
  </si>
  <si>
    <t>VCI Construction-</t>
  </si>
  <si>
    <t>Sunrise Engineering</t>
  </si>
  <si>
    <t>Sunrise Engineering--</t>
  </si>
  <si>
    <t>Northwest Edison</t>
  </si>
  <si>
    <t>ETIC Engineering</t>
  </si>
  <si>
    <t>ETIC Engineering-</t>
  </si>
  <si>
    <t>Spectra Turf</t>
  </si>
  <si>
    <t>Spectra Turf-</t>
  </si>
  <si>
    <t>T BAILEY</t>
  </si>
  <si>
    <t>T BAILEY-</t>
  </si>
  <si>
    <t>Personal Account - Alexandra Mangene</t>
  </si>
  <si>
    <t>Personal-</t>
  </si>
  <si>
    <t>Tejas Destructors , LLC</t>
  </si>
  <si>
    <t>Tejas Destructors , LLC-</t>
  </si>
  <si>
    <t>The Miller Hull Partnership</t>
  </si>
  <si>
    <t>The Miller Hull Partnership-</t>
  </si>
  <si>
    <t>Taylor Property Solutions Company</t>
  </si>
  <si>
    <t>Taylor Property Solutions Company-</t>
  </si>
  <si>
    <t>L.D. Strobel</t>
  </si>
  <si>
    <t>L.D. Strobel-</t>
  </si>
  <si>
    <t>TIMBERLINE INTERNATIONAL</t>
  </si>
  <si>
    <t>TIMBERLINE INTERNATIONAL-</t>
  </si>
  <si>
    <t>Southeastern Roofing</t>
  </si>
  <si>
    <t>Southeastern Roofing-</t>
  </si>
  <si>
    <t>Groundworks</t>
  </si>
  <si>
    <t>Groundworks Nebraska, LLC-</t>
  </si>
  <si>
    <t>BayWa r.e. Power Solutions, Inc.</t>
  </si>
  <si>
    <t>Enable Energy, Inc-</t>
  </si>
  <si>
    <t>Professional Piping Systems</t>
  </si>
  <si>
    <t>Brightworks Technology</t>
  </si>
  <si>
    <t>Brightworks Technology-</t>
  </si>
  <si>
    <t>Mt Peak Roofing</t>
  </si>
  <si>
    <t>Mt Peak Roofing-</t>
  </si>
  <si>
    <t>Pcm Fire Sprinklers</t>
  </si>
  <si>
    <t>Pcm Fire Sprinklers-</t>
  </si>
  <si>
    <t>STM Construction LLC</t>
  </si>
  <si>
    <t>STM Construction LLC-</t>
  </si>
  <si>
    <t>UK Electric, LLC</t>
  </si>
  <si>
    <t>UK Electric, LLC-</t>
  </si>
  <si>
    <t>ETERNAL WISDOM BOUTIQUE LLC</t>
  </si>
  <si>
    <t>ETERNAL WISDOM BOUTIQUE LLC-</t>
  </si>
  <si>
    <t>Jordan Feliz Music</t>
  </si>
  <si>
    <t>Jordan Feliz Music-</t>
  </si>
  <si>
    <t>Edisto Contracting LLC</t>
  </si>
  <si>
    <t>Edisto Contracting LLC-</t>
  </si>
  <si>
    <t>The Handsfree Group</t>
  </si>
  <si>
    <t>The Handsfree Group-</t>
  </si>
  <si>
    <t>EZ Green Home</t>
  </si>
  <si>
    <t>EZ Green Home-</t>
  </si>
  <si>
    <t>Safco Products</t>
  </si>
  <si>
    <t>Safco-</t>
  </si>
  <si>
    <t>Summit Signal , Inc.</t>
  </si>
  <si>
    <t>Summit Signal, Inc</t>
  </si>
  <si>
    <t>Broadstone</t>
  </si>
  <si>
    <t>Broadstone-</t>
  </si>
  <si>
    <t>McCallum Rock Drilling</t>
  </si>
  <si>
    <t>McCallum Rock Drilling-</t>
  </si>
  <si>
    <t>Craft Contracting</t>
  </si>
  <si>
    <t>Craft Contracting-</t>
  </si>
  <si>
    <t>Energy Star Lighting and Electric Inc</t>
  </si>
  <si>
    <t>Energy Star Lighting and Electric Inc-</t>
  </si>
  <si>
    <t>Strategic Service Solutions</t>
  </si>
  <si>
    <t>Strategic Service Solutions-</t>
  </si>
  <si>
    <t>GLACIER DRILLING &amp; DEWATERING</t>
  </si>
  <si>
    <t>GLACIER DRILLING &amp; DEWATERING-</t>
  </si>
  <si>
    <t>Goodwill Industries International</t>
  </si>
  <si>
    <t>Goodwill Industries International-</t>
  </si>
  <si>
    <t>Brenau University</t>
  </si>
  <si>
    <t>Brenau University-</t>
  </si>
  <si>
    <t>Leewens</t>
  </si>
  <si>
    <t>Leewens-</t>
  </si>
  <si>
    <t>Apex Building Company</t>
  </si>
  <si>
    <t>Apex Building Company-</t>
  </si>
  <si>
    <t>Caliber Field Services Inc.</t>
  </si>
  <si>
    <t>Caliber Field Services Inc.-</t>
  </si>
  <si>
    <t>Professional Piping Systems-</t>
  </si>
  <si>
    <t>Surface America-</t>
  </si>
  <si>
    <t>Trucent</t>
  </si>
  <si>
    <t>Trucent-</t>
  </si>
  <si>
    <t>DC Solar</t>
  </si>
  <si>
    <t>DC Solar-</t>
  </si>
  <si>
    <t>Terraquest</t>
  </si>
  <si>
    <t>Terraquest-</t>
  </si>
  <si>
    <t>GLY Construction</t>
  </si>
  <si>
    <t>GLY Construction-</t>
  </si>
  <si>
    <t>GLY CONSTRUCTION-</t>
  </si>
  <si>
    <t>GLY-</t>
  </si>
  <si>
    <t>Southeastern Surveying and Mapping</t>
  </si>
  <si>
    <t>Southeastern Surveying-</t>
  </si>
  <si>
    <t>Byers Industrial Services</t>
  </si>
  <si>
    <t>Byers Industrial Services-</t>
  </si>
  <si>
    <t>Salt of the Earth</t>
  </si>
  <si>
    <t>Salt of the Earth-</t>
  </si>
  <si>
    <t>Ferrosafe, LLC</t>
  </si>
  <si>
    <t>Ferrosafe</t>
  </si>
  <si>
    <t>Reynolds Construction, LLC</t>
  </si>
  <si>
    <t>Reynolds Construction</t>
  </si>
  <si>
    <t>SASR Workforce Solutions, LLC</t>
  </si>
  <si>
    <t>SASR Opp!</t>
  </si>
  <si>
    <t>Fall Line Construction LLC</t>
  </si>
  <si>
    <t>Fall Line Construction LLC-</t>
  </si>
  <si>
    <t>Winter Environmental</t>
  </si>
  <si>
    <t>Southeastern Surveying</t>
  </si>
  <si>
    <t>Fire &amp; Life Safety America</t>
  </si>
  <si>
    <t>Fire &amp; Life Safety America-</t>
  </si>
  <si>
    <t>Soliant Health Inc</t>
  </si>
  <si>
    <t>Southeastern Traffic Supply</t>
  </si>
  <si>
    <t>Southeastern Traffic Supply-</t>
  </si>
  <si>
    <t>Silikal America</t>
  </si>
  <si>
    <t>Helix Traffic Solutions</t>
  </si>
  <si>
    <t>Helix Traffic Solutions-</t>
  </si>
  <si>
    <t>Harris Steel Erectors</t>
  </si>
  <si>
    <t>Harris Steel Erectors-</t>
  </si>
  <si>
    <t>Orion Security Solutions</t>
  </si>
  <si>
    <t>Orion Security Solutions-</t>
  </si>
  <si>
    <t>Level-Up Towers</t>
  </si>
  <si>
    <t>Coastal Environments, Inc.</t>
  </si>
  <si>
    <t>Coastal Environments-</t>
  </si>
  <si>
    <t>Foresite Group</t>
  </si>
  <si>
    <t>Foresite Group-</t>
  </si>
  <si>
    <t>Quail Construction, LLC</t>
  </si>
  <si>
    <t>Reynolds Construction 2022</t>
  </si>
  <si>
    <t>The Allied Group</t>
  </si>
  <si>
    <t>The Allied Group-</t>
  </si>
  <si>
    <t>5x5.ai</t>
  </si>
  <si>
    <t>5x5.ai-</t>
  </si>
  <si>
    <t>KEMRON Environmental</t>
  </si>
  <si>
    <t>KEMRON Environmental-</t>
  </si>
  <si>
    <t>Kinetic Content</t>
  </si>
  <si>
    <t>Kinetic Content-</t>
  </si>
  <si>
    <t>B&amp;L Construction</t>
  </si>
  <si>
    <t>B and L Construction-</t>
  </si>
  <si>
    <t>Hancock Claims Consultants</t>
  </si>
  <si>
    <t>Hancock Claims Consultants-</t>
  </si>
  <si>
    <t>Muter Construction</t>
  </si>
  <si>
    <t>Muter Construction-</t>
  </si>
  <si>
    <t>Dixon Electric</t>
  </si>
  <si>
    <t>Dixon Electric-</t>
  </si>
  <si>
    <t>Land-Ron Inc.</t>
  </si>
  <si>
    <t>Land-Ron Inc. - SDR</t>
  </si>
  <si>
    <t>Edison Chouest Offshore</t>
  </si>
  <si>
    <t>Edison Chouest Offshore - SDR</t>
  </si>
  <si>
    <t>Poseidon Dredge &amp; Marine</t>
  </si>
  <si>
    <t>Poseidon Dredge &amp; Marine-</t>
  </si>
  <si>
    <t>Sullivan Brothers Family of Companies</t>
  </si>
  <si>
    <t>SLS Health-</t>
  </si>
  <si>
    <t>Five-S Group</t>
  </si>
  <si>
    <t>Five S Group-</t>
  </si>
  <si>
    <t>Thomas Builders</t>
  </si>
  <si>
    <t>Thomas Builders-</t>
  </si>
  <si>
    <t>Sheer Enterprises</t>
  </si>
  <si>
    <t>Home City Ice Co</t>
  </si>
  <si>
    <t>Trinity Constructors, LLC</t>
  </si>
  <si>
    <t>Trinity Constructors, LLC-</t>
  </si>
  <si>
    <t>Kilcor Construction. LLC</t>
  </si>
  <si>
    <t>Set and Service Resources</t>
  </si>
  <si>
    <t>L Squared Construction</t>
  </si>
  <si>
    <t>L Squared Construction-</t>
  </si>
  <si>
    <t>Southeast Vegetation Management</t>
  </si>
  <si>
    <t>Southeast Vegetation Management-</t>
  </si>
  <si>
    <t>Mammoth Sports Construction</t>
  </si>
  <si>
    <t>Mammoth Sports Construction-</t>
  </si>
  <si>
    <t>Team FanClub</t>
  </si>
  <si>
    <t>Team FanClub-</t>
  </si>
  <si>
    <t>Orion Security Solutions 2</t>
  </si>
  <si>
    <t>Beard Construction Group</t>
  </si>
  <si>
    <t>American Service Group</t>
  </si>
  <si>
    <t>Q2 Management Inc</t>
  </si>
  <si>
    <t>Florida Lifts</t>
  </si>
  <si>
    <t>Florida Lifts-</t>
  </si>
  <si>
    <t>TalentMovers</t>
  </si>
  <si>
    <t>TalentMovers-</t>
  </si>
  <si>
    <t>Ram Jack</t>
  </si>
  <si>
    <t>Ram Jack -</t>
  </si>
  <si>
    <t>Northstar Environmental Group. Inc.</t>
  </si>
  <si>
    <t>Northstar Environmental Group. Inc.-</t>
  </si>
  <si>
    <t>TeamCraft Roofing</t>
  </si>
  <si>
    <t>TeamCraft Roofing-</t>
  </si>
  <si>
    <t>Diversified Elevator Service &amp; Equipment</t>
  </si>
  <si>
    <t>Diversified Elevator Service &amp; Equipment-</t>
  </si>
  <si>
    <t>JAG Resources, Inc.</t>
  </si>
  <si>
    <t>KnR Electrical Services</t>
  </si>
  <si>
    <t>KNR Electrical Services-</t>
  </si>
  <si>
    <t>RJP Framing, Inc</t>
  </si>
  <si>
    <t>RJP Framing, Inc-</t>
  </si>
  <si>
    <t>SpecPro Environmental Services</t>
  </si>
  <si>
    <t>SpecPro Environmental Services-</t>
  </si>
  <si>
    <t>DMC Facility Services</t>
  </si>
  <si>
    <t>Tornos</t>
  </si>
  <si>
    <t>Guldmann Inc</t>
  </si>
  <si>
    <t>Guldmann-</t>
  </si>
  <si>
    <t>Select Power Systems</t>
  </si>
  <si>
    <t>Select Power Systems-</t>
  </si>
  <si>
    <t>Pro Automated, Inc.</t>
  </si>
  <si>
    <t>A&amp;W Coatings</t>
  </si>
  <si>
    <t>A&amp;W Maintenance &amp; Coatings</t>
  </si>
  <si>
    <t>Lefever Building Systems Inc</t>
  </si>
  <si>
    <t>Perennial Environmental Services</t>
  </si>
  <si>
    <t>Coalfield Services</t>
  </si>
  <si>
    <t>CyCognito</t>
  </si>
  <si>
    <t>CyCognito-</t>
  </si>
  <si>
    <t>Sunbelt Asphalt Surfaces</t>
  </si>
  <si>
    <t>Sunbelt Asphalt Surfaces-</t>
  </si>
  <si>
    <t>Relevant Power Solutions</t>
  </si>
  <si>
    <t>Relevant Power Solutions-</t>
  </si>
  <si>
    <t>Westmoor Manufacturing</t>
  </si>
  <si>
    <t>Westmoor Manufacturing-</t>
  </si>
  <si>
    <t>Fortney &amp; Weygandt, Inc.</t>
  </si>
  <si>
    <t>Fortney and Weygandt-</t>
  </si>
  <si>
    <t>Eastern Contractors</t>
  </si>
  <si>
    <t>Eastern Contractors-</t>
  </si>
  <si>
    <t>KBM Industrial Services Inc</t>
  </si>
  <si>
    <t>KBM Industrial Services</t>
  </si>
  <si>
    <t>Gaylor Electric, Inc.</t>
  </si>
  <si>
    <t>Gaylor Electric</t>
  </si>
  <si>
    <t>Quality Built LLC</t>
  </si>
  <si>
    <t>Quality Built LLC-</t>
  </si>
  <si>
    <t>Richbrandinc.</t>
  </si>
  <si>
    <t>Richbrandinc.-</t>
  </si>
  <si>
    <t>Lee recreation</t>
  </si>
  <si>
    <t>Lee recreation-</t>
  </si>
  <si>
    <t>J&amp;R Underground</t>
  </si>
  <si>
    <t>J&amp;R Underground-</t>
  </si>
  <si>
    <t>Boomerang Air Charter</t>
  </si>
  <si>
    <t>Boomerang Air Charter-</t>
  </si>
  <si>
    <t>Retail Construction</t>
  </si>
  <si>
    <t>Retail Construction-</t>
  </si>
  <si>
    <t>Source Helicopters</t>
  </si>
  <si>
    <t>Source Helicopters-</t>
  </si>
  <si>
    <t>Mendrop Engineering Resources</t>
  </si>
  <si>
    <t>Mendrop Engineering Resources-</t>
  </si>
  <si>
    <t>F.L. Crane &amp; Sons</t>
  </si>
  <si>
    <t>F.L. Crane &amp; Sons-</t>
  </si>
  <si>
    <t>Nations Roof</t>
  </si>
  <si>
    <t>Nations Roof-</t>
  </si>
  <si>
    <t>Environmental Assessments &amp; Consulting</t>
  </si>
  <si>
    <t>Environmental Assessments &amp; Consulting-</t>
  </si>
  <si>
    <t>Crux Diving</t>
  </si>
  <si>
    <t>Crux Diving-</t>
  </si>
  <si>
    <t>CAROLINA FLOOR SYSTEMS</t>
  </si>
  <si>
    <t>CAROLINA FLOOR SYSTEMS-</t>
  </si>
  <si>
    <t>Reynolds</t>
  </si>
  <si>
    <t>Reynolds-</t>
  </si>
  <si>
    <t>Syndicate Energy Services</t>
  </si>
  <si>
    <t>Syndicate Energy Services-</t>
  </si>
  <si>
    <t>Optimum Fire and Security</t>
  </si>
  <si>
    <t>Optimum Fire and Security-</t>
  </si>
  <si>
    <t>Therapia Staffing</t>
  </si>
  <si>
    <t>Therapia Staffing-</t>
  </si>
  <si>
    <t>Martin Contracting</t>
  </si>
  <si>
    <t>Martin Contracting-</t>
  </si>
  <si>
    <t>R&amp;K Excavation</t>
  </si>
  <si>
    <t>R&amp;K Excavation-</t>
  </si>
  <si>
    <t>Hancock &amp; Sons, Inc.</t>
  </si>
  <si>
    <t>Hancock &amp; Sons, Inc.-</t>
  </si>
  <si>
    <t>Bowman Flooring</t>
  </si>
  <si>
    <t>Bowman Flooring-</t>
  </si>
  <si>
    <t>Resicom</t>
  </si>
  <si>
    <t>Resicom-</t>
  </si>
  <si>
    <t>Foundation Recovery Systems</t>
  </si>
  <si>
    <t>Wild Building Construction</t>
  </si>
  <si>
    <t>Wild Building Construction-</t>
  </si>
  <si>
    <t>Roman Roofing Inc</t>
  </si>
  <si>
    <t>Roman Roofing Inc-</t>
  </si>
  <si>
    <t>Universal Forming</t>
  </si>
  <si>
    <t>Universal Forming-</t>
  </si>
  <si>
    <t>Crescent Construction &amp; Development</t>
  </si>
  <si>
    <t>Crescent Construction &amp; Development-</t>
  </si>
  <si>
    <t>CFI Installation</t>
  </si>
  <si>
    <t>CFI Installation-</t>
  </si>
  <si>
    <t>LIM Group</t>
  </si>
  <si>
    <t>LIM Group-</t>
  </si>
  <si>
    <t>Lauren Studios</t>
  </si>
  <si>
    <t>Lauren Studios-</t>
  </si>
  <si>
    <t>American Roofing &amp; Metal</t>
  </si>
  <si>
    <t>American Roofing &amp; Metal-</t>
  </si>
  <si>
    <t>Petron</t>
  </si>
  <si>
    <t>Consarc Corporation</t>
  </si>
  <si>
    <t>Consarc Corporation-</t>
  </si>
  <si>
    <t>BLAYLOCK HDD</t>
  </si>
  <si>
    <t>SPAN Construction</t>
  </si>
  <si>
    <t>SPAN-</t>
  </si>
  <si>
    <t>SPC Mechanical</t>
  </si>
  <si>
    <t>SPC Mechanical-</t>
  </si>
  <si>
    <t>Century Fire Protection</t>
  </si>
  <si>
    <t>Commercial Lightning Protection</t>
  </si>
  <si>
    <t>Commercial Lightning Protection-</t>
  </si>
  <si>
    <t>Diversified Well Logging</t>
  </si>
  <si>
    <t>Diversified Well Logging-</t>
  </si>
  <si>
    <t>Adams Contracting</t>
  </si>
  <si>
    <t>Adams Contracting-</t>
  </si>
  <si>
    <t>Core Property Restoration</t>
  </si>
  <si>
    <t>Core Restoration-</t>
  </si>
  <si>
    <t>Clear Winds Technologies</t>
  </si>
  <si>
    <t>Clear Winds Technologies-</t>
  </si>
  <si>
    <t>Kantex Companies</t>
  </si>
  <si>
    <t>Kantex Companies-</t>
  </si>
  <si>
    <t>Rumberger, Kirk &amp; Caldwell</t>
  </si>
  <si>
    <t>Rumberger, Kirk &amp; Caldwell-</t>
  </si>
  <si>
    <t>Clarity ITS</t>
  </si>
  <si>
    <t>Prince Technologies</t>
  </si>
  <si>
    <t>Prince Technologies-</t>
  </si>
  <si>
    <t>WEST TREE SERVICE</t>
  </si>
  <si>
    <t>WEST TREE SERVICE-</t>
  </si>
  <si>
    <t>DW Distribution Inc.</t>
  </si>
  <si>
    <t>DW Distribution</t>
  </si>
  <si>
    <t>Garza Construction</t>
  </si>
  <si>
    <t>Woodson Tree, LLC</t>
  </si>
  <si>
    <t>Woodson Incorporated</t>
  </si>
  <si>
    <t>Pittman's Tree &amp; Landscaping</t>
  </si>
  <si>
    <t>Birchcrest Tree &amp; Landscape</t>
  </si>
  <si>
    <t>McDonough Elevators</t>
  </si>
  <si>
    <t>McDonough Elevators-</t>
  </si>
  <si>
    <t>TS Construction Company Inc</t>
  </si>
  <si>
    <t>TS Construction Company Inc-</t>
  </si>
  <si>
    <t>Kofax Austria GmbH</t>
  </si>
  <si>
    <t>Kofax-</t>
  </si>
  <si>
    <t>DEACTIVATED The A3 Company</t>
  </si>
  <si>
    <t>The A3 Company-</t>
  </si>
  <si>
    <t>Century Fire Protection-</t>
  </si>
  <si>
    <t>dbi</t>
  </si>
  <si>
    <t>dbi-</t>
  </si>
  <si>
    <t>SolFarm Solar</t>
  </si>
  <si>
    <t>SolFarm Solar-</t>
  </si>
  <si>
    <t>Crepes a Latte Catering Inc</t>
  </si>
  <si>
    <t>Crepes A Latte-</t>
  </si>
  <si>
    <t>National Flood Experts</t>
  </si>
  <si>
    <t>National Flood Experts-</t>
  </si>
  <si>
    <t>Red Bird Enterprises</t>
  </si>
  <si>
    <t>The Sack Company</t>
  </si>
  <si>
    <t>The Sack Company-</t>
  </si>
  <si>
    <t>FPL Food LLC</t>
  </si>
  <si>
    <t>FPL Food-</t>
  </si>
  <si>
    <t>URETEK USA, Inc.</t>
  </si>
  <si>
    <t>URETEK full volume</t>
  </si>
  <si>
    <t>Froehling &amp; Robertson</t>
  </si>
  <si>
    <t>Security Center USA</t>
  </si>
  <si>
    <t>Utility Partners of America</t>
  </si>
  <si>
    <t>Utility Partners</t>
  </si>
  <si>
    <t>OWEN ELECTRIC COMPANY</t>
  </si>
  <si>
    <t>OWEN ELECTRIC</t>
  </si>
  <si>
    <t>Shermco Industries</t>
  </si>
  <si>
    <t>Shermco -Enthalpy</t>
  </si>
  <si>
    <t>EMSAR</t>
  </si>
  <si>
    <t>IRISNDT</t>
  </si>
  <si>
    <t>CMS Mechanical Services</t>
  </si>
  <si>
    <t>HJ3 Composite Technologies</t>
  </si>
  <si>
    <t>B&amp;M Roofing Contractors</t>
  </si>
  <si>
    <t>B&amp;M Roofing Contractors-</t>
  </si>
  <si>
    <t>Store Space</t>
  </si>
  <si>
    <t>Store Space-</t>
  </si>
  <si>
    <t>J&amp;M Premier Services Inc</t>
  </si>
  <si>
    <t>J&amp;M Premier Services Inc-</t>
  </si>
  <si>
    <t>Central Fire Protection Inc</t>
  </si>
  <si>
    <t>Central Fire Protection SDR</t>
  </si>
  <si>
    <t>Ingeteam</t>
  </si>
  <si>
    <t>Heath Consultants Incorporated</t>
  </si>
  <si>
    <t>Reconnect with Heath Consultants</t>
  </si>
  <si>
    <t>Industrial Access</t>
  </si>
  <si>
    <t>NXT LOGISTICS LLC</t>
  </si>
  <si>
    <t>NXT LOGISTICS LLC-</t>
  </si>
  <si>
    <t>Caliber 1 Construction</t>
  </si>
  <si>
    <t>Caliber 1 Construction-</t>
  </si>
  <si>
    <t>RPF Emergency Services</t>
  </si>
  <si>
    <t>RPF Emergency Services-</t>
  </si>
  <si>
    <t>2xtreme Racing Series</t>
  </si>
  <si>
    <t>2xtremeracingseries.com-</t>
  </si>
  <si>
    <t>TerraFirma</t>
  </si>
  <si>
    <t>TerraFirma-</t>
  </si>
  <si>
    <t>Productions Haut-Vol</t>
  </si>
  <si>
    <t>Productions Haut-Vol-</t>
  </si>
  <si>
    <t>Interstates</t>
  </si>
  <si>
    <t>TechServ Engineering &amp; Consulting</t>
  </si>
  <si>
    <t>Syft Corp</t>
  </si>
  <si>
    <t>Murphy Tower Service, LLC</t>
  </si>
  <si>
    <t>Murphy Tower Service</t>
  </si>
  <si>
    <t>Gregori Construction</t>
  </si>
  <si>
    <t>Gregori Construction-</t>
  </si>
  <si>
    <t>Macro Companies</t>
  </si>
  <si>
    <t>Jones Contractors</t>
  </si>
  <si>
    <t>Jones Contractors-</t>
  </si>
  <si>
    <t>Birdsong Construction</t>
  </si>
  <si>
    <t>Birdsong Construction-</t>
  </si>
  <si>
    <t>DANKO Concrete Construction</t>
  </si>
  <si>
    <t>DANKO Concrete Construction-</t>
  </si>
  <si>
    <t>WayForth</t>
  </si>
  <si>
    <t>McCrory Construction</t>
  </si>
  <si>
    <t>McCrory Construction-</t>
  </si>
  <si>
    <t>Enprotech Industrial Technologies</t>
  </si>
  <si>
    <t>Enprotech</t>
  </si>
  <si>
    <t>VCBO Architecture</t>
  </si>
  <si>
    <t>Measured</t>
  </si>
  <si>
    <t>B&amp;M Roofing Contractors 7/22</t>
  </si>
  <si>
    <t>Degreed</t>
  </si>
  <si>
    <t>Degreed-</t>
  </si>
  <si>
    <t>Big Bang Enterprises, Inc. dba T-ROC</t>
  </si>
  <si>
    <t>T-ROC-</t>
  </si>
  <si>
    <t>MED X</t>
  </si>
  <si>
    <t>MED X-</t>
  </si>
  <si>
    <t>V1 Fiber</t>
  </si>
  <si>
    <t>Action Environmental</t>
  </si>
  <si>
    <t>Action Resources</t>
  </si>
  <si>
    <t>Professional Labor Support</t>
  </si>
  <si>
    <t>Professional Labor Support-</t>
  </si>
  <si>
    <t>Revature</t>
  </si>
  <si>
    <t>Revature-</t>
  </si>
  <si>
    <t>CES Renewables</t>
  </si>
  <si>
    <t>CES Renewables-</t>
  </si>
  <si>
    <t>Jones Contractors - Revival</t>
  </si>
  <si>
    <t>Black Sesame Technologies</t>
  </si>
  <si>
    <t>Black Sesame Technologies-</t>
  </si>
  <si>
    <t>G7 Marketing</t>
  </si>
  <si>
    <t>G7 Marketing-</t>
  </si>
  <si>
    <t>Owen Electric-</t>
  </si>
  <si>
    <t>Show Masters Production Logistics</t>
  </si>
  <si>
    <t>Show Masters Production Logistics-</t>
  </si>
  <si>
    <t>Xybix Systems</t>
  </si>
  <si>
    <t>The Electric Company</t>
  </si>
  <si>
    <t>CoolSys - Refrigeration and HVAC Systems</t>
  </si>
  <si>
    <t>Barr Geospatial Solutions, LLC dba Airborne Imaging</t>
  </si>
  <si>
    <t>Airborne Imaging</t>
  </si>
  <si>
    <t>Under Canvas</t>
  </si>
  <si>
    <t>Triad Mechanical</t>
  </si>
  <si>
    <t>Triad Mechanical-</t>
  </si>
  <si>
    <t>DBE Utility Services</t>
  </si>
  <si>
    <t>DBE Utility Services-</t>
  </si>
  <si>
    <t>Plastic Omnium</t>
  </si>
  <si>
    <t>Plastic Omnium-</t>
  </si>
  <si>
    <t>Patriot Claims Consultants</t>
  </si>
  <si>
    <t>Patriot Claims Consultants-</t>
  </si>
  <si>
    <t>Blinderman Construction</t>
  </si>
  <si>
    <t>Blinderman-</t>
  </si>
  <si>
    <t>United Communication Services</t>
  </si>
  <si>
    <t>United Communication Services-</t>
  </si>
  <si>
    <t>Gryphon Environmental</t>
  </si>
  <si>
    <t>Gryphon Environmental-</t>
  </si>
  <si>
    <t>Callaway Industrial</t>
  </si>
  <si>
    <t>Callaway Industrial-</t>
  </si>
  <si>
    <t>The Louis Allis</t>
  </si>
  <si>
    <t>The Louis Allis-</t>
  </si>
  <si>
    <t>Power of Design Group, LLC</t>
  </si>
  <si>
    <t>Power of Design Group</t>
  </si>
  <si>
    <t>Kelley Brothers Roofing</t>
  </si>
  <si>
    <t>Kelley Brothers Roofing-</t>
  </si>
  <si>
    <t>Shaffield Building Specialties</t>
  </si>
  <si>
    <t>Shaffield Building Specialties-</t>
  </si>
  <si>
    <t>BM2 Freight Services</t>
  </si>
  <si>
    <t>BM2 Freight Services-</t>
  </si>
  <si>
    <t>Downs Construction</t>
  </si>
  <si>
    <t>Downs Construction-</t>
  </si>
  <si>
    <t>DUPE ASM Retail Merchandisers - DEACTIVATED</t>
  </si>
  <si>
    <t>ASM Retail Merchandisers-</t>
  </si>
  <si>
    <t>Owens Telecom Services</t>
  </si>
  <si>
    <t>Owens Telecom Services-</t>
  </si>
  <si>
    <t>Home Elevators Direct</t>
  </si>
  <si>
    <t>Home Elevators Direct-</t>
  </si>
  <si>
    <t>Fox Valley Metrology</t>
  </si>
  <si>
    <t>Fox Valley Metrology-</t>
  </si>
  <si>
    <t>Marand Builders Inc</t>
  </si>
  <si>
    <t>Marand Builders Inc-</t>
  </si>
  <si>
    <t>Storage Structures</t>
  </si>
  <si>
    <t>Storage Structures-</t>
  </si>
  <si>
    <t>Arango Insulation</t>
  </si>
  <si>
    <t>Arango Insulation-</t>
  </si>
  <si>
    <t>Summit Anchor</t>
  </si>
  <si>
    <t>Summit Anchor-</t>
  </si>
  <si>
    <t>NWA Tower Services</t>
  </si>
  <si>
    <t>NWA Tower Services-</t>
  </si>
  <si>
    <t>OneCor</t>
  </si>
  <si>
    <t>OneCor-</t>
  </si>
  <si>
    <t>Smith Excavating LLC</t>
  </si>
  <si>
    <t>Smith Excavating LLC-</t>
  </si>
  <si>
    <t>Grant Mackay Demolition</t>
  </si>
  <si>
    <t>Grant Mackay Demolition-</t>
  </si>
  <si>
    <t>Sterling Crane</t>
  </si>
  <si>
    <t>Sterling Crane-</t>
  </si>
  <si>
    <t>Telecom Tower &amp; Power Services</t>
  </si>
  <si>
    <t>Telecom Tower &amp; Power Services-</t>
  </si>
  <si>
    <t>Apex Site Solutions</t>
  </si>
  <si>
    <t>Griswold Telecom</t>
  </si>
  <si>
    <t>Griswold Telecom-</t>
  </si>
  <si>
    <t>K &amp; M Communications</t>
  </si>
  <si>
    <t>K &amp; M Communications-</t>
  </si>
  <si>
    <t>Qualcorr</t>
  </si>
  <si>
    <t>Qualcorr-</t>
  </si>
  <si>
    <t>Bankpak</t>
  </si>
  <si>
    <t>Bankpak-</t>
  </si>
  <si>
    <t>Joe Ciceri Public Service, Inc dba Electrical Works</t>
  </si>
  <si>
    <t>Electrical Works-</t>
  </si>
  <si>
    <t>Cape Fear Utilities</t>
  </si>
  <si>
    <t>Cape Fear Utilities-</t>
  </si>
  <si>
    <t>R. R. Cassidy Inc</t>
  </si>
  <si>
    <t>R. R. Cassidy Inc-</t>
  </si>
  <si>
    <t>Heartland Solutions</t>
  </si>
  <si>
    <t>Heartland Solutions-</t>
  </si>
  <si>
    <t>Burns Environmental</t>
  </si>
  <si>
    <t>Burns Environmental-</t>
  </si>
  <si>
    <t>Smilepoint Dental Group</t>
  </si>
  <si>
    <t>ResponsAble Safety Staffing</t>
  </si>
  <si>
    <t>Responsable Safety Staffing</t>
  </si>
  <si>
    <t>LifeHealth</t>
  </si>
  <si>
    <t>LifeHealth-</t>
  </si>
  <si>
    <t>Haas Sons</t>
  </si>
  <si>
    <t>Haas Sons-</t>
  </si>
  <si>
    <t>Waldron Private Wealth</t>
  </si>
  <si>
    <t>Admiral Security Services</t>
  </si>
  <si>
    <t>Admiral Security Services-</t>
  </si>
  <si>
    <t>Craft and Technical Solutions</t>
  </si>
  <si>
    <t>Craft and Technical Solutions-</t>
  </si>
  <si>
    <t>Be Well Solutions</t>
  </si>
  <si>
    <t>Luv Logic</t>
  </si>
  <si>
    <t>Luv Logic-</t>
  </si>
  <si>
    <t>Rural Solar Restoration</t>
  </si>
  <si>
    <t>Rural Solar Restoration-</t>
  </si>
  <si>
    <t>PVR Technologies</t>
  </si>
  <si>
    <t>StatMinds-</t>
  </si>
  <si>
    <t>INNOVO Facility Maintenance</t>
  </si>
  <si>
    <t>INNOVO Facility Maintenance-</t>
  </si>
  <si>
    <t>Automation Engineering Company</t>
  </si>
  <si>
    <t>Automation Engineering Company-</t>
  </si>
  <si>
    <t>H1</t>
  </si>
  <si>
    <t>H1-</t>
  </si>
  <si>
    <t>Dec Group</t>
  </si>
  <si>
    <t>Dec Group-</t>
  </si>
  <si>
    <t>Colón Ramirez LLC</t>
  </si>
  <si>
    <t>Colón Ramirez LLC-</t>
  </si>
  <si>
    <t>DEACTIVATED topjockz</t>
  </si>
  <si>
    <t>topjockz-</t>
  </si>
  <si>
    <t>SES Group</t>
  </si>
  <si>
    <t>SES Group-</t>
  </si>
  <si>
    <t>Er-Con Technologies</t>
  </si>
  <si>
    <t>Er-Con Technologies-</t>
  </si>
  <si>
    <t>Targa Partners, LLC</t>
  </si>
  <si>
    <t>Targa-</t>
  </si>
  <si>
    <t>Targa Partners, LLC-</t>
  </si>
  <si>
    <t>Arete Construction Services, LLC</t>
  </si>
  <si>
    <t>Business For Life</t>
  </si>
  <si>
    <t>Alliance Industrial Group</t>
  </si>
  <si>
    <t>A2V</t>
  </si>
  <si>
    <t>A2V operated by Tower Aviation Management LLC-</t>
  </si>
  <si>
    <t>Fidelity Communications</t>
  </si>
  <si>
    <t>Fidelity Communications Revival</t>
  </si>
  <si>
    <t>Security Geniuses</t>
  </si>
  <si>
    <t>Robert Brinson- Revivify</t>
  </si>
  <si>
    <t>Alumni Association of the University of Michigan</t>
  </si>
  <si>
    <t>Alumni Association of the University of Michigan-</t>
  </si>
  <si>
    <t>AIM Smarter</t>
  </si>
  <si>
    <t>Revivify</t>
  </si>
  <si>
    <t>Proclaim Promotions, Inc.</t>
  </si>
  <si>
    <t>Resurrection</t>
  </si>
  <si>
    <t>Crenshaw Lighting</t>
  </si>
  <si>
    <t>Austin Wood Recycling</t>
  </si>
  <si>
    <t>Austin Wood Recycling-</t>
  </si>
  <si>
    <t>Global Roofing Group</t>
  </si>
  <si>
    <t>Global Roofing Group-</t>
  </si>
  <si>
    <t>Working America</t>
  </si>
  <si>
    <t>Working America-</t>
  </si>
  <si>
    <t>Palm Health Resources</t>
  </si>
  <si>
    <t>Revival</t>
  </si>
  <si>
    <t>National Water Services</t>
  </si>
  <si>
    <t>National Water</t>
  </si>
  <si>
    <t>Beachview Energy</t>
  </si>
  <si>
    <t>Beachview Energy-</t>
  </si>
  <si>
    <t>Ascend Tek</t>
  </si>
  <si>
    <t>Ascend Tek-</t>
  </si>
  <si>
    <t>Longfellow Energy LP</t>
  </si>
  <si>
    <t>Riata Corporate Group-</t>
  </si>
  <si>
    <t>Eagle Automation</t>
  </si>
  <si>
    <t>Eagle Automation Revival</t>
  </si>
  <si>
    <t>Wynne Transportation</t>
  </si>
  <si>
    <t>Wynne Transportation-</t>
  </si>
  <si>
    <t>Alitzaam</t>
  </si>
  <si>
    <t>Alitzaam-</t>
  </si>
  <si>
    <t>Startup Digest | TechStars</t>
  </si>
  <si>
    <t>Startup Digest</t>
  </si>
  <si>
    <t>CoGri USA</t>
  </si>
  <si>
    <t>ACA Event Solutions</t>
  </si>
  <si>
    <t>Haywood enterprizes</t>
  </si>
  <si>
    <t>NuWest Holdings Group</t>
  </si>
  <si>
    <t>Better Built Enterprises</t>
  </si>
  <si>
    <t>Better Built Enterprises-</t>
  </si>
  <si>
    <t>Louisville Executive Aviation</t>
  </si>
  <si>
    <t>Louisville Executive Aviation-</t>
  </si>
  <si>
    <t>Midex Corp</t>
  </si>
  <si>
    <t>MachMotion</t>
  </si>
  <si>
    <t>Dalko Resources</t>
  </si>
  <si>
    <t>Dalko Resources-</t>
  </si>
  <si>
    <t>Bockmon &amp; Woody Electric</t>
  </si>
  <si>
    <t>Bockmon &amp; Woody Electric-</t>
  </si>
  <si>
    <t>HSW Construction</t>
  </si>
  <si>
    <t>HSW Construction-</t>
  </si>
  <si>
    <t>AD&amp;C Enterprises LLC dba Manit Industries LLC</t>
  </si>
  <si>
    <t>AD&amp;C Enterprises</t>
  </si>
  <si>
    <t>Columbia Basin BioScience</t>
  </si>
  <si>
    <t>Columbia Basin BioScience-</t>
  </si>
  <si>
    <t>Ethos Anesthesia</t>
  </si>
  <si>
    <t>DuraEdge Products</t>
  </si>
  <si>
    <t>DuraEdge Products-</t>
  </si>
  <si>
    <t>Rapid Response Team</t>
  </si>
  <si>
    <t>SOS Global Express</t>
  </si>
  <si>
    <t>SOS Global Express-</t>
  </si>
  <si>
    <t>DEL Packaging</t>
  </si>
  <si>
    <t>DEL Packaging-</t>
  </si>
  <si>
    <t>Dalworth Lighting</t>
  </si>
  <si>
    <t>Dalworth Lighting-</t>
  </si>
  <si>
    <t>DuraEdge - Perk</t>
  </si>
  <si>
    <t>AD Miller</t>
  </si>
  <si>
    <t>A.D. Miller</t>
  </si>
  <si>
    <t>Prusak's Precision Construction</t>
  </si>
  <si>
    <t>Prusak's Precision Construction-</t>
  </si>
  <si>
    <t>MEDRelief Staffing</t>
  </si>
  <si>
    <t>MEDRelief Staffing-</t>
  </si>
  <si>
    <t>Den25 LLC</t>
  </si>
  <si>
    <t>ALLIANCE MEDICAL STAFFING</t>
  </si>
  <si>
    <t>ALLIANCE MEDICAL STAFFING-</t>
  </si>
  <si>
    <t>Davis Design</t>
  </si>
  <si>
    <t>Davis Design-</t>
  </si>
  <si>
    <t>ICON Architectural Group</t>
  </si>
  <si>
    <t>ICON Architectural Group-</t>
  </si>
  <si>
    <t>Pickett and Associates</t>
  </si>
  <si>
    <t>Pickett and Associates-</t>
  </si>
  <si>
    <t>Recruiting Resources</t>
  </si>
  <si>
    <t>Recruiting Resources-</t>
  </si>
  <si>
    <t>Paulsen</t>
  </si>
  <si>
    <t>Paulsen-</t>
  </si>
  <si>
    <t>Locum Connections</t>
  </si>
  <si>
    <t>Tradesmithe</t>
  </si>
  <si>
    <t>Tradesmithe-</t>
  </si>
  <si>
    <t>Vital Consulting Group</t>
  </si>
  <si>
    <t>Vital Consulting Group-</t>
  </si>
  <si>
    <t>Thelin Recycling</t>
  </si>
  <si>
    <t>Thelin Recycling-</t>
  </si>
  <si>
    <t>Actriv</t>
  </si>
  <si>
    <t>Actriv-</t>
  </si>
  <si>
    <t>CRM Workforce Solutions</t>
  </si>
  <si>
    <t>CRM Workforce Solutions-</t>
  </si>
  <si>
    <t>Graber Construction</t>
  </si>
  <si>
    <t>Graber Crane-</t>
  </si>
  <si>
    <t>The Rios Group</t>
  </si>
  <si>
    <t>The Rios Group-</t>
  </si>
  <si>
    <t>Synergy Disaster Recovery</t>
  </si>
  <si>
    <t>Synergy Disaster Recovery-</t>
  </si>
  <si>
    <t>MEDReflief Staffing -</t>
  </si>
  <si>
    <t>Active Deployment Systems</t>
  </si>
  <si>
    <t>E.F. Lea Electrical Contractor, Inc.</t>
  </si>
  <si>
    <t>E.F. Lea Electrical Contractor, Inc.-</t>
  </si>
  <si>
    <t>POINTCORE Construction</t>
  </si>
  <si>
    <t>POINTCORE Construction-</t>
  </si>
  <si>
    <t>Ranger Energy</t>
  </si>
  <si>
    <t>Ranger Energy Services</t>
  </si>
  <si>
    <t>Talos Engineered Products</t>
  </si>
  <si>
    <t>Talos Engineered Products-</t>
  </si>
  <si>
    <t>Priority Energy Services</t>
  </si>
  <si>
    <t>Priority Energy Services-</t>
  </si>
  <si>
    <t>Avfuel</t>
  </si>
  <si>
    <t>Avfuel-</t>
  </si>
  <si>
    <t>Planemasters</t>
  </si>
  <si>
    <t>Planemasters-</t>
  </si>
  <si>
    <t>Rebooking Opp</t>
  </si>
  <si>
    <t>Winners Circle</t>
  </si>
  <si>
    <t>Winners Circle (Correct Opp)</t>
  </si>
  <si>
    <t>Endelman &amp; Associates</t>
  </si>
  <si>
    <t>Endelman &amp; Associates-</t>
  </si>
  <si>
    <t>R&amp;R Oilfield Services</t>
  </si>
  <si>
    <t>R&amp;R Oilfield Services-</t>
  </si>
  <si>
    <t>MPR Associates</t>
  </si>
  <si>
    <t>MPR Associates-</t>
  </si>
  <si>
    <t>Resource Automation &amp; Electrical</t>
  </si>
  <si>
    <t>Resource Automation &amp; Electrical-</t>
  </si>
  <si>
    <t>Mach One Air Charters</t>
  </si>
  <si>
    <t>Mach One Air Charters-</t>
  </si>
  <si>
    <t>Aqua</t>
  </si>
  <si>
    <t>Aqua-</t>
  </si>
  <si>
    <t>Cantsink</t>
  </si>
  <si>
    <t>Stark Pipeline Services</t>
  </si>
  <si>
    <t>Stark Pipeline Services-</t>
  </si>
  <si>
    <t>Diversified Fluid Solutions</t>
  </si>
  <si>
    <t>Diversified Fluid Solutions-</t>
  </si>
  <si>
    <t>CMC Racking Installers</t>
  </si>
  <si>
    <t>Southern Power Systems</t>
  </si>
  <si>
    <t>SoPower</t>
  </si>
  <si>
    <t>Dillie and Kuhn</t>
  </si>
  <si>
    <t>Dillie and Kuhn-</t>
  </si>
  <si>
    <t>DoC Mapping</t>
  </si>
  <si>
    <t>DoC Mapping-</t>
  </si>
  <si>
    <t>Nationwide Services</t>
  </si>
  <si>
    <t>Nationwide Services-</t>
  </si>
  <si>
    <t>Fikes</t>
  </si>
  <si>
    <t>Ideal Energy Solar</t>
  </si>
  <si>
    <t>Ideal Energy Solar-</t>
  </si>
  <si>
    <t>XLNT Contracting</t>
  </si>
  <si>
    <t>XLNT Contracting-</t>
  </si>
  <si>
    <t>Touch of Color Flooring</t>
  </si>
  <si>
    <t>A &amp; K Slip Forming Inc.</t>
  </si>
  <si>
    <t>A &amp; K Slip Forming Inc.-</t>
  </si>
  <si>
    <t>Evans Land Clearing LLC</t>
  </si>
  <si>
    <t>Evans Land Clearing LLC-</t>
  </si>
  <si>
    <t>CentralStar Cooperative</t>
  </si>
  <si>
    <t>CentralStar Cooperative-</t>
  </si>
  <si>
    <t>Kentuckiana Seismic &amp; Survey</t>
  </si>
  <si>
    <t>Kentuckiana Seismic &amp; Survey-</t>
  </si>
  <si>
    <t>Cyberhawk Innovations</t>
  </si>
  <si>
    <t>Cyberhawk Innovations-</t>
  </si>
  <si>
    <t>Floor Care Specialists, Inc</t>
  </si>
  <si>
    <t>FCS Industrial Solutions-</t>
  </si>
  <si>
    <t>City of Bowling Green</t>
  </si>
  <si>
    <t>City of Bowling Green, Bowling Green Police Department-</t>
  </si>
  <si>
    <t>DeBra-Kuempel</t>
  </si>
  <si>
    <t>DeBra-Kuempel-</t>
  </si>
  <si>
    <t>B&amp;W</t>
  </si>
  <si>
    <t>B&amp;W-</t>
  </si>
  <si>
    <t>AG SPORTS SERVICES</t>
  </si>
  <si>
    <t>AGSportsServices-</t>
  </si>
  <si>
    <t>Boombox</t>
  </si>
  <si>
    <t>BoomBox (Revival)</t>
  </si>
  <si>
    <t>Sealwrap Installations</t>
  </si>
  <si>
    <t>Sealwrap Installations-</t>
  </si>
  <si>
    <t>Core Communications LLC</t>
  </si>
  <si>
    <t>Core Communications -</t>
  </si>
  <si>
    <t>Renosys Corporation</t>
  </si>
  <si>
    <t>Renosys-</t>
  </si>
  <si>
    <t>National Retrofitting Group</t>
  </si>
  <si>
    <t>National Retrofitting Group-</t>
  </si>
  <si>
    <t>Bluebird Energy Partners</t>
  </si>
  <si>
    <t>Tele-Vac Environmental</t>
  </si>
  <si>
    <t>Straight Line Construction</t>
  </si>
  <si>
    <t>Straight Line Construction-</t>
  </si>
  <si>
    <t>Unity Works Lighting</t>
  </si>
  <si>
    <t>Unity Works Lighting-</t>
  </si>
  <si>
    <t>CSI Lubbock</t>
  </si>
  <si>
    <t>CSI Lubbock-</t>
  </si>
  <si>
    <t>Hampton Industrial Services</t>
  </si>
  <si>
    <t>Hampton Industrial Services-</t>
  </si>
  <si>
    <t>West Coast Construction &amp; Equipment Co</t>
  </si>
  <si>
    <t>West Coast Construction &amp; Equipment Co-</t>
  </si>
  <si>
    <t>So Cal Custom Inc</t>
  </si>
  <si>
    <t>Cal Custom Inc-</t>
  </si>
  <si>
    <t>Mozingo Construction Inc</t>
  </si>
  <si>
    <t>Mozingo Construction Inc-</t>
  </si>
  <si>
    <t>Heffler Contracting Group</t>
  </si>
  <si>
    <t>Heffler Contracting Group-</t>
  </si>
  <si>
    <t>Empire Pump Corporation</t>
  </si>
  <si>
    <t>Empire Pump Corporation-</t>
  </si>
  <si>
    <t>Loven Contracting</t>
  </si>
  <si>
    <t>Loven Contracting-</t>
  </si>
  <si>
    <t>BOONES FERRY ELECTRIC INC</t>
  </si>
  <si>
    <t>BOONES FERRY ELECTRIC INC-</t>
  </si>
  <si>
    <t>Tru Pipe</t>
  </si>
  <si>
    <t>Tru Pipe-</t>
  </si>
  <si>
    <t>T &amp; I CONSTRUCTION LLC</t>
  </si>
  <si>
    <t>T &amp; I CONSTRUCTION LLC-</t>
  </si>
  <si>
    <t>Final Phase Construction Inc</t>
  </si>
  <si>
    <t>Final Phase Construction-</t>
  </si>
  <si>
    <t>PROS</t>
  </si>
  <si>
    <t>PROS-</t>
  </si>
  <si>
    <t>Delsco Northwest, Inc.</t>
  </si>
  <si>
    <t>Delsco Northwest, Inc.-</t>
  </si>
  <si>
    <t>Tesla Electric</t>
  </si>
  <si>
    <t>Tesla Electric-</t>
  </si>
  <si>
    <t>Concord General Contracting</t>
  </si>
  <si>
    <t>Concord General Contracting-</t>
  </si>
  <si>
    <t>Jaymark</t>
  </si>
  <si>
    <t>Jaymark-</t>
  </si>
  <si>
    <t>Team Construction</t>
  </si>
  <si>
    <t>Team Construction-</t>
  </si>
  <si>
    <t>JTEC HCM</t>
  </si>
  <si>
    <t>JTEC HCM-</t>
  </si>
  <si>
    <t>Maya Erectors LC</t>
  </si>
  <si>
    <t>Maya Erectors LC-</t>
  </si>
  <si>
    <t>Precision Concrete Construction, Inc.</t>
  </si>
  <si>
    <t>Precision Concrete Construction</t>
  </si>
  <si>
    <t>Cajun Industries, LLC</t>
  </si>
  <si>
    <t>PBX Corporation</t>
  </si>
  <si>
    <t>PBX Corporation -</t>
  </si>
  <si>
    <t>Singleton Tower</t>
  </si>
  <si>
    <t>Finley Asphalt and Concrete, Inc.</t>
  </si>
  <si>
    <t>Finley Asphalt and Concrete, Inc.-</t>
  </si>
  <si>
    <t>Tomahawk Crane &amp; Rigging</t>
  </si>
  <si>
    <t>Tomahawk Crane &amp; Rigging-</t>
  </si>
  <si>
    <t>Martin Specialty Coatings</t>
  </si>
  <si>
    <t>Martin Specialty Coatings-</t>
  </si>
  <si>
    <t>Chattanooga Roofing</t>
  </si>
  <si>
    <t>Chattanooga Roofing-</t>
  </si>
  <si>
    <t>Candito Construction</t>
  </si>
  <si>
    <t>Candito Construction- Revival</t>
  </si>
  <si>
    <t>Modern Construction Services</t>
  </si>
  <si>
    <t>Candito Construction - new opp</t>
  </si>
  <si>
    <t>Reliable Concrete Polishing</t>
  </si>
  <si>
    <t>Reliable Concrete Polishing-</t>
  </si>
  <si>
    <t>NOVA Consultants</t>
  </si>
  <si>
    <t>NOVA Consultants - new opp</t>
  </si>
  <si>
    <t>Cardinal Concrete Services</t>
  </si>
  <si>
    <t>Cardinal Concrete Services-</t>
  </si>
  <si>
    <t>Community Construction Group</t>
  </si>
  <si>
    <t>Community Construction Group-</t>
  </si>
  <si>
    <t>Legacy Telecommunications</t>
  </si>
  <si>
    <t>Legacy Telecommunications-</t>
  </si>
  <si>
    <t>Parker Group Inc</t>
  </si>
  <si>
    <t>Parker Group Inc-</t>
  </si>
  <si>
    <t>Columbia Technologies, LLC</t>
  </si>
  <si>
    <t>Columbia Technologies</t>
  </si>
  <si>
    <t>Network Connex</t>
  </si>
  <si>
    <t>Sterilization &amp; Technologies Solutions</t>
  </si>
  <si>
    <t>Sterilization &amp; Technologies Solutions-</t>
  </si>
  <si>
    <t>StructureTec</t>
  </si>
  <si>
    <t>Tejas Specialty Concrete Coatings</t>
  </si>
  <si>
    <t>F &amp; F Construction Company Inc.</t>
  </si>
  <si>
    <t>F&amp;F Construction</t>
  </si>
  <si>
    <t>Sky Elements</t>
  </si>
  <si>
    <t>Sky Elements-</t>
  </si>
  <si>
    <t>idGROUP</t>
  </si>
  <si>
    <t>idGROUP-</t>
  </si>
  <si>
    <t>Best</t>
  </si>
  <si>
    <t>Best-</t>
  </si>
  <si>
    <t>Blue Water Energy Services</t>
  </si>
  <si>
    <t>Blue Water Energy Services-</t>
  </si>
  <si>
    <t>Auzmet</t>
  </si>
  <si>
    <t>Auzmet-</t>
  </si>
  <si>
    <t>OPN Architects</t>
  </si>
  <si>
    <t>OPN Architects-</t>
  </si>
  <si>
    <t>ETD Construction LLC dba Green Turf &amp; Sports</t>
  </si>
  <si>
    <t>Green Turf &amp; Sports-</t>
  </si>
  <si>
    <t>Midwest Sport and Turf Sytems</t>
  </si>
  <si>
    <t>Midwest Sport and Turf Sytems-</t>
  </si>
  <si>
    <t>Alliance Environmental Group</t>
  </si>
  <si>
    <t>RM Myers</t>
  </si>
  <si>
    <t>RM Myers-</t>
  </si>
  <si>
    <t>Oklahoma Environmental Services</t>
  </si>
  <si>
    <t>Oklahoma Environmental Services-</t>
  </si>
  <si>
    <t>Hughes Group, Inc.</t>
  </si>
  <si>
    <t>Hughes Group</t>
  </si>
  <si>
    <t>Americaribe</t>
  </si>
  <si>
    <t>Americaribe-</t>
  </si>
  <si>
    <t>CONSTRUCTION TESTING &amp; ENGINEERING, INC.</t>
  </si>
  <si>
    <t>CONSTRUCTION TESTING &amp; ENGINEERING, INC.-</t>
  </si>
  <si>
    <t>Engineering/Remediation Resources Group</t>
  </si>
  <si>
    <t>Engineering/Remediation Resources Group-</t>
  </si>
  <si>
    <t>Health Gauge</t>
  </si>
  <si>
    <t>Health Gauge-</t>
  </si>
  <si>
    <t>Alta Contracting</t>
  </si>
  <si>
    <t>Alta Contracting-</t>
  </si>
  <si>
    <t>National Filter Service</t>
  </si>
  <si>
    <t>Morel Eyewear</t>
  </si>
  <si>
    <t>Morel Eyewear-</t>
  </si>
  <si>
    <t>Smart Rain</t>
  </si>
  <si>
    <t>Smart Rain-</t>
  </si>
  <si>
    <t>Integrated Proteins</t>
  </si>
  <si>
    <t>Integrated Proteins-</t>
  </si>
  <si>
    <t>Electrical Contractors</t>
  </si>
  <si>
    <t>Electrical Contractors-</t>
  </si>
  <si>
    <t>Integrity Traffic</t>
  </si>
  <si>
    <t>Integrity Traffic-</t>
  </si>
  <si>
    <t>Centerline Drilling</t>
  </si>
  <si>
    <t>Centerline Drilling-</t>
  </si>
  <si>
    <t>Kent Engineering</t>
  </si>
  <si>
    <t>Kent Engineering-</t>
  </si>
  <si>
    <t>Premier Workforce</t>
  </si>
  <si>
    <t>Statewide Machinery</t>
  </si>
  <si>
    <t>Statewide Machinery-</t>
  </si>
  <si>
    <t>Volterra Systems</t>
  </si>
  <si>
    <t>American Home Centers</t>
  </si>
  <si>
    <t>American Home Centers-</t>
  </si>
  <si>
    <t>Alfaro Communications Construction</t>
  </si>
  <si>
    <t>Alfaro Communications Construction-</t>
  </si>
  <si>
    <t>EFN Enterprises</t>
  </si>
  <si>
    <t>EFN Enterprises-</t>
  </si>
  <si>
    <t>Central Service</t>
  </si>
  <si>
    <t>Central Service-</t>
  </si>
  <si>
    <t>LTT Partners</t>
  </si>
  <si>
    <t>LTT Partners-</t>
  </si>
  <si>
    <t>DC Builders</t>
  </si>
  <si>
    <t>DC Builders-</t>
  </si>
  <si>
    <t>Septon Development Group</t>
  </si>
  <si>
    <t>Septon Development Group-</t>
  </si>
  <si>
    <t>Foxbox Digital</t>
  </si>
  <si>
    <t>Shamrock Environmental</t>
  </si>
  <si>
    <t>Shamrock Environmental-</t>
  </si>
  <si>
    <t>Karsun Solutions</t>
  </si>
  <si>
    <t>Karsun Solutions-</t>
  </si>
  <si>
    <t>Allen &amp; Company Environmental Services</t>
  </si>
  <si>
    <t>Allen &amp; Company Environmental Services-</t>
  </si>
  <si>
    <t>Industrial Hygiene and Safety Technology</t>
  </si>
  <si>
    <t>Industrial Hygiene and Safety Technology-</t>
  </si>
  <si>
    <t>O6 Environmental Services</t>
  </si>
  <si>
    <t>O6 Environmental Services-</t>
  </si>
  <si>
    <t>Ecklund Logistics</t>
  </si>
  <si>
    <t>Ecklund Logistics-</t>
  </si>
  <si>
    <t>Nutec Group</t>
  </si>
  <si>
    <t>Nutec Group SA de CV-</t>
  </si>
  <si>
    <t>Geological Resources</t>
  </si>
  <si>
    <t>Geological Resources-</t>
  </si>
  <si>
    <t>CLEAN INFUSION</t>
  </si>
  <si>
    <t>CLEAN INFUSION LLC-C-</t>
  </si>
  <si>
    <t>J&amp;K Security Solutions</t>
  </si>
  <si>
    <t>J&amp;K Security Solutions-</t>
  </si>
  <si>
    <t>Environmental Restoration</t>
  </si>
  <si>
    <t>Environmental Restoration-</t>
  </si>
  <si>
    <t>Hartman Executive Advisors</t>
  </si>
  <si>
    <t>Hartman Executive Advisors-</t>
  </si>
  <si>
    <t>Clean Infusion</t>
  </si>
  <si>
    <t>Mabe Steel</t>
  </si>
  <si>
    <t>Mabe Steel-</t>
  </si>
  <si>
    <t>S&amp;H Systems</t>
  </si>
  <si>
    <t>S&amp;H Systems Revival</t>
  </si>
  <si>
    <t>Compliant Access Products</t>
  </si>
  <si>
    <t>Compliant Access Products-</t>
  </si>
  <si>
    <t>Amdrill</t>
  </si>
  <si>
    <t>Amdrill-</t>
  </si>
  <si>
    <t>Marine Solutions, Inc.</t>
  </si>
  <si>
    <t>Marine Solutions, Inc.-</t>
  </si>
  <si>
    <t>Bay Power Solutions</t>
  </si>
  <si>
    <t>Bay Power Solutions-</t>
  </si>
  <si>
    <t>DEACTIVATED The Balmoral Group</t>
  </si>
  <si>
    <t>The Balmoral Group-</t>
  </si>
  <si>
    <t>Thompson Building Wrecking Company</t>
  </si>
  <si>
    <t>Thompson Building Wrecking-</t>
  </si>
  <si>
    <t>Ellsworth Systems</t>
  </si>
  <si>
    <t>Ellsworth Systems-</t>
  </si>
  <si>
    <t>PremiseLink</t>
  </si>
  <si>
    <t>PremiseLink-</t>
  </si>
  <si>
    <t>Phoenix Contracting</t>
  </si>
  <si>
    <t>Phoenix Contracting-</t>
  </si>
  <si>
    <t>Car Keys Express</t>
  </si>
  <si>
    <t>Car Keys Express-</t>
  </si>
  <si>
    <t>Utility Asset Management, Inc.</t>
  </si>
  <si>
    <t>UAM-</t>
  </si>
  <si>
    <t>Hillsdale Furniture</t>
  </si>
  <si>
    <t>Hillsdale Furniture-</t>
  </si>
  <si>
    <t>Nationwide Expos</t>
  </si>
  <si>
    <t>Nationwide Expos-</t>
  </si>
  <si>
    <t>Icon Machine Tool</t>
  </si>
  <si>
    <t>Icon Machine Tool-</t>
  </si>
  <si>
    <t>Mabe Steel -</t>
  </si>
  <si>
    <t>S&amp;S Structures</t>
  </si>
  <si>
    <t>S&amp;S Structures-</t>
  </si>
  <si>
    <t>UDC Sports</t>
  </si>
  <si>
    <t>UDC Sports-</t>
  </si>
  <si>
    <t>Eastern Communications</t>
  </si>
  <si>
    <t>Eastern Communications-</t>
  </si>
  <si>
    <t>The Harper Company</t>
  </si>
  <si>
    <t>The Harper Company-</t>
  </si>
  <si>
    <t>Loud and Live</t>
  </si>
  <si>
    <t>Loud and Live-</t>
  </si>
  <si>
    <t>Queen City Railroad Construction</t>
  </si>
  <si>
    <t>Queen City Railroad Construction-</t>
  </si>
  <si>
    <t>Roots Equity Group</t>
  </si>
  <si>
    <t>Roots Equity Group-</t>
  </si>
  <si>
    <t>Hillco Building Service</t>
  </si>
  <si>
    <t>Hillco Building Service-</t>
  </si>
  <si>
    <t>O'Hara's Son Roofing</t>
  </si>
  <si>
    <t>O'Hara's Son Roofing-</t>
  </si>
  <si>
    <t>IMPACT Development Management</t>
  </si>
  <si>
    <t>IMPACT Development Management-</t>
  </si>
  <si>
    <t>Contract Erectors</t>
  </si>
  <si>
    <t>Contract Erectors-</t>
  </si>
  <si>
    <t>Tarter</t>
  </si>
  <si>
    <t>Tarter-</t>
  </si>
  <si>
    <t>American Marine</t>
  </si>
  <si>
    <t>American Marine-</t>
  </si>
  <si>
    <t>S&amp;H Systems v3</t>
  </si>
  <si>
    <t>E-J Electric</t>
  </si>
  <si>
    <t>E-J Electric Installation</t>
  </si>
  <si>
    <t>Properly Secured Firearms Training, LLC</t>
  </si>
  <si>
    <t>Traffic Planning and Design</t>
  </si>
  <si>
    <t>Traffic Planning and Design-</t>
  </si>
  <si>
    <t>Great Ecology</t>
  </si>
  <si>
    <t>Great Ecology-</t>
  </si>
  <si>
    <t>CPM Construction</t>
  </si>
  <si>
    <t>CPM Construction-</t>
  </si>
  <si>
    <t>AIR SYSTEM SERVICES INC.</t>
  </si>
  <si>
    <t>AIR SYSTEM SERVICES INC.-</t>
  </si>
  <si>
    <t>Brechbuhler Scales</t>
  </si>
  <si>
    <t>Brechbuhler Scales-</t>
  </si>
  <si>
    <t>Paul J Ford</t>
  </si>
  <si>
    <t>Paul J Ford-</t>
  </si>
  <si>
    <t>North American Senior Benefits</t>
  </si>
  <si>
    <t>North American Senior Benefits-</t>
  </si>
  <si>
    <t>Northeast Towers</t>
  </si>
  <si>
    <t>Northeast Towers-</t>
  </si>
  <si>
    <t>Garber Electrical Contractors</t>
  </si>
  <si>
    <t>Garber Electrical Contractors-</t>
  </si>
  <si>
    <t>W.M. Brode Company</t>
  </si>
  <si>
    <t>W.M. Brode Company-</t>
  </si>
  <si>
    <t>Newkirk Electric Associates</t>
  </si>
  <si>
    <t>Newkirk Electric Associates-</t>
  </si>
  <si>
    <t>E-J Electric-</t>
  </si>
  <si>
    <t>Timiny Rail Maintenance LLC</t>
  </si>
  <si>
    <t>Timiny RR Construction-</t>
  </si>
  <si>
    <t>Pavilion Drainage Supply Co</t>
  </si>
  <si>
    <t>Pavilion Drainage Supply-</t>
  </si>
  <si>
    <t>Venture Engineering &amp; Construction</t>
  </si>
  <si>
    <t>Venture Engineering &amp; Construction-</t>
  </si>
  <si>
    <t>Dixon Paving and Milling</t>
  </si>
  <si>
    <t>Dixon Paving-</t>
  </si>
  <si>
    <t>Constructive Sheet Metal</t>
  </si>
  <si>
    <t>Constructive Sheet Metal-</t>
  </si>
  <si>
    <t>Sunland Capital LLC</t>
  </si>
  <si>
    <t>Sunland Capital</t>
  </si>
  <si>
    <t>Data Specialties, Inc.</t>
  </si>
  <si>
    <t>Data Specialties, Inc.-</t>
  </si>
  <si>
    <t>Resource Environmental</t>
  </si>
  <si>
    <t>Resource Environmental-</t>
  </si>
  <si>
    <t>Lofti Construction</t>
  </si>
  <si>
    <t>Lofti Construction-</t>
  </si>
  <si>
    <t>Affordable Commercial Construction</t>
  </si>
  <si>
    <t>Affordable Commercial Construction-</t>
  </si>
  <si>
    <t>Meyers Constructors</t>
  </si>
  <si>
    <t>Meyers Constructors-</t>
  </si>
  <si>
    <t>Pacific Acoustics</t>
  </si>
  <si>
    <t>Pacific Acoustics-</t>
  </si>
  <si>
    <t>Summit Swing Stage</t>
  </si>
  <si>
    <t>Summit Swing Stage-</t>
  </si>
  <si>
    <t>Craft Construction</t>
  </si>
  <si>
    <t>Craft Construction-</t>
  </si>
  <si>
    <t>Data Specialties--</t>
  </si>
  <si>
    <t>Resource---</t>
  </si>
  <si>
    <t>Summit Specialized Installations</t>
  </si>
  <si>
    <t>Summit Specialized Installations-</t>
  </si>
  <si>
    <t>Leavitt Cranes</t>
  </si>
  <si>
    <t>Leavitt Cranes-</t>
  </si>
  <si>
    <t>Resource Environmental--</t>
  </si>
  <si>
    <t>Pro Structural Inc</t>
  </si>
  <si>
    <t>Pro Structural</t>
  </si>
  <si>
    <t>PNPA Tradewerks</t>
  </si>
  <si>
    <t>PNPA Tradewerks-</t>
  </si>
  <si>
    <t>BDI</t>
  </si>
  <si>
    <t>BDI-</t>
  </si>
  <si>
    <t>Crate Collective</t>
  </si>
  <si>
    <t>Rubber, Inc.</t>
  </si>
  <si>
    <t>Rubber, Inc.-</t>
  </si>
  <si>
    <t>Ace Indoor Golf</t>
  </si>
  <si>
    <t>Ace Indoor Golf-</t>
  </si>
  <si>
    <t>Rack-it</t>
  </si>
  <si>
    <t>Rack-it-</t>
  </si>
  <si>
    <t>Nurses First Solutions</t>
  </si>
  <si>
    <t>Loudon County Trucking</t>
  </si>
  <si>
    <t>Loudon County Trucking-</t>
  </si>
  <si>
    <t>Service Master Seattle</t>
  </si>
  <si>
    <t>BesCutter</t>
  </si>
  <si>
    <t>BesCutter-</t>
  </si>
  <si>
    <t>BDI - Kevin</t>
  </si>
  <si>
    <t>Isight Drone Services</t>
  </si>
  <si>
    <t>Isight Drone Services-</t>
  </si>
  <si>
    <t>Cardinal Transportation, Ltd.</t>
  </si>
  <si>
    <t>Productivity Inc</t>
  </si>
  <si>
    <t>Productivity Inc-</t>
  </si>
  <si>
    <t>Airmatic</t>
  </si>
  <si>
    <t>Above And Beyond Retail Services</t>
  </si>
  <si>
    <t>Above And Beyond Retail Services-</t>
  </si>
  <si>
    <t>Law Office of Laura Heneghan</t>
  </si>
  <si>
    <t>Alan Tye &amp; Associates</t>
  </si>
  <si>
    <t>Alan Tye &amp; Associates-</t>
  </si>
  <si>
    <t>Equine Express</t>
  </si>
  <si>
    <t>Cook Inlet Spill Prevention &amp; Response</t>
  </si>
  <si>
    <t>Cook Inlet Spill Prevention &amp; Response-</t>
  </si>
  <si>
    <t>Hartley Botanic</t>
  </si>
  <si>
    <t>Hartley Botanic-</t>
  </si>
  <si>
    <t>Brothers Integrated Technologies</t>
  </si>
  <si>
    <t>Brothers Integrated Technologies-</t>
  </si>
  <si>
    <t>Piedmont Industrial Services</t>
  </si>
  <si>
    <t>Breathing Air Systems</t>
  </si>
  <si>
    <t>Breathing Air Systems-</t>
  </si>
  <si>
    <t>SCiMon</t>
  </si>
  <si>
    <t>Xoja Logistics LLC</t>
  </si>
  <si>
    <t>Jbh</t>
  </si>
  <si>
    <t>Jbh-</t>
  </si>
  <si>
    <t>Soulbird</t>
  </si>
  <si>
    <t>Soulbird-</t>
  </si>
  <si>
    <t>Suncoast Infrastructure</t>
  </si>
  <si>
    <t>Suncoast Infrastructure-</t>
  </si>
  <si>
    <t>Brown University</t>
  </si>
  <si>
    <t>Way To Go Merchandising and Staffing</t>
  </si>
  <si>
    <t>Way To Go Merchandising and Staffing-</t>
  </si>
  <si>
    <t>Bowman Steel LLC</t>
  </si>
  <si>
    <t>Bowman Steel</t>
  </si>
  <si>
    <t>Taylors International Services</t>
  </si>
  <si>
    <t>Taylors International Services-</t>
  </si>
  <si>
    <t>Junction One Technologies</t>
  </si>
  <si>
    <t>DCS</t>
  </si>
  <si>
    <t>CampusVR</t>
  </si>
  <si>
    <t>Em2hr</t>
  </si>
  <si>
    <t>Northeast Archaeology Research Center</t>
  </si>
  <si>
    <t>Northeast Archaeology Research Center-</t>
  </si>
  <si>
    <t>Construction Safety Experts</t>
  </si>
  <si>
    <t>Construction Safety Experts-</t>
  </si>
  <si>
    <t>Adventure Scientists</t>
  </si>
  <si>
    <t>Adventure Scientists-</t>
  </si>
  <si>
    <t>TMX INTERMODAL</t>
  </si>
  <si>
    <t>TMX INTERMODAL-</t>
  </si>
  <si>
    <t>Sierra Chemicals L.C</t>
  </si>
  <si>
    <t>Sierra Chemicals L.C-</t>
  </si>
  <si>
    <t>Hy-flo Equipment co.</t>
  </si>
  <si>
    <t>Vertical Peak Technologies LLC-</t>
  </si>
  <si>
    <t>TRD Trucking</t>
  </si>
  <si>
    <t>TRD Trucking - 9.30</t>
  </si>
  <si>
    <t>EBNER Furnaces</t>
  </si>
  <si>
    <t>EBNER Furnaces - New 9.22</t>
  </si>
  <si>
    <t>Quest Events</t>
  </si>
  <si>
    <t>Quest Events -10.20</t>
  </si>
  <si>
    <t>Environmental &amp; Chemical Consulting</t>
  </si>
  <si>
    <t>Environmental &amp; Chemical Consulting 10.5</t>
  </si>
  <si>
    <t>LGS Staffing</t>
  </si>
  <si>
    <t>LGS Staffing - 11.8</t>
  </si>
  <si>
    <t>Dynapac Rotating Company</t>
  </si>
  <si>
    <t>Dynapac Rotating Company - 11.16</t>
  </si>
  <si>
    <t>Interlink Auto Transport</t>
  </si>
  <si>
    <t>Interlink Transport - 10.24</t>
  </si>
  <si>
    <t>Transland</t>
  </si>
  <si>
    <t>TransLand - 10.28</t>
  </si>
  <si>
    <t>Gem Health</t>
  </si>
  <si>
    <t>Gem Health - 10.11</t>
  </si>
  <si>
    <t>Sierra Chemicals - 9.28</t>
  </si>
  <si>
    <t>Stark Airways</t>
  </si>
  <si>
    <t>Stark Airways-12.9</t>
  </si>
  <si>
    <t>HBM Express</t>
  </si>
  <si>
    <t>HBM Express 11.21</t>
  </si>
  <si>
    <t>Nexom</t>
  </si>
  <si>
    <t>Nexom - 11.3</t>
  </si>
  <si>
    <t>TransChill</t>
  </si>
  <si>
    <t>TransChill -</t>
  </si>
  <si>
    <t>https://hotelengine.lightning.force.com/lightning/r/Report/00O8X000008UaB0UAK/view?queryScope=userFolders</t>
  </si>
  <si>
    <t>Full Name</t>
  </si>
  <si>
    <t>First Name</t>
  </si>
  <si>
    <t>Last Name</t>
  </si>
  <si>
    <t>AE Quota Table</t>
  </si>
  <si>
    <t>Christopher</t>
  </si>
  <si>
    <t>Houmis</t>
  </si>
  <si>
    <t>Andrew</t>
  </si>
  <si>
    <t>Halverson</t>
  </si>
  <si>
    <t>Kelleigh</t>
  </si>
  <si>
    <t>Doyle</t>
  </si>
  <si>
    <t>Zac</t>
  </si>
  <si>
    <t>Oliver</t>
  </si>
  <si>
    <t>Sternfield</t>
  </si>
  <si>
    <t>Shane</t>
  </si>
  <si>
    <t>Figueroa</t>
  </si>
  <si>
    <t>Justin</t>
  </si>
  <si>
    <t>Tara</t>
  </si>
  <si>
    <t>Jillian</t>
  </si>
  <si>
    <t>Hosmer</t>
  </si>
  <si>
    <t>Anthony</t>
  </si>
  <si>
    <t>Zalis</t>
  </si>
  <si>
    <t>Kade</t>
  </si>
  <si>
    <t>Hoefer</t>
  </si>
  <si>
    <t>Megan</t>
  </si>
  <si>
    <t>Cederbaum</t>
  </si>
  <si>
    <t>Evan</t>
  </si>
  <si>
    <t>West</t>
  </si>
  <si>
    <t>Scott</t>
  </si>
  <si>
    <t>Levine</t>
  </si>
  <si>
    <t>Jeffrey</t>
  </si>
  <si>
    <t>Sheffler</t>
  </si>
  <si>
    <t>Christian</t>
  </si>
  <si>
    <t>Williams</t>
  </si>
  <si>
    <t>Randy</t>
  </si>
  <si>
    <t>Zobel</t>
  </si>
  <si>
    <t>Justine</t>
  </si>
  <si>
    <t>Bannon</t>
  </si>
  <si>
    <t>Angelica</t>
  </si>
  <si>
    <t>Patalano</t>
  </si>
  <si>
    <t>Jessica</t>
  </si>
  <si>
    <t>Palmer</t>
  </si>
  <si>
    <t>Jax</t>
  </si>
  <si>
    <t>Lansing</t>
  </si>
  <si>
    <t>Grant</t>
  </si>
  <si>
    <t>Southwick</t>
  </si>
  <si>
    <t>Daniel</t>
  </si>
  <si>
    <t>Lamm</t>
  </si>
  <si>
    <t>Dylan</t>
  </si>
  <si>
    <t>Cromer</t>
  </si>
  <si>
    <t>Seth</t>
  </si>
  <si>
    <t>Mccraw</t>
  </si>
  <si>
    <t>Adam</t>
  </si>
  <si>
    <t>Ward</t>
  </si>
  <si>
    <t>Jason</t>
  </si>
  <si>
    <t>Deyle</t>
  </si>
  <si>
    <t>Connor</t>
  </si>
  <si>
    <t>Tinker</t>
  </si>
  <si>
    <t>Cat</t>
  </si>
  <si>
    <t>Harris</t>
  </si>
  <si>
    <t>Shock</t>
  </si>
  <si>
    <t>Joseph</t>
  </si>
  <si>
    <t>Suyeishi</t>
  </si>
  <si>
    <t>Heather-Grace</t>
  </si>
  <si>
    <t>Hill</t>
  </si>
  <si>
    <t>Orcutt</t>
  </si>
  <si>
    <t>Collin</t>
  </si>
  <si>
    <t>Dishman</t>
  </si>
  <si>
    <t>Stephen</t>
  </si>
  <si>
    <t>Frederick</t>
  </si>
  <si>
    <t>Lauren</t>
  </si>
  <si>
    <t>Davis</t>
  </si>
  <si>
    <t>Donovan</t>
  </si>
  <si>
    <t>Kayla</t>
  </si>
  <si>
    <t>McKeel</t>
  </si>
  <si>
    <t>Jackson</t>
  </si>
  <si>
    <t>Hokuf</t>
  </si>
  <si>
    <t>Kyle</t>
  </si>
  <si>
    <t>Foster</t>
  </si>
  <si>
    <t>Juan</t>
  </si>
  <si>
    <t>Garcia</t>
  </si>
  <si>
    <t>Coristan</t>
  </si>
  <si>
    <t>Stern</t>
  </si>
  <si>
    <t>Ashley</t>
  </si>
  <si>
    <t>Blok</t>
  </si>
  <si>
    <t>Jordan</t>
  </si>
  <si>
    <t>Epstein</t>
  </si>
  <si>
    <t>Month (#)</t>
  </si>
  <si>
    <t>Month (Char)</t>
  </si>
  <si>
    <t>Rep Lookup</t>
  </si>
  <si>
    <t>Quota</t>
  </si>
  <si>
    <t>Score</t>
  </si>
  <si>
    <t>Jan</t>
  </si>
  <si>
    <t>-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</si>
  <si>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</si>
  <si>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</si>
  <si>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</si>
  <si>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</si>
  <si>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</si>
  <si>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</si>
  <si>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</si>
  <si>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</si>
  <si>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</si>
  <si>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</si>
  <si>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</si>
  <si>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Post-FTB Opp Count</t>
  </si>
  <si>
    <t>Pre-FTB Opp Count</t>
  </si>
  <si>
    <t>&lt;&lt; Need at least this many rows, let's max out at 200 to be safe</t>
  </si>
  <si>
    <t>&lt;&lt; Need at least this many rows, let's max out at 100 to be safe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</si>
</sst>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#,##0.0\x_);\(#,##0.0\x\)"/>
    <numFmt numFmtId="166" formatCode="mm/dd/yy;@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1"/>
      <color theme="0"/>
      <name val="Century Gothic"/>
      <family val="2"/>
    </font>
    <font>
      <b/>
      <sz val="11"/>
      <color theme="0"/>
      <name val="Century Gothic"/>
      <family val="2"/>
    </font>
    <font>
      <i/>
      <sz val="11"/>
      <color theme="1"/>
      <name val="Calibri"/>
      <family val="2"/>
      <scheme val="minor"/>
    </font>
    <font>
      <b/>
      <sz val="11"/>
      <name val="Century Gothic"/>
      <family val="2"/>
    </font>
    <font>
      <i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rgb="FFFFFFFF"/>
      <name val="Century Gothic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FF0000"/>
      <name val="Calibri"/>
      <family val="2"/>
      <scheme val="minor"/>
    </font>
    <font>
      <sz val="11"/>
      <color rgb="FF000000"/>
      <name val="Century Gothic"/>
      <family val="2"/>
    </font>
    <font>
      <b/>
      <sz val="11"/>
      <color rgb="FF000000"/>
      <name val="Century Gothic"/>
      <family val="2"/>
    </font>
    <font>
      <sz val="11"/>
      <color theme="1"/>
      <name val="Calibri"/>
      <family val="2"/>
    </font>
    <font>
      <sz val="11"/>
      <color theme="1"/>
      <name val="Century Gothic"/>
      <family val="1"/>
    </font>
    <font>
      <b/>
      <sz val="11"/>
      <color theme="0"/>
      <name val="Century Gothic"/>
      <family val="1"/>
    </font>
    <font>
      <sz val="11"/>
      <color rgb="FFFFFFFF"/>
      <name val="Century Gothic"/>
      <family val="1"/>
    </font>
    <font>
      <b/>
      <sz val="11"/>
      <color rgb="FFFFFFFF"/>
      <name val="Century Gothic"/>
      <family val="1"/>
    </font>
    <font>
      <b/>
      <sz val="11"/>
      <color theme="1"/>
      <name val="Century Gothic"/>
      <family val="1"/>
    </font>
    <font>
      <sz val="11"/>
      <color rgb="FF000000"/>
      <name val="Century Gothic"/>
      <family val="1"/>
    </font>
    <font>
      <sz val="11"/>
      <color rgb="FF000000"/>
      <name val="Calibri"/>
      <family val="2"/>
    </font>
    <font>
      <b/>
      <sz val="11"/>
      <color rgb="FF4472C4"/>
      <name val="Calibri"/>
      <family val="2"/>
    </font>
    <font>
      <b/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</font>
    <font>
      <b/>
      <sz val="11"/>
      <name val="Century Gothic"/>
      <family val="1"/>
    </font>
    <font>
      <b/>
      <sz val="14"/>
      <color theme="1"/>
      <name val="Century Gothic"/>
      <family val="2"/>
    </font>
    <font>
      <sz val="11"/>
      <color rgb="FF000000"/>
      <name val="Calibri"/>
    </font>
    <font>
      <b/>
      <sz val="11"/>
      <color rgb="FF4472C4"/>
      <name val="Calibri"/>
    </font>
    <font>
      <sz val="11"/>
      <color theme="1"/>
      <name val="Calibri"/>
    </font>
    <font>
      <b/>
      <sz val="11"/>
      <name val="Century Gothic"/>
    </font>
  </fonts>
  <fills count="12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2CC"/>
        <bgColor indexed="64"/>
      </patternFill>
    </fill>
  </fills>
  <borders count="10">
    <border>
      <left/>
      <right/>
      <top/>
      <bottom/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medium">
        <color rgb="FF4472C4"/>
      </left>
      <right style="medium">
        <color rgb="FF4472C4"/>
      </right>
      <top style="medium">
        <color rgb="FF4472C4"/>
      </top>
      <bottom style="medium">
        <color rgb="FF4472C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dotted">
        <color rgb="FF00000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08">
    <xf numFmtId="0" fontId="0" fillId="0" borderId="0" xfId="0"/>
    <xf numFmtId="0" fontId="3" fillId="0" borderId="0" xfId="2"/>
    <xf numFmtId="0" fontId="4" fillId="0" borderId="0" xfId="0" applyFont="1"/>
    <xf numFmtId="0" fontId="5" fillId="0" borderId="0" xfId="0" applyFont="1"/>
    <xf numFmtId="0" fontId="7" fillId="2" borderId="0" xfId="0" quotePrefix="1" applyFont="1" applyFill="1" applyAlignment="1">
      <alignment horizontal="center" vertical="center"/>
    </xf>
    <xf numFmtId="0" fontId="4" fillId="3" borderId="0" xfId="0" applyFont="1" applyFill="1"/>
    <xf numFmtId="0" fontId="5" fillId="3" borderId="0" xfId="0" applyFont="1" applyFill="1" applyAlignment="1">
      <alignment horizontal="center"/>
    </xf>
    <xf numFmtId="14" fontId="0" fillId="0" borderId="0" xfId="0" applyNumberFormat="1"/>
    <xf numFmtId="0" fontId="0" fillId="4" borderId="0" xfId="0" applyFill="1"/>
    <xf numFmtId="0" fontId="8" fillId="0" borderId="0" xfId="0" applyFont="1"/>
    <xf numFmtId="0" fontId="2" fillId="0" borderId="0" xfId="0" applyFont="1"/>
    <xf numFmtId="0" fontId="9" fillId="0" borderId="0" xfId="0" applyFont="1"/>
    <xf numFmtId="0" fontId="9" fillId="0" borderId="0" xfId="0" quotePrefix="1" applyFont="1" applyAlignment="1">
      <alignment horizontal="center" vertical="center"/>
    </xf>
    <xf numFmtId="0" fontId="2" fillId="4" borderId="0" xfId="0" applyFont="1" applyFill="1"/>
    <xf numFmtId="0" fontId="4" fillId="0" borderId="0" xfId="0" applyFont="1" applyAlignment="1">
      <alignment vertical="center"/>
    </xf>
    <xf numFmtId="0" fontId="7" fillId="2" borderId="0" xfId="0" applyFont="1" applyFill="1" applyAlignment="1">
      <alignment vertical="center"/>
    </xf>
    <xf numFmtId="0" fontId="10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4" fillId="0" borderId="3" xfId="0" applyFont="1" applyBorder="1"/>
    <xf numFmtId="0" fontId="4" fillId="0" borderId="3" xfId="0" quotePrefix="1" applyFont="1" applyBorder="1"/>
    <xf numFmtId="164" fontId="4" fillId="0" borderId="3" xfId="0" applyNumberFormat="1" applyFont="1" applyBorder="1" applyAlignment="1">
      <alignment horizontal="center"/>
    </xf>
    <xf numFmtId="0" fontId="5" fillId="4" borderId="4" xfId="0" applyFont="1" applyFill="1" applyBorder="1"/>
    <xf numFmtId="164" fontId="5" fillId="4" borderId="4" xfId="0" applyNumberFormat="1" applyFont="1" applyFill="1" applyBorder="1" applyAlignment="1">
      <alignment horizontal="center"/>
    </xf>
    <xf numFmtId="0" fontId="4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5" fillId="4" borderId="4" xfId="0" applyFont="1" applyFill="1" applyBorder="1" applyAlignment="1">
      <alignment vertical="center"/>
    </xf>
    <xf numFmtId="164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7" fillId="2" borderId="0" xfId="0" applyFont="1" applyFill="1" applyAlignment="1">
      <alignment horizontal="center" vertical="center"/>
    </xf>
    <xf numFmtId="164" fontId="4" fillId="0" borderId="3" xfId="0" quotePrefix="1" applyNumberFormat="1" applyFont="1" applyBorder="1" applyAlignment="1">
      <alignment horizontal="center"/>
    </xf>
    <xf numFmtId="164" fontId="5" fillId="4" borderId="4" xfId="0" applyNumberFormat="1" applyFont="1" applyFill="1" applyBorder="1" applyAlignment="1">
      <alignment horizontal="center" vertical="center"/>
    </xf>
    <xf numFmtId="14" fontId="0" fillId="4" borderId="0" xfId="0" applyNumberFormat="1" applyFill="1" applyAlignment="1">
      <alignment horizontal="left"/>
    </xf>
    <xf numFmtId="2" fontId="13" fillId="4" borderId="0" xfId="0" applyNumberFormat="1" applyFont="1" applyFill="1"/>
    <xf numFmtId="0" fontId="7" fillId="7" borderId="5" xfId="0" applyFont="1" applyFill="1" applyBorder="1" applyAlignment="1">
      <alignment horizontal="center" vertical="center"/>
    </xf>
    <xf numFmtId="0" fontId="2" fillId="6" borderId="0" xfId="0" applyFont="1" applyFill="1"/>
    <xf numFmtId="2" fontId="0" fillId="6" borderId="0" xfId="0" applyNumberFormat="1" applyFill="1"/>
    <xf numFmtId="0" fontId="0" fillId="6" borderId="0" xfId="0" applyFill="1"/>
    <xf numFmtId="14" fontId="15" fillId="0" borderId="0" xfId="0" applyNumberFormat="1" applyFont="1"/>
    <xf numFmtId="0" fontId="2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right" wrapText="1"/>
    </xf>
    <xf numFmtId="22" fontId="0" fillId="0" borderId="0" xfId="0" applyNumberFormat="1" applyAlignment="1">
      <alignment horizontal="right" wrapText="1"/>
    </xf>
    <xf numFmtId="0" fontId="18" fillId="0" borderId="0" xfId="0" applyFont="1"/>
    <xf numFmtId="49" fontId="0" fillId="0" borderId="0" xfId="0" applyNumberFormat="1"/>
    <xf numFmtId="166" fontId="4" fillId="0" borderId="3" xfId="0" quotePrefix="1" applyNumberFormat="1" applyFont="1" applyBorder="1" applyAlignment="1">
      <alignment horizontal="center"/>
    </xf>
    <xf numFmtId="166" fontId="4" fillId="0" borderId="0" xfId="0" applyNumberFormat="1" applyFont="1" applyAlignment="1">
      <alignment horizontal="center"/>
    </xf>
    <xf numFmtId="1" fontId="6" fillId="0" borderId="0" xfId="0" applyNumberFormat="1" applyFont="1"/>
    <xf numFmtId="1" fontId="4" fillId="0" borderId="0" xfId="0" applyNumberFormat="1" applyFont="1"/>
    <xf numFmtId="1" fontId="5" fillId="4" borderId="4" xfId="0" applyNumberFormat="1" applyFont="1" applyFill="1" applyBorder="1"/>
    <xf numFmtId="1" fontId="5" fillId="4" borderId="4" xfId="0" applyNumberFormat="1" applyFont="1" applyFill="1" applyBorder="1" applyAlignment="1">
      <alignment horizontal="center"/>
    </xf>
    <xf numFmtId="1" fontId="4" fillId="0" borderId="2" xfId="0" applyNumberFormat="1" applyFont="1" applyBorder="1" applyAlignment="1">
      <alignment horizontal="center" vertical="center"/>
    </xf>
    <xf numFmtId="0" fontId="9" fillId="6" borderId="6" xfId="0" applyFont="1" applyFill="1" applyBorder="1"/>
    <xf numFmtId="165" fontId="9" fillId="6" borderId="6" xfId="1" quotePrefix="1" applyNumberFormat="1" applyFont="1" applyFill="1" applyBorder="1" applyAlignment="1">
      <alignment horizontal="center" vertical="center"/>
    </xf>
    <xf numFmtId="0" fontId="9" fillId="3" borderId="6" xfId="0" applyFont="1" applyFill="1" applyBorder="1"/>
    <xf numFmtId="164" fontId="9" fillId="3" borderId="6" xfId="0" quotePrefix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wrapText="1"/>
    </xf>
    <xf numFmtId="0" fontId="19" fillId="0" borderId="0" xfId="0" applyFont="1" applyAlignment="1">
      <alignment horizontal="center"/>
    </xf>
    <xf numFmtId="166" fontId="19" fillId="0" borderId="0" xfId="0" quotePrefix="1" applyNumberFormat="1" applyFont="1" applyAlignment="1">
      <alignment horizontal="center"/>
    </xf>
    <xf numFmtId="1" fontId="20" fillId="4" borderId="4" xfId="0" applyNumberFormat="1" applyFont="1" applyFill="1" applyBorder="1" applyAlignment="1">
      <alignment horizontal="center"/>
    </xf>
    <xf numFmtId="0" fontId="7" fillId="0" borderId="0" xfId="0" quotePrefix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5" fontId="9" fillId="0" borderId="0" xfId="1" quotePrefix="1" applyNumberFormat="1" applyFont="1" applyFill="1" applyBorder="1" applyAlignment="1">
      <alignment horizontal="center" vertical="center"/>
    </xf>
    <xf numFmtId="164" fontId="9" fillId="0" borderId="0" xfId="0" quotePrefix="1" applyNumberFormat="1" applyFont="1" applyAlignment="1">
      <alignment horizontal="center" vertical="center"/>
    </xf>
    <xf numFmtId="0" fontId="19" fillId="0" borderId="0" xfId="0" applyFont="1"/>
    <xf numFmtId="14" fontId="19" fillId="0" borderId="0" xfId="0" applyNumberFormat="1" applyFont="1"/>
    <xf numFmtId="0" fontId="22" fillId="0" borderId="0" xfId="0" applyFont="1"/>
    <xf numFmtId="0" fontId="23" fillId="2" borderId="0" xfId="0" quotePrefix="1" applyFont="1" applyFill="1" applyAlignment="1">
      <alignment horizontal="center" vertical="center"/>
    </xf>
    <xf numFmtId="17" fontId="25" fillId="8" borderId="7" xfId="0" applyNumberFormat="1" applyFont="1" applyFill="1" applyBorder="1" applyAlignment="1">
      <alignment horizontal="center"/>
    </xf>
    <xf numFmtId="166" fontId="19" fillId="0" borderId="0" xfId="0" applyNumberFormat="1" applyFont="1" applyAlignment="1">
      <alignment horizontal="center"/>
    </xf>
    <xf numFmtId="164" fontId="22" fillId="0" borderId="1" xfId="0" applyNumberFormat="1" applyFont="1" applyBorder="1" applyAlignment="1">
      <alignment horizontal="center" vertical="center"/>
    </xf>
    <xf numFmtId="1" fontId="22" fillId="0" borderId="2" xfId="0" applyNumberFormat="1" applyFont="1" applyBorder="1" applyAlignment="1">
      <alignment horizontal="center" vertical="center"/>
    </xf>
    <xf numFmtId="0" fontId="26" fillId="0" borderId="0" xfId="0" applyFont="1"/>
    <xf numFmtId="0" fontId="15" fillId="0" borderId="0" xfId="0" applyFont="1"/>
    <xf numFmtId="17" fontId="15" fillId="0" borderId="0" xfId="0" applyNumberFormat="1" applyFont="1"/>
    <xf numFmtId="17" fontId="24" fillId="0" borderId="0" xfId="0" applyNumberFormat="1" applyFont="1"/>
    <xf numFmtId="14" fontId="24" fillId="0" borderId="0" xfId="0" applyNumberFormat="1" applyFont="1"/>
    <xf numFmtId="0" fontId="5" fillId="0" borderId="0" xfId="0" applyFont="1" applyAlignment="1">
      <alignment horizontal="left"/>
    </xf>
    <xf numFmtId="0" fontId="0" fillId="0" borderId="0" xfId="0" applyAlignment="1">
      <alignment vertical="center"/>
    </xf>
    <xf numFmtId="0" fontId="2" fillId="10" borderId="9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horizontal="left" vertical="center"/>
    </xf>
    <xf numFmtId="0" fontId="31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horizontal="left" vertical="center" wrapText="1"/>
    </xf>
    <xf numFmtId="166" fontId="27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17" fontId="25" fillId="9" borderId="8" xfId="0" applyNumberFormat="1" applyFont="1" applyFill="1" applyBorder="1" applyAlignment="1">
      <alignment horizontal="center" vertical="center"/>
    </xf>
    <xf numFmtId="164" fontId="33" fillId="3" borderId="6" xfId="0" applyNumberFormat="1" applyFont="1" applyFill="1" applyBorder="1" applyAlignment="1">
      <alignment horizontal="center" vertical="center"/>
    </xf>
    <xf numFmtId="0" fontId="34" fillId="0" borderId="0" xfId="0" applyFont="1"/>
    <xf numFmtId="0" fontId="22" fillId="0" borderId="0" xfId="0" applyFont="1" applyAlignment="1">
      <alignment horizontal="center" vertical="center"/>
    </xf>
    <xf numFmtId="164" fontId="26" fillId="4" borderId="4" xfId="0" applyNumberFormat="1" applyFont="1" applyFill="1" applyBorder="1" applyAlignment="1">
      <alignment horizontal="center" vertical="center"/>
    </xf>
    <xf numFmtId="165" fontId="33" fillId="6" borderId="6" xfId="1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165" fontId="9" fillId="6" borderId="6" xfId="1" applyNumberFormat="1" applyFont="1" applyFill="1" applyBorder="1" applyAlignment="1">
      <alignment horizontal="center" vertical="center"/>
    </xf>
    <xf numFmtId="0" fontId="37" fillId="0" borderId="9" xfId="0" applyFont="1" applyBorder="1" applyAlignment="1">
      <alignment horizontal="left" vertical="center" wrapText="1"/>
    </xf>
    <xf numFmtId="0" fontId="35" fillId="0" borderId="0" xfId="0" applyFont="1"/>
    <xf numFmtId="14" fontId="23" fillId="2" borderId="0" xfId="0" applyNumberFormat="1" applyFont="1" applyFill="1" applyAlignment="1">
      <alignment horizontal="center" vertical="center"/>
    </xf>
    <xf numFmtId="164" fontId="9" fillId="3" borderId="6" xfId="0" applyNumberFormat="1" applyFont="1" applyFill="1" applyBorder="1" applyAlignment="1">
      <alignment horizontal="center" vertical="center"/>
    </xf>
    <xf numFmtId="0" fontId="0" fillId="11" borderId="0" xfId="0" applyFill="1"/>
    <xf numFmtId="164" fontId="38" fillId="3" borderId="6" xfId="0" applyNumberFormat="1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0</xdr:row>
      <xdr:rowOff>76200</xdr:rowOff>
    </xdr:from>
    <xdr:to>
      <xdr:col>3</xdr:col>
      <xdr:colOff>806690</xdr:colOff>
      <xdr:row>2</xdr:row>
      <xdr:rowOff>172685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4C009B-AE67-4E65-967A-84CF9C41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76200"/>
          <a:ext cx="2744416" cy="515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1</xdr:row>
      <xdr:rowOff>100012</xdr:rowOff>
    </xdr:from>
    <xdr:to>
      <xdr:col>4</xdr:col>
      <xdr:colOff>35348</xdr:colOff>
      <xdr:row>3</xdr:row>
      <xdr:rowOff>191735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64BC3-8176-47BF-8B2E-4B9209102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282575"/>
          <a:ext cx="2873004" cy="5203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1</xdr:row>
      <xdr:rowOff>100012</xdr:rowOff>
    </xdr:from>
    <xdr:to>
      <xdr:col>4</xdr:col>
      <xdr:colOff>245691</xdr:colOff>
      <xdr:row>3</xdr:row>
      <xdr:rowOff>191735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28B34D-B517-4C60-AAA4-643DC7ED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284162"/>
          <a:ext cx="2863479" cy="525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hotelengine.lightning.force.com/lightning/r/Report/00O8X000007rNTYUA2/view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hotelengine.lightning.force.com/lightning/r/Report/00O8X000007rNTdUAM/view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hotelengine.lightning.force.com/lightning/r/Report/00O8X000008UaB0UAK/view?queryScope=userFolder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E566-53B3-422C-8ED2-41AB55F85E16}">
  <sheetPr>
    <tabColor rgb="FFFFFF00"/>
  </sheetPr>
  <dimension ref="B2:C11"/>
  <sheetViews>
    <sheetView showGridLines="0" zoomScale="140" zoomScaleNormal="140" workbookViewId="0">
      <selection activeCell="C6" sqref="C6"/>
    </sheetView>
  </sheetViews>
  <sheetFormatPr defaultColWidth="11.42578125" defaultRowHeight="15" x14ac:dyDescent="0.25"/>
  <cols>
    <col min="1" max="1" width="1.42578125" customWidth="1"/>
    <col min="2" max="2" width="12.85546875" customWidth="1"/>
    <col min="3" max="3" width="105.140625" bestFit="1" customWidth="1"/>
  </cols>
  <sheetData>
    <row r="2" spans="2:3" s="84" customFormat="1" x14ac:dyDescent="0.25">
      <c r="B2" s="85" t="s">
        <v>0</v>
      </c>
      <c r="C2" s="85" t="s">
        <v>1</v>
      </c>
    </row>
    <row r="3" spans="2:3" s="84" customFormat="1" x14ac:dyDescent="0.25">
      <c r="B3" s="86">
        <v>1</v>
      </c>
      <c r="C3" s="87" t="s">
        <v>2</v>
      </c>
    </row>
    <row r="4" spans="2:3" s="84" customFormat="1" x14ac:dyDescent="0.25">
      <c r="B4" s="86">
        <v>2</v>
      </c>
      <c r="C4" s="87" t="s">
        <v>3</v>
      </c>
    </row>
    <row r="5" spans="2:3" s="84" customFormat="1" ht="30" x14ac:dyDescent="0.25">
      <c r="B5" s="86">
        <v>3</v>
      </c>
      <c r="C5" s="89" t="s">
        <v>4</v>
      </c>
    </row>
    <row r="6" spans="2:3" s="84" customFormat="1" x14ac:dyDescent="0.25">
      <c r="B6" s="86">
        <v>4</v>
      </c>
      <c r="C6" s="100" t="s">
        <v>5</v>
      </c>
    </row>
    <row r="7" spans="2:3" s="84" customFormat="1" ht="45" x14ac:dyDescent="0.25">
      <c r="B7" s="88" t="s">
        <v>6</v>
      </c>
      <c r="C7" s="89" t="s">
        <v>7</v>
      </c>
    </row>
    <row r="8" spans="2:3" s="84" customFormat="1" x14ac:dyDescent="0.25"/>
    <row r="9" spans="2:3" s="84" customFormat="1" x14ac:dyDescent="0.25">
      <c r="B9" s="85" t="s">
        <v>0</v>
      </c>
      <c r="C9" s="85" t="s">
        <v>8</v>
      </c>
    </row>
    <row r="10" spans="2:3" s="84" customFormat="1" x14ac:dyDescent="0.25">
      <c r="B10" s="86">
        <v>1</v>
      </c>
      <c r="C10" s="87" t="s">
        <v>9</v>
      </c>
    </row>
    <row r="11" spans="2:3" s="84" customFormat="1" x14ac:dyDescent="0.25">
      <c r="B11" s="86">
        <v>2</v>
      </c>
      <c r="C11" s="8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A39A3-207B-4D56-9863-26EF25F69DA4}">
  <sheetPr>
    <tabColor rgb="FF00B050"/>
  </sheetPr>
  <dimension ref="C5:XFC27"/>
  <sheetViews>
    <sheetView showGridLines="0" zoomScale="170" zoomScaleNormal="170" workbookViewId="0">
      <selection activeCell="D7" sqref="D7"/>
    </sheetView>
  </sheetViews>
  <sheetFormatPr defaultColWidth="8.7109375" defaultRowHeight="16.5" customHeight="1" outlineLevelCol="1" x14ac:dyDescent="0.3"/>
  <cols>
    <col min="1" max="1" width="2.42578125" style="2" customWidth="1"/>
    <col min="2" max="2" width="3.28515625" style="2" customWidth="1"/>
    <col min="3" max="3" width="20.28515625" style="2" customWidth="1"/>
    <col min="4" max="4" width="22.7109375" style="2" customWidth="1"/>
    <col min="5" max="5" width="8.7109375" style="2"/>
    <col min="6" max="6" width="2.140625" style="2" customWidth="1"/>
    <col min="7" max="7" width="16.85546875" style="2" customWidth="1"/>
    <col min="8" max="8" width="1.42578125" style="2" hidden="1" customWidth="1" outlineLevel="1"/>
    <col min="9" max="20" width="12.85546875" style="2" hidden="1" customWidth="1" outlineLevel="1"/>
    <col min="21" max="21" width="1.42578125" style="2" customWidth="1" collapsed="1"/>
    <col min="22" max="33" width="12.85546875" style="2" customWidth="1"/>
    <col min="34" max="45" width="10.7109375" style="2" customWidth="1"/>
    <col min="46" max="47" width="8.85546875" style="2" bestFit="1" customWidth="1"/>
    <col min="48" max="48" width="9.140625" style="2" bestFit="1" customWidth="1"/>
    <col min="49" max="49" width="8.85546875" style="2" bestFit="1" customWidth="1"/>
    <col min="50" max="50" width="9.42578125" style="2" bestFit="1" customWidth="1"/>
    <col min="51" max="51" width="8.85546875" style="2" bestFit="1" customWidth="1"/>
    <col min="52" max="52" width="8.7109375" style="2" customWidth="1"/>
    <col min="53" max="53" width="9.28515625" style="2" bestFit="1" customWidth="1"/>
    <col min="54" max="54" width="9.42578125" style="2" bestFit="1" customWidth="1"/>
    <col min="55" max="55" width="8.85546875" style="2" bestFit="1" customWidth="1"/>
    <col min="56" max="56" width="9.140625" style="2" bestFit="1" customWidth="1"/>
    <col min="57" max="57" width="9.28515625" style="2" bestFit="1" customWidth="1"/>
    <col min="58" max="16384" width="8.7109375" style="2"/>
  </cols>
  <sheetData>
    <row r="5" spans="3:57" ht="18.75" x14ac:dyDescent="0.3">
      <c r="C5" s="94" t="s">
        <v>11</v>
      </c>
    </row>
    <row r="6" spans="3:57" ht="5.25" customHeight="1" x14ac:dyDescent="0.3">
      <c r="C6" s="3"/>
    </row>
    <row r="7" spans="3:57" x14ac:dyDescent="0.3">
      <c r="C7" s="83" t="s">
        <v>12</v>
      </c>
      <c r="D7" s="36" t="s">
        <v>13</v>
      </c>
    </row>
    <row r="8" spans="3:57" ht="5.25" customHeight="1" thickBot="1" x14ac:dyDescent="0.35">
      <c r="C8" s="72"/>
      <c r="D8" s="72"/>
    </row>
    <row r="9" spans="3:57" ht="17.25" thickBot="1" x14ac:dyDescent="0.35">
      <c r="C9" s="3" t="s">
        <v>14</v>
      </c>
      <c r="D9" s="92">
        <v>44927</v>
      </c>
    </row>
    <row r="10" spans="3:57" ht="16.5" hidden="1" customHeight="1" thickBot="1" x14ac:dyDescent="0.35">
      <c r="C10" s="78" t="s">
        <v>15</v>
      </c>
      <c r="D10" s="74">
        <f>EDATE(D9,11)</f>
        <v>45261</v>
      </c>
    </row>
    <row r="11" spans="3:57" s="79" customFormat="1" x14ac:dyDescent="0.3">
      <c r="V11" s="80">
        <v>44927</v>
      </c>
      <c r="W11" s="80">
        <v>44958</v>
      </c>
      <c r="X11" s="80">
        <v>44986</v>
      </c>
      <c r="Y11" s="80">
        <v>45017</v>
      </c>
      <c r="Z11" s="81">
        <v>45047</v>
      </c>
      <c r="AA11" s="81">
        <v>45078</v>
      </c>
      <c r="AB11" s="81">
        <v>45108</v>
      </c>
      <c r="AC11" s="81">
        <v>45139</v>
      </c>
      <c r="AD11" s="81">
        <v>45170</v>
      </c>
      <c r="AE11" s="81">
        <v>45200</v>
      </c>
      <c r="AF11" s="81">
        <v>45231</v>
      </c>
      <c r="AG11" s="81">
        <v>45261</v>
      </c>
      <c r="AH11" s="81">
        <v>45292</v>
      </c>
      <c r="AI11" s="81">
        <v>45323</v>
      </c>
      <c r="AJ11" s="81">
        <v>45352</v>
      </c>
      <c r="AK11" s="81">
        <v>45383</v>
      </c>
      <c r="AL11" s="81">
        <v>45413</v>
      </c>
      <c r="AM11" s="81">
        <v>45444</v>
      </c>
      <c r="AN11" s="81">
        <v>45474</v>
      </c>
      <c r="AO11" s="81">
        <v>45505</v>
      </c>
      <c r="AP11" s="81">
        <v>45536</v>
      </c>
      <c r="AQ11" s="81">
        <v>45566</v>
      </c>
      <c r="AR11" s="81">
        <v>45597</v>
      </c>
      <c r="AS11" s="81">
        <v>45627</v>
      </c>
      <c r="AT11" s="81">
        <v>45658</v>
      </c>
      <c r="AU11" s="81">
        <v>45689</v>
      </c>
      <c r="AV11" s="81">
        <v>45717</v>
      </c>
      <c r="AW11" s="81">
        <v>45748</v>
      </c>
      <c r="AX11" s="81">
        <v>45778</v>
      </c>
      <c r="AY11" s="81">
        <v>45809</v>
      </c>
      <c r="AZ11" s="81">
        <v>45839</v>
      </c>
      <c r="BA11" s="81">
        <v>45870</v>
      </c>
      <c r="BB11" s="81">
        <v>45901</v>
      </c>
      <c r="BC11" s="81">
        <v>45931</v>
      </c>
      <c r="BD11" s="81">
        <v>45962</v>
      </c>
      <c r="BE11" s="81">
        <v>45992</v>
      </c>
    </row>
    <row r="12" spans="3:57" s="14" customFormat="1" ht="21" customHeight="1" x14ac:dyDescent="0.25">
      <c r="C12" s="15" t="s">
        <v>16</v>
      </c>
      <c r="D12" s="15"/>
      <c r="E12" s="15"/>
      <c r="F12" s="15"/>
      <c r="G12" s="31" t="s">
        <v>17</v>
      </c>
      <c r="H12" s="64"/>
      <c r="I12" s="4" t="s">
        <v>18</v>
      </c>
      <c r="J12" s="4" t="s">
        <v>19</v>
      </c>
      <c r="K12" s="4" t="s">
        <v>20</v>
      </c>
      <c r="L12" s="4" t="s">
        <v>21</v>
      </c>
      <c r="M12" s="4" t="s">
        <v>22</v>
      </c>
      <c r="N12" s="4" t="s">
        <v>23</v>
      </c>
      <c r="O12" s="4" t="s">
        <v>24</v>
      </c>
      <c r="P12" s="4" t="s">
        <v>25</v>
      </c>
      <c r="Q12" s="4" t="s">
        <v>26</v>
      </c>
      <c r="R12" s="4" t="s">
        <v>27</v>
      </c>
      <c r="S12" s="4" t="s">
        <v>28</v>
      </c>
      <c r="T12" s="4" t="s">
        <v>29</v>
      </c>
      <c r="U12" s="64"/>
      <c r="V12" s="4" t="s">
        <v>30</v>
      </c>
      <c r="W12" s="4" t="s">
        <v>31</v>
      </c>
      <c r="X12" s="4" t="s">
        <v>32</v>
      </c>
      <c r="Y12" s="4" t="s">
        <v>33</v>
      </c>
      <c r="Z12" s="4" t="s">
        <v>34</v>
      </c>
      <c r="AA12" s="4" t="s">
        <v>35</v>
      </c>
      <c r="AB12" s="4" t="s">
        <v>36</v>
      </c>
      <c r="AC12" s="4" t="s">
        <v>37</v>
      </c>
      <c r="AD12" s="4" t="s">
        <v>38</v>
      </c>
      <c r="AE12" s="4" t="s">
        <v>39</v>
      </c>
      <c r="AF12" s="4" t="s">
        <v>40</v>
      </c>
      <c r="AG12" s="4" t="s">
        <v>41</v>
      </c>
      <c r="AH12" s="4" t="s">
        <v>42</v>
      </c>
      <c r="AI12" s="4" t="s">
        <v>43</v>
      </c>
      <c r="AJ12" s="4" t="s">
        <v>44</v>
      </c>
      <c r="AK12" s="4" t="s">
        <v>45</v>
      </c>
      <c r="AL12" s="4" t="s">
        <v>46</v>
      </c>
      <c r="AM12" s="4" t="s">
        <v>47</v>
      </c>
      <c r="AN12" s="4" t="s">
        <v>48</v>
      </c>
      <c r="AO12" s="4" t="s">
        <v>49</v>
      </c>
      <c r="AP12" s="4" t="s">
        <v>50</v>
      </c>
      <c r="AQ12" s="4" t="s">
        <v>51</v>
      </c>
      <c r="AR12" s="4" t="s">
        <v>52</v>
      </c>
      <c r="AS12" s="4" t="s">
        <v>53</v>
      </c>
      <c r="AT12" s="73" t="s">
        <v>54</v>
      </c>
      <c r="AU12" s="73" t="s">
        <v>55</v>
      </c>
      <c r="AV12" s="73" t="s">
        <v>56</v>
      </c>
      <c r="AW12" s="73" t="s">
        <v>57</v>
      </c>
      <c r="AX12" s="73" t="s">
        <v>58</v>
      </c>
      <c r="AY12" s="73" t="s">
        <v>59</v>
      </c>
      <c r="AZ12" s="73" t="s">
        <v>60</v>
      </c>
      <c r="BA12" s="73" t="s">
        <v>61</v>
      </c>
      <c r="BB12" s="73" t="s">
        <v>62</v>
      </c>
      <c r="BC12" s="73" t="s">
        <v>63</v>
      </c>
      <c r="BD12" s="73" t="s">
        <v>64</v>
      </c>
      <c r="BE12" s="73" t="s">
        <v>65</v>
      </c>
    </row>
    <row r="13" spans="3:57" x14ac:dyDescent="0.3"/>
    <row r="14" spans="3:57" s="14" customFormat="1" ht="19.5" customHeight="1" x14ac:dyDescent="0.25">
      <c r="C14" s="26" t="s">
        <v>66</v>
      </c>
      <c r="D14" s="26"/>
      <c r="E14" s="26"/>
      <c r="F14" s="26"/>
      <c r="G14" s="28">
        <f>IF(ISERROR(SUM(_xlfn.XLOOKUP($D$9,$V$11:$AS$11,$V$14:$AS$14):_xlfn.XLOOKUP($D$10,$V$11:$AS$11,$V$14:$AS$14))),0,SUM(_xlfn.XLOOKUP($D$9,$V$11:$AS$11,$V$14:$AS$14):_xlfn.XLOOKUP($D$10,$V$11:$AS$11,$V$14:$AS$14)))</f>
        <v>2010835.083333333</v>
      </c>
      <c r="H14" s="65"/>
      <c r="I14" s="28">
        <f>'Customers (Post-FTB) Detail'!J$211</f>
        <v>0</v>
      </c>
      <c r="J14" s="28">
        <f>'Customers (Post-FTB) Detail'!K$211</f>
        <v>0</v>
      </c>
      <c r="K14" s="28">
        <f>'Customers (Post-FTB) Detail'!L$211</f>
        <v>0</v>
      </c>
      <c r="L14" s="28">
        <f>'Customers (Post-FTB) Detail'!M$211</f>
        <v>11833.333333333334</v>
      </c>
      <c r="M14" s="28">
        <f>'Customers (Post-FTB) Detail'!N$211</f>
        <v>11833.333333333334</v>
      </c>
      <c r="N14" s="28">
        <f>'Customers (Post-FTB) Detail'!O$211</f>
        <v>11833.333333333334</v>
      </c>
      <c r="O14" s="28">
        <f>'Customers (Post-FTB) Detail'!P$211</f>
        <v>11833.333333333334</v>
      </c>
      <c r="P14" s="28">
        <f>'Customers (Post-FTB) Detail'!Q$211</f>
        <v>11833.333333333334</v>
      </c>
      <c r="Q14" s="28">
        <f>'Customers (Post-FTB) Detail'!R$211</f>
        <v>11833.333333333334</v>
      </c>
      <c r="R14" s="28">
        <f>'Customers (Post-FTB) Detail'!S$211</f>
        <v>45500</v>
      </c>
      <c r="S14" s="28">
        <f>'Customers (Post-FTB) Detail'!T$211</f>
        <v>127666.75</v>
      </c>
      <c r="T14" s="28">
        <f>'Customers (Post-FTB) Detail'!U$211</f>
        <v>205000.16666666663</v>
      </c>
      <c r="U14" s="65"/>
      <c r="V14" s="28">
        <f>'Customers (Post-FTB) Detail'!V$211</f>
        <v>205000.16666666663</v>
      </c>
      <c r="W14" s="28">
        <f>'Customers (Post-FTB) Detail'!W$211</f>
        <v>205000.16666666663</v>
      </c>
      <c r="X14" s="28">
        <f>'Customers (Post-FTB) Detail'!X$211</f>
        <v>205000.16666666663</v>
      </c>
      <c r="Y14" s="28">
        <f>'Customers (Post-FTB) Detail'!Y$211</f>
        <v>193166.83333333331</v>
      </c>
      <c r="Z14" s="28">
        <f>'Customers (Post-FTB) Detail'!Z$211</f>
        <v>193166.83333333331</v>
      </c>
      <c r="AA14" s="28">
        <f>'Customers (Post-FTB) Detail'!AA$211</f>
        <v>193166.83333333331</v>
      </c>
      <c r="AB14" s="28">
        <f>'Customers (Post-FTB) Detail'!AB$211</f>
        <v>193166.83333333331</v>
      </c>
      <c r="AC14" s="28">
        <f>'Customers (Post-FTB) Detail'!AC$211</f>
        <v>193166.83333333331</v>
      </c>
      <c r="AD14" s="28">
        <f>'Customers (Post-FTB) Detail'!AD$211</f>
        <v>193166.83333333331</v>
      </c>
      <c r="AE14" s="28">
        <f>'Customers (Post-FTB) Detail'!AE$211</f>
        <v>159500.16666666666</v>
      </c>
      <c r="AF14" s="28">
        <f>'Customers (Post-FTB) Detail'!AF$211</f>
        <v>77333.416666666672</v>
      </c>
      <c r="AG14" s="28">
        <f>'Customers (Post-FTB) Detail'!AG$211</f>
        <v>0</v>
      </c>
      <c r="AH14" s="28">
        <f>'Customers (Post-FTB) Detail'!AH$211</f>
        <v>0</v>
      </c>
      <c r="AI14" s="28">
        <f>'Customers (Post-FTB) Detail'!AI$211</f>
        <v>0</v>
      </c>
      <c r="AJ14" s="28">
        <f>'Customers (Post-FTB) Detail'!AJ$211</f>
        <v>0</v>
      </c>
      <c r="AK14" s="28">
        <f>'Customers (Post-FTB) Detail'!AK$211</f>
        <v>0</v>
      </c>
      <c r="AL14" s="28">
        <f>'Customers (Post-FTB) Detail'!AL$211</f>
        <v>0</v>
      </c>
      <c r="AM14" s="28">
        <f>'Customers (Post-FTB) Detail'!AM$211</f>
        <v>0</v>
      </c>
      <c r="AN14" s="28">
        <f>'Customers (Post-FTB) Detail'!AN$211</f>
        <v>0</v>
      </c>
      <c r="AO14" s="28">
        <f>'Customers (Post-FTB) Detail'!AO$211</f>
        <v>0</v>
      </c>
      <c r="AP14" s="28">
        <f>'Customers (Post-FTB) Detail'!AP$211</f>
        <v>0</v>
      </c>
      <c r="AQ14" s="28">
        <f>'Customers (Post-FTB) Detail'!AQ$211</f>
        <v>0</v>
      </c>
      <c r="AR14" s="28">
        <f>'Customers (Post-FTB) Detail'!AR$211</f>
        <v>0</v>
      </c>
      <c r="AS14" s="28">
        <f>'Customers (Post-FTB) Detail'!AS$211</f>
        <v>0</v>
      </c>
      <c r="AT14" s="76">
        <f>'Customers (Post-FTB) Detail'!AT$211</f>
        <v>0</v>
      </c>
      <c r="AU14" s="76">
        <f>'Customers (Post-FTB) Detail'!AU$211</f>
        <v>0</v>
      </c>
      <c r="AV14" s="76">
        <f>'Customers (Post-FTB) Detail'!AV$211</f>
        <v>0</v>
      </c>
      <c r="AW14" s="76">
        <f>'Customers (Post-FTB) Detail'!AW$211</f>
        <v>0</v>
      </c>
      <c r="AX14" s="76">
        <f>'Customers (Post-FTB) Detail'!AX$211</f>
        <v>0</v>
      </c>
      <c r="AY14" s="76">
        <f>'Customers (Post-FTB) Detail'!AY$211</f>
        <v>0</v>
      </c>
      <c r="AZ14" s="76">
        <f>'Customers (Post-FTB) Detail'!AZ$211</f>
        <v>0</v>
      </c>
      <c r="BA14" s="76">
        <f>'Customers (Post-FTB) Detail'!BA$211</f>
        <v>0</v>
      </c>
      <c r="BB14" s="76">
        <f>'Customers (Post-FTB) Detail'!BB$211</f>
        <v>0</v>
      </c>
      <c r="BC14" s="76">
        <f>'Customers (Post-FTB) Detail'!BC$211</f>
        <v>0</v>
      </c>
      <c r="BD14" s="76">
        <f>'Customers (Post-FTB) Detail'!BD$211</f>
        <v>0</v>
      </c>
      <c r="BE14" s="76">
        <f>'Customers (Post-FTB) Detail'!BE$211</f>
        <v>0</v>
      </c>
    </row>
    <row r="15" spans="3:57" s="14" customFormat="1" ht="19.5" customHeight="1" x14ac:dyDescent="0.25">
      <c r="C15" s="25" t="s">
        <v>67</v>
      </c>
      <c r="D15" s="25"/>
      <c r="E15" s="25"/>
      <c r="F15" s="25"/>
      <c r="G15" s="77">
        <f>IF(ISERROR(AVERAGE(_xlfn.XLOOKUP($D$9,$V$11:$AS$11,$V$15:$AS$15):_xlfn.XLOOKUP($D$10,$V$11:$AS$11,$V$15:$AS$15))),0,AVERAGE(_xlfn.XLOOKUP($D$9,$V$11:$AS$11,$V$15:$AS$15):_xlfn.XLOOKUP($D$10,$V$11:$AS$11,$V$15:$AS$15)))</f>
        <v>12.166666666666666</v>
      </c>
      <c r="H15" s="66"/>
      <c r="I15" s="54">
        <f>'Customers (Post-FTB) Detail'!J$212</f>
        <v>0</v>
      </c>
      <c r="J15" s="54">
        <f>'Customers (Post-FTB) Detail'!K$212</f>
        <v>0</v>
      </c>
      <c r="K15" s="54">
        <f>'Customers (Post-FTB) Detail'!L$212</f>
        <v>0</v>
      </c>
      <c r="L15" s="54">
        <f>'Customers (Post-FTB) Detail'!M$212</f>
        <v>2</v>
      </c>
      <c r="M15" s="54">
        <f>'Customers (Post-FTB) Detail'!N$212</f>
        <v>2</v>
      </c>
      <c r="N15" s="54">
        <f>'Customers (Post-FTB) Detail'!O$212</f>
        <v>2</v>
      </c>
      <c r="O15" s="54">
        <f>'Customers (Post-FTB) Detail'!P$212</f>
        <v>2</v>
      </c>
      <c r="P15" s="54">
        <f>'Customers (Post-FTB) Detail'!Q$212</f>
        <v>2</v>
      </c>
      <c r="Q15" s="54">
        <f>'Customers (Post-FTB) Detail'!R$212</f>
        <v>2</v>
      </c>
      <c r="R15" s="54">
        <f>'Customers (Post-FTB) Detail'!S$212</f>
        <v>7</v>
      </c>
      <c r="S15" s="54">
        <f>'Customers (Post-FTB) Detail'!T$212</f>
        <v>11</v>
      </c>
      <c r="T15" s="54">
        <f>'Customers (Post-FTB) Detail'!U$212</f>
        <v>16</v>
      </c>
      <c r="U15" s="66"/>
      <c r="V15" s="54">
        <f>'Customers (Post-FTB) Detail'!V$212</f>
        <v>16</v>
      </c>
      <c r="W15" s="54">
        <f>'Customers (Post-FTB) Detail'!W$212</f>
        <v>16</v>
      </c>
      <c r="X15" s="54">
        <f>'Customers (Post-FTB) Detail'!X$212</f>
        <v>16</v>
      </c>
      <c r="Y15" s="54">
        <f>'Customers (Post-FTB) Detail'!Y$212</f>
        <v>14</v>
      </c>
      <c r="Z15" s="54">
        <f>'Customers (Post-FTB) Detail'!Z$212</f>
        <v>14</v>
      </c>
      <c r="AA15" s="54">
        <f>'Customers (Post-FTB) Detail'!AA$212</f>
        <v>14</v>
      </c>
      <c r="AB15" s="54">
        <f>'Customers (Post-FTB) Detail'!AB$212</f>
        <v>14</v>
      </c>
      <c r="AC15" s="54">
        <f>'Customers (Post-FTB) Detail'!AC$212</f>
        <v>14</v>
      </c>
      <c r="AD15" s="54">
        <f>'Customers (Post-FTB) Detail'!AD$212</f>
        <v>14</v>
      </c>
      <c r="AE15" s="54">
        <f>'Customers (Post-FTB) Detail'!AE$212</f>
        <v>9</v>
      </c>
      <c r="AF15" s="54">
        <f>'Customers (Post-FTB) Detail'!AF$212</f>
        <v>5</v>
      </c>
      <c r="AG15" s="54">
        <f>'Customers (Post-FTB) Detail'!AG$212</f>
        <v>0</v>
      </c>
      <c r="AH15" s="54">
        <f>'Customers (Post-FTB) Detail'!AH$212</f>
        <v>0</v>
      </c>
      <c r="AI15" s="54">
        <f>'Customers (Post-FTB) Detail'!AI$212</f>
        <v>0</v>
      </c>
      <c r="AJ15" s="54">
        <f>'Customers (Post-FTB) Detail'!AJ$212</f>
        <v>0</v>
      </c>
      <c r="AK15" s="54">
        <f>'Customers (Post-FTB) Detail'!AK$212</f>
        <v>0</v>
      </c>
      <c r="AL15" s="54">
        <f>'Customers (Post-FTB) Detail'!AL$212</f>
        <v>0</v>
      </c>
      <c r="AM15" s="54">
        <f>'Customers (Post-FTB) Detail'!AM$212</f>
        <v>0</v>
      </c>
      <c r="AN15" s="54">
        <f>'Customers (Post-FTB) Detail'!AN$212</f>
        <v>0</v>
      </c>
      <c r="AO15" s="54">
        <f>'Customers (Post-FTB) Detail'!AO$212</f>
        <v>0</v>
      </c>
      <c r="AP15" s="54">
        <f>'Customers (Post-FTB) Detail'!AP$212</f>
        <v>0</v>
      </c>
      <c r="AQ15" s="54">
        <f>'Customers (Post-FTB) Detail'!AQ$212</f>
        <v>0</v>
      </c>
      <c r="AR15" s="54">
        <f>'Customers (Post-FTB) Detail'!AR$212</f>
        <v>0</v>
      </c>
      <c r="AS15" s="54">
        <f>'Customers (Post-FTB) Detail'!AS$212</f>
        <v>0</v>
      </c>
      <c r="AT15" s="77">
        <f>'Customers (Post-FTB) Detail'!AT$212</f>
        <v>0</v>
      </c>
      <c r="AU15" s="77">
        <f>'Customers (Post-FTB) Detail'!AU$212</f>
        <v>0</v>
      </c>
      <c r="AV15" s="77">
        <f>'Customers (Post-FTB) Detail'!AV$212</f>
        <v>0</v>
      </c>
      <c r="AW15" s="77">
        <f>'Customers (Post-FTB) Detail'!AW$212</f>
        <v>0</v>
      </c>
      <c r="AX15" s="77">
        <f>'Customers (Post-FTB) Detail'!AX$212</f>
        <v>0</v>
      </c>
      <c r="AY15" s="77">
        <f>'Customers (Post-FTB) Detail'!AY$212</f>
        <v>0</v>
      </c>
      <c r="AZ15" s="77">
        <f>'Customers (Post-FTB) Detail'!AZ$212</f>
        <v>0</v>
      </c>
      <c r="BA15" s="77">
        <f>'Customers (Post-FTB) Detail'!BA$212</f>
        <v>0</v>
      </c>
      <c r="BB15" s="77">
        <f>'Customers (Post-FTB) Detail'!BB$212</f>
        <v>0</v>
      </c>
      <c r="BC15" s="77">
        <f>'Customers (Post-FTB) Detail'!BC$212</f>
        <v>0</v>
      </c>
      <c r="BD15" s="77">
        <f>'Customers (Post-FTB) Detail'!BD$212</f>
        <v>0</v>
      </c>
      <c r="BE15" s="77">
        <f>'Customers (Post-FTB) Detail'!BE$212</f>
        <v>0</v>
      </c>
    </row>
    <row r="16" spans="3:57" x14ac:dyDescent="0.3"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</row>
    <row r="17" spans="3:16383" s="14" customFormat="1" ht="19.5" customHeight="1" x14ac:dyDescent="0.25">
      <c r="C17" s="26" t="s">
        <v>68</v>
      </c>
      <c r="D17" s="26"/>
      <c r="E17" s="26"/>
      <c r="F17" s="26"/>
      <c r="G17" s="76">
        <f>IF(ISERROR(SUM(_xlfn.XLOOKUP($D$9,$V$11:$AS$11,$V$17:$AS$17):_xlfn.XLOOKUP($D$10,$V$11:$AS$11,$V$17:$AS$17))),0,SUM(_xlfn.XLOOKUP($D$9,$V$11:$AS$11,$V$17:$AS$17):_xlfn.XLOOKUP($D$10,$V$11:$AS$11,$V$17:$AS$17)))</f>
        <v>898334.24999999988</v>
      </c>
      <c r="H17" s="65"/>
      <c r="I17" s="28">
        <f>'Prospects (Pre-FTB) Detail'!J$111</f>
        <v>0</v>
      </c>
      <c r="J17" s="28">
        <f>'Prospects (Pre-FTB) Detail'!K$111</f>
        <v>0</v>
      </c>
      <c r="K17" s="28">
        <f>'Prospects (Pre-FTB) Detail'!L$111</f>
        <v>0</v>
      </c>
      <c r="L17" s="28">
        <f>'Prospects (Pre-FTB) Detail'!M$111</f>
        <v>0</v>
      </c>
      <c r="M17" s="28">
        <f>'Prospects (Pre-FTB) Detail'!N$111</f>
        <v>0</v>
      </c>
      <c r="N17" s="28">
        <f>'Prospects (Pre-FTB) Detail'!O$111</f>
        <v>0</v>
      </c>
      <c r="O17" s="28">
        <f>'Prospects (Pre-FTB) Detail'!P$111</f>
        <v>0</v>
      </c>
      <c r="P17" s="28">
        <f>'Prospects (Pre-FTB) Detail'!Q$111</f>
        <v>0</v>
      </c>
      <c r="Q17" s="28">
        <f>'Prospects (Pre-FTB) Detail'!R$111</f>
        <v>0</v>
      </c>
      <c r="R17" s="28">
        <f>'Prospects (Pre-FTB) Detail'!S$111</f>
        <v>0</v>
      </c>
      <c r="S17" s="28">
        <f>'Prospects (Pre-FTB) Detail'!T$111</f>
        <v>0</v>
      </c>
      <c r="T17" s="28">
        <f>'Prospects (Pre-FTB) Detail'!U$111</f>
        <v>14166.75</v>
      </c>
      <c r="U17" s="65"/>
      <c r="V17" s="28">
        <f>'Prospects (Pre-FTB) Detail'!V$111</f>
        <v>76041.749999999985</v>
      </c>
      <c r="W17" s="28">
        <f>'Prospects (Pre-FTB) Detail'!W$111</f>
        <v>76041.749999999985</v>
      </c>
      <c r="X17" s="28">
        <f>'Prospects (Pre-FTB) Detail'!X$111</f>
        <v>76041.749999999985</v>
      </c>
      <c r="Y17" s="28">
        <f>'Prospects (Pre-FTB) Detail'!Y$111</f>
        <v>76041.749999999985</v>
      </c>
      <c r="Z17" s="28">
        <f>'Prospects (Pre-FTB) Detail'!Z$111</f>
        <v>76041.749999999985</v>
      </c>
      <c r="AA17" s="28">
        <f>'Prospects (Pre-FTB) Detail'!AA$111</f>
        <v>76041.749999999985</v>
      </c>
      <c r="AB17" s="28">
        <f>'Prospects (Pre-FTB) Detail'!AB$111</f>
        <v>76041.749999999985</v>
      </c>
      <c r="AC17" s="28">
        <f>'Prospects (Pre-FTB) Detail'!AC$111</f>
        <v>76041.749999999985</v>
      </c>
      <c r="AD17" s="28">
        <f>'Prospects (Pre-FTB) Detail'!AD$111</f>
        <v>76041.749999999985</v>
      </c>
      <c r="AE17" s="28">
        <f>'Prospects (Pre-FTB) Detail'!AE$111</f>
        <v>76041.749999999985</v>
      </c>
      <c r="AF17" s="28">
        <f>'Prospects (Pre-FTB) Detail'!AF$111</f>
        <v>76041.749999999985</v>
      </c>
      <c r="AG17" s="28">
        <f>'Prospects (Pre-FTB) Detail'!AG$111</f>
        <v>61875</v>
      </c>
      <c r="AH17" s="28">
        <f>'Prospects (Pre-FTB) Detail'!AH$111</f>
        <v>0</v>
      </c>
      <c r="AI17" s="28">
        <f>'Prospects (Pre-FTB) Detail'!AI$111</f>
        <v>0</v>
      </c>
      <c r="AJ17" s="28">
        <f>'Prospects (Pre-FTB) Detail'!AJ$111</f>
        <v>0</v>
      </c>
      <c r="AK17" s="28">
        <f>'Prospects (Pre-FTB) Detail'!AK$111</f>
        <v>0</v>
      </c>
      <c r="AL17" s="28">
        <f>'Prospects (Pre-FTB) Detail'!AL$111</f>
        <v>0</v>
      </c>
      <c r="AM17" s="28">
        <f>'Prospects (Pre-FTB) Detail'!AM$111</f>
        <v>0</v>
      </c>
      <c r="AN17" s="28">
        <f>'Prospects (Pre-FTB) Detail'!AN$111</f>
        <v>0</v>
      </c>
      <c r="AO17" s="28">
        <f>'Prospects (Pre-FTB) Detail'!AO$111</f>
        <v>0</v>
      </c>
      <c r="AP17" s="28">
        <f>'Prospects (Pre-FTB) Detail'!AP$111</f>
        <v>0</v>
      </c>
      <c r="AQ17" s="28">
        <f>'Prospects (Pre-FTB) Detail'!AQ$111</f>
        <v>0</v>
      </c>
      <c r="AR17" s="28">
        <f>'Prospects (Pre-FTB) Detail'!AR$111</f>
        <v>0</v>
      </c>
      <c r="AS17" s="28">
        <f>'Prospects (Pre-FTB) Detail'!AS$111</f>
        <v>0</v>
      </c>
      <c r="AT17" s="76">
        <f>'Prospects (Pre-FTB) Detail'!AT$111</f>
        <v>0</v>
      </c>
      <c r="AU17" s="76">
        <f>'Prospects (Pre-FTB) Detail'!AU$111</f>
        <v>0</v>
      </c>
      <c r="AV17" s="76">
        <f>'Prospects (Pre-FTB) Detail'!AV$111</f>
        <v>0</v>
      </c>
      <c r="AW17" s="76">
        <f>'Prospects (Pre-FTB) Detail'!AW$111</f>
        <v>0</v>
      </c>
      <c r="AX17" s="76">
        <f>'Prospects (Pre-FTB) Detail'!AX$111</f>
        <v>0</v>
      </c>
      <c r="AY17" s="76">
        <f>'Prospects (Pre-FTB) Detail'!AY$111</f>
        <v>0</v>
      </c>
      <c r="AZ17" s="76">
        <f>'Prospects (Pre-FTB) Detail'!AZ$111</f>
        <v>0</v>
      </c>
      <c r="BA17" s="76">
        <f>'Prospects (Pre-FTB) Detail'!BA$111</f>
        <v>0</v>
      </c>
      <c r="BB17" s="76">
        <f>'Prospects (Pre-FTB) Detail'!BB$111</f>
        <v>0</v>
      </c>
      <c r="BC17" s="76">
        <f>'Prospects (Pre-FTB) Detail'!BC$111</f>
        <v>0</v>
      </c>
      <c r="BD17" s="76">
        <f>'Prospects (Pre-FTB) Detail'!BD$111</f>
        <v>0</v>
      </c>
      <c r="BE17" s="76">
        <f>'Prospects (Pre-FTB) Detail'!BE$111</f>
        <v>0</v>
      </c>
    </row>
    <row r="18" spans="3:16383" s="14" customFormat="1" ht="19.5" customHeight="1" x14ac:dyDescent="0.25">
      <c r="C18" s="25" t="s">
        <v>69</v>
      </c>
      <c r="D18" s="25"/>
      <c r="E18" s="25"/>
      <c r="F18" s="25"/>
      <c r="G18" s="54">
        <f>IF(ISERROR(AVERAGE(_xlfn.XLOOKUP($D$9,$V$11:$AS$11,$V$18:$AS$18):_xlfn.XLOOKUP($D$10,$V$11:$AS$11,$V$18:$AS$18))),0,AVERAGE(_xlfn.XLOOKUP($D$9,$V$11:$AS$11,$V$18:$AS$18):_xlfn.XLOOKUP($D$10,$V$11:$AS$11,$V$18:$AS$18)))</f>
        <v>9.8333333333333339</v>
      </c>
      <c r="H18" s="66"/>
      <c r="I18" s="54">
        <f>'Prospects (Pre-FTB) Detail'!J$112</f>
        <v>0</v>
      </c>
      <c r="J18" s="54">
        <f>'Prospects (Pre-FTB) Detail'!K$112</f>
        <v>0</v>
      </c>
      <c r="K18" s="54">
        <f>'Prospects (Pre-FTB) Detail'!L$112</f>
        <v>0</v>
      </c>
      <c r="L18" s="54">
        <f>'Prospects (Pre-FTB) Detail'!M$112</f>
        <v>0</v>
      </c>
      <c r="M18" s="54">
        <f>'Prospects (Pre-FTB) Detail'!N$112</f>
        <v>0</v>
      </c>
      <c r="N18" s="54">
        <f>'Prospects (Pre-FTB) Detail'!O$112</f>
        <v>0</v>
      </c>
      <c r="O18" s="54">
        <f>'Prospects (Pre-FTB) Detail'!P$112</f>
        <v>0</v>
      </c>
      <c r="P18" s="54">
        <f>'Prospects (Pre-FTB) Detail'!Q$112</f>
        <v>0</v>
      </c>
      <c r="Q18" s="54">
        <f>'Prospects (Pre-FTB) Detail'!R$112</f>
        <v>0</v>
      </c>
      <c r="R18" s="54">
        <f>'Prospects (Pre-FTB) Detail'!S$112</f>
        <v>0</v>
      </c>
      <c r="S18" s="54">
        <f>'Prospects (Pre-FTB) Detail'!T$112</f>
        <v>0</v>
      </c>
      <c r="T18" s="54">
        <f>'Prospects (Pre-FTB) Detail'!U$112</f>
        <v>2</v>
      </c>
      <c r="U18" s="66"/>
      <c r="V18" s="54">
        <f>'Prospects (Pre-FTB) Detail'!V$112</f>
        <v>10</v>
      </c>
      <c r="W18" s="54">
        <f>'Prospects (Pre-FTB) Detail'!W$112</f>
        <v>10</v>
      </c>
      <c r="X18" s="54">
        <f>'Prospects (Pre-FTB) Detail'!X$112</f>
        <v>10</v>
      </c>
      <c r="Y18" s="54">
        <f>'Prospects (Pre-FTB) Detail'!Y$112</f>
        <v>10</v>
      </c>
      <c r="Z18" s="54">
        <f>'Prospects (Pre-FTB) Detail'!Z$112</f>
        <v>10</v>
      </c>
      <c r="AA18" s="54">
        <f>'Prospects (Pre-FTB) Detail'!AA$112</f>
        <v>10</v>
      </c>
      <c r="AB18" s="54">
        <f>'Prospects (Pre-FTB) Detail'!AB$112</f>
        <v>10</v>
      </c>
      <c r="AC18" s="54">
        <f>'Prospects (Pre-FTB) Detail'!AC$112</f>
        <v>10</v>
      </c>
      <c r="AD18" s="54">
        <f>'Prospects (Pre-FTB) Detail'!AD$112</f>
        <v>10</v>
      </c>
      <c r="AE18" s="54">
        <f>'Prospects (Pre-FTB) Detail'!AE$112</f>
        <v>10</v>
      </c>
      <c r="AF18" s="54">
        <f>'Prospects (Pre-FTB) Detail'!AF$112</f>
        <v>10</v>
      </c>
      <c r="AG18" s="54">
        <f>'Prospects (Pre-FTB) Detail'!AG$112</f>
        <v>8</v>
      </c>
      <c r="AH18" s="54">
        <f>'Prospects (Pre-FTB) Detail'!AH$112</f>
        <v>0</v>
      </c>
      <c r="AI18" s="54">
        <f>'Prospects (Pre-FTB) Detail'!AI$112</f>
        <v>0</v>
      </c>
      <c r="AJ18" s="54">
        <f>'Prospects (Pre-FTB) Detail'!AJ$112</f>
        <v>0</v>
      </c>
      <c r="AK18" s="54">
        <f>'Prospects (Pre-FTB) Detail'!AK$112</f>
        <v>0</v>
      </c>
      <c r="AL18" s="54">
        <f>'Prospects (Pre-FTB) Detail'!AL$112</f>
        <v>0</v>
      </c>
      <c r="AM18" s="54">
        <f>'Prospects (Pre-FTB) Detail'!AM$112</f>
        <v>0</v>
      </c>
      <c r="AN18" s="54">
        <f>'Prospects (Pre-FTB) Detail'!AN$112</f>
        <v>0</v>
      </c>
      <c r="AO18" s="54">
        <f>'Prospects (Pre-FTB) Detail'!AO$112</f>
        <v>0</v>
      </c>
      <c r="AP18" s="54">
        <f>'Prospects (Pre-FTB) Detail'!AP$112</f>
        <v>0</v>
      </c>
      <c r="AQ18" s="54">
        <f>'Prospects (Pre-FTB) Detail'!AQ$112</f>
        <v>0</v>
      </c>
      <c r="AR18" s="54">
        <f>'Prospects (Pre-FTB) Detail'!AR$112</f>
        <v>0</v>
      </c>
      <c r="AS18" s="54">
        <f>'Prospects (Pre-FTB) Detail'!AS$112</f>
        <v>0</v>
      </c>
      <c r="AT18" s="77">
        <f>'Prospects (Pre-FTB) Detail'!AT$112</f>
        <v>0</v>
      </c>
      <c r="AU18" s="77">
        <f>'Prospects (Pre-FTB) Detail'!AU$112</f>
        <v>0</v>
      </c>
      <c r="AV18" s="77">
        <f>'Prospects (Pre-FTB) Detail'!AV$112</f>
        <v>0</v>
      </c>
      <c r="AW18" s="77">
        <f>'Prospects (Pre-FTB) Detail'!AW$112</f>
        <v>0</v>
      </c>
      <c r="AX18" s="77">
        <f>'Prospects (Pre-FTB) Detail'!AX$112</f>
        <v>0</v>
      </c>
      <c r="AY18" s="77">
        <f>'Prospects (Pre-FTB) Detail'!AY$112</f>
        <v>0</v>
      </c>
      <c r="AZ18" s="77">
        <f>'Prospects (Pre-FTB) Detail'!AZ$112</f>
        <v>0</v>
      </c>
      <c r="BA18" s="77">
        <f>'Prospects (Pre-FTB) Detail'!BA$112</f>
        <v>0</v>
      </c>
      <c r="BB18" s="77">
        <f>'Prospects (Pre-FTB) Detail'!BB$112</f>
        <v>0</v>
      </c>
      <c r="BC18" s="77">
        <f>'Prospects (Pre-FTB) Detail'!BC$112</f>
        <v>0</v>
      </c>
      <c r="BD18" s="77">
        <f>'Prospects (Pre-FTB) Detail'!BD$112</f>
        <v>0</v>
      </c>
      <c r="BE18" s="77">
        <f>'Prospects (Pre-FTB) Detail'!BE$112</f>
        <v>0</v>
      </c>
    </row>
    <row r="19" spans="3:16383" x14ac:dyDescent="0.3"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</row>
    <row r="20" spans="3:16383" s="14" customFormat="1" ht="17.45" customHeight="1" thickBot="1" x14ac:dyDescent="0.3">
      <c r="C20" s="27" t="s">
        <v>70</v>
      </c>
      <c r="D20" s="27"/>
      <c r="E20" s="27"/>
      <c r="F20" s="27"/>
      <c r="G20" s="33">
        <f>G14+G17</f>
        <v>2909169.333333333</v>
      </c>
      <c r="H20" s="67"/>
      <c r="I20" s="33">
        <f>I14+I17</f>
        <v>0</v>
      </c>
      <c r="J20" s="33">
        <f>J14+J17</f>
        <v>0</v>
      </c>
      <c r="K20" s="33">
        <f t="shared" ref="K20:T20" si="0">K14+K17</f>
        <v>0</v>
      </c>
      <c r="L20" s="33">
        <f t="shared" si="0"/>
        <v>11833.333333333334</v>
      </c>
      <c r="M20" s="33">
        <f t="shared" si="0"/>
        <v>11833.333333333334</v>
      </c>
      <c r="N20" s="33">
        <f t="shared" si="0"/>
        <v>11833.333333333334</v>
      </c>
      <c r="O20" s="33">
        <f t="shared" si="0"/>
        <v>11833.333333333334</v>
      </c>
      <c r="P20" s="33">
        <f t="shared" si="0"/>
        <v>11833.333333333334</v>
      </c>
      <c r="Q20" s="33">
        <f t="shared" si="0"/>
        <v>11833.333333333334</v>
      </c>
      <c r="R20" s="33">
        <f t="shared" si="0"/>
        <v>45500</v>
      </c>
      <c r="S20" s="33">
        <f t="shared" si="0"/>
        <v>127666.75</v>
      </c>
      <c r="T20" s="33">
        <f t="shared" si="0"/>
        <v>219166.91666666663</v>
      </c>
      <c r="U20" s="67"/>
      <c r="V20" s="33">
        <f t="shared" ref="V20:AG20" si="1">V14+V17</f>
        <v>281041.91666666663</v>
      </c>
      <c r="W20" s="33">
        <f t="shared" si="1"/>
        <v>281041.91666666663</v>
      </c>
      <c r="X20" s="33">
        <f t="shared" si="1"/>
        <v>281041.91666666663</v>
      </c>
      <c r="Y20" s="33">
        <f t="shared" si="1"/>
        <v>269208.58333333331</v>
      </c>
      <c r="Z20" s="33">
        <f t="shared" si="1"/>
        <v>269208.58333333331</v>
      </c>
      <c r="AA20" s="33">
        <f t="shared" si="1"/>
        <v>269208.58333333331</v>
      </c>
      <c r="AB20" s="33">
        <f t="shared" si="1"/>
        <v>269208.58333333331</v>
      </c>
      <c r="AC20" s="33">
        <f t="shared" si="1"/>
        <v>269208.58333333331</v>
      </c>
      <c r="AD20" s="33">
        <f t="shared" si="1"/>
        <v>269208.58333333331</v>
      </c>
      <c r="AE20" s="33">
        <f t="shared" si="1"/>
        <v>235541.91666666663</v>
      </c>
      <c r="AF20" s="33">
        <f t="shared" si="1"/>
        <v>153375.16666666666</v>
      </c>
      <c r="AG20" s="33">
        <f t="shared" si="1"/>
        <v>61875</v>
      </c>
      <c r="AH20" s="33">
        <f t="shared" ref="AH20:AS20" si="2">AH14+AH17</f>
        <v>0</v>
      </c>
      <c r="AI20" s="33">
        <f t="shared" si="2"/>
        <v>0</v>
      </c>
      <c r="AJ20" s="33">
        <f t="shared" si="2"/>
        <v>0</v>
      </c>
      <c r="AK20" s="33">
        <f t="shared" si="2"/>
        <v>0</v>
      </c>
      <c r="AL20" s="33">
        <f t="shared" si="2"/>
        <v>0</v>
      </c>
      <c r="AM20" s="33">
        <f t="shared" si="2"/>
        <v>0</v>
      </c>
      <c r="AN20" s="33">
        <f t="shared" si="2"/>
        <v>0</v>
      </c>
      <c r="AO20" s="33">
        <f t="shared" si="2"/>
        <v>0</v>
      </c>
      <c r="AP20" s="33">
        <f t="shared" si="2"/>
        <v>0</v>
      </c>
      <c r="AQ20" s="33">
        <f t="shared" si="2"/>
        <v>0</v>
      </c>
      <c r="AR20" s="33">
        <f t="shared" si="2"/>
        <v>0</v>
      </c>
      <c r="AS20" s="33">
        <f t="shared" si="2"/>
        <v>0</v>
      </c>
      <c r="AT20" s="96">
        <f t="shared" ref="AT20:BE20" si="3">AT14+AT17</f>
        <v>0</v>
      </c>
      <c r="AU20" s="96">
        <f t="shared" si="3"/>
        <v>0</v>
      </c>
      <c r="AV20" s="96">
        <f t="shared" si="3"/>
        <v>0</v>
      </c>
      <c r="AW20" s="96">
        <f t="shared" si="3"/>
        <v>0</v>
      </c>
      <c r="AX20" s="96">
        <f t="shared" si="3"/>
        <v>0</v>
      </c>
      <c r="AY20" s="96">
        <f t="shared" si="3"/>
        <v>0</v>
      </c>
      <c r="AZ20" s="96">
        <f t="shared" si="3"/>
        <v>0</v>
      </c>
      <c r="BA20" s="96">
        <f t="shared" si="3"/>
        <v>0</v>
      </c>
      <c r="BB20" s="96">
        <f t="shared" si="3"/>
        <v>0</v>
      </c>
      <c r="BC20" s="96">
        <f t="shared" si="3"/>
        <v>0</v>
      </c>
      <c r="BD20" s="96">
        <f t="shared" si="3"/>
        <v>0</v>
      </c>
      <c r="BE20" s="96">
        <f t="shared" si="3"/>
        <v>0</v>
      </c>
    </row>
    <row r="21" spans="3:16383" ht="17.25" thickTop="1" x14ac:dyDescent="0.3"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</row>
    <row r="22" spans="3:16383" s="3" customFormat="1" ht="14.25" x14ac:dyDescent="0.2">
      <c r="C22" s="55" t="s">
        <v>71</v>
      </c>
      <c r="D22" s="55"/>
      <c r="E22" s="55"/>
      <c r="F22" s="55"/>
      <c r="G22" s="99">
        <f>IF(ISERROR(G20/G24),0,G20/G24)</f>
        <v>12.121538888888887</v>
      </c>
      <c r="H22" s="68"/>
      <c r="I22" s="56">
        <f>I20/I24</f>
        <v>0</v>
      </c>
      <c r="J22" s="56">
        <f t="shared" ref="J22:T22" si="4">J20/J24</f>
        <v>0</v>
      </c>
      <c r="K22" s="56">
        <f t="shared" si="4"/>
        <v>0</v>
      </c>
      <c r="L22" s="56">
        <f t="shared" si="4"/>
        <v>7.1000000000000008E-2</v>
      </c>
      <c r="M22" s="56">
        <f t="shared" si="4"/>
        <v>7.1000000000000008E-2</v>
      </c>
      <c r="N22" s="56">
        <f t="shared" si="4"/>
        <v>7.1000000000000008E-2</v>
      </c>
      <c r="O22" s="56">
        <f t="shared" si="4"/>
        <v>7.1000000000000008E-2</v>
      </c>
      <c r="P22" s="56">
        <f t="shared" si="4"/>
        <v>7.1000000000000008E-2</v>
      </c>
      <c r="Q22" s="56">
        <f t="shared" si="4"/>
        <v>7.1000000000000008E-2</v>
      </c>
      <c r="R22" s="56">
        <f t="shared" si="4"/>
        <v>0.27300000000000002</v>
      </c>
      <c r="S22" s="56">
        <f t="shared" si="4"/>
        <v>0.76600050000000008</v>
      </c>
      <c r="T22" s="56">
        <f t="shared" si="4"/>
        <v>1.3150014999999999</v>
      </c>
      <c r="U22" s="68"/>
      <c r="V22" s="56">
        <f t="shared" ref="V22:AG22" si="5">V20/V24</f>
        <v>14.052095833333331</v>
      </c>
      <c r="W22" s="56">
        <f t="shared" si="5"/>
        <v>14.052095833333331</v>
      </c>
      <c r="X22" s="56">
        <f t="shared" si="5"/>
        <v>14.052095833333331</v>
      </c>
      <c r="Y22" s="56">
        <f t="shared" si="5"/>
        <v>13.460429166666666</v>
      </c>
      <c r="Z22" s="56">
        <f t="shared" si="5"/>
        <v>13.460429166666666</v>
      </c>
      <c r="AA22" s="56">
        <f t="shared" si="5"/>
        <v>13.460429166666666</v>
      </c>
      <c r="AB22" s="56">
        <f t="shared" si="5"/>
        <v>13.460429166666666</v>
      </c>
      <c r="AC22" s="56">
        <f t="shared" si="5"/>
        <v>13.460429166666666</v>
      </c>
      <c r="AD22" s="56">
        <f t="shared" si="5"/>
        <v>13.460429166666666</v>
      </c>
      <c r="AE22" s="56">
        <f t="shared" si="5"/>
        <v>11.777095833333332</v>
      </c>
      <c r="AF22" s="56">
        <f t="shared" si="5"/>
        <v>7.6687583333333329</v>
      </c>
      <c r="AG22" s="56">
        <f t="shared" si="5"/>
        <v>3.09375</v>
      </c>
      <c r="AH22" s="56">
        <f t="shared" ref="AH22:AS22" si="6">AH20/AH24</f>
        <v>0</v>
      </c>
      <c r="AI22" s="56">
        <f t="shared" si="6"/>
        <v>0</v>
      </c>
      <c r="AJ22" s="56">
        <f t="shared" si="6"/>
        <v>0</v>
      </c>
      <c r="AK22" s="56">
        <f t="shared" si="6"/>
        <v>0</v>
      </c>
      <c r="AL22" s="56">
        <f t="shared" si="6"/>
        <v>0</v>
      </c>
      <c r="AM22" s="56">
        <f t="shared" si="6"/>
        <v>0</v>
      </c>
      <c r="AN22" s="56">
        <f t="shared" si="6"/>
        <v>0</v>
      </c>
      <c r="AO22" s="56">
        <f t="shared" si="6"/>
        <v>0</v>
      </c>
      <c r="AP22" s="56">
        <f t="shared" si="6"/>
        <v>0</v>
      </c>
      <c r="AQ22" s="56">
        <f t="shared" si="6"/>
        <v>0</v>
      </c>
      <c r="AR22" s="56">
        <f t="shared" si="6"/>
        <v>0</v>
      </c>
      <c r="AS22" s="56">
        <f t="shared" si="6"/>
        <v>0</v>
      </c>
      <c r="AT22" s="97">
        <f t="shared" ref="AT22:BE22" si="7">AT20/AT24</f>
        <v>0</v>
      </c>
      <c r="AU22" s="97">
        <f t="shared" si="7"/>
        <v>0</v>
      </c>
      <c r="AV22" s="97">
        <f t="shared" si="7"/>
        <v>0</v>
      </c>
      <c r="AW22" s="97">
        <f t="shared" si="7"/>
        <v>0</v>
      </c>
      <c r="AX22" s="97">
        <f t="shared" si="7"/>
        <v>0</v>
      </c>
      <c r="AY22" s="97">
        <f t="shared" si="7"/>
        <v>0</v>
      </c>
      <c r="AZ22" s="97">
        <f t="shared" si="7"/>
        <v>0</v>
      </c>
      <c r="BA22" s="97">
        <f t="shared" si="7"/>
        <v>0</v>
      </c>
      <c r="BB22" s="97">
        <f t="shared" si="7"/>
        <v>0</v>
      </c>
      <c r="BC22" s="97">
        <f t="shared" si="7"/>
        <v>0</v>
      </c>
      <c r="BD22" s="97">
        <f t="shared" si="7"/>
        <v>0</v>
      </c>
      <c r="BE22" s="97">
        <f t="shared" si="7"/>
        <v>0</v>
      </c>
      <c r="BF22" s="11"/>
      <c r="BG22" s="11"/>
      <c r="BH22" s="11"/>
      <c r="BI22" s="11"/>
      <c r="BJ22" s="11"/>
      <c r="BK22" s="11"/>
      <c r="BL22" s="11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1"/>
      <c r="BZ22" s="11"/>
      <c r="CA22" s="11"/>
      <c r="CB22" s="11"/>
      <c r="CC22" s="11"/>
      <c r="CD22" s="11"/>
      <c r="CE22" s="11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1"/>
      <c r="CS22" s="11"/>
      <c r="CT22" s="11"/>
      <c r="CU22" s="11"/>
      <c r="CV22" s="11"/>
      <c r="CW22" s="11"/>
      <c r="CX22" s="11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1"/>
      <c r="DL22" s="11"/>
      <c r="DM22" s="11"/>
      <c r="DN22" s="11"/>
      <c r="DO22" s="11"/>
      <c r="DP22" s="11"/>
      <c r="DQ22" s="11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1"/>
      <c r="EE22" s="11"/>
      <c r="EF22" s="11"/>
      <c r="EG22" s="11"/>
      <c r="EH22" s="11"/>
      <c r="EI22" s="11"/>
      <c r="EJ22" s="11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1"/>
      <c r="EX22" s="11"/>
      <c r="EY22" s="11"/>
      <c r="EZ22" s="11"/>
      <c r="FA22" s="11"/>
      <c r="FB22" s="11"/>
      <c r="FC22" s="11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1"/>
      <c r="FQ22" s="11"/>
      <c r="FR22" s="11"/>
      <c r="FS22" s="11"/>
      <c r="FT22" s="11"/>
      <c r="FU22" s="11"/>
      <c r="FV22" s="11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1"/>
      <c r="GJ22" s="11"/>
      <c r="GK22" s="11"/>
      <c r="GL22" s="11"/>
      <c r="GM22" s="11"/>
      <c r="GN22" s="11"/>
      <c r="GO22" s="11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1"/>
      <c r="HC22" s="11"/>
      <c r="HD22" s="11"/>
      <c r="HE22" s="11"/>
      <c r="HF22" s="11"/>
      <c r="HG22" s="11"/>
      <c r="HH22" s="11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1"/>
      <c r="HV22" s="11"/>
      <c r="HW22" s="11"/>
      <c r="HX22" s="11"/>
      <c r="HY22" s="11"/>
      <c r="HZ22" s="11"/>
      <c r="IA22" s="11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1"/>
      <c r="IO22" s="11"/>
      <c r="IP22" s="11"/>
      <c r="IQ22" s="11"/>
      <c r="IR22" s="11"/>
      <c r="IS22" s="11"/>
      <c r="IT22" s="11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1"/>
      <c r="JH22" s="11"/>
      <c r="JI22" s="11"/>
      <c r="JJ22" s="11"/>
      <c r="JK22" s="11"/>
      <c r="JL22" s="11"/>
      <c r="JM22" s="11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1"/>
      <c r="KA22" s="11"/>
      <c r="KB22" s="11"/>
      <c r="KC22" s="11"/>
      <c r="KD22" s="11"/>
      <c r="KE22" s="11"/>
      <c r="KF22" s="11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1"/>
      <c r="KT22" s="11"/>
      <c r="KU22" s="11"/>
      <c r="KV22" s="11"/>
      <c r="KW22" s="11"/>
      <c r="KX22" s="11"/>
      <c r="KY22" s="11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1"/>
      <c r="LM22" s="11"/>
      <c r="LN22" s="11"/>
      <c r="LO22" s="11"/>
      <c r="LP22" s="11"/>
      <c r="LQ22" s="11"/>
      <c r="LR22" s="11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1"/>
      <c r="MF22" s="11"/>
      <c r="MG22" s="11"/>
      <c r="MH22" s="11"/>
      <c r="MI22" s="11"/>
      <c r="MJ22" s="11"/>
      <c r="MK22" s="11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1"/>
      <c r="MY22" s="11"/>
      <c r="MZ22" s="11"/>
      <c r="NA22" s="11"/>
      <c r="NB22" s="11"/>
      <c r="NC22" s="11"/>
      <c r="ND22" s="11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1"/>
      <c r="NR22" s="11"/>
      <c r="NS22" s="11"/>
      <c r="NT22" s="11"/>
      <c r="NU22" s="11"/>
      <c r="NV22" s="11"/>
      <c r="NW22" s="11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1"/>
      <c r="OK22" s="11"/>
      <c r="OL22" s="11"/>
      <c r="OM22" s="11"/>
      <c r="ON22" s="11"/>
      <c r="OO22" s="11"/>
      <c r="OP22" s="11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1"/>
      <c r="PD22" s="11"/>
      <c r="PE22" s="11"/>
      <c r="PF22" s="11"/>
      <c r="PG22" s="11"/>
      <c r="PH22" s="11"/>
      <c r="PI22" s="11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1"/>
      <c r="PW22" s="11"/>
      <c r="PX22" s="11"/>
      <c r="PY22" s="11"/>
      <c r="PZ22" s="11"/>
      <c r="QA22" s="11"/>
      <c r="QB22" s="11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1"/>
      <c r="QP22" s="11"/>
      <c r="QQ22" s="11"/>
      <c r="QR22" s="11"/>
      <c r="QS22" s="11"/>
      <c r="QT22" s="11"/>
      <c r="QU22" s="11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1"/>
      <c r="RI22" s="11"/>
      <c r="RJ22" s="11"/>
      <c r="RK22" s="11"/>
      <c r="RL22" s="11"/>
      <c r="RM22" s="11"/>
      <c r="RN22" s="11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1"/>
      <c r="SB22" s="11"/>
      <c r="SC22" s="11"/>
      <c r="SD22" s="11"/>
      <c r="SE22" s="11"/>
      <c r="SF22" s="11"/>
      <c r="SG22" s="11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1"/>
      <c r="SU22" s="11"/>
      <c r="SV22" s="11"/>
      <c r="SW22" s="11"/>
      <c r="SX22" s="11"/>
      <c r="SY22" s="11"/>
      <c r="SZ22" s="11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1"/>
      <c r="TN22" s="11"/>
      <c r="TO22" s="11"/>
      <c r="TP22" s="11"/>
      <c r="TQ22" s="11"/>
      <c r="TR22" s="11"/>
      <c r="TS22" s="11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1"/>
      <c r="UG22" s="11"/>
      <c r="UH22" s="11"/>
      <c r="UI22" s="11"/>
      <c r="UJ22" s="11"/>
      <c r="UK22" s="11"/>
      <c r="UL22" s="11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1"/>
      <c r="UZ22" s="11"/>
      <c r="VA22" s="11"/>
      <c r="VB22" s="11"/>
      <c r="VC22" s="11"/>
      <c r="VD22" s="11"/>
      <c r="VE22" s="11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1"/>
      <c r="VS22" s="11"/>
      <c r="VT22" s="11"/>
      <c r="VU22" s="11"/>
      <c r="VV22" s="11"/>
      <c r="VW22" s="11"/>
      <c r="VX22" s="11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1"/>
      <c r="WL22" s="11"/>
      <c r="WM22" s="11"/>
      <c r="WN22" s="11"/>
      <c r="WO22" s="11"/>
      <c r="WP22" s="11"/>
      <c r="WQ22" s="11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1"/>
      <c r="XE22" s="11"/>
      <c r="XF22" s="11"/>
      <c r="XG22" s="11"/>
      <c r="XH22" s="11"/>
      <c r="XI22" s="11"/>
      <c r="XJ22" s="11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1"/>
      <c r="XX22" s="11"/>
      <c r="XY22" s="11"/>
      <c r="XZ22" s="11"/>
      <c r="YA22" s="11"/>
      <c r="YB22" s="11"/>
      <c r="YC22" s="11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1"/>
      <c r="YQ22" s="11"/>
      <c r="YR22" s="11"/>
      <c r="YS22" s="11"/>
      <c r="YT22" s="11"/>
      <c r="YU22" s="11"/>
      <c r="YV22" s="11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1"/>
      <c r="ZJ22" s="11"/>
      <c r="ZK22" s="11"/>
      <c r="ZL22" s="11"/>
      <c r="ZM22" s="11"/>
      <c r="ZN22" s="11"/>
      <c r="ZO22" s="11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1"/>
      <c r="AAC22" s="11"/>
      <c r="AAD22" s="11"/>
      <c r="AAE22" s="11"/>
      <c r="AAF22" s="11"/>
      <c r="AAG22" s="11"/>
      <c r="AAH22" s="11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1"/>
      <c r="AAV22" s="11"/>
      <c r="AAW22" s="11"/>
      <c r="AAX22" s="11"/>
      <c r="AAY22" s="11"/>
      <c r="AAZ22" s="11"/>
      <c r="ABA22" s="11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1"/>
      <c r="ABO22" s="11"/>
      <c r="ABP22" s="11"/>
      <c r="ABQ22" s="11"/>
      <c r="ABR22" s="11"/>
      <c r="ABS22" s="11"/>
      <c r="ABT22" s="11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1"/>
      <c r="ACH22" s="11"/>
      <c r="ACI22" s="11"/>
      <c r="ACJ22" s="11"/>
      <c r="ACK22" s="11"/>
      <c r="ACL22" s="11"/>
      <c r="ACM22" s="11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1"/>
      <c r="ADA22" s="11"/>
      <c r="ADB22" s="11"/>
      <c r="ADC22" s="11"/>
      <c r="ADD22" s="11"/>
      <c r="ADE22" s="11"/>
      <c r="ADF22" s="11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1"/>
      <c r="ADT22" s="11"/>
      <c r="ADU22" s="11"/>
      <c r="ADV22" s="11"/>
      <c r="ADW22" s="11"/>
      <c r="ADX22" s="11"/>
      <c r="ADY22" s="11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1"/>
      <c r="AEM22" s="11"/>
      <c r="AEN22" s="11"/>
      <c r="AEO22" s="11"/>
      <c r="AEP22" s="11"/>
      <c r="AEQ22" s="11"/>
      <c r="AER22" s="11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1"/>
      <c r="AFF22" s="11"/>
      <c r="AFG22" s="11"/>
      <c r="AFH22" s="11"/>
      <c r="AFI22" s="11"/>
      <c r="AFJ22" s="11"/>
      <c r="AFK22" s="11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1"/>
      <c r="AFY22" s="11"/>
      <c r="AFZ22" s="11"/>
      <c r="AGA22" s="11"/>
      <c r="AGB22" s="11"/>
      <c r="AGC22" s="11"/>
      <c r="AGD22" s="11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1"/>
      <c r="AGR22" s="11"/>
      <c r="AGS22" s="11"/>
      <c r="AGT22" s="11"/>
      <c r="AGU22" s="11"/>
      <c r="AGV22" s="11"/>
      <c r="AGW22" s="11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1"/>
      <c r="AHK22" s="11"/>
      <c r="AHL22" s="11"/>
      <c r="AHM22" s="11"/>
      <c r="AHN22" s="11"/>
      <c r="AHO22" s="11"/>
      <c r="AHP22" s="11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1"/>
      <c r="AID22" s="11"/>
      <c r="AIE22" s="11"/>
      <c r="AIF22" s="11"/>
      <c r="AIG22" s="11"/>
      <c r="AIH22" s="11"/>
      <c r="AII22" s="11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1"/>
      <c r="AIW22" s="11"/>
      <c r="AIX22" s="11"/>
      <c r="AIY22" s="11"/>
      <c r="AIZ22" s="11"/>
      <c r="AJA22" s="11"/>
      <c r="AJB22" s="11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1"/>
      <c r="AJP22" s="11"/>
      <c r="AJQ22" s="11"/>
      <c r="AJR22" s="11"/>
      <c r="AJS22" s="11"/>
      <c r="AJT22" s="11"/>
      <c r="AJU22" s="11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1"/>
      <c r="AKI22" s="11"/>
      <c r="AKJ22" s="11"/>
      <c r="AKK22" s="11"/>
      <c r="AKL22" s="11"/>
      <c r="AKM22" s="11"/>
      <c r="AKN22" s="11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1"/>
      <c r="ALB22" s="11"/>
      <c r="ALC22" s="11"/>
      <c r="ALD22" s="11"/>
      <c r="ALE22" s="11"/>
      <c r="ALF22" s="11"/>
      <c r="ALG22" s="11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1"/>
      <c r="ALU22" s="11"/>
      <c r="ALV22" s="11"/>
      <c r="ALW22" s="11"/>
      <c r="ALX22" s="11"/>
      <c r="ALY22" s="11"/>
      <c r="ALZ22" s="11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1"/>
      <c r="AMN22" s="11"/>
      <c r="AMO22" s="11"/>
      <c r="AMP22" s="11"/>
      <c r="AMQ22" s="11"/>
      <c r="AMR22" s="11"/>
      <c r="AMS22" s="11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1"/>
      <c r="ANG22" s="11"/>
      <c r="ANH22" s="11"/>
      <c r="ANI22" s="11"/>
      <c r="ANJ22" s="11"/>
      <c r="ANK22" s="11"/>
      <c r="ANL22" s="11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1"/>
      <c r="ANZ22" s="11"/>
      <c r="AOA22" s="11"/>
      <c r="AOB22" s="11"/>
      <c r="AOC22" s="11"/>
      <c r="AOD22" s="11"/>
      <c r="AOE22" s="11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1"/>
      <c r="AOS22" s="11"/>
      <c r="AOT22" s="11"/>
      <c r="AOU22" s="11"/>
      <c r="AOV22" s="11"/>
      <c r="AOW22" s="11"/>
      <c r="AOX22" s="11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1"/>
      <c r="APL22" s="11"/>
      <c r="APM22" s="11"/>
      <c r="APN22" s="11"/>
      <c r="APO22" s="11"/>
      <c r="APP22" s="11"/>
      <c r="APQ22" s="11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1"/>
      <c r="AQE22" s="11"/>
      <c r="AQF22" s="11"/>
      <c r="AQG22" s="11"/>
      <c r="AQH22" s="11"/>
      <c r="AQI22" s="11"/>
      <c r="AQJ22" s="11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1"/>
      <c r="AQX22" s="11"/>
      <c r="AQY22" s="11"/>
      <c r="AQZ22" s="11"/>
      <c r="ARA22" s="11"/>
      <c r="ARB22" s="11"/>
      <c r="ARC22" s="11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1"/>
      <c r="ARQ22" s="11"/>
      <c r="ARR22" s="11"/>
      <c r="ARS22" s="11"/>
      <c r="ART22" s="11"/>
      <c r="ARU22" s="11"/>
      <c r="ARV22" s="11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1"/>
      <c r="ASJ22" s="11"/>
      <c r="ASK22" s="11"/>
      <c r="ASL22" s="11"/>
      <c r="ASM22" s="11"/>
      <c r="ASN22" s="11"/>
      <c r="ASO22" s="11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1"/>
      <c r="ATC22" s="11"/>
      <c r="ATD22" s="11"/>
      <c r="ATE22" s="11"/>
      <c r="ATF22" s="11"/>
      <c r="ATG22" s="11"/>
      <c r="ATH22" s="11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1"/>
      <c r="ATV22" s="11"/>
      <c r="ATW22" s="11"/>
      <c r="ATX22" s="11"/>
      <c r="ATY22" s="11"/>
      <c r="ATZ22" s="11"/>
      <c r="AUA22" s="11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1"/>
      <c r="AUO22" s="11"/>
      <c r="AUP22" s="11"/>
      <c r="AUQ22" s="11"/>
      <c r="AUR22" s="11"/>
      <c r="AUS22" s="11"/>
      <c r="AUT22" s="11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1"/>
      <c r="AVH22" s="11"/>
      <c r="AVI22" s="11"/>
      <c r="AVJ22" s="11"/>
      <c r="AVK22" s="11"/>
      <c r="AVL22" s="11"/>
      <c r="AVM22" s="11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1"/>
      <c r="AWA22" s="11"/>
      <c r="AWB22" s="11"/>
      <c r="AWC22" s="11"/>
      <c r="AWD22" s="11"/>
      <c r="AWE22" s="11"/>
      <c r="AWF22" s="11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1"/>
      <c r="AWT22" s="11"/>
      <c r="AWU22" s="11"/>
      <c r="AWV22" s="11"/>
      <c r="AWW22" s="11"/>
      <c r="AWX22" s="11"/>
      <c r="AWY22" s="11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1"/>
      <c r="AXM22" s="11"/>
      <c r="AXN22" s="11"/>
      <c r="AXO22" s="11"/>
      <c r="AXP22" s="11"/>
      <c r="AXQ22" s="11"/>
      <c r="AXR22" s="11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1"/>
      <c r="AYF22" s="11"/>
      <c r="AYG22" s="11"/>
      <c r="AYH22" s="11"/>
      <c r="AYI22" s="11"/>
      <c r="AYJ22" s="11"/>
      <c r="AYK22" s="11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1"/>
      <c r="AYY22" s="11"/>
      <c r="AYZ22" s="11"/>
      <c r="AZA22" s="11"/>
      <c r="AZB22" s="11"/>
      <c r="AZC22" s="11"/>
      <c r="AZD22" s="11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1"/>
      <c r="AZR22" s="11"/>
      <c r="AZS22" s="11"/>
      <c r="AZT22" s="11"/>
      <c r="AZU22" s="11"/>
      <c r="AZV22" s="11"/>
      <c r="AZW22" s="11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1"/>
      <c r="BAK22" s="11"/>
      <c r="BAL22" s="11"/>
      <c r="BAM22" s="11"/>
      <c r="BAN22" s="11"/>
      <c r="BAO22" s="11"/>
      <c r="BAP22" s="11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1"/>
      <c r="BBD22" s="11"/>
      <c r="BBE22" s="11"/>
      <c r="BBF22" s="11"/>
      <c r="BBG22" s="11"/>
      <c r="BBH22" s="11"/>
      <c r="BBI22" s="11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1"/>
      <c r="BBW22" s="11"/>
      <c r="BBX22" s="11"/>
      <c r="BBY22" s="11"/>
      <c r="BBZ22" s="11"/>
      <c r="BCA22" s="11"/>
      <c r="BCB22" s="11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1"/>
      <c r="BCP22" s="11"/>
      <c r="BCQ22" s="11"/>
      <c r="BCR22" s="11"/>
      <c r="BCS22" s="11"/>
      <c r="BCT22" s="11"/>
      <c r="BCU22" s="11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1"/>
      <c r="BDI22" s="11"/>
      <c r="BDJ22" s="11"/>
      <c r="BDK22" s="11"/>
      <c r="BDL22" s="11"/>
      <c r="BDM22" s="11"/>
      <c r="BDN22" s="11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1"/>
      <c r="BEB22" s="11"/>
      <c r="BEC22" s="11"/>
      <c r="BED22" s="11"/>
      <c r="BEE22" s="11"/>
      <c r="BEF22" s="11"/>
      <c r="BEG22" s="11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1"/>
      <c r="BEU22" s="11"/>
      <c r="BEV22" s="11"/>
      <c r="BEW22" s="11"/>
      <c r="BEX22" s="11"/>
      <c r="BEY22" s="11"/>
      <c r="BEZ22" s="11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1"/>
      <c r="BFN22" s="11"/>
      <c r="BFO22" s="11"/>
      <c r="BFP22" s="11"/>
      <c r="BFQ22" s="11"/>
      <c r="BFR22" s="11"/>
      <c r="BFS22" s="11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1"/>
      <c r="BGG22" s="11"/>
      <c r="BGH22" s="11"/>
      <c r="BGI22" s="11"/>
      <c r="BGJ22" s="11"/>
      <c r="BGK22" s="11"/>
      <c r="BGL22" s="11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1"/>
      <c r="BGZ22" s="11"/>
      <c r="BHA22" s="11"/>
      <c r="BHB22" s="11"/>
      <c r="BHC22" s="11"/>
      <c r="BHD22" s="11"/>
      <c r="BHE22" s="11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1"/>
      <c r="BHS22" s="11"/>
      <c r="BHT22" s="11"/>
      <c r="BHU22" s="11"/>
      <c r="BHV22" s="11"/>
      <c r="BHW22" s="11"/>
      <c r="BHX22" s="11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1"/>
      <c r="BIL22" s="11"/>
      <c r="BIM22" s="11"/>
      <c r="BIN22" s="11"/>
      <c r="BIO22" s="11"/>
      <c r="BIP22" s="11"/>
      <c r="BIQ22" s="11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1"/>
      <c r="BJE22" s="11"/>
      <c r="BJF22" s="11"/>
      <c r="BJG22" s="11"/>
      <c r="BJH22" s="11"/>
      <c r="BJI22" s="11"/>
      <c r="BJJ22" s="11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1"/>
      <c r="BJX22" s="11"/>
      <c r="BJY22" s="11"/>
      <c r="BJZ22" s="11"/>
      <c r="BKA22" s="11"/>
      <c r="BKB22" s="11"/>
      <c r="BKC22" s="11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1"/>
      <c r="BKQ22" s="11"/>
      <c r="BKR22" s="11"/>
      <c r="BKS22" s="11"/>
      <c r="BKT22" s="11"/>
      <c r="BKU22" s="11"/>
      <c r="BKV22" s="11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1"/>
      <c r="BLJ22" s="11"/>
      <c r="BLK22" s="11"/>
      <c r="BLL22" s="11"/>
      <c r="BLM22" s="11"/>
      <c r="BLN22" s="11"/>
      <c r="BLO22" s="11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1"/>
      <c r="BMC22" s="11"/>
      <c r="BMD22" s="11"/>
      <c r="BME22" s="11"/>
      <c r="BMF22" s="11"/>
      <c r="BMG22" s="11"/>
      <c r="BMH22" s="11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1"/>
      <c r="BMV22" s="11"/>
      <c r="BMW22" s="11"/>
      <c r="BMX22" s="11"/>
      <c r="BMY22" s="11"/>
      <c r="BMZ22" s="11"/>
      <c r="BNA22" s="11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1"/>
      <c r="BNO22" s="11"/>
      <c r="BNP22" s="11"/>
      <c r="BNQ22" s="11"/>
      <c r="BNR22" s="11"/>
      <c r="BNS22" s="11"/>
      <c r="BNT22" s="11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1"/>
      <c r="BOH22" s="11"/>
      <c r="BOI22" s="11"/>
      <c r="BOJ22" s="11"/>
      <c r="BOK22" s="11"/>
      <c r="BOL22" s="11"/>
      <c r="BOM22" s="11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1"/>
      <c r="BPA22" s="11"/>
      <c r="BPB22" s="11"/>
      <c r="BPC22" s="11"/>
      <c r="BPD22" s="11"/>
      <c r="BPE22" s="11"/>
      <c r="BPF22" s="11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1"/>
      <c r="BPT22" s="11"/>
      <c r="BPU22" s="11"/>
      <c r="BPV22" s="11"/>
      <c r="BPW22" s="11"/>
      <c r="BPX22" s="11"/>
      <c r="BPY22" s="11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1"/>
      <c r="BQM22" s="11"/>
      <c r="BQN22" s="11"/>
      <c r="BQO22" s="11"/>
      <c r="BQP22" s="11"/>
      <c r="BQQ22" s="11"/>
      <c r="BQR22" s="11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1"/>
      <c r="BRF22" s="11"/>
      <c r="BRG22" s="11"/>
      <c r="BRH22" s="11"/>
      <c r="BRI22" s="11"/>
      <c r="BRJ22" s="11"/>
      <c r="BRK22" s="11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1"/>
      <c r="BRY22" s="11"/>
      <c r="BRZ22" s="11"/>
      <c r="BSA22" s="11"/>
      <c r="BSB22" s="11"/>
      <c r="BSC22" s="11"/>
      <c r="BSD22" s="11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1"/>
      <c r="BSR22" s="11"/>
      <c r="BSS22" s="11"/>
      <c r="BST22" s="11"/>
      <c r="BSU22" s="11"/>
      <c r="BSV22" s="11"/>
      <c r="BSW22" s="11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1"/>
      <c r="BTK22" s="11"/>
      <c r="BTL22" s="11"/>
      <c r="BTM22" s="11"/>
      <c r="BTN22" s="11"/>
      <c r="BTO22" s="11"/>
      <c r="BTP22" s="11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1"/>
      <c r="BUD22" s="11"/>
      <c r="BUE22" s="11"/>
      <c r="BUF22" s="11"/>
      <c r="BUG22" s="11"/>
      <c r="BUH22" s="11"/>
      <c r="BUI22" s="11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1"/>
      <c r="BUW22" s="11"/>
      <c r="BUX22" s="11"/>
      <c r="BUY22" s="11"/>
      <c r="BUZ22" s="11"/>
      <c r="BVA22" s="11"/>
      <c r="BVB22" s="11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1"/>
      <c r="BVP22" s="11"/>
      <c r="BVQ22" s="11"/>
      <c r="BVR22" s="11"/>
      <c r="BVS22" s="11"/>
      <c r="BVT22" s="11"/>
      <c r="BVU22" s="11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1"/>
      <c r="BWI22" s="11"/>
      <c r="BWJ22" s="11"/>
      <c r="BWK22" s="11"/>
      <c r="BWL22" s="11"/>
      <c r="BWM22" s="11"/>
      <c r="BWN22" s="11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1"/>
      <c r="BXB22" s="11"/>
      <c r="BXC22" s="11"/>
      <c r="BXD22" s="11"/>
      <c r="BXE22" s="11"/>
      <c r="BXF22" s="11"/>
      <c r="BXG22" s="11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1"/>
      <c r="BXU22" s="11"/>
      <c r="BXV22" s="11"/>
      <c r="BXW22" s="11"/>
      <c r="BXX22" s="11"/>
      <c r="BXY22" s="11"/>
      <c r="BXZ22" s="11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1"/>
      <c r="BYN22" s="11"/>
      <c r="BYO22" s="11"/>
      <c r="BYP22" s="11"/>
      <c r="BYQ22" s="11"/>
      <c r="BYR22" s="11"/>
      <c r="BYS22" s="11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1"/>
      <c r="BZG22" s="11"/>
      <c r="BZH22" s="11"/>
      <c r="BZI22" s="11"/>
      <c r="BZJ22" s="11"/>
      <c r="BZK22" s="11"/>
      <c r="BZL22" s="11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1"/>
      <c r="BZZ22" s="11"/>
      <c r="CAA22" s="11"/>
      <c r="CAB22" s="11"/>
      <c r="CAC22" s="11"/>
      <c r="CAD22" s="11"/>
      <c r="CAE22" s="11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1"/>
      <c r="CAS22" s="11"/>
      <c r="CAT22" s="11"/>
      <c r="CAU22" s="11"/>
      <c r="CAV22" s="11"/>
      <c r="CAW22" s="11"/>
      <c r="CAX22" s="11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1"/>
      <c r="CBL22" s="11"/>
      <c r="CBM22" s="11"/>
      <c r="CBN22" s="11"/>
      <c r="CBO22" s="11"/>
      <c r="CBP22" s="11"/>
      <c r="CBQ22" s="11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1"/>
      <c r="CCE22" s="11"/>
      <c r="CCF22" s="11"/>
      <c r="CCG22" s="11"/>
      <c r="CCH22" s="11"/>
      <c r="CCI22" s="11"/>
      <c r="CCJ22" s="11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1"/>
      <c r="CCX22" s="11"/>
      <c r="CCY22" s="11"/>
      <c r="CCZ22" s="11"/>
      <c r="CDA22" s="11"/>
      <c r="CDB22" s="11"/>
      <c r="CDC22" s="11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1"/>
      <c r="CDQ22" s="11"/>
      <c r="CDR22" s="11"/>
      <c r="CDS22" s="11"/>
      <c r="CDT22" s="11"/>
      <c r="CDU22" s="11"/>
      <c r="CDV22" s="11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1"/>
      <c r="CEJ22" s="11"/>
      <c r="CEK22" s="11"/>
      <c r="CEL22" s="11"/>
      <c r="CEM22" s="11"/>
      <c r="CEN22" s="11"/>
      <c r="CEO22" s="11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1"/>
      <c r="CFC22" s="11"/>
      <c r="CFD22" s="11"/>
      <c r="CFE22" s="11"/>
      <c r="CFF22" s="11"/>
      <c r="CFG22" s="11"/>
      <c r="CFH22" s="11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1"/>
      <c r="CFV22" s="11"/>
      <c r="CFW22" s="11"/>
      <c r="CFX22" s="11"/>
      <c r="CFY22" s="11"/>
      <c r="CFZ22" s="11"/>
      <c r="CGA22" s="11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1"/>
      <c r="CGO22" s="11"/>
      <c r="CGP22" s="11"/>
      <c r="CGQ22" s="11"/>
      <c r="CGR22" s="11"/>
      <c r="CGS22" s="11"/>
      <c r="CGT22" s="11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1"/>
      <c r="CHH22" s="11"/>
      <c r="CHI22" s="11"/>
      <c r="CHJ22" s="11"/>
      <c r="CHK22" s="11"/>
      <c r="CHL22" s="11"/>
      <c r="CHM22" s="11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1"/>
      <c r="CIA22" s="11"/>
      <c r="CIB22" s="11"/>
      <c r="CIC22" s="11"/>
      <c r="CID22" s="11"/>
      <c r="CIE22" s="11"/>
      <c r="CIF22" s="11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1"/>
      <c r="CIT22" s="11"/>
      <c r="CIU22" s="11"/>
      <c r="CIV22" s="11"/>
      <c r="CIW22" s="11"/>
      <c r="CIX22" s="11"/>
      <c r="CIY22" s="11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1"/>
      <c r="CJM22" s="11"/>
      <c r="CJN22" s="11"/>
      <c r="CJO22" s="11"/>
      <c r="CJP22" s="11"/>
      <c r="CJQ22" s="11"/>
      <c r="CJR22" s="11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1"/>
      <c r="CKF22" s="11"/>
      <c r="CKG22" s="11"/>
      <c r="CKH22" s="11"/>
      <c r="CKI22" s="11"/>
      <c r="CKJ22" s="11"/>
      <c r="CKK22" s="11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1"/>
      <c r="CKY22" s="11"/>
      <c r="CKZ22" s="11"/>
      <c r="CLA22" s="11"/>
      <c r="CLB22" s="11"/>
      <c r="CLC22" s="11"/>
      <c r="CLD22" s="11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1"/>
      <c r="CLR22" s="11"/>
      <c r="CLS22" s="11"/>
      <c r="CLT22" s="11"/>
      <c r="CLU22" s="11"/>
      <c r="CLV22" s="11"/>
      <c r="CLW22" s="11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1"/>
      <c r="CMK22" s="11"/>
      <c r="CML22" s="11"/>
      <c r="CMM22" s="11"/>
      <c r="CMN22" s="11"/>
      <c r="CMO22" s="11"/>
      <c r="CMP22" s="11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1"/>
      <c r="CND22" s="11"/>
      <c r="CNE22" s="11"/>
      <c r="CNF22" s="11"/>
      <c r="CNG22" s="11"/>
      <c r="CNH22" s="11"/>
      <c r="CNI22" s="11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1"/>
      <c r="CNW22" s="11"/>
      <c r="CNX22" s="11"/>
      <c r="CNY22" s="11"/>
      <c r="CNZ22" s="11"/>
      <c r="COA22" s="11"/>
      <c r="COB22" s="11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1"/>
      <c r="COP22" s="11"/>
      <c r="COQ22" s="11"/>
      <c r="COR22" s="11"/>
      <c r="COS22" s="11"/>
      <c r="COT22" s="11"/>
      <c r="COU22" s="11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1"/>
      <c r="CPI22" s="11"/>
      <c r="CPJ22" s="11"/>
      <c r="CPK22" s="11"/>
      <c r="CPL22" s="11"/>
      <c r="CPM22" s="11"/>
      <c r="CPN22" s="11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1"/>
      <c r="CQB22" s="11"/>
      <c r="CQC22" s="11"/>
      <c r="CQD22" s="11"/>
      <c r="CQE22" s="11"/>
      <c r="CQF22" s="11"/>
      <c r="CQG22" s="11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1"/>
      <c r="CQU22" s="11"/>
      <c r="CQV22" s="11"/>
      <c r="CQW22" s="11"/>
      <c r="CQX22" s="11"/>
      <c r="CQY22" s="11"/>
      <c r="CQZ22" s="11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1"/>
      <c r="CRN22" s="11"/>
      <c r="CRO22" s="11"/>
      <c r="CRP22" s="11"/>
      <c r="CRQ22" s="11"/>
      <c r="CRR22" s="11"/>
      <c r="CRS22" s="11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1"/>
      <c r="CSG22" s="11"/>
      <c r="CSH22" s="11"/>
      <c r="CSI22" s="11"/>
      <c r="CSJ22" s="11"/>
      <c r="CSK22" s="11"/>
      <c r="CSL22" s="11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1"/>
      <c r="CSZ22" s="11"/>
      <c r="CTA22" s="11"/>
      <c r="CTB22" s="11"/>
      <c r="CTC22" s="11"/>
      <c r="CTD22" s="11"/>
      <c r="CTE22" s="11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1"/>
      <c r="CTS22" s="11"/>
      <c r="CTT22" s="11"/>
      <c r="CTU22" s="11"/>
      <c r="CTV22" s="11"/>
      <c r="CTW22" s="11"/>
      <c r="CTX22" s="11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1"/>
      <c r="CUL22" s="11"/>
      <c r="CUM22" s="11"/>
      <c r="CUN22" s="11"/>
      <c r="CUO22" s="11"/>
      <c r="CUP22" s="11"/>
      <c r="CUQ22" s="11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1"/>
      <c r="CVE22" s="11"/>
      <c r="CVF22" s="11"/>
      <c r="CVG22" s="11"/>
      <c r="CVH22" s="11"/>
      <c r="CVI22" s="11"/>
      <c r="CVJ22" s="11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1"/>
      <c r="CVX22" s="11"/>
      <c r="CVY22" s="11"/>
      <c r="CVZ22" s="11"/>
      <c r="CWA22" s="11"/>
      <c r="CWB22" s="11"/>
      <c r="CWC22" s="11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1"/>
      <c r="CWQ22" s="11"/>
      <c r="CWR22" s="11"/>
      <c r="CWS22" s="11"/>
      <c r="CWT22" s="11"/>
      <c r="CWU22" s="11"/>
      <c r="CWV22" s="11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1"/>
      <c r="CXJ22" s="11"/>
      <c r="CXK22" s="11"/>
      <c r="CXL22" s="11"/>
      <c r="CXM22" s="11"/>
      <c r="CXN22" s="11"/>
      <c r="CXO22" s="11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1"/>
      <c r="CYC22" s="11"/>
      <c r="CYD22" s="11"/>
      <c r="CYE22" s="11"/>
      <c r="CYF22" s="11"/>
      <c r="CYG22" s="11"/>
      <c r="CYH22" s="11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1"/>
      <c r="CYV22" s="11"/>
      <c r="CYW22" s="11"/>
      <c r="CYX22" s="11"/>
      <c r="CYY22" s="11"/>
      <c r="CYZ22" s="11"/>
      <c r="CZA22" s="11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1"/>
      <c r="CZO22" s="11"/>
      <c r="CZP22" s="11"/>
      <c r="CZQ22" s="11"/>
      <c r="CZR22" s="11"/>
      <c r="CZS22" s="11"/>
      <c r="CZT22" s="11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1"/>
      <c r="DAH22" s="11"/>
      <c r="DAI22" s="11"/>
      <c r="DAJ22" s="11"/>
      <c r="DAK22" s="11"/>
      <c r="DAL22" s="11"/>
      <c r="DAM22" s="11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1"/>
      <c r="DBA22" s="11"/>
      <c r="DBB22" s="11"/>
      <c r="DBC22" s="11"/>
      <c r="DBD22" s="11"/>
      <c r="DBE22" s="11"/>
      <c r="DBF22" s="11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1"/>
      <c r="DBT22" s="11"/>
      <c r="DBU22" s="11"/>
      <c r="DBV22" s="11"/>
      <c r="DBW22" s="11"/>
      <c r="DBX22" s="11"/>
      <c r="DBY22" s="11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1"/>
      <c r="DCM22" s="11"/>
      <c r="DCN22" s="11"/>
      <c r="DCO22" s="11"/>
      <c r="DCP22" s="11"/>
      <c r="DCQ22" s="11"/>
      <c r="DCR22" s="11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1"/>
      <c r="DDF22" s="11"/>
      <c r="DDG22" s="11"/>
      <c r="DDH22" s="11"/>
      <c r="DDI22" s="11"/>
      <c r="DDJ22" s="11"/>
      <c r="DDK22" s="11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1"/>
      <c r="DDY22" s="11"/>
      <c r="DDZ22" s="11"/>
      <c r="DEA22" s="11"/>
      <c r="DEB22" s="11"/>
      <c r="DEC22" s="11"/>
      <c r="DED22" s="11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1"/>
      <c r="DER22" s="11"/>
      <c r="DES22" s="11"/>
      <c r="DET22" s="11"/>
      <c r="DEU22" s="11"/>
      <c r="DEV22" s="11"/>
      <c r="DEW22" s="11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1"/>
      <c r="DFK22" s="11"/>
      <c r="DFL22" s="11"/>
      <c r="DFM22" s="11"/>
      <c r="DFN22" s="11"/>
      <c r="DFO22" s="11"/>
      <c r="DFP22" s="11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1"/>
      <c r="DGD22" s="11"/>
      <c r="DGE22" s="11"/>
      <c r="DGF22" s="11"/>
      <c r="DGG22" s="11"/>
      <c r="DGH22" s="11"/>
      <c r="DGI22" s="11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1"/>
      <c r="DGW22" s="11"/>
      <c r="DGX22" s="11"/>
      <c r="DGY22" s="11"/>
      <c r="DGZ22" s="11"/>
      <c r="DHA22" s="11"/>
      <c r="DHB22" s="11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1"/>
      <c r="DHP22" s="11"/>
      <c r="DHQ22" s="11"/>
      <c r="DHR22" s="11"/>
      <c r="DHS22" s="11"/>
      <c r="DHT22" s="11"/>
      <c r="DHU22" s="11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1"/>
      <c r="DII22" s="11"/>
      <c r="DIJ22" s="11"/>
      <c r="DIK22" s="11"/>
      <c r="DIL22" s="11"/>
      <c r="DIM22" s="11"/>
      <c r="DIN22" s="11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1"/>
      <c r="DJB22" s="11"/>
      <c r="DJC22" s="11"/>
      <c r="DJD22" s="11"/>
      <c r="DJE22" s="11"/>
      <c r="DJF22" s="11"/>
      <c r="DJG22" s="11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1"/>
      <c r="DJU22" s="11"/>
      <c r="DJV22" s="11"/>
      <c r="DJW22" s="11"/>
      <c r="DJX22" s="11"/>
      <c r="DJY22" s="11"/>
      <c r="DJZ22" s="11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1"/>
      <c r="DKN22" s="11"/>
      <c r="DKO22" s="11"/>
      <c r="DKP22" s="11"/>
      <c r="DKQ22" s="11"/>
      <c r="DKR22" s="11"/>
      <c r="DKS22" s="11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1"/>
      <c r="DLG22" s="11"/>
      <c r="DLH22" s="11"/>
      <c r="DLI22" s="11"/>
      <c r="DLJ22" s="11"/>
      <c r="DLK22" s="11"/>
      <c r="DLL22" s="11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1"/>
      <c r="DLZ22" s="11"/>
      <c r="DMA22" s="11"/>
      <c r="DMB22" s="11"/>
      <c r="DMC22" s="11"/>
      <c r="DMD22" s="11"/>
      <c r="DME22" s="11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1"/>
      <c r="DMS22" s="11"/>
      <c r="DMT22" s="11"/>
      <c r="DMU22" s="11"/>
      <c r="DMV22" s="11"/>
      <c r="DMW22" s="11"/>
      <c r="DMX22" s="11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1"/>
      <c r="DNL22" s="11"/>
      <c r="DNM22" s="11"/>
      <c r="DNN22" s="11"/>
      <c r="DNO22" s="11"/>
      <c r="DNP22" s="11"/>
      <c r="DNQ22" s="11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1"/>
      <c r="DOE22" s="11"/>
      <c r="DOF22" s="11"/>
      <c r="DOG22" s="11"/>
      <c r="DOH22" s="11"/>
      <c r="DOI22" s="11"/>
      <c r="DOJ22" s="11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1"/>
      <c r="DOX22" s="11"/>
      <c r="DOY22" s="11"/>
      <c r="DOZ22" s="11"/>
      <c r="DPA22" s="11"/>
      <c r="DPB22" s="11"/>
      <c r="DPC22" s="11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1"/>
      <c r="DPQ22" s="11"/>
      <c r="DPR22" s="11"/>
      <c r="DPS22" s="11"/>
      <c r="DPT22" s="11"/>
      <c r="DPU22" s="11"/>
      <c r="DPV22" s="11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1"/>
      <c r="DQJ22" s="11"/>
      <c r="DQK22" s="11"/>
      <c r="DQL22" s="11"/>
      <c r="DQM22" s="11"/>
      <c r="DQN22" s="11"/>
      <c r="DQO22" s="11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1"/>
      <c r="DRC22" s="11"/>
      <c r="DRD22" s="11"/>
      <c r="DRE22" s="11"/>
      <c r="DRF22" s="11"/>
      <c r="DRG22" s="11"/>
      <c r="DRH22" s="11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1"/>
      <c r="DRV22" s="11"/>
      <c r="DRW22" s="11"/>
      <c r="DRX22" s="11"/>
      <c r="DRY22" s="11"/>
      <c r="DRZ22" s="11"/>
      <c r="DSA22" s="11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1"/>
      <c r="DSO22" s="11"/>
      <c r="DSP22" s="11"/>
      <c r="DSQ22" s="11"/>
      <c r="DSR22" s="11"/>
      <c r="DSS22" s="11"/>
      <c r="DST22" s="11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1"/>
      <c r="DTH22" s="11"/>
      <c r="DTI22" s="11"/>
      <c r="DTJ22" s="11"/>
      <c r="DTK22" s="11"/>
      <c r="DTL22" s="11"/>
      <c r="DTM22" s="11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1"/>
      <c r="DUA22" s="11"/>
      <c r="DUB22" s="11"/>
      <c r="DUC22" s="11"/>
      <c r="DUD22" s="11"/>
      <c r="DUE22" s="11"/>
      <c r="DUF22" s="11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1"/>
      <c r="DUT22" s="11"/>
      <c r="DUU22" s="11"/>
      <c r="DUV22" s="11"/>
      <c r="DUW22" s="11"/>
      <c r="DUX22" s="11"/>
      <c r="DUY22" s="11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1"/>
      <c r="DVM22" s="11"/>
      <c r="DVN22" s="11"/>
      <c r="DVO22" s="11"/>
      <c r="DVP22" s="11"/>
      <c r="DVQ22" s="11"/>
      <c r="DVR22" s="11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1"/>
      <c r="DWF22" s="11"/>
      <c r="DWG22" s="11"/>
      <c r="DWH22" s="11"/>
      <c r="DWI22" s="11"/>
      <c r="DWJ22" s="11"/>
      <c r="DWK22" s="11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1"/>
      <c r="DWY22" s="11"/>
      <c r="DWZ22" s="11"/>
      <c r="DXA22" s="11"/>
      <c r="DXB22" s="11"/>
      <c r="DXC22" s="11"/>
      <c r="DXD22" s="11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1"/>
      <c r="DXR22" s="11"/>
      <c r="DXS22" s="11"/>
      <c r="DXT22" s="11"/>
      <c r="DXU22" s="11"/>
      <c r="DXV22" s="11"/>
      <c r="DXW22" s="11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1"/>
      <c r="DYK22" s="11"/>
      <c r="DYL22" s="11"/>
      <c r="DYM22" s="11"/>
      <c r="DYN22" s="11"/>
      <c r="DYO22" s="11"/>
      <c r="DYP22" s="11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1"/>
      <c r="DZD22" s="11"/>
      <c r="DZE22" s="11"/>
      <c r="DZF22" s="11"/>
      <c r="DZG22" s="11"/>
      <c r="DZH22" s="11"/>
      <c r="DZI22" s="11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1"/>
      <c r="DZW22" s="11"/>
      <c r="DZX22" s="11"/>
      <c r="DZY22" s="11"/>
      <c r="DZZ22" s="11"/>
      <c r="EAA22" s="11"/>
      <c r="EAB22" s="11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1"/>
      <c r="EAP22" s="11"/>
      <c r="EAQ22" s="11"/>
      <c r="EAR22" s="11"/>
      <c r="EAS22" s="11"/>
      <c r="EAT22" s="11"/>
      <c r="EAU22" s="11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1"/>
      <c r="EBI22" s="11"/>
      <c r="EBJ22" s="11"/>
      <c r="EBK22" s="11"/>
      <c r="EBL22" s="11"/>
      <c r="EBM22" s="11"/>
      <c r="EBN22" s="11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1"/>
      <c r="ECB22" s="11"/>
      <c r="ECC22" s="11"/>
      <c r="ECD22" s="11"/>
      <c r="ECE22" s="11"/>
      <c r="ECF22" s="11"/>
      <c r="ECG22" s="11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1"/>
      <c r="ECU22" s="11"/>
      <c r="ECV22" s="11"/>
      <c r="ECW22" s="11"/>
      <c r="ECX22" s="11"/>
      <c r="ECY22" s="11"/>
      <c r="ECZ22" s="11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1"/>
      <c r="EDN22" s="11"/>
      <c r="EDO22" s="11"/>
      <c r="EDP22" s="11"/>
      <c r="EDQ22" s="11"/>
      <c r="EDR22" s="11"/>
      <c r="EDS22" s="11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1"/>
      <c r="EEG22" s="11"/>
      <c r="EEH22" s="11"/>
      <c r="EEI22" s="11"/>
      <c r="EEJ22" s="11"/>
      <c r="EEK22" s="11"/>
      <c r="EEL22" s="11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1"/>
      <c r="EEZ22" s="11"/>
      <c r="EFA22" s="11"/>
      <c r="EFB22" s="11"/>
      <c r="EFC22" s="11"/>
      <c r="EFD22" s="11"/>
      <c r="EFE22" s="11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1"/>
      <c r="EFS22" s="11"/>
      <c r="EFT22" s="11"/>
      <c r="EFU22" s="11"/>
      <c r="EFV22" s="11"/>
      <c r="EFW22" s="11"/>
      <c r="EFX22" s="11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1"/>
      <c r="EGL22" s="11"/>
      <c r="EGM22" s="11"/>
      <c r="EGN22" s="11"/>
      <c r="EGO22" s="11"/>
      <c r="EGP22" s="11"/>
      <c r="EGQ22" s="11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1"/>
      <c r="EHE22" s="11"/>
      <c r="EHF22" s="11"/>
      <c r="EHG22" s="11"/>
      <c r="EHH22" s="11"/>
      <c r="EHI22" s="11"/>
      <c r="EHJ22" s="11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1"/>
      <c r="EHX22" s="11"/>
      <c r="EHY22" s="11"/>
      <c r="EHZ22" s="11"/>
      <c r="EIA22" s="11"/>
      <c r="EIB22" s="11"/>
      <c r="EIC22" s="11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1"/>
      <c r="EIQ22" s="11"/>
      <c r="EIR22" s="11"/>
      <c r="EIS22" s="11"/>
      <c r="EIT22" s="11"/>
      <c r="EIU22" s="11"/>
      <c r="EIV22" s="11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1"/>
      <c r="EJJ22" s="11"/>
      <c r="EJK22" s="11"/>
      <c r="EJL22" s="11"/>
      <c r="EJM22" s="11"/>
      <c r="EJN22" s="11"/>
      <c r="EJO22" s="11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1"/>
      <c r="EKC22" s="11"/>
      <c r="EKD22" s="11"/>
      <c r="EKE22" s="11"/>
      <c r="EKF22" s="11"/>
      <c r="EKG22" s="11"/>
      <c r="EKH22" s="11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1"/>
      <c r="EKV22" s="11"/>
      <c r="EKW22" s="11"/>
      <c r="EKX22" s="11"/>
      <c r="EKY22" s="11"/>
      <c r="EKZ22" s="11"/>
      <c r="ELA22" s="11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1"/>
      <c r="ELO22" s="11"/>
      <c r="ELP22" s="11"/>
      <c r="ELQ22" s="11"/>
      <c r="ELR22" s="11"/>
      <c r="ELS22" s="11"/>
      <c r="ELT22" s="11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1"/>
      <c r="EMH22" s="11"/>
      <c r="EMI22" s="11"/>
      <c r="EMJ22" s="11"/>
      <c r="EMK22" s="11"/>
      <c r="EML22" s="11"/>
      <c r="EMM22" s="11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1"/>
      <c r="ENA22" s="11"/>
      <c r="ENB22" s="11"/>
      <c r="ENC22" s="11"/>
      <c r="END22" s="11"/>
      <c r="ENE22" s="11"/>
      <c r="ENF22" s="11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1"/>
      <c r="ENT22" s="11"/>
      <c r="ENU22" s="11"/>
      <c r="ENV22" s="11"/>
      <c r="ENW22" s="11"/>
      <c r="ENX22" s="11"/>
      <c r="ENY22" s="11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1"/>
      <c r="EOM22" s="11"/>
      <c r="EON22" s="11"/>
      <c r="EOO22" s="11"/>
      <c r="EOP22" s="11"/>
      <c r="EOQ22" s="11"/>
      <c r="EOR22" s="11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1"/>
      <c r="EPF22" s="11"/>
      <c r="EPG22" s="11"/>
      <c r="EPH22" s="11"/>
      <c r="EPI22" s="11"/>
      <c r="EPJ22" s="11"/>
      <c r="EPK22" s="11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1"/>
      <c r="EPY22" s="11"/>
      <c r="EPZ22" s="11"/>
      <c r="EQA22" s="11"/>
      <c r="EQB22" s="11"/>
      <c r="EQC22" s="11"/>
      <c r="EQD22" s="11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1"/>
      <c r="EQR22" s="11"/>
      <c r="EQS22" s="11"/>
      <c r="EQT22" s="11"/>
      <c r="EQU22" s="11"/>
      <c r="EQV22" s="11"/>
      <c r="EQW22" s="11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1"/>
      <c r="ERK22" s="11"/>
      <c r="ERL22" s="11"/>
      <c r="ERM22" s="11"/>
      <c r="ERN22" s="11"/>
      <c r="ERO22" s="11"/>
      <c r="ERP22" s="11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1"/>
      <c r="ESD22" s="11"/>
      <c r="ESE22" s="11"/>
      <c r="ESF22" s="11"/>
      <c r="ESG22" s="11"/>
      <c r="ESH22" s="11"/>
      <c r="ESI22" s="11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1"/>
      <c r="ESW22" s="11"/>
      <c r="ESX22" s="11"/>
      <c r="ESY22" s="11"/>
      <c r="ESZ22" s="11"/>
      <c r="ETA22" s="11"/>
      <c r="ETB22" s="11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1"/>
      <c r="ETP22" s="11"/>
      <c r="ETQ22" s="11"/>
      <c r="ETR22" s="11"/>
      <c r="ETS22" s="11"/>
      <c r="ETT22" s="11"/>
      <c r="ETU22" s="11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1"/>
      <c r="EUI22" s="11"/>
      <c r="EUJ22" s="11"/>
      <c r="EUK22" s="11"/>
      <c r="EUL22" s="11"/>
      <c r="EUM22" s="11"/>
      <c r="EUN22" s="11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1"/>
      <c r="EVB22" s="11"/>
      <c r="EVC22" s="11"/>
      <c r="EVD22" s="11"/>
      <c r="EVE22" s="11"/>
      <c r="EVF22" s="11"/>
      <c r="EVG22" s="11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1"/>
      <c r="EVU22" s="11"/>
      <c r="EVV22" s="11"/>
      <c r="EVW22" s="11"/>
      <c r="EVX22" s="11"/>
      <c r="EVY22" s="11"/>
      <c r="EVZ22" s="11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1"/>
      <c r="EWN22" s="11"/>
      <c r="EWO22" s="11"/>
      <c r="EWP22" s="11"/>
      <c r="EWQ22" s="11"/>
      <c r="EWR22" s="11"/>
      <c r="EWS22" s="11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1"/>
      <c r="EXG22" s="11"/>
      <c r="EXH22" s="11"/>
      <c r="EXI22" s="11"/>
      <c r="EXJ22" s="11"/>
      <c r="EXK22" s="11"/>
      <c r="EXL22" s="11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1"/>
      <c r="EXZ22" s="11"/>
      <c r="EYA22" s="11"/>
      <c r="EYB22" s="11"/>
      <c r="EYC22" s="11"/>
      <c r="EYD22" s="11"/>
      <c r="EYE22" s="11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1"/>
      <c r="EYS22" s="11"/>
      <c r="EYT22" s="11"/>
      <c r="EYU22" s="11"/>
      <c r="EYV22" s="11"/>
      <c r="EYW22" s="11"/>
      <c r="EYX22" s="11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1"/>
      <c r="EZL22" s="11"/>
      <c r="EZM22" s="11"/>
      <c r="EZN22" s="11"/>
      <c r="EZO22" s="11"/>
      <c r="EZP22" s="11"/>
      <c r="EZQ22" s="11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1"/>
      <c r="FAE22" s="11"/>
      <c r="FAF22" s="11"/>
      <c r="FAG22" s="11"/>
      <c r="FAH22" s="11"/>
      <c r="FAI22" s="11"/>
      <c r="FAJ22" s="11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1"/>
      <c r="FAX22" s="11"/>
      <c r="FAY22" s="11"/>
      <c r="FAZ22" s="11"/>
      <c r="FBA22" s="11"/>
      <c r="FBB22" s="11"/>
      <c r="FBC22" s="11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1"/>
      <c r="FBQ22" s="11"/>
      <c r="FBR22" s="11"/>
      <c r="FBS22" s="11"/>
      <c r="FBT22" s="11"/>
      <c r="FBU22" s="11"/>
      <c r="FBV22" s="11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1"/>
      <c r="FCJ22" s="11"/>
      <c r="FCK22" s="11"/>
      <c r="FCL22" s="11"/>
      <c r="FCM22" s="11"/>
      <c r="FCN22" s="11"/>
      <c r="FCO22" s="11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1"/>
      <c r="FDC22" s="11"/>
      <c r="FDD22" s="11"/>
      <c r="FDE22" s="11"/>
      <c r="FDF22" s="11"/>
      <c r="FDG22" s="11"/>
      <c r="FDH22" s="11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1"/>
      <c r="FDV22" s="11"/>
      <c r="FDW22" s="11"/>
      <c r="FDX22" s="11"/>
      <c r="FDY22" s="11"/>
      <c r="FDZ22" s="11"/>
      <c r="FEA22" s="11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1"/>
      <c r="FEO22" s="11"/>
      <c r="FEP22" s="11"/>
      <c r="FEQ22" s="11"/>
      <c r="FER22" s="11"/>
      <c r="FES22" s="11"/>
      <c r="FET22" s="11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1"/>
      <c r="FFH22" s="11"/>
      <c r="FFI22" s="11"/>
      <c r="FFJ22" s="11"/>
      <c r="FFK22" s="11"/>
      <c r="FFL22" s="11"/>
      <c r="FFM22" s="11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1"/>
      <c r="FGA22" s="11"/>
      <c r="FGB22" s="11"/>
      <c r="FGC22" s="11"/>
      <c r="FGD22" s="11"/>
      <c r="FGE22" s="11"/>
      <c r="FGF22" s="11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1"/>
      <c r="FGT22" s="11"/>
      <c r="FGU22" s="11"/>
      <c r="FGV22" s="11"/>
      <c r="FGW22" s="11"/>
      <c r="FGX22" s="11"/>
      <c r="FGY22" s="11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1"/>
      <c r="FHM22" s="11"/>
      <c r="FHN22" s="11"/>
      <c r="FHO22" s="11"/>
      <c r="FHP22" s="11"/>
      <c r="FHQ22" s="11"/>
      <c r="FHR22" s="11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1"/>
      <c r="FIF22" s="11"/>
      <c r="FIG22" s="11"/>
      <c r="FIH22" s="11"/>
      <c r="FII22" s="11"/>
      <c r="FIJ22" s="11"/>
      <c r="FIK22" s="11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1"/>
      <c r="FIY22" s="11"/>
      <c r="FIZ22" s="11"/>
      <c r="FJA22" s="11"/>
      <c r="FJB22" s="11"/>
      <c r="FJC22" s="11"/>
      <c r="FJD22" s="11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1"/>
      <c r="FJR22" s="11"/>
      <c r="FJS22" s="11"/>
      <c r="FJT22" s="11"/>
      <c r="FJU22" s="11"/>
      <c r="FJV22" s="11"/>
      <c r="FJW22" s="11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1"/>
      <c r="FKK22" s="11"/>
      <c r="FKL22" s="11"/>
      <c r="FKM22" s="11"/>
      <c r="FKN22" s="11"/>
      <c r="FKO22" s="11"/>
      <c r="FKP22" s="11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1"/>
      <c r="FLD22" s="11"/>
      <c r="FLE22" s="11"/>
      <c r="FLF22" s="11"/>
      <c r="FLG22" s="11"/>
      <c r="FLH22" s="11"/>
      <c r="FLI22" s="11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1"/>
      <c r="FLW22" s="11"/>
      <c r="FLX22" s="11"/>
      <c r="FLY22" s="11"/>
      <c r="FLZ22" s="11"/>
      <c r="FMA22" s="11"/>
      <c r="FMB22" s="11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1"/>
      <c r="FMP22" s="11"/>
      <c r="FMQ22" s="11"/>
      <c r="FMR22" s="11"/>
      <c r="FMS22" s="11"/>
      <c r="FMT22" s="11"/>
      <c r="FMU22" s="11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1"/>
      <c r="FNI22" s="11"/>
      <c r="FNJ22" s="11"/>
      <c r="FNK22" s="11"/>
      <c r="FNL22" s="11"/>
      <c r="FNM22" s="11"/>
      <c r="FNN22" s="11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1"/>
      <c r="FOB22" s="11"/>
      <c r="FOC22" s="11"/>
      <c r="FOD22" s="11"/>
      <c r="FOE22" s="11"/>
      <c r="FOF22" s="11"/>
      <c r="FOG22" s="11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1"/>
      <c r="FOU22" s="11"/>
      <c r="FOV22" s="11"/>
      <c r="FOW22" s="11"/>
      <c r="FOX22" s="11"/>
      <c r="FOY22" s="11"/>
      <c r="FOZ22" s="11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1"/>
      <c r="FPN22" s="11"/>
      <c r="FPO22" s="11"/>
      <c r="FPP22" s="11"/>
      <c r="FPQ22" s="11"/>
      <c r="FPR22" s="11"/>
      <c r="FPS22" s="11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1"/>
      <c r="FQG22" s="11"/>
      <c r="FQH22" s="11"/>
      <c r="FQI22" s="11"/>
      <c r="FQJ22" s="11"/>
      <c r="FQK22" s="11"/>
      <c r="FQL22" s="11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1"/>
      <c r="FQZ22" s="11"/>
      <c r="FRA22" s="11"/>
      <c r="FRB22" s="11"/>
      <c r="FRC22" s="11"/>
      <c r="FRD22" s="11"/>
      <c r="FRE22" s="11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1"/>
      <c r="FRS22" s="11"/>
      <c r="FRT22" s="11"/>
      <c r="FRU22" s="11"/>
      <c r="FRV22" s="11"/>
      <c r="FRW22" s="11"/>
      <c r="FRX22" s="11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1"/>
      <c r="FSL22" s="11"/>
      <c r="FSM22" s="11"/>
      <c r="FSN22" s="11"/>
      <c r="FSO22" s="11"/>
      <c r="FSP22" s="11"/>
      <c r="FSQ22" s="11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1"/>
      <c r="FTE22" s="11"/>
      <c r="FTF22" s="11"/>
      <c r="FTG22" s="11"/>
      <c r="FTH22" s="11"/>
      <c r="FTI22" s="11"/>
      <c r="FTJ22" s="11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1"/>
      <c r="FTX22" s="11"/>
      <c r="FTY22" s="11"/>
      <c r="FTZ22" s="11"/>
      <c r="FUA22" s="11"/>
      <c r="FUB22" s="11"/>
      <c r="FUC22" s="11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1"/>
      <c r="FUQ22" s="11"/>
      <c r="FUR22" s="11"/>
      <c r="FUS22" s="11"/>
      <c r="FUT22" s="11"/>
      <c r="FUU22" s="11"/>
      <c r="FUV22" s="11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1"/>
      <c r="FVJ22" s="11"/>
      <c r="FVK22" s="11"/>
      <c r="FVL22" s="11"/>
      <c r="FVM22" s="11"/>
      <c r="FVN22" s="11"/>
      <c r="FVO22" s="11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1"/>
      <c r="FWC22" s="11"/>
      <c r="FWD22" s="11"/>
      <c r="FWE22" s="11"/>
      <c r="FWF22" s="11"/>
      <c r="FWG22" s="11"/>
      <c r="FWH22" s="11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1"/>
      <c r="FWV22" s="11"/>
      <c r="FWW22" s="11"/>
      <c r="FWX22" s="11"/>
      <c r="FWY22" s="11"/>
      <c r="FWZ22" s="11"/>
      <c r="FXA22" s="11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1"/>
      <c r="FXO22" s="11"/>
      <c r="FXP22" s="11"/>
      <c r="FXQ22" s="11"/>
      <c r="FXR22" s="11"/>
      <c r="FXS22" s="11"/>
      <c r="FXT22" s="11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1"/>
      <c r="FYH22" s="11"/>
      <c r="FYI22" s="11"/>
      <c r="FYJ22" s="11"/>
      <c r="FYK22" s="11"/>
      <c r="FYL22" s="11"/>
      <c r="FYM22" s="11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1"/>
      <c r="FZA22" s="11"/>
      <c r="FZB22" s="11"/>
      <c r="FZC22" s="11"/>
      <c r="FZD22" s="11"/>
      <c r="FZE22" s="11"/>
      <c r="FZF22" s="11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1"/>
      <c r="FZT22" s="11"/>
      <c r="FZU22" s="11"/>
      <c r="FZV22" s="11"/>
      <c r="FZW22" s="11"/>
      <c r="FZX22" s="11"/>
      <c r="FZY22" s="11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1"/>
      <c r="GAM22" s="11"/>
      <c r="GAN22" s="11"/>
      <c r="GAO22" s="11"/>
      <c r="GAP22" s="11"/>
      <c r="GAQ22" s="11"/>
      <c r="GAR22" s="11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1"/>
      <c r="GBF22" s="11"/>
      <c r="GBG22" s="11"/>
      <c r="GBH22" s="11"/>
      <c r="GBI22" s="11"/>
      <c r="GBJ22" s="11"/>
      <c r="GBK22" s="11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1"/>
      <c r="GBY22" s="11"/>
      <c r="GBZ22" s="11"/>
      <c r="GCA22" s="11"/>
      <c r="GCB22" s="11"/>
      <c r="GCC22" s="11"/>
      <c r="GCD22" s="11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1"/>
      <c r="GCR22" s="11"/>
      <c r="GCS22" s="11"/>
      <c r="GCT22" s="11"/>
      <c r="GCU22" s="11"/>
      <c r="GCV22" s="11"/>
      <c r="GCW22" s="11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1"/>
      <c r="GDK22" s="11"/>
      <c r="GDL22" s="11"/>
      <c r="GDM22" s="11"/>
      <c r="GDN22" s="11"/>
      <c r="GDO22" s="11"/>
      <c r="GDP22" s="11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1"/>
      <c r="GED22" s="11"/>
      <c r="GEE22" s="11"/>
      <c r="GEF22" s="11"/>
      <c r="GEG22" s="11"/>
      <c r="GEH22" s="11"/>
      <c r="GEI22" s="11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1"/>
      <c r="GEW22" s="11"/>
      <c r="GEX22" s="11"/>
      <c r="GEY22" s="11"/>
      <c r="GEZ22" s="11"/>
      <c r="GFA22" s="11"/>
      <c r="GFB22" s="11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1"/>
      <c r="GFP22" s="11"/>
      <c r="GFQ22" s="11"/>
      <c r="GFR22" s="11"/>
      <c r="GFS22" s="11"/>
      <c r="GFT22" s="11"/>
      <c r="GFU22" s="11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1"/>
      <c r="GGI22" s="11"/>
      <c r="GGJ22" s="11"/>
      <c r="GGK22" s="11"/>
      <c r="GGL22" s="11"/>
      <c r="GGM22" s="11"/>
      <c r="GGN22" s="11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1"/>
      <c r="GHB22" s="11"/>
      <c r="GHC22" s="11"/>
      <c r="GHD22" s="11"/>
      <c r="GHE22" s="11"/>
      <c r="GHF22" s="11"/>
      <c r="GHG22" s="11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1"/>
      <c r="GHU22" s="11"/>
      <c r="GHV22" s="11"/>
      <c r="GHW22" s="11"/>
      <c r="GHX22" s="11"/>
      <c r="GHY22" s="11"/>
      <c r="GHZ22" s="11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1"/>
      <c r="GIN22" s="11"/>
      <c r="GIO22" s="11"/>
      <c r="GIP22" s="11"/>
      <c r="GIQ22" s="11"/>
      <c r="GIR22" s="11"/>
      <c r="GIS22" s="11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1"/>
      <c r="GJG22" s="11"/>
      <c r="GJH22" s="11"/>
      <c r="GJI22" s="11"/>
      <c r="GJJ22" s="11"/>
      <c r="GJK22" s="11"/>
      <c r="GJL22" s="11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1"/>
      <c r="GJZ22" s="11"/>
      <c r="GKA22" s="11"/>
      <c r="GKB22" s="11"/>
      <c r="GKC22" s="11"/>
      <c r="GKD22" s="11"/>
      <c r="GKE22" s="11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1"/>
      <c r="GKS22" s="11"/>
      <c r="GKT22" s="11"/>
      <c r="GKU22" s="11"/>
      <c r="GKV22" s="11"/>
      <c r="GKW22" s="11"/>
      <c r="GKX22" s="11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1"/>
      <c r="GLL22" s="11"/>
      <c r="GLM22" s="11"/>
      <c r="GLN22" s="11"/>
      <c r="GLO22" s="11"/>
      <c r="GLP22" s="11"/>
      <c r="GLQ22" s="11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1"/>
      <c r="GME22" s="11"/>
      <c r="GMF22" s="11"/>
      <c r="GMG22" s="11"/>
      <c r="GMH22" s="11"/>
      <c r="GMI22" s="11"/>
      <c r="GMJ22" s="11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1"/>
      <c r="GMX22" s="11"/>
      <c r="GMY22" s="11"/>
      <c r="GMZ22" s="11"/>
      <c r="GNA22" s="11"/>
      <c r="GNB22" s="11"/>
      <c r="GNC22" s="11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1"/>
      <c r="GNQ22" s="11"/>
      <c r="GNR22" s="11"/>
      <c r="GNS22" s="11"/>
      <c r="GNT22" s="11"/>
      <c r="GNU22" s="11"/>
      <c r="GNV22" s="11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1"/>
      <c r="GOJ22" s="11"/>
      <c r="GOK22" s="11"/>
      <c r="GOL22" s="11"/>
      <c r="GOM22" s="11"/>
      <c r="GON22" s="11"/>
      <c r="GOO22" s="11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1"/>
      <c r="GPC22" s="11"/>
      <c r="GPD22" s="11"/>
      <c r="GPE22" s="11"/>
      <c r="GPF22" s="11"/>
      <c r="GPG22" s="11"/>
      <c r="GPH22" s="11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1"/>
      <c r="GPV22" s="11"/>
      <c r="GPW22" s="11"/>
      <c r="GPX22" s="11"/>
      <c r="GPY22" s="11"/>
      <c r="GPZ22" s="11"/>
      <c r="GQA22" s="11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1"/>
      <c r="GQO22" s="11"/>
      <c r="GQP22" s="11"/>
      <c r="GQQ22" s="11"/>
      <c r="GQR22" s="11"/>
      <c r="GQS22" s="11"/>
      <c r="GQT22" s="11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1"/>
      <c r="GRH22" s="11"/>
      <c r="GRI22" s="11"/>
      <c r="GRJ22" s="11"/>
      <c r="GRK22" s="11"/>
      <c r="GRL22" s="11"/>
      <c r="GRM22" s="11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1"/>
      <c r="GSA22" s="11"/>
      <c r="GSB22" s="11"/>
      <c r="GSC22" s="11"/>
      <c r="GSD22" s="11"/>
      <c r="GSE22" s="11"/>
      <c r="GSF22" s="11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1"/>
      <c r="GST22" s="11"/>
      <c r="GSU22" s="11"/>
      <c r="GSV22" s="11"/>
      <c r="GSW22" s="11"/>
      <c r="GSX22" s="11"/>
      <c r="GSY22" s="11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1"/>
      <c r="GTM22" s="11"/>
      <c r="GTN22" s="11"/>
      <c r="GTO22" s="11"/>
      <c r="GTP22" s="11"/>
      <c r="GTQ22" s="11"/>
      <c r="GTR22" s="11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1"/>
      <c r="GUF22" s="11"/>
      <c r="GUG22" s="11"/>
      <c r="GUH22" s="11"/>
      <c r="GUI22" s="11"/>
      <c r="GUJ22" s="11"/>
      <c r="GUK22" s="11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1"/>
      <c r="GUY22" s="11"/>
      <c r="GUZ22" s="11"/>
      <c r="GVA22" s="11"/>
      <c r="GVB22" s="11"/>
      <c r="GVC22" s="11"/>
      <c r="GVD22" s="11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1"/>
      <c r="GVR22" s="11"/>
      <c r="GVS22" s="11"/>
      <c r="GVT22" s="11"/>
      <c r="GVU22" s="11"/>
      <c r="GVV22" s="11"/>
      <c r="GVW22" s="11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1"/>
      <c r="GWK22" s="11"/>
      <c r="GWL22" s="11"/>
      <c r="GWM22" s="11"/>
      <c r="GWN22" s="11"/>
      <c r="GWO22" s="11"/>
      <c r="GWP22" s="11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1"/>
      <c r="GXD22" s="11"/>
      <c r="GXE22" s="11"/>
      <c r="GXF22" s="11"/>
      <c r="GXG22" s="11"/>
      <c r="GXH22" s="11"/>
      <c r="GXI22" s="11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1"/>
      <c r="GXW22" s="11"/>
      <c r="GXX22" s="11"/>
      <c r="GXY22" s="11"/>
      <c r="GXZ22" s="11"/>
      <c r="GYA22" s="11"/>
      <c r="GYB22" s="11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1"/>
      <c r="GYP22" s="11"/>
      <c r="GYQ22" s="11"/>
      <c r="GYR22" s="11"/>
      <c r="GYS22" s="11"/>
      <c r="GYT22" s="11"/>
      <c r="GYU22" s="11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1"/>
      <c r="GZI22" s="11"/>
      <c r="GZJ22" s="11"/>
      <c r="GZK22" s="11"/>
      <c r="GZL22" s="11"/>
      <c r="GZM22" s="11"/>
      <c r="GZN22" s="11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1"/>
      <c r="HAB22" s="11"/>
      <c r="HAC22" s="11"/>
      <c r="HAD22" s="11"/>
      <c r="HAE22" s="11"/>
      <c r="HAF22" s="11"/>
      <c r="HAG22" s="11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1"/>
      <c r="HAU22" s="11"/>
      <c r="HAV22" s="11"/>
      <c r="HAW22" s="11"/>
      <c r="HAX22" s="11"/>
      <c r="HAY22" s="11"/>
      <c r="HAZ22" s="11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1"/>
      <c r="HBN22" s="11"/>
      <c r="HBO22" s="11"/>
      <c r="HBP22" s="11"/>
      <c r="HBQ22" s="11"/>
      <c r="HBR22" s="11"/>
      <c r="HBS22" s="11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1"/>
      <c r="HCG22" s="11"/>
      <c r="HCH22" s="11"/>
      <c r="HCI22" s="11"/>
      <c r="HCJ22" s="11"/>
      <c r="HCK22" s="11"/>
      <c r="HCL22" s="11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1"/>
      <c r="HCZ22" s="11"/>
      <c r="HDA22" s="11"/>
      <c r="HDB22" s="11"/>
      <c r="HDC22" s="11"/>
      <c r="HDD22" s="11"/>
      <c r="HDE22" s="11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1"/>
      <c r="HDS22" s="11"/>
      <c r="HDT22" s="11"/>
      <c r="HDU22" s="11"/>
      <c r="HDV22" s="11"/>
      <c r="HDW22" s="11"/>
      <c r="HDX22" s="11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1"/>
      <c r="HEL22" s="11"/>
      <c r="HEM22" s="11"/>
      <c r="HEN22" s="11"/>
      <c r="HEO22" s="11"/>
      <c r="HEP22" s="11"/>
      <c r="HEQ22" s="11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1"/>
      <c r="HFE22" s="11"/>
      <c r="HFF22" s="11"/>
      <c r="HFG22" s="11"/>
      <c r="HFH22" s="11"/>
      <c r="HFI22" s="11"/>
      <c r="HFJ22" s="11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1"/>
      <c r="HFX22" s="11"/>
      <c r="HFY22" s="11"/>
      <c r="HFZ22" s="11"/>
      <c r="HGA22" s="11"/>
      <c r="HGB22" s="11"/>
      <c r="HGC22" s="11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1"/>
      <c r="HGQ22" s="11"/>
      <c r="HGR22" s="11"/>
      <c r="HGS22" s="11"/>
      <c r="HGT22" s="11"/>
      <c r="HGU22" s="11"/>
      <c r="HGV22" s="11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1"/>
      <c r="HHJ22" s="11"/>
      <c r="HHK22" s="11"/>
      <c r="HHL22" s="11"/>
      <c r="HHM22" s="11"/>
      <c r="HHN22" s="11"/>
      <c r="HHO22" s="11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1"/>
      <c r="HIC22" s="11"/>
      <c r="HID22" s="11"/>
      <c r="HIE22" s="11"/>
      <c r="HIF22" s="11"/>
      <c r="HIG22" s="11"/>
      <c r="HIH22" s="11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1"/>
      <c r="HIV22" s="11"/>
      <c r="HIW22" s="11"/>
      <c r="HIX22" s="11"/>
      <c r="HIY22" s="11"/>
      <c r="HIZ22" s="11"/>
      <c r="HJA22" s="11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1"/>
      <c r="HJO22" s="11"/>
      <c r="HJP22" s="11"/>
      <c r="HJQ22" s="11"/>
      <c r="HJR22" s="11"/>
      <c r="HJS22" s="11"/>
      <c r="HJT22" s="11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1"/>
      <c r="HKH22" s="11"/>
      <c r="HKI22" s="11"/>
      <c r="HKJ22" s="11"/>
      <c r="HKK22" s="11"/>
      <c r="HKL22" s="11"/>
      <c r="HKM22" s="11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1"/>
      <c r="HLA22" s="11"/>
      <c r="HLB22" s="11"/>
      <c r="HLC22" s="11"/>
      <c r="HLD22" s="11"/>
      <c r="HLE22" s="11"/>
      <c r="HLF22" s="11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1"/>
      <c r="HLT22" s="11"/>
      <c r="HLU22" s="11"/>
      <c r="HLV22" s="11"/>
      <c r="HLW22" s="11"/>
      <c r="HLX22" s="11"/>
      <c r="HLY22" s="11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1"/>
      <c r="HMM22" s="11"/>
      <c r="HMN22" s="11"/>
      <c r="HMO22" s="11"/>
      <c r="HMP22" s="11"/>
      <c r="HMQ22" s="11"/>
      <c r="HMR22" s="11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1"/>
      <c r="HNF22" s="11"/>
      <c r="HNG22" s="11"/>
      <c r="HNH22" s="11"/>
      <c r="HNI22" s="11"/>
      <c r="HNJ22" s="11"/>
      <c r="HNK22" s="11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1"/>
      <c r="HNY22" s="11"/>
      <c r="HNZ22" s="11"/>
      <c r="HOA22" s="11"/>
      <c r="HOB22" s="11"/>
      <c r="HOC22" s="11"/>
      <c r="HOD22" s="11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1"/>
      <c r="HOR22" s="11"/>
      <c r="HOS22" s="11"/>
      <c r="HOT22" s="11"/>
      <c r="HOU22" s="11"/>
      <c r="HOV22" s="11"/>
      <c r="HOW22" s="11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1"/>
      <c r="HPK22" s="11"/>
      <c r="HPL22" s="11"/>
      <c r="HPM22" s="11"/>
      <c r="HPN22" s="11"/>
      <c r="HPO22" s="11"/>
      <c r="HPP22" s="11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1"/>
      <c r="HQD22" s="11"/>
      <c r="HQE22" s="11"/>
      <c r="HQF22" s="11"/>
      <c r="HQG22" s="11"/>
      <c r="HQH22" s="11"/>
      <c r="HQI22" s="11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1"/>
      <c r="HQW22" s="11"/>
      <c r="HQX22" s="11"/>
      <c r="HQY22" s="11"/>
      <c r="HQZ22" s="11"/>
      <c r="HRA22" s="11"/>
      <c r="HRB22" s="11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1"/>
      <c r="HRP22" s="11"/>
      <c r="HRQ22" s="11"/>
      <c r="HRR22" s="11"/>
      <c r="HRS22" s="11"/>
      <c r="HRT22" s="11"/>
      <c r="HRU22" s="11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1"/>
      <c r="HSI22" s="11"/>
      <c r="HSJ22" s="11"/>
      <c r="HSK22" s="11"/>
      <c r="HSL22" s="11"/>
      <c r="HSM22" s="11"/>
      <c r="HSN22" s="11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1"/>
      <c r="HTB22" s="11"/>
      <c r="HTC22" s="11"/>
      <c r="HTD22" s="11"/>
      <c r="HTE22" s="11"/>
      <c r="HTF22" s="11"/>
      <c r="HTG22" s="11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1"/>
      <c r="HTU22" s="11"/>
      <c r="HTV22" s="11"/>
      <c r="HTW22" s="11"/>
      <c r="HTX22" s="11"/>
      <c r="HTY22" s="11"/>
      <c r="HTZ22" s="11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1"/>
      <c r="HUN22" s="11"/>
      <c r="HUO22" s="11"/>
      <c r="HUP22" s="11"/>
      <c r="HUQ22" s="11"/>
      <c r="HUR22" s="11"/>
      <c r="HUS22" s="11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1"/>
      <c r="HVG22" s="11"/>
      <c r="HVH22" s="11"/>
      <c r="HVI22" s="11"/>
      <c r="HVJ22" s="11"/>
      <c r="HVK22" s="11"/>
      <c r="HVL22" s="11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1"/>
      <c r="HVZ22" s="11"/>
      <c r="HWA22" s="11"/>
      <c r="HWB22" s="11"/>
      <c r="HWC22" s="11"/>
      <c r="HWD22" s="11"/>
      <c r="HWE22" s="11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1"/>
      <c r="HWS22" s="11"/>
      <c r="HWT22" s="11"/>
      <c r="HWU22" s="11"/>
      <c r="HWV22" s="11"/>
      <c r="HWW22" s="11"/>
      <c r="HWX22" s="11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1"/>
      <c r="HXL22" s="11"/>
      <c r="HXM22" s="11"/>
      <c r="HXN22" s="11"/>
      <c r="HXO22" s="11"/>
      <c r="HXP22" s="11"/>
      <c r="HXQ22" s="11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1"/>
      <c r="HYE22" s="11"/>
      <c r="HYF22" s="11"/>
      <c r="HYG22" s="11"/>
      <c r="HYH22" s="11"/>
      <c r="HYI22" s="11"/>
      <c r="HYJ22" s="11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1"/>
      <c r="HYX22" s="11"/>
      <c r="HYY22" s="11"/>
      <c r="HYZ22" s="11"/>
      <c r="HZA22" s="11"/>
      <c r="HZB22" s="11"/>
      <c r="HZC22" s="11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1"/>
      <c r="HZQ22" s="11"/>
      <c r="HZR22" s="11"/>
      <c r="HZS22" s="11"/>
      <c r="HZT22" s="11"/>
      <c r="HZU22" s="11"/>
      <c r="HZV22" s="11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1"/>
      <c r="IAJ22" s="11"/>
      <c r="IAK22" s="11"/>
      <c r="IAL22" s="11"/>
      <c r="IAM22" s="11"/>
      <c r="IAN22" s="11"/>
      <c r="IAO22" s="11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1"/>
      <c r="IBC22" s="11"/>
      <c r="IBD22" s="11"/>
      <c r="IBE22" s="11"/>
      <c r="IBF22" s="11"/>
      <c r="IBG22" s="11"/>
      <c r="IBH22" s="11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1"/>
      <c r="IBV22" s="11"/>
      <c r="IBW22" s="11"/>
      <c r="IBX22" s="11"/>
      <c r="IBY22" s="11"/>
      <c r="IBZ22" s="11"/>
      <c r="ICA22" s="11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1"/>
      <c r="ICO22" s="11"/>
      <c r="ICP22" s="11"/>
      <c r="ICQ22" s="11"/>
      <c r="ICR22" s="11"/>
      <c r="ICS22" s="11"/>
      <c r="ICT22" s="11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1"/>
      <c r="IDH22" s="11"/>
      <c r="IDI22" s="11"/>
      <c r="IDJ22" s="11"/>
      <c r="IDK22" s="11"/>
      <c r="IDL22" s="11"/>
      <c r="IDM22" s="11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1"/>
      <c r="IEA22" s="11"/>
      <c r="IEB22" s="11"/>
      <c r="IEC22" s="11"/>
      <c r="IED22" s="11"/>
      <c r="IEE22" s="11"/>
      <c r="IEF22" s="11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1"/>
      <c r="IET22" s="11"/>
      <c r="IEU22" s="11"/>
      <c r="IEV22" s="11"/>
      <c r="IEW22" s="11"/>
      <c r="IEX22" s="11"/>
      <c r="IEY22" s="11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1"/>
      <c r="IFM22" s="11"/>
      <c r="IFN22" s="11"/>
      <c r="IFO22" s="11"/>
      <c r="IFP22" s="11"/>
      <c r="IFQ22" s="11"/>
      <c r="IFR22" s="11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1"/>
      <c r="IGF22" s="11"/>
      <c r="IGG22" s="11"/>
      <c r="IGH22" s="11"/>
      <c r="IGI22" s="11"/>
      <c r="IGJ22" s="11"/>
      <c r="IGK22" s="11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1"/>
      <c r="IGY22" s="11"/>
      <c r="IGZ22" s="11"/>
      <c r="IHA22" s="11"/>
      <c r="IHB22" s="11"/>
      <c r="IHC22" s="11"/>
      <c r="IHD22" s="11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1"/>
      <c r="IHR22" s="11"/>
      <c r="IHS22" s="11"/>
      <c r="IHT22" s="11"/>
      <c r="IHU22" s="11"/>
      <c r="IHV22" s="11"/>
      <c r="IHW22" s="11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1"/>
      <c r="IIK22" s="11"/>
      <c r="IIL22" s="11"/>
      <c r="IIM22" s="11"/>
      <c r="IIN22" s="11"/>
      <c r="IIO22" s="11"/>
      <c r="IIP22" s="11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1"/>
      <c r="IJD22" s="11"/>
      <c r="IJE22" s="11"/>
      <c r="IJF22" s="11"/>
      <c r="IJG22" s="11"/>
      <c r="IJH22" s="11"/>
      <c r="IJI22" s="11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1"/>
      <c r="IJW22" s="11"/>
      <c r="IJX22" s="11"/>
      <c r="IJY22" s="11"/>
      <c r="IJZ22" s="11"/>
      <c r="IKA22" s="11"/>
      <c r="IKB22" s="11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1"/>
      <c r="IKP22" s="11"/>
      <c r="IKQ22" s="11"/>
      <c r="IKR22" s="11"/>
      <c r="IKS22" s="11"/>
      <c r="IKT22" s="11"/>
      <c r="IKU22" s="11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1"/>
      <c r="ILI22" s="11"/>
      <c r="ILJ22" s="11"/>
      <c r="ILK22" s="11"/>
      <c r="ILL22" s="11"/>
      <c r="ILM22" s="11"/>
      <c r="ILN22" s="11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1"/>
      <c r="IMB22" s="11"/>
      <c r="IMC22" s="11"/>
      <c r="IMD22" s="11"/>
      <c r="IME22" s="11"/>
      <c r="IMF22" s="11"/>
      <c r="IMG22" s="11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1"/>
      <c r="IMU22" s="11"/>
      <c r="IMV22" s="11"/>
      <c r="IMW22" s="11"/>
      <c r="IMX22" s="11"/>
      <c r="IMY22" s="11"/>
      <c r="IMZ22" s="11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1"/>
      <c r="INN22" s="11"/>
      <c r="INO22" s="11"/>
      <c r="INP22" s="11"/>
      <c r="INQ22" s="11"/>
      <c r="INR22" s="11"/>
      <c r="INS22" s="11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1"/>
      <c r="IOG22" s="11"/>
      <c r="IOH22" s="11"/>
      <c r="IOI22" s="11"/>
      <c r="IOJ22" s="11"/>
      <c r="IOK22" s="11"/>
      <c r="IOL22" s="11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1"/>
      <c r="IOZ22" s="11"/>
      <c r="IPA22" s="11"/>
      <c r="IPB22" s="11"/>
      <c r="IPC22" s="11"/>
      <c r="IPD22" s="11"/>
      <c r="IPE22" s="11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1"/>
      <c r="IPS22" s="11"/>
      <c r="IPT22" s="11"/>
      <c r="IPU22" s="11"/>
      <c r="IPV22" s="11"/>
      <c r="IPW22" s="11"/>
      <c r="IPX22" s="11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1"/>
      <c r="IQL22" s="11"/>
      <c r="IQM22" s="11"/>
      <c r="IQN22" s="11"/>
      <c r="IQO22" s="11"/>
      <c r="IQP22" s="11"/>
      <c r="IQQ22" s="11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1"/>
      <c r="IRE22" s="11"/>
      <c r="IRF22" s="11"/>
      <c r="IRG22" s="11"/>
      <c r="IRH22" s="11"/>
      <c r="IRI22" s="11"/>
      <c r="IRJ22" s="11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1"/>
      <c r="IRX22" s="11"/>
      <c r="IRY22" s="11"/>
      <c r="IRZ22" s="11"/>
      <c r="ISA22" s="11"/>
      <c r="ISB22" s="11"/>
      <c r="ISC22" s="11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1"/>
      <c r="ISQ22" s="11"/>
      <c r="ISR22" s="11"/>
      <c r="ISS22" s="11"/>
      <c r="IST22" s="11"/>
      <c r="ISU22" s="11"/>
      <c r="ISV22" s="11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1"/>
      <c r="ITJ22" s="11"/>
      <c r="ITK22" s="11"/>
      <c r="ITL22" s="11"/>
      <c r="ITM22" s="11"/>
      <c r="ITN22" s="11"/>
      <c r="ITO22" s="11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1"/>
      <c r="IUC22" s="11"/>
      <c r="IUD22" s="11"/>
      <c r="IUE22" s="11"/>
      <c r="IUF22" s="11"/>
      <c r="IUG22" s="11"/>
      <c r="IUH22" s="11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1"/>
      <c r="IUV22" s="11"/>
      <c r="IUW22" s="11"/>
      <c r="IUX22" s="11"/>
      <c r="IUY22" s="11"/>
      <c r="IUZ22" s="11"/>
      <c r="IVA22" s="11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1"/>
      <c r="IVO22" s="11"/>
      <c r="IVP22" s="11"/>
      <c r="IVQ22" s="11"/>
      <c r="IVR22" s="11"/>
      <c r="IVS22" s="11"/>
      <c r="IVT22" s="11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1"/>
      <c r="IWH22" s="11"/>
      <c r="IWI22" s="11"/>
      <c r="IWJ22" s="11"/>
      <c r="IWK22" s="11"/>
      <c r="IWL22" s="11"/>
      <c r="IWM22" s="11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1"/>
      <c r="IXA22" s="11"/>
      <c r="IXB22" s="11"/>
      <c r="IXC22" s="11"/>
      <c r="IXD22" s="11"/>
      <c r="IXE22" s="11"/>
      <c r="IXF22" s="11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1"/>
      <c r="IXT22" s="11"/>
      <c r="IXU22" s="11"/>
      <c r="IXV22" s="11"/>
      <c r="IXW22" s="11"/>
      <c r="IXX22" s="11"/>
      <c r="IXY22" s="11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1"/>
      <c r="IYM22" s="11"/>
      <c r="IYN22" s="11"/>
      <c r="IYO22" s="11"/>
      <c r="IYP22" s="11"/>
      <c r="IYQ22" s="11"/>
      <c r="IYR22" s="11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1"/>
      <c r="IZF22" s="11"/>
      <c r="IZG22" s="11"/>
      <c r="IZH22" s="11"/>
      <c r="IZI22" s="11"/>
      <c r="IZJ22" s="11"/>
      <c r="IZK22" s="11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1"/>
      <c r="IZY22" s="11"/>
      <c r="IZZ22" s="11"/>
      <c r="JAA22" s="11"/>
      <c r="JAB22" s="11"/>
      <c r="JAC22" s="11"/>
      <c r="JAD22" s="11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1"/>
      <c r="JAR22" s="11"/>
      <c r="JAS22" s="11"/>
      <c r="JAT22" s="11"/>
      <c r="JAU22" s="11"/>
      <c r="JAV22" s="11"/>
      <c r="JAW22" s="11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1"/>
      <c r="JBK22" s="11"/>
      <c r="JBL22" s="11"/>
      <c r="JBM22" s="11"/>
      <c r="JBN22" s="11"/>
      <c r="JBO22" s="11"/>
      <c r="JBP22" s="11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1"/>
      <c r="JCD22" s="11"/>
      <c r="JCE22" s="11"/>
      <c r="JCF22" s="11"/>
      <c r="JCG22" s="11"/>
      <c r="JCH22" s="11"/>
      <c r="JCI22" s="11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1"/>
      <c r="JCW22" s="11"/>
      <c r="JCX22" s="11"/>
      <c r="JCY22" s="11"/>
      <c r="JCZ22" s="11"/>
      <c r="JDA22" s="11"/>
      <c r="JDB22" s="11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1"/>
      <c r="JDP22" s="11"/>
      <c r="JDQ22" s="11"/>
      <c r="JDR22" s="11"/>
      <c r="JDS22" s="11"/>
      <c r="JDT22" s="11"/>
      <c r="JDU22" s="11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1"/>
      <c r="JEI22" s="11"/>
      <c r="JEJ22" s="11"/>
      <c r="JEK22" s="11"/>
      <c r="JEL22" s="11"/>
      <c r="JEM22" s="11"/>
      <c r="JEN22" s="11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1"/>
      <c r="JFB22" s="11"/>
      <c r="JFC22" s="11"/>
      <c r="JFD22" s="11"/>
      <c r="JFE22" s="11"/>
      <c r="JFF22" s="11"/>
      <c r="JFG22" s="11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1"/>
      <c r="JFU22" s="11"/>
      <c r="JFV22" s="11"/>
      <c r="JFW22" s="11"/>
      <c r="JFX22" s="11"/>
      <c r="JFY22" s="11"/>
      <c r="JFZ22" s="11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1"/>
      <c r="JGN22" s="11"/>
      <c r="JGO22" s="11"/>
      <c r="JGP22" s="11"/>
      <c r="JGQ22" s="11"/>
      <c r="JGR22" s="11"/>
      <c r="JGS22" s="11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1"/>
      <c r="JHG22" s="11"/>
      <c r="JHH22" s="11"/>
      <c r="JHI22" s="11"/>
      <c r="JHJ22" s="11"/>
      <c r="JHK22" s="11"/>
      <c r="JHL22" s="11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1"/>
      <c r="JHZ22" s="11"/>
      <c r="JIA22" s="11"/>
      <c r="JIB22" s="11"/>
      <c r="JIC22" s="11"/>
      <c r="JID22" s="11"/>
      <c r="JIE22" s="11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1"/>
      <c r="JIS22" s="11"/>
      <c r="JIT22" s="11"/>
      <c r="JIU22" s="11"/>
      <c r="JIV22" s="11"/>
      <c r="JIW22" s="11"/>
      <c r="JIX22" s="11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1"/>
      <c r="JJL22" s="11"/>
      <c r="JJM22" s="11"/>
      <c r="JJN22" s="11"/>
      <c r="JJO22" s="11"/>
      <c r="JJP22" s="11"/>
      <c r="JJQ22" s="11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1"/>
      <c r="JKE22" s="11"/>
      <c r="JKF22" s="11"/>
      <c r="JKG22" s="11"/>
      <c r="JKH22" s="11"/>
      <c r="JKI22" s="11"/>
      <c r="JKJ22" s="11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1"/>
      <c r="JKX22" s="11"/>
      <c r="JKY22" s="11"/>
      <c r="JKZ22" s="11"/>
      <c r="JLA22" s="11"/>
      <c r="JLB22" s="11"/>
      <c r="JLC22" s="11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1"/>
      <c r="JLQ22" s="11"/>
      <c r="JLR22" s="11"/>
      <c r="JLS22" s="11"/>
      <c r="JLT22" s="11"/>
      <c r="JLU22" s="11"/>
      <c r="JLV22" s="11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1"/>
      <c r="JMJ22" s="11"/>
      <c r="JMK22" s="11"/>
      <c r="JML22" s="11"/>
      <c r="JMM22" s="11"/>
      <c r="JMN22" s="11"/>
      <c r="JMO22" s="11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1"/>
      <c r="JNC22" s="11"/>
      <c r="JND22" s="11"/>
      <c r="JNE22" s="11"/>
      <c r="JNF22" s="11"/>
      <c r="JNG22" s="11"/>
      <c r="JNH22" s="11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1"/>
      <c r="JNV22" s="11"/>
      <c r="JNW22" s="11"/>
      <c r="JNX22" s="11"/>
      <c r="JNY22" s="11"/>
      <c r="JNZ22" s="11"/>
      <c r="JOA22" s="11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1"/>
      <c r="JOO22" s="11"/>
      <c r="JOP22" s="11"/>
      <c r="JOQ22" s="11"/>
      <c r="JOR22" s="11"/>
      <c r="JOS22" s="11"/>
      <c r="JOT22" s="11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1"/>
      <c r="JPH22" s="11"/>
      <c r="JPI22" s="11"/>
      <c r="JPJ22" s="11"/>
      <c r="JPK22" s="11"/>
      <c r="JPL22" s="11"/>
      <c r="JPM22" s="11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1"/>
      <c r="JQA22" s="11"/>
      <c r="JQB22" s="11"/>
      <c r="JQC22" s="11"/>
      <c r="JQD22" s="11"/>
      <c r="JQE22" s="11"/>
      <c r="JQF22" s="11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1"/>
      <c r="JQT22" s="11"/>
      <c r="JQU22" s="11"/>
      <c r="JQV22" s="11"/>
      <c r="JQW22" s="11"/>
      <c r="JQX22" s="11"/>
      <c r="JQY22" s="11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1"/>
      <c r="JRM22" s="11"/>
      <c r="JRN22" s="11"/>
      <c r="JRO22" s="11"/>
      <c r="JRP22" s="11"/>
      <c r="JRQ22" s="11"/>
      <c r="JRR22" s="11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1"/>
      <c r="JSF22" s="11"/>
      <c r="JSG22" s="11"/>
      <c r="JSH22" s="11"/>
      <c r="JSI22" s="11"/>
      <c r="JSJ22" s="11"/>
      <c r="JSK22" s="11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1"/>
      <c r="JSY22" s="11"/>
      <c r="JSZ22" s="11"/>
      <c r="JTA22" s="11"/>
      <c r="JTB22" s="11"/>
      <c r="JTC22" s="11"/>
      <c r="JTD22" s="11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1"/>
      <c r="JTR22" s="11"/>
      <c r="JTS22" s="11"/>
      <c r="JTT22" s="11"/>
      <c r="JTU22" s="11"/>
      <c r="JTV22" s="11"/>
      <c r="JTW22" s="11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1"/>
      <c r="JUK22" s="11"/>
      <c r="JUL22" s="11"/>
      <c r="JUM22" s="11"/>
      <c r="JUN22" s="11"/>
      <c r="JUO22" s="11"/>
      <c r="JUP22" s="11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1"/>
      <c r="JVD22" s="11"/>
      <c r="JVE22" s="11"/>
      <c r="JVF22" s="11"/>
      <c r="JVG22" s="11"/>
      <c r="JVH22" s="11"/>
      <c r="JVI22" s="11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1"/>
      <c r="JVW22" s="11"/>
      <c r="JVX22" s="11"/>
      <c r="JVY22" s="11"/>
      <c r="JVZ22" s="11"/>
      <c r="JWA22" s="11"/>
      <c r="JWB22" s="11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1"/>
      <c r="JWP22" s="11"/>
      <c r="JWQ22" s="11"/>
      <c r="JWR22" s="11"/>
      <c r="JWS22" s="11"/>
      <c r="JWT22" s="11"/>
      <c r="JWU22" s="11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1"/>
      <c r="JXI22" s="11"/>
      <c r="JXJ22" s="11"/>
      <c r="JXK22" s="11"/>
      <c r="JXL22" s="11"/>
      <c r="JXM22" s="11"/>
      <c r="JXN22" s="11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1"/>
      <c r="JYB22" s="11"/>
      <c r="JYC22" s="11"/>
      <c r="JYD22" s="11"/>
      <c r="JYE22" s="11"/>
      <c r="JYF22" s="11"/>
      <c r="JYG22" s="11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1"/>
      <c r="JYU22" s="11"/>
      <c r="JYV22" s="11"/>
      <c r="JYW22" s="11"/>
      <c r="JYX22" s="11"/>
      <c r="JYY22" s="11"/>
      <c r="JYZ22" s="11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1"/>
      <c r="JZN22" s="11"/>
      <c r="JZO22" s="11"/>
      <c r="JZP22" s="11"/>
      <c r="JZQ22" s="11"/>
      <c r="JZR22" s="11"/>
      <c r="JZS22" s="11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1"/>
      <c r="KAG22" s="11"/>
      <c r="KAH22" s="11"/>
      <c r="KAI22" s="11"/>
      <c r="KAJ22" s="11"/>
      <c r="KAK22" s="11"/>
      <c r="KAL22" s="11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1"/>
      <c r="KAZ22" s="11"/>
      <c r="KBA22" s="11"/>
      <c r="KBB22" s="11"/>
      <c r="KBC22" s="11"/>
      <c r="KBD22" s="11"/>
      <c r="KBE22" s="11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1"/>
      <c r="KBS22" s="11"/>
      <c r="KBT22" s="11"/>
      <c r="KBU22" s="11"/>
      <c r="KBV22" s="11"/>
      <c r="KBW22" s="11"/>
      <c r="KBX22" s="11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1"/>
      <c r="KCL22" s="11"/>
      <c r="KCM22" s="11"/>
      <c r="KCN22" s="11"/>
      <c r="KCO22" s="11"/>
      <c r="KCP22" s="11"/>
      <c r="KCQ22" s="11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1"/>
      <c r="KDE22" s="11"/>
      <c r="KDF22" s="11"/>
      <c r="KDG22" s="11"/>
      <c r="KDH22" s="11"/>
      <c r="KDI22" s="11"/>
      <c r="KDJ22" s="11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1"/>
      <c r="KDX22" s="11"/>
      <c r="KDY22" s="11"/>
      <c r="KDZ22" s="11"/>
      <c r="KEA22" s="11"/>
      <c r="KEB22" s="11"/>
      <c r="KEC22" s="11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1"/>
      <c r="KEQ22" s="11"/>
      <c r="KER22" s="11"/>
      <c r="KES22" s="11"/>
      <c r="KET22" s="11"/>
      <c r="KEU22" s="11"/>
      <c r="KEV22" s="11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1"/>
      <c r="KFJ22" s="11"/>
      <c r="KFK22" s="11"/>
      <c r="KFL22" s="11"/>
      <c r="KFM22" s="11"/>
      <c r="KFN22" s="11"/>
      <c r="KFO22" s="11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1"/>
      <c r="KGC22" s="11"/>
      <c r="KGD22" s="11"/>
      <c r="KGE22" s="11"/>
      <c r="KGF22" s="11"/>
      <c r="KGG22" s="11"/>
      <c r="KGH22" s="11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1"/>
      <c r="KGV22" s="11"/>
      <c r="KGW22" s="11"/>
      <c r="KGX22" s="11"/>
      <c r="KGY22" s="11"/>
      <c r="KGZ22" s="11"/>
      <c r="KHA22" s="11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1"/>
      <c r="KHO22" s="11"/>
      <c r="KHP22" s="11"/>
      <c r="KHQ22" s="11"/>
      <c r="KHR22" s="11"/>
      <c r="KHS22" s="11"/>
      <c r="KHT22" s="11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1"/>
      <c r="KIH22" s="11"/>
      <c r="KII22" s="11"/>
      <c r="KIJ22" s="11"/>
      <c r="KIK22" s="11"/>
      <c r="KIL22" s="11"/>
      <c r="KIM22" s="11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1"/>
      <c r="KJA22" s="11"/>
      <c r="KJB22" s="11"/>
      <c r="KJC22" s="11"/>
      <c r="KJD22" s="11"/>
      <c r="KJE22" s="11"/>
      <c r="KJF22" s="11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1"/>
      <c r="KJT22" s="11"/>
      <c r="KJU22" s="11"/>
      <c r="KJV22" s="11"/>
      <c r="KJW22" s="11"/>
      <c r="KJX22" s="11"/>
      <c r="KJY22" s="11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1"/>
      <c r="KKM22" s="11"/>
      <c r="KKN22" s="11"/>
      <c r="KKO22" s="11"/>
      <c r="KKP22" s="11"/>
      <c r="KKQ22" s="11"/>
      <c r="KKR22" s="11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1"/>
      <c r="KLF22" s="11"/>
      <c r="KLG22" s="11"/>
      <c r="KLH22" s="11"/>
      <c r="KLI22" s="11"/>
      <c r="KLJ22" s="11"/>
      <c r="KLK22" s="11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1"/>
      <c r="KLY22" s="11"/>
      <c r="KLZ22" s="11"/>
      <c r="KMA22" s="11"/>
      <c r="KMB22" s="11"/>
      <c r="KMC22" s="11"/>
      <c r="KMD22" s="11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1"/>
      <c r="KMR22" s="11"/>
      <c r="KMS22" s="11"/>
      <c r="KMT22" s="11"/>
      <c r="KMU22" s="11"/>
      <c r="KMV22" s="11"/>
      <c r="KMW22" s="11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1"/>
      <c r="KNK22" s="11"/>
      <c r="KNL22" s="11"/>
      <c r="KNM22" s="11"/>
      <c r="KNN22" s="11"/>
      <c r="KNO22" s="11"/>
      <c r="KNP22" s="11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1"/>
      <c r="KOD22" s="11"/>
      <c r="KOE22" s="11"/>
      <c r="KOF22" s="11"/>
      <c r="KOG22" s="11"/>
      <c r="KOH22" s="11"/>
      <c r="KOI22" s="11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1"/>
      <c r="KOW22" s="11"/>
      <c r="KOX22" s="11"/>
      <c r="KOY22" s="11"/>
      <c r="KOZ22" s="11"/>
      <c r="KPA22" s="11"/>
      <c r="KPB22" s="11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1"/>
      <c r="KPP22" s="11"/>
      <c r="KPQ22" s="11"/>
      <c r="KPR22" s="11"/>
      <c r="KPS22" s="11"/>
      <c r="KPT22" s="11"/>
      <c r="KPU22" s="11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1"/>
      <c r="KQI22" s="11"/>
      <c r="KQJ22" s="11"/>
      <c r="KQK22" s="11"/>
      <c r="KQL22" s="11"/>
      <c r="KQM22" s="11"/>
      <c r="KQN22" s="11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1"/>
      <c r="KRB22" s="11"/>
      <c r="KRC22" s="11"/>
      <c r="KRD22" s="11"/>
      <c r="KRE22" s="11"/>
      <c r="KRF22" s="11"/>
      <c r="KRG22" s="11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1"/>
      <c r="KRU22" s="11"/>
      <c r="KRV22" s="11"/>
      <c r="KRW22" s="11"/>
      <c r="KRX22" s="11"/>
      <c r="KRY22" s="11"/>
      <c r="KRZ22" s="11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1"/>
      <c r="KSN22" s="11"/>
      <c r="KSO22" s="11"/>
      <c r="KSP22" s="11"/>
      <c r="KSQ22" s="11"/>
      <c r="KSR22" s="11"/>
      <c r="KSS22" s="11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1"/>
      <c r="KTG22" s="11"/>
      <c r="KTH22" s="11"/>
      <c r="KTI22" s="11"/>
      <c r="KTJ22" s="11"/>
      <c r="KTK22" s="11"/>
      <c r="KTL22" s="11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1"/>
      <c r="KTZ22" s="11"/>
      <c r="KUA22" s="11"/>
      <c r="KUB22" s="11"/>
      <c r="KUC22" s="11"/>
      <c r="KUD22" s="11"/>
      <c r="KUE22" s="11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1"/>
      <c r="KUS22" s="11"/>
      <c r="KUT22" s="11"/>
      <c r="KUU22" s="11"/>
      <c r="KUV22" s="11"/>
      <c r="KUW22" s="11"/>
      <c r="KUX22" s="11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1"/>
      <c r="KVL22" s="11"/>
      <c r="KVM22" s="11"/>
      <c r="KVN22" s="11"/>
      <c r="KVO22" s="11"/>
      <c r="KVP22" s="11"/>
      <c r="KVQ22" s="11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1"/>
      <c r="KWE22" s="11"/>
      <c r="KWF22" s="11"/>
      <c r="KWG22" s="11"/>
      <c r="KWH22" s="11"/>
      <c r="KWI22" s="11"/>
      <c r="KWJ22" s="11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1"/>
      <c r="KWX22" s="11"/>
      <c r="KWY22" s="11"/>
      <c r="KWZ22" s="11"/>
      <c r="KXA22" s="11"/>
      <c r="KXB22" s="11"/>
      <c r="KXC22" s="11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1"/>
      <c r="KXQ22" s="11"/>
      <c r="KXR22" s="11"/>
      <c r="KXS22" s="11"/>
      <c r="KXT22" s="11"/>
      <c r="KXU22" s="11"/>
      <c r="KXV22" s="11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1"/>
      <c r="KYJ22" s="11"/>
      <c r="KYK22" s="11"/>
      <c r="KYL22" s="11"/>
      <c r="KYM22" s="11"/>
      <c r="KYN22" s="11"/>
      <c r="KYO22" s="11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1"/>
      <c r="KZC22" s="11"/>
      <c r="KZD22" s="11"/>
      <c r="KZE22" s="11"/>
      <c r="KZF22" s="11"/>
      <c r="KZG22" s="11"/>
      <c r="KZH22" s="11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1"/>
      <c r="KZV22" s="11"/>
      <c r="KZW22" s="11"/>
      <c r="KZX22" s="11"/>
      <c r="KZY22" s="11"/>
      <c r="KZZ22" s="11"/>
      <c r="LAA22" s="11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1"/>
      <c r="LAO22" s="11"/>
      <c r="LAP22" s="11"/>
      <c r="LAQ22" s="11"/>
      <c r="LAR22" s="11"/>
      <c r="LAS22" s="11"/>
      <c r="LAT22" s="11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1"/>
      <c r="LBH22" s="11"/>
      <c r="LBI22" s="11"/>
      <c r="LBJ22" s="11"/>
      <c r="LBK22" s="11"/>
      <c r="LBL22" s="11"/>
      <c r="LBM22" s="11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1"/>
      <c r="LCA22" s="11"/>
      <c r="LCB22" s="11"/>
      <c r="LCC22" s="11"/>
      <c r="LCD22" s="11"/>
      <c r="LCE22" s="11"/>
      <c r="LCF22" s="11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1"/>
      <c r="LCT22" s="11"/>
      <c r="LCU22" s="11"/>
      <c r="LCV22" s="11"/>
      <c r="LCW22" s="11"/>
      <c r="LCX22" s="11"/>
      <c r="LCY22" s="11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1"/>
      <c r="LDM22" s="11"/>
      <c r="LDN22" s="11"/>
      <c r="LDO22" s="11"/>
      <c r="LDP22" s="11"/>
      <c r="LDQ22" s="11"/>
      <c r="LDR22" s="11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1"/>
      <c r="LEF22" s="11"/>
      <c r="LEG22" s="11"/>
      <c r="LEH22" s="11"/>
      <c r="LEI22" s="11"/>
      <c r="LEJ22" s="11"/>
      <c r="LEK22" s="11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1"/>
      <c r="LEY22" s="11"/>
      <c r="LEZ22" s="11"/>
      <c r="LFA22" s="11"/>
      <c r="LFB22" s="11"/>
      <c r="LFC22" s="11"/>
      <c r="LFD22" s="11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1"/>
      <c r="LFR22" s="11"/>
      <c r="LFS22" s="11"/>
      <c r="LFT22" s="11"/>
      <c r="LFU22" s="11"/>
      <c r="LFV22" s="11"/>
      <c r="LFW22" s="11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1"/>
      <c r="LGK22" s="11"/>
      <c r="LGL22" s="11"/>
      <c r="LGM22" s="11"/>
      <c r="LGN22" s="11"/>
      <c r="LGO22" s="11"/>
      <c r="LGP22" s="11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1"/>
      <c r="LHD22" s="11"/>
      <c r="LHE22" s="11"/>
      <c r="LHF22" s="11"/>
      <c r="LHG22" s="11"/>
      <c r="LHH22" s="11"/>
      <c r="LHI22" s="11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1"/>
      <c r="LHW22" s="11"/>
      <c r="LHX22" s="11"/>
      <c r="LHY22" s="11"/>
      <c r="LHZ22" s="11"/>
      <c r="LIA22" s="11"/>
      <c r="LIB22" s="11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1"/>
      <c r="LIP22" s="11"/>
      <c r="LIQ22" s="11"/>
      <c r="LIR22" s="11"/>
      <c r="LIS22" s="11"/>
      <c r="LIT22" s="11"/>
      <c r="LIU22" s="11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1"/>
      <c r="LJI22" s="11"/>
      <c r="LJJ22" s="11"/>
      <c r="LJK22" s="11"/>
      <c r="LJL22" s="11"/>
      <c r="LJM22" s="11"/>
      <c r="LJN22" s="11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1"/>
      <c r="LKB22" s="11"/>
      <c r="LKC22" s="11"/>
      <c r="LKD22" s="11"/>
      <c r="LKE22" s="11"/>
      <c r="LKF22" s="11"/>
      <c r="LKG22" s="11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1"/>
      <c r="LKU22" s="11"/>
      <c r="LKV22" s="11"/>
      <c r="LKW22" s="11"/>
      <c r="LKX22" s="11"/>
      <c r="LKY22" s="11"/>
      <c r="LKZ22" s="11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1"/>
      <c r="LLN22" s="11"/>
      <c r="LLO22" s="11"/>
      <c r="LLP22" s="11"/>
      <c r="LLQ22" s="11"/>
      <c r="LLR22" s="11"/>
      <c r="LLS22" s="11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1"/>
      <c r="LMG22" s="11"/>
      <c r="LMH22" s="11"/>
      <c r="LMI22" s="11"/>
      <c r="LMJ22" s="11"/>
      <c r="LMK22" s="11"/>
      <c r="LML22" s="11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1"/>
      <c r="LMZ22" s="11"/>
      <c r="LNA22" s="11"/>
      <c r="LNB22" s="11"/>
      <c r="LNC22" s="11"/>
      <c r="LND22" s="11"/>
      <c r="LNE22" s="11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1"/>
      <c r="LNS22" s="11"/>
      <c r="LNT22" s="11"/>
      <c r="LNU22" s="11"/>
      <c r="LNV22" s="11"/>
      <c r="LNW22" s="11"/>
      <c r="LNX22" s="11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1"/>
      <c r="LOL22" s="11"/>
      <c r="LOM22" s="11"/>
      <c r="LON22" s="11"/>
      <c r="LOO22" s="11"/>
      <c r="LOP22" s="11"/>
      <c r="LOQ22" s="11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1"/>
      <c r="LPE22" s="11"/>
      <c r="LPF22" s="11"/>
      <c r="LPG22" s="11"/>
      <c r="LPH22" s="11"/>
      <c r="LPI22" s="11"/>
      <c r="LPJ22" s="11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1"/>
      <c r="LPX22" s="11"/>
      <c r="LPY22" s="11"/>
      <c r="LPZ22" s="11"/>
      <c r="LQA22" s="11"/>
      <c r="LQB22" s="11"/>
      <c r="LQC22" s="11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1"/>
      <c r="LQQ22" s="11"/>
      <c r="LQR22" s="11"/>
      <c r="LQS22" s="11"/>
      <c r="LQT22" s="11"/>
      <c r="LQU22" s="11"/>
      <c r="LQV22" s="11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1"/>
      <c r="LRJ22" s="11"/>
      <c r="LRK22" s="11"/>
      <c r="LRL22" s="11"/>
      <c r="LRM22" s="11"/>
      <c r="LRN22" s="11"/>
      <c r="LRO22" s="11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1"/>
      <c r="LSC22" s="11"/>
      <c r="LSD22" s="11"/>
      <c r="LSE22" s="11"/>
      <c r="LSF22" s="11"/>
      <c r="LSG22" s="11"/>
      <c r="LSH22" s="11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1"/>
      <c r="LSV22" s="11"/>
      <c r="LSW22" s="11"/>
      <c r="LSX22" s="11"/>
      <c r="LSY22" s="11"/>
      <c r="LSZ22" s="11"/>
      <c r="LTA22" s="11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1"/>
      <c r="LTO22" s="11"/>
      <c r="LTP22" s="11"/>
      <c r="LTQ22" s="11"/>
      <c r="LTR22" s="11"/>
      <c r="LTS22" s="11"/>
      <c r="LTT22" s="11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1"/>
      <c r="LUH22" s="11"/>
      <c r="LUI22" s="11"/>
      <c r="LUJ22" s="11"/>
      <c r="LUK22" s="11"/>
      <c r="LUL22" s="11"/>
      <c r="LUM22" s="11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1"/>
      <c r="LVA22" s="11"/>
      <c r="LVB22" s="11"/>
      <c r="LVC22" s="11"/>
      <c r="LVD22" s="11"/>
      <c r="LVE22" s="11"/>
      <c r="LVF22" s="11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1"/>
      <c r="LVT22" s="11"/>
      <c r="LVU22" s="11"/>
      <c r="LVV22" s="11"/>
      <c r="LVW22" s="11"/>
      <c r="LVX22" s="11"/>
      <c r="LVY22" s="11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1"/>
      <c r="LWM22" s="11"/>
      <c r="LWN22" s="11"/>
      <c r="LWO22" s="11"/>
      <c r="LWP22" s="11"/>
      <c r="LWQ22" s="11"/>
      <c r="LWR22" s="11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1"/>
      <c r="LXF22" s="11"/>
      <c r="LXG22" s="11"/>
      <c r="LXH22" s="11"/>
      <c r="LXI22" s="11"/>
      <c r="LXJ22" s="11"/>
      <c r="LXK22" s="11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1"/>
      <c r="LXY22" s="11"/>
      <c r="LXZ22" s="11"/>
      <c r="LYA22" s="11"/>
      <c r="LYB22" s="11"/>
      <c r="LYC22" s="11"/>
      <c r="LYD22" s="11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1"/>
      <c r="LYR22" s="11"/>
      <c r="LYS22" s="11"/>
      <c r="LYT22" s="11"/>
      <c r="LYU22" s="11"/>
      <c r="LYV22" s="11"/>
      <c r="LYW22" s="11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1"/>
      <c r="LZK22" s="11"/>
      <c r="LZL22" s="11"/>
      <c r="LZM22" s="11"/>
      <c r="LZN22" s="11"/>
      <c r="LZO22" s="11"/>
      <c r="LZP22" s="11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1"/>
      <c r="MAD22" s="11"/>
      <c r="MAE22" s="11"/>
      <c r="MAF22" s="11"/>
      <c r="MAG22" s="11"/>
      <c r="MAH22" s="11"/>
      <c r="MAI22" s="11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1"/>
      <c r="MAW22" s="11"/>
      <c r="MAX22" s="11"/>
      <c r="MAY22" s="11"/>
      <c r="MAZ22" s="11"/>
      <c r="MBA22" s="11"/>
      <c r="MBB22" s="11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1"/>
      <c r="MBP22" s="11"/>
      <c r="MBQ22" s="11"/>
      <c r="MBR22" s="11"/>
      <c r="MBS22" s="11"/>
      <c r="MBT22" s="11"/>
      <c r="MBU22" s="11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1"/>
      <c r="MCI22" s="11"/>
      <c r="MCJ22" s="11"/>
      <c r="MCK22" s="11"/>
      <c r="MCL22" s="11"/>
      <c r="MCM22" s="11"/>
      <c r="MCN22" s="11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1"/>
      <c r="MDB22" s="11"/>
      <c r="MDC22" s="11"/>
      <c r="MDD22" s="11"/>
      <c r="MDE22" s="11"/>
      <c r="MDF22" s="11"/>
      <c r="MDG22" s="11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1"/>
      <c r="MDU22" s="11"/>
      <c r="MDV22" s="11"/>
      <c r="MDW22" s="11"/>
      <c r="MDX22" s="11"/>
      <c r="MDY22" s="11"/>
      <c r="MDZ22" s="11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1"/>
      <c r="MEN22" s="11"/>
      <c r="MEO22" s="11"/>
      <c r="MEP22" s="11"/>
      <c r="MEQ22" s="11"/>
      <c r="MER22" s="11"/>
      <c r="MES22" s="11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1"/>
      <c r="MFG22" s="11"/>
      <c r="MFH22" s="11"/>
      <c r="MFI22" s="11"/>
      <c r="MFJ22" s="11"/>
      <c r="MFK22" s="11"/>
      <c r="MFL22" s="11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1"/>
      <c r="MFZ22" s="11"/>
      <c r="MGA22" s="11"/>
      <c r="MGB22" s="11"/>
      <c r="MGC22" s="11"/>
      <c r="MGD22" s="11"/>
      <c r="MGE22" s="11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1"/>
      <c r="MGS22" s="11"/>
      <c r="MGT22" s="11"/>
      <c r="MGU22" s="11"/>
      <c r="MGV22" s="11"/>
      <c r="MGW22" s="11"/>
      <c r="MGX22" s="11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1"/>
      <c r="MHL22" s="11"/>
      <c r="MHM22" s="11"/>
      <c r="MHN22" s="11"/>
      <c r="MHO22" s="11"/>
      <c r="MHP22" s="11"/>
      <c r="MHQ22" s="11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1"/>
      <c r="MIE22" s="11"/>
      <c r="MIF22" s="11"/>
      <c r="MIG22" s="11"/>
      <c r="MIH22" s="11"/>
      <c r="MII22" s="11"/>
      <c r="MIJ22" s="11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1"/>
      <c r="MIX22" s="11"/>
      <c r="MIY22" s="11"/>
      <c r="MIZ22" s="11"/>
      <c r="MJA22" s="11"/>
      <c r="MJB22" s="11"/>
      <c r="MJC22" s="11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1"/>
      <c r="MJQ22" s="11"/>
      <c r="MJR22" s="11"/>
      <c r="MJS22" s="11"/>
      <c r="MJT22" s="11"/>
      <c r="MJU22" s="11"/>
      <c r="MJV22" s="11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1"/>
      <c r="MKJ22" s="11"/>
      <c r="MKK22" s="11"/>
      <c r="MKL22" s="11"/>
      <c r="MKM22" s="11"/>
      <c r="MKN22" s="11"/>
      <c r="MKO22" s="11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1"/>
      <c r="MLC22" s="11"/>
      <c r="MLD22" s="11"/>
      <c r="MLE22" s="11"/>
      <c r="MLF22" s="11"/>
      <c r="MLG22" s="11"/>
      <c r="MLH22" s="11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1"/>
      <c r="MLV22" s="11"/>
      <c r="MLW22" s="11"/>
      <c r="MLX22" s="11"/>
      <c r="MLY22" s="11"/>
      <c r="MLZ22" s="11"/>
      <c r="MMA22" s="11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1"/>
      <c r="MMO22" s="11"/>
      <c r="MMP22" s="11"/>
      <c r="MMQ22" s="11"/>
      <c r="MMR22" s="11"/>
      <c r="MMS22" s="11"/>
      <c r="MMT22" s="11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1"/>
      <c r="MNH22" s="11"/>
      <c r="MNI22" s="11"/>
      <c r="MNJ22" s="11"/>
      <c r="MNK22" s="11"/>
      <c r="MNL22" s="11"/>
      <c r="MNM22" s="11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1"/>
      <c r="MOA22" s="11"/>
      <c r="MOB22" s="11"/>
      <c r="MOC22" s="11"/>
      <c r="MOD22" s="11"/>
      <c r="MOE22" s="11"/>
      <c r="MOF22" s="11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1"/>
      <c r="MOT22" s="11"/>
      <c r="MOU22" s="11"/>
      <c r="MOV22" s="11"/>
      <c r="MOW22" s="11"/>
      <c r="MOX22" s="11"/>
      <c r="MOY22" s="11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1"/>
      <c r="MPM22" s="11"/>
      <c r="MPN22" s="11"/>
      <c r="MPO22" s="11"/>
      <c r="MPP22" s="11"/>
      <c r="MPQ22" s="11"/>
      <c r="MPR22" s="11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1"/>
      <c r="MQF22" s="11"/>
      <c r="MQG22" s="11"/>
      <c r="MQH22" s="11"/>
      <c r="MQI22" s="11"/>
      <c r="MQJ22" s="11"/>
      <c r="MQK22" s="11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1"/>
      <c r="MQY22" s="11"/>
      <c r="MQZ22" s="11"/>
      <c r="MRA22" s="11"/>
      <c r="MRB22" s="11"/>
      <c r="MRC22" s="11"/>
      <c r="MRD22" s="11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1"/>
      <c r="MRR22" s="11"/>
      <c r="MRS22" s="11"/>
      <c r="MRT22" s="11"/>
      <c r="MRU22" s="11"/>
      <c r="MRV22" s="11"/>
      <c r="MRW22" s="11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1"/>
      <c r="MSK22" s="11"/>
      <c r="MSL22" s="11"/>
      <c r="MSM22" s="11"/>
      <c r="MSN22" s="11"/>
      <c r="MSO22" s="11"/>
      <c r="MSP22" s="11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1"/>
      <c r="MTD22" s="11"/>
      <c r="MTE22" s="11"/>
      <c r="MTF22" s="11"/>
      <c r="MTG22" s="11"/>
      <c r="MTH22" s="11"/>
      <c r="MTI22" s="11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1"/>
      <c r="MTW22" s="11"/>
      <c r="MTX22" s="11"/>
      <c r="MTY22" s="11"/>
      <c r="MTZ22" s="11"/>
      <c r="MUA22" s="11"/>
      <c r="MUB22" s="11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1"/>
      <c r="MUP22" s="11"/>
      <c r="MUQ22" s="11"/>
      <c r="MUR22" s="11"/>
      <c r="MUS22" s="11"/>
      <c r="MUT22" s="11"/>
      <c r="MUU22" s="11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1"/>
      <c r="MVI22" s="11"/>
      <c r="MVJ22" s="11"/>
      <c r="MVK22" s="11"/>
      <c r="MVL22" s="11"/>
      <c r="MVM22" s="11"/>
      <c r="MVN22" s="11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1"/>
      <c r="MWB22" s="11"/>
      <c r="MWC22" s="11"/>
      <c r="MWD22" s="11"/>
      <c r="MWE22" s="11"/>
      <c r="MWF22" s="11"/>
      <c r="MWG22" s="11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1"/>
      <c r="MWU22" s="11"/>
      <c r="MWV22" s="11"/>
      <c r="MWW22" s="11"/>
      <c r="MWX22" s="11"/>
      <c r="MWY22" s="11"/>
      <c r="MWZ22" s="11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1"/>
      <c r="MXN22" s="11"/>
      <c r="MXO22" s="11"/>
      <c r="MXP22" s="11"/>
      <c r="MXQ22" s="11"/>
      <c r="MXR22" s="11"/>
      <c r="MXS22" s="11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1"/>
      <c r="MYG22" s="11"/>
      <c r="MYH22" s="11"/>
      <c r="MYI22" s="11"/>
      <c r="MYJ22" s="11"/>
      <c r="MYK22" s="11"/>
      <c r="MYL22" s="11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1"/>
      <c r="MYZ22" s="11"/>
      <c r="MZA22" s="11"/>
      <c r="MZB22" s="11"/>
      <c r="MZC22" s="11"/>
      <c r="MZD22" s="11"/>
      <c r="MZE22" s="11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1"/>
      <c r="MZS22" s="11"/>
      <c r="MZT22" s="11"/>
      <c r="MZU22" s="11"/>
      <c r="MZV22" s="11"/>
      <c r="MZW22" s="11"/>
      <c r="MZX22" s="11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1"/>
      <c r="NAL22" s="11"/>
      <c r="NAM22" s="11"/>
      <c r="NAN22" s="11"/>
      <c r="NAO22" s="11"/>
      <c r="NAP22" s="11"/>
      <c r="NAQ22" s="11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1"/>
      <c r="NBE22" s="11"/>
      <c r="NBF22" s="11"/>
      <c r="NBG22" s="11"/>
      <c r="NBH22" s="11"/>
      <c r="NBI22" s="11"/>
      <c r="NBJ22" s="11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1"/>
      <c r="NBX22" s="11"/>
      <c r="NBY22" s="11"/>
      <c r="NBZ22" s="11"/>
      <c r="NCA22" s="11"/>
      <c r="NCB22" s="11"/>
      <c r="NCC22" s="11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1"/>
      <c r="NCQ22" s="11"/>
      <c r="NCR22" s="11"/>
      <c r="NCS22" s="11"/>
      <c r="NCT22" s="11"/>
      <c r="NCU22" s="11"/>
      <c r="NCV22" s="11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1"/>
      <c r="NDJ22" s="11"/>
      <c r="NDK22" s="11"/>
      <c r="NDL22" s="11"/>
      <c r="NDM22" s="11"/>
      <c r="NDN22" s="11"/>
      <c r="NDO22" s="11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1"/>
      <c r="NEC22" s="11"/>
      <c r="NED22" s="11"/>
      <c r="NEE22" s="11"/>
      <c r="NEF22" s="11"/>
      <c r="NEG22" s="11"/>
      <c r="NEH22" s="11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1"/>
      <c r="NEV22" s="11"/>
      <c r="NEW22" s="11"/>
      <c r="NEX22" s="11"/>
      <c r="NEY22" s="11"/>
      <c r="NEZ22" s="11"/>
      <c r="NFA22" s="11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1"/>
      <c r="NFO22" s="11"/>
      <c r="NFP22" s="11"/>
      <c r="NFQ22" s="11"/>
      <c r="NFR22" s="11"/>
      <c r="NFS22" s="11"/>
      <c r="NFT22" s="11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1"/>
      <c r="NGH22" s="11"/>
      <c r="NGI22" s="11"/>
      <c r="NGJ22" s="11"/>
      <c r="NGK22" s="11"/>
      <c r="NGL22" s="11"/>
      <c r="NGM22" s="11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1"/>
      <c r="NHA22" s="11"/>
      <c r="NHB22" s="11"/>
      <c r="NHC22" s="11"/>
      <c r="NHD22" s="11"/>
      <c r="NHE22" s="11"/>
      <c r="NHF22" s="11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1"/>
      <c r="NHT22" s="11"/>
      <c r="NHU22" s="11"/>
      <c r="NHV22" s="11"/>
      <c r="NHW22" s="11"/>
      <c r="NHX22" s="11"/>
      <c r="NHY22" s="11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1"/>
      <c r="NIM22" s="11"/>
      <c r="NIN22" s="11"/>
      <c r="NIO22" s="11"/>
      <c r="NIP22" s="11"/>
      <c r="NIQ22" s="11"/>
      <c r="NIR22" s="11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1"/>
      <c r="NJF22" s="11"/>
      <c r="NJG22" s="11"/>
      <c r="NJH22" s="11"/>
      <c r="NJI22" s="11"/>
      <c r="NJJ22" s="11"/>
      <c r="NJK22" s="11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1"/>
      <c r="NJY22" s="11"/>
      <c r="NJZ22" s="11"/>
      <c r="NKA22" s="11"/>
      <c r="NKB22" s="11"/>
      <c r="NKC22" s="11"/>
      <c r="NKD22" s="11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1"/>
      <c r="NKR22" s="11"/>
      <c r="NKS22" s="11"/>
      <c r="NKT22" s="11"/>
      <c r="NKU22" s="11"/>
      <c r="NKV22" s="11"/>
      <c r="NKW22" s="11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1"/>
      <c r="NLK22" s="11"/>
      <c r="NLL22" s="11"/>
      <c r="NLM22" s="11"/>
      <c r="NLN22" s="11"/>
      <c r="NLO22" s="11"/>
      <c r="NLP22" s="11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1"/>
      <c r="NMD22" s="11"/>
      <c r="NME22" s="11"/>
      <c r="NMF22" s="11"/>
      <c r="NMG22" s="11"/>
      <c r="NMH22" s="11"/>
      <c r="NMI22" s="11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1"/>
      <c r="NMW22" s="11"/>
      <c r="NMX22" s="11"/>
      <c r="NMY22" s="11"/>
      <c r="NMZ22" s="11"/>
      <c r="NNA22" s="11"/>
      <c r="NNB22" s="11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1"/>
      <c r="NNP22" s="11"/>
      <c r="NNQ22" s="11"/>
      <c r="NNR22" s="11"/>
      <c r="NNS22" s="11"/>
      <c r="NNT22" s="11"/>
      <c r="NNU22" s="11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1"/>
      <c r="NOI22" s="11"/>
      <c r="NOJ22" s="11"/>
      <c r="NOK22" s="11"/>
      <c r="NOL22" s="11"/>
      <c r="NOM22" s="11"/>
      <c r="NON22" s="11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1"/>
      <c r="NPB22" s="11"/>
      <c r="NPC22" s="11"/>
      <c r="NPD22" s="11"/>
      <c r="NPE22" s="11"/>
      <c r="NPF22" s="11"/>
      <c r="NPG22" s="11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1"/>
      <c r="NPU22" s="11"/>
      <c r="NPV22" s="11"/>
      <c r="NPW22" s="11"/>
      <c r="NPX22" s="11"/>
      <c r="NPY22" s="11"/>
      <c r="NPZ22" s="11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1"/>
      <c r="NQN22" s="11"/>
      <c r="NQO22" s="11"/>
      <c r="NQP22" s="11"/>
      <c r="NQQ22" s="11"/>
      <c r="NQR22" s="11"/>
      <c r="NQS22" s="11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1"/>
      <c r="NRG22" s="11"/>
      <c r="NRH22" s="11"/>
      <c r="NRI22" s="11"/>
      <c r="NRJ22" s="11"/>
      <c r="NRK22" s="11"/>
      <c r="NRL22" s="11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1"/>
      <c r="NRZ22" s="11"/>
      <c r="NSA22" s="11"/>
      <c r="NSB22" s="11"/>
      <c r="NSC22" s="11"/>
      <c r="NSD22" s="11"/>
      <c r="NSE22" s="11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1"/>
      <c r="NSS22" s="11"/>
      <c r="NST22" s="11"/>
      <c r="NSU22" s="11"/>
      <c r="NSV22" s="11"/>
      <c r="NSW22" s="11"/>
      <c r="NSX22" s="11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1"/>
      <c r="NTL22" s="11"/>
      <c r="NTM22" s="11"/>
      <c r="NTN22" s="11"/>
      <c r="NTO22" s="11"/>
      <c r="NTP22" s="11"/>
      <c r="NTQ22" s="11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1"/>
      <c r="NUE22" s="11"/>
      <c r="NUF22" s="11"/>
      <c r="NUG22" s="11"/>
      <c r="NUH22" s="11"/>
      <c r="NUI22" s="11"/>
      <c r="NUJ22" s="11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1"/>
      <c r="NUX22" s="11"/>
      <c r="NUY22" s="11"/>
      <c r="NUZ22" s="11"/>
      <c r="NVA22" s="11"/>
      <c r="NVB22" s="11"/>
      <c r="NVC22" s="11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1"/>
      <c r="NVQ22" s="11"/>
      <c r="NVR22" s="11"/>
      <c r="NVS22" s="11"/>
      <c r="NVT22" s="11"/>
      <c r="NVU22" s="11"/>
      <c r="NVV22" s="11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1"/>
      <c r="NWJ22" s="11"/>
      <c r="NWK22" s="11"/>
      <c r="NWL22" s="11"/>
      <c r="NWM22" s="11"/>
      <c r="NWN22" s="11"/>
      <c r="NWO22" s="11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1"/>
      <c r="NXC22" s="11"/>
      <c r="NXD22" s="11"/>
      <c r="NXE22" s="11"/>
      <c r="NXF22" s="11"/>
      <c r="NXG22" s="11"/>
      <c r="NXH22" s="11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1"/>
      <c r="NXV22" s="11"/>
      <c r="NXW22" s="11"/>
      <c r="NXX22" s="11"/>
      <c r="NXY22" s="11"/>
      <c r="NXZ22" s="11"/>
      <c r="NYA22" s="11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1"/>
      <c r="NYO22" s="11"/>
      <c r="NYP22" s="11"/>
      <c r="NYQ22" s="11"/>
      <c r="NYR22" s="11"/>
      <c r="NYS22" s="11"/>
      <c r="NYT22" s="11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1"/>
      <c r="NZH22" s="11"/>
      <c r="NZI22" s="11"/>
      <c r="NZJ22" s="11"/>
      <c r="NZK22" s="11"/>
      <c r="NZL22" s="11"/>
      <c r="NZM22" s="11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1"/>
      <c r="OAA22" s="11"/>
      <c r="OAB22" s="11"/>
      <c r="OAC22" s="11"/>
      <c r="OAD22" s="11"/>
      <c r="OAE22" s="11"/>
      <c r="OAF22" s="11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1"/>
      <c r="OAT22" s="11"/>
      <c r="OAU22" s="11"/>
      <c r="OAV22" s="11"/>
      <c r="OAW22" s="11"/>
      <c r="OAX22" s="11"/>
      <c r="OAY22" s="11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1"/>
      <c r="OBM22" s="11"/>
      <c r="OBN22" s="11"/>
      <c r="OBO22" s="11"/>
      <c r="OBP22" s="11"/>
      <c r="OBQ22" s="11"/>
      <c r="OBR22" s="11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1"/>
      <c r="OCF22" s="11"/>
      <c r="OCG22" s="11"/>
      <c r="OCH22" s="11"/>
      <c r="OCI22" s="11"/>
      <c r="OCJ22" s="11"/>
      <c r="OCK22" s="11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1"/>
      <c r="OCY22" s="11"/>
      <c r="OCZ22" s="11"/>
      <c r="ODA22" s="11"/>
      <c r="ODB22" s="11"/>
      <c r="ODC22" s="11"/>
      <c r="ODD22" s="11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1"/>
      <c r="ODR22" s="11"/>
      <c r="ODS22" s="11"/>
      <c r="ODT22" s="11"/>
      <c r="ODU22" s="11"/>
      <c r="ODV22" s="11"/>
      <c r="ODW22" s="11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1"/>
      <c r="OEK22" s="11"/>
      <c r="OEL22" s="11"/>
      <c r="OEM22" s="11"/>
      <c r="OEN22" s="11"/>
      <c r="OEO22" s="11"/>
      <c r="OEP22" s="11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1"/>
      <c r="OFD22" s="11"/>
      <c r="OFE22" s="11"/>
      <c r="OFF22" s="11"/>
      <c r="OFG22" s="11"/>
      <c r="OFH22" s="11"/>
      <c r="OFI22" s="11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1"/>
      <c r="OFW22" s="11"/>
      <c r="OFX22" s="11"/>
      <c r="OFY22" s="11"/>
      <c r="OFZ22" s="11"/>
      <c r="OGA22" s="11"/>
      <c r="OGB22" s="11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1"/>
      <c r="OGP22" s="11"/>
      <c r="OGQ22" s="11"/>
      <c r="OGR22" s="11"/>
      <c r="OGS22" s="11"/>
      <c r="OGT22" s="11"/>
      <c r="OGU22" s="11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1"/>
      <c r="OHI22" s="11"/>
      <c r="OHJ22" s="11"/>
      <c r="OHK22" s="11"/>
      <c r="OHL22" s="11"/>
      <c r="OHM22" s="11"/>
      <c r="OHN22" s="11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1"/>
      <c r="OIB22" s="11"/>
      <c r="OIC22" s="11"/>
      <c r="OID22" s="11"/>
      <c r="OIE22" s="11"/>
      <c r="OIF22" s="11"/>
      <c r="OIG22" s="11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1"/>
      <c r="OIU22" s="11"/>
      <c r="OIV22" s="11"/>
      <c r="OIW22" s="11"/>
      <c r="OIX22" s="11"/>
      <c r="OIY22" s="11"/>
      <c r="OIZ22" s="11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1"/>
      <c r="OJN22" s="11"/>
      <c r="OJO22" s="11"/>
      <c r="OJP22" s="11"/>
      <c r="OJQ22" s="11"/>
      <c r="OJR22" s="11"/>
      <c r="OJS22" s="11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1"/>
      <c r="OKG22" s="11"/>
      <c r="OKH22" s="11"/>
      <c r="OKI22" s="11"/>
      <c r="OKJ22" s="11"/>
      <c r="OKK22" s="11"/>
      <c r="OKL22" s="11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1"/>
      <c r="OKZ22" s="11"/>
      <c r="OLA22" s="11"/>
      <c r="OLB22" s="11"/>
      <c r="OLC22" s="11"/>
      <c r="OLD22" s="11"/>
      <c r="OLE22" s="11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1"/>
      <c r="OLS22" s="11"/>
      <c r="OLT22" s="11"/>
      <c r="OLU22" s="11"/>
      <c r="OLV22" s="11"/>
      <c r="OLW22" s="11"/>
      <c r="OLX22" s="11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1"/>
      <c r="OML22" s="11"/>
      <c r="OMM22" s="11"/>
      <c r="OMN22" s="11"/>
      <c r="OMO22" s="11"/>
      <c r="OMP22" s="11"/>
      <c r="OMQ22" s="11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1"/>
      <c r="ONE22" s="11"/>
      <c r="ONF22" s="11"/>
      <c r="ONG22" s="11"/>
      <c r="ONH22" s="11"/>
      <c r="ONI22" s="11"/>
      <c r="ONJ22" s="11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1"/>
      <c r="ONX22" s="11"/>
      <c r="ONY22" s="11"/>
      <c r="ONZ22" s="11"/>
      <c r="OOA22" s="11"/>
      <c r="OOB22" s="11"/>
      <c r="OOC22" s="11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1"/>
      <c r="OOQ22" s="11"/>
      <c r="OOR22" s="11"/>
      <c r="OOS22" s="11"/>
      <c r="OOT22" s="11"/>
      <c r="OOU22" s="11"/>
      <c r="OOV22" s="11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1"/>
      <c r="OPJ22" s="11"/>
      <c r="OPK22" s="11"/>
      <c r="OPL22" s="11"/>
      <c r="OPM22" s="11"/>
      <c r="OPN22" s="11"/>
      <c r="OPO22" s="11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1"/>
      <c r="OQC22" s="11"/>
      <c r="OQD22" s="11"/>
      <c r="OQE22" s="11"/>
      <c r="OQF22" s="11"/>
      <c r="OQG22" s="11"/>
      <c r="OQH22" s="11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1"/>
      <c r="OQV22" s="11"/>
      <c r="OQW22" s="11"/>
      <c r="OQX22" s="11"/>
      <c r="OQY22" s="11"/>
      <c r="OQZ22" s="11"/>
      <c r="ORA22" s="11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1"/>
      <c r="ORO22" s="11"/>
      <c r="ORP22" s="11"/>
      <c r="ORQ22" s="11"/>
      <c r="ORR22" s="11"/>
      <c r="ORS22" s="11"/>
      <c r="ORT22" s="11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1"/>
      <c r="OSH22" s="11"/>
      <c r="OSI22" s="11"/>
      <c r="OSJ22" s="11"/>
      <c r="OSK22" s="11"/>
      <c r="OSL22" s="11"/>
      <c r="OSM22" s="11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1"/>
      <c r="OTA22" s="11"/>
      <c r="OTB22" s="11"/>
      <c r="OTC22" s="11"/>
      <c r="OTD22" s="11"/>
      <c r="OTE22" s="11"/>
      <c r="OTF22" s="11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1"/>
      <c r="OTT22" s="11"/>
      <c r="OTU22" s="11"/>
      <c r="OTV22" s="11"/>
      <c r="OTW22" s="11"/>
      <c r="OTX22" s="11"/>
      <c r="OTY22" s="11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1"/>
      <c r="OUM22" s="11"/>
      <c r="OUN22" s="11"/>
      <c r="OUO22" s="11"/>
      <c r="OUP22" s="11"/>
      <c r="OUQ22" s="11"/>
      <c r="OUR22" s="11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1"/>
      <c r="OVF22" s="11"/>
      <c r="OVG22" s="11"/>
      <c r="OVH22" s="11"/>
      <c r="OVI22" s="11"/>
      <c r="OVJ22" s="11"/>
      <c r="OVK22" s="11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1"/>
      <c r="OVY22" s="11"/>
      <c r="OVZ22" s="11"/>
      <c r="OWA22" s="11"/>
      <c r="OWB22" s="11"/>
      <c r="OWC22" s="11"/>
      <c r="OWD22" s="11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1"/>
      <c r="OWR22" s="11"/>
      <c r="OWS22" s="11"/>
      <c r="OWT22" s="11"/>
      <c r="OWU22" s="11"/>
      <c r="OWV22" s="11"/>
      <c r="OWW22" s="11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1"/>
      <c r="OXK22" s="11"/>
      <c r="OXL22" s="11"/>
      <c r="OXM22" s="11"/>
      <c r="OXN22" s="11"/>
      <c r="OXO22" s="11"/>
      <c r="OXP22" s="11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1"/>
      <c r="OYD22" s="11"/>
      <c r="OYE22" s="11"/>
      <c r="OYF22" s="11"/>
      <c r="OYG22" s="11"/>
      <c r="OYH22" s="11"/>
      <c r="OYI22" s="11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1"/>
      <c r="OYW22" s="11"/>
      <c r="OYX22" s="11"/>
      <c r="OYY22" s="11"/>
      <c r="OYZ22" s="11"/>
      <c r="OZA22" s="11"/>
      <c r="OZB22" s="11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1"/>
      <c r="OZP22" s="11"/>
      <c r="OZQ22" s="11"/>
      <c r="OZR22" s="11"/>
      <c r="OZS22" s="11"/>
      <c r="OZT22" s="11"/>
      <c r="OZU22" s="11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1"/>
      <c r="PAI22" s="11"/>
      <c r="PAJ22" s="11"/>
      <c r="PAK22" s="11"/>
      <c r="PAL22" s="11"/>
      <c r="PAM22" s="11"/>
      <c r="PAN22" s="11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1"/>
      <c r="PBB22" s="11"/>
      <c r="PBC22" s="11"/>
      <c r="PBD22" s="11"/>
      <c r="PBE22" s="11"/>
      <c r="PBF22" s="11"/>
      <c r="PBG22" s="11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1"/>
      <c r="PBU22" s="11"/>
      <c r="PBV22" s="11"/>
      <c r="PBW22" s="11"/>
      <c r="PBX22" s="11"/>
      <c r="PBY22" s="11"/>
      <c r="PBZ22" s="11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1"/>
      <c r="PCN22" s="11"/>
      <c r="PCO22" s="11"/>
      <c r="PCP22" s="11"/>
      <c r="PCQ22" s="11"/>
      <c r="PCR22" s="11"/>
      <c r="PCS22" s="11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1"/>
      <c r="PDG22" s="11"/>
      <c r="PDH22" s="11"/>
      <c r="PDI22" s="11"/>
      <c r="PDJ22" s="11"/>
      <c r="PDK22" s="11"/>
      <c r="PDL22" s="11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1"/>
      <c r="PDZ22" s="11"/>
      <c r="PEA22" s="11"/>
      <c r="PEB22" s="11"/>
      <c r="PEC22" s="11"/>
      <c r="PED22" s="11"/>
      <c r="PEE22" s="11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1"/>
      <c r="PES22" s="11"/>
      <c r="PET22" s="11"/>
      <c r="PEU22" s="11"/>
      <c r="PEV22" s="11"/>
      <c r="PEW22" s="11"/>
      <c r="PEX22" s="11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1"/>
      <c r="PFL22" s="11"/>
      <c r="PFM22" s="11"/>
      <c r="PFN22" s="11"/>
      <c r="PFO22" s="11"/>
      <c r="PFP22" s="11"/>
      <c r="PFQ22" s="11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1"/>
      <c r="PGE22" s="11"/>
      <c r="PGF22" s="11"/>
      <c r="PGG22" s="11"/>
      <c r="PGH22" s="11"/>
      <c r="PGI22" s="11"/>
      <c r="PGJ22" s="11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1"/>
      <c r="PGX22" s="11"/>
      <c r="PGY22" s="11"/>
      <c r="PGZ22" s="11"/>
      <c r="PHA22" s="11"/>
      <c r="PHB22" s="11"/>
      <c r="PHC22" s="11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1"/>
      <c r="PHQ22" s="11"/>
      <c r="PHR22" s="11"/>
      <c r="PHS22" s="11"/>
      <c r="PHT22" s="11"/>
      <c r="PHU22" s="11"/>
      <c r="PHV22" s="11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1"/>
      <c r="PIJ22" s="11"/>
      <c r="PIK22" s="11"/>
      <c r="PIL22" s="11"/>
      <c r="PIM22" s="11"/>
      <c r="PIN22" s="11"/>
      <c r="PIO22" s="11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1"/>
      <c r="PJC22" s="11"/>
      <c r="PJD22" s="11"/>
      <c r="PJE22" s="11"/>
      <c r="PJF22" s="11"/>
      <c r="PJG22" s="11"/>
      <c r="PJH22" s="11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1"/>
      <c r="PJV22" s="11"/>
      <c r="PJW22" s="11"/>
      <c r="PJX22" s="11"/>
      <c r="PJY22" s="11"/>
      <c r="PJZ22" s="11"/>
      <c r="PKA22" s="11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1"/>
      <c r="PKO22" s="11"/>
      <c r="PKP22" s="11"/>
      <c r="PKQ22" s="11"/>
      <c r="PKR22" s="11"/>
      <c r="PKS22" s="11"/>
      <c r="PKT22" s="11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1"/>
      <c r="PLH22" s="11"/>
      <c r="PLI22" s="11"/>
      <c r="PLJ22" s="11"/>
      <c r="PLK22" s="11"/>
      <c r="PLL22" s="11"/>
      <c r="PLM22" s="11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1"/>
      <c r="PMA22" s="11"/>
      <c r="PMB22" s="11"/>
      <c r="PMC22" s="11"/>
      <c r="PMD22" s="11"/>
      <c r="PME22" s="11"/>
      <c r="PMF22" s="11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1"/>
      <c r="PMT22" s="11"/>
      <c r="PMU22" s="11"/>
      <c r="PMV22" s="11"/>
      <c r="PMW22" s="11"/>
      <c r="PMX22" s="11"/>
      <c r="PMY22" s="11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1"/>
      <c r="PNM22" s="11"/>
      <c r="PNN22" s="11"/>
      <c r="PNO22" s="11"/>
      <c r="PNP22" s="11"/>
      <c r="PNQ22" s="11"/>
      <c r="PNR22" s="11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1"/>
      <c r="POF22" s="11"/>
      <c r="POG22" s="11"/>
      <c r="POH22" s="11"/>
      <c r="POI22" s="11"/>
      <c r="POJ22" s="11"/>
      <c r="POK22" s="11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1"/>
      <c r="POY22" s="11"/>
      <c r="POZ22" s="11"/>
      <c r="PPA22" s="11"/>
      <c r="PPB22" s="11"/>
      <c r="PPC22" s="11"/>
      <c r="PPD22" s="11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1"/>
      <c r="PPR22" s="11"/>
      <c r="PPS22" s="11"/>
      <c r="PPT22" s="11"/>
      <c r="PPU22" s="11"/>
      <c r="PPV22" s="11"/>
      <c r="PPW22" s="11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1"/>
      <c r="PQK22" s="11"/>
      <c r="PQL22" s="11"/>
      <c r="PQM22" s="11"/>
      <c r="PQN22" s="11"/>
      <c r="PQO22" s="11"/>
      <c r="PQP22" s="11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1"/>
      <c r="PRD22" s="11"/>
      <c r="PRE22" s="11"/>
      <c r="PRF22" s="11"/>
      <c r="PRG22" s="11"/>
      <c r="PRH22" s="11"/>
      <c r="PRI22" s="11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1"/>
      <c r="PRW22" s="11"/>
      <c r="PRX22" s="11"/>
      <c r="PRY22" s="11"/>
      <c r="PRZ22" s="11"/>
      <c r="PSA22" s="11"/>
      <c r="PSB22" s="11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1"/>
      <c r="PSP22" s="11"/>
      <c r="PSQ22" s="11"/>
      <c r="PSR22" s="11"/>
      <c r="PSS22" s="11"/>
      <c r="PST22" s="11"/>
      <c r="PSU22" s="11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1"/>
      <c r="PTI22" s="11"/>
      <c r="PTJ22" s="11"/>
      <c r="PTK22" s="11"/>
      <c r="PTL22" s="11"/>
      <c r="PTM22" s="11"/>
      <c r="PTN22" s="11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1"/>
      <c r="PUB22" s="11"/>
      <c r="PUC22" s="11"/>
      <c r="PUD22" s="11"/>
      <c r="PUE22" s="11"/>
      <c r="PUF22" s="11"/>
      <c r="PUG22" s="11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1"/>
      <c r="PUU22" s="11"/>
      <c r="PUV22" s="11"/>
      <c r="PUW22" s="11"/>
      <c r="PUX22" s="11"/>
      <c r="PUY22" s="11"/>
      <c r="PUZ22" s="11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1"/>
      <c r="PVN22" s="11"/>
      <c r="PVO22" s="11"/>
      <c r="PVP22" s="11"/>
      <c r="PVQ22" s="11"/>
      <c r="PVR22" s="11"/>
      <c r="PVS22" s="11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1"/>
      <c r="PWG22" s="11"/>
      <c r="PWH22" s="11"/>
      <c r="PWI22" s="11"/>
      <c r="PWJ22" s="11"/>
      <c r="PWK22" s="11"/>
      <c r="PWL22" s="11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1"/>
      <c r="PWZ22" s="11"/>
      <c r="PXA22" s="11"/>
      <c r="PXB22" s="11"/>
      <c r="PXC22" s="11"/>
      <c r="PXD22" s="11"/>
      <c r="PXE22" s="11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1"/>
      <c r="PXS22" s="11"/>
      <c r="PXT22" s="11"/>
      <c r="PXU22" s="11"/>
      <c r="PXV22" s="11"/>
      <c r="PXW22" s="11"/>
      <c r="PXX22" s="11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1"/>
      <c r="PYL22" s="11"/>
      <c r="PYM22" s="11"/>
      <c r="PYN22" s="11"/>
      <c r="PYO22" s="11"/>
      <c r="PYP22" s="11"/>
      <c r="PYQ22" s="11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1"/>
      <c r="PZE22" s="11"/>
      <c r="PZF22" s="11"/>
      <c r="PZG22" s="11"/>
      <c r="PZH22" s="11"/>
      <c r="PZI22" s="11"/>
      <c r="PZJ22" s="11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1"/>
      <c r="PZX22" s="11"/>
      <c r="PZY22" s="11"/>
      <c r="PZZ22" s="11"/>
      <c r="QAA22" s="11"/>
      <c r="QAB22" s="11"/>
      <c r="QAC22" s="11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1"/>
      <c r="QAQ22" s="11"/>
      <c r="QAR22" s="11"/>
      <c r="QAS22" s="11"/>
      <c r="QAT22" s="11"/>
      <c r="QAU22" s="11"/>
      <c r="QAV22" s="11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1"/>
      <c r="QBJ22" s="11"/>
      <c r="QBK22" s="11"/>
      <c r="QBL22" s="11"/>
      <c r="QBM22" s="11"/>
      <c r="QBN22" s="11"/>
      <c r="QBO22" s="11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1"/>
      <c r="QCC22" s="11"/>
      <c r="QCD22" s="11"/>
      <c r="QCE22" s="11"/>
      <c r="QCF22" s="11"/>
      <c r="QCG22" s="11"/>
      <c r="QCH22" s="11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1"/>
      <c r="QCV22" s="11"/>
      <c r="QCW22" s="11"/>
      <c r="QCX22" s="11"/>
      <c r="QCY22" s="11"/>
      <c r="QCZ22" s="11"/>
      <c r="QDA22" s="11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1"/>
      <c r="QDO22" s="11"/>
      <c r="QDP22" s="11"/>
      <c r="QDQ22" s="11"/>
      <c r="QDR22" s="11"/>
      <c r="QDS22" s="11"/>
      <c r="QDT22" s="11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1"/>
      <c r="QEH22" s="11"/>
      <c r="QEI22" s="11"/>
      <c r="QEJ22" s="11"/>
      <c r="QEK22" s="11"/>
      <c r="QEL22" s="11"/>
      <c r="QEM22" s="11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1"/>
      <c r="QFA22" s="11"/>
      <c r="QFB22" s="11"/>
      <c r="QFC22" s="11"/>
      <c r="QFD22" s="11"/>
      <c r="QFE22" s="11"/>
      <c r="QFF22" s="11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1"/>
      <c r="QFT22" s="11"/>
      <c r="QFU22" s="11"/>
      <c r="QFV22" s="11"/>
      <c r="QFW22" s="11"/>
      <c r="QFX22" s="11"/>
      <c r="QFY22" s="11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1"/>
      <c r="QGM22" s="11"/>
      <c r="QGN22" s="11"/>
      <c r="QGO22" s="11"/>
      <c r="QGP22" s="11"/>
      <c r="QGQ22" s="11"/>
      <c r="QGR22" s="11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1"/>
      <c r="QHF22" s="11"/>
      <c r="QHG22" s="11"/>
      <c r="QHH22" s="11"/>
      <c r="QHI22" s="11"/>
      <c r="QHJ22" s="11"/>
      <c r="QHK22" s="11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1"/>
      <c r="QHY22" s="11"/>
      <c r="QHZ22" s="11"/>
      <c r="QIA22" s="11"/>
      <c r="QIB22" s="11"/>
      <c r="QIC22" s="11"/>
      <c r="QID22" s="11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1"/>
      <c r="QIR22" s="11"/>
      <c r="QIS22" s="11"/>
      <c r="QIT22" s="11"/>
      <c r="QIU22" s="11"/>
      <c r="QIV22" s="11"/>
      <c r="QIW22" s="11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1"/>
      <c r="QJK22" s="11"/>
      <c r="QJL22" s="11"/>
      <c r="QJM22" s="11"/>
      <c r="QJN22" s="11"/>
      <c r="QJO22" s="11"/>
      <c r="QJP22" s="11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1"/>
      <c r="QKD22" s="11"/>
      <c r="QKE22" s="11"/>
      <c r="QKF22" s="11"/>
      <c r="QKG22" s="11"/>
      <c r="QKH22" s="11"/>
      <c r="QKI22" s="11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1"/>
      <c r="QKW22" s="11"/>
      <c r="QKX22" s="11"/>
      <c r="QKY22" s="11"/>
      <c r="QKZ22" s="11"/>
      <c r="QLA22" s="11"/>
      <c r="QLB22" s="11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1"/>
      <c r="QLP22" s="11"/>
      <c r="QLQ22" s="11"/>
      <c r="QLR22" s="11"/>
      <c r="QLS22" s="11"/>
      <c r="QLT22" s="11"/>
      <c r="QLU22" s="11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1"/>
      <c r="QMI22" s="11"/>
      <c r="QMJ22" s="11"/>
      <c r="QMK22" s="11"/>
      <c r="QML22" s="11"/>
      <c r="QMM22" s="11"/>
      <c r="QMN22" s="11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1"/>
      <c r="QNB22" s="11"/>
      <c r="QNC22" s="11"/>
      <c r="QND22" s="11"/>
      <c r="QNE22" s="11"/>
      <c r="QNF22" s="11"/>
      <c r="QNG22" s="11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1"/>
      <c r="QNU22" s="11"/>
      <c r="QNV22" s="11"/>
      <c r="QNW22" s="11"/>
      <c r="QNX22" s="11"/>
      <c r="QNY22" s="11"/>
      <c r="QNZ22" s="11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1"/>
      <c r="QON22" s="11"/>
      <c r="QOO22" s="11"/>
      <c r="QOP22" s="11"/>
      <c r="QOQ22" s="11"/>
      <c r="QOR22" s="11"/>
      <c r="QOS22" s="11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1"/>
      <c r="QPG22" s="11"/>
      <c r="QPH22" s="11"/>
      <c r="QPI22" s="11"/>
      <c r="QPJ22" s="11"/>
      <c r="QPK22" s="11"/>
      <c r="QPL22" s="11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1"/>
      <c r="QPZ22" s="11"/>
      <c r="QQA22" s="11"/>
      <c r="QQB22" s="11"/>
      <c r="QQC22" s="11"/>
      <c r="QQD22" s="11"/>
      <c r="QQE22" s="11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1"/>
      <c r="QQS22" s="11"/>
      <c r="QQT22" s="11"/>
      <c r="QQU22" s="11"/>
      <c r="QQV22" s="11"/>
      <c r="QQW22" s="11"/>
      <c r="QQX22" s="11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1"/>
      <c r="QRL22" s="11"/>
      <c r="QRM22" s="11"/>
      <c r="QRN22" s="11"/>
      <c r="QRO22" s="11"/>
      <c r="QRP22" s="11"/>
      <c r="QRQ22" s="11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1"/>
      <c r="QSE22" s="11"/>
      <c r="QSF22" s="11"/>
      <c r="QSG22" s="11"/>
      <c r="QSH22" s="11"/>
      <c r="QSI22" s="11"/>
      <c r="QSJ22" s="11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1"/>
      <c r="QSX22" s="11"/>
      <c r="QSY22" s="11"/>
      <c r="QSZ22" s="11"/>
      <c r="QTA22" s="11"/>
      <c r="QTB22" s="11"/>
      <c r="QTC22" s="11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1"/>
      <c r="QTQ22" s="11"/>
      <c r="QTR22" s="11"/>
      <c r="QTS22" s="11"/>
      <c r="QTT22" s="11"/>
      <c r="QTU22" s="11"/>
      <c r="QTV22" s="11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1"/>
      <c r="QUJ22" s="11"/>
      <c r="QUK22" s="11"/>
      <c r="QUL22" s="11"/>
      <c r="QUM22" s="11"/>
      <c r="QUN22" s="11"/>
      <c r="QUO22" s="11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1"/>
      <c r="QVC22" s="11"/>
      <c r="QVD22" s="11"/>
      <c r="QVE22" s="11"/>
      <c r="QVF22" s="11"/>
      <c r="QVG22" s="11"/>
      <c r="QVH22" s="11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1"/>
      <c r="QVV22" s="11"/>
      <c r="QVW22" s="11"/>
      <c r="QVX22" s="11"/>
      <c r="QVY22" s="11"/>
      <c r="QVZ22" s="11"/>
      <c r="QWA22" s="11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1"/>
      <c r="QWO22" s="11"/>
      <c r="QWP22" s="11"/>
      <c r="QWQ22" s="11"/>
      <c r="QWR22" s="11"/>
      <c r="QWS22" s="11"/>
      <c r="QWT22" s="11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1"/>
      <c r="QXH22" s="11"/>
      <c r="QXI22" s="11"/>
      <c r="QXJ22" s="11"/>
      <c r="QXK22" s="11"/>
      <c r="QXL22" s="11"/>
      <c r="QXM22" s="11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1"/>
      <c r="QYA22" s="11"/>
      <c r="QYB22" s="11"/>
      <c r="QYC22" s="11"/>
      <c r="QYD22" s="11"/>
      <c r="QYE22" s="11"/>
      <c r="QYF22" s="11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1"/>
      <c r="QYT22" s="11"/>
      <c r="QYU22" s="11"/>
      <c r="QYV22" s="11"/>
      <c r="QYW22" s="11"/>
      <c r="QYX22" s="11"/>
      <c r="QYY22" s="11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1"/>
      <c r="QZM22" s="11"/>
      <c r="QZN22" s="11"/>
      <c r="QZO22" s="11"/>
      <c r="QZP22" s="11"/>
      <c r="QZQ22" s="11"/>
      <c r="QZR22" s="11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1"/>
      <c r="RAF22" s="11"/>
      <c r="RAG22" s="11"/>
      <c r="RAH22" s="11"/>
      <c r="RAI22" s="11"/>
      <c r="RAJ22" s="11"/>
      <c r="RAK22" s="11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1"/>
      <c r="RAY22" s="11"/>
      <c r="RAZ22" s="11"/>
      <c r="RBA22" s="11"/>
      <c r="RBB22" s="11"/>
      <c r="RBC22" s="11"/>
      <c r="RBD22" s="11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1"/>
      <c r="RBR22" s="11"/>
      <c r="RBS22" s="11"/>
      <c r="RBT22" s="11"/>
      <c r="RBU22" s="11"/>
      <c r="RBV22" s="11"/>
      <c r="RBW22" s="11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1"/>
      <c r="RCK22" s="11"/>
      <c r="RCL22" s="11"/>
      <c r="RCM22" s="11"/>
      <c r="RCN22" s="11"/>
      <c r="RCO22" s="11"/>
      <c r="RCP22" s="11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1"/>
      <c r="RDD22" s="11"/>
      <c r="RDE22" s="11"/>
      <c r="RDF22" s="11"/>
      <c r="RDG22" s="11"/>
      <c r="RDH22" s="11"/>
      <c r="RDI22" s="11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1"/>
      <c r="RDW22" s="11"/>
      <c r="RDX22" s="11"/>
      <c r="RDY22" s="11"/>
      <c r="RDZ22" s="11"/>
      <c r="REA22" s="11"/>
      <c r="REB22" s="11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1"/>
      <c r="REP22" s="11"/>
      <c r="REQ22" s="11"/>
      <c r="RER22" s="11"/>
      <c r="RES22" s="11"/>
      <c r="RET22" s="11"/>
      <c r="REU22" s="11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1"/>
      <c r="RFI22" s="11"/>
      <c r="RFJ22" s="11"/>
      <c r="RFK22" s="11"/>
      <c r="RFL22" s="11"/>
      <c r="RFM22" s="11"/>
      <c r="RFN22" s="11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1"/>
      <c r="RGB22" s="11"/>
      <c r="RGC22" s="11"/>
      <c r="RGD22" s="11"/>
      <c r="RGE22" s="11"/>
      <c r="RGF22" s="11"/>
      <c r="RGG22" s="11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1"/>
      <c r="RGU22" s="11"/>
      <c r="RGV22" s="11"/>
      <c r="RGW22" s="11"/>
      <c r="RGX22" s="11"/>
      <c r="RGY22" s="11"/>
      <c r="RGZ22" s="11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1"/>
      <c r="RHN22" s="11"/>
      <c r="RHO22" s="11"/>
      <c r="RHP22" s="11"/>
      <c r="RHQ22" s="11"/>
      <c r="RHR22" s="11"/>
      <c r="RHS22" s="11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1"/>
      <c r="RIG22" s="11"/>
      <c r="RIH22" s="11"/>
      <c r="RII22" s="11"/>
      <c r="RIJ22" s="11"/>
      <c r="RIK22" s="11"/>
      <c r="RIL22" s="11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1"/>
      <c r="RIZ22" s="11"/>
      <c r="RJA22" s="11"/>
      <c r="RJB22" s="11"/>
      <c r="RJC22" s="11"/>
      <c r="RJD22" s="11"/>
      <c r="RJE22" s="11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1"/>
      <c r="RJS22" s="11"/>
      <c r="RJT22" s="11"/>
      <c r="RJU22" s="11"/>
      <c r="RJV22" s="11"/>
      <c r="RJW22" s="11"/>
      <c r="RJX22" s="11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1"/>
      <c r="RKL22" s="11"/>
      <c r="RKM22" s="11"/>
      <c r="RKN22" s="11"/>
      <c r="RKO22" s="11"/>
      <c r="RKP22" s="11"/>
      <c r="RKQ22" s="11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1"/>
      <c r="RLE22" s="11"/>
      <c r="RLF22" s="11"/>
      <c r="RLG22" s="11"/>
      <c r="RLH22" s="11"/>
      <c r="RLI22" s="11"/>
      <c r="RLJ22" s="11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1"/>
      <c r="RLX22" s="11"/>
      <c r="RLY22" s="11"/>
      <c r="RLZ22" s="11"/>
      <c r="RMA22" s="11"/>
      <c r="RMB22" s="11"/>
      <c r="RMC22" s="11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1"/>
      <c r="RMQ22" s="11"/>
      <c r="RMR22" s="11"/>
      <c r="RMS22" s="11"/>
      <c r="RMT22" s="11"/>
      <c r="RMU22" s="11"/>
      <c r="RMV22" s="11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1"/>
      <c r="RNJ22" s="11"/>
      <c r="RNK22" s="11"/>
      <c r="RNL22" s="11"/>
      <c r="RNM22" s="11"/>
      <c r="RNN22" s="11"/>
      <c r="RNO22" s="11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1"/>
      <c r="ROC22" s="11"/>
      <c r="ROD22" s="11"/>
      <c r="ROE22" s="11"/>
      <c r="ROF22" s="11"/>
      <c r="ROG22" s="11"/>
      <c r="ROH22" s="11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1"/>
      <c r="ROV22" s="11"/>
      <c r="ROW22" s="11"/>
      <c r="ROX22" s="11"/>
      <c r="ROY22" s="11"/>
      <c r="ROZ22" s="11"/>
      <c r="RPA22" s="11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1"/>
      <c r="RPO22" s="11"/>
      <c r="RPP22" s="11"/>
      <c r="RPQ22" s="11"/>
      <c r="RPR22" s="11"/>
      <c r="RPS22" s="11"/>
      <c r="RPT22" s="11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1"/>
      <c r="RQH22" s="11"/>
      <c r="RQI22" s="11"/>
      <c r="RQJ22" s="11"/>
      <c r="RQK22" s="11"/>
      <c r="RQL22" s="11"/>
      <c r="RQM22" s="11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1"/>
      <c r="RRA22" s="11"/>
      <c r="RRB22" s="11"/>
      <c r="RRC22" s="11"/>
      <c r="RRD22" s="11"/>
      <c r="RRE22" s="11"/>
      <c r="RRF22" s="11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1"/>
      <c r="RRT22" s="11"/>
      <c r="RRU22" s="11"/>
      <c r="RRV22" s="11"/>
      <c r="RRW22" s="11"/>
      <c r="RRX22" s="11"/>
      <c r="RRY22" s="11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1"/>
      <c r="RSM22" s="11"/>
      <c r="RSN22" s="11"/>
      <c r="RSO22" s="11"/>
      <c r="RSP22" s="11"/>
      <c r="RSQ22" s="11"/>
      <c r="RSR22" s="11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1"/>
      <c r="RTF22" s="11"/>
      <c r="RTG22" s="11"/>
      <c r="RTH22" s="11"/>
      <c r="RTI22" s="11"/>
      <c r="RTJ22" s="11"/>
      <c r="RTK22" s="11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1"/>
      <c r="RTY22" s="11"/>
      <c r="RTZ22" s="11"/>
      <c r="RUA22" s="11"/>
      <c r="RUB22" s="11"/>
      <c r="RUC22" s="11"/>
      <c r="RUD22" s="11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1"/>
      <c r="RUR22" s="11"/>
      <c r="RUS22" s="11"/>
      <c r="RUT22" s="11"/>
      <c r="RUU22" s="11"/>
      <c r="RUV22" s="11"/>
      <c r="RUW22" s="11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1"/>
      <c r="RVK22" s="11"/>
      <c r="RVL22" s="11"/>
      <c r="RVM22" s="11"/>
      <c r="RVN22" s="11"/>
      <c r="RVO22" s="11"/>
      <c r="RVP22" s="11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1"/>
      <c r="RWD22" s="11"/>
      <c r="RWE22" s="11"/>
      <c r="RWF22" s="11"/>
      <c r="RWG22" s="11"/>
      <c r="RWH22" s="11"/>
      <c r="RWI22" s="11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1"/>
      <c r="RWW22" s="11"/>
      <c r="RWX22" s="11"/>
      <c r="RWY22" s="11"/>
      <c r="RWZ22" s="11"/>
      <c r="RXA22" s="11"/>
      <c r="RXB22" s="11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1"/>
      <c r="RXP22" s="11"/>
      <c r="RXQ22" s="11"/>
      <c r="RXR22" s="11"/>
      <c r="RXS22" s="11"/>
      <c r="RXT22" s="11"/>
      <c r="RXU22" s="11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1"/>
      <c r="RYI22" s="11"/>
      <c r="RYJ22" s="11"/>
      <c r="RYK22" s="11"/>
      <c r="RYL22" s="11"/>
      <c r="RYM22" s="11"/>
      <c r="RYN22" s="11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1"/>
      <c r="RZB22" s="11"/>
      <c r="RZC22" s="11"/>
      <c r="RZD22" s="11"/>
      <c r="RZE22" s="11"/>
      <c r="RZF22" s="11"/>
      <c r="RZG22" s="11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1"/>
      <c r="RZU22" s="11"/>
      <c r="RZV22" s="11"/>
      <c r="RZW22" s="11"/>
      <c r="RZX22" s="11"/>
      <c r="RZY22" s="11"/>
      <c r="RZZ22" s="11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1"/>
      <c r="SAN22" s="11"/>
      <c r="SAO22" s="11"/>
      <c r="SAP22" s="11"/>
      <c r="SAQ22" s="11"/>
      <c r="SAR22" s="11"/>
      <c r="SAS22" s="11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1"/>
      <c r="SBG22" s="11"/>
      <c r="SBH22" s="11"/>
      <c r="SBI22" s="11"/>
      <c r="SBJ22" s="11"/>
      <c r="SBK22" s="11"/>
      <c r="SBL22" s="11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1"/>
      <c r="SBZ22" s="11"/>
      <c r="SCA22" s="11"/>
      <c r="SCB22" s="11"/>
      <c r="SCC22" s="11"/>
      <c r="SCD22" s="11"/>
      <c r="SCE22" s="11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1"/>
      <c r="SCS22" s="11"/>
      <c r="SCT22" s="11"/>
      <c r="SCU22" s="11"/>
      <c r="SCV22" s="11"/>
      <c r="SCW22" s="11"/>
      <c r="SCX22" s="11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1"/>
      <c r="SDL22" s="11"/>
      <c r="SDM22" s="11"/>
      <c r="SDN22" s="11"/>
      <c r="SDO22" s="11"/>
      <c r="SDP22" s="11"/>
      <c r="SDQ22" s="11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1"/>
      <c r="SEE22" s="11"/>
      <c r="SEF22" s="11"/>
      <c r="SEG22" s="11"/>
      <c r="SEH22" s="11"/>
      <c r="SEI22" s="11"/>
      <c r="SEJ22" s="11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1"/>
      <c r="SEX22" s="11"/>
      <c r="SEY22" s="11"/>
      <c r="SEZ22" s="11"/>
      <c r="SFA22" s="11"/>
      <c r="SFB22" s="11"/>
      <c r="SFC22" s="11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1"/>
      <c r="SFQ22" s="11"/>
      <c r="SFR22" s="11"/>
      <c r="SFS22" s="11"/>
      <c r="SFT22" s="11"/>
      <c r="SFU22" s="11"/>
      <c r="SFV22" s="11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1"/>
      <c r="SGJ22" s="11"/>
      <c r="SGK22" s="11"/>
      <c r="SGL22" s="11"/>
      <c r="SGM22" s="11"/>
      <c r="SGN22" s="11"/>
      <c r="SGO22" s="11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1"/>
      <c r="SHC22" s="11"/>
      <c r="SHD22" s="11"/>
      <c r="SHE22" s="11"/>
      <c r="SHF22" s="11"/>
      <c r="SHG22" s="11"/>
      <c r="SHH22" s="11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1"/>
      <c r="SHV22" s="11"/>
      <c r="SHW22" s="11"/>
      <c r="SHX22" s="11"/>
      <c r="SHY22" s="11"/>
      <c r="SHZ22" s="11"/>
      <c r="SIA22" s="11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1"/>
      <c r="SIO22" s="11"/>
      <c r="SIP22" s="11"/>
      <c r="SIQ22" s="11"/>
      <c r="SIR22" s="11"/>
      <c r="SIS22" s="11"/>
      <c r="SIT22" s="11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1"/>
      <c r="SJH22" s="11"/>
      <c r="SJI22" s="11"/>
      <c r="SJJ22" s="11"/>
      <c r="SJK22" s="11"/>
      <c r="SJL22" s="11"/>
      <c r="SJM22" s="11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1"/>
      <c r="SKA22" s="11"/>
      <c r="SKB22" s="11"/>
      <c r="SKC22" s="11"/>
      <c r="SKD22" s="11"/>
      <c r="SKE22" s="11"/>
      <c r="SKF22" s="11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1"/>
      <c r="SKT22" s="11"/>
      <c r="SKU22" s="11"/>
      <c r="SKV22" s="11"/>
      <c r="SKW22" s="11"/>
      <c r="SKX22" s="11"/>
      <c r="SKY22" s="11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1"/>
      <c r="SLM22" s="11"/>
      <c r="SLN22" s="11"/>
      <c r="SLO22" s="11"/>
      <c r="SLP22" s="11"/>
      <c r="SLQ22" s="11"/>
      <c r="SLR22" s="11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1"/>
      <c r="SMF22" s="11"/>
      <c r="SMG22" s="11"/>
      <c r="SMH22" s="11"/>
      <c r="SMI22" s="11"/>
      <c r="SMJ22" s="11"/>
      <c r="SMK22" s="11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1"/>
      <c r="SMY22" s="11"/>
      <c r="SMZ22" s="11"/>
      <c r="SNA22" s="11"/>
      <c r="SNB22" s="11"/>
      <c r="SNC22" s="11"/>
      <c r="SND22" s="11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1"/>
      <c r="SNR22" s="11"/>
      <c r="SNS22" s="11"/>
      <c r="SNT22" s="11"/>
      <c r="SNU22" s="11"/>
      <c r="SNV22" s="11"/>
      <c r="SNW22" s="11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1"/>
      <c r="SOK22" s="11"/>
      <c r="SOL22" s="11"/>
      <c r="SOM22" s="11"/>
      <c r="SON22" s="11"/>
      <c r="SOO22" s="11"/>
      <c r="SOP22" s="11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1"/>
      <c r="SPD22" s="11"/>
      <c r="SPE22" s="11"/>
      <c r="SPF22" s="11"/>
      <c r="SPG22" s="11"/>
      <c r="SPH22" s="11"/>
      <c r="SPI22" s="11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1"/>
      <c r="SPW22" s="11"/>
      <c r="SPX22" s="11"/>
      <c r="SPY22" s="11"/>
      <c r="SPZ22" s="11"/>
      <c r="SQA22" s="11"/>
      <c r="SQB22" s="11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1"/>
      <c r="SQP22" s="11"/>
      <c r="SQQ22" s="11"/>
      <c r="SQR22" s="11"/>
      <c r="SQS22" s="11"/>
      <c r="SQT22" s="11"/>
      <c r="SQU22" s="11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1"/>
      <c r="SRI22" s="11"/>
      <c r="SRJ22" s="11"/>
      <c r="SRK22" s="11"/>
      <c r="SRL22" s="11"/>
      <c r="SRM22" s="11"/>
      <c r="SRN22" s="11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1"/>
      <c r="SSB22" s="11"/>
      <c r="SSC22" s="11"/>
      <c r="SSD22" s="11"/>
      <c r="SSE22" s="11"/>
      <c r="SSF22" s="11"/>
      <c r="SSG22" s="11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1"/>
      <c r="SSU22" s="11"/>
      <c r="SSV22" s="11"/>
      <c r="SSW22" s="11"/>
      <c r="SSX22" s="11"/>
      <c r="SSY22" s="11"/>
      <c r="SSZ22" s="11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1"/>
      <c r="STN22" s="11"/>
      <c r="STO22" s="11"/>
      <c r="STP22" s="11"/>
      <c r="STQ22" s="11"/>
      <c r="STR22" s="11"/>
      <c r="STS22" s="11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1"/>
      <c r="SUG22" s="11"/>
      <c r="SUH22" s="11"/>
      <c r="SUI22" s="11"/>
      <c r="SUJ22" s="11"/>
      <c r="SUK22" s="11"/>
      <c r="SUL22" s="11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1"/>
      <c r="SUZ22" s="11"/>
      <c r="SVA22" s="11"/>
      <c r="SVB22" s="11"/>
      <c r="SVC22" s="11"/>
      <c r="SVD22" s="11"/>
      <c r="SVE22" s="11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1"/>
      <c r="SVS22" s="11"/>
      <c r="SVT22" s="11"/>
      <c r="SVU22" s="11"/>
      <c r="SVV22" s="11"/>
      <c r="SVW22" s="11"/>
      <c r="SVX22" s="11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1"/>
      <c r="SWL22" s="11"/>
      <c r="SWM22" s="11"/>
      <c r="SWN22" s="11"/>
      <c r="SWO22" s="11"/>
      <c r="SWP22" s="11"/>
      <c r="SWQ22" s="11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1"/>
      <c r="SXE22" s="11"/>
      <c r="SXF22" s="11"/>
      <c r="SXG22" s="11"/>
      <c r="SXH22" s="11"/>
      <c r="SXI22" s="11"/>
      <c r="SXJ22" s="11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1"/>
      <c r="SXX22" s="11"/>
      <c r="SXY22" s="11"/>
      <c r="SXZ22" s="11"/>
      <c r="SYA22" s="11"/>
      <c r="SYB22" s="11"/>
      <c r="SYC22" s="11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1"/>
      <c r="SYQ22" s="11"/>
      <c r="SYR22" s="11"/>
      <c r="SYS22" s="11"/>
      <c r="SYT22" s="11"/>
      <c r="SYU22" s="11"/>
      <c r="SYV22" s="11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1"/>
      <c r="SZJ22" s="11"/>
      <c r="SZK22" s="11"/>
      <c r="SZL22" s="11"/>
      <c r="SZM22" s="11"/>
      <c r="SZN22" s="11"/>
      <c r="SZO22" s="11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1"/>
      <c r="TAC22" s="11"/>
      <c r="TAD22" s="11"/>
      <c r="TAE22" s="11"/>
      <c r="TAF22" s="11"/>
      <c r="TAG22" s="11"/>
      <c r="TAH22" s="11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1"/>
      <c r="TAV22" s="11"/>
      <c r="TAW22" s="11"/>
      <c r="TAX22" s="11"/>
      <c r="TAY22" s="11"/>
      <c r="TAZ22" s="11"/>
      <c r="TBA22" s="11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1"/>
      <c r="TBO22" s="11"/>
      <c r="TBP22" s="11"/>
      <c r="TBQ22" s="11"/>
      <c r="TBR22" s="11"/>
      <c r="TBS22" s="11"/>
      <c r="TBT22" s="11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1"/>
      <c r="TCH22" s="11"/>
      <c r="TCI22" s="11"/>
      <c r="TCJ22" s="11"/>
      <c r="TCK22" s="11"/>
      <c r="TCL22" s="11"/>
      <c r="TCM22" s="11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1"/>
      <c r="TDA22" s="11"/>
      <c r="TDB22" s="11"/>
      <c r="TDC22" s="11"/>
      <c r="TDD22" s="11"/>
      <c r="TDE22" s="11"/>
      <c r="TDF22" s="11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1"/>
      <c r="TDT22" s="11"/>
      <c r="TDU22" s="11"/>
      <c r="TDV22" s="11"/>
      <c r="TDW22" s="11"/>
      <c r="TDX22" s="11"/>
      <c r="TDY22" s="11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1"/>
      <c r="TEM22" s="11"/>
      <c r="TEN22" s="11"/>
      <c r="TEO22" s="11"/>
      <c r="TEP22" s="11"/>
      <c r="TEQ22" s="11"/>
      <c r="TER22" s="11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1"/>
      <c r="TFF22" s="11"/>
      <c r="TFG22" s="11"/>
      <c r="TFH22" s="11"/>
      <c r="TFI22" s="11"/>
      <c r="TFJ22" s="11"/>
      <c r="TFK22" s="11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1"/>
      <c r="TFY22" s="11"/>
      <c r="TFZ22" s="11"/>
      <c r="TGA22" s="11"/>
      <c r="TGB22" s="11"/>
      <c r="TGC22" s="11"/>
      <c r="TGD22" s="11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1"/>
      <c r="TGR22" s="11"/>
      <c r="TGS22" s="11"/>
      <c r="TGT22" s="11"/>
      <c r="TGU22" s="11"/>
      <c r="TGV22" s="11"/>
      <c r="TGW22" s="11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1"/>
      <c r="THK22" s="11"/>
      <c r="THL22" s="11"/>
      <c r="THM22" s="11"/>
      <c r="THN22" s="11"/>
      <c r="THO22" s="11"/>
      <c r="THP22" s="11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1"/>
      <c r="TID22" s="11"/>
      <c r="TIE22" s="11"/>
      <c r="TIF22" s="11"/>
      <c r="TIG22" s="11"/>
      <c r="TIH22" s="11"/>
      <c r="TII22" s="11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1"/>
      <c r="TIW22" s="11"/>
      <c r="TIX22" s="11"/>
      <c r="TIY22" s="11"/>
      <c r="TIZ22" s="11"/>
      <c r="TJA22" s="11"/>
      <c r="TJB22" s="11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1"/>
      <c r="TJP22" s="11"/>
      <c r="TJQ22" s="11"/>
      <c r="TJR22" s="11"/>
      <c r="TJS22" s="11"/>
      <c r="TJT22" s="11"/>
      <c r="TJU22" s="11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1"/>
      <c r="TKI22" s="11"/>
      <c r="TKJ22" s="11"/>
      <c r="TKK22" s="11"/>
      <c r="TKL22" s="11"/>
      <c r="TKM22" s="11"/>
      <c r="TKN22" s="11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1"/>
      <c r="TLB22" s="11"/>
      <c r="TLC22" s="11"/>
      <c r="TLD22" s="11"/>
      <c r="TLE22" s="11"/>
      <c r="TLF22" s="11"/>
      <c r="TLG22" s="11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1"/>
      <c r="TLU22" s="11"/>
      <c r="TLV22" s="11"/>
      <c r="TLW22" s="11"/>
      <c r="TLX22" s="11"/>
      <c r="TLY22" s="11"/>
      <c r="TLZ22" s="11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1"/>
      <c r="TMN22" s="11"/>
      <c r="TMO22" s="11"/>
      <c r="TMP22" s="11"/>
      <c r="TMQ22" s="11"/>
      <c r="TMR22" s="11"/>
      <c r="TMS22" s="11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1"/>
      <c r="TNG22" s="11"/>
      <c r="TNH22" s="11"/>
      <c r="TNI22" s="11"/>
      <c r="TNJ22" s="11"/>
      <c r="TNK22" s="11"/>
      <c r="TNL22" s="11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1"/>
      <c r="TNZ22" s="11"/>
      <c r="TOA22" s="11"/>
      <c r="TOB22" s="11"/>
      <c r="TOC22" s="11"/>
      <c r="TOD22" s="11"/>
      <c r="TOE22" s="11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1"/>
      <c r="TOS22" s="11"/>
      <c r="TOT22" s="11"/>
      <c r="TOU22" s="11"/>
      <c r="TOV22" s="11"/>
      <c r="TOW22" s="11"/>
      <c r="TOX22" s="11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1"/>
      <c r="TPL22" s="11"/>
      <c r="TPM22" s="11"/>
      <c r="TPN22" s="11"/>
      <c r="TPO22" s="11"/>
      <c r="TPP22" s="11"/>
      <c r="TPQ22" s="11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1"/>
      <c r="TQE22" s="11"/>
      <c r="TQF22" s="11"/>
      <c r="TQG22" s="11"/>
      <c r="TQH22" s="11"/>
      <c r="TQI22" s="11"/>
      <c r="TQJ22" s="11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1"/>
      <c r="TQX22" s="11"/>
      <c r="TQY22" s="11"/>
      <c r="TQZ22" s="11"/>
      <c r="TRA22" s="11"/>
      <c r="TRB22" s="11"/>
      <c r="TRC22" s="11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1"/>
      <c r="TRQ22" s="11"/>
      <c r="TRR22" s="11"/>
      <c r="TRS22" s="11"/>
      <c r="TRT22" s="11"/>
      <c r="TRU22" s="11"/>
      <c r="TRV22" s="11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1"/>
      <c r="TSJ22" s="11"/>
      <c r="TSK22" s="11"/>
      <c r="TSL22" s="11"/>
      <c r="TSM22" s="11"/>
      <c r="TSN22" s="11"/>
      <c r="TSO22" s="11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1"/>
      <c r="TTC22" s="11"/>
      <c r="TTD22" s="11"/>
      <c r="TTE22" s="11"/>
      <c r="TTF22" s="11"/>
      <c r="TTG22" s="11"/>
      <c r="TTH22" s="11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1"/>
      <c r="TTV22" s="11"/>
      <c r="TTW22" s="11"/>
      <c r="TTX22" s="11"/>
      <c r="TTY22" s="11"/>
      <c r="TTZ22" s="11"/>
      <c r="TUA22" s="11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1"/>
      <c r="TUO22" s="11"/>
      <c r="TUP22" s="11"/>
      <c r="TUQ22" s="11"/>
      <c r="TUR22" s="11"/>
      <c r="TUS22" s="11"/>
      <c r="TUT22" s="11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1"/>
      <c r="TVH22" s="11"/>
      <c r="TVI22" s="11"/>
      <c r="TVJ22" s="11"/>
      <c r="TVK22" s="11"/>
      <c r="TVL22" s="11"/>
      <c r="TVM22" s="11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1"/>
      <c r="TWA22" s="11"/>
      <c r="TWB22" s="11"/>
      <c r="TWC22" s="11"/>
      <c r="TWD22" s="11"/>
      <c r="TWE22" s="11"/>
      <c r="TWF22" s="11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1"/>
      <c r="TWT22" s="11"/>
      <c r="TWU22" s="11"/>
      <c r="TWV22" s="11"/>
      <c r="TWW22" s="11"/>
      <c r="TWX22" s="11"/>
      <c r="TWY22" s="11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1"/>
      <c r="TXM22" s="11"/>
      <c r="TXN22" s="11"/>
      <c r="TXO22" s="11"/>
      <c r="TXP22" s="11"/>
      <c r="TXQ22" s="11"/>
      <c r="TXR22" s="11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1"/>
      <c r="TYF22" s="11"/>
      <c r="TYG22" s="11"/>
      <c r="TYH22" s="11"/>
      <c r="TYI22" s="11"/>
      <c r="TYJ22" s="11"/>
      <c r="TYK22" s="11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1"/>
      <c r="TYY22" s="11"/>
      <c r="TYZ22" s="11"/>
      <c r="TZA22" s="11"/>
      <c r="TZB22" s="11"/>
      <c r="TZC22" s="11"/>
      <c r="TZD22" s="11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1"/>
      <c r="TZR22" s="11"/>
      <c r="TZS22" s="11"/>
      <c r="TZT22" s="11"/>
      <c r="TZU22" s="11"/>
      <c r="TZV22" s="11"/>
      <c r="TZW22" s="11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1"/>
      <c r="UAK22" s="11"/>
      <c r="UAL22" s="11"/>
      <c r="UAM22" s="11"/>
      <c r="UAN22" s="11"/>
      <c r="UAO22" s="11"/>
      <c r="UAP22" s="11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1"/>
      <c r="UBD22" s="11"/>
      <c r="UBE22" s="11"/>
      <c r="UBF22" s="11"/>
      <c r="UBG22" s="11"/>
      <c r="UBH22" s="11"/>
      <c r="UBI22" s="11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1"/>
      <c r="UBW22" s="11"/>
      <c r="UBX22" s="11"/>
      <c r="UBY22" s="11"/>
      <c r="UBZ22" s="11"/>
      <c r="UCA22" s="11"/>
      <c r="UCB22" s="11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1"/>
      <c r="UCP22" s="11"/>
      <c r="UCQ22" s="11"/>
      <c r="UCR22" s="11"/>
      <c r="UCS22" s="11"/>
      <c r="UCT22" s="11"/>
      <c r="UCU22" s="11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1"/>
      <c r="UDI22" s="11"/>
      <c r="UDJ22" s="11"/>
      <c r="UDK22" s="11"/>
      <c r="UDL22" s="11"/>
      <c r="UDM22" s="11"/>
      <c r="UDN22" s="11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1"/>
      <c r="UEB22" s="11"/>
      <c r="UEC22" s="11"/>
      <c r="UED22" s="11"/>
      <c r="UEE22" s="11"/>
      <c r="UEF22" s="11"/>
      <c r="UEG22" s="11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1"/>
      <c r="UEU22" s="11"/>
      <c r="UEV22" s="11"/>
      <c r="UEW22" s="11"/>
      <c r="UEX22" s="11"/>
      <c r="UEY22" s="11"/>
      <c r="UEZ22" s="11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1"/>
      <c r="UFN22" s="11"/>
      <c r="UFO22" s="11"/>
      <c r="UFP22" s="11"/>
      <c r="UFQ22" s="11"/>
      <c r="UFR22" s="11"/>
      <c r="UFS22" s="11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1"/>
      <c r="UGG22" s="11"/>
      <c r="UGH22" s="11"/>
      <c r="UGI22" s="11"/>
      <c r="UGJ22" s="11"/>
      <c r="UGK22" s="11"/>
      <c r="UGL22" s="11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1"/>
      <c r="UGZ22" s="11"/>
      <c r="UHA22" s="11"/>
      <c r="UHB22" s="11"/>
      <c r="UHC22" s="11"/>
      <c r="UHD22" s="11"/>
      <c r="UHE22" s="11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1"/>
      <c r="UHS22" s="11"/>
      <c r="UHT22" s="11"/>
      <c r="UHU22" s="11"/>
      <c r="UHV22" s="11"/>
      <c r="UHW22" s="11"/>
      <c r="UHX22" s="11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1"/>
      <c r="UIL22" s="11"/>
      <c r="UIM22" s="11"/>
      <c r="UIN22" s="11"/>
      <c r="UIO22" s="11"/>
      <c r="UIP22" s="11"/>
      <c r="UIQ22" s="11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1"/>
      <c r="UJE22" s="11"/>
      <c r="UJF22" s="11"/>
      <c r="UJG22" s="11"/>
      <c r="UJH22" s="11"/>
      <c r="UJI22" s="11"/>
      <c r="UJJ22" s="11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1"/>
      <c r="UJX22" s="11"/>
      <c r="UJY22" s="11"/>
      <c r="UJZ22" s="11"/>
      <c r="UKA22" s="11"/>
      <c r="UKB22" s="11"/>
      <c r="UKC22" s="11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1"/>
      <c r="UKQ22" s="11"/>
      <c r="UKR22" s="11"/>
      <c r="UKS22" s="11"/>
      <c r="UKT22" s="11"/>
      <c r="UKU22" s="11"/>
      <c r="UKV22" s="11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1"/>
      <c r="ULJ22" s="11"/>
      <c r="ULK22" s="11"/>
      <c r="ULL22" s="11"/>
      <c r="ULM22" s="11"/>
      <c r="ULN22" s="11"/>
      <c r="ULO22" s="11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1"/>
      <c r="UMC22" s="11"/>
      <c r="UMD22" s="11"/>
      <c r="UME22" s="11"/>
      <c r="UMF22" s="11"/>
      <c r="UMG22" s="11"/>
      <c r="UMH22" s="11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1"/>
      <c r="UMV22" s="11"/>
      <c r="UMW22" s="11"/>
      <c r="UMX22" s="11"/>
      <c r="UMY22" s="11"/>
      <c r="UMZ22" s="11"/>
      <c r="UNA22" s="11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1"/>
      <c r="UNO22" s="11"/>
      <c r="UNP22" s="11"/>
      <c r="UNQ22" s="11"/>
      <c r="UNR22" s="11"/>
      <c r="UNS22" s="11"/>
      <c r="UNT22" s="11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1"/>
      <c r="UOH22" s="11"/>
      <c r="UOI22" s="11"/>
      <c r="UOJ22" s="11"/>
      <c r="UOK22" s="11"/>
      <c r="UOL22" s="11"/>
      <c r="UOM22" s="11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1"/>
      <c r="UPA22" s="11"/>
      <c r="UPB22" s="11"/>
      <c r="UPC22" s="11"/>
      <c r="UPD22" s="11"/>
      <c r="UPE22" s="11"/>
      <c r="UPF22" s="11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1"/>
      <c r="UPT22" s="11"/>
      <c r="UPU22" s="11"/>
      <c r="UPV22" s="11"/>
      <c r="UPW22" s="11"/>
      <c r="UPX22" s="11"/>
      <c r="UPY22" s="11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1"/>
      <c r="UQM22" s="11"/>
      <c r="UQN22" s="11"/>
      <c r="UQO22" s="11"/>
      <c r="UQP22" s="11"/>
      <c r="UQQ22" s="11"/>
      <c r="UQR22" s="11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1"/>
      <c r="URF22" s="11"/>
      <c r="URG22" s="11"/>
      <c r="URH22" s="11"/>
      <c r="URI22" s="11"/>
      <c r="URJ22" s="11"/>
      <c r="URK22" s="11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1"/>
      <c r="URY22" s="11"/>
      <c r="URZ22" s="11"/>
      <c r="USA22" s="11"/>
      <c r="USB22" s="11"/>
      <c r="USC22" s="11"/>
      <c r="USD22" s="11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1"/>
      <c r="USR22" s="11"/>
      <c r="USS22" s="11"/>
      <c r="UST22" s="11"/>
      <c r="USU22" s="11"/>
      <c r="USV22" s="11"/>
      <c r="USW22" s="11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1"/>
      <c r="UTK22" s="11"/>
      <c r="UTL22" s="11"/>
      <c r="UTM22" s="11"/>
      <c r="UTN22" s="11"/>
      <c r="UTO22" s="11"/>
      <c r="UTP22" s="11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1"/>
      <c r="UUD22" s="11"/>
      <c r="UUE22" s="11"/>
      <c r="UUF22" s="11"/>
      <c r="UUG22" s="11"/>
      <c r="UUH22" s="11"/>
      <c r="UUI22" s="11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1"/>
      <c r="UUW22" s="11"/>
      <c r="UUX22" s="11"/>
      <c r="UUY22" s="11"/>
      <c r="UUZ22" s="11"/>
      <c r="UVA22" s="11"/>
      <c r="UVB22" s="11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1"/>
      <c r="UVP22" s="11"/>
      <c r="UVQ22" s="11"/>
      <c r="UVR22" s="11"/>
      <c r="UVS22" s="11"/>
      <c r="UVT22" s="11"/>
      <c r="UVU22" s="11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1"/>
      <c r="UWI22" s="11"/>
      <c r="UWJ22" s="11"/>
      <c r="UWK22" s="11"/>
      <c r="UWL22" s="11"/>
      <c r="UWM22" s="11"/>
      <c r="UWN22" s="11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1"/>
      <c r="UXB22" s="11"/>
      <c r="UXC22" s="11"/>
      <c r="UXD22" s="11"/>
      <c r="UXE22" s="11"/>
      <c r="UXF22" s="11"/>
      <c r="UXG22" s="11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1"/>
      <c r="UXU22" s="11"/>
      <c r="UXV22" s="11"/>
      <c r="UXW22" s="11"/>
      <c r="UXX22" s="11"/>
      <c r="UXY22" s="11"/>
      <c r="UXZ22" s="11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1"/>
      <c r="UYN22" s="11"/>
      <c r="UYO22" s="11"/>
      <c r="UYP22" s="11"/>
      <c r="UYQ22" s="11"/>
      <c r="UYR22" s="11"/>
      <c r="UYS22" s="11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1"/>
      <c r="UZG22" s="11"/>
      <c r="UZH22" s="11"/>
      <c r="UZI22" s="11"/>
      <c r="UZJ22" s="11"/>
      <c r="UZK22" s="11"/>
      <c r="UZL22" s="11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1"/>
      <c r="UZZ22" s="11"/>
      <c r="VAA22" s="11"/>
      <c r="VAB22" s="11"/>
      <c r="VAC22" s="11"/>
      <c r="VAD22" s="11"/>
      <c r="VAE22" s="11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1"/>
      <c r="VAS22" s="11"/>
      <c r="VAT22" s="11"/>
      <c r="VAU22" s="11"/>
      <c r="VAV22" s="11"/>
      <c r="VAW22" s="11"/>
      <c r="VAX22" s="11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1"/>
      <c r="VBL22" s="11"/>
      <c r="VBM22" s="11"/>
      <c r="VBN22" s="11"/>
      <c r="VBO22" s="11"/>
      <c r="VBP22" s="11"/>
      <c r="VBQ22" s="11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1"/>
      <c r="VCE22" s="11"/>
      <c r="VCF22" s="11"/>
      <c r="VCG22" s="11"/>
      <c r="VCH22" s="11"/>
      <c r="VCI22" s="11"/>
      <c r="VCJ22" s="11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1"/>
      <c r="VCX22" s="11"/>
      <c r="VCY22" s="11"/>
      <c r="VCZ22" s="11"/>
      <c r="VDA22" s="11"/>
      <c r="VDB22" s="11"/>
      <c r="VDC22" s="11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1"/>
      <c r="VDQ22" s="11"/>
      <c r="VDR22" s="11"/>
      <c r="VDS22" s="11"/>
      <c r="VDT22" s="11"/>
      <c r="VDU22" s="11"/>
      <c r="VDV22" s="11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1"/>
      <c r="VEJ22" s="11"/>
      <c r="VEK22" s="11"/>
      <c r="VEL22" s="11"/>
      <c r="VEM22" s="11"/>
      <c r="VEN22" s="11"/>
      <c r="VEO22" s="11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1"/>
      <c r="VFC22" s="11"/>
      <c r="VFD22" s="11"/>
      <c r="VFE22" s="11"/>
      <c r="VFF22" s="11"/>
      <c r="VFG22" s="11"/>
      <c r="VFH22" s="11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1"/>
      <c r="VFV22" s="11"/>
      <c r="VFW22" s="11"/>
      <c r="VFX22" s="11"/>
      <c r="VFY22" s="11"/>
      <c r="VFZ22" s="11"/>
      <c r="VGA22" s="11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1"/>
      <c r="VGO22" s="11"/>
      <c r="VGP22" s="11"/>
      <c r="VGQ22" s="11"/>
      <c r="VGR22" s="11"/>
      <c r="VGS22" s="11"/>
      <c r="VGT22" s="11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1"/>
      <c r="VHH22" s="11"/>
      <c r="VHI22" s="11"/>
      <c r="VHJ22" s="11"/>
      <c r="VHK22" s="11"/>
      <c r="VHL22" s="11"/>
      <c r="VHM22" s="11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1"/>
      <c r="VIA22" s="11"/>
      <c r="VIB22" s="11"/>
      <c r="VIC22" s="11"/>
      <c r="VID22" s="11"/>
      <c r="VIE22" s="11"/>
      <c r="VIF22" s="11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1"/>
      <c r="VIT22" s="11"/>
      <c r="VIU22" s="11"/>
      <c r="VIV22" s="11"/>
      <c r="VIW22" s="11"/>
      <c r="VIX22" s="11"/>
      <c r="VIY22" s="11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1"/>
      <c r="VJM22" s="11"/>
      <c r="VJN22" s="11"/>
      <c r="VJO22" s="11"/>
      <c r="VJP22" s="11"/>
      <c r="VJQ22" s="11"/>
      <c r="VJR22" s="11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1"/>
      <c r="VKF22" s="11"/>
      <c r="VKG22" s="11"/>
      <c r="VKH22" s="11"/>
      <c r="VKI22" s="11"/>
      <c r="VKJ22" s="11"/>
      <c r="VKK22" s="11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1"/>
      <c r="VKY22" s="11"/>
      <c r="VKZ22" s="11"/>
      <c r="VLA22" s="11"/>
      <c r="VLB22" s="11"/>
      <c r="VLC22" s="11"/>
      <c r="VLD22" s="11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1"/>
      <c r="VLR22" s="11"/>
      <c r="VLS22" s="11"/>
      <c r="VLT22" s="11"/>
      <c r="VLU22" s="11"/>
      <c r="VLV22" s="11"/>
      <c r="VLW22" s="11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1"/>
      <c r="VMK22" s="11"/>
      <c r="VML22" s="11"/>
      <c r="VMM22" s="11"/>
      <c r="VMN22" s="11"/>
      <c r="VMO22" s="11"/>
      <c r="VMP22" s="11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1"/>
      <c r="VND22" s="11"/>
      <c r="VNE22" s="11"/>
      <c r="VNF22" s="11"/>
      <c r="VNG22" s="11"/>
      <c r="VNH22" s="11"/>
      <c r="VNI22" s="11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1"/>
      <c r="VNW22" s="11"/>
      <c r="VNX22" s="11"/>
      <c r="VNY22" s="11"/>
      <c r="VNZ22" s="11"/>
      <c r="VOA22" s="11"/>
      <c r="VOB22" s="11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1"/>
      <c r="VOP22" s="11"/>
      <c r="VOQ22" s="11"/>
      <c r="VOR22" s="11"/>
      <c r="VOS22" s="11"/>
      <c r="VOT22" s="11"/>
      <c r="VOU22" s="11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1"/>
      <c r="VPI22" s="11"/>
      <c r="VPJ22" s="11"/>
      <c r="VPK22" s="11"/>
      <c r="VPL22" s="11"/>
      <c r="VPM22" s="11"/>
      <c r="VPN22" s="11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1"/>
      <c r="VQB22" s="11"/>
      <c r="VQC22" s="11"/>
      <c r="VQD22" s="11"/>
      <c r="VQE22" s="11"/>
      <c r="VQF22" s="11"/>
      <c r="VQG22" s="11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1"/>
      <c r="VQU22" s="11"/>
      <c r="VQV22" s="11"/>
      <c r="VQW22" s="11"/>
      <c r="VQX22" s="11"/>
      <c r="VQY22" s="11"/>
      <c r="VQZ22" s="11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1"/>
      <c r="VRN22" s="11"/>
      <c r="VRO22" s="11"/>
      <c r="VRP22" s="11"/>
      <c r="VRQ22" s="11"/>
      <c r="VRR22" s="11"/>
      <c r="VRS22" s="11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1"/>
      <c r="VSG22" s="11"/>
      <c r="VSH22" s="11"/>
      <c r="VSI22" s="11"/>
      <c r="VSJ22" s="11"/>
      <c r="VSK22" s="11"/>
      <c r="VSL22" s="11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1"/>
      <c r="VSZ22" s="11"/>
      <c r="VTA22" s="11"/>
      <c r="VTB22" s="11"/>
      <c r="VTC22" s="11"/>
      <c r="VTD22" s="11"/>
      <c r="VTE22" s="11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1"/>
      <c r="VTS22" s="11"/>
      <c r="VTT22" s="11"/>
      <c r="VTU22" s="11"/>
      <c r="VTV22" s="11"/>
      <c r="VTW22" s="11"/>
      <c r="VTX22" s="11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1"/>
      <c r="VUL22" s="11"/>
      <c r="VUM22" s="11"/>
      <c r="VUN22" s="11"/>
      <c r="VUO22" s="11"/>
      <c r="VUP22" s="11"/>
      <c r="VUQ22" s="11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1"/>
      <c r="VVE22" s="11"/>
      <c r="VVF22" s="11"/>
      <c r="VVG22" s="11"/>
      <c r="VVH22" s="11"/>
      <c r="VVI22" s="11"/>
      <c r="VVJ22" s="11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1"/>
      <c r="VVX22" s="11"/>
      <c r="VVY22" s="11"/>
      <c r="VVZ22" s="11"/>
      <c r="VWA22" s="11"/>
      <c r="VWB22" s="11"/>
      <c r="VWC22" s="11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1"/>
      <c r="VWQ22" s="11"/>
      <c r="VWR22" s="11"/>
      <c r="VWS22" s="11"/>
      <c r="VWT22" s="11"/>
      <c r="VWU22" s="11"/>
      <c r="VWV22" s="11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1"/>
      <c r="VXJ22" s="11"/>
      <c r="VXK22" s="11"/>
      <c r="VXL22" s="11"/>
      <c r="VXM22" s="11"/>
      <c r="VXN22" s="11"/>
      <c r="VXO22" s="11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1"/>
      <c r="VYC22" s="11"/>
      <c r="VYD22" s="11"/>
      <c r="VYE22" s="11"/>
      <c r="VYF22" s="11"/>
      <c r="VYG22" s="11"/>
      <c r="VYH22" s="11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1"/>
      <c r="VYV22" s="11"/>
      <c r="VYW22" s="11"/>
      <c r="VYX22" s="11"/>
      <c r="VYY22" s="11"/>
      <c r="VYZ22" s="11"/>
      <c r="VZA22" s="11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1"/>
      <c r="VZO22" s="11"/>
      <c r="VZP22" s="11"/>
      <c r="VZQ22" s="11"/>
      <c r="VZR22" s="11"/>
      <c r="VZS22" s="11"/>
      <c r="VZT22" s="11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1"/>
      <c r="WAH22" s="11"/>
      <c r="WAI22" s="11"/>
      <c r="WAJ22" s="11"/>
      <c r="WAK22" s="11"/>
      <c r="WAL22" s="11"/>
      <c r="WAM22" s="11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1"/>
      <c r="WBA22" s="11"/>
      <c r="WBB22" s="11"/>
      <c r="WBC22" s="11"/>
      <c r="WBD22" s="11"/>
      <c r="WBE22" s="11"/>
      <c r="WBF22" s="11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1"/>
      <c r="WBT22" s="11"/>
      <c r="WBU22" s="11"/>
      <c r="WBV22" s="11"/>
      <c r="WBW22" s="11"/>
      <c r="WBX22" s="11"/>
      <c r="WBY22" s="11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1"/>
      <c r="WCM22" s="11"/>
      <c r="WCN22" s="11"/>
      <c r="WCO22" s="11"/>
      <c r="WCP22" s="11"/>
      <c r="WCQ22" s="11"/>
      <c r="WCR22" s="11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1"/>
      <c r="WDF22" s="11"/>
      <c r="WDG22" s="11"/>
      <c r="WDH22" s="11"/>
      <c r="WDI22" s="11"/>
      <c r="WDJ22" s="11"/>
      <c r="WDK22" s="11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1"/>
      <c r="WDY22" s="11"/>
      <c r="WDZ22" s="11"/>
      <c r="WEA22" s="11"/>
      <c r="WEB22" s="11"/>
      <c r="WEC22" s="11"/>
      <c r="WED22" s="11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1"/>
      <c r="WER22" s="11"/>
      <c r="WES22" s="11"/>
      <c r="WET22" s="11"/>
      <c r="WEU22" s="11"/>
      <c r="WEV22" s="11"/>
      <c r="WEW22" s="11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1"/>
      <c r="WFK22" s="11"/>
      <c r="WFL22" s="11"/>
      <c r="WFM22" s="11"/>
      <c r="WFN22" s="11"/>
      <c r="WFO22" s="11"/>
      <c r="WFP22" s="11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1"/>
      <c r="WGD22" s="11"/>
      <c r="WGE22" s="11"/>
      <c r="WGF22" s="11"/>
      <c r="WGG22" s="11"/>
      <c r="WGH22" s="11"/>
      <c r="WGI22" s="11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1"/>
      <c r="WGW22" s="11"/>
      <c r="WGX22" s="11"/>
      <c r="WGY22" s="11"/>
      <c r="WGZ22" s="11"/>
      <c r="WHA22" s="11"/>
      <c r="WHB22" s="11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1"/>
      <c r="WHP22" s="11"/>
      <c r="WHQ22" s="11"/>
      <c r="WHR22" s="11"/>
      <c r="WHS22" s="11"/>
      <c r="WHT22" s="11"/>
      <c r="WHU22" s="11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1"/>
      <c r="WII22" s="11"/>
      <c r="WIJ22" s="11"/>
      <c r="WIK22" s="11"/>
      <c r="WIL22" s="11"/>
      <c r="WIM22" s="11"/>
      <c r="WIN22" s="11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1"/>
      <c r="WJB22" s="11"/>
      <c r="WJC22" s="11"/>
      <c r="WJD22" s="11"/>
      <c r="WJE22" s="11"/>
      <c r="WJF22" s="11"/>
      <c r="WJG22" s="11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1"/>
      <c r="WJU22" s="11"/>
      <c r="WJV22" s="11"/>
      <c r="WJW22" s="11"/>
      <c r="WJX22" s="11"/>
      <c r="WJY22" s="11"/>
      <c r="WJZ22" s="11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1"/>
      <c r="WKN22" s="11"/>
      <c r="WKO22" s="11"/>
      <c r="WKP22" s="11"/>
      <c r="WKQ22" s="11"/>
      <c r="WKR22" s="11"/>
      <c r="WKS22" s="11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1"/>
      <c r="WLG22" s="11"/>
      <c r="WLH22" s="11"/>
      <c r="WLI22" s="11"/>
      <c r="WLJ22" s="11"/>
      <c r="WLK22" s="11"/>
      <c r="WLL22" s="11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1"/>
      <c r="WLZ22" s="11"/>
      <c r="WMA22" s="11"/>
      <c r="WMB22" s="11"/>
      <c r="WMC22" s="11"/>
      <c r="WMD22" s="11"/>
      <c r="WME22" s="11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1"/>
      <c r="WMS22" s="11"/>
      <c r="WMT22" s="11"/>
      <c r="WMU22" s="11"/>
      <c r="WMV22" s="11"/>
      <c r="WMW22" s="11"/>
      <c r="WMX22" s="11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1"/>
      <c r="WNL22" s="11"/>
      <c r="WNM22" s="11"/>
      <c r="WNN22" s="11"/>
      <c r="WNO22" s="11"/>
      <c r="WNP22" s="11"/>
      <c r="WNQ22" s="11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1"/>
      <c r="WOE22" s="11"/>
      <c r="WOF22" s="11"/>
      <c r="WOG22" s="11"/>
      <c r="WOH22" s="11"/>
      <c r="WOI22" s="11"/>
      <c r="WOJ22" s="11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1"/>
      <c r="WOX22" s="11"/>
      <c r="WOY22" s="11"/>
      <c r="WOZ22" s="11"/>
      <c r="WPA22" s="11"/>
      <c r="WPB22" s="11"/>
      <c r="WPC22" s="11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1"/>
      <c r="WPQ22" s="11"/>
      <c r="WPR22" s="11"/>
      <c r="WPS22" s="11"/>
      <c r="WPT22" s="11"/>
      <c r="WPU22" s="11"/>
      <c r="WPV22" s="11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1"/>
      <c r="WQJ22" s="11"/>
      <c r="WQK22" s="11"/>
      <c r="WQL22" s="11"/>
      <c r="WQM22" s="11"/>
      <c r="WQN22" s="11"/>
      <c r="WQO22" s="11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1"/>
      <c r="WRC22" s="11"/>
      <c r="WRD22" s="11"/>
      <c r="WRE22" s="11"/>
      <c r="WRF22" s="11"/>
      <c r="WRG22" s="11"/>
      <c r="WRH22" s="11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1"/>
      <c r="WRV22" s="11"/>
      <c r="WRW22" s="11"/>
      <c r="WRX22" s="11"/>
      <c r="WRY22" s="11"/>
      <c r="WRZ22" s="11"/>
      <c r="WSA22" s="11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1"/>
      <c r="WSO22" s="11"/>
      <c r="WSP22" s="11"/>
      <c r="WSQ22" s="11"/>
      <c r="WSR22" s="11"/>
      <c r="WSS22" s="11"/>
      <c r="WST22" s="11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1"/>
      <c r="WTH22" s="11"/>
      <c r="WTI22" s="11"/>
      <c r="WTJ22" s="11"/>
      <c r="WTK22" s="11"/>
      <c r="WTL22" s="11"/>
      <c r="WTM22" s="11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1"/>
      <c r="WUA22" s="11"/>
      <c r="WUB22" s="11"/>
      <c r="WUC22" s="11"/>
      <c r="WUD22" s="11"/>
      <c r="WUE22" s="11"/>
      <c r="WUF22" s="11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1"/>
      <c r="WUT22" s="11"/>
      <c r="WUU22" s="11"/>
      <c r="WUV22" s="11"/>
      <c r="WUW22" s="11"/>
      <c r="WUX22" s="11"/>
      <c r="WUY22" s="11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1"/>
      <c r="WVM22" s="11"/>
      <c r="WVN22" s="11"/>
      <c r="WVO22" s="11"/>
      <c r="WVP22" s="11"/>
      <c r="WVQ22" s="11"/>
      <c r="WVR22" s="11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1"/>
      <c r="WWF22" s="11"/>
      <c r="WWG22" s="11"/>
      <c r="WWH22" s="11"/>
      <c r="WWI22" s="11"/>
      <c r="WWJ22" s="11"/>
      <c r="WWK22" s="11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1"/>
      <c r="WWY22" s="11"/>
      <c r="WWZ22" s="11"/>
      <c r="WXA22" s="11"/>
      <c r="WXB22" s="11"/>
      <c r="WXC22" s="11"/>
      <c r="WXD22" s="11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1"/>
      <c r="WXR22" s="11"/>
      <c r="WXS22" s="11"/>
      <c r="WXT22" s="11"/>
      <c r="WXU22" s="11"/>
      <c r="WXV22" s="11"/>
      <c r="WXW22" s="11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1"/>
      <c r="WYK22" s="11"/>
      <c r="WYL22" s="11"/>
      <c r="WYM22" s="11"/>
      <c r="WYN22" s="11"/>
      <c r="WYO22" s="11"/>
      <c r="WYP22" s="11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1"/>
      <c r="WZD22" s="11"/>
      <c r="WZE22" s="11"/>
      <c r="WZF22" s="11"/>
      <c r="WZG22" s="11"/>
      <c r="WZH22" s="11"/>
      <c r="WZI22" s="11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1"/>
      <c r="WZW22" s="11"/>
      <c r="WZX22" s="11"/>
      <c r="WZY22" s="11"/>
      <c r="WZZ22" s="11"/>
      <c r="XAA22" s="11"/>
      <c r="XAB22" s="11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1"/>
      <c r="XAP22" s="11"/>
      <c r="XAQ22" s="11"/>
      <c r="XAR22" s="11"/>
      <c r="XAS22" s="11"/>
      <c r="XAT22" s="11"/>
      <c r="XAU22" s="11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1"/>
      <c r="XBI22" s="11"/>
      <c r="XBJ22" s="11"/>
      <c r="XBK22" s="11"/>
      <c r="XBL22" s="11"/>
      <c r="XBM22" s="11"/>
      <c r="XBN22" s="11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1"/>
      <c r="XCB22" s="11"/>
      <c r="XCC22" s="11"/>
      <c r="XCD22" s="11"/>
      <c r="XCE22" s="11"/>
      <c r="XCF22" s="11"/>
      <c r="XCG22" s="11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1"/>
      <c r="XCU22" s="11"/>
      <c r="XCV22" s="11"/>
      <c r="XCW22" s="11"/>
      <c r="XCX22" s="11"/>
      <c r="XCY22" s="11"/>
      <c r="XCZ22" s="11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1"/>
      <c r="XDN22" s="11"/>
      <c r="XDO22" s="11"/>
      <c r="XDP22" s="11"/>
      <c r="XDQ22" s="11"/>
      <c r="XDR22" s="11"/>
      <c r="XDS22" s="11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1"/>
      <c r="XEG22" s="11"/>
      <c r="XEH22" s="11"/>
      <c r="XEI22" s="11"/>
      <c r="XEJ22" s="11"/>
      <c r="XEK22" s="11"/>
      <c r="XEL22" s="11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1"/>
      <c r="XEZ22" s="11"/>
      <c r="XFA22" s="11"/>
      <c r="XFB22" s="11"/>
      <c r="XFC22" s="11"/>
    </row>
    <row r="23" spans="3:16383" s="3" customFormat="1" ht="14.25" x14ac:dyDescent="0.2"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</row>
    <row r="24" spans="3:16383" s="3" customFormat="1" ht="14.25" x14ac:dyDescent="0.2">
      <c r="C24" s="57" t="s">
        <v>72</v>
      </c>
      <c r="D24" s="57"/>
      <c r="E24" s="57"/>
      <c r="F24" s="57"/>
      <c r="G24" s="93">
        <f>IF(ISERROR(SUM(_xlfn.XLOOKUP($D$9,$V$11:$AS$11,$V$24:$AS$24):_xlfn.XLOOKUP($D$10,$V$11:$AS$11,$V$24:$AS$24))),0,SUM(_xlfn.XLOOKUP($D$9,$V$11:$AS$11,$V$24:$AS$24):_xlfn.XLOOKUP($D$10,$V$11:$AS$11,$V$24:$AS$24)))</f>
        <v>240000</v>
      </c>
      <c r="H24" s="69"/>
      <c r="I24" s="58">
        <v>166666.66666666666</v>
      </c>
      <c r="J24" s="58">
        <v>166666.66666666666</v>
      </c>
      <c r="K24" s="58">
        <v>166666.66666666666</v>
      </c>
      <c r="L24" s="58">
        <v>166666.66666666666</v>
      </c>
      <c r="M24" s="58">
        <v>166666.66666666666</v>
      </c>
      <c r="N24" s="58">
        <v>166666.66666666666</v>
      </c>
      <c r="O24" s="58">
        <v>166666.66666666666</v>
      </c>
      <c r="P24" s="58">
        <v>166666.66666666666</v>
      </c>
      <c r="Q24" s="58">
        <v>166666.66666666666</v>
      </c>
      <c r="R24" s="58">
        <v>166666.66666666666</v>
      </c>
      <c r="S24" s="58">
        <v>166666.66666666666</v>
      </c>
      <c r="T24" s="58">
        <v>166666.66666666666</v>
      </c>
      <c r="U24" s="69"/>
      <c r="V24" s="103">
        <f>VLOOKUP($D$7,'Current Month Quotas'!$A$5:$D$100,4,0)</f>
        <v>20000</v>
      </c>
      <c r="W24" s="103">
        <f>VLOOKUP($D$7,'Current Month Quotas'!$A$5:$D$100,4,0)</f>
        <v>20000</v>
      </c>
      <c r="X24" s="103">
        <f>VLOOKUP($D$7,'Current Month Quotas'!$A$5:$D$100,4,0)</f>
        <v>20000</v>
      </c>
      <c r="Y24" s="103">
        <f>VLOOKUP($D$7,'Current Month Quotas'!$A$5:$D$100,4,0)</f>
        <v>20000</v>
      </c>
      <c r="Z24" s="103">
        <f>VLOOKUP($D$7,'Current Month Quotas'!$A$5:$D$100,4,0)</f>
        <v>20000</v>
      </c>
      <c r="AA24" s="103">
        <f>VLOOKUP($D$7,'Current Month Quotas'!$A$5:$D$100,4,0)</f>
        <v>20000</v>
      </c>
      <c r="AB24" s="103">
        <f>VLOOKUP($D$7,'Current Month Quotas'!$A$5:$D$100,4,0)</f>
        <v>20000</v>
      </c>
      <c r="AC24" s="103">
        <f>VLOOKUP($D$7,'Current Month Quotas'!$A$5:$D$100,4,0)</f>
        <v>20000</v>
      </c>
      <c r="AD24" s="103">
        <f>VLOOKUP($D$7,'Current Month Quotas'!$A$5:$D$100,4,0)</f>
        <v>20000</v>
      </c>
      <c r="AE24" s="103">
        <f>VLOOKUP($D$7,'Current Month Quotas'!$A$5:$D$100,4,0)</f>
        <v>20000</v>
      </c>
      <c r="AF24" s="103">
        <f>VLOOKUP($D$7,'Current Month Quotas'!$A$5:$D$100,4,0)</f>
        <v>20000</v>
      </c>
      <c r="AG24" s="103">
        <f>VLOOKUP($D$7,'Current Month Quotas'!$A$5:$D$100,4,0)</f>
        <v>20000</v>
      </c>
      <c r="AH24" s="103">
        <f>VLOOKUP($D$7,'Current Month Quotas'!$A$5:$D$100,4,0)</f>
        <v>20000</v>
      </c>
      <c r="AI24" s="103">
        <f>VLOOKUP($D$7,'Current Month Quotas'!$A$5:$D$100,4,0)</f>
        <v>20000</v>
      </c>
      <c r="AJ24" s="103">
        <f>VLOOKUP($D$7,'Current Month Quotas'!$A$5:$D$100,4,0)</f>
        <v>20000</v>
      </c>
      <c r="AK24" s="103">
        <f>VLOOKUP($D$7,'Current Month Quotas'!$A$5:$D$100,4,0)</f>
        <v>20000</v>
      </c>
      <c r="AL24" s="103">
        <f>VLOOKUP($D$7,'Current Month Quotas'!$A$5:$D$100,4,0)</f>
        <v>20000</v>
      </c>
      <c r="AM24" s="103">
        <f>VLOOKUP($D$7,'Current Month Quotas'!$A$5:$D$100,4,0)</f>
        <v>20000</v>
      </c>
      <c r="AN24" s="103">
        <f>VLOOKUP($D$7,'Current Month Quotas'!$A$5:$D$100,4,0)</f>
        <v>20000</v>
      </c>
      <c r="AO24" s="103">
        <f>VLOOKUP($D$7,'Current Month Quotas'!$A$5:$D$100,4,0)</f>
        <v>20000</v>
      </c>
      <c r="AP24" s="103">
        <f>VLOOKUP($D$7,'Current Month Quotas'!$A$5:$D$100,4,0)</f>
        <v>20000</v>
      </c>
      <c r="AQ24" s="103">
        <f>VLOOKUP($D$7,'Current Month Quotas'!$A$5:$D$100,4,0)</f>
        <v>20000</v>
      </c>
      <c r="AR24" s="103">
        <f>VLOOKUP($D$7,'Current Month Quotas'!$A$5:$D$100,4,0)</f>
        <v>20000</v>
      </c>
      <c r="AS24" s="103">
        <f>VLOOKUP($D$7,'Current Month Quotas'!$A$5:$D$100,4,0)</f>
        <v>20000</v>
      </c>
      <c r="AT24" s="105">
        <f>VLOOKUP($D$7,'Current Month Quotas'!$A$5:$D$100,4,0)</f>
        <v>20000</v>
      </c>
      <c r="AU24" s="105">
        <f>VLOOKUP($D$7,'Current Month Quotas'!$A$5:$D$100,4,0)</f>
        <v>20000</v>
      </c>
      <c r="AV24" s="105">
        <f>VLOOKUP($D$7,'Current Month Quotas'!$A$5:$D$100,4,0)</f>
        <v>20000</v>
      </c>
      <c r="AW24" s="105">
        <f>VLOOKUP($D$7,'Current Month Quotas'!$A$5:$D$100,4,0)</f>
        <v>20000</v>
      </c>
      <c r="AX24" s="105">
        <f>VLOOKUP($D$7,'Current Month Quotas'!$A$5:$D$100,4,0)</f>
        <v>20000</v>
      </c>
      <c r="AY24" s="105">
        <f>VLOOKUP($D$7,'Current Month Quotas'!$A$5:$D$100,4,0)</f>
        <v>20000</v>
      </c>
      <c r="AZ24" s="105">
        <f>VLOOKUP($D$7,'Current Month Quotas'!$A$5:$D$100,4,0)</f>
        <v>20000</v>
      </c>
      <c r="BA24" s="105">
        <f>VLOOKUP($D$7,'Current Month Quotas'!$A$5:$D$100,4,0)</f>
        <v>20000</v>
      </c>
      <c r="BB24" s="105">
        <f>VLOOKUP($D$7,'Current Month Quotas'!$A$5:$D$100,4,0)</f>
        <v>20000</v>
      </c>
      <c r="BC24" s="105">
        <f>VLOOKUP($D$7,'Current Month Quotas'!$A$5:$D$100,4,0)</f>
        <v>20000</v>
      </c>
      <c r="BD24" s="105">
        <f>VLOOKUP($D$7,'Current Month Quotas'!$A$5:$D$100,4,0)</f>
        <v>20000</v>
      </c>
      <c r="BE24" s="105">
        <f>VLOOKUP($D$7,'Current Month Quotas'!$A$5:$D$100,4,0)</f>
        <v>20000</v>
      </c>
    </row>
    <row r="25" spans="3:16383" x14ac:dyDescent="0.3"/>
    <row r="27" spans="3:16383" ht="16.5" customHeight="1" x14ac:dyDescent="0.3">
      <c r="AA27" s="51"/>
    </row>
  </sheetData>
  <dataValidations count="1">
    <dataValidation allowBlank="1" showInputMessage="1" showErrorMessage="1" sqref="D10" xr:uid="{434DE44F-F7BB-4CAB-8755-4486061426B5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2B98E1-D3FC-41C5-B8DF-305E0075DDD1}">
          <x14:formula1>
            <xm:f>Lookup!$E$2:$E$100</xm:f>
          </x14:formula1>
          <xm:sqref>D7:D8</xm:sqref>
        </x14:dataValidation>
        <x14:dataValidation type="list" allowBlank="1" showInputMessage="1" showErrorMessage="1" xr:uid="{95751A92-98D5-4F85-A0C5-9A31966B1FE0}">
          <x14:formula1>
            <xm:f>Lookup!$M$1:$M$24</xm:f>
          </x14:formula1>
          <xm:sqref>D9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9A39E-8841-4461-BC84-25B08B86B40F}">
  <dimension ref="A5:AT212"/>
  <sheetViews>
    <sheetView showGridLines="0" tabSelected="1" zoomScale="130" zoomScaleNormal="130" workbookViewId="0">
      <selection activeCell="AG13" sqref="AG13"/>
    </sheetView>
  </sheetViews>
  <sheetFormatPr defaultColWidth="8.7109375" defaultRowHeight="16.5" customHeight="1" x14ac:dyDescent="0.3"/>
  <cols>
    <col min="1" max="1" width="3.28515625" style="18" bestFit="1" customWidth="1"/>
    <col min="2" max="2" width="4.7109375" style="2" bestFit="1" customWidth="1"/>
    <col min="3" max="3" width="13.85546875" style="2" customWidth="1"/>
    <col min="4" max="4" width="24.42578125" style="2" customWidth="1"/>
    <col min="5" max="5" width="12.28515625" style="2" customWidth="1"/>
    <col min="6" max="6" width="15.85546875" style="17" customWidth="1"/>
    <col min="7" max="7" width="8.85546875" style="17" bestFit="1" customWidth="1"/>
    <col min="8" max="8" width="10.7109375" style="61" hidden="1" customWidth="1"/>
    <col min="9" max="9" width="4" style="2" customWidth="1"/>
    <col min="10" max="10" width="11.28515625" style="2" hidden="1" customWidth="1"/>
    <col min="11" max="20" width="13.42578125" style="2" hidden="1" customWidth="1"/>
    <col min="21" max="21" width="13.42578125" style="2" customWidth="1"/>
    <col min="22" max="32" width="13.28515625" style="2" customWidth="1"/>
    <col min="33" max="33" width="9.28515625" style="2" bestFit="1" customWidth="1"/>
    <col min="34" max="45" width="12.28515625" style="2" customWidth="1"/>
    <col min="46" max="16384" width="8.7109375" style="2"/>
  </cols>
  <sheetData>
    <row r="5" spans="1:46" x14ac:dyDescent="0.3">
      <c r="C5" s="3"/>
    </row>
    <row r="6" spans="1:46" x14ac:dyDescent="0.3">
      <c r="C6" s="3" t="s">
        <v>73</v>
      </c>
      <c r="D6" s="36" t="str">
        <f>'Pipeline Summary'!$D$7</f>
        <v>Ashley Blok</v>
      </c>
      <c r="J6" s="82">
        <f t="shared" ref="J6:AS6" si="0">EOMONTH(J7,0)</f>
        <v>44592</v>
      </c>
      <c r="K6" s="82">
        <f t="shared" si="0"/>
        <v>44620</v>
      </c>
      <c r="L6" s="82">
        <f t="shared" si="0"/>
        <v>44651</v>
      </c>
      <c r="M6" s="82">
        <f t="shared" si="0"/>
        <v>44681</v>
      </c>
      <c r="N6" s="82">
        <f t="shared" si="0"/>
        <v>44712</v>
      </c>
      <c r="O6" s="82">
        <f t="shared" si="0"/>
        <v>44742</v>
      </c>
      <c r="P6" s="82">
        <f t="shared" si="0"/>
        <v>44773</v>
      </c>
      <c r="Q6" s="82">
        <f t="shared" si="0"/>
        <v>44804</v>
      </c>
      <c r="R6" s="82">
        <f t="shared" si="0"/>
        <v>44834</v>
      </c>
      <c r="S6" s="82">
        <f t="shared" si="0"/>
        <v>44865</v>
      </c>
      <c r="T6" s="82">
        <f t="shared" si="0"/>
        <v>44895</v>
      </c>
      <c r="U6" s="40">
        <f t="shared" si="0"/>
        <v>44926</v>
      </c>
      <c r="V6" s="82">
        <f t="shared" si="0"/>
        <v>44957</v>
      </c>
      <c r="W6" s="82">
        <f t="shared" si="0"/>
        <v>44985</v>
      </c>
      <c r="X6" s="82">
        <f t="shared" si="0"/>
        <v>45016</v>
      </c>
      <c r="Y6" s="82">
        <f t="shared" si="0"/>
        <v>45046</v>
      </c>
      <c r="Z6" s="82">
        <f t="shared" si="0"/>
        <v>45077</v>
      </c>
      <c r="AA6" s="82">
        <f t="shared" si="0"/>
        <v>45107</v>
      </c>
      <c r="AB6" s="82">
        <f t="shared" si="0"/>
        <v>45138</v>
      </c>
      <c r="AC6" s="82">
        <f t="shared" si="0"/>
        <v>45169</v>
      </c>
      <c r="AD6" s="82">
        <f t="shared" si="0"/>
        <v>45199</v>
      </c>
      <c r="AE6" s="82">
        <f t="shared" si="0"/>
        <v>45230</v>
      </c>
      <c r="AF6" s="82">
        <f t="shared" si="0"/>
        <v>45260</v>
      </c>
      <c r="AG6" s="82">
        <f t="shared" si="0"/>
        <v>45291</v>
      </c>
      <c r="AH6" s="82">
        <f t="shared" si="0"/>
        <v>45322</v>
      </c>
      <c r="AI6" s="82">
        <f t="shared" si="0"/>
        <v>45351</v>
      </c>
      <c r="AJ6" s="82">
        <f t="shared" si="0"/>
        <v>45382</v>
      </c>
      <c r="AK6" s="82">
        <f t="shared" si="0"/>
        <v>45412</v>
      </c>
      <c r="AL6" s="82">
        <f t="shared" si="0"/>
        <v>45443</v>
      </c>
      <c r="AM6" s="82">
        <f t="shared" si="0"/>
        <v>45473</v>
      </c>
      <c r="AN6" s="82">
        <f t="shared" si="0"/>
        <v>45504</v>
      </c>
      <c r="AO6" s="82">
        <f t="shared" si="0"/>
        <v>45535</v>
      </c>
      <c r="AP6" s="82">
        <f t="shared" si="0"/>
        <v>45565</v>
      </c>
      <c r="AQ6" s="82">
        <f t="shared" si="0"/>
        <v>45596</v>
      </c>
      <c r="AR6" s="82">
        <f t="shared" si="0"/>
        <v>45626</v>
      </c>
      <c r="AS6" s="82">
        <f t="shared" si="0"/>
        <v>45657</v>
      </c>
    </row>
    <row r="7" spans="1:46" s="70" customFormat="1" x14ac:dyDescent="0.3">
      <c r="F7" s="61"/>
      <c r="G7" s="61"/>
      <c r="H7" s="61"/>
      <c r="J7" s="40">
        <v>44562</v>
      </c>
      <c r="K7" s="40">
        <v>44593</v>
      </c>
      <c r="L7" s="40">
        <v>44621</v>
      </c>
      <c r="M7" s="40">
        <v>44652</v>
      </c>
      <c r="N7" s="40">
        <v>44682</v>
      </c>
      <c r="O7" s="40">
        <v>44713</v>
      </c>
      <c r="P7" s="40">
        <v>44743</v>
      </c>
      <c r="Q7" s="40">
        <v>44774</v>
      </c>
      <c r="R7" s="40">
        <v>44805</v>
      </c>
      <c r="S7" s="40">
        <v>44835</v>
      </c>
      <c r="T7" s="40">
        <v>44866</v>
      </c>
      <c r="U7" s="40">
        <v>44896</v>
      </c>
      <c r="V7" s="40">
        <v>44927</v>
      </c>
      <c r="W7" s="40">
        <v>44958</v>
      </c>
      <c r="X7" s="40">
        <v>44986</v>
      </c>
      <c r="Y7" s="40">
        <v>45017</v>
      </c>
      <c r="Z7" s="40">
        <v>45047</v>
      </c>
      <c r="AA7" s="40">
        <v>45078</v>
      </c>
      <c r="AB7" s="40">
        <v>45108</v>
      </c>
      <c r="AC7" s="40">
        <v>45139</v>
      </c>
      <c r="AD7" s="40">
        <v>45170</v>
      </c>
      <c r="AE7" s="40">
        <v>45200</v>
      </c>
      <c r="AF7" s="40">
        <v>45231</v>
      </c>
      <c r="AG7" s="40">
        <v>45261</v>
      </c>
      <c r="AH7" s="40">
        <v>45292</v>
      </c>
      <c r="AI7" s="40">
        <v>45323</v>
      </c>
      <c r="AJ7" s="40">
        <v>45352</v>
      </c>
      <c r="AK7" s="40">
        <v>45383</v>
      </c>
      <c r="AL7" s="40">
        <v>45413</v>
      </c>
      <c r="AM7" s="40">
        <v>45444</v>
      </c>
      <c r="AN7" s="40">
        <v>45474</v>
      </c>
      <c r="AO7" s="40">
        <v>45505</v>
      </c>
      <c r="AP7" s="40">
        <v>45536</v>
      </c>
      <c r="AQ7" s="40">
        <v>45566</v>
      </c>
      <c r="AR7" s="40">
        <v>45597</v>
      </c>
      <c r="AS7" s="40">
        <v>45627</v>
      </c>
      <c r="AT7" s="71">
        <v>45658</v>
      </c>
    </row>
    <row r="8" spans="1:46" s="14" customFormat="1" ht="21.6" customHeight="1" x14ac:dyDescent="0.3">
      <c r="A8" s="19"/>
      <c r="C8" s="15" t="s">
        <v>74</v>
      </c>
      <c r="D8" s="15"/>
      <c r="E8" s="15"/>
      <c r="F8" s="31"/>
      <c r="G8" s="31"/>
      <c r="H8" s="61"/>
      <c r="J8" s="4" t="s">
        <v>18</v>
      </c>
      <c r="K8" s="4" t="s">
        <v>19</v>
      </c>
      <c r="L8" s="4" t="s">
        <v>20</v>
      </c>
      <c r="M8" s="4" t="s">
        <v>21</v>
      </c>
      <c r="N8" s="4" t="s">
        <v>22</v>
      </c>
      <c r="O8" s="4" t="s">
        <v>23</v>
      </c>
      <c r="P8" s="4" t="s">
        <v>24</v>
      </c>
      <c r="Q8" s="4" t="s">
        <v>25</v>
      </c>
      <c r="R8" s="4" t="s">
        <v>26</v>
      </c>
      <c r="S8" s="4" t="s">
        <v>27</v>
      </c>
      <c r="T8" s="4" t="s">
        <v>28</v>
      </c>
      <c r="U8" s="4" t="s">
        <v>29</v>
      </c>
      <c r="V8" s="4" t="s">
        <v>30</v>
      </c>
      <c r="W8" s="4" t="s">
        <v>31</v>
      </c>
      <c r="X8" s="4" t="s">
        <v>32</v>
      </c>
      <c r="Y8" s="4" t="s">
        <v>33</v>
      </c>
      <c r="Z8" s="4" t="s">
        <v>34</v>
      </c>
      <c r="AA8" s="4" t="s">
        <v>35</v>
      </c>
      <c r="AB8" s="4" t="s">
        <v>36</v>
      </c>
      <c r="AC8" s="4" t="s">
        <v>37</v>
      </c>
      <c r="AD8" s="4" t="s">
        <v>38</v>
      </c>
      <c r="AE8" s="4" t="s">
        <v>39</v>
      </c>
      <c r="AF8" s="4" t="s">
        <v>40</v>
      </c>
      <c r="AG8" s="4" t="s">
        <v>41</v>
      </c>
      <c r="AH8" s="4" t="s">
        <v>42</v>
      </c>
      <c r="AI8" s="4" t="s">
        <v>43</v>
      </c>
      <c r="AJ8" s="4" t="s">
        <v>44</v>
      </c>
      <c r="AK8" s="4" t="s">
        <v>45</v>
      </c>
      <c r="AL8" s="4" t="s">
        <v>46</v>
      </c>
      <c r="AM8" s="4" t="s">
        <v>47</v>
      </c>
      <c r="AN8" s="4" t="s">
        <v>48</v>
      </c>
      <c r="AO8" s="4" t="s">
        <v>49</v>
      </c>
      <c r="AP8" s="4" t="s">
        <v>50</v>
      </c>
      <c r="AQ8" s="4" t="s">
        <v>51</v>
      </c>
      <c r="AR8" s="4" t="s">
        <v>52</v>
      </c>
      <c r="AS8" s="4" t="s">
        <v>53</v>
      </c>
    </row>
    <row r="9" spans="1:46" x14ac:dyDescent="0.3">
      <c r="C9" s="106" t="s">
        <v>75</v>
      </c>
      <c r="D9" s="106"/>
      <c r="E9" s="106"/>
      <c r="F9" s="6" t="s">
        <v>76</v>
      </c>
      <c r="G9" s="6" t="s">
        <v>77</v>
      </c>
      <c r="H9" s="61" t="s">
        <v>78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</row>
    <row r="10" spans="1:46" x14ac:dyDescent="0.3">
      <c r="A10" s="18">
        <v>0</v>
      </c>
      <c r="B10" s="2">
        <v>1</v>
      </c>
      <c r="C10" s="21" t="str" cm="1">
        <f t="array" ref="C10">IF(ISERROR(INDEX('Pre-FTB Report'!$G$4:$G$5000,MATCH(1,($D$6='Pre-FTB Report'!$F$4:$F$5000)*($A10='Pre-FTB Report'!$E$4:$E$5000),0))),"",INDEX('Pre-FTB Report'!$G$4:$G$5000,MATCH(1,($D$6='Pre-FTB Report'!$F$4:$F$5000)*($A10='Pre-FTB Report'!$E$4:$E$5000),0)))</f>
        <v>AIT Worldwide Logistics</v>
      </c>
      <c r="D10" s="20"/>
      <c r="E10" s="20"/>
      <c r="F10" s="32" cm="1">
        <f t="array" ref="F10">IF(ISERROR(INDEX('Pre-FTB Report'!$K$4:$K$5000,MATCH(1,($D$6='Pre-FTB Report'!$F$4:$F$5000)*($A10='Pre-FTB Report'!$E$4:$E$5000),0))),"",INDEX('Pre-FTB Report'!$K$4:$K$5000,MATCH(1,($D$6='Pre-FTB Report'!$F$4:$F$5000)*($A10='Pre-FTB Report'!$E$4:$E$5000),0)))</f>
        <v>250000</v>
      </c>
      <c r="G10" s="48" cm="1">
        <f t="array" ref="G10">IF(ISERROR(INDEX('Pre-FTB Report'!$J$4:$J$5000,MATCH(1,($D$6='Pre-FTB Report'!$F$4:$F$5000)*($A10='Pre-FTB Report'!$E$4:$E$5000),0))),"",INDEX('Pre-FTB Report'!$J$4:$J$5000,MATCH(1,($D$6='Pre-FTB Report'!$F$4:$F$5000)*($A10='Pre-FTB Report'!$E$4:$E$5000),0)))</f>
        <v>44942</v>
      </c>
      <c r="H10" s="75">
        <f t="shared" ref="H10:H41" si="1">IF(G10="","",EDATE(G10,12))</f>
        <v>45307</v>
      </c>
      <c r="I10" s="72"/>
      <c r="J10" s="22" t="str">
        <f t="shared" ref="J10:AS10" si="2">IF(AND($G10&lt;K$7,$H10&gt;=K$7),$F10/12,"")</f>
        <v/>
      </c>
      <c r="K10" s="22" t="str">
        <f t="shared" si="2"/>
        <v/>
      </c>
      <c r="L10" s="22" t="str">
        <f t="shared" si="2"/>
        <v/>
      </c>
      <c r="M10" s="22" t="str">
        <f t="shared" si="2"/>
        <v/>
      </c>
      <c r="N10" s="22" t="str">
        <f t="shared" si="2"/>
        <v/>
      </c>
      <c r="O10" s="22" t="str">
        <f t="shared" si="2"/>
        <v/>
      </c>
      <c r="P10" s="22" t="str">
        <f t="shared" si="2"/>
        <v/>
      </c>
      <c r="Q10" s="22" t="str">
        <f t="shared" si="2"/>
        <v/>
      </c>
      <c r="R10" s="22" t="str">
        <f t="shared" si="2"/>
        <v/>
      </c>
      <c r="S10" s="22" t="str">
        <f t="shared" si="2"/>
        <v/>
      </c>
      <c r="T10" s="22" t="str">
        <f t="shared" si="2"/>
        <v/>
      </c>
      <c r="U10" s="22" t="str">
        <f t="shared" si="2"/>
        <v/>
      </c>
      <c r="V10" s="22">
        <f t="shared" si="2"/>
        <v>20833.333333333332</v>
      </c>
      <c r="W10" s="22">
        <f t="shared" si="2"/>
        <v>20833.333333333332</v>
      </c>
      <c r="X10" s="22">
        <f t="shared" si="2"/>
        <v>20833.333333333332</v>
      </c>
      <c r="Y10" s="22">
        <f t="shared" si="2"/>
        <v>20833.333333333332</v>
      </c>
      <c r="Z10" s="22">
        <f t="shared" si="2"/>
        <v>20833.333333333332</v>
      </c>
      <c r="AA10" s="22">
        <f t="shared" si="2"/>
        <v>20833.333333333332</v>
      </c>
      <c r="AB10" s="22">
        <f t="shared" si="2"/>
        <v>20833.333333333332</v>
      </c>
      <c r="AC10" s="22">
        <f t="shared" si="2"/>
        <v>20833.333333333332</v>
      </c>
      <c r="AD10" s="22">
        <f t="shared" si="2"/>
        <v>20833.333333333332</v>
      </c>
      <c r="AE10" s="22">
        <f t="shared" si="2"/>
        <v>20833.333333333332</v>
      </c>
      <c r="AF10" s="22">
        <f t="shared" si="2"/>
        <v>20833.333333333332</v>
      </c>
      <c r="AG10" s="22">
        <f t="shared" si="2"/>
        <v>20833.333333333332</v>
      </c>
      <c r="AH10" s="22" t="str">
        <f t="shared" si="2"/>
        <v/>
      </c>
      <c r="AI10" s="22" t="str">
        <f t="shared" si="2"/>
        <v/>
      </c>
      <c r="AJ10" s="22" t="str">
        <f t="shared" si="2"/>
        <v/>
      </c>
      <c r="AK10" s="22" t="str">
        <f t="shared" si="2"/>
        <v/>
      </c>
      <c r="AL10" s="22" t="str">
        <f t="shared" si="2"/>
        <v/>
      </c>
      <c r="AM10" s="22" t="str">
        <f t="shared" si="2"/>
        <v/>
      </c>
      <c r="AN10" s="22" t="str">
        <f t="shared" si="2"/>
        <v/>
      </c>
      <c r="AO10" s="22" t="str">
        <f t="shared" si="2"/>
        <v/>
      </c>
      <c r="AP10" s="22" t="str">
        <f t="shared" si="2"/>
        <v/>
      </c>
      <c r="AQ10" s="22" t="str">
        <f t="shared" si="2"/>
        <v/>
      </c>
      <c r="AR10" s="22" t="str">
        <f t="shared" si="2"/>
        <v/>
      </c>
      <c r="AS10" s="22" t="str">
        <f t="shared" si="2"/>
        <v/>
      </c>
    </row>
    <row r="11" spans="1:46" x14ac:dyDescent="0.3">
      <c r="A11" s="18">
        <f>A10+1</f>
        <v>1</v>
      </c>
      <c r="B11" s="2">
        <f>B10+1</f>
        <v>2</v>
      </c>
      <c r="C11" s="21" t="str" cm="1">
        <f t="array" ref="C11">IF(ISERROR(INDEX('Pre-FTB Report'!$G$4:$G$5000,MATCH(1,($D$6='Pre-FTB Report'!$F$4:$F$5000)*($A11='Pre-FTB Report'!$E$4:$E$5000),0))),"",INDEX('Pre-FTB Report'!$G$4:$G$5000,MATCH(1,($D$6='Pre-FTB Report'!$F$4:$F$5000)*($A11='Pre-FTB Report'!$E$4:$E$5000),0)))</f>
        <v>Paragon Sports Constructors</v>
      </c>
      <c r="D11" s="20"/>
      <c r="E11" s="20"/>
      <c r="F11" s="32" cm="1">
        <f t="array" ref="F11">IF(ISERROR(INDEX('Pre-FTB Report'!$K$4:$K$5000,MATCH(1,($D$6='Pre-FTB Report'!$F$4:$F$5000)*($A11='Pre-FTB Report'!$E$4:$E$5000),0))),"",INDEX('Pre-FTB Report'!$K$4:$K$5000,MATCH(1,($D$6='Pre-FTB Report'!$F$4:$F$5000)*($A11='Pre-FTB Report'!$E$4:$E$5000),0)))</f>
        <v>250001</v>
      </c>
      <c r="G11" s="48" cm="1">
        <f t="array" ref="G11">IF(ISERROR(INDEX('Pre-FTB Report'!$J$4:$J$5000,MATCH(1,($D$6='Pre-FTB Report'!$F$4:$F$5000)*($A11='Pre-FTB Report'!$E$4:$E$5000),0))),"",INDEX('Pre-FTB Report'!$J$4:$J$5000,MATCH(1,($D$6='Pre-FTB Report'!$F$4:$F$5000)*($A11='Pre-FTB Report'!$E$4:$E$5000),0)))</f>
        <v>0</v>
      </c>
      <c r="H11" s="75">
        <f t="shared" si="1"/>
        <v>366</v>
      </c>
      <c r="J11" s="22" t="str">
        <f t="shared" ref="J11:AS11" si="3">IF(AND($G11&lt;K$7,$H11&gt;=K$7),$F11/12,"")</f>
        <v/>
      </c>
      <c r="K11" s="22" t="str">
        <f t="shared" si="3"/>
        <v/>
      </c>
      <c r="L11" s="22" t="str">
        <f t="shared" si="3"/>
        <v/>
      </c>
      <c r="M11" s="22" t="str">
        <f t="shared" si="3"/>
        <v/>
      </c>
      <c r="N11" s="22" t="str">
        <f t="shared" si="3"/>
        <v/>
      </c>
      <c r="O11" s="22" t="str">
        <f t="shared" si="3"/>
        <v/>
      </c>
      <c r="P11" s="22" t="str">
        <f t="shared" si="3"/>
        <v/>
      </c>
      <c r="Q11" s="22" t="str">
        <f t="shared" si="3"/>
        <v/>
      </c>
      <c r="R11" s="22" t="str">
        <f t="shared" si="3"/>
        <v/>
      </c>
      <c r="S11" s="22" t="str">
        <f t="shared" si="3"/>
        <v/>
      </c>
      <c r="T11" s="22" t="str">
        <f t="shared" si="3"/>
        <v/>
      </c>
      <c r="U11" s="22" t="str">
        <f t="shared" si="3"/>
        <v/>
      </c>
      <c r="V11" s="22" t="str">
        <f t="shared" si="3"/>
        <v/>
      </c>
      <c r="W11" s="22" t="str">
        <f t="shared" si="3"/>
        <v/>
      </c>
      <c r="X11" s="22" t="str">
        <f t="shared" si="3"/>
        <v/>
      </c>
      <c r="Y11" s="22" t="str">
        <f t="shared" si="3"/>
        <v/>
      </c>
      <c r="Z11" s="22" t="str">
        <f t="shared" si="3"/>
        <v/>
      </c>
      <c r="AA11" s="22" t="str">
        <f t="shared" si="3"/>
        <v/>
      </c>
      <c r="AB11" s="22" t="str">
        <f t="shared" si="3"/>
        <v/>
      </c>
      <c r="AC11" s="22" t="str">
        <f t="shared" si="3"/>
        <v/>
      </c>
      <c r="AD11" s="22" t="str">
        <f t="shared" si="3"/>
        <v/>
      </c>
      <c r="AE11" s="22" t="str">
        <f t="shared" si="3"/>
        <v/>
      </c>
      <c r="AF11" s="22" t="str">
        <f t="shared" si="3"/>
        <v/>
      </c>
      <c r="AG11" s="22" t="str">
        <f t="shared" si="3"/>
        <v/>
      </c>
      <c r="AH11" s="22" t="str">
        <f t="shared" si="3"/>
        <v/>
      </c>
      <c r="AI11" s="22" t="str">
        <f t="shared" si="3"/>
        <v/>
      </c>
      <c r="AJ11" s="22" t="str">
        <f t="shared" si="3"/>
        <v/>
      </c>
      <c r="AK11" s="22" t="str">
        <f t="shared" si="3"/>
        <v/>
      </c>
      <c r="AL11" s="22" t="str">
        <f t="shared" si="3"/>
        <v/>
      </c>
      <c r="AM11" s="22" t="str">
        <f t="shared" si="3"/>
        <v/>
      </c>
      <c r="AN11" s="22" t="str">
        <f t="shared" si="3"/>
        <v/>
      </c>
      <c r="AO11" s="22" t="str">
        <f t="shared" si="3"/>
        <v/>
      </c>
      <c r="AP11" s="22" t="str">
        <f t="shared" si="3"/>
        <v/>
      </c>
      <c r="AQ11" s="22" t="str">
        <f t="shared" si="3"/>
        <v/>
      </c>
      <c r="AR11" s="22" t="str">
        <f t="shared" si="3"/>
        <v/>
      </c>
      <c r="AS11" s="22" t="str">
        <f t="shared" si="3"/>
        <v/>
      </c>
    </row>
    <row r="12" spans="1:46" x14ac:dyDescent="0.3">
      <c r="A12" s="18">
        <f t="shared" ref="A12:A29" si="4">A11+1</f>
        <v>2</v>
      </c>
      <c r="B12" s="2">
        <f t="shared" ref="B12:B29" si="5">B11+1</f>
        <v>3</v>
      </c>
      <c r="C12" s="21" t="str" cm="1">
        <f t="array" ref="C12">IF(ISERROR(INDEX('Pre-FTB Report'!$G$4:$G$5000,MATCH(1,($D$6='Pre-FTB Report'!$F$4:$F$5000)*($A12='Pre-FTB Report'!$E$4:$E$5000),0))),"",INDEX('Pre-FTB Report'!$G$4:$G$5000,MATCH(1,($D$6='Pre-FTB Report'!$F$4:$F$5000)*($A12='Pre-FTB Report'!$E$4:$E$5000),0)))</f>
        <v>Radiation Safety &amp; Control Services</v>
      </c>
      <c r="D12" s="20"/>
      <c r="E12" s="20"/>
      <c r="F12" s="32" cm="1">
        <f t="array" ref="F12">IF(ISERROR(INDEX('Pre-FTB Report'!$K$4:$K$5000,MATCH(1,($D$6='Pre-FTB Report'!$F$4:$F$5000)*($A12='Pre-FTB Report'!$E$4:$E$5000),0))),"",INDEX('Pre-FTB Report'!$K$4:$K$5000,MATCH(1,($D$6='Pre-FTB Report'!$F$4:$F$5000)*($A12='Pre-FTB Report'!$E$4:$E$5000),0)))</f>
        <v>120000</v>
      </c>
      <c r="G12" s="48" cm="1">
        <f t="array" ref="G12">IF(ISERROR(INDEX('Pre-FTB Report'!$J$4:$J$5000,MATCH(1,($D$6='Pre-FTB Report'!$F$4:$F$5000)*($A12='Pre-FTB Report'!$E$4:$E$5000),0))),"",INDEX('Pre-FTB Report'!$J$4:$J$5000,MATCH(1,($D$6='Pre-FTB Report'!$F$4:$F$5000)*($A12='Pre-FTB Report'!$E$4:$E$5000),0)))</f>
        <v>44942</v>
      </c>
      <c r="H12" s="75">
        <f t="shared" si="1"/>
        <v>45307</v>
      </c>
      <c r="J12" s="22" t="str">
        <f t="shared" ref="J12:AS12" si="6">IF(AND($G12&lt;K$7,$H12&gt;=K$7),$F12/12,"")</f>
        <v/>
      </c>
      <c r="K12" s="22" t="str">
        <f t="shared" si="6"/>
        <v/>
      </c>
      <c r="L12" s="22" t="str">
        <f t="shared" si="6"/>
        <v/>
      </c>
      <c r="M12" s="22" t="str">
        <f t="shared" si="6"/>
        <v/>
      </c>
      <c r="N12" s="22" t="str">
        <f t="shared" si="6"/>
        <v/>
      </c>
      <c r="O12" s="22" t="str">
        <f t="shared" si="6"/>
        <v/>
      </c>
      <c r="P12" s="22" t="str">
        <f t="shared" si="6"/>
        <v/>
      </c>
      <c r="Q12" s="22" t="str">
        <f t="shared" si="6"/>
        <v/>
      </c>
      <c r="R12" s="22" t="str">
        <f t="shared" si="6"/>
        <v/>
      </c>
      <c r="S12" s="22" t="str">
        <f t="shared" si="6"/>
        <v/>
      </c>
      <c r="T12" s="22" t="str">
        <f t="shared" si="6"/>
        <v/>
      </c>
      <c r="U12" s="22" t="str">
        <f t="shared" si="6"/>
        <v/>
      </c>
      <c r="V12" s="22">
        <f t="shared" si="6"/>
        <v>10000</v>
      </c>
      <c r="W12" s="22">
        <f t="shared" si="6"/>
        <v>10000</v>
      </c>
      <c r="X12" s="22">
        <f t="shared" si="6"/>
        <v>10000</v>
      </c>
      <c r="Y12" s="22">
        <f t="shared" si="6"/>
        <v>10000</v>
      </c>
      <c r="Z12" s="22">
        <f t="shared" si="6"/>
        <v>10000</v>
      </c>
      <c r="AA12" s="22">
        <f t="shared" si="6"/>
        <v>10000</v>
      </c>
      <c r="AB12" s="22">
        <f t="shared" si="6"/>
        <v>10000</v>
      </c>
      <c r="AC12" s="22">
        <f t="shared" si="6"/>
        <v>10000</v>
      </c>
      <c r="AD12" s="22">
        <f t="shared" si="6"/>
        <v>10000</v>
      </c>
      <c r="AE12" s="22">
        <f t="shared" si="6"/>
        <v>10000</v>
      </c>
      <c r="AF12" s="22">
        <f t="shared" si="6"/>
        <v>10000</v>
      </c>
      <c r="AG12" s="22">
        <f t="shared" si="6"/>
        <v>10000</v>
      </c>
      <c r="AH12" s="22" t="str">
        <f t="shared" si="6"/>
        <v/>
      </c>
      <c r="AI12" s="22" t="str">
        <f t="shared" si="6"/>
        <v/>
      </c>
      <c r="AJ12" s="22" t="str">
        <f t="shared" si="6"/>
        <v/>
      </c>
      <c r="AK12" s="22" t="str">
        <f t="shared" si="6"/>
        <v/>
      </c>
      <c r="AL12" s="22" t="str">
        <f t="shared" si="6"/>
        <v/>
      </c>
      <c r="AM12" s="22" t="str">
        <f t="shared" si="6"/>
        <v/>
      </c>
      <c r="AN12" s="22" t="str">
        <f t="shared" si="6"/>
        <v/>
      </c>
      <c r="AO12" s="22" t="str">
        <f t="shared" si="6"/>
        <v/>
      </c>
      <c r="AP12" s="22" t="str">
        <f t="shared" si="6"/>
        <v/>
      </c>
      <c r="AQ12" s="22" t="str">
        <f t="shared" si="6"/>
        <v/>
      </c>
      <c r="AR12" s="22" t="str">
        <f t="shared" si="6"/>
        <v/>
      </c>
      <c r="AS12" s="22" t="str">
        <f t="shared" si="6"/>
        <v/>
      </c>
    </row>
    <row r="13" spans="1:46" x14ac:dyDescent="0.3">
      <c r="A13" s="18">
        <f t="shared" si="4"/>
        <v>3</v>
      </c>
      <c r="B13" s="2">
        <f t="shared" si="5"/>
        <v>4</v>
      </c>
      <c r="C13" s="21" t="str" cm="1">
        <f t="array" ref="C13">IF(ISERROR(INDEX('Pre-FTB Report'!$G$4:$G$5000,MATCH(1,($D$6='Pre-FTB Report'!$F$4:$F$5000)*($A13='Pre-FTB Report'!$E$4:$E$5000),0))),"",INDEX('Pre-FTB Report'!$G$4:$G$5000,MATCH(1,($D$6='Pre-FTB Report'!$F$4:$F$5000)*($A13='Pre-FTB Report'!$E$4:$E$5000),0)))</f>
        <v>WMSCOG Maryland</v>
      </c>
      <c r="D13" s="20"/>
      <c r="E13" s="20"/>
      <c r="F13" s="32" cm="1">
        <f t="array" ref="F13">IF(ISERROR(INDEX('Pre-FTB Report'!$K$4:$K$5000,MATCH(1,($D$6='Pre-FTB Report'!$F$4:$F$5000)*($A13='Pre-FTB Report'!$E$4:$E$5000),0))),"",INDEX('Pre-FTB Report'!$K$4:$K$5000,MATCH(1,($D$6='Pre-FTB Report'!$F$4:$F$5000)*($A13='Pre-FTB Report'!$E$4:$E$5000),0)))</f>
        <v>120000</v>
      </c>
      <c r="G13" s="48" cm="1">
        <f t="array" ref="G13">IF(ISERROR(INDEX('Pre-FTB Report'!$J$4:$J$5000,MATCH(1,($D$6='Pre-FTB Report'!$F$4:$F$5000)*($A13='Pre-FTB Report'!$E$4:$E$5000),0))),"",INDEX('Pre-FTB Report'!$J$4:$J$5000,MATCH(1,($D$6='Pre-FTB Report'!$F$4:$F$5000)*($A13='Pre-FTB Report'!$E$4:$E$5000),0)))</f>
        <v>44925</v>
      </c>
      <c r="H13" s="75">
        <f t="shared" si="1"/>
        <v>45290</v>
      </c>
      <c r="J13" s="22" t="str">
        <f t="shared" ref="J13:AS13" si="7">IF(AND($G13&lt;K$7,$H13&gt;=K$7),$F13/12,"")</f>
        <v/>
      </c>
      <c r="K13" s="22" t="str">
        <f t="shared" si="7"/>
        <v/>
      </c>
      <c r="L13" s="22" t="str">
        <f t="shared" si="7"/>
        <v/>
      </c>
      <c r="M13" s="22" t="str">
        <f t="shared" si="7"/>
        <v/>
      </c>
      <c r="N13" s="22" t="str">
        <f t="shared" si="7"/>
        <v/>
      </c>
      <c r="O13" s="22" t="str">
        <f t="shared" si="7"/>
        <v/>
      </c>
      <c r="P13" s="22" t="str">
        <f t="shared" si="7"/>
        <v/>
      </c>
      <c r="Q13" s="22" t="str">
        <f t="shared" si="7"/>
        <v/>
      </c>
      <c r="R13" s="22" t="str">
        <f t="shared" si="7"/>
        <v/>
      </c>
      <c r="S13" s="22" t="str">
        <f t="shared" si="7"/>
        <v/>
      </c>
      <c r="T13" s="22" t="str">
        <f t="shared" si="7"/>
        <v/>
      </c>
      <c r="U13" s="22">
        <f t="shared" si="7"/>
        <v>10000</v>
      </c>
      <c r="V13" s="22">
        <f t="shared" si="7"/>
        <v>10000</v>
      </c>
      <c r="W13" s="22">
        <f t="shared" si="7"/>
        <v>10000</v>
      </c>
      <c r="X13" s="22">
        <f t="shared" si="7"/>
        <v>10000</v>
      </c>
      <c r="Y13" s="22">
        <f t="shared" si="7"/>
        <v>10000</v>
      </c>
      <c r="Z13" s="22">
        <f t="shared" si="7"/>
        <v>10000</v>
      </c>
      <c r="AA13" s="22">
        <f t="shared" si="7"/>
        <v>10000</v>
      </c>
      <c r="AB13" s="22">
        <f t="shared" si="7"/>
        <v>10000</v>
      </c>
      <c r="AC13" s="22">
        <f t="shared" si="7"/>
        <v>10000</v>
      </c>
      <c r="AD13" s="22">
        <f t="shared" si="7"/>
        <v>10000</v>
      </c>
      <c r="AE13" s="22">
        <f t="shared" si="7"/>
        <v>10000</v>
      </c>
      <c r="AF13" s="22">
        <f t="shared" si="7"/>
        <v>10000</v>
      </c>
      <c r="AG13" s="22" t="str">
        <f t="shared" si="7"/>
        <v/>
      </c>
      <c r="AH13" s="22" t="str">
        <f t="shared" si="7"/>
        <v/>
      </c>
      <c r="AI13" s="22" t="str">
        <f t="shared" si="7"/>
        <v/>
      </c>
      <c r="AJ13" s="22" t="str">
        <f t="shared" si="7"/>
        <v/>
      </c>
      <c r="AK13" s="22" t="str">
        <f t="shared" si="7"/>
        <v/>
      </c>
      <c r="AL13" s="22" t="str">
        <f t="shared" si="7"/>
        <v/>
      </c>
      <c r="AM13" s="22" t="str">
        <f t="shared" si="7"/>
        <v/>
      </c>
      <c r="AN13" s="22" t="str">
        <f t="shared" si="7"/>
        <v/>
      </c>
      <c r="AO13" s="22" t="str">
        <f t="shared" si="7"/>
        <v/>
      </c>
      <c r="AP13" s="22" t="str">
        <f t="shared" si="7"/>
        <v/>
      </c>
      <c r="AQ13" s="22" t="str">
        <f t="shared" si="7"/>
        <v/>
      </c>
      <c r="AR13" s="22" t="str">
        <f t="shared" si="7"/>
        <v/>
      </c>
      <c r="AS13" s="22" t="str">
        <f t="shared" si="7"/>
        <v/>
      </c>
    </row>
    <row r="14" spans="1:46" x14ac:dyDescent="0.3">
      <c r="A14" s="18">
        <f t="shared" si="4"/>
        <v>4</v>
      </c>
      <c r="B14" s="2">
        <f t="shared" si="5"/>
        <v>5</v>
      </c>
      <c r="C14" s="21" t="str" cm="1">
        <f t="array" ref="C14">IF(ISERROR(INDEX('Pre-FTB Report'!$G$4:$G$5000,MATCH(1,($D$6='Pre-FTB Report'!$F$4:$F$5000)*($A14='Pre-FTB Report'!$E$4:$E$5000),0))),"",INDEX('Pre-FTB Report'!$G$4:$G$5000,MATCH(1,($D$6='Pre-FTB Report'!$F$4:$F$5000)*($A14='Pre-FTB Report'!$E$4:$E$5000),0)))</f>
        <v>RMEC Environmental</v>
      </c>
      <c r="D14" s="20"/>
      <c r="E14" s="20"/>
      <c r="F14" s="32" cm="1">
        <f t="array" ref="F14">IF(ISERROR(INDEX('Pre-FTB Report'!$K$4:$K$5000,MATCH(1,($D$6='Pre-FTB Report'!$F$4:$F$5000)*($A14='Pre-FTB Report'!$E$4:$E$5000),0))),"",INDEX('Pre-FTB Report'!$K$4:$K$5000,MATCH(1,($D$6='Pre-FTB Report'!$F$4:$F$5000)*($A14='Pre-FTB Report'!$E$4:$E$5000),0)))</f>
        <v>100000</v>
      </c>
      <c r="G14" s="48" cm="1">
        <f t="array" ref="G14">IF(ISERROR(INDEX('Pre-FTB Report'!$J$4:$J$5000,MATCH(1,($D$6='Pre-FTB Report'!$F$4:$F$5000)*($A14='Pre-FTB Report'!$E$4:$E$5000),0))),"",INDEX('Pre-FTB Report'!$J$4:$J$5000,MATCH(1,($D$6='Pre-FTB Report'!$F$4:$F$5000)*($A14='Pre-FTB Report'!$E$4:$E$5000),0)))</f>
        <v>44931</v>
      </c>
      <c r="H14" s="75">
        <f t="shared" si="1"/>
        <v>45296</v>
      </c>
      <c r="J14" s="22" t="str">
        <f t="shared" ref="J14:AS14" si="8">IF(AND($G14&lt;K$7,$H14&gt;=K$7),$F14/12,"")</f>
        <v/>
      </c>
      <c r="K14" s="22" t="str">
        <f t="shared" si="8"/>
        <v/>
      </c>
      <c r="L14" s="22" t="str">
        <f t="shared" si="8"/>
        <v/>
      </c>
      <c r="M14" s="22" t="str">
        <f t="shared" si="8"/>
        <v/>
      </c>
      <c r="N14" s="22" t="str">
        <f t="shared" si="8"/>
        <v/>
      </c>
      <c r="O14" s="22" t="str">
        <f t="shared" si="8"/>
        <v/>
      </c>
      <c r="P14" s="22" t="str">
        <f t="shared" si="8"/>
        <v/>
      </c>
      <c r="Q14" s="22" t="str">
        <f t="shared" si="8"/>
        <v/>
      </c>
      <c r="R14" s="22" t="str">
        <f t="shared" si="8"/>
        <v/>
      </c>
      <c r="S14" s="22" t="str">
        <f t="shared" si="8"/>
        <v/>
      </c>
      <c r="T14" s="22" t="str">
        <f t="shared" si="8"/>
        <v/>
      </c>
      <c r="U14" s="22" t="str">
        <f t="shared" si="8"/>
        <v/>
      </c>
      <c r="V14" s="22">
        <f t="shared" si="8"/>
        <v>8333.3333333333339</v>
      </c>
      <c r="W14" s="22">
        <f t="shared" si="8"/>
        <v>8333.3333333333339</v>
      </c>
      <c r="X14" s="22">
        <f t="shared" si="8"/>
        <v>8333.3333333333339</v>
      </c>
      <c r="Y14" s="22">
        <f t="shared" si="8"/>
        <v>8333.3333333333339</v>
      </c>
      <c r="Z14" s="22">
        <f t="shared" si="8"/>
        <v>8333.3333333333339</v>
      </c>
      <c r="AA14" s="22">
        <f t="shared" si="8"/>
        <v>8333.3333333333339</v>
      </c>
      <c r="AB14" s="22">
        <f t="shared" si="8"/>
        <v>8333.3333333333339</v>
      </c>
      <c r="AC14" s="22">
        <f t="shared" si="8"/>
        <v>8333.3333333333339</v>
      </c>
      <c r="AD14" s="22">
        <f t="shared" si="8"/>
        <v>8333.3333333333339</v>
      </c>
      <c r="AE14" s="22">
        <f t="shared" si="8"/>
        <v>8333.3333333333339</v>
      </c>
      <c r="AF14" s="22">
        <f t="shared" si="8"/>
        <v>8333.3333333333339</v>
      </c>
      <c r="AG14" s="22">
        <f t="shared" si="8"/>
        <v>8333.3333333333339</v>
      </c>
      <c r="AH14" s="22" t="str">
        <f t="shared" si="8"/>
        <v/>
      </c>
      <c r="AI14" s="22" t="str">
        <f t="shared" si="8"/>
        <v/>
      </c>
      <c r="AJ14" s="22" t="str">
        <f t="shared" si="8"/>
        <v/>
      </c>
      <c r="AK14" s="22" t="str">
        <f t="shared" si="8"/>
        <v/>
      </c>
      <c r="AL14" s="22" t="str">
        <f t="shared" si="8"/>
        <v/>
      </c>
      <c r="AM14" s="22" t="str">
        <f t="shared" si="8"/>
        <v/>
      </c>
      <c r="AN14" s="22" t="str">
        <f t="shared" si="8"/>
        <v/>
      </c>
      <c r="AO14" s="22" t="str">
        <f t="shared" si="8"/>
        <v/>
      </c>
      <c r="AP14" s="22" t="str">
        <f t="shared" si="8"/>
        <v/>
      </c>
      <c r="AQ14" s="22" t="str">
        <f t="shared" si="8"/>
        <v/>
      </c>
      <c r="AR14" s="22" t="str">
        <f t="shared" si="8"/>
        <v/>
      </c>
      <c r="AS14" s="22" t="str">
        <f t="shared" si="8"/>
        <v/>
      </c>
    </row>
    <row r="15" spans="1:46" x14ac:dyDescent="0.3">
      <c r="A15" s="18">
        <f t="shared" si="4"/>
        <v>5</v>
      </c>
      <c r="B15" s="2">
        <f t="shared" si="5"/>
        <v>6</v>
      </c>
      <c r="C15" s="21" t="str" cm="1">
        <f t="array" ref="C15">IF(ISERROR(INDEX('Pre-FTB Report'!$G$4:$G$5000,MATCH(1,($D$6='Pre-FTB Report'!$F$4:$F$5000)*($A15='Pre-FTB Report'!$E$4:$E$5000),0))),"",INDEX('Pre-FTB Report'!$G$4:$G$5000,MATCH(1,($D$6='Pre-FTB Report'!$F$4:$F$5000)*($A15='Pre-FTB Report'!$E$4:$E$5000),0)))</f>
        <v>Vertical Peak Technologies</v>
      </c>
      <c r="D15" s="20"/>
      <c r="E15" s="20"/>
      <c r="F15" s="32" cm="1">
        <f t="array" ref="F15">IF(ISERROR(INDEX('Pre-FTB Report'!$K$4:$K$5000,MATCH(1,($D$6='Pre-FTB Report'!$F$4:$F$5000)*($A15='Pre-FTB Report'!$E$4:$E$5000),0))),"",INDEX('Pre-FTB Report'!$K$4:$K$5000,MATCH(1,($D$6='Pre-FTB Report'!$F$4:$F$5000)*($A15='Pre-FTB Report'!$E$4:$E$5000),0)))</f>
        <v>62000</v>
      </c>
      <c r="G15" s="48" cm="1">
        <f t="array" ref="G15">IF(ISERROR(INDEX('Pre-FTB Report'!$J$4:$J$5000,MATCH(1,($D$6='Pre-FTB Report'!$F$4:$F$5000)*($A15='Pre-FTB Report'!$E$4:$E$5000),0))),"",INDEX('Pre-FTB Report'!$J$4:$J$5000,MATCH(1,($D$6='Pre-FTB Report'!$F$4:$F$5000)*($A15='Pre-FTB Report'!$E$4:$E$5000),0)))</f>
        <v>44935</v>
      </c>
      <c r="H15" s="75">
        <f t="shared" si="1"/>
        <v>45300</v>
      </c>
      <c r="J15" s="22" t="str">
        <f t="shared" ref="J15:AS15" si="9">IF(AND($G15&lt;K$7,$H15&gt;=K$7),$F15/12,"")</f>
        <v/>
      </c>
      <c r="K15" s="22" t="str">
        <f t="shared" si="9"/>
        <v/>
      </c>
      <c r="L15" s="22" t="str">
        <f t="shared" si="9"/>
        <v/>
      </c>
      <c r="M15" s="22" t="str">
        <f t="shared" si="9"/>
        <v/>
      </c>
      <c r="N15" s="22" t="str">
        <f t="shared" si="9"/>
        <v/>
      </c>
      <c r="O15" s="22" t="str">
        <f t="shared" si="9"/>
        <v/>
      </c>
      <c r="P15" s="22" t="str">
        <f t="shared" si="9"/>
        <v/>
      </c>
      <c r="Q15" s="22" t="str">
        <f t="shared" si="9"/>
        <v/>
      </c>
      <c r="R15" s="22" t="str">
        <f t="shared" si="9"/>
        <v/>
      </c>
      <c r="S15" s="22" t="str">
        <f t="shared" si="9"/>
        <v/>
      </c>
      <c r="T15" s="22" t="str">
        <f t="shared" si="9"/>
        <v/>
      </c>
      <c r="U15" s="22" t="str">
        <f t="shared" si="9"/>
        <v/>
      </c>
      <c r="V15" s="22">
        <f t="shared" si="9"/>
        <v>5166.666666666667</v>
      </c>
      <c r="W15" s="22">
        <f t="shared" si="9"/>
        <v>5166.666666666667</v>
      </c>
      <c r="X15" s="22">
        <f t="shared" si="9"/>
        <v>5166.666666666667</v>
      </c>
      <c r="Y15" s="22">
        <f t="shared" si="9"/>
        <v>5166.666666666667</v>
      </c>
      <c r="Z15" s="22">
        <f t="shared" si="9"/>
        <v>5166.666666666667</v>
      </c>
      <c r="AA15" s="22">
        <f t="shared" si="9"/>
        <v>5166.666666666667</v>
      </c>
      <c r="AB15" s="22">
        <f t="shared" si="9"/>
        <v>5166.666666666667</v>
      </c>
      <c r="AC15" s="22">
        <f t="shared" si="9"/>
        <v>5166.666666666667</v>
      </c>
      <c r="AD15" s="22">
        <f t="shared" si="9"/>
        <v>5166.666666666667</v>
      </c>
      <c r="AE15" s="22">
        <f t="shared" si="9"/>
        <v>5166.666666666667</v>
      </c>
      <c r="AF15" s="22">
        <f t="shared" si="9"/>
        <v>5166.666666666667</v>
      </c>
      <c r="AG15" s="22">
        <f t="shared" si="9"/>
        <v>5166.666666666667</v>
      </c>
      <c r="AH15" s="22" t="str">
        <f t="shared" si="9"/>
        <v/>
      </c>
      <c r="AI15" s="22" t="str">
        <f t="shared" si="9"/>
        <v/>
      </c>
      <c r="AJ15" s="22" t="str">
        <f t="shared" si="9"/>
        <v/>
      </c>
      <c r="AK15" s="22" t="str">
        <f t="shared" si="9"/>
        <v/>
      </c>
      <c r="AL15" s="22" t="str">
        <f t="shared" si="9"/>
        <v/>
      </c>
      <c r="AM15" s="22" t="str">
        <f t="shared" si="9"/>
        <v/>
      </c>
      <c r="AN15" s="22" t="str">
        <f t="shared" si="9"/>
        <v/>
      </c>
      <c r="AO15" s="22" t="str">
        <f t="shared" si="9"/>
        <v/>
      </c>
      <c r="AP15" s="22" t="str">
        <f t="shared" si="9"/>
        <v/>
      </c>
      <c r="AQ15" s="22" t="str">
        <f t="shared" si="9"/>
        <v/>
      </c>
      <c r="AR15" s="22" t="str">
        <f t="shared" si="9"/>
        <v/>
      </c>
      <c r="AS15" s="22" t="str">
        <f t="shared" si="9"/>
        <v/>
      </c>
    </row>
    <row r="16" spans="1:46" x14ac:dyDescent="0.3">
      <c r="A16" s="18">
        <f t="shared" si="4"/>
        <v>6</v>
      </c>
      <c r="B16" s="2">
        <f t="shared" si="5"/>
        <v>7</v>
      </c>
      <c r="C16" s="21" t="str" cm="1">
        <f t="array" ref="C16">IF(ISERROR(INDEX('Pre-FTB Report'!$G$4:$G$5000,MATCH(1,($D$6='Pre-FTB Report'!$F$4:$F$5000)*($A16='Pre-FTB Report'!$E$4:$E$5000),0))),"",INDEX('Pre-FTB Report'!$G$4:$G$5000,MATCH(1,($D$6='Pre-FTB Report'!$F$4:$F$5000)*($A16='Pre-FTB Report'!$E$4:$E$5000),0)))</f>
        <v>Lanier &amp; Associates Consulting Engineers Inc</v>
      </c>
      <c r="D16" s="20"/>
      <c r="E16" s="20"/>
      <c r="F16" s="32" cm="1">
        <f t="array" ref="F16">IF(ISERROR(INDEX('Pre-FTB Report'!$K$4:$K$5000,MATCH(1,($D$6='Pre-FTB Report'!$F$4:$F$5000)*($A16='Pre-FTB Report'!$E$4:$E$5000),0))),"",INDEX('Pre-FTB Report'!$K$4:$K$5000,MATCH(1,($D$6='Pre-FTB Report'!$F$4:$F$5000)*($A16='Pre-FTB Report'!$E$4:$E$5000),0)))</f>
        <v>60000</v>
      </c>
      <c r="G16" s="48" cm="1">
        <f t="array" ref="G16">IF(ISERROR(INDEX('Pre-FTB Report'!$J$4:$J$5000,MATCH(1,($D$6='Pre-FTB Report'!$F$4:$F$5000)*($A16='Pre-FTB Report'!$E$4:$E$5000),0))),"",INDEX('Pre-FTB Report'!$J$4:$J$5000,MATCH(1,($D$6='Pre-FTB Report'!$F$4:$F$5000)*($A16='Pre-FTB Report'!$E$4:$E$5000),0)))</f>
        <v>44957</v>
      </c>
      <c r="H16" s="75">
        <f t="shared" si="1"/>
        <v>45322</v>
      </c>
      <c r="J16" s="22" t="str">
        <f t="shared" ref="J16:AS16" si="10">IF(AND($G16&lt;K$7,$H16&gt;=K$7),$F16/12,"")</f>
        <v/>
      </c>
      <c r="K16" s="22" t="str">
        <f t="shared" si="10"/>
        <v/>
      </c>
      <c r="L16" s="22" t="str">
        <f t="shared" si="10"/>
        <v/>
      </c>
      <c r="M16" s="22" t="str">
        <f t="shared" si="10"/>
        <v/>
      </c>
      <c r="N16" s="22" t="str">
        <f t="shared" si="10"/>
        <v/>
      </c>
      <c r="O16" s="22" t="str">
        <f t="shared" si="10"/>
        <v/>
      </c>
      <c r="P16" s="22" t="str">
        <f t="shared" si="10"/>
        <v/>
      </c>
      <c r="Q16" s="22" t="str">
        <f t="shared" si="10"/>
        <v/>
      </c>
      <c r="R16" s="22" t="str">
        <f t="shared" si="10"/>
        <v/>
      </c>
      <c r="S16" s="22" t="str">
        <f t="shared" si="10"/>
        <v/>
      </c>
      <c r="T16" s="22" t="str">
        <f t="shared" si="10"/>
        <v/>
      </c>
      <c r="U16" s="22" t="str">
        <f t="shared" si="10"/>
        <v/>
      </c>
      <c r="V16" s="22">
        <f t="shared" si="10"/>
        <v>5000</v>
      </c>
      <c r="W16" s="22">
        <f t="shared" si="10"/>
        <v>5000</v>
      </c>
      <c r="X16" s="22">
        <f t="shared" si="10"/>
        <v>5000</v>
      </c>
      <c r="Y16" s="22">
        <f t="shared" si="10"/>
        <v>5000</v>
      </c>
      <c r="Z16" s="22">
        <f t="shared" si="10"/>
        <v>5000</v>
      </c>
      <c r="AA16" s="22">
        <f t="shared" si="10"/>
        <v>5000</v>
      </c>
      <c r="AB16" s="22">
        <f t="shared" si="10"/>
        <v>5000</v>
      </c>
      <c r="AC16" s="22">
        <f t="shared" si="10"/>
        <v>5000</v>
      </c>
      <c r="AD16" s="22">
        <f t="shared" si="10"/>
        <v>5000</v>
      </c>
      <c r="AE16" s="22">
        <f t="shared" si="10"/>
        <v>5000</v>
      </c>
      <c r="AF16" s="22">
        <f t="shared" si="10"/>
        <v>5000</v>
      </c>
      <c r="AG16" s="22">
        <f t="shared" si="10"/>
        <v>5000</v>
      </c>
      <c r="AH16" s="22" t="str">
        <f t="shared" si="10"/>
        <v/>
      </c>
      <c r="AI16" s="22" t="str">
        <f t="shared" si="10"/>
        <v/>
      </c>
      <c r="AJ16" s="22" t="str">
        <f t="shared" si="10"/>
        <v/>
      </c>
      <c r="AK16" s="22" t="str">
        <f t="shared" si="10"/>
        <v/>
      </c>
      <c r="AL16" s="22" t="str">
        <f t="shared" si="10"/>
        <v/>
      </c>
      <c r="AM16" s="22" t="str">
        <f t="shared" si="10"/>
        <v/>
      </c>
      <c r="AN16" s="22" t="str">
        <f t="shared" si="10"/>
        <v/>
      </c>
      <c r="AO16" s="22" t="str">
        <f t="shared" si="10"/>
        <v/>
      </c>
      <c r="AP16" s="22" t="str">
        <f t="shared" si="10"/>
        <v/>
      </c>
      <c r="AQ16" s="22" t="str">
        <f t="shared" si="10"/>
        <v/>
      </c>
      <c r="AR16" s="22" t="str">
        <f t="shared" si="10"/>
        <v/>
      </c>
      <c r="AS16" s="22" t="str">
        <f t="shared" si="10"/>
        <v/>
      </c>
    </row>
    <row r="17" spans="1:45" x14ac:dyDescent="0.3">
      <c r="A17" s="18">
        <f t="shared" si="4"/>
        <v>7</v>
      </c>
      <c r="B17" s="2">
        <f t="shared" si="5"/>
        <v>8</v>
      </c>
      <c r="C17" s="21" t="str" cm="1">
        <f t="array" ref="C17">IF(ISERROR(INDEX('Pre-FTB Report'!$G$4:$G$5000,MATCH(1,($D$6='Pre-FTB Report'!$F$4:$F$5000)*($A17='Pre-FTB Report'!$E$4:$E$5000),0))),"",INDEX('Pre-FTB Report'!$G$4:$G$5000,MATCH(1,($D$6='Pre-FTB Report'!$F$4:$F$5000)*($A17='Pre-FTB Report'!$E$4:$E$5000),0)))</f>
        <v>Western Transport Logistics</v>
      </c>
      <c r="D17" s="20"/>
      <c r="E17" s="20"/>
      <c r="F17" s="32" cm="1">
        <f t="array" ref="F17">IF(ISERROR(INDEX('Pre-FTB Report'!$K$4:$K$5000,MATCH(1,($D$6='Pre-FTB Report'!$F$4:$F$5000)*($A17='Pre-FTB Report'!$E$4:$E$5000),0))),"",INDEX('Pre-FTB Report'!$K$4:$K$5000,MATCH(1,($D$6='Pre-FTB Report'!$F$4:$F$5000)*($A17='Pre-FTB Report'!$E$4:$E$5000),0)))</f>
        <v>60000</v>
      </c>
      <c r="G17" s="48" cm="1">
        <f t="array" ref="G17">IF(ISERROR(INDEX('Pre-FTB Report'!$J$4:$J$5000,MATCH(1,($D$6='Pre-FTB Report'!$F$4:$F$5000)*($A17='Pre-FTB Report'!$E$4:$E$5000),0))),"",INDEX('Pre-FTB Report'!$J$4:$J$5000,MATCH(1,($D$6='Pre-FTB Report'!$F$4:$F$5000)*($A17='Pre-FTB Report'!$E$4:$E$5000),0)))</f>
        <v>44942</v>
      </c>
      <c r="H17" s="75">
        <f t="shared" si="1"/>
        <v>45307</v>
      </c>
      <c r="J17" s="22" t="str">
        <f t="shared" ref="J17:AS17" si="11">IF(AND($G17&lt;K$7,$H17&gt;=K$7),$F17/12,"")</f>
        <v/>
      </c>
      <c r="K17" s="22" t="str">
        <f t="shared" si="11"/>
        <v/>
      </c>
      <c r="L17" s="22" t="str">
        <f t="shared" si="11"/>
        <v/>
      </c>
      <c r="M17" s="22" t="str">
        <f t="shared" si="11"/>
        <v/>
      </c>
      <c r="N17" s="22" t="str">
        <f t="shared" si="11"/>
        <v/>
      </c>
      <c r="O17" s="22" t="str">
        <f t="shared" si="11"/>
        <v/>
      </c>
      <c r="P17" s="22" t="str">
        <f t="shared" si="11"/>
        <v/>
      </c>
      <c r="Q17" s="22" t="str">
        <f t="shared" si="11"/>
        <v/>
      </c>
      <c r="R17" s="22" t="str">
        <f t="shared" si="11"/>
        <v/>
      </c>
      <c r="S17" s="22" t="str">
        <f t="shared" si="11"/>
        <v/>
      </c>
      <c r="T17" s="22" t="str">
        <f t="shared" si="11"/>
        <v/>
      </c>
      <c r="U17" s="22" t="str">
        <f t="shared" si="11"/>
        <v/>
      </c>
      <c r="V17" s="22">
        <f t="shared" si="11"/>
        <v>5000</v>
      </c>
      <c r="W17" s="22">
        <f t="shared" si="11"/>
        <v>5000</v>
      </c>
      <c r="X17" s="22">
        <f t="shared" si="11"/>
        <v>5000</v>
      </c>
      <c r="Y17" s="22">
        <f t="shared" si="11"/>
        <v>5000</v>
      </c>
      <c r="Z17" s="22">
        <f t="shared" si="11"/>
        <v>5000</v>
      </c>
      <c r="AA17" s="22">
        <f t="shared" si="11"/>
        <v>5000</v>
      </c>
      <c r="AB17" s="22">
        <f t="shared" si="11"/>
        <v>5000</v>
      </c>
      <c r="AC17" s="22">
        <f t="shared" si="11"/>
        <v>5000</v>
      </c>
      <c r="AD17" s="22">
        <f t="shared" si="11"/>
        <v>5000</v>
      </c>
      <c r="AE17" s="22">
        <f t="shared" si="11"/>
        <v>5000</v>
      </c>
      <c r="AF17" s="22">
        <f t="shared" si="11"/>
        <v>5000</v>
      </c>
      <c r="AG17" s="22">
        <f t="shared" si="11"/>
        <v>5000</v>
      </c>
      <c r="AH17" s="22" t="str">
        <f t="shared" si="11"/>
        <v/>
      </c>
      <c r="AI17" s="22" t="str">
        <f t="shared" si="11"/>
        <v/>
      </c>
      <c r="AJ17" s="22" t="str">
        <f t="shared" si="11"/>
        <v/>
      </c>
      <c r="AK17" s="22" t="str">
        <f t="shared" si="11"/>
        <v/>
      </c>
      <c r="AL17" s="22" t="str">
        <f t="shared" si="11"/>
        <v/>
      </c>
      <c r="AM17" s="22" t="str">
        <f t="shared" si="11"/>
        <v/>
      </c>
      <c r="AN17" s="22" t="str">
        <f t="shared" si="11"/>
        <v/>
      </c>
      <c r="AO17" s="22" t="str">
        <f t="shared" si="11"/>
        <v/>
      </c>
      <c r="AP17" s="22" t="str">
        <f t="shared" si="11"/>
        <v/>
      </c>
      <c r="AQ17" s="22" t="str">
        <f t="shared" si="11"/>
        <v/>
      </c>
      <c r="AR17" s="22" t="str">
        <f t="shared" si="11"/>
        <v/>
      </c>
      <c r="AS17" s="22" t="str">
        <f t="shared" si="11"/>
        <v/>
      </c>
    </row>
    <row r="18" spans="1:45" x14ac:dyDescent="0.3">
      <c r="A18" s="18">
        <f t="shared" si="4"/>
        <v>8</v>
      </c>
      <c r="B18" s="2">
        <f t="shared" si="5"/>
        <v>9</v>
      </c>
      <c r="C18" s="21" t="str" cm="1">
        <f t="array" ref="C18">IF(ISERROR(INDEX('Pre-FTB Report'!$G$4:$G$5000,MATCH(1,($D$6='Pre-FTB Report'!$F$4:$F$5000)*($A18='Pre-FTB Report'!$E$4:$E$5000),0))),"",INDEX('Pre-FTB Report'!$G$4:$G$5000,MATCH(1,($D$6='Pre-FTB Report'!$F$4:$F$5000)*($A18='Pre-FTB Report'!$E$4:$E$5000),0)))</f>
        <v>Camelback Moving</v>
      </c>
      <c r="D18" s="20"/>
      <c r="E18" s="20"/>
      <c r="F18" s="32" cm="1">
        <f t="array" ref="F18">IF(ISERROR(INDEX('Pre-FTB Report'!$K$4:$K$5000,MATCH(1,($D$6='Pre-FTB Report'!$F$4:$F$5000)*($A18='Pre-FTB Report'!$E$4:$E$5000),0))),"",INDEX('Pre-FTB Report'!$K$4:$K$5000,MATCH(1,($D$6='Pre-FTB Report'!$F$4:$F$5000)*($A18='Pre-FTB Report'!$E$4:$E$5000),0)))</f>
        <v>50500</v>
      </c>
      <c r="G18" s="48" cm="1">
        <f t="array" ref="G18">IF(ISERROR(INDEX('Pre-FTB Report'!$J$4:$J$5000,MATCH(1,($D$6='Pre-FTB Report'!$F$4:$F$5000)*($A18='Pre-FTB Report'!$E$4:$E$5000),0))),"",INDEX('Pre-FTB Report'!$J$4:$J$5000,MATCH(1,($D$6='Pre-FTB Report'!$F$4:$F$5000)*($A18='Pre-FTB Report'!$E$4:$E$5000),0)))</f>
        <v>44942</v>
      </c>
      <c r="H18" s="75">
        <f t="shared" si="1"/>
        <v>45307</v>
      </c>
      <c r="J18" s="22" t="str">
        <f t="shared" ref="J18:AS18" si="12">IF(AND($G18&lt;K$7,$H18&gt;=K$7),$F18/12,"")</f>
        <v/>
      </c>
      <c r="K18" s="22" t="str">
        <f t="shared" si="12"/>
        <v/>
      </c>
      <c r="L18" s="22" t="str">
        <f t="shared" si="12"/>
        <v/>
      </c>
      <c r="M18" s="22" t="str">
        <f t="shared" si="12"/>
        <v/>
      </c>
      <c r="N18" s="22" t="str">
        <f t="shared" si="12"/>
        <v/>
      </c>
      <c r="O18" s="22" t="str">
        <f t="shared" si="12"/>
        <v/>
      </c>
      <c r="P18" s="22" t="str">
        <f t="shared" si="12"/>
        <v/>
      </c>
      <c r="Q18" s="22" t="str">
        <f t="shared" si="12"/>
        <v/>
      </c>
      <c r="R18" s="22" t="str">
        <f t="shared" si="12"/>
        <v/>
      </c>
      <c r="S18" s="22" t="str">
        <f t="shared" si="12"/>
        <v/>
      </c>
      <c r="T18" s="22" t="str">
        <f t="shared" si="12"/>
        <v/>
      </c>
      <c r="U18" s="22" t="str">
        <f t="shared" si="12"/>
        <v/>
      </c>
      <c r="V18" s="22">
        <f t="shared" si="12"/>
        <v>4208.333333333333</v>
      </c>
      <c r="W18" s="22">
        <f t="shared" si="12"/>
        <v>4208.333333333333</v>
      </c>
      <c r="X18" s="22">
        <f t="shared" si="12"/>
        <v>4208.333333333333</v>
      </c>
      <c r="Y18" s="22">
        <f t="shared" si="12"/>
        <v>4208.333333333333</v>
      </c>
      <c r="Z18" s="22">
        <f t="shared" si="12"/>
        <v>4208.333333333333</v>
      </c>
      <c r="AA18" s="22">
        <f t="shared" si="12"/>
        <v>4208.333333333333</v>
      </c>
      <c r="AB18" s="22">
        <f t="shared" si="12"/>
        <v>4208.333333333333</v>
      </c>
      <c r="AC18" s="22">
        <f t="shared" si="12"/>
        <v>4208.333333333333</v>
      </c>
      <c r="AD18" s="22">
        <f t="shared" si="12"/>
        <v>4208.333333333333</v>
      </c>
      <c r="AE18" s="22">
        <f t="shared" si="12"/>
        <v>4208.333333333333</v>
      </c>
      <c r="AF18" s="22">
        <f t="shared" si="12"/>
        <v>4208.333333333333</v>
      </c>
      <c r="AG18" s="22">
        <f t="shared" si="12"/>
        <v>4208.333333333333</v>
      </c>
      <c r="AH18" s="22" t="str">
        <f t="shared" si="12"/>
        <v/>
      </c>
      <c r="AI18" s="22" t="str">
        <f t="shared" si="12"/>
        <v/>
      </c>
      <c r="AJ18" s="22" t="str">
        <f t="shared" si="12"/>
        <v/>
      </c>
      <c r="AK18" s="22" t="str">
        <f t="shared" si="12"/>
        <v/>
      </c>
      <c r="AL18" s="22" t="str">
        <f t="shared" si="12"/>
        <v/>
      </c>
      <c r="AM18" s="22" t="str">
        <f t="shared" si="12"/>
        <v/>
      </c>
      <c r="AN18" s="22" t="str">
        <f t="shared" si="12"/>
        <v/>
      </c>
      <c r="AO18" s="22" t="str">
        <f t="shared" si="12"/>
        <v/>
      </c>
      <c r="AP18" s="22" t="str">
        <f t="shared" si="12"/>
        <v/>
      </c>
      <c r="AQ18" s="22" t="str">
        <f t="shared" si="12"/>
        <v/>
      </c>
      <c r="AR18" s="22" t="str">
        <f t="shared" si="12"/>
        <v/>
      </c>
      <c r="AS18" s="22" t="str">
        <f t="shared" si="12"/>
        <v/>
      </c>
    </row>
    <row r="19" spans="1:45" x14ac:dyDescent="0.3">
      <c r="A19" s="18">
        <f>A18+1</f>
        <v>9</v>
      </c>
      <c r="B19" s="2">
        <f t="shared" si="5"/>
        <v>10</v>
      </c>
      <c r="C19" s="21" t="str" cm="1">
        <f t="array" ref="C19">IF(ISERROR(INDEX('Pre-FTB Report'!$G$4:$G$5000,MATCH(1,($D$6='Pre-FTB Report'!$F$4:$F$5000)*($A19='Pre-FTB Report'!$E$4:$E$5000),0))),"",INDEX('Pre-FTB Report'!$G$4:$G$5000,MATCH(1,($D$6='Pre-FTB Report'!$F$4:$F$5000)*($A19='Pre-FTB Report'!$E$4:$E$5000),0)))</f>
        <v>Armada Trucking</v>
      </c>
      <c r="D19" s="20"/>
      <c r="E19" s="20"/>
      <c r="F19" s="32" cm="1">
        <f t="array" ref="F19">IF(ISERROR(INDEX('Pre-FTB Report'!$K$4:$K$5000,MATCH(1,($D$6='Pre-FTB Report'!$F$4:$F$5000)*($A19='Pre-FTB Report'!$E$4:$E$5000),0))),"",INDEX('Pre-FTB Report'!$K$4:$K$5000,MATCH(1,($D$6='Pre-FTB Report'!$F$4:$F$5000)*($A19='Pre-FTB Report'!$E$4:$E$5000),0)))</f>
        <v>50001</v>
      </c>
      <c r="G19" s="48" cm="1">
        <f t="array" ref="G19">IF(ISERROR(INDEX('Pre-FTB Report'!$J$4:$J$5000,MATCH(1,($D$6='Pre-FTB Report'!$F$4:$F$5000)*($A19='Pre-FTB Report'!$E$4:$E$5000),0))),"",INDEX('Pre-FTB Report'!$J$4:$J$5000,MATCH(1,($D$6='Pre-FTB Report'!$F$4:$F$5000)*($A19='Pre-FTB Report'!$E$4:$E$5000),0)))</f>
        <v>44926</v>
      </c>
      <c r="H19" s="75">
        <f t="shared" si="1"/>
        <v>45291</v>
      </c>
      <c r="J19" s="22" t="str">
        <f t="shared" ref="J19:AS19" si="13">IF(AND($G19&lt;K$7,$H19&gt;=K$7),$F19/12,"")</f>
        <v/>
      </c>
      <c r="K19" s="22" t="str">
        <f t="shared" si="13"/>
        <v/>
      </c>
      <c r="L19" s="22" t="str">
        <f t="shared" si="13"/>
        <v/>
      </c>
      <c r="M19" s="22" t="str">
        <f t="shared" si="13"/>
        <v/>
      </c>
      <c r="N19" s="22" t="str">
        <f t="shared" si="13"/>
        <v/>
      </c>
      <c r="O19" s="22" t="str">
        <f t="shared" si="13"/>
        <v/>
      </c>
      <c r="P19" s="22" t="str">
        <f t="shared" si="13"/>
        <v/>
      </c>
      <c r="Q19" s="22" t="str">
        <f t="shared" si="13"/>
        <v/>
      </c>
      <c r="R19" s="22" t="str">
        <f t="shared" si="13"/>
        <v/>
      </c>
      <c r="S19" s="22" t="str">
        <f t="shared" si="13"/>
        <v/>
      </c>
      <c r="T19" s="22" t="str">
        <f t="shared" si="13"/>
        <v/>
      </c>
      <c r="U19" s="22">
        <f t="shared" si="13"/>
        <v>4166.75</v>
      </c>
      <c r="V19" s="22">
        <f t="shared" si="13"/>
        <v>4166.75</v>
      </c>
      <c r="W19" s="22">
        <f t="shared" si="13"/>
        <v>4166.75</v>
      </c>
      <c r="X19" s="22">
        <f t="shared" si="13"/>
        <v>4166.75</v>
      </c>
      <c r="Y19" s="22">
        <f t="shared" si="13"/>
        <v>4166.75</v>
      </c>
      <c r="Z19" s="22">
        <f t="shared" si="13"/>
        <v>4166.75</v>
      </c>
      <c r="AA19" s="22">
        <f t="shared" si="13"/>
        <v>4166.75</v>
      </c>
      <c r="AB19" s="22">
        <f t="shared" si="13"/>
        <v>4166.75</v>
      </c>
      <c r="AC19" s="22">
        <f t="shared" si="13"/>
        <v>4166.75</v>
      </c>
      <c r="AD19" s="22">
        <f t="shared" si="13"/>
        <v>4166.75</v>
      </c>
      <c r="AE19" s="22">
        <f t="shared" si="13"/>
        <v>4166.75</v>
      </c>
      <c r="AF19" s="22">
        <f t="shared" si="13"/>
        <v>4166.75</v>
      </c>
      <c r="AG19" s="22" t="str">
        <f t="shared" si="13"/>
        <v/>
      </c>
      <c r="AH19" s="22" t="str">
        <f t="shared" si="13"/>
        <v/>
      </c>
      <c r="AI19" s="22" t="str">
        <f t="shared" si="13"/>
        <v/>
      </c>
      <c r="AJ19" s="22" t="str">
        <f t="shared" si="13"/>
        <v/>
      </c>
      <c r="AK19" s="22" t="str">
        <f t="shared" si="13"/>
        <v/>
      </c>
      <c r="AL19" s="22" t="str">
        <f t="shared" si="13"/>
        <v/>
      </c>
      <c r="AM19" s="22" t="str">
        <f t="shared" si="13"/>
        <v/>
      </c>
      <c r="AN19" s="22" t="str">
        <f t="shared" si="13"/>
        <v/>
      </c>
      <c r="AO19" s="22" t="str">
        <f t="shared" si="13"/>
        <v/>
      </c>
      <c r="AP19" s="22" t="str">
        <f t="shared" si="13"/>
        <v/>
      </c>
      <c r="AQ19" s="22" t="str">
        <f t="shared" si="13"/>
        <v/>
      </c>
      <c r="AR19" s="22" t="str">
        <f t="shared" si="13"/>
        <v/>
      </c>
      <c r="AS19" s="22" t="str">
        <f t="shared" si="13"/>
        <v/>
      </c>
    </row>
    <row r="20" spans="1:45" x14ac:dyDescent="0.3">
      <c r="A20" s="18">
        <f t="shared" si="4"/>
        <v>10</v>
      </c>
      <c r="B20" s="2">
        <f t="shared" si="5"/>
        <v>11</v>
      </c>
      <c r="C20" s="21" t="str" cm="1">
        <f t="array" ref="C20">IF(ISERROR(INDEX('Pre-FTB Report'!$G$4:$G$5000,MATCH(1,($D$6='Pre-FTB Report'!$F$4:$F$5000)*($A20='Pre-FTB Report'!$E$4:$E$5000),0))),"",INDEX('Pre-FTB Report'!$G$4:$G$5000,MATCH(1,($D$6='Pre-FTB Report'!$F$4:$F$5000)*($A20='Pre-FTB Report'!$E$4:$E$5000),0)))</f>
        <v>Tucana Engineering</v>
      </c>
      <c r="D20" s="20"/>
      <c r="E20" s="20"/>
      <c r="F20" s="32" cm="1">
        <f t="array" ref="F20">IF(ISERROR(INDEX('Pre-FTB Report'!$K$4:$K$5000,MATCH(1,($D$6='Pre-FTB Report'!$F$4:$F$5000)*($A20='Pre-FTB Report'!$E$4:$E$5000),0))),"",INDEX('Pre-FTB Report'!$K$4:$K$5000,MATCH(1,($D$6='Pre-FTB Report'!$F$4:$F$5000)*($A20='Pre-FTB Report'!$E$4:$E$5000),0)))</f>
        <v>40000</v>
      </c>
      <c r="G20" s="48" cm="1">
        <f t="array" ref="G20">IF(ISERROR(INDEX('Pre-FTB Report'!$J$4:$J$5000,MATCH(1,($D$6='Pre-FTB Report'!$F$4:$F$5000)*($A20='Pre-FTB Report'!$E$4:$E$5000),0))),"",INDEX('Pre-FTB Report'!$J$4:$J$5000,MATCH(1,($D$6='Pre-FTB Report'!$F$4:$F$5000)*($A20='Pre-FTB Report'!$E$4:$E$5000),0)))</f>
        <v>44942</v>
      </c>
      <c r="H20" s="75">
        <f t="shared" si="1"/>
        <v>45307</v>
      </c>
      <c r="J20" s="22" t="str">
        <f t="shared" ref="J20:AS20" si="14">IF(AND($G20&lt;K$7,$H20&gt;=K$7),$F20/12,"")</f>
        <v/>
      </c>
      <c r="K20" s="22" t="str">
        <f t="shared" si="14"/>
        <v/>
      </c>
      <c r="L20" s="22" t="str">
        <f t="shared" si="14"/>
        <v/>
      </c>
      <c r="M20" s="22" t="str">
        <f t="shared" si="14"/>
        <v/>
      </c>
      <c r="N20" s="22" t="str">
        <f t="shared" si="14"/>
        <v/>
      </c>
      <c r="O20" s="22" t="str">
        <f t="shared" si="14"/>
        <v/>
      </c>
      <c r="P20" s="22" t="str">
        <f t="shared" si="14"/>
        <v/>
      </c>
      <c r="Q20" s="22" t="str">
        <f t="shared" si="14"/>
        <v/>
      </c>
      <c r="R20" s="22" t="str">
        <f t="shared" si="14"/>
        <v/>
      </c>
      <c r="S20" s="22" t="str">
        <f t="shared" si="14"/>
        <v/>
      </c>
      <c r="T20" s="22" t="str">
        <f t="shared" si="14"/>
        <v/>
      </c>
      <c r="U20" s="22" t="str">
        <f t="shared" si="14"/>
        <v/>
      </c>
      <c r="V20" s="22">
        <f t="shared" si="14"/>
        <v>3333.3333333333335</v>
      </c>
      <c r="W20" s="22">
        <f t="shared" si="14"/>
        <v>3333.3333333333335</v>
      </c>
      <c r="X20" s="22">
        <f t="shared" si="14"/>
        <v>3333.3333333333335</v>
      </c>
      <c r="Y20" s="22">
        <f t="shared" si="14"/>
        <v>3333.3333333333335</v>
      </c>
      <c r="Z20" s="22">
        <f t="shared" si="14"/>
        <v>3333.3333333333335</v>
      </c>
      <c r="AA20" s="22">
        <f t="shared" si="14"/>
        <v>3333.3333333333335</v>
      </c>
      <c r="AB20" s="22">
        <f t="shared" si="14"/>
        <v>3333.3333333333335</v>
      </c>
      <c r="AC20" s="22">
        <f t="shared" si="14"/>
        <v>3333.3333333333335</v>
      </c>
      <c r="AD20" s="22">
        <f t="shared" si="14"/>
        <v>3333.3333333333335</v>
      </c>
      <c r="AE20" s="22">
        <f t="shared" si="14"/>
        <v>3333.3333333333335</v>
      </c>
      <c r="AF20" s="22">
        <f t="shared" si="14"/>
        <v>3333.3333333333335</v>
      </c>
      <c r="AG20" s="22">
        <f t="shared" si="14"/>
        <v>3333.3333333333335</v>
      </c>
      <c r="AH20" s="22" t="str">
        <f t="shared" si="14"/>
        <v/>
      </c>
      <c r="AI20" s="22" t="str">
        <f t="shared" si="14"/>
        <v/>
      </c>
      <c r="AJ20" s="22" t="str">
        <f t="shared" si="14"/>
        <v/>
      </c>
      <c r="AK20" s="22" t="str">
        <f t="shared" si="14"/>
        <v/>
      </c>
      <c r="AL20" s="22" t="str">
        <f t="shared" si="14"/>
        <v/>
      </c>
      <c r="AM20" s="22" t="str">
        <f t="shared" si="14"/>
        <v/>
      </c>
      <c r="AN20" s="22" t="str">
        <f t="shared" si="14"/>
        <v/>
      </c>
      <c r="AO20" s="22" t="str">
        <f t="shared" si="14"/>
        <v/>
      </c>
      <c r="AP20" s="22" t="str">
        <f t="shared" si="14"/>
        <v/>
      </c>
      <c r="AQ20" s="22" t="str">
        <f t="shared" si="14"/>
        <v/>
      </c>
      <c r="AR20" s="22" t="str">
        <f t="shared" si="14"/>
        <v/>
      </c>
      <c r="AS20" s="22" t="str">
        <f t="shared" si="14"/>
        <v/>
      </c>
    </row>
    <row r="21" spans="1:45" x14ac:dyDescent="0.3">
      <c r="A21" s="18">
        <f t="shared" si="4"/>
        <v>11</v>
      </c>
      <c r="B21" s="2">
        <f t="shared" si="5"/>
        <v>12</v>
      </c>
      <c r="C21" s="21" t="str" cm="1">
        <f t="array" ref="C21">IF(ISERROR(INDEX('Pre-FTB Report'!$G$4:$G$5000,MATCH(1,($D$6='Pre-FTB Report'!$F$4:$F$5000)*($A21='Pre-FTB Report'!$E$4:$E$5000),0))),"",INDEX('Pre-FTB Report'!$G$4:$G$5000,MATCH(1,($D$6='Pre-FTB Report'!$F$4:$F$5000)*($A21='Pre-FTB Report'!$E$4:$E$5000),0)))</f>
        <v/>
      </c>
      <c r="D21" s="20"/>
      <c r="E21" s="20"/>
      <c r="F21" s="32" t="str" cm="1">
        <f t="array" ref="F21">IF(ISERROR(INDEX('Pre-FTB Report'!$K$4:$K$5000,MATCH(1,($D$6='Pre-FTB Report'!$F$4:$F$5000)*($A21='Pre-FTB Report'!$E$4:$E$5000),0))),"",INDEX('Pre-FTB Report'!$K$4:$K$5000,MATCH(1,($D$6='Pre-FTB Report'!$F$4:$F$5000)*($A21='Pre-FTB Report'!$E$4:$E$5000),0)))</f>
        <v/>
      </c>
      <c r="G21" s="48" t="str" cm="1">
        <f t="array" ref="G21">IF(ISERROR(INDEX('Pre-FTB Report'!$J$4:$J$5000,MATCH(1,($D$6='Pre-FTB Report'!$F$4:$F$5000)*($A21='Pre-FTB Report'!$E$4:$E$5000),0))),"",INDEX('Pre-FTB Report'!$J$4:$J$5000,MATCH(1,($D$6='Pre-FTB Report'!$F$4:$F$5000)*($A21='Pre-FTB Report'!$E$4:$E$5000),0)))</f>
        <v/>
      </c>
      <c r="H21" s="75" t="str">
        <f t="shared" si="1"/>
        <v/>
      </c>
      <c r="J21" s="22" t="str">
        <f t="shared" ref="J21:AS21" si="15">IF(AND($G21&lt;K$7,$H21&gt;=K$7),$F21/12,"")</f>
        <v/>
      </c>
      <c r="K21" s="22" t="str">
        <f t="shared" si="15"/>
        <v/>
      </c>
      <c r="L21" s="22" t="str">
        <f t="shared" si="15"/>
        <v/>
      </c>
      <c r="M21" s="22" t="str">
        <f t="shared" si="15"/>
        <v/>
      </c>
      <c r="N21" s="22" t="str">
        <f t="shared" si="15"/>
        <v/>
      </c>
      <c r="O21" s="22" t="str">
        <f t="shared" si="15"/>
        <v/>
      </c>
      <c r="P21" s="22" t="str">
        <f t="shared" si="15"/>
        <v/>
      </c>
      <c r="Q21" s="22" t="str">
        <f t="shared" si="15"/>
        <v/>
      </c>
      <c r="R21" s="22" t="str">
        <f t="shared" si="15"/>
        <v/>
      </c>
      <c r="S21" s="22" t="str">
        <f t="shared" si="15"/>
        <v/>
      </c>
      <c r="T21" s="22" t="str">
        <f t="shared" si="15"/>
        <v/>
      </c>
      <c r="U21" s="22" t="str">
        <f t="shared" si="15"/>
        <v/>
      </c>
      <c r="V21" s="22" t="str">
        <f t="shared" si="15"/>
        <v/>
      </c>
      <c r="W21" s="22" t="str">
        <f t="shared" si="15"/>
        <v/>
      </c>
      <c r="X21" s="22" t="str">
        <f t="shared" si="15"/>
        <v/>
      </c>
      <c r="Y21" s="22" t="str">
        <f t="shared" si="15"/>
        <v/>
      </c>
      <c r="Z21" s="22" t="str">
        <f t="shared" si="15"/>
        <v/>
      </c>
      <c r="AA21" s="22" t="str">
        <f t="shared" si="15"/>
        <v/>
      </c>
      <c r="AB21" s="22" t="str">
        <f t="shared" si="15"/>
        <v/>
      </c>
      <c r="AC21" s="22" t="str">
        <f t="shared" si="15"/>
        <v/>
      </c>
      <c r="AD21" s="22" t="str">
        <f t="shared" si="15"/>
        <v/>
      </c>
      <c r="AE21" s="22" t="str">
        <f t="shared" si="15"/>
        <v/>
      </c>
      <c r="AF21" s="22" t="str">
        <f t="shared" si="15"/>
        <v/>
      </c>
      <c r="AG21" s="22" t="str">
        <f t="shared" si="15"/>
        <v/>
      </c>
      <c r="AH21" s="22" t="str">
        <f t="shared" si="15"/>
        <v/>
      </c>
      <c r="AI21" s="22" t="str">
        <f t="shared" si="15"/>
        <v/>
      </c>
      <c r="AJ21" s="22" t="str">
        <f t="shared" si="15"/>
        <v/>
      </c>
      <c r="AK21" s="22" t="str">
        <f t="shared" si="15"/>
        <v/>
      </c>
      <c r="AL21" s="22" t="str">
        <f t="shared" si="15"/>
        <v/>
      </c>
      <c r="AM21" s="22" t="str">
        <f t="shared" si="15"/>
        <v/>
      </c>
      <c r="AN21" s="22" t="str">
        <f t="shared" si="15"/>
        <v/>
      </c>
      <c r="AO21" s="22" t="str">
        <f t="shared" si="15"/>
        <v/>
      </c>
      <c r="AP21" s="22" t="str">
        <f t="shared" si="15"/>
        <v/>
      </c>
      <c r="AQ21" s="22" t="str">
        <f t="shared" si="15"/>
        <v/>
      </c>
      <c r="AR21" s="22" t="str">
        <f t="shared" si="15"/>
        <v/>
      </c>
      <c r="AS21" s="22" t="str">
        <f t="shared" si="15"/>
        <v/>
      </c>
    </row>
    <row r="22" spans="1:45" x14ac:dyDescent="0.3">
      <c r="A22" s="18">
        <f t="shared" si="4"/>
        <v>12</v>
      </c>
      <c r="B22" s="2">
        <f t="shared" si="5"/>
        <v>13</v>
      </c>
      <c r="C22" s="21" t="str" cm="1">
        <f t="array" ref="C22">IF(ISERROR(INDEX('Pre-FTB Report'!$G$4:$G$5000,MATCH(1,($D$6='Pre-FTB Report'!$F$4:$F$5000)*($A22='Pre-FTB Report'!$E$4:$E$5000),0))),"",INDEX('Pre-FTB Report'!$G$4:$G$5000,MATCH(1,($D$6='Pre-FTB Report'!$F$4:$F$5000)*($A22='Pre-FTB Report'!$E$4:$E$5000),0)))</f>
        <v/>
      </c>
      <c r="D22" s="20"/>
      <c r="E22" s="20"/>
      <c r="F22" s="32" t="str" cm="1">
        <f t="array" ref="F22">IF(ISERROR(INDEX('Pre-FTB Report'!$K$4:$K$5000,MATCH(1,($D$6='Pre-FTB Report'!$F$4:$F$5000)*($A22='Pre-FTB Report'!$E$4:$E$5000),0))),"",INDEX('Pre-FTB Report'!$K$4:$K$5000,MATCH(1,($D$6='Pre-FTB Report'!$F$4:$F$5000)*($A22='Pre-FTB Report'!$E$4:$E$5000),0)))</f>
        <v/>
      </c>
      <c r="G22" s="48" t="str" cm="1">
        <f t="array" ref="G22">IF(ISERROR(INDEX('Pre-FTB Report'!$J$4:$J$5000,MATCH(1,($D$6='Pre-FTB Report'!$F$4:$F$5000)*($A22='Pre-FTB Report'!$E$4:$E$5000),0))),"",INDEX('Pre-FTB Report'!$J$4:$J$5000,MATCH(1,($D$6='Pre-FTB Report'!$F$4:$F$5000)*($A22='Pre-FTB Report'!$E$4:$E$5000),0)))</f>
        <v/>
      </c>
      <c r="H22" s="75" t="str">
        <f t="shared" si="1"/>
        <v/>
      </c>
      <c r="J22" s="22" t="str">
        <f t="shared" ref="J22:AS22" si="16">IF(AND($G22&lt;K$7,$H22&gt;=K$7),$F22/12,"")</f>
        <v/>
      </c>
      <c r="K22" s="22" t="str">
        <f t="shared" si="16"/>
        <v/>
      </c>
      <c r="L22" s="22" t="str">
        <f t="shared" si="16"/>
        <v/>
      </c>
      <c r="M22" s="22" t="str">
        <f t="shared" si="16"/>
        <v/>
      </c>
      <c r="N22" s="22" t="str">
        <f t="shared" si="16"/>
        <v/>
      </c>
      <c r="O22" s="22" t="str">
        <f t="shared" si="16"/>
        <v/>
      </c>
      <c r="P22" s="22" t="str">
        <f t="shared" si="16"/>
        <v/>
      </c>
      <c r="Q22" s="22" t="str">
        <f t="shared" si="16"/>
        <v/>
      </c>
      <c r="R22" s="22" t="str">
        <f t="shared" si="16"/>
        <v/>
      </c>
      <c r="S22" s="22" t="str">
        <f t="shared" si="16"/>
        <v/>
      </c>
      <c r="T22" s="22" t="str">
        <f t="shared" si="16"/>
        <v/>
      </c>
      <c r="U22" s="22" t="str">
        <f t="shared" si="16"/>
        <v/>
      </c>
      <c r="V22" s="22" t="str">
        <f t="shared" si="16"/>
        <v/>
      </c>
      <c r="W22" s="22" t="str">
        <f t="shared" si="16"/>
        <v/>
      </c>
      <c r="X22" s="22" t="str">
        <f t="shared" si="16"/>
        <v/>
      </c>
      <c r="Y22" s="22" t="str">
        <f t="shared" si="16"/>
        <v/>
      </c>
      <c r="Z22" s="22" t="str">
        <f t="shared" si="16"/>
        <v/>
      </c>
      <c r="AA22" s="22" t="str">
        <f t="shared" si="16"/>
        <v/>
      </c>
      <c r="AB22" s="22" t="str">
        <f t="shared" si="16"/>
        <v/>
      </c>
      <c r="AC22" s="22" t="str">
        <f t="shared" si="16"/>
        <v/>
      </c>
      <c r="AD22" s="22" t="str">
        <f t="shared" si="16"/>
        <v/>
      </c>
      <c r="AE22" s="22" t="str">
        <f t="shared" si="16"/>
        <v/>
      </c>
      <c r="AF22" s="22" t="str">
        <f t="shared" si="16"/>
        <v/>
      </c>
      <c r="AG22" s="22" t="str">
        <f t="shared" si="16"/>
        <v/>
      </c>
      <c r="AH22" s="22" t="str">
        <f t="shared" si="16"/>
        <v/>
      </c>
      <c r="AI22" s="22" t="str">
        <f t="shared" si="16"/>
        <v/>
      </c>
      <c r="AJ22" s="22" t="str">
        <f t="shared" si="16"/>
        <v/>
      </c>
      <c r="AK22" s="22" t="str">
        <f t="shared" si="16"/>
        <v/>
      </c>
      <c r="AL22" s="22" t="str">
        <f t="shared" si="16"/>
        <v/>
      </c>
      <c r="AM22" s="22" t="str">
        <f t="shared" si="16"/>
        <v/>
      </c>
      <c r="AN22" s="22" t="str">
        <f t="shared" si="16"/>
        <v/>
      </c>
      <c r="AO22" s="22" t="str">
        <f t="shared" si="16"/>
        <v/>
      </c>
      <c r="AP22" s="22" t="str">
        <f t="shared" si="16"/>
        <v/>
      </c>
      <c r="AQ22" s="22" t="str">
        <f t="shared" si="16"/>
        <v/>
      </c>
      <c r="AR22" s="22" t="str">
        <f t="shared" si="16"/>
        <v/>
      </c>
      <c r="AS22" s="22" t="str">
        <f t="shared" si="16"/>
        <v/>
      </c>
    </row>
    <row r="23" spans="1:45" x14ac:dyDescent="0.3">
      <c r="A23" s="18">
        <f t="shared" si="4"/>
        <v>13</v>
      </c>
      <c r="B23" s="2">
        <f t="shared" si="5"/>
        <v>14</v>
      </c>
      <c r="C23" s="21" t="str" cm="1">
        <f t="array" ref="C23">IF(ISERROR(INDEX('Pre-FTB Report'!$G$4:$G$5000,MATCH(1,($D$6='Pre-FTB Report'!$F$4:$F$5000)*($A23='Pre-FTB Report'!$E$4:$E$5000),0))),"",INDEX('Pre-FTB Report'!$G$4:$G$5000,MATCH(1,($D$6='Pre-FTB Report'!$F$4:$F$5000)*($A23='Pre-FTB Report'!$E$4:$E$5000),0)))</f>
        <v/>
      </c>
      <c r="D23" s="20"/>
      <c r="E23" s="20"/>
      <c r="F23" s="32" t="str" cm="1">
        <f t="array" ref="F23">IF(ISERROR(INDEX('Pre-FTB Report'!$K$4:$K$5000,MATCH(1,($D$6='Pre-FTB Report'!$F$4:$F$5000)*($A23='Pre-FTB Report'!$E$4:$E$5000),0))),"",INDEX('Pre-FTB Report'!$K$4:$K$5000,MATCH(1,($D$6='Pre-FTB Report'!$F$4:$F$5000)*($A23='Pre-FTB Report'!$E$4:$E$5000),0)))</f>
        <v/>
      </c>
      <c r="G23" s="48" t="str" cm="1">
        <f t="array" ref="G23">IF(ISERROR(INDEX('Pre-FTB Report'!$J$4:$J$5000,MATCH(1,($D$6='Pre-FTB Report'!$F$4:$F$5000)*($A23='Pre-FTB Report'!$E$4:$E$5000),0))),"",INDEX('Pre-FTB Report'!$J$4:$J$5000,MATCH(1,($D$6='Pre-FTB Report'!$F$4:$F$5000)*($A23='Pre-FTB Report'!$E$4:$E$5000),0)))</f>
        <v/>
      </c>
      <c r="H23" s="75" t="str">
        <f t="shared" si="1"/>
        <v/>
      </c>
      <c r="J23" s="22" t="str">
        <f t="shared" ref="J23:AS23" si="17">IF(AND($G23&lt;K$7,$H23&gt;=K$7),$F23/12,"")</f>
        <v/>
      </c>
      <c r="K23" s="22" t="str">
        <f t="shared" si="17"/>
        <v/>
      </c>
      <c r="L23" s="22" t="str">
        <f t="shared" si="17"/>
        <v/>
      </c>
      <c r="M23" s="22" t="str">
        <f t="shared" si="17"/>
        <v/>
      </c>
      <c r="N23" s="22" t="str">
        <f t="shared" si="17"/>
        <v/>
      </c>
      <c r="O23" s="22" t="str">
        <f t="shared" si="17"/>
        <v/>
      </c>
      <c r="P23" s="22" t="str">
        <f t="shared" si="17"/>
        <v/>
      </c>
      <c r="Q23" s="22" t="str">
        <f t="shared" si="17"/>
        <v/>
      </c>
      <c r="R23" s="22" t="str">
        <f t="shared" si="17"/>
        <v/>
      </c>
      <c r="S23" s="22" t="str">
        <f t="shared" si="17"/>
        <v/>
      </c>
      <c r="T23" s="22" t="str">
        <f t="shared" si="17"/>
        <v/>
      </c>
      <c r="U23" s="22" t="str">
        <f t="shared" si="17"/>
        <v/>
      </c>
      <c r="V23" s="22" t="str">
        <f t="shared" si="17"/>
        <v/>
      </c>
      <c r="W23" s="22" t="str">
        <f t="shared" si="17"/>
        <v/>
      </c>
      <c r="X23" s="22" t="str">
        <f t="shared" si="17"/>
        <v/>
      </c>
      <c r="Y23" s="22" t="str">
        <f t="shared" si="17"/>
        <v/>
      </c>
      <c r="Z23" s="22" t="str">
        <f t="shared" si="17"/>
        <v/>
      </c>
      <c r="AA23" s="22" t="str">
        <f t="shared" si="17"/>
        <v/>
      </c>
      <c r="AB23" s="22" t="str">
        <f t="shared" si="17"/>
        <v/>
      </c>
      <c r="AC23" s="22" t="str">
        <f t="shared" si="17"/>
        <v/>
      </c>
      <c r="AD23" s="22" t="str">
        <f t="shared" si="17"/>
        <v/>
      </c>
      <c r="AE23" s="22" t="str">
        <f t="shared" si="17"/>
        <v/>
      </c>
      <c r="AF23" s="22" t="str">
        <f t="shared" si="17"/>
        <v/>
      </c>
      <c r="AG23" s="22" t="str">
        <f t="shared" si="17"/>
        <v/>
      </c>
      <c r="AH23" s="22" t="str">
        <f t="shared" si="17"/>
        <v/>
      </c>
      <c r="AI23" s="22" t="str">
        <f t="shared" si="17"/>
        <v/>
      </c>
      <c r="AJ23" s="22" t="str">
        <f t="shared" si="17"/>
        <v/>
      </c>
      <c r="AK23" s="22" t="str">
        <f t="shared" si="17"/>
        <v/>
      </c>
      <c r="AL23" s="22" t="str">
        <f t="shared" si="17"/>
        <v/>
      </c>
      <c r="AM23" s="22" t="str">
        <f t="shared" si="17"/>
        <v/>
      </c>
      <c r="AN23" s="22" t="str">
        <f t="shared" si="17"/>
        <v/>
      </c>
      <c r="AO23" s="22" t="str">
        <f t="shared" si="17"/>
        <v/>
      </c>
      <c r="AP23" s="22" t="str">
        <f t="shared" si="17"/>
        <v/>
      </c>
      <c r="AQ23" s="22" t="str">
        <f t="shared" si="17"/>
        <v/>
      </c>
      <c r="AR23" s="22" t="str">
        <f t="shared" si="17"/>
        <v/>
      </c>
      <c r="AS23" s="22" t="str">
        <f t="shared" si="17"/>
        <v/>
      </c>
    </row>
    <row r="24" spans="1:45" x14ac:dyDescent="0.3">
      <c r="A24" s="18">
        <f t="shared" si="4"/>
        <v>14</v>
      </c>
      <c r="B24" s="2">
        <f t="shared" si="5"/>
        <v>15</v>
      </c>
      <c r="C24" s="21" t="str" cm="1">
        <f t="array" ref="C24">IF(ISERROR(INDEX('Pre-FTB Report'!$G$4:$G$5000,MATCH(1,($D$6='Pre-FTB Report'!$F$4:$F$5000)*($A24='Pre-FTB Report'!$E$4:$E$5000),0))),"",INDEX('Pre-FTB Report'!$G$4:$G$5000,MATCH(1,($D$6='Pre-FTB Report'!$F$4:$F$5000)*($A24='Pre-FTB Report'!$E$4:$E$5000),0)))</f>
        <v/>
      </c>
      <c r="D24" s="20"/>
      <c r="E24" s="20"/>
      <c r="F24" s="32" t="str" cm="1">
        <f t="array" ref="F24">IF(ISERROR(INDEX('Pre-FTB Report'!$K$4:$K$5000,MATCH(1,($D$6='Pre-FTB Report'!$F$4:$F$5000)*($A24='Pre-FTB Report'!$E$4:$E$5000),0))),"",INDEX('Pre-FTB Report'!$K$4:$K$5000,MATCH(1,($D$6='Pre-FTB Report'!$F$4:$F$5000)*($A24='Pre-FTB Report'!$E$4:$E$5000),0)))</f>
        <v/>
      </c>
      <c r="G24" s="48" t="str" cm="1">
        <f t="array" ref="G24">IF(ISERROR(INDEX('Pre-FTB Report'!$J$4:$J$5000,MATCH(1,($D$6='Pre-FTB Report'!$F$4:$F$5000)*($A24='Pre-FTB Report'!$E$4:$E$5000),0))),"",INDEX('Pre-FTB Report'!$J$4:$J$5000,MATCH(1,($D$6='Pre-FTB Report'!$F$4:$F$5000)*($A24='Pre-FTB Report'!$E$4:$E$5000),0)))</f>
        <v/>
      </c>
      <c r="H24" s="75" t="str">
        <f t="shared" si="1"/>
        <v/>
      </c>
      <c r="J24" s="22" t="str">
        <f t="shared" ref="J24:AS24" si="18">IF(AND($G24&lt;K$7,$H24&gt;=K$7),$F24/12,"")</f>
        <v/>
      </c>
      <c r="K24" s="22" t="str">
        <f t="shared" si="18"/>
        <v/>
      </c>
      <c r="L24" s="22" t="str">
        <f t="shared" si="18"/>
        <v/>
      </c>
      <c r="M24" s="22" t="str">
        <f t="shared" si="18"/>
        <v/>
      </c>
      <c r="N24" s="22" t="str">
        <f t="shared" si="18"/>
        <v/>
      </c>
      <c r="O24" s="22" t="str">
        <f t="shared" si="18"/>
        <v/>
      </c>
      <c r="P24" s="22" t="str">
        <f t="shared" si="18"/>
        <v/>
      </c>
      <c r="Q24" s="22" t="str">
        <f t="shared" si="18"/>
        <v/>
      </c>
      <c r="R24" s="22" t="str">
        <f t="shared" si="18"/>
        <v/>
      </c>
      <c r="S24" s="22" t="str">
        <f t="shared" si="18"/>
        <v/>
      </c>
      <c r="T24" s="22" t="str">
        <f t="shared" si="18"/>
        <v/>
      </c>
      <c r="U24" s="22" t="str">
        <f t="shared" si="18"/>
        <v/>
      </c>
      <c r="V24" s="22" t="str">
        <f t="shared" si="18"/>
        <v/>
      </c>
      <c r="W24" s="22" t="str">
        <f t="shared" si="18"/>
        <v/>
      </c>
      <c r="X24" s="22" t="str">
        <f t="shared" si="18"/>
        <v/>
      </c>
      <c r="Y24" s="22" t="str">
        <f t="shared" si="18"/>
        <v/>
      </c>
      <c r="Z24" s="22" t="str">
        <f t="shared" si="18"/>
        <v/>
      </c>
      <c r="AA24" s="22" t="str">
        <f t="shared" si="18"/>
        <v/>
      </c>
      <c r="AB24" s="22" t="str">
        <f t="shared" si="18"/>
        <v/>
      </c>
      <c r="AC24" s="22" t="str">
        <f t="shared" si="18"/>
        <v/>
      </c>
      <c r="AD24" s="22" t="str">
        <f t="shared" si="18"/>
        <v/>
      </c>
      <c r="AE24" s="22" t="str">
        <f t="shared" si="18"/>
        <v/>
      </c>
      <c r="AF24" s="22" t="str">
        <f t="shared" si="18"/>
        <v/>
      </c>
      <c r="AG24" s="22" t="str">
        <f t="shared" si="18"/>
        <v/>
      </c>
      <c r="AH24" s="22" t="str">
        <f t="shared" si="18"/>
        <v/>
      </c>
      <c r="AI24" s="22" t="str">
        <f t="shared" si="18"/>
        <v/>
      </c>
      <c r="AJ24" s="22" t="str">
        <f t="shared" si="18"/>
        <v/>
      </c>
      <c r="AK24" s="22" t="str">
        <f t="shared" si="18"/>
        <v/>
      </c>
      <c r="AL24" s="22" t="str">
        <f t="shared" si="18"/>
        <v/>
      </c>
      <c r="AM24" s="22" t="str">
        <f t="shared" si="18"/>
        <v/>
      </c>
      <c r="AN24" s="22" t="str">
        <f t="shared" si="18"/>
        <v/>
      </c>
      <c r="AO24" s="22" t="str">
        <f t="shared" si="18"/>
        <v/>
      </c>
      <c r="AP24" s="22" t="str">
        <f t="shared" si="18"/>
        <v/>
      </c>
      <c r="AQ24" s="22" t="str">
        <f t="shared" si="18"/>
        <v/>
      </c>
      <c r="AR24" s="22" t="str">
        <f t="shared" si="18"/>
        <v/>
      </c>
      <c r="AS24" s="22" t="str">
        <f t="shared" si="18"/>
        <v/>
      </c>
    </row>
    <row r="25" spans="1:45" x14ac:dyDescent="0.3">
      <c r="A25" s="18">
        <f t="shared" si="4"/>
        <v>15</v>
      </c>
      <c r="B25" s="2">
        <f t="shared" si="5"/>
        <v>16</v>
      </c>
      <c r="C25" s="21" t="str" cm="1">
        <f t="array" ref="C25">IF(ISERROR(INDEX('Pre-FTB Report'!$G$4:$G$5000,MATCH(1,($D$6='Pre-FTB Report'!$F$4:$F$5000)*($A25='Pre-FTB Report'!$E$4:$E$5000),0))),"",INDEX('Pre-FTB Report'!$G$4:$G$5000,MATCH(1,($D$6='Pre-FTB Report'!$F$4:$F$5000)*($A25='Pre-FTB Report'!$E$4:$E$5000),0)))</f>
        <v/>
      </c>
      <c r="D25" s="20"/>
      <c r="E25" s="20"/>
      <c r="F25" s="32" t="str" cm="1">
        <f t="array" ref="F25">IF(ISERROR(INDEX('Pre-FTB Report'!$K$4:$K$5000,MATCH(1,($D$6='Pre-FTB Report'!$F$4:$F$5000)*($A25='Pre-FTB Report'!$E$4:$E$5000),0))),"",INDEX('Pre-FTB Report'!$K$4:$K$5000,MATCH(1,($D$6='Pre-FTB Report'!$F$4:$F$5000)*($A25='Pre-FTB Report'!$E$4:$E$5000),0)))</f>
        <v/>
      </c>
      <c r="G25" s="48" t="str" cm="1">
        <f t="array" ref="G25">IF(ISERROR(INDEX('Pre-FTB Report'!$J$4:$J$5000,MATCH(1,($D$6='Pre-FTB Report'!$F$4:$F$5000)*($A25='Pre-FTB Report'!$E$4:$E$5000),0))),"",INDEX('Pre-FTB Report'!$J$4:$J$5000,MATCH(1,($D$6='Pre-FTB Report'!$F$4:$F$5000)*($A25='Pre-FTB Report'!$E$4:$E$5000),0)))</f>
        <v/>
      </c>
      <c r="H25" s="75" t="str">
        <f t="shared" si="1"/>
        <v/>
      </c>
      <c r="J25" s="22" t="str">
        <f t="shared" ref="J25:AS25" si="19">IF(AND($G25&lt;K$7,$H25&gt;=K$7),$F25/12,"")</f>
        <v/>
      </c>
      <c r="K25" s="22" t="str">
        <f t="shared" si="19"/>
        <v/>
      </c>
      <c r="L25" s="22" t="str">
        <f t="shared" si="19"/>
        <v/>
      </c>
      <c r="M25" s="22" t="str">
        <f t="shared" si="19"/>
        <v/>
      </c>
      <c r="N25" s="22" t="str">
        <f t="shared" si="19"/>
        <v/>
      </c>
      <c r="O25" s="22" t="str">
        <f t="shared" si="19"/>
        <v/>
      </c>
      <c r="P25" s="22" t="str">
        <f t="shared" si="19"/>
        <v/>
      </c>
      <c r="Q25" s="22" t="str">
        <f t="shared" si="19"/>
        <v/>
      </c>
      <c r="R25" s="22" t="str">
        <f t="shared" si="19"/>
        <v/>
      </c>
      <c r="S25" s="22" t="str">
        <f t="shared" si="19"/>
        <v/>
      </c>
      <c r="T25" s="22" t="str">
        <f t="shared" si="19"/>
        <v/>
      </c>
      <c r="U25" s="22" t="str">
        <f t="shared" si="19"/>
        <v/>
      </c>
      <c r="V25" s="22" t="str">
        <f t="shared" si="19"/>
        <v/>
      </c>
      <c r="W25" s="22" t="str">
        <f t="shared" si="19"/>
        <v/>
      </c>
      <c r="X25" s="22" t="str">
        <f t="shared" si="19"/>
        <v/>
      </c>
      <c r="Y25" s="22" t="str">
        <f t="shared" si="19"/>
        <v/>
      </c>
      <c r="Z25" s="22" t="str">
        <f t="shared" si="19"/>
        <v/>
      </c>
      <c r="AA25" s="22" t="str">
        <f t="shared" si="19"/>
        <v/>
      </c>
      <c r="AB25" s="22" t="str">
        <f t="shared" si="19"/>
        <v/>
      </c>
      <c r="AC25" s="22" t="str">
        <f t="shared" si="19"/>
        <v/>
      </c>
      <c r="AD25" s="22" t="str">
        <f t="shared" si="19"/>
        <v/>
      </c>
      <c r="AE25" s="22" t="str">
        <f t="shared" si="19"/>
        <v/>
      </c>
      <c r="AF25" s="22" t="str">
        <f t="shared" si="19"/>
        <v/>
      </c>
      <c r="AG25" s="22" t="str">
        <f t="shared" si="19"/>
        <v/>
      </c>
      <c r="AH25" s="22" t="str">
        <f t="shared" si="19"/>
        <v/>
      </c>
      <c r="AI25" s="22" t="str">
        <f t="shared" si="19"/>
        <v/>
      </c>
      <c r="AJ25" s="22" t="str">
        <f t="shared" si="19"/>
        <v/>
      </c>
      <c r="AK25" s="22" t="str">
        <f t="shared" si="19"/>
        <v/>
      </c>
      <c r="AL25" s="22" t="str">
        <f t="shared" si="19"/>
        <v/>
      </c>
      <c r="AM25" s="22" t="str">
        <f t="shared" si="19"/>
        <v/>
      </c>
      <c r="AN25" s="22" t="str">
        <f t="shared" si="19"/>
        <v/>
      </c>
      <c r="AO25" s="22" t="str">
        <f t="shared" si="19"/>
        <v/>
      </c>
      <c r="AP25" s="22" t="str">
        <f t="shared" si="19"/>
        <v/>
      </c>
      <c r="AQ25" s="22" t="str">
        <f t="shared" si="19"/>
        <v/>
      </c>
      <c r="AR25" s="22" t="str">
        <f t="shared" si="19"/>
        <v/>
      </c>
      <c r="AS25" s="22" t="str">
        <f t="shared" si="19"/>
        <v/>
      </c>
    </row>
    <row r="26" spans="1:45" x14ac:dyDescent="0.3">
      <c r="A26" s="18">
        <f t="shared" si="4"/>
        <v>16</v>
      </c>
      <c r="B26" s="2">
        <f t="shared" si="5"/>
        <v>17</v>
      </c>
      <c r="C26" s="21" t="str" cm="1">
        <f t="array" ref="C26">IF(ISERROR(INDEX('Pre-FTB Report'!$G$4:$G$5000,MATCH(1,($D$6='Pre-FTB Report'!$F$4:$F$5000)*($A26='Pre-FTB Report'!$E$4:$E$5000),0))),"",INDEX('Pre-FTB Report'!$G$4:$G$5000,MATCH(1,($D$6='Pre-FTB Report'!$F$4:$F$5000)*($A26='Pre-FTB Report'!$E$4:$E$5000),0)))</f>
        <v/>
      </c>
      <c r="D26" s="20"/>
      <c r="E26" s="20"/>
      <c r="F26" s="32" t="str" cm="1">
        <f t="array" ref="F26">IF(ISERROR(INDEX('Pre-FTB Report'!$K$4:$K$5000,MATCH(1,($D$6='Pre-FTB Report'!$F$4:$F$5000)*($A26='Pre-FTB Report'!$E$4:$E$5000),0))),"",INDEX('Pre-FTB Report'!$K$4:$K$5000,MATCH(1,($D$6='Pre-FTB Report'!$F$4:$F$5000)*($A26='Pre-FTB Report'!$E$4:$E$5000),0)))</f>
        <v/>
      </c>
      <c r="G26" s="48" t="str" cm="1">
        <f t="array" ref="G26">IF(ISERROR(INDEX('Pre-FTB Report'!$J$4:$J$5000,MATCH(1,($D$6='Pre-FTB Report'!$F$4:$F$5000)*($A26='Pre-FTB Report'!$E$4:$E$5000),0))),"",INDEX('Pre-FTB Report'!$J$4:$J$5000,MATCH(1,($D$6='Pre-FTB Report'!$F$4:$F$5000)*($A26='Pre-FTB Report'!$E$4:$E$5000),0)))</f>
        <v/>
      </c>
      <c r="H26" s="75" t="str">
        <f t="shared" si="1"/>
        <v/>
      </c>
      <c r="J26" s="22" t="str">
        <f t="shared" ref="J26:AS26" si="20">IF(AND($G26&lt;K$7,$H26&gt;=K$7),$F26/12,"")</f>
        <v/>
      </c>
      <c r="K26" s="22" t="str">
        <f t="shared" si="20"/>
        <v/>
      </c>
      <c r="L26" s="22" t="str">
        <f t="shared" si="20"/>
        <v/>
      </c>
      <c r="M26" s="22" t="str">
        <f t="shared" si="20"/>
        <v/>
      </c>
      <c r="N26" s="22" t="str">
        <f t="shared" si="20"/>
        <v/>
      </c>
      <c r="O26" s="22" t="str">
        <f t="shared" si="20"/>
        <v/>
      </c>
      <c r="P26" s="22" t="str">
        <f t="shared" si="20"/>
        <v/>
      </c>
      <c r="Q26" s="22" t="str">
        <f t="shared" si="20"/>
        <v/>
      </c>
      <c r="R26" s="22" t="str">
        <f t="shared" si="20"/>
        <v/>
      </c>
      <c r="S26" s="22" t="str">
        <f t="shared" si="20"/>
        <v/>
      </c>
      <c r="T26" s="22" t="str">
        <f t="shared" si="20"/>
        <v/>
      </c>
      <c r="U26" s="22" t="str">
        <f t="shared" si="20"/>
        <v/>
      </c>
      <c r="V26" s="22" t="str">
        <f t="shared" si="20"/>
        <v/>
      </c>
      <c r="W26" s="22" t="str">
        <f t="shared" si="20"/>
        <v/>
      </c>
      <c r="X26" s="22" t="str">
        <f t="shared" si="20"/>
        <v/>
      </c>
      <c r="Y26" s="22" t="str">
        <f t="shared" si="20"/>
        <v/>
      </c>
      <c r="Z26" s="22" t="str">
        <f t="shared" si="20"/>
        <v/>
      </c>
      <c r="AA26" s="22" t="str">
        <f t="shared" si="20"/>
        <v/>
      </c>
      <c r="AB26" s="22" t="str">
        <f t="shared" si="20"/>
        <v/>
      </c>
      <c r="AC26" s="22" t="str">
        <f t="shared" si="20"/>
        <v/>
      </c>
      <c r="AD26" s="22" t="str">
        <f t="shared" si="20"/>
        <v/>
      </c>
      <c r="AE26" s="22" t="str">
        <f t="shared" si="20"/>
        <v/>
      </c>
      <c r="AF26" s="22" t="str">
        <f t="shared" si="20"/>
        <v/>
      </c>
      <c r="AG26" s="22" t="str">
        <f t="shared" si="20"/>
        <v/>
      </c>
      <c r="AH26" s="22" t="str">
        <f t="shared" si="20"/>
        <v/>
      </c>
      <c r="AI26" s="22" t="str">
        <f t="shared" si="20"/>
        <v/>
      </c>
      <c r="AJ26" s="22" t="str">
        <f t="shared" si="20"/>
        <v/>
      </c>
      <c r="AK26" s="22" t="str">
        <f t="shared" si="20"/>
        <v/>
      </c>
      <c r="AL26" s="22" t="str">
        <f t="shared" si="20"/>
        <v/>
      </c>
      <c r="AM26" s="22" t="str">
        <f t="shared" si="20"/>
        <v/>
      </c>
      <c r="AN26" s="22" t="str">
        <f t="shared" si="20"/>
        <v/>
      </c>
      <c r="AO26" s="22" t="str">
        <f t="shared" si="20"/>
        <v/>
      </c>
      <c r="AP26" s="22" t="str">
        <f t="shared" si="20"/>
        <v/>
      </c>
      <c r="AQ26" s="22" t="str">
        <f t="shared" si="20"/>
        <v/>
      </c>
      <c r="AR26" s="22" t="str">
        <f t="shared" si="20"/>
        <v/>
      </c>
      <c r="AS26" s="22" t="str">
        <f t="shared" si="20"/>
        <v/>
      </c>
    </row>
    <row r="27" spans="1:45" x14ac:dyDescent="0.3">
      <c r="A27" s="18">
        <f t="shared" si="4"/>
        <v>17</v>
      </c>
      <c r="B27" s="2">
        <f t="shared" si="5"/>
        <v>18</v>
      </c>
      <c r="C27" s="21" t="str" cm="1">
        <f t="array" ref="C27">IF(ISERROR(INDEX('Pre-FTB Report'!$G$4:$G$5000,MATCH(1,($D$6='Pre-FTB Report'!$F$4:$F$5000)*($A27='Pre-FTB Report'!$E$4:$E$5000),0))),"",INDEX('Pre-FTB Report'!$G$4:$G$5000,MATCH(1,($D$6='Pre-FTB Report'!$F$4:$F$5000)*($A27='Pre-FTB Report'!$E$4:$E$5000),0)))</f>
        <v/>
      </c>
      <c r="D27" s="20"/>
      <c r="E27" s="20"/>
      <c r="F27" s="32" t="str" cm="1">
        <f t="array" ref="F27">IF(ISERROR(INDEX('Pre-FTB Report'!$K$4:$K$5000,MATCH(1,($D$6='Pre-FTB Report'!$F$4:$F$5000)*($A27='Pre-FTB Report'!$E$4:$E$5000),0))),"",INDEX('Pre-FTB Report'!$K$4:$K$5000,MATCH(1,($D$6='Pre-FTB Report'!$F$4:$F$5000)*($A27='Pre-FTB Report'!$E$4:$E$5000),0)))</f>
        <v/>
      </c>
      <c r="G27" s="48" t="str" cm="1">
        <f t="array" ref="G27">IF(ISERROR(INDEX('Pre-FTB Report'!$J$4:$J$5000,MATCH(1,($D$6='Pre-FTB Report'!$F$4:$F$5000)*($A27='Pre-FTB Report'!$E$4:$E$5000),0))),"",INDEX('Pre-FTB Report'!$J$4:$J$5000,MATCH(1,($D$6='Pre-FTB Report'!$F$4:$F$5000)*($A27='Pre-FTB Report'!$E$4:$E$5000),0)))</f>
        <v/>
      </c>
      <c r="H27" s="75" t="str">
        <f t="shared" si="1"/>
        <v/>
      </c>
      <c r="J27" s="22" t="str">
        <f t="shared" ref="J27:AS27" si="21">IF(AND($G27&lt;K$7,$H27&gt;=K$7),$F27/12,"")</f>
        <v/>
      </c>
      <c r="K27" s="22" t="str">
        <f t="shared" si="21"/>
        <v/>
      </c>
      <c r="L27" s="22" t="str">
        <f t="shared" si="21"/>
        <v/>
      </c>
      <c r="M27" s="22" t="str">
        <f t="shared" si="21"/>
        <v/>
      </c>
      <c r="N27" s="22" t="str">
        <f t="shared" si="21"/>
        <v/>
      </c>
      <c r="O27" s="22" t="str">
        <f t="shared" si="21"/>
        <v/>
      </c>
      <c r="P27" s="22" t="str">
        <f t="shared" si="21"/>
        <v/>
      </c>
      <c r="Q27" s="22" t="str">
        <f t="shared" si="21"/>
        <v/>
      </c>
      <c r="R27" s="22" t="str">
        <f t="shared" si="21"/>
        <v/>
      </c>
      <c r="S27" s="22" t="str">
        <f t="shared" si="21"/>
        <v/>
      </c>
      <c r="T27" s="22" t="str">
        <f t="shared" si="21"/>
        <v/>
      </c>
      <c r="U27" s="22" t="str">
        <f t="shared" si="21"/>
        <v/>
      </c>
      <c r="V27" s="22" t="str">
        <f t="shared" si="21"/>
        <v/>
      </c>
      <c r="W27" s="22" t="str">
        <f t="shared" si="21"/>
        <v/>
      </c>
      <c r="X27" s="22" t="str">
        <f t="shared" si="21"/>
        <v/>
      </c>
      <c r="Y27" s="22" t="str">
        <f t="shared" si="21"/>
        <v/>
      </c>
      <c r="Z27" s="22" t="str">
        <f t="shared" si="21"/>
        <v/>
      </c>
      <c r="AA27" s="22" t="str">
        <f t="shared" si="21"/>
        <v/>
      </c>
      <c r="AB27" s="22" t="str">
        <f t="shared" si="21"/>
        <v/>
      </c>
      <c r="AC27" s="22" t="str">
        <f t="shared" si="21"/>
        <v/>
      </c>
      <c r="AD27" s="22" t="str">
        <f t="shared" si="21"/>
        <v/>
      </c>
      <c r="AE27" s="22" t="str">
        <f t="shared" si="21"/>
        <v/>
      </c>
      <c r="AF27" s="22" t="str">
        <f t="shared" si="21"/>
        <v/>
      </c>
      <c r="AG27" s="22" t="str">
        <f t="shared" si="21"/>
        <v/>
      </c>
      <c r="AH27" s="22" t="str">
        <f t="shared" si="21"/>
        <v/>
      </c>
      <c r="AI27" s="22" t="str">
        <f t="shared" si="21"/>
        <v/>
      </c>
      <c r="AJ27" s="22" t="str">
        <f t="shared" si="21"/>
        <v/>
      </c>
      <c r="AK27" s="22" t="str">
        <f t="shared" si="21"/>
        <v/>
      </c>
      <c r="AL27" s="22" t="str">
        <f t="shared" si="21"/>
        <v/>
      </c>
      <c r="AM27" s="22" t="str">
        <f t="shared" si="21"/>
        <v/>
      </c>
      <c r="AN27" s="22" t="str">
        <f t="shared" si="21"/>
        <v/>
      </c>
      <c r="AO27" s="22" t="str">
        <f t="shared" si="21"/>
        <v/>
      </c>
      <c r="AP27" s="22" t="str">
        <f t="shared" si="21"/>
        <v/>
      </c>
      <c r="AQ27" s="22" t="str">
        <f t="shared" si="21"/>
        <v/>
      </c>
      <c r="AR27" s="22" t="str">
        <f t="shared" si="21"/>
        <v/>
      </c>
      <c r="AS27" s="22" t="str">
        <f t="shared" si="21"/>
        <v/>
      </c>
    </row>
    <row r="28" spans="1:45" x14ac:dyDescent="0.3">
      <c r="A28" s="18">
        <f t="shared" si="4"/>
        <v>18</v>
      </c>
      <c r="B28" s="2">
        <f t="shared" si="5"/>
        <v>19</v>
      </c>
      <c r="C28" s="21" t="str" cm="1">
        <f t="array" ref="C28">IF(ISERROR(INDEX('Pre-FTB Report'!$G$4:$G$5000,MATCH(1,($D$6='Pre-FTB Report'!$F$4:$F$5000)*($A28='Pre-FTB Report'!$E$4:$E$5000),0))),"",INDEX('Pre-FTB Report'!$G$4:$G$5000,MATCH(1,($D$6='Pre-FTB Report'!$F$4:$F$5000)*($A28='Pre-FTB Report'!$E$4:$E$5000),0)))</f>
        <v/>
      </c>
      <c r="D28" s="20"/>
      <c r="E28" s="20"/>
      <c r="F28" s="32" t="str" cm="1">
        <f t="array" ref="F28">IF(ISERROR(INDEX('Pre-FTB Report'!$K$4:$K$5000,MATCH(1,($D$6='Pre-FTB Report'!$F$4:$F$5000)*($A28='Pre-FTB Report'!$E$4:$E$5000),0))),"",INDEX('Pre-FTB Report'!$K$4:$K$5000,MATCH(1,($D$6='Pre-FTB Report'!$F$4:$F$5000)*($A28='Pre-FTB Report'!$E$4:$E$5000),0)))</f>
        <v/>
      </c>
      <c r="G28" s="48" t="str" cm="1">
        <f t="array" ref="G28">IF(ISERROR(INDEX('Pre-FTB Report'!$J$4:$J$5000,MATCH(1,($D$6='Pre-FTB Report'!$F$4:$F$5000)*($A28='Pre-FTB Report'!$E$4:$E$5000),0))),"",INDEX('Pre-FTB Report'!$J$4:$J$5000,MATCH(1,($D$6='Pre-FTB Report'!$F$4:$F$5000)*($A28='Pre-FTB Report'!$E$4:$E$5000),0)))</f>
        <v/>
      </c>
      <c r="H28" s="75" t="str">
        <f t="shared" si="1"/>
        <v/>
      </c>
      <c r="J28" s="22" t="str">
        <f t="shared" ref="J28:AS28" si="22">IF(AND($G28&lt;K$7,$H28&gt;=K$7),$F28/12,"")</f>
        <v/>
      </c>
      <c r="K28" s="22" t="str">
        <f t="shared" si="22"/>
        <v/>
      </c>
      <c r="L28" s="22" t="str">
        <f t="shared" si="22"/>
        <v/>
      </c>
      <c r="M28" s="22" t="str">
        <f t="shared" si="22"/>
        <v/>
      </c>
      <c r="N28" s="22" t="str">
        <f t="shared" si="22"/>
        <v/>
      </c>
      <c r="O28" s="22" t="str">
        <f t="shared" si="22"/>
        <v/>
      </c>
      <c r="P28" s="22" t="str">
        <f t="shared" si="22"/>
        <v/>
      </c>
      <c r="Q28" s="22" t="str">
        <f t="shared" si="22"/>
        <v/>
      </c>
      <c r="R28" s="22" t="str">
        <f t="shared" si="22"/>
        <v/>
      </c>
      <c r="S28" s="22" t="str">
        <f t="shared" si="22"/>
        <v/>
      </c>
      <c r="T28" s="22" t="str">
        <f t="shared" si="22"/>
        <v/>
      </c>
      <c r="U28" s="22" t="str">
        <f t="shared" si="22"/>
        <v/>
      </c>
      <c r="V28" s="22" t="str">
        <f t="shared" si="22"/>
        <v/>
      </c>
      <c r="W28" s="22" t="str">
        <f t="shared" si="22"/>
        <v/>
      </c>
      <c r="X28" s="22" t="str">
        <f t="shared" si="22"/>
        <v/>
      </c>
      <c r="Y28" s="22" t="str">
        <f t="shared" si="22"/>
        <v/>
      </c>
      <c r="Z28" s="22" t="str">
        <f t="shared" si="22"/>
        <v/>
      </c>
      <c r="AA28" s="22" t="str">
        <f t="shared" si="22"/>
        <v/>
      </c>
      <c r="AB28" s="22" t="str">
        <f t="shared" si="22"/>
        <v/>
      </c>
      <c r="AC28" s="22" t="str">
        <f t="shared" si="22"/>
        <v/>
      </c>
      <c r="AD28" s="22" t="str">
        <f t="shared" si="22"/>
        <v/>
      </c>
      <c r="AE28" s="22" t="str">
        <f t="shared" si="22"/>
        <v/>
      </c>
      <c r="AF28" s="22" t="str">
        <f t="shared" si="22"/>
        <v/>
      </c>
      <c r="AG28" s="22" t="str">
        <f t="shared" si="22"/>
        <v/>
      </c>
      <c r="AH28" s="22" t="str">
        <f t="shared" si="22"/>
        <v/>
      </c>
      <c r="AI28" s="22" t="str">
        <f t="shared" si="22"/>
        <v/>
      </c>
      <c r="AJ28" s="22" t="str">
        <f t="shared" si="22"/>
        <v/>
      </c>
      <c r="AK28" s="22" t="str">
        <f t="shared" si="22"/>
        <v/>
      </c>
      <c r="AL28" s="22" t="str">
        <f t="shared" si="22"/>
        <v/>
      </c>
      <c r="AM28" s="22" t="str">
        <f t="shared" si="22"/>
        <v/>
      </c>
      <c r="AN28" s="22" t="str">
        <f t="shared" si="22"/>
        <v/>
      </c>
      <c r="AO28" s="22" t="str">
        <f t="shared" si="22"/>
        <v/>
      </c>
      <c r="AP28" s="22" t="str">
        <f t="shared" si="22"/>
        <v/>
      </c>
      <c r="AQ28" s="22" t="str">
        <f t="shared" si="22"/>
        <v/>
      </c>
      <c r="AR28" s="22" t="str">
        <f t="shared" si="22"/>
        <v/>
      </c>
      <c r="AS28" s="22" t="str">
        <f t="shared" si="22"/>
        <v/>
      </c>
    </row>
    <row r="29" spans="1:45" x14ac:dyDescent="0.3">
      <c r="A29" s="18">
        <f t="shared" si="4"/>
        <v>19</v>
      </c>
      <c r="B29" s="2">
        <f t="shared" si="5"/>
        <v>20</v>
      </c>
      <c r="C29" s="21" t="str" cm="1">
        <f t="array" ref="C29">IF(ISERROR(INDEX('Pre-FTB Report'!$G$4:$G$5000,MATCH(1,($D$6='Pre-FTB Report'!$F$4:$F$5000)*($A29='Pre-FTB Report'!$E$4:$E$5000),0))),"",INDEX('Pre-FTB Report'!$G$4:$G$5000,MATCH(1,($D$6='Pre-FTB Report'!$F$4:$F$5000)*($A29='Pre-FTB Report'!$E$4:$E$5000),0)))</f>
        <v/>
      </c>
      <c r="D29" s="20"/>
      <c r="E29" s="20"/>
      <c r="F29" s="32" t="str" cm="1">
        <f t="array" ref="F29">IF(ISERROR(INDEX('Pre-FTB Report'!$K$4:$K$5000,MATCH(1,($D$6='Pre-FTB Report'!$F$4:$F$5000)*($A29='Pre-FTB Report'!$E$4:$E$5000),0))),"",INDEX('Pre-FTB Report'!$K$4:$K$5000,MATCH(1,($D$6='Pre-FTB Report'!$F$4:$F$5000)*($A29='Pre-FTB Report'!$E$4:$E$5000),0)))</f>
        <v/>
      </c>
      <c r="G29" s="48" t="str" cm="1">
        <f t="array" ref="G29">IF(ISERROR(INDEX('Pre-FTB Report'!$J$4:$J$5000,MATCH(1,($D$6='Pre-FTB Report'!$F$4:$F$5000)*($A29='Pre-FTB Report'!$E$4:$E$5000),0))),"",INDEX('Pre-FTB Report'!$J$4:$J$5000,MATCH(1,($D$6='Pre-FTB Report'!$F$4:$F$5000)*($A29='Pre-FTB Report'!$E$4:$E$5000),0)))</f>
        <v/>
      </c>
      <c r="H29" s="75" t="str">
        <f t="shared" si="1"/>
        <v/>
      </c>
      <c r="J29" s="22" t="str">
        <f t="shared" ref="J29:AS29" si="23">IF(AND($G29&lt;K$7,$H29&gt;=K$7),$F29/12,"")</f>
        <v/>
      </c>
      <c r="K29" s="22" t="str">
        <f t="shared" si="23"/>
        <v/>
      </c>
      <c r="L29" s="22" t="str">
        <f t="shared" si="23"/>
        <v/>
      </c>
      <c r="M29" s="22" t="str">
        <f t="shared" si="23"/>
        <v/>
      </c>
      <c r="N29" s="22" t="str">
        <f t="shared" si="23"/>
        <v/>
      </c>
      <c r="O29" s="22" t="str">
        <f t="shared" si="23"/>
        <v/>
      </c>
      <c r="P29" s="22" t="str">
        <f t="shared" si="23"/>
        <v/>
      </c>
      <c r="Q29" s="22" t="str">
        <f t="shared" si="23"/>
        <v/>
      </c>
      <c r="R29" s="22" t="str">
        <f t="shared" si="23"/>
        <v/>
      </c>
      <c r="S29" s="22" t="str">
        <f t="shared" si="23"/>
        <v/>
      </c>
      <c r="T29" s="22" t="str">
        <f t="shared" si="23"/>
        <v/>
      </c>
      <c r="U29" s="22" t="str">
        <f t="shared" si="23"/>
        <v/>
      </c>
      <c r="V29" s="22" t="str">
        <f t="shared" si="23"/>
        <v/>
      </c>
      <c r="W29" s="22" t="str">
        <f t="shared" si="23"/>
        <v/>
      </c>
      <c r="X29" s="22" t="str">
        <f t="shared" si="23"/>
        <v/>
      </c>
      <c r="Y29" s="22" t="str">
        <f t="shared" si="23"/>
        <v/>
      </c>
      <c r="Z29" s="22" t="str">
        <f t="shared" si="23"/>
        <v/>
      </c>
      <c r="AA29" s="22" t="str">
        <f t="shared" si="23"/>
        <v/>
      </c>
      <c r="AB29" s="22" t="str">
        <f t="shared" si="23"/>
        <v/>
      </c>
      <c r="AC29" s="22" t="str">
        <f t="shared" si="23"/>
        <v/>
      </c>
      <c r="AD29" s="22" t="str">
        <f t="shared" si="23"/>
        <v/>
      </c>
      <c r="AE29" s="22" t="str">
        <f t="shared" si="23"/>
        <v/>
      </c>
      <c r="AF29" s="22" t="str">
        <f t="shared" si="23"/>
        <v/>
      </c>
      <c r="AG29" s="22" t="str">
        <f t="shared" si="23"/>
        <v/>
      </c>
      <c r="AH29" s="22" t="str">
        <f t="shared" si="23"/>
        <v/>
      </c>
      <c r="AI29" s="22" t="str">
        <f t="shared" si="23"/>
        <v/>
      </c>
      <c r="AJ29" s="22" t="str">
        <f t="shared" si="23"/>
        <v/>
      </c>
      <c r="AK29" s="22" t="str">
        <f t="shared" si="23"/>
        <v/>
      </c>
      <c r="AL29" s="22" t="str">
        <f t="shared" si="23"/>
        <v/>
      </c>
      <c r="AM29" s="22" t="str">
        <f t="shared" si="23"/>
        <v/>
      </c>
      <c r="AN29" s="22" t="str">
        <f t="shared" si="23"/>
        <v/>
      </c>
      <c r="AO29" s="22" t="str">
        <f t="shared" si="23"/>
        <v/>
      </c>
      <c r="AP29" s="22" t="str">
        <f t="shared" si="23"/>
        <v/>
      </c>
      <c r="AQ29" s="22" t="str">
        <f t="shared" si="23"/>
        <v/>
      </c>
      <c r="AR29" s="22" t="str">
        <f t="shared" si="23"/>
        <v/>
      </c>
      <c r="AS29" s="22" t="str">
        <f t="shared" si="23"/>
        <v/>
      </c>
    </row>
    <row r="30" spans="1:45" x14ac:dyDescent="0.3">
      <c r="A30" s="18">
        <f t="shared" ref="A30:A38" si="24">A29+1</f>
        <v>20</v>
      </c>
      <c r="B30" s="2">
        <f t="shared" ref="B30:B38" si="25">B29+1</f>
        <v>21</v>
      </c>
      <c r="C30" s="21" t="str" cm="1">
        <f t="array" ref="C30">IF(ISERROR(INDEX('Pre-FTB Report'!$G$4:$G$5000,MATCH(1,($D$6='Pre-FTB Report'!$F$4:$F$5000)*($A30='Pre-FTB Report'!$E$4:$E$5000),0))),"",INDEX('Pre-FTB Report'!$G$4:$G$5000,MATCH(1,($D$6='Pre-FTB Report'!$F$4:$F$5000)*($A30='Pre-FTB Report'!$E$4:$E$5000),0)))</f>
        <v/>
      </c>
      <c r="D30" s="20"/>
      <c r="E30" s="20"/>
      <c r="F30" s="32" t="str" cm="1">
        <f t="array" ref="F30">IF(ISERROR(INDEX('Pre-FTB Report'!$K$4:$K$5000,MATCH(1,($D$6='Pre-FTB Report'!$F$4:$F$5000)*($A30='Pre-FTB Report'!$E$4:$E$5000),0))),"",INDEX('Pre-FTB Report'!$K$4:$K$5000,MATCH(1,($D$6='Pre-FTB Report'!$F$4:$F$5000)*($A30='Pre-FTB Report'!$E$4:$E$5000),0)))</f>
        <v/>
      </c>
      <c r="G30" s="48" t="str" cm="1">
        <f t="array" ref="G30">IF(ISERROR(INDEX('Pre-FTB Report'!$J$4:$J$5000,MATCH(1,($D$6='Pre-FTB Report'!$F$4:$F$5000)*($A30='Pre-FTB Report'!$E$4:$E$5000),0))),"",INDEX('Pre-FTB Report'!$J$4:$J$5000,MATCH(1,($D$6='Pre-FTB Report'!$F$4:$F$5000)*($A30='Pre-FTB Report'!$E$4:$E$5000),0)))</f>
        <v/>
      </c>
      <c r="H30" s="75" t="str">
        <f t="shared" si="1"/>
        <v/>
      </c>
      <c r="J30" s="22" t="str">
        <f t="shared" ref="J30:AS30" si="26">IF(AND($G30&lt;K$7,$H30&gt;=K$7),$F30/12,"")</f>
        <v/>
      </c>
      <c r="K30" s="22" t="str">
        <f t="shared" si="26"/>
        <v/>
      </c>
      <c r="L30" s="22" t="str">
        <f t="shared" si="26"/>
        <v/>
      </c>
      <c r="M30" s="22" t="str">
        <f t="shared" si="26"/>
        <v/>
      </c>
      <c r="N30" s="22" t="str">
        <f t="shared" si="26"/>
        <v/>
      </c>
      <c r="O30" s="22" t="str">
        <f t="shared" si="26"/>
        <v/>
      </c>
      <c r="P30" s="22" t="str">
        <f t="shared" si="26"/>
        <v/>
      </c>
      <c r="Q30" s="22" t="str">
        <f t="shared" si="26"/>
        <v/>
      </c>
      <c r="R30" s="22" t="str">
        <f t="shared" si="26"/>
        <v/>
      </c>
      <c r="S30" s="22" t="str">
        <f t="shared" si="26"/>
        <v/>
      </c>
      <c r="T30" s="22" t="str">
        <f t="shared" si="26"/>
        <v/>
      </c>
      <c r="U30" s="22" t="str">
        <f t="shared" si="26"/>
        <v/>
      </c>
      <c r="V30" s="22" t="str">
        <f t="shared" si="26"/>
        <v/>
      </c>
      <c r="W30" s="22" t="str">
        <f t="shared" si="26"/>
        <v/>
      </c>
      <c r="X30" s="22" t="str">
        <f t="shared" si="26"/>
        <v/>
      </c>
      <c r="Y30" s="22" t="str">
        <f t="shared" si="26"/>
        <v/>
      </c>
      <c r="Z30" s="22" t="str">
        <f t="shared" si="26"/>
        <v/>
      </c>
      <c r="AA30" s="22" t="str">
        <f t="shared" si="26"/>
        <v/>
      </c>
      <c r="AB30" s="22" t="str">
        <f t="shared" si="26"/>
        <v/>
      </c>
      <c r="AC30" s="22" t="str">
        <f t="shared" si="26"/>
        <v/>
      </c>
      <c r="AD30" s="22" t="str">
        <f t="shared" si="26"/>
        <v/>
      </c>
      <c r="AE30" s="22" t="str">
        <f t="shared" si="26"/>
        <v/>
      </c>
      <c r="AF30" s="22" t="str">
        <f t="shared" si="26"/>
        <v/>
      </c>
      <c r="AG30" s="22" t="str">
        <f t="shared" si="26"/>
        <v/>
      </c>
      <c r="AH30" s="22" t="str">
        <f t="shared" si="26"/>
        <v/>
      </c>
      <c r="AI30" s="22" t="str">
        <f t="shared" si="26"/>
        <v/>
      </c>
      <c r="AJ30" s="22" t="str">
        <f t="shared" si="26"/>
        <v/>
      </c>
      <c r="AK30" s="22" t="str">
        <f t="shared" si="26"/>
        <v/>
      </c>
      <c r="AL30" s="22" t="str">
        <f t="shared" si="26"/>
        <v/>
      </c>
      <c r="AM30" s="22" t="str">
        <f t="shared" si="26"/>
        <v/>
      </c>
      <c r="AN30" s="22" t="str">
        <f t="shared" si="26"/>
        <v/>
      </c>
      <c r="AO30" s="22" t="str">
        <f t="shared" si="26"/>
        <v/>
      </c>
      <c r="AP30" s="22" t="str">
        <f t="shared" si="26"/>
        <v/>
      </c>
      <c r="AQ30" s="22" t="str">
        <f t="shared" si="26"/>
        <v/>
      </c>
      <c r="AR30" s="22" t="str">
        <f t="shared" si="26"/>
        <v/>
      </c>
      <c r="AS30" s="22" t="str">
        <f t="shared" si="26"/>
        <v/>
      </c>
    </row>
    <row r="31" spans="1:45" x14ac:dyDescent="0.3">
      <c r="A31" s="18">
        <f t="shared" si="24"/>
        <v>21</v>
      </c>
      <c r="B31" s="2">
        <f t="shared" si="25"/>
        <v>22</v>
      </c>
      <c r="C31" s="21" t="str" cm="1">
        <f t="array" ref="C31">IF(ISERROR(INDEX('Pre-FTB Report'!$G$4:$G$5000,MATCH(1,($D$6='Pre-FTB Report'!$F$4:$F$5000)*($A31='Pre-FTB Report'!$E$4:$E$5000),0))),"",INDEX('Pre-FTB Report'!$G$4:$G$5000,MATCH(1,($D$6='Pre-FTB Report'!$F$4:$F$5000)*($A31='Pre-FTB Report'!$E$4:$E$5000),0)))</f>
        <v/>
      </c>
      <c r="D31" s="20"/>
      <c r="E31" s="20"/>
      <c r="F31" s="32" t="str" cm="1">
        <f t="array" ref="F31">IF(ISERROR(INDEX('Pre-FTB Report'!$K$4:$K$5000,MATCH(1,($D$6='Pre-FTB Report'!$F$4:$F$5000)*($A31='Pre-FTB Report'!$E$4:$E$5000),0))),"",INDEX('Pre-FTB Report'!$K$4:$K$5000,MATCH(1,($D$6='Pre-FTB Report'!$F$4:$F$5000)*($A31='Pre-FTB Report'!$E$4:$E$5000),0)))</f>
        <v/>
      </c>
      <c r="G31" s="48" t="str" cm="1">
        <f t="array" ref="G31">IF(ISERROR(INDEX('Pre-FTB Report'!$J$4:$J$5000,MATCH(1,($D$6='Pre-FTB Report'!$F$4:$F$5000)*($A31='Pre-FTB Report'!$E$4:$E$5000),0))),"",INDEX('Pre-FTB Report'!$J$4:$J$5000,MATCH(1,($D$6='Pre-FTB Report'!$F$4:$F$5000)*($A31='Pre-FTB Report'!$E$4:$E$5000),0)))</f>
        <v/>
      </c>
      <c r="H31" s="75" t="str">
        <f t="shared" si="1"/>
        <v/>
      </c>
      <c r="J31" s="22" t="str">
        <f t="shared" ref="J31:AS31" si="27">IF(AND($G31&lt;K$7,$H31&gt;=K$7),$F31/12,"")</f>
        <v/>
      </c>
      <c r="K31" s="22" t="str">
        <f t="shared" si="27"/>
        <v/>
      </c>
      <c r="L31" s="22" t="str">
        <f t="shared" si="27"/>
        <v/>
      </c>
      <c r="M31" s="22" t="str">
        <f t="shared" si="27"/>
        <v/>
      </c>
      <c r="N31" s="22" t="str">
        <f t="shared" si="27"/>
        <v/>
      </c>
      <c r="O31" s="22" t="str">
        <f t="shared" si="27"/>
        <v/>
      </c>
      <c r="P31" s="22" t="str">
        <f t="shared" si="27"/>
        <v/>
      </c>
      <c r="Q31" s="22" t="str">
        <f t="shared" si="27"/>
        <v/>
      </c>
      <c r="R31" s="22" t="str">
        <f t="shared" si="27"/>
        <v/>
      </c>
      <c r="S31" s="22" t="str">
        <f t="shared" si="27"/>
        <v/>
      </c>
      <c r="T31" s="22" t="str">
        <f t="shared" si="27"/>
        <v/>
      </c>
      <c r="U31" s="22" t="str">
        <f t="shared" si="27"/>
        <v/>
      </c>
      <c r="V31" s="22" t="str">
        <f t="shared" si="27"/>
        <v/>
      </c>
      <c r="W31" s="22" t="str">
        <f t="shared" si="27"/>
        <v/>
      </c>
      <c r="X31" s="22" t="str">
        <f t="shared" si="27"/>
        <v/>
      </c>
      <c r="Y31" s="22" t="str">
        <f t="shared" si="27"/>
        <v/>
      </c>
      <c r="Z31" s="22" t="str">
        <f t="shared" si="27"/>
        <v/>
      </c>
      <c r="AA31" s="22" t="str">
        <f t="shared" si="27"/>
        <v/>
      </c>
      <c r="AB31" s="22" t="str">
        <f t="shared" si="27"/>
        <v/>
      </c>
      <c r="AC31" s="22" t="str">
        <f t="shared" si="27"/>
        <v/>
      </c>
      <c r="AD31" s="22" t="str">
        <f t="shared" si="27"/>
        <v/>
      </c>
      <c r="AE31" s="22" t="str">
        <f t="shared" si="27"/>
        <v/>
      </c>
      <c r="AF31" s="22" t="str">
        <f t="shared" si="27"/>
        <v/>
      </c>
      <c r="AG31" s="22" t="str">
        <f t="shared" si="27"/>
        <v/>
      </c>
      <c r="AH31" s="22" t="str">
        <f t="shared" si="27"/>
        <v/>
      </c>
      <c r="AI31" s="22" t="str">
        <f t="shared" si="27"/>
        <v/>
      </c>
      <c r="AJ31" s="22" t="str">
        <f t="shared" si="27"/>
        <v/>
      </c>
      <c r="AK31" s="22" t="str">
        <f t="shared" si="27"/>
        <v/>
      </c>
      <c r="AL31" s="22" t="str">
        <f t="shared" si="27"/>
        <v/>
      </c>
      <c r="AM31" s="22" t="str">
        <f t="shared" si="27"/>
        <v/>
      </c>
      <c r="AN31" s="22" t="str">
        <f t="shared" si="27"/>
        <v/>
      </c>
      <c r="AO31" s="22" t="str">
        <f t="shared" si="27"/>
        <v/>
      </c>
      <c r="AP31" s="22" t="str">
        <f t="shared" si="27"/>
        <v/>
      </c>
      <c r="AQ31" s="22" t="str">
        <f t="shared" si="27"/>
        <v/>
      </c>
      <c r="AR31" s="22" t="str">
        <f t="shared" si="27"/>
        <v/>
      </c>
      <c r="AS31" s="22" t="str">
        <f t="shared" si="27"/>
        <v/>
      </c>
    </row>
    <row r="32" spans="1:45" x14ac:dyDescent="0.3">
      <c r="A32" s="18">
        <f t="shared" si="24"/>
        <v>22</v>
      </c>
      <c r="B32" s="2">
        <f t="shared" si="25"/>
        <v>23</v>
      </c>
      <c r="C32" s="21" t="str" cm="1">
        <f t="array" ref="C32">IF(ISERROR(INDEX('Pre-FTB Report'!$G$4:$G$5000,MATCH(1,($D$6='Pre-FTB Report'!$F$4:$F$5000)*($A32='Pre-FTB Report'!$E$4:$E$5000),0))),"",INDEX('Pre-FTB Report'!$G$4:$G$5000,MATCH(1,($D$6='Pre-FTB Report'!$F$4:$F$5000)*($A32='Pre-FTB Report'!$E$4:$E$5000),0)))</f>
        <v/>
      </c>
      <c r="D32" s="20"/>
      <c r="E32" s="20"/>
      <c r="F32" s="32" t="str" cm="1">
        <f t="array" ref="F32">IF(ISERROR(INDEX('Pre-FTB Report'!$K$4:$K$5000,MATCH(1,($D$6='Pre-FTB Report'!$F$4:$F$5000)*($A32='Pre-FTB Report'!$E$4:$E$5000),0))),"",INDEX('Pre-FTB Report'!$K$4:$K$5000,MATCH(1,($D$6='Pre-FTB Report'!$F$4:$F$5000)*($A32='Pre-FTB Report'!$E$4:$E$5000),0)))</f>
        <v/>
      </c>
      <c r="G32" s="48" t="str" cm="1">
        <f t="array" ref="G32">IF(ISERROR(INDEX('Pre-FTB Report'!$J$4:$J$5000,MATCH(1,($D$6='Pre-FTB Report'!$F$4:$F$5000)*($A32='Pre-FTB Report'!$E$4:$E$5000),0))),"",INDEX('Pre-FTB Report'!$J$4:$J$5000,MATCH(1,($D$6='Pre-FTB Report'!$F$4:$F$5000)*($A32='Pre-FTB Report'!$E$4:$E$5000),0)))</f>
        <v/>
      </c>
      <c r="H32" s="75" t="str">
        <f t="shared" si="1"/>
        <v/>
      </c>
      <c r="J32" s="22" t="str">
        <f t="shared" ref="J32:AS32" si="28">IF(AND($G32&lt;K$7,$H32&gt;=K$7),$F32/12,"")</f>
        <v/>
      </c>
      <c r="K32" s="22" t="str">
        <f t="shared" si="28"/>
        <v/>
      </c>
      <c r="L32" s="22" t="str">
        <f t="shared" si="28"/>
        <v/>
      </c>
      <c r="M32" s="22" t="str">
        <f t="shared" si="28"/>
        <v/>
      </c>
      <c r="N32" s="22" t="str">
        <f t="shared" si="28"/>
        <v/>
      </c>
      <c r="O32" s="22" t="str">
        <f t="shared" si="28"/>
        <v/>
      </c>
      <c r="P32" s="22" t="str">
        <f t="shared" si="28"/>
        <v/>
      </c>
      <c r="Q32" s="22" t="str">
        <f t="shared" si="28"/>
        <v/>
      </c>
      <c r="R32" s="22" t="str">
        <f t="shared" si="28"/>
        <v/>
      </c>
      <c r="S32" s="22" t="str">
        <f t="shared" si="28"/>
        <v/>
      </c>
      <c r="T32" s="22" t="str">
        <f t="shared" si="28"/>
        <v/>
      </c>
      <c r="U32" s="22" t="str">
        <f t="shared" si="28"/>
        <v/>
      </c>
      <c r="V32" s="22" t="str">
        <f t="shared" si="28"/>
        <v/>
      </c>
      <c r="W32" s="22" t="str">
        <f t="shared" si="28"/>
        <v/>
      </c>
      <c r="X32" s="22" t="str">
        <f t="shared" si="28"/>
        <v/>
      </c>
      <c r="Y32" s="22" t="str">
        <f t="shared" si="28"/>
        <v/>
      </c>
      <c r="Z32" s="22" t="str">
        <f t="shared" si="28"/>
        <v/>
      </c>
      <c r="AA32" s="22" t="str">
        <f t="shared" si="28"/>
        <v/>
      </c>
      <c r="AB32" s="22" t="str">
        <f t="shared" si="28"/>
        <v/>
      </c>
      <c r="AC32" s="22" t="str">
        <f t="shared" si="28"/>
        <v/>
      </c>
      <c r="AD32" s="22" t="str">
        <f t="shared" si="28"/>
        <v/>
      </c>
      <c r="AE32" s="22" t="str">
        <f t="shared" si="28"/>
        <v/>
      </c>
      <c r="AF32" s="22" t="str">
        <f t="shared" si="28"/>
        <v/>
      </c>
      <c r="AG32" s="22" t="str">
        <f t="shared" si="28"/>
        <v/>
      </c>
      <c r="AH32" s="22" t="str">
        <f t="shared" si="28"/>
        <v/>
      </c>
      <c r="AI32" s="22" t="str">
        <f t="shared" si="28"/>
        <v/>
      </c>
      <c r="AJ32" s="22" t="str">
        <f t="shared" si="28"/>
        <v/>
      </c>
      <c r="AK32" s="22" t="str">
        <f t="shared" si="28"/>
        <v/>
      </c>
      <c r="AL32" s="22" t="str">
        <f t="shared" si="28"/>
        <v/>
      </c>
      <c r="AM32" s="22" t="str">
        <f t="shared" si="28"/>
        <v/>
      </c>
      <c r="AN32" s="22" t="str">
        <f t="shared" si="28"/>
        <v/>
      </c>
      <c r="AO32" s="22" t="str">
        <f t="shared" si="28"/>
        <v/>
      </c>
      <c r="AP32" s="22" t="str">
        <f t="shared" si="28"/>
        <v/>
      </c>
      <c r="AQ32" s="22" t="str">
        <f t="shared" si="28"/>
        <v/>
      </c>
      <c r="AR32" s="22" t="str">
        <f t="shared" si="28"/>
        <v/>
      </c>
      <c r="AS32" s="22" t="str">
        <f t="shared" si="28"/>
        <v/>
      </c>
    </row>
    <row r="33" spans="1:45" x14ac:dyDescent="0.3">
      <c r="A33" s="18">
        <f t="shared" si="24"/>
        <v>23</v>
      </c>
      <c r="B33" s="2">
        <f t="shared" si="25"/>
        <v>24</v>
      </c>
      <c r="C33" s="21" t="str" cm="1">
        <f t="array" ref="C33">IF(ISERROR(INDEX('Pre-FTB Report'!$G$4:$G$5000,MATCH(1,($D$6='Pre-FTB Report'!$F$4:$F$5000)*($A33='Pre-FTB Report'!$E$4:$E$5000),0))),"",INDEX('Pre-FTB Report'!$G$4:$G$5000,MATCH(1,($D$6='Pre-FTB Report'!$F$4:$F$5000)*($A33='Pre-FTB Report'!$E$4:$E$5000),0)))</f>
        <v/>
      </c>
      <c r="D33" s="20"/>
      <c r="E33" s="20"/>
      <c r="F33" s="32" t="str" cm="1">
        <f t="array" ref="F33">IF(ISERROR(INDEX('Pre-FTB Report'!$K$4:$K$5000,MATCH(1,($D$6='Pre-FTB Report'!$F$4:$F$5000)*($A33='Pre-FTB Report'!$E$4:$E$5000),0))),"",INDEX('Pre-FTB Report'!$K$4:$K$5000,MATCH(1,($D$6='Pre-FTB Report'!$F$4:$F$5000)*($A33='Pre-FTB Report'!$E$4:$E$5000),0)))</f>
        <v/>
      </c>
      <c r="G33" s="48" t="str" cm="1">
        <f t="array" ref="G33">IF(ISERROR(INDEX('Pre-FTB Report'!$J$4:$J$5000,MATCH(1,($D$6='Pre-FTB Report'!$F$4:$F$5000)*($A33='Pre-FTB Report'!$E$4:$E$5000),0))),"",INDEX('Pre-FTB Report'!$J$4:$J$5000,MATCH(1,($D$6='Pre-FTB Report'!$F$4:$F$5000)*($A33='Pre-FTB Report'!$E$4:$E$5000),0)))</f>
        <v/>
      </c>
      <c r="H33" s="75" t="str">
        <f t="shared" si="1"/>
        <v/>
      </c>
      <c r="J33" s="22" t="str">
        <f t="shared" ref="J33:AS33" si="29">IF(AND($G33&lt;K$7,$H33&gt;=K$7),$F33/12,"")</f>
        <v/>
      </c>
      <c r="K33" s="22" t="str">
        <f t="shared" si="29"/>
        <v/>
      </c>
      <c r="L33" s="22" t="str">
        <f t="shared" si="29"/>
        <v/>
      </c>
      <c r="M33" s="22" t="str">
        <f t="shared" si="29"/>
        <v/>
      </c>
      <c r="N33" s="22" t="str">
        <f t="shared" si="29"/>
        <v/>
      </c>
      <c r="O33" s="22" t="str">
        <f t="shared" si="29"/>
        <v/>
      </c>
      <c r="P33" s="22" t="str">
        <f t="shared" si="29"/>
        <v/>
      </c>
      <c r="Q33" s="22" t="str">
        <f t="shared" si="29"/>
        <v/>
      </c>
      <c r="R33" s="22" t="str">
        <f t="shared" si="29"/>
        <v/>
      </c>
      <c r="S33" s="22" t="str">
        <f t="shared" si="29"/>
        <v/>
      </c>
      <c r="T33" s="22" t="str">
        <f t="shared" si="29"/>
        <v/>
      </c>
      <c r="U33" s="22" t="str">
        <f t="shared" si="29"/>
        <v/>
      </c>
      <c r="V33" s="22" t="str">
        <f t="shared" si="29"/>
        <v/>
      </c>
      <c r="W33" s="22" t="str">
        <f t="shared" si="29"/>
        <v/>
      </c>
      <c r="X33" s="22" t="str">
        <f t="shared" si="29"/>
        <v/>
      </c>
      <c r="Y33" s="22" t="str">
        <f t="shared" si="29"/>
        <v/>
      </c>
      <c r="Z33" s="22" t="str">
        <f t="shared" si="29"/>
        <v/>
      </c>
      <c r="AA33" s="22" t="str">
        <f t="shared" si="29"/>
        <v/>
      </c>
      <c r="AB33" s="22" t="str">
        <f t="shared" si="29"/>
        <v/>
      </c>
      <c r="AC33" s="22" t="str">
        <f t="shared" si="29"/>
        <v/>
      </c>
      <c r="AD33" s="22" t="str">
        <f t="shared" si="29"/>
        <v/>
      </c>
      <c r="AE33" s="22" t="str">
        <f t="shared" si="29"/>
        <v/>
      </c>
      <c r="AF33" s="22" t="str">
        <f t="shared" si="29"/>
        <v/>
      </c>
      <c r="AG33" s="22" t="str">
        <f t="shared" si="29"/>
        <v/>
      </c>
      <c r="AH33" s="22" t="str">
        <f t="shared" si="29"/>
        <v/>
      </c>
      <c r="AI33" s="22" t="str">
        <f t="shared" si="29"/>
        <v/>
      </c>
      <c r="AJ33" s="22" t="str">
        <f t="shared" si="29"/>
        <v/>
      </c>
      <c r="AK33" s="22" t="str">
        <f t="shared" si="29"/>
        <v/>
      </c>
      <c r="AL33" s="22" t="str">
        <f t="shared" si="29"/>
        <v/>
      </c>
      <c r="AM33" s="22" t="str">
        <f t="shared" si="29"/>
        <v/>
      </c>
      <c r="AN33" s="22" t="str">
        <f t="shared" si="29"/>
        <v/>
      </c>
      <c r="AO33" s="22" t="str">
        <f t="shared" si="29"/>
        <v/>
      </c>
      <c r="AP33" s="22" t="str">
        <f t="shared" si="29"/>
        <v/>
      </c>
      <c r="AQ33" s="22" t="str">
        <f t="shared" si="29"/>
        <v/>
      </c>
      <c r="AR33" s="22" t="str">
        <f t="shared" si="29"/>
        <v/>
      </c>
      <c r="AS33" s="22" t="str">
        <f t="shared" si="29"/>
        <v/>
      </c>
    </row>
    <row r="34" spans="1:45" x14ac:dyDescent="0.3">
      <c r="A34" s="18">
        <f t="shared" si="24"/>
        <v>24</v>
      </c>
      <c r="B34" s="2">
        <f t="shared" si="25"/>
        <v>25</v>
      </c>
      <c r="C34" s="21" t="str" cm="1">
        <f t="array" ref="C34">IF(ISERROR(INDEX('Pre-FTB Report'!$G$4:$G$5000,MATCH(1,($D$6='Pre-FTB Report'!$F$4:$F$5000)*($A34='Pre-FTB Report'!$E$4:$E$5000),0))),"",INDEX('Pre-FTB Report'!$G$4:$G$5000,MATCH(1,($D$6='Pre-FTB Report'!$F$4:$F$5000)*($A34='Pre-FTB Report'!$E$4:$E$5000),0)))</f>
        <v/>
      </c>
      <c r="D34" s="20"/>
      <c r="E34" s="20"/>
      <c r="F34" s="32" t="str" cm="1">
        <f t="array" ref="F34">IF(ISERROR(INDEX('Pre-FTB Report'!$K$4:$K$5000,MATCH(1,($D$6='Pre-FTB Report'!$F$4:$F$5000)*($A34='Pre-FTB Report'!$E$4:$E$5000),0))),"",INDEX('Pre-FTB Report'!$K$4:$K$5000,MATCH(1,($D$6='Pre-FTB Report'!$F$4:$F$5000)*($A34='Pre-FTB Report'!$E$4:$E$5000),0)))</f>
        <v/>
      </c>
      <c r="G34" s="48" t="str" cm="1">
        <f t="array" ref="G34">IF(ISERROR(INDEX('Pre-FTB Report'!$J$4:$J$5000,MATCH(1,($D$6='Pre-FTB Report'!$F$4:$F$5000)*($A34='Pre-FTB Report'!$E$4:$E$5000),0))),"",INDEX('Pre-FTB Report'!$J$4:$J$5000,MATCH(1,($D$6='Pre-FTB Report'!$F$4:$F$5000)*($A34='Pre-FTB Report'!$E$4:$E$5000),0)))</f>
        <v/>
      </c>
      <c r="H34" s="90" t="str">
        <f t="shared" si="1"/>
        <v/>
      </c>
      <c r="J34" s="22" t="str">
        <f t="shared" ref="J34:AS34" si="30">IF(AND($G34&lt;K$7,$H34&gt;=K$7),$F34/12,"")</f>
        <v/>
      </c>
      <c r="K34" s="22" t="str">
        <f t="shared" si="30"/>
        <v/>
      </c>
      <c r="L34" s="22" t="str">
        <f t="shared" si="30"/>
        <v/>
      </c>
      <c r="M34" s="22" t="str">
        <f t="shared" si="30"/>
        <v/>
      </c>
      <c r="N34" s="22" t="str">
        <f t="shared" si="30"/>
        <v/>
      </c>
      <c r="O34" s="22" t="str">
        <f t="shared" si="30"/>
        <v/>
      </c>
      <c r="P34" s="22" t="str">
        <f t="shared" si="30"/>
        <v/>
      </c>
      <c r="Q34" s="22" t="str">
        <f t="shared" si="30"/>
        <v/>
      </c>
      <c r="R34" s="22" t="str">
        <f t="shared" si="30"/>
        <v/>
      </c>
      <c r="S34" s="22" t="str">
        <f t="shared" si="30"/>
        <v/>
      </c>
      <c r="T34" s="22" t="str">
        <f t="shared" si="30"/>
        <v/>
      </c>
      <c r="U34" s="22" t="str">
        <f t="shared" si="30"/>
        <v/>
      </c>
      <c r="V34" s="22" t="str">
        <f t="shared" si="30"/>
        <v/>
      </c>
      <c r="W34" s="22" t="str">
        <f t="shared" si="30"/>
        <v/>
      </c>
      <c r="X34" s="22" t="str">
        <f t="shared" si="30"/>
        <v/>
      </c>
      <c r="Y34" s="22" t="str">
        <f t="shared" si="30"/>
        <v/>
      </c>
      <c r="Z34" s="22" t="str">
        <f t="shared" si="30"/>
        <v/>
      </c>
      <c r="AA34" s="22" t="str">
        <f t="shared" si="30"/>
        <v/>
      </c>
      <c r="AB34" s="22" t="str">
        <f t="shared" si="30"/>
        <v/>
      </c>
      <c r="AC34" s="22" t="str">
        <f t="shared" si="30"/>
        <v/>
      </c>
      <c r="AD34" s="22" t="str">
        <f t="shared" si="30"/>
        <v/>
      </c>
      <c r="AE34" s="22" t="str">
        <f t="shared" si="30"/>
        <v/>
      </c>
      <c r="AF34" s="22" t="str">
        <f t="shared" si="30"/>
        <v/>
      </c>
      <c r="AG34" s="22" t="str">
        <f t="shared" si="30"/>
        <v/>
      </c>
      <c r="AH34" s="22" t="str">
        <f t="shared" si="30"/>
        <v/>
      </c>
      <c r="AI34" s="22" t="str">
        <f t="shared" si="30"/>
        <v/>
      </c>
      <c r="AJ34" s="22" t="str">
        <f t="shared" si="30"/>
        <v/>
      </c>
      <c r="AK34" s="22" t="str">
        <f t="shared" si="30"/>
        <v/>
      </c>
      <c r="AL34" s="22" t="str">
        <f t="shared" si="30"/>
        <v/>
      </c>
      <c r="AM34" s="22" t="str">
        <f t="shared" si="30"/>
        <v/>
      </c>
      <c r="AN34" s="22" t="str">
        <f t="shared" si="30"/>
        <v/>
      </c>
      <c r="AO34" s="22" t="str">
        <f t="shared" si="30"/>
        <v/>
      </c>
      <c r="AP34" s="22" t="str">
        <f t="shared" si="30"/>
        <v/>
      </c>
      <c r="AQ34" s="22" t="str">
        <f t="shared" si="30"/>
        <v/>
      </c>
      <c r="AR34" s="22" t="str">
        <f t="shared" si="30"/>
        <v/>
      </c>
      <c r="AS34" s="22" t="str">
        <f t="shared" si="30"/>
        <v/>
      </c>
    </row>
    <row r="35" spans="1:45" x14ac:dyDescent="0.3">
      <c r="A35" s="18">
        <f t="shared" si="24"/>
        <v>25</v>
      </c>
      <c r="B35" s="2">
        <f t="shared" si="25"/>
        <v>26</v>
      </c>
      <c r="C35" s="21" t="str" cm="1">
        <f t="array" ref="C35">IF(ISERROR(INDEX('Pre-FTB Report'!$G$4:$G$5000,MATCH(1,($D$6='Pre-FTB Report'!$F$4:$F$5000)*($A35='Pre-FTB Report'!$E$4:$E$5000),0))),"",INDEX('Pre-FTB Report'!$G$4:$G$5000,MATCH(1,($D$6='Pre-FTB Report'!$F$4:$F$5000)*($A35='Pre-FTB Report'!$E$4:$E$5000),0)))</f>
        <v/>
      </c>
      <c r="D35" s="20"/>
      <c r="E35" s="20"/>
      <c r="F35" s="32" t="str" cm="1">
        <f t="array" ref="F35">IF(ISERROR(INDEX('Pre-FTB Report'!$K$4:$K$5000,MATCH(1,($D$6='Pre-FTB Report'!$F$4:$F$5000)*($A35='Pre-FTB Report'!$E$4:$E$5000),0))),"",INDEX('Pre-FTB Report'!$K$4:$K$5000,MATCH(1,($D$6='Pre-FTB Report'!$F$4:$F$5000)*($A35='Pre-FTB Report'!$E$4:$E$5000),0)))</f>
        <v/>
      </c>
      <c r="G35" s="48" t="str" cm="1">
        <f t="array" ref="G35">IF(ISERROR(INDEX('Pre-FTB Report'!$J$4:$J$5000,MATCH(1,($D$6='Pre-FTB Report'!$F$4:$F$5000)*($A35='Pre-FTB Report'!$E$4:$E$5000),0))),"",INDEX('Pre-FTB Report'!$J$4:$J$5000,MATCH(1,($D$6='Pre-FTB Report'!$F$4:$F$5000)*($A35='Pre-FTB Report'!$E$4:$E$5000),0)))</f>
        <v/>
      </c>
      <c r="H35" s="90" t="str">
        <f t="shared" si="1"/>
        <v/>
      </c>
      <c r="J35" s="22" t="str">
        <f t="shared" ref="J35:AS35" si="31">IF(AND($G35&lt;K$7,$H35&gt;=K$7),$F35/12,"")</f>
        <v/>
      </c>
      <c r="K35" s="22" t="str">
        <f t="shared" si="31"/>
        <v/>
      </c>
      <c r="L35" s="22" t="str">
        <f t="shared" si="31"/>
        <v/>
      </c>
      <c r="M35" s="22" t="str">
        <f t="shared" si="31"/>
        <v/>
      </c>
      <c r="N35" s="22" t="str">
        <f t="shared" si="31"/>
        <v/>
      </c>
      <c r="O35" s="22" t="str">
        <f t="shared" si="31"/>
        <v/>
      </c>
      <c r="P35" s="22" t="str">
        <f t="shared" si="31"/>
        <v/>
      </c>
      <c r="Q35" s="22" t="str">
        <f t="shared" si="31"/>
        <v/>
      </c>
      <c r="R35" s="22" t="str">
        <f t="shared" si="31"/>
        <v/>
      </c>
      <c r="S35" s="22" t="str">
        <f t="shared" si="31"/>
        <v/>
      </c>
      <c r="T35" s="22" t="str">
        <f t="shared" si="31"/>
        <v/>
      </c>
      <c r="U35" s="22" t="str">
        <f t="shared" si="31"/>
        <v/>
      </c>
      <c r="V35" s="22" t="str">
        <f t="shared" si="31"/>
        <v/>
      </c>
      <c r="W35" s="22" t="str">
        <f t="shared" si="31"/>
        <v/>
      </c>
      <c r="X35" s="22" t="str">
        <f t="shared" si="31"/>
        <v/>
      </c>
      <c r="Y35" s="22" t="str">
        <f t="shared" si="31"/>
        <v/>
      </c>
      <c r="Z35" s="22" t="str">
        <f t="shared" si="31"/>
        <v/>
      </c>
      <c r="AA35" s="22" t="str">
        <f t="shared" si="31"/>
        <v/>
      </c>
      <c r="AB35" s="22" t="str">
        <f t="shared" si="31"/>
        <v/>
      </c>
      <c r="AC35" s="22" t="str">
        <f t="shared" si="31"/>
        <v/>
      </c>
      <c r="AD35" s="22" t="str">
        <f t="shared" si="31"/>
        <v/>
      </c>
      <c r="AE35" s="22" t="str">
        <f t="shared" si="31"/>
        <v/>
      </c>
      <c r="AF35" s="22" t="str">
        <f t="shared" si="31"/>
        <v/>
      </c>
      <c r="AG35" s="22" t="str">
        <f t="shared" si="31"/>
        <v/>
      </c>
      <c r="AH35" s="22" t="str">
        <f t="shared" si="31"/>
        <v/>
      </c>
      <c r="AI35" s="22" t="str">
        <f t="shared" si="31"/>
        <v/>
      </c>
      <c r="AJ35" s="22" t="str">
        <f t="shared" si="31"/>
        <v/>
      </c>
      <c r="AK35" s="22" t="str">
        <f t="shared" si="31"/>
        <v/>
      </c>
      <c r="AL35" s="22" t="str">
        <f t="shared" si="31"/>
        <v/>
      </c>
      <c r="AM35" s="22" t="str">
        <f t="shared" si="31"/>
        <v/>
      </c>
      <c r="AN35" s="22" t="str">
        <f t="shared" si="31"/>
        <v/>
      </c>
      <c r="AO35" s="22" t="str">
        <f t="shared" si="31"/>
        <v/>
      </c>
      <c r="AP35" s="22" t="str">
        <f t="shared" si="31"/>
        <v/>
      </c>
      <c r="AQ35" s="22" t="str">
        <f t="shared" si="31"/>
        <v/>
      </c>
      <c r="AR35" s="22" t="str">
        <f t="shared" si="31"/>
        <v/>
      </c>
      <c r="AS35" s="22" t="str">
        <f t="shared" si="31"/>
        <v/>
      </c>
    </row>
    <row r="36" spans="1:45" x14ac:dyDescent="0.3">
      <c r="A36" s="18">
        <f t="shared" si="24"/>
        <v>26</v>
      </c>
      <c r="B36" s="2">
        <f t="shared" si="25"/>
        <v>27</v>
      </c>
      <c r="C36" s="21" t="str" cm="1">
        <f t="array" ref="C36">IF(ISERROR(INDEX('Pre-FTB Report'!$G$4:$G$5000,MATCH(1,($D$6='Pre-FTB Report'!$F$4:$F$5000)*($A36='Pre-FTB Report'!$E$4:$E$5000),0))),"",INDEX('Pre-FTB Report'!$G$4:$G$5000,MATCH(1,($D$6='Pre-FTB Report'!$F$4:$F$5000)*($A36='Pre-FTB Report'!$E$4:$E$5000),0)))</f>
        <v/>
      </c>
      <c r="D36" s="20"/>
      <c r="E36" s="20"/>
      <c r="F36" s="32" t="str" cm="1">
        <f t="array" ref="F36">IF(ISERROR(INDEX('Pre-FTB Report'!$K$4:$K$5000,MATCH(1,($D$6='Pre-FTB Report'!$F$4:$F$5000)*($A36='Pre-FTB Report'!$E$4:$E$5000),0))),"",INDEX('Pre-FTB Report'!$K$4:$K$5000,MATCH(1,($D$6='Pre-FTB Report'!$F$4:$F$5000)*($A36='Pre-FTB Report'!$E$4:$E$5000),0)))</f>
        <v/>
      </c>
      <c r="G36" s="48" t="str" cm="1">
        <f t="array" ref="G36">IF(ISERROR(INDEX('Pre-FTB Report'!$J$4:$J$5000,MATCH(1,($D$6='Pre-FTB Report'!$F$4:$F$5000)*($A36='Pre-FTB Report'!$E$4:$E$5000),0))),"",INDEX('Pre-FTB Report'!$J$4:$J$5000,MATCH(1,($D$6='Pre-FTB Report'!$F$4:$F$5000)*($A36='Pre-FTB Report'!$E$4:$E$5000),0)))</f>
        <v/>
      </c>
      <c r="H36" s="90" t="str">
        <f t="shared" si="1"/>
        <v/>
      </c>
      <c r="J36" s="22" t="str">
        <f t="shared" ref="J36:AS36" si="32">IF(AND($G36&lt;K$7,$H36&gt;=K$7),$F36/12,"")</f>
        <v/>
      </c>
      <c r="K36" s="22" t="str">
        <f t="shared" si="32"/>
        <v/>
      </c>
      <c r="L36" s="22" t="str">
        <f t="shared" si="32"/>
        <v/>
      </c>
      <c r="M36" s="22" t="str">
        <f t="shared" si="32"/>
        <v/>
      </c>
      <c r="N36" s="22" t="str">
        <f t="shared" si="32"/>
        <v/>
      </c>
      <c r="O36" s="22" t="str">
        <f t="shared" si="32"/>
        <v/>
      </c>
      <c r="P36" s="22" t="str">
        <f t="shared" si="32"/>
        <v/>
      </c>
      <c r="Q36" s="22" t="str">
        <f t="shared" si="32"/>
        <v/>
      </c>
      <c r="R36" s="22" t="str">
        <f t="shared" si="32"/>
        <v/>
      </c>
      <c r="S36" s="22" t="str">
        <f t="shared" si="32"/>
        <v/>
      </c>
      <c r="T36" s="22" t="str">
        <f t="shared" si="32"/>
        <v/>
      </c>
      <c r="U36" s="22" t="str">
        <f t="shared" si="32"/>
        <v/>
      </c>
      <c r="V36" s="22" t="str">
        <f t="shared" si="32"/>
        <v/>
      </c>
      <c r="W36" s="22" t="str">
        <f t="shared" si="32"/>
        <v/>
      </c>
      <c r="X36" s="22" t="str">
        <f t="shared" si="32"/>
        <v/>
      </c>
      <c r="Y36" s="22" t="str">
        <f t="shared" si="32"/>
        <v/>
      </c>
      <c r="Z36" s="22" t="str">
        <f t="shared" si="32"/>
        <v/>
      </c>
      <c r="AA36" s="22" t="str">
        <f t="shared" si="32"/>
        <v/>
      </c>
      <c r="AB36" s="22" t="str">
        <f t="shared" si="32"/>
        <v/>
      </c>
      <c r="AC36" s="22" t="str">
        <f t="shared" si="32"/>
        <v/>
      </c>
      <c r="AD36" s="22" t="str">
        <f t="shared" si="32"/>
        <v/>
      </c>
      <c r="AE36" s="22" t="str">
        <f t="shared" si="32"/>
        <v/>
      </c>
      <c r="AF36" s="22" t="str">
        <f t="shared" si="32"/>
        <v/>
      </c>
      <c r="AG36" s="22" t="str">
        <f t="shared" si="32"/>
        <v/>
      </c>
      <c r="AH36" s="22" t="str">
        <f t="shared" si="32"/>
        <v/>
      </c>
      <c r="AI36" s="22" t="str">
        <f t="shared" si="32"/>
        <v/>
      </c>
      <c r="AJ36" s="22" t="str">
        <f t="shared" si="32"/>
        <v/>
      </c>
      <c r="AK36" s="22" t="str">
        <f t="shared" si="32"/>
        <v/>
      </c>
      <c r="AL36" s="22" t="str">
        <f t="shared" si="32"/>
        <v/>
      </c>
      <c r="AM36" s="22" t="str">
        <f t="shared" si="32"/>
        <v/>
      </c>
      <c r="AN36" s="22" t="str">
        <f t="shared" si="32"/>
        <v/>
      </c>
      <c r="AO36" s="22" t="str">
        <f t="shared" si="32"/>
        <v/>
      </c>
      <c r="AP36" s="22" t="str">
        <f t="shared" si="32"/>
        <v/>
      </c>
      <c r="AQ36" s="22" t="str">
        <f t="shared" si="32"/>
        <v/>
      </c>
      <c r="AR36" s="22" t="str">
        <f t="shared" si="32"/>
        <v/>
      </c>
      <c r="AS36" s="22" t="str">
        <f t="shared" si="32"/>
        <v/>
      </c>
    </row>
    <row r="37" spans="1:45" x14ac:dyDescent="0.3">
      <c r="A37" s="18">
        <f t="shared" si="24"/>
        <v>27</v>
      </c>
      <c r="B37" s="2">
        <f t="shared" si="25"/>
        <v>28</v>
      </c>
      <c r="C37" s="21" t="str" cm="1">
        <f t="array" ref="C37">IF(ISERROR(INDEX('Pre-FTB Report'!$G$4:$G$5000,MATCH(1,($D$6='Pre-FTB Report'!$F$4:$F$5000)*($A37='Pre-FTB Report'!$E$4:$E$5000),0))),"",INDEX('Pre-FTB Report'!$G$4:$G$5000,MATCH(1,($D$6='Pre-FTB Report'!$F$4:$F$5000)*($A37='Pre-FTB Report'!$E$4:$E$5000),0)))</f>
        <v/>
      </c>
      <c r="D37" s="20"/>
      <c r="E37" s="20"/>
      <c r="F37" s="32" t="str" cm="1">
        <f t="array" ref="F37">IF(ISERROR(INDEX('Pre-FTB Report'!$K$4:$K$5000,MATCH(1,($D$6='Pre-FTB Report'!$F$4:$F$5000)*($A37='Pre-FTB Report'!$E$4:$E$5000),0))),"",INDEX('Pre-FTB Report'!$K$4:$K$5000,MATCH(1,($D$6='Pre-FTB Report'!$F$4:$F$5000)*($A37='Pre-FTB Report'!$E$4:$E$5000),0)))</f>
        <v/>
      </c>
      <c r="G37" s="48" t="str" cm="1">
        <f t="array" ref="G37">IF(ISERROR(INDEX('Pre-FTB Report'!$J$4:$J$5000,MATCH(1,($D$6='Pre-FTB Report'!$F$4:$F$5000)*($A37='Pre-FTB Report'!$E$4:$E$5000),0))),"",INDEX('Pre-FTB Report'!$J$4:$J$5000,MATCH(1,($D$6='Pre-FTB Report'!$F$4:$F$5000)*($A37='Pre-FTB Report'!$E$4:$E$5000),0)))</f>
        <v/>
      </c>
      <c r="H37" s="90" t="str">
        <f t="shared" si="1"/>
        <v/>
      </c>
      <c r="J37" s="22" t="str">
        <f t="shared" ref="J37:AS37" si="33">IF(AND($G37&lt;K$7,$H37&gt;=K$7),$F37/12,"")</f>
        <v/>
      </c>
      <c r="K37" s="22" t="str">
        <f t="shared" si="33"/>
        <v/>
      </c>
      <c r="L37" s="22" t="str">
        <f t="shared" si="33"/>
        <v/>
      </c>
      <c r="M37" s="22" t="str">
        <f t="shared" si="33"/>
        <v/>
      </c>
      <c r="N37" s="22" t="str">
        <f t="shared" si="33"/>
        <v/>
      </c>
      <c r="O37" s="22" t="str">
        <f t="shared" si="33"/>
        <v/>
      </c>
      <c r="P37" s="22" t="str">
        <f t="shared" si="33"/>
        <v/>
      </c>
      <c r="Q37" s="22" t="str">
        <f t="shared" si="33"/>
        <v/>
      </c>
      <c r="R37" s="22" t="str">
        <f t="shared" si="33"/>
        <v/>
      </c>
      <c r="S37" s="22" t="str">
        <f t="shared" si="33"/>
        <v/>
      </c>
      <c r="T37" s="22" t="str">
        <f t="shared" si="33"/>
        <v/>
      </c>
      <c r="U37" s="22" t="str">
        <f t="shared" si="33"/>
        <v/>
      </c>
      <c r="V37" s="22" t="str">
        <f t="shared" si="33"/>
        <v/>
      </c>
      <c r="W37" s="22" t="str">
        <f t="shared" si="33"/>
        <v/>
      </c>
      <c r="X37" s="22" t="str">
        <f t="shared" si="33"/>
        <v/>
      </c>
      <c r="Y37" s="22" t="str">
        <f t="shared" si="33"/>
        <v/>
      </c>
      <c r="Z37" s="22" t="str">
        <f t="shared" si="33"/>
        <v/>
      </c>
      <c r="AA37" s="22" t="str">
        <f t="shared" si="33"/>
        <v/>
      </c>
      <c r="AB37" s="22" t="str">
        <f t="shared" si="33"/>
        <v/>
      </c>
      <c r="AC37" s="22" t="str">
        <f t="shared" si="33"/>
        <v/>
      </c>
      <c r="AD37" s="22" t="str">
        <f t="shared" si="33"/>
        <v/>
      </c>
      <c r="AE37" s="22" t="str">
        <f t="shared" si="33"/>
        <v/>
      </c>
      <c r="AF37" s="22" t="str">
        <f t="shared" si="33"/>
        <v/>
      </c>
      <c r="AG37" s="22" t="str">
        <f t="shared" si="33"/>
        <v/>
      </c>
      <c r="AH37" s="22" t="str">
        <f t="shared" si="33"/>
        <v/>
      </c>
      <c r="AI37" s="22" t="str">
        <f t="shared" si="33"/>
        <v/>
      </c>
      <c r="AJ37" s="22" t="str">
        <f t="shared" si="33"/>
        <v/>
      </c>
      <c r="AK37" s="22" t="str">
        <f t="shared" si="33"/>
        <v/>
      </c>
      <c r="AL37" s="22" t="str">
        <f t="shared" si="33"/>
        <v/>
      </c>
      <c r="AM37" s="22" t="str">
        <f t="shared" si="33"/>
        <v/>
      </c>
      <c r="AN37" s="22" t="str">
        <f t="shared" si="33"/>
        <v/>
      </c>
      <c r="AO37" s="22" t="str">
        <f t="shared" si="33"/>
        <v/>
      </c>
      <c r="AP37" s="22" t="str">
        <f t="shared" si="33"/>
        <v/>
      </c>
      <c r="AQ37" s="22" t="str">
        <f t="shared" si="33"/>
        <v/>
      </c>
      <c r="AR37" s="22" t="str">
        <f t="shared" si="33"/>
        <v/>
      </c>
      <c r="AS37" s="22" t="str">
        <f t="shared" si="33"/>
        <v/>
      </c>
    </row>
    <row r="38" spans="1:45" x14ac:dyDescent="0.3">
      <c r="A38" s="18">
        <f t="shared" si="24"/>
        <v>28</v>
      </c>
      <c r="B38" s="2">
        <f t="shared" si="25"/>
        <v>29</v>
      </c>
      <c r="C38" s="21" t="str" cm="1">
        <f t="array" ref="C38">IF(ISERROR(INDEX('Pre-FTB Report'!$G$4:$G$5000,MATCH(1,($D$6='Pre-FTB Report'!$F$4:$F$5000)*($A38='Pre-FTB Report'!$E$4:$E$5000),0))),"",INDEX('Pre-FTB Report'!$G$4:$G$5000,MATCH(1,($D$6='Pre-FTB Report'!$F$4:$F$5000)*($A38='Pre-FTB Report'!$E$4:$E$5000),0)))</f>
        <v/>
      </c>
      <c r="D38" s="20"/>
      <c r="E38" s="20"/>
      <c r="F38" s="32" t="str" cm="1">
        <f t="array" ref="F38">IF(ISERROR(INDEX('Pre-FTB Report'!$K$4:$K$5000,MATCH(1,($D$6='Pre-FTB Report'!$F$4:$F$5000)*($A38='Pre-FTB Report'!$E$4:$E$5000),0))),"",INDEX('Pre-FTB Report'!$K$4:$K$5000,MATCH(1,($D$6='Pre-FTB Report'!$F$4:$F$5000)*($A38='Pre-FTB Report'!$E$4:$E$5000),0)))</f>
        <v/>
      </c>
      <c r="G38" s="48" t="str" cm="1">
        <f t="array" ref="G38">IF(ISERROR(INDEX('Pre-FTB Report'!$J$4:$J$5000,MATCH(1,($D$6='Pre-FTB Report'!$F$4:$F$5000)*($A38='Pre-FTB Report'!$E$4:$E$5000),0))),"",INDEX('Pre-FTB Report'!$J$4:$J$5000,MATCH(1,($D$6='Pre-FTB Report'!$F$4:$F$5000)*($A38='Pre-FTB Report'!$E$4:$E$5000),0)))</f>
        <v/>
      </c>
      <c r="H38" s="90" t="str">
        <f t="shared" si="1"/>
        <v/>
      </c>
      <c r="J38" s="22" t="str">
        <f t="shared" ref="J38:AS38" si="34">IF(AND($G38&lt;K$7,$H38&gt;=K$7),$F38/12,"")</f>
        <v/>
      </c>
      <c r="K38" s="22" t="str">
        <f t="shared" si="34"/>
        <v/>
      </c>
      <c r="L38" s="22" t="str">
        <f t="shared" si="34"/>
        <v/>
      </c>
      <c r="M38" s="22" t="str">
        <f t="shared" si="34"/>
        <v/>
      </c>
      <c r="N38" s="22" t="str">
        <f t="shared" si="34"/>
        <v/>
      </c>
      <c r="O38" s="22" t="str">
        <f t="shared" si="34"/>
        <v/>
      </c>
      <c r="P38" s="22" t="str">
        <f t="shared" si="34"/>
        <v/>
      </c>
      <c r="Q38" s="22" t="str">
        <f t="shared" si="34"/>
        <v/>
      </c>
      <c r="R38" s="22" t="str">
        <f t="shared" si="34"/>
        <v/>
      </c>
      <c r="S38" s="22" t="str">
        <f t="shared" si="34"/>
        <v/>
      </c>
      <c r="T38" s="22" t="str">
        <f t="shared" si="34"/>
        <v/>
      </c>
      <c r="U38" s="22" t="str">
        <f t="shared" si="34"/>
        <v/>
      </c>
      <c r="V38" s="22" t="str">
        <f t="shared" si="34"/>
        <v/>
      </c>
      <c r="W38" s="22" t="str">
        <f t="shared" si="34"/>
        <v/>
      </c>
      <c r="X38" s="22" t="str">
        <f t="shared" si="34"/>
        <v/>
      </c>
      <c r="Y38" s="22" t="str">
        <f t="shared" si="34"/>
        <v/>
      </c>
      <c r="Z38" s="22" t="str">
        <f t="shared" si="34"/>
        <v/>
      </c>
      <c r="AA38" s="22" t="str">
        <f t="shared" si="34"/>
        <v/>
      </c>
      <c r="AB38" s="22" t="str">
        <f t="shared" si="34"/>
        <v/>
      </c>
      <c r="AC38" s="22" t="str">
        <f t="shared" si="34"/>
        <v/>
      </c>
      <c r="AD38" s="22" t="str">
        <f t="shared" si="34"/>
        <v/>
      </c>
      <c r="AE38" s="22" t="str">
        <f t="shared" si="34"/>
        <v/>
      </c>
      <c r="AF38" s="22" t="str">
        <f t="shared" si="34"/>
        <v/>
      </c>
      <c r="AG38" s="22" t="str">
        <f t="shared" si="34"/>
        <v/>
      </c>
      <c r="AH38" s="22" t="str">
        <f t="shared" si="34"/>
        <v/>
      </c>
      <c r="AI38" s="22" t="str">
        <f t="shared" si="34"/>
        <v/>
      </c>
      <c r="AJ38" s="22" t="str">
        <f t="shared" si="34"/>
        <v/>
      </c>
      <c r="AK38" s="22" t="str">
        <f t="shared" si="34"/>
        <v/>
      </c>
      <c r="AL38" s="22" t="str">
        <f t="shared" si="34"/>
        <v/>
      </c>
      <c r="AM38" s="22" t="str">
        <f t="shared" si="34"/>
        <v/>
      </c>
      <c r="AN38" s="22" t="str">
        <f t="shared" si="34"/>
        <v/>
      </c>
      <c r="AO38" s="22" t="str">
        <f t="shared" si="34"/>
        <v/>
      </c>
      <c r="AP38" s="22" t="str">
        <f t="shared" si="34"/>
        <v/>
      </c>
      <c r="AQ38" s="22" t="str">
        <f t="shared" si="34"/>
        <v/>
      </c>
      <c r="AR38" s="22" t="str">
        <f t="shared" si="34"/>
        <v/>
      </c>
      <c r="AS38" s="22" t="str">
        <f t="shared" si="34"/>
        <v/>
      </c>
    </row>
    <row r="39" spans="1:45" x14ac:dyDescent="0.3">
      <c r="A39" s="18">
        <f t="shared" ref="A39:A109" si="35">A38+1</f>
        <v>29</v>
      </c>
      <c r="B39" s="2">
        <f t="shared" ref="B39:B109" si="36">B38+1</f>
        <v>30</v>
      </c>
      <c r="C39" s="21" t="str" cm="1">
        <f t="array" ref="C39">IF(ISERROR(INDEX('Pre-FTB Report'!$G$4:$G$5000,MATCH(1,($D$6='Pre-FTB Report'!$F$4:$F$5000)*($A39='Pre-FTB Report'!$E$4:$E$5000),0))),"",INDEX('Pre-FTB Report'!$G$4:$G$5000,MATCH(1,($D$6='Pre-FTB Report'!$F$4:$F$5000)*($A39='Pre-FTB Report'!$E$4:$E$5000),0)))</f>
        <v/>
      </c>
      <c r="D39" s="20"/>
      <c r="E39" s="20"/>
      <c r="F39" s="32" t="str" cm="1">
        <f t="array" ref="F39">IF(ISERROR(INDEX('Pre-FTB Report'!$K$4:$K$5000,MATCH(1,($D$6='Pre-FTB Report'!$F$4:$F$5000)*($A39='Pre-FTB Report'!$E$4:$E$5000),0))),"",INDEX('Pre-FTB Report'!$K$4:$K$5000,MATCH(1,($D$6='Pre-FTB Report'!$F$4:$F$5000)*($A39='Pre-FTB Report'!$E$4:$E$5000),0)))</f>
        <v/>
      </c>
      <c r="G39" s="48" t="str" cm="1">
        <f t="array" ref="G39">IF(ISERROR(INDEX('Pre-FTB Report'!$J$4:$J$5000,MATCH(1,($D$6='Pre-FTB Report'!$F$4:$F$5000)*($A39='Pre-FTB Report'!$E$4:$E$5000),0))),"",INDEX('Pre-FTB Report'!$J$4:$J$5000,MATCH(1,($D$6='Pre-FTB Report'!$F$4:$F$5000)*($A39='Pre-FTB Report'!$E$4:$E$5000),0)))</f>
        <v/>
      </c>
      <c r="H39" s="90" t="str">
        <f t="shared" si="1"/>
        <v/>
      </c>
      <c r="J39" s="22" t="str">
        <f t="shared" ref="J39:AS39" si="37">IF(AND($G39&lt;K$7,$H39&gt;=K$7),$F39/12,"")</f>
        <v/>
      </c>
      <c r="K39" s="22" t="str">
        <f t="shared" si="37"/>
        <v/>
      </c>
      <c r="L39" s="22" t="str">
        <f t="shared" si="37"/>
        <v/>
      </c>
      <c r="M39" s="22" t="str">
        <f t="shared" si="37"/>
        <v/>
      </c>
      <c r="N39" s="22" t="str">
        <f t="shared" si="37"/>
        <v/>
      </c>
      <c r="O39" s="22" t="str">
        <f t="shared" si="37"/>
        <v/>
      </c>
      <c r="P39" s="22" t="str">
        <f t="shared" si="37"/>
        <v/>
      </c>
      <c r="Q39" s="22" t="str">
        <f t="shared" si="37"/>
        <v/>
      </c>
      <c r="R39" s="22" t="str">
        <f t="shared" si="37"/>
        <v/>
      </c>
      <c r="S39" s="22" t="str">
        <f t="shared" si="37"/>
        <v/>
      </c>
      <c r="T39" s="22" t="str">
        <f t="shared" si="37"/>
        <v/>
      </c>
      <c r="U39" s="22" t="str">
        <f t="shared" si="37"/>
        <v/>
      </c>
      <c r="V39" s="22" t="str">
        <f t="shared" si="37"/>
        <v/>
      </c>
      <c r="W39" s="22" t="str">
        <f t="shared" si="37"/>
        <v/>
      </c>
      <c r="X39" s="22" t="str">
        <f t="shared" si="37"/>
        <v/>
      </c>
      <c r="Y39" s="22" t="str">
        <f t="shared" si="37"/>
        <v/>
      </c>
      <c r="Z39" s="22" t="str">
        <f t="shared" si="37"/>
        <v/>
      </c>
      <c r="AA39" s="22" t="str">
        <f t="shared" si="37"/>
        <v/>
      </c>
      <c r="AB39" s="22" t="str">
        <f t="shared" si="37"/>
        <v/>
      </c>
      <c r="AC39" s="22" t="str">
        <f t="shared" si="37"/>
        <v/>
      </c>
      <c r="AD39" s="22" t="str">
        <f t="shared" si="37"/>
        <v/>
      </c>
      <c r="AE39" s="22" t="str">
        <f t="shared" si="37"/>
        <v/>
      </c>
      <c r="AF39" s="22" t="str">
        <f t="shared" si="37"/>
        <v/>
      </c>
      <c r="AG39" s="22" t="str">
        <f t="shared" si="37"/>
        <v/>
      </c>
      <c r="AH39" s="22" t="str">
        <f t="shared" si="37"/>
        <v/>
      </c>
      <c r="AI39" s="22" t="str">
        <f t="shared" si="37"/>
        <v/>
      </c>
      <c r="AJ39" s="22" t="str">
        <f t="shared" si="37"/>
        <v/>
      </c>
      <c r="AK39" s="22" t="str">
        <f t="shared" si="37"/>
        <v/>
      </c>
      <c r="AL39" s="22" t="str">
        <f t="shared" si="37"/>
        <v/>
      </c>
      <c r="AM39" s="22" t="str">
        <f t="shared" si="37"/>
        <v/>
      </c>
      <c r="AN39" s="22" t="str">
        <f t="shared" si="37"/>
        <v/>
      </c>
      <c r="AO39" s="22" t="str">
        <f t="shared" si="37"/>
        <v/>
      </c>
      <c r="AP39" s="22" t="str">
        <f t="shared" si="37"/>
        <v/>
      </c>
      <c r="AQ39" s="22" t="str">
        <f t="shared" si="37"/>
        <v/>
      </c>
      <c r="AR39" s="22" t="str">
        <f t="shared" si="37"/>
        <v/>
      </c>
      <c r="AS39" s="22" t="str">
        <f t="shared" si="37"/>
        <v/>
      </c>
    </row>
    <row r="40" spans="1:45" x14ac:dyDescent="0.3">
      <c r="A40" s="18">
        <f t="shared" si="35"/>
        <v>30</v>
      </c>
      <c r="B40" s="2">
        <f t="shared" si="36"/>
        <v>31</v>
      </c>
      <c r="C40" s="21" t="str" cm="1">
        <f t="array" ref="C40">IF(ISERROR(INDEX('Pre-FTB Report'!$G$4:$G$5000,MATCH(1,($D$6='Pre-FTB Report'!$F$4:$F$5000)*($A40='Pre-FTB Report'!$E$4:$E$5000),0))),"",INDEX('Pre-FTB Report'!$G$4:$G$5000,MATCH(1,($D$6='Pre-FTB Report'!$F$4:$F$5000)*($A40='Pre-FTB Report'!$E$4:$E$5000),0)))</f>
        <v/>
      </c>
      <c r="D40" s="20"/>
      <c r="E40" s="20"/>
      <c r="F40" s="32" t="str" cm="1">
        <f t="array" ref="F40">IF(ISERROR(INDEX('Pre-FTB Report'!$K$4:$K$5000,MATCH(1,($D$6='Pre-FTB Report'!$F$4:$F$5000)*($A40='Pre-FTB Report'!$E$4:$E$5000),0))),"",INDEX('Pre-FTB Report'!$K$4:$K$5000,MATCH(1,($D$6='Pre-FTB Report'!$F$4:$F$5000)*($A40='Pre-FTB Report'!$E$4:$E$5000),0)))</f>
        <v/>
      </c>
      <c r="G40" s="48" t="str" cm="1">
        <f t="array" ref="G40">IF(ISERROR(INDEX('Pre-FTB Report'!$J$4:$J$5000,MATCH(1,($D$6='Pre-FTB Report'!$F$4:$F$5000)*($A40='Pre-FTB Report'!$E$4:$E$5000),0))),"",INDEX('Pre-FTB Report'!$J$4:$J$5000,MATCH(1,($D$6='Pre-FTB Report'!$F$4:$F$5000)*($A40='Pre-FTB Report'!$E$4:$E$5000),0)))</f>
        <v/>
      </c>
      <c r="H40" s="90" t="str">
        <f t="shared" si="1"/>
        <v/>
      </c>
      <c r="J40" s="22" t="str">
        <f t="shared" ref="J40:AS40" si="38">IF(AND($G40&lt;K$7,$H40&gt;=K$7),$F40/12,"")</f>
        <v/>
      </c>
      <c r="K40" s="22" t="str">
        <f t="shared" si="38"/>
        <v/>
      </c>
      <c r="L40" s="22" t="str">
        <f t="shared" si="38"/>
        <v/>
      </c>
      <c r="M40" s="22" t="str">
        <f t="shared" si="38"/>
        <v/>
      </c>
      <c r="N40" s="22" t="str">
        <f t="shared" si="38"/>
        <v/>
      </c>
      <c r="O40" s="22" t="str">
        <f t="shared" si="38"/>
        <v/>
      </c>
      <c r="P40" s="22" t="str">
        <f t="shared" si="38"/>
        <v/>
      </c>
      <c r="Q40" s="22" t="str">
        <f t="shared" si="38"/>
        <v/>
      </c>
      <c r="R40" s="22" t="str">
        <f t="shared" si="38"/>
        <v/>
      </c>
      <c r="S40" s="22" t="str">
        <f t="shared" si="38"/>
        <v/>
      </c>
      <c r="T40" s="22" t="str">
        <f t="shared" si="38"/>
        <v/>
      </c>
      <c r="U40" s="22" t="str">
        <f t="shared" si="38"/>
        <v/>
      </c>
      <c r="V40" s="22" t="str">
        <f t="shared" si="38"/>
        <v/>
      </c>
      <c r="W40" s="22" t="str">
        <f t="shared" si="38"/>
        <v/>
      </c>
      <c r="X40" s="22" t="str">
        <f t="shared" si="38"/>
        <v/>
      </c>
      <c r="Y40" s="22" t="str">
        <f t="shared" si="38"/>
        <v/>
      </c>
      <c r="Z40" s="22" t="str">
        <f t="shared" si="38"/>
        <v/>
      </c>
      <c r="AA40" s="22" t="str">
        <f t="shared" si="38"/>
        <v/>
      </c>
      <c r="AB40" s="22" t="str">
        <f t="shared" si="38"/>
        <v/>
      </c>
      <c r="AC40" s="22" t="str">
        <f t="shared" si="38"/>
        <v/>
      </c>
      <c r="AD40" s="22" t="str">
        <f t="shared" si="38"/>
        <v/>
      </c>
      <c r="AE40" s="22" t="str">
        <f t="shared" si="38"/>
        <v/>
      </c>
      <c r="AF40" s="22" t="str">
        <f t="shared" si="38"/>
        <v/>
      </c>
      <c r="AG40" s="22" t="str">
        <f t="shared" si="38"/>
        <v/>
      </c>
      <c r="AH40" s="22" t="str">
        <f t="shared" si="38"/>
        <v/>
      </c>
      <c r="AI40" s="22" t="str">
        <f t="shared" si="38"/>
        <v/>
      </c>
      <c r="AJ40" s="22" t="str">
        <f t="shared" si="38"/>
        <v/>
      </c>
      <c r="AK40" s="22" t="str">
        <f t="shared" si="38"/>
        <v/>
      </c>
      <c r="AL40" s="22" t="str">
        <f t="shared" si="38"/>
        <v/>
      </c>
      <c r="AM40" s="22" t="str">
        <f t="shared" si="38"/>
        <v/>
      </c>
      <c r="AN40" s="22" t="str">
        <f t="shared" si="38"/>
        <v/>
      </c>
      <c r="AO40" s="22" t="str">
        <f t="shared" si="38"/>
        <v/>
      </c>
      <c r="AP40" s="22" t="str">
        <f t="shared" si="38"/>
        <v/>
      </c>
      <c r="AQ40" s="22" t="str">
        <f t="shared" si="38"/>
        <v/>
      </c>
      <c r="AR40" s="22" t="str">
        <f t="shared" si="38"/>
        <v/>
      </c>
      <c r="AS40" s="22" t="str">
        <f t="shared" si="38"/>
        <v/>
      </c>
    </row>
    <row r="41" spans="1:45" x14ac:dyDescent="0.3">
      <c r="A41" s="18">
        <f t="shared" si="35"/>
        <v>31</v>
      </c>
      <c r="B41" s="2">
        <f t="shared" si="36"/>
        <v>32</v>
      </c>
      <c r="C41" s="21" t="str" cm="1">
        <f t="array" ref="C41">IF(ISERROR(INDEX('Pre-FTB Report'!$G$4:$G$5000,MATCH(1,($D$6='Pre-FTB Report'!$F$4:$F$5000)*($A41='Pre-FTB Report'!$E$4:$E$5000),0))),"",INDEX('Pre-FTB Report'!$G$4:$G$5000,MATCH(1,($D$6='Pre-FTB Report'!$F$4:$F$5000)*($A41='Pre-FTB Report'!$E$4:$E$5000),0)))</f>
        <v/>
      </c>
      <c r="D41" s="20"/>
      <c r="E41" s="20"/>
      <c r="F41" s="32" t="str" cm="1">
        <f t="array" ref="F41">IF(ISERROR(INDEX('Pre-FTB Report'!$K$4:$K$5000,MATCH(1,($D$6='Pre-FTB Report'!$F$4:$F$5000)*($A41='Pre-FTB Report'!$E$4:$E$5000),0))),"",INDEX('Pre-FTB Report'!$K$4:$K$5000,MATCH(1,($D$6='Pre-FTB Report'!$F$4:$F$5000)*($A41='Pre-FTB Report'!$E$4:$E$5000),0)))</f>
        <v/>
      </c>
      <c r="G41" s="48" t="str" cm="1">
        <f t="array" ref="G41">IF(ISERROR(INDEX('Pre-FTB Report'!$J$4:$J$5000,MATCH(1,($D$6='Pre-FTB Report'!$F$4:$F$5000)*($A41='Pre-FTB Report'!$E$4:$E$5000),0))),"",INDEX('Pre-FTB Report'!$J$4:$J$5000,MATCH(1,($D$6='Pre-FTB Report'!$F$4:$F$5000)*($A41='Pre-FTB Report'!$E$4:$E$5000),0)))</f>
        <v/>
      </c>
      <c r="H41" s="90" t="str">
        <f t="shared" si="1"/>
        <v/>
      </c>
      <c r="J41" s="22" t="str">
        <f t="shared" ref="J41:AS41" si="39">IF(AND($G41&lt;K$7,$H41&gt;=K$7),$F41/12,"")</f>
        <v/>
      </c>
      <c r="K41" s="22" t="str">
        <f t="shared" si="39"/>
        <v/>
      </c>
      <c r="L41" s="22" t="str">
        <f t="shared" si="39"/>
        <v/>
      </c>
      <c r="M41" s="22" t="str">
        <f t="shared" si="39"/>
        <v/>
      </c>
      <c r="N41" s="22" t="str">
        <f t="shared" si="39"/>
        <v/>
      </c>
      <c r="O41" s="22" t="str">
        <f t="shared" si="39"/>
        <v/>
      </c>
      <c r="P41" s="22" t="str">
        <f t="shared" si="39"/>
        <v/>
      </c>
      <c r="Q41" s="22" t="str">
        <f t="shared" si="39"/>
        <v/>
      </c>
      <c r="R41" s="22" t="str">
        <f t="shared" si="39"/>
        <v/>
      </c>
      <c r="S41" s="22" t="str">
        <f t="shared" si="39"/>
        <v/>
      </c>
      <c r="T41" s="22" t="str">
        <f t="shared" si="39"/>
        <v/>
      </c>
      <c r="U41" s="22" t="str">
        <f t="shared" si="39"/>
        <v/>
      </c>
      <c r="V41" s="22" t="str">
        <f t="shared" si="39"/>
        <v/>
      </c>
      <c r="W41" s="22" t="str">
        <f t="shared" si="39"/>
        <v/>
      </c>
      <c r="X41" s="22" t="str">
        <f t="shared" si="39"/>
        <v/>
      </c>
      <c r="Y41" s="22" t="str">
        <f t="shared" si="39"/>
        <v/>
      </c>
      <c r="Z41" s="22" t="str">
        <f t="shared" si="39"/>
        <v/>
      </c>
      <c r="AA41" s="22" t="str">
        <f t="shared" si="39"/>
        <v/>
      </c>
      <c r="AB41" s="22" t="str">
        <f t="shared" si="39"/>
        <v/>
      </c>
      <c r="AC41" s="22" t="str">
        <f t="shared" si="39"/>
        <v/>
      </c>
      <c r="AD41" s="22" t="str">
        <f t="shared" si="39"/>
        <v/>
      </c>
      <c r="AE41" s="22" t="str">
        <f t="shared" si="39"/>
        <v/>
      </c>
      <c r="AF41" s="22" t="str">
        <f t="shared" si="39"/>
        <v/>
      </c>
      <c r="AG41" s="22" t="str">
        <f t="shared" si="39"/>
        <v/>
      </c>
      <c r="AH41" s="22" t="str">
        <f t="shared" si="39"/>
        <v/>
      </c>
      <c r="AI41" s="22" t="str">
        <f t="shared" si="39"/>
        <v/>
      </c>
      <c r="AJ41" s="22" t="str">
        <f t="shared" si="39"/>
        <v/>
      </c>
      <c r="AK41" s="22" t="str">
        <f t="shared" si="39"/>
        <v/>
      </c>
      <c r="AL41" s="22" t="str">
        <f t="shared" si="39"/>
        <v/>
      </c>
      <c r="AM41" s="22" t="str">
        <f t="shared" si="39"/>
        <v/>
      </c>
      <c r="AN41" s="22" t="str">
        <f t="shared" si="39"/>
        <v/>
      </c>
      <c r="AO41" s="22" t="str">
        <f t="shared" si="39"/>
        <v/>
      </c>
      <c r="AP41" s="22" t="str">
        <f t="shared" si="39"/>
        <v/>
      </c>
      <c r="AQ41" s="22" t="str">
        <f t="shared" si="39"/>
        <v/>
      </c>
      <c r="AR41" s="22" t="str">
        <f t="shared" si="39"/>
        <v/>
      </c>
      <c r="AS41" s="22" t="str">
        <f t="shared" si="39"/>
        <v/>
      </c>
    </row>
    <row r="42" spans="1:45" x14ac:dyDescent="0.3">
      <c r="A42" s="18">
        <f t="shared" si="35"/>
        <v>32</v>
      </c>
      <c r="B42" s="2">
        <f t="shared" si="36"/>
        <v>33</v>
      </c>
      <c r="C42" s="21" t="str" cm="1">
        <f t="array" ref="C42">IF(ISERROR(INDEX('Pre-FTB Report'!$G$4:$G$5000,MATCH(1,($D$6='Pre-FTB Report'!$F$4:$F$5000)*($A42='Pre-FTB Report'!$E$4:$E$5000),0))),"",INDEX('Pre-FTB Report'!$G$4:$G$5000,MATCH(1,($D$6='Pre-FTB Report'!$F$4:$F$5000)*($A42='Pre-FTB Report'!$E$4:$E$5000),0)))</f>
        <v/>
      </c>
      <c r="D42" s="20"/>
      <c r="E42" s="20"/>
      <c r="F42" s="32" t="str" cm="1">
        <f t="array" ref="F42">IF(ISERROR(INDEX('Pre-FTB Report'!$K$4:$K$5000,MATCH(1,($D$6='Pre-FTB Report'!$F$4:$F$5000)*($A42='Pre-FTB Report'!$E$4:$E$5000),0))),"",INDEX('Pre-FTB Report'!$K$4:$K$5000,MATCH(1,($D$6='Pre-FTB Report'!$F$4:$F$5000)*($A42='Pre-FTB Report'!$E$4:$E$5000),0)))</f>
        <v/>
      </c>
      <c r="G42" s="48" t="str" cm="1">
        <f t="array" ref="G42">IF(ISERROR(INDEX('Pre-FTB Report'!$J$4:$J$5000,MATCH(1,($D$6='Pre-FTB Report'!$F$4:$F$5000)*($A42='Pre-FTB Report'!$E$4:$E$5000),0))),"",INDEX('Pre-FTB Report'!$J$4:$J$5000,MATCH(1,($D$6='Pre-FTB Report'!$F$4:$F$5000)*($A42='Pre-FTB Report'!$E$4:$E$5000),0)))</f>
        <v/>
      </c>
      <c r="H42" s="90" t="str">
        <f t="shared" ref="H42:H73" si="40">IF(G42="","",EDATE(G42,12))</f>
        <v/>
      </c>
      <c r="J42" s="22" t="str">
        <f t="shared" ref="J42:AS42" si="41">IF(AND($G42&lt;K$7,$H42&gt;=K$7),$F42/12,"")</f>
        <v/>
      </c>
      <c r="K42" s="22" t="str">
        <f t="shared" si="41"/>
        <v/>
      </c>
      <c r="L42" s="22" t="str">
        <f t="shared" si="41"/>
        <v/>
      </c>
      <c r="M42" s="22" t="str">
        <f t="shared" si="41"/>
        <v/>
      </c>
      <c r="N42" s="22" t="str">
        <f t="shared" si="41"/>
        <v/>
      </c>
      <c r="O42" s="22" t="str">
        <f t="shared" si="41"/>
        <v/>
      </c>
      <c r="P42" s="22" t="str">
        <f t="shared" si="41"/>
        <v/>
      </c>
      <c r="Q42" s="22" t="str">
        <f t="shared" si="41"/>
        <v/>
      </c>
      <c r="R42" s="22" t="str">
        <f t="shared" si="41"/>
        <v/>
      </c>
      <c r="S42" s="22" t="str">
        <f t="shared" si="41"/>
        <v/>
      </c>
      <c r="T42" s="22" t="str">
        <f t="shared" si="41"/>
        <v/>
      </c>
      <c r="U42" s="22" t="str">
        <f t="shared" si="41"/>
        <v/>
      </c>
      <c r="V42" s="22" t="str">
        <f t="shared" si="41"/>
        <v/>
      </c>
      <c r="W42" s="22" t="str">
        <f t="shared" si="41"/>
        <v/>
      </c>
      <c r="X42" s="22" t="str">
        <f t="shared" si="41"/>
        <v/>
      </c>
      <c r="Y42" s="22" t="str">
        <f t="shared" si="41"/>
        <v/>
      </c>
      <c r="Z42" s="22" t="str">
        <f t="shared" si="41"/>
        <v/>
      </c>
      <c r="AA42" s="22" t="str">
        <f t="shared" si="41"/>
        <v/>
      </c>
      <c r="AB42" s="22" t="str">
        <f t="shared" si="41"/>
        <v/>
      </c>
      <c r="AC42" s="22" t="str">
        <f t="shared" si="41"/>
        <v/>
      </c>
      <c r="AD42" s="22" t="str">
        <f t="shared" si="41"/>
        <v/>
      </c>
      <c r="AE42" s="22" t="str">
        <f t="shared" si="41"/>
        <v/>
      </c>
      <c r="AF42" s="22" t="str">
        <f t="shared" si="41"/>
        <v/>
      </c>
      <c r="AG42" s="22" t="str">
        <f t="shared" si="41"/>
        <v/>
      </c>
      <c r="AH42" s="22" t="str">
        <f t="shared" si="41"/>
        <v/>
      </c>
      <c r="AI42" s="22" t="str">
        <f t="shared" si="41"/>
        <v/>
      </c>
      <c r="AJ42" s="22" t="str">
        <f t="shared" si="41"/>
        <v/>
      </c>
      <c r="AK42" s="22" t="str">
        <f t="shared" si="41"/>
        <v/>
      </c>
      <c r="AL42" s="22" t="str">
        <f t="shared" si="41"/>
        <v/>
      </c>
      <c r="AM42" s="22" t="str">
        <f t="shared" si="41"/>
        <v/>
      </c>
      <c r="AN42" s="22" t="str">
        <f t="shared" si="41"/>
        <v/>
      </c>
      <c r="AO42" s="22" t="str">
        <f t="shared" si="41"/>
        <v/>
      </c>
      <c r="AP42" s="22" t="str">
        <f t="shared" si="41"/>
        <v/>
      </c>
      <c r="AQ42" s="22" t="str">
        <f t="shared" si="41"/>
        <v/>
      </c>
      <c r="AR42" s="22" t="str">
        <f t="shared" si="41"/>
        <v/>
      </c>
      <c r="AS42" s="22" t="str">
        <f t="shared" si="41"/>
        <v/>
      </c>
    </row>
    <row r="43" spans="1:45" x14ac:dyDescent="0.3">
      <c r="A43" s="18">
        <f t="shared" si="35"/>
        <v>33</v>
      </c>
      <c r="B43" s="2">
        <f t="shared" si="36"/>
        <v>34</v>
      </c>
      <c r="C43" s="21" t="str" cm="1">
        <f t="array" ref="C43">IF(ISERROR(INDEX('Pre-FTB Report'!$G$4:$G$5000,MATCH(1,($D$6='Pre-FTB Report'!$F$4:$F$5000)*($A43='Pre-FTB Report'!$E$4:$E$5000),0))),"",INDEX('Pre-FTB Report'!$G$4:$G$5000,MATCH(1,($D$6='Pre-FTB Report'!$F$4:$F$5000)*($A43='Pre-FTB Report'!$E$4:$E$5000),0)))</f>
        <v/>
      </c>
      <c r="D43" s="20"/>
      <c r="E43" s="20"/>
      <c r="F43" s="32" t="str" cm="1">
        <f t="array" ref="F43">IF(ISERROR(INDEX('Pre-FTB Report'!$K$4:$K$5000,MATCH(1,($D$6='Pre-FTB Report'!$F$4:$F$5000)*($A43='Pre-FTB Report'!$E$4:$E$5000),0))),"",INDEX('Pre-FTB Report'!$K$4:$K$5000,MATCH(1,($D$6='Pre-FTB Report'!$F$4:$F$5000)*($A43='Pre-FTB Report'!$E$4:$E$5000),0)))</f>
        <v/>
      </c>
      <c r="G43" s="48" t="str" cm="1">
        <f t="array" ref="G43">IF(ISERROR(INDEX('Pre-FTB Report'!$J$4:$J$5000,MATCH(1,($D$6='Pre-FTB Report'!$F$4:$F$5000)*($A43='Pre-FTB Report'!$E$4:$E$5000),0))),"",INDEX('Pre-FTB Report'!$J$4:$J$5000,MATCH(1,($D$6='Pre-FTB Report'!$F$4:$F$5000)*($A43='Pre-FTB Report'!$E$4:$E$5000),0)))</f>
        <v/>
      </c>
      <c r="H43" s="90" t="str">
        <f t="shared" si="40"/>
        <v/>
      </c>
      <c r="J43" s="22" t="str">
        <f t="shared" ref="J43:AS43" si="42">IF(AND($G43&lt;K$7,$H43&gt;=K$7),$F43/12,"")</f>
        <v/>
      </c>
      <c r="K43" s="22" t="str">
        <f t="shared" si="42"/>
        <v/>
      </c>
      <c r="L43" s="22" t="str">
        <f t="shared" si="42"/>
        <v/>
      </c>
      <c r="M43" s="22" t="str">
        <f t="shared" si="42"/>
        <v/>
      </c>
      <c r="N43" s="22" t="str">
        <f t="shared" si="42"/>
        <v/>
      </c>
      <c r="O43" s="22" t="str">
        <f t="shared" si="42"/>
        <v/>
      </c>
      <c r="P43" s="22" t="str">
        <f t="shared" si="42"/>
        <v/>
      </c>
      <c r="Q43" s="22" t="str">
        <f t="shared" si="42"/>
        <v/>
      </c>
      <c r="R43" s="22" t="str">
        <f t="shared" si="42"/>
        <v/>
      </c>
      <c r="S43" s="22" t="str">
        <f t="shared" si="42"/>
        <v/>
      </c>
      <c r="T43" s="22" t="str">
        <f t="shared" si="42"/>
        <v/>
      </c>
      <c r="U43" s="22" t="str">
        <f t="shared" si="42"/>
        <v/>
      </c>
      <c r="V43" s="22" t="str">
        <f t="shared" si="42"/>
        <v/>
      </c>
      <c r="W43" s="22" t="str">
        <f t="shared" si="42"/>
        <v/>
      </c>
      <c r="X43" s="22" t="str">
        <f t="shared" si="42"/>
        <v/>
      </c>
      <c r="Y43" s="22" t="str">
        <f t="shared" si="42"/>
        <v/>
      </c>
      <c r="Z43" s="22" t="str">
        <f t="shared" si="42"/>
        <v/>
      </c>
      <c r="AA43" s="22" t="str">
        <f t="shared" si="42"/>
        <v/>
      </c>
      <c r="AB43" s="22" t="str">
        <f t="shared" si="42"/>
        <v/>
      </c>
      <c r="AC43" s="22" t="str">
        <f t="shared" si="42"/>
        <v/>
      </c>
      <c r="AD43" s="22" t="str">
        <f t="shared" si="42"/>
        <v/>
      </c>
      <c r="AE43" s="22" t="str">
        <f t="shared" si="42"/>
        <v/>
      </c>
      <c r="AF43" s="22" t="str">
        <f t="shared" si="42"/>
        <v/>
      </c>
      <c r="AG43" s="22" t="str">
        <f t="shared" si="42"/>
        <v/>
      </c>
      <c r="AH43" s="22" t="str">
        <f t="shared" si="42"/>
        <v/>
      </c>
      <c r="AI43" s="22" t="str">
        <f t="shared" si="42"/>
        <v/>
      </c>
      <c r="AJ43" s="22" t="str">
        <f t="shared" si="42"/>
        <v/>
      </c>
      <c r="AK43" s="22" t="str">
        <f t="shared" si="42"/>
        <v/>
      </c>
      <c r="AL43" s="22" t="str">
        <f t="shared" si="42"/>
        <v/>
      </c>
      <c r="AM43" s="22" t="str">
        <f t="shared" si="42"/>
        <v/>
      </c>
      <c r="AN43" s="22" t="str">
        <f t="shared" si="42"/>
        <v/>
      </c>
      <c r="AO43" s="22" t="str">
        <f t="shared" si="42"/>
        <v/>
      </c>
      <c r="AP43" s="22" t="str">
        <f t="shared" si="42"/>
        <v/>
      </c>
      <c r="AQ43" s="22" t="str">
        <f t="shared" si="42"/>
        <v/>
      </c>
      <c r="AR43" s="22" t="str">
        <f t="shared" si="42"/>
        <v/>
      </c>
      <c r="AS43" s="22" t="str">
        <f t="shared" si="42"/>
        <v/>
      </c>
    </row>
    <row r="44" spans="1:45" x14ac:dyDescent="0.3">
      <c r="A44" s="18">
        <f t="shared" si="35"/>
        <v>34</v>
      </c>
      <c r="B44" s="2">
        <f t="shared" si="36"/>
        <v>35</v>
      </c>
      <c r="C44" s="21" t="str" cm="1">
        <f t="array" ref="C44">IF(ISERROR(INDEX('Pre-FTB Report'!$G$4:$G$5000,MATCH(1,($D$6='Pre-FTB Report'!$F$4:$F$5000)*($A44='Pre-FTB Report'!$E$4:$E$5000),0))),"",INDEX('Pre-FTB Report'!$G$4:$G$5000,MATCH(1,($D$6='Pre-FTB Report'!$F$4:$F$5000)*($A44='Pre-FTB Report'!$E$4:$E$5000),0)))</f>
        <v/>
      </c>
      <c r="D44" s="20"/>
      <c r="E44" s="20"/>
      <c r="F44" s="32" t="str" cm="1">
        <f t="array" ref="F44">IF(ISERROR(INDEX('Pre-FTB Report'!$K$4:$K$5000,MATCH(1,($D$6='Pre-FTB Report'!$F$4:$F$5000)*($A44='Pre-FTB Report'!$E$4:$E$5000),0))),"",INDEX('Pre-FTB Report'!$K$4:$K$5000,MATCH(1,($D$6='Pre-FTB Report'!$F$4:$F$5000)*($A44='Pre-FTB Report'!$E$4:$E$5000),0)))</f>
        <v/>
      </c>
      <c r="G44" s="48" t="str" cm="1">
        <f t="array" ref="G44">IF(ISERROR(INDEX('Pre-FTB Report'!$J$4:$J$5000,MATCH(1,($D$6='Pre-FTB Report'!$F$4:$F$5000)*($A44='Pre-FTB Report'!$E$4:$E$5000),0))),"",INDEX('Pre-FTB Report'!$J$4:$J$5000,MATCH(1,($D$6='Pre-FTB Report'!$F$4:$F$5000)*($A44='Pre-FTB Report'!$E$4:$E$5000),0)))</f>
        <v/>
      </c>
      <c r="H44" s="90" t="str">
        <f t="shared" si="40"/>
        <v/>
      </c>
      <c r="J44" s="22" t="str">
        <f t="shared" ref="J44:AS44" si="43">IF(AND($G44&lt;K$7,$H44&gt;=K$7),$F44/12,"")</f>
        <v/>
      </c>
      <c r="K44" s="22" t="str">
        <f t="shared" si="43"/>
        <v/>
      </c>
      <c r="L44" s="22" t="str">
        <f t="shared" si="43"/>
        <v/>
      </c>
      <c r="M44" s="22" t="str">
        <f t="shared" si="43"/>
        <v/>
      </c>
      <c r="N44" s="22" t="str">
        <f t="shared" si="43"/>
        <v/>
      </c>
      <c r="O44" s="22" t="str">
        <f t="shared" si="43"/>
        <v/>
      </c>
      <c r="P44" s="22" t="str">
        <f t="shared" si="43"/>
        <v/>
      </c>
      <c r="Q44" s="22" t="str">
        <f t="shared" si="43"/>
        <v/>
      </c>
      <c r="R44" s="22" t="str">
        <f t="shared" si="43"/>
        <v/>
      </c>
      <c r="S44" s="22" t="str">
        <f t="shared" si="43"/>
        <v/>
      </c>
      <c r="T44" s="22" t="str">
        <f t="shared" si="43"/>
        <v/>
      </c>
      <c r="U44" s="22" t="str">
        <f t="shared" si="43"/>
        <v/>
      </c>
      <c r="V44" s="22" t="str">
        <f t="shared" si="43"/>
        <v/>
      </c>
      <c r="W44" s="22" t="str">
        <f t="shared" si="43"/>
        <v/>
      </c>
      <c r="X44" s="22" t="str">
        <f t="shared" si="43"/>
        <v/>
      </c>
      <c r="Y44" s="22" t="str">
        <f t="shared" si="43"/>
        <v/>
      </c>
      <c r="Z44" s="22" t="str">
        <f t="shared" si="43"/>
        <v/>
      </c>
      <c r="AA44" s="22" t="str">
        <f t="shared" si="43"/>
        <v/>
      </c>
      <c r="AB44" s="22" t="str">
        <f t="shared" si="43"/>
        <v/>
      </c>
      <c r="AC44" s="22" t="str">
        <f t="shared" si="43"/>
        <v/>
      </c>
      <c r="AD44" s="22" t="str">
        <f t="shared" si="43"/>
        <v/>
      </c>
      <c r="AE44" s="22" t="str">
        <f t="shared" si="43"/>
        <v/>
      </c>
      <c r="AF44" s="22" t="str">
        <f t="shared" si="43"/>
        <v/>
      </c>
      <c r="AG44" s="22" t="str">
        <f t="shared" si="43"/>
        <v/>
      </c>
      <c r="AH44" s="22" t="str">
        <f t="shared" si="43"/>
        <v/>
      </c>
      <c r="AI44" s="22" t="str">
        <f t="shared" si="43"/>
        <v/>
      </c>
      <c r="AJ44" s="22" t="str">
        <f t="shared" si="43"/>
        <v/>
      </c>
      <c r="AK44" s="22" t="str">
        <f t="shared" si="43"/>
        <v/>
      </c>
      <c r="AL44" s="22" t="str">
        <f t="shared" si="43"/>
        <v/>
      </c>
      <c r="AM44" s="22" t="str">
        <f t="shared" si="43"/>
        <v/>
      </c>
      <c r="AN44" s="22" t="str">
        <f t="shared" si="43"/>
        <v/>
      </c>
      <c r="AO44" s="22" t="str">
        <f t="shared" si="43"/>
        <v/>
      </c>
      <c r="AP44" s="22" t="str">
        <f t="shared" si="43"/>
        <v/>
      </c>
      <c r="AQ44" s="22" t="str">
        <f t="shared" si="43"/>
        <v/>
      </c>
      <c r="AR44" s="22" t="str">
        <f t="shared" si="43"/>
        <v/>
      </c>
      <c r="AS44" s="22" t="str">
        <f t="shared" si="43"/>
        <v/>
      </c>
    </row>
    <row r="45" spans="1:45" x14ac:dyDescent="0.3">
      <c r="A45" s="18">
        <f t="shared" si="35"/>
        <v>35</v>
      </c>
      <c r="B45" s="2">
        <f t="shared" si="36"/>
        <v>36</v>
      </c>
      <c r="C45" s="21" t="str" cm="1">
        <f t="array" ref="C45">IF(ISERROR(INDEX('Pre-FTB Report'!$G$4:$G$5000,MATCH(1,($D$6='Pre-FTB Report'!$F$4:$F$5000)*($A45='Pre-FTB Report'!$E$4:$E$5000),0))),"",INDEX('Pre-FTB Report'!$G$4:$G$5000,MATCH(1,($D$6='Pre-FTB Report'!$F$4:$F$5000)*($A45='Pre-FTB Report'!$E$4:$E$5000),0)))</f>
        <v/>
      </c>
      <c r="D45" s="20"/>
      <c r="E45" s="20"/>
      <c r="F45" s="32" t="str" cm="1">
        <f t="array" ref="F45">IF(ISERROR(INDEX('Pre-FTB Report'!$K$4:$K$5000,MATCH(1,($D$6='Pre-FTB Report'!$F$4:$F$5000)*($A45='Pre-FTB Report'!$E$4:$E$5000),0))),"",INDEX('Pre-FTB Report'!$K$4:$K$5000,MATCH(1,($D$6='Pre-FTB Report'!$F$4:$F$5000)*($A45='Pre-FTB Report'!$E$4:$E$5000),0)))</f>
        <v/>
      </c>
      <c r="G45" s="48" t="str" cm="1">
        <f t="array" ref="G45">IF(ISERROR(INDEX('Pre-FTB Report'!$J$4:$J$5000,MATCH(1,($D$6='Pre-FTB Report'!$F$4:$F$5000)*($A45='Pre-FTB Report'!$E$4:$E$5000),0))),"",INDEX('Pre-FTB Report'!$J$4:$J$5000,MATCH(1,($D$6='Pre-FTB Report'!$F$4:$F$5000)*($A45='Pre-FTB Report'!$E$4:$E$5000),0)))</f>
        <v/>
      </c>
      <c r="H45" s="90" t="str">
        <f t="shared" si="40"/>
        <v/>
      </c>
      <c r="J45" s="22" t="str">
        <f t="shared" ref="J45:AS45" si="44">IF(AND($G45&lt;K$7,$H45&gt;=K$7),$F45/12,"")</f>
        <v/>
      </c>
      <c r="K45" s="22" t="str">
        <f t="shared" si="44"/>
        <v/>
      </c>
      <c r="L45" s="22" t="str">
        <f t="shared" si="44"/>
        <v/>
      </c>
      <c r="M45" s="22" t="str">
        <f t="shared" si="44"/>
        <v/>
      </c>
      <c r="N45" s="22" t="str">
        <f t="shared" si="44"/>
        <v/>
      </c>
      <c r="O45" s="22" t="str">
        <f t="shared" si="44"/>
        <v/>
      </c>
      <c r="P45" s="22" t="str">
        <f t="shared" si="44"/>
        <v/>
      </c>
      <c r="Q45" s="22" t="str">
        <f t="shared" si="44"/>
        <v/>
      </c>
      <c r="R45" s="22" t="str">
        <f t="shared" si="44"/>
        <v/>
      </c>
      <c r="S45" s="22" t="str">
        <f t="shared" si="44"/>
        <v/>
      </c>
      <c r="T45" s="22" t="str">
        <f t="shared" si="44"/>
        <v/>
      </c>
      <c r="U45" s="22" t="str">
        <f t="shared" si="44"/>
        <v/>
      </c>
      <c r="V45" s="22" t="str">
        <f t="shared" si="44"/>
        <v/>
      </c>
      <c r="W45" s="22" t="str">
        <f t="shared" si="44"/>
        <v/>
      </c>
      <c r="X45" s="22" t="str">
        <f t="shared" si="44"/>
        <v/>
      </c>
      <c r="Y45" s="22" t="str">
        <f t="shared" si="44"/>
        <v/>
      </c>
      <c r="Z45" s="22" t="str">
        <f t="shared" si="44"/>
        <v/>
      </c>
      <c r="AA45" s="22" t="str">
        <f t="shared" si="44"/>
        <v/>
      </c>
      <c r="AB45" s="22" t="str">
        <f t="shared" si="44"/>
        <v/>
      </c>
      <c r="AC45" s="22" t="str">
        <f t="shared" si="44"/>
        <v/>
      </c>
      <c r="AD45" s="22" t="str">
        <f t="shared" si="44"/>
        <v/>
      </c>
      <c r="AE45" s="22" t="str">
        <f t="shared" si="44"/>
        <v/>
      </c>
      <c r="AF45" s="22" t="str">
        <f t="shared" si="44"/>
        <v/>
      </c>
      <c r="AG45" s="22" t="str">
        <f t="shared" si="44"/>
        <v/>
      </c>
      <c r="AH45" s="22" t="str">
        <f t="shared" si="44"/>
        <v/>
      </c>
      <c r="AI45" s="22" t="str">
        <f t="shared" si="44"/>
        <v/>
      </c>
      <c r="AJ45" s="22" t="str">
        <f t="shared" si="44"/>
        <v/>
      </c>
      <c r="AK45" s="22" t="str">
        <f t="shared" si="44"/>
        <v/>
      </c>
      <c r="AL45" s="22" t="str">
        <f t="shared" si="44"/>
        <v/>
      </c>
      <c r="AM45" s="22" t="str">
        <f t="shared" si="44"/>
        <v/>
      </c>
      <c r="AN45" s="22" t="str">
        <f t="shared" si="44"/>
        <v/>
      </c>
      <c r="AO45" s="22" t="str">
        <f t="shared" si="44"/>
        <v/>
      </c>
      <c r="AP45" s="22" t="str">
        <f t="shared" si="44"/>
        <v/>
      </c>
      <c r="AQ45" s="22" t="str">
        <f t="shared" si="44"/>
        <v/>
      </c>
      <c r="AR45" s="22" t="str">
        <f t="shared" si="44"/>
        <v/>
      </c>
      <c r="AS45" s="22" t="str">
        <f t="shared" si="44"/>
        <v/>
      </c>
    </row>
    <row r="46" spans="1:45" x14ac:dyDescent="0.3">
      <c r="A46" s="18">
        <f t="shared" si="35"/>
        <v>36</v>
      </c>
      <c r="B46" s="2">
        <f t="shared" si="36"/>
        <v>37</v>
      </c>
      <c r="C46" s="21" t="str" cm="1">
        <f t="array" ref="C46">IF(ISERROR(INDEX('Pre-FTB Report'!$G$4:$G$5000,MATCH(1,($D$6='Pre-FTB Report'!$F$4:$F$5000)*($A46='Pre-FTB Report'!$E$4:$E$5000),0))),"",INDEX('Pre-FTB Report'!$G$4:$G$5000,MATCH(1,($D$6='Pre-FTB Report'!$F$4:$F$5000)*($A46='Pre-FTB Report'!$E$4:$E$5000),0)))</f>
        <v/>
      </c>
      <c r="D46" s="20"/>
      <c r="E46" s="20"/>
      <c r="F46" s="32" t="str" cm="1">
        <f t="array" ref="F46">IF(ISERROR(INDEX('Pre-FTB Report'!$K$4:$K$5000,MATCH(1,($D$6='Pre-FTB Report'!$F$4:$F$5000)*($A46='Pre-FTB Report'!$E$4:$E$5000),0))),"",INDEX('Pre-FTB Report'!$K$4:$K$5000,MATCH(1,($D$6='Pre-FTB Report'!$F$4:$F$5000)*($A46='Pre-FTB Report'!$E$4:$E$5000),0)))</f>
        <v/>
      </c>
      <c r="G46" s="48" t="str" cm="1">
        <f t="array" ref="G46">IF(ISERROR(INDEX('Pre-FTB Report'!$J$4:$J$5000,MATCH(1,($D$6='Pre-FTB Report'!$F$4:$F$5000)*($A46='Pre-FTB Report'!$E$4:$E$5000),0))),"",INDEX('Pre-FTB Report'!$J$4:$J$5000,MATCH(1,($D$6='Pre-FTB Report'!$F$4:$F$5000)*($A46='Pre-FTB Report'!$E$4:$E$5000),0)))</f>
        <v/>
      </c>
      <c r="H46" s="90" t="str">
        <f t="shared" si="40"/>
        <v/>
      </c>
      <c r="J46" s="22" t="str">
        <f t="shared" ref="J46:AS46" si="45">IF(AND($G46&lt;K$7,$H46&gt;=K$7),$F46/12,"")</f>
        <v/>
      </c>
      <c r="K46" s="22" t="str">
        <f t="shared" si="45"/>
        <v/>
      </c>
      <c r="L46" s="22" t="str">
        <f t="shared" si="45"/>
        <v/>
      </c>
      <c r="M46" s="22" t="str">
        <f t="shared" si="45"/>
        <v/>
      </c>
      <c r="N46" s="22" t="str">
        <f t="shared" si="45"/>
        <v/>
      </c>
      <c r="O46" s="22" t="str">
        <f t="shared" si="45"/>
        <v/>
      </c>
      <c r="P46" s="22" t="str">
        <f t="shared" si="45"/>
        <v/>
      </c>
      <c r="Q46" s="22" t="str">
        <f t="shared" si="45"/>
        <v/>
      </c>
      <c r="R46" s="22" t="str">
        <f t="shared" si="45"/>
        <v/>
      </c>
      <c r="S46" s="22" t="str">
        <f t="shared" si="45"/>
        <v/>
      </c>
      <c r="T46" s="22" t="str">
        <f t="shared" si="45"/>
        <v/>
      </c>
      <c r="U46" s="22" t="str">
        <f t="shared" si="45"/>
        <v/>
      </c>
      <c r="V46" s="22" t="str">
        <f t="shared" si="45"/>
        <v/>
      </c>
      <c r="W46" s="22" t="str">
        <f t="shared" si="45"/>
        <v/>
      </c>
      <c r="X46" s="22" t="str">
        <f t="shared" si="45"/>
        <v/>
      </c>
      <c r="Y46" s="22" t="str">
        <f t="shared" si="45"/>
        <v/>
      </c>
      <c r="Z46" s="22" t="str">
        <f t="shared" si="45"/>
        <v/>
      </c>
      <c r="AA46" s="22" t="str">
        <f t="shared" si="45"/>
        <v/>
      </c>
      <c r="AB46" s="22" t="str">
        <f t="shared" si="45"/>
        <v/>
      </c>
      <c r="AC46" s="22" t="str">
        <f t="shared" si="45"/>
        <v/>
      </c>
      <c r="AD46" s="22" t="str">
        <f t="shared" si="45"/>
        <v/>
      </c>
      <c r="AE46" s="22" t="str">
        <f t="shared" si="45"/>
        <v/>
      </c>
      <c r="AF46" s="22" t="str">
        <f t="shared" si="45"/>
        <v/>
      </c>
      <c r="AG46" s="22" t="str">
        <f t="shared" si="45"/>
        <v/>
      </c>
      <c r="AH46" s="22" t="str">
        <f t="shared" si="45"/>
        <v/>
      </c>
      <c r="AI46" s="22" t="str">
        <f t="shared" si="45"/>
        <v/>
      </c>
      <c r="AJ46" s="22" t="str">
        <f t="shared" si="45"/>
        <v/>
      </c>
      <c r="AK46" s="22" t="str">
        <f t="shared" si="45"/>
        <v/>
      </c>
      <c r="AL46" s="22" t="str">
        <f t="shared" si="45"/>
        <v/>
      </c>
      <c r="AM46" s="22" t="str">
        <f t="shared" si="45"/>
        <v/>
      </c>
      <c r="AN46" s="22" t="str">
        <f t="shared" si="45"/>
        <v/>
      </c>
      <c r="AO46" s="22" t="str">
        <f t="shared" si="45"/>
        <v/>
      </c>
      <c r="AP46" s="22" t="str">
        <f t="shared" si="45"/>
        <v/>
      </c>
      <c r="AQ46" s="22" t="str">
        <f t="shared" si="45"/>
        <v/>
      </c>
      <c r="AR46" s="22" t="str">
        <f t="shared" si="45"/>
        <v/>
      </c>
      <c r="AS46" s="22" t="str">
        <f t="shared" si="45"/>
        <v/>
      </c>
    </row>
    <row r="47" spans="1:45" x14ac:dyDescent="0.3">
      <c r="A47" s="18">
        <f t="shared" si="35"/>
        <v>37</v>
      </c>
      <c r="B47" s="2">
        <f t="shared" si="36"/>
        <v>38</v>
      </c>
      <c r="C47" s="21" t="str" cm="1">
        <f t="array" ref="C47">IF(ISERROR(INDEX('Pre-FTB Report'!$G$4:$G$5000,MATCH(1,($D$6='Pre-FTB Report'!$F$4:$F$5000)*($A47='Pre-FTB Report'!$E$4:$E$5000),0))),"",INDEX('Pre-FTB Report'!$G$4:$G$5000,MATCH(1,($D$6='Pre-FTB Report'!$F$4:$F$5000)*($A47='Pre-FTB Report'!$E$4:$E$5000),0)))</f>
        <v/>
      </c>
      <c r="D47" s="20"/>
      <c r="E47" s="20"/>
      <c r="F47" s="32" t="str" cm="1">
        <f t="array" ref="F47">IF(ISERROR(INDEX('Pre-FTB Report'!$K$4:$K$5000,MATCH(1,($D$6='Pre-FTB Report'!$F$4:$F$5000)*($A47='Pre-FTB Report'!$E$4:$E$5000),0))),"",INDEX('Pre-FTB Report'!$K$4:$K$5000,MATCH(1,($D$6='Pre-FTB Report'!$F$4:$F$5000)*($A47='Pre-FTB Report'!$E$4:$E$5000),0)))</f>
        <v/>
      </c>
      <c r="G47" s="48" t="str" cm="1">
        <f t="array" ref="G47">IF(ISERROR(INDEX('Pre-FTB Report'!$J$4:$J$5000,MATCH(1,($D$6='Pre-FTB Report'!$F$4:$F$5000)*($A47='Pre-FTB Report'!$E$4:$E$5000),0))),"",INDEX('Pre-FTB Report'!$J$4:$J$5000,MATCH(1,($D$6='Pre-FTB Report'!$F$4:$F$5000)*($A47='Pre-FTB Report'!$E$4:$E$5000),0)))</f>
        <v/>
      </c>
      <c r="H47" s="90" t="str">
        <f t="shared" si="40"/>
        <v/>
      </c>
      <c r="J47" s="22" t="str">
        <f t="shared" ref="J47:AS47" si="46">IF(AND($G47&lt;K$7,$H47&gt;=K$7),$F47/12,"")</f>
        <v/>
      </c>
      <c r="K47" s="22" t="str">
        <f t="shared" si="46"/>
        <v/>
      </c>
      <c r="L47" s="22" t="str">
        <f t="shared" si="46"/>
        <v/>
      </c>
      <c r="M47" s="22" t="str">
        <f t="shared" si="46"/>
        <v/>
      </c>
      <c r="N47" s="22" t="str">
        <f t="shared" si="46"/>
        <v/>
      </c>
      <c r="O47" s="22" t="str">
        <f t="shared" si="46"/>
        <v/>
      </c>
      <c r="P47" s="22" t="str">
        <f t="shared" si="46"/>
        <v/>
      </c>
      <c r="Q47" s="22" t="str">
        <f t="shared" si="46"/>
        <v/>
      </c>
      <c r="R47" s="22" t="str">
        <f t="shared" si="46"/>
        <v/>
      </c>
      <c r="S47" s="22" t="str">
        <f t="shared" si="46"/>
        <v/>
      </c>
      <c r="T47" s="22" t="str">
        <f t="shared" si="46"/>
        <v/>
      </c>
      <c r="U47" s="22" t="str">
        <f t="shared" si="46"/>
        <v/>
      </c>
      <c r="V47" s="22" t="str">
        <f t="shared" si="46"/>
        <v/>
      </c>
      <c r="W47" s="22" t="str">
        <f t="shared" si="46"/>
        <v/>
      </c>
      <c r="X47" s="22" t="str">
        <f t="shared" si="46"/>
        <v/>
      </c>
      <c r="Y47" s="22" t="str">
        <f t="shared" si="46"/>
        <v/>
      </c>
      <c r="Z47" s="22" t="str">
        <f t="shared" si="46"/>
        <v/>
      </c>
      <c r="AA47" s="22" t="str">
        <f t="shared" si="46"/>
        <v/>
      </c>
      <c r="AB47" s="22" t="str">
        <f t="shared" si="46"/>
        <v/>
      </c>
      <c r="AC47" s="22" t="str">
        <f t="shared" si="46"/>
        <v/>
      </c>
      <c r="AD47" s="22" t="str">
        <f t="shared" si="46"/>
        <v/>
      </c>
      <c r="AE47" s="22" t="str">
        <f t="shared" si="46"/>
        <v/>
      </c>
      <c r="AF47" s="22" t="str">
        <f t="shared" si="46"/>
        <v/>
      </c>
      <c r="AG47" s="22" t="str">
        <f t="shared" si="46"/>
        <v/>
      </c>
      <c r="AH47" s="22" t="str">
        <f t="shared" si="46"/>
        <v/>
      </c>
      <c r="AI47" s="22" t="str">
        <f t="shared" si="46"/>
        <v/>
      </c>
      <c r="AJ47" s="22" t="str">
        <f t="shared" si="46"/>
        <v/>
      </c>
      <c r="AK47" s="22" t="str">
        <f t="shared" si="46"/>
        <v/>
      </c>
      <c r="AL47" s="22" t="str">
        <f t="shared" si="46"/>
        <v/>
      </c>
      <c r="AM47" s="22" t="str">
        <f t="shared" si="46"/>
        <v/>
      </c>
      <c r="AN47" s="22" t="str">
        <f t="shared" si="46"/>
        <v/>
      </c>
      <c r="AO47" s="22" t="str">
        <f t="shared" si="46"/>
        <v/>
      </c>
      <c r="AP47" s="22" t="str">
        <f t="shared" si="46"/>
        <v/>
      </c>
      <c r="AQ47" s="22" t="str">
        <f t="shared" si="46"/>
        <v/>
      </c>
      <c r="AR47" s="22" t="str">
        <f t="shared" si="46"/>
        <v/>
      </c>
      <c r="AS47" s="22" t="str">
        <f t="shared" si="46"/>
        <v/>
      </c>
    </row>
    <row r="48" spans="1:45" x14ac:dyDescent="0.3">
      <c r="A48" s="18">
        <f t="shared" si="35"/>
        <v>38</v>
      </c>
      <c r="B48" s="2">
        <f t="shared" si="36"/>
        <v>39</v>
      </c>
      <c r="C48" s="21" t="str" cm="1">
        <f t="array" ref="C48">IF(ISERROR(INDEX('Pre-FTB Report'!$G$4:$G$5000,MATCH(1,($D$6='Pre-FTB Report'!$F$4:$F$5000)*($A48='Pre-FTB Report'!$E$4:$E$5000),0))),"",INDEX('Pre-FTB Report'!$G$4:$G$5000,MATCH(1,($D$6='Pre-FTB Report'!$F$4:$F$5000)*($A48='Pre-FTB Report'!$E$4:$E$5000),0)))</f>
        <v/>
      </c>
      <c r="D48" s="20"/>
      <c r="E48" s="20"/>
      <c r="F48" s="32" t="str" cm="1">
        <f t="array" ref="F48">IF(ISERROR(INDEX('Pre-FTB Report'!$K$4:$K$5000,MATCH(1,($D$6='Pre-FTB Report'!$F$4:$F$5000)*($A48='Pre-FTB Report'!$E$4:$E$5000),0))),"",INDEX('Pre-FTB Report'!$K$4:$K$5000,MATCH(1,($D$6='Pre-FTB Report'!$F$4:$F$5000)*($A48='Pre-FTB Report'!$E$4:$E$5000),0)))</f>
        <v/>
      </c>
      <c r="G48" s="48" t="str" cm="1">
        <f t="array" ref="G48">IF(ISERROR(INDEX('Pre-FTB Report'!$J$4:$J$5000,MATCH(1,($D$6='Pre-FTB Report'!$F$4:$F$5000)*($A48='Pre-FTB Report'!$E$4:$E$5000),0))),"",INDEX('Pre-FTB Report'!$J$4:$J$5000,MATCH(1,($D$6='Pre-FTB Report'!$F$4:$F$5000)*($A48='Pre-FTB Report'!$E$4:$E$5000),0)))</f>
        <v/>
      </c>
      <c r="H48" s="90" t="str">
        <f t="shared" si="40"/>
        <v/>
      </c>
      <c r="J48" s="22" t="str">
        <f t="shared" ref="J48:AS48" si="47">IF(AND($G48&lt;K$7,$H48&gt;=K$7),$F48/12,"")</f>
        <v/>
      </c>
      <c r="K48" s="22" t="str">
        <f t="shared" si="47"/>
        <v/>
      </c>
      <c r="L48" s="22" t="str">
        <f t="shared" si="47"/>
        <v/>
      </c>
      <c r="M48" s="22" t="str">
        <f t="shared" si="47"/>
        <v/>
      </c>
      <c r="N48" s="22" t="str">
        <f t="shared" si="47"/>
        <v/>
      </c>
      <c r="O48" s="22" t="str">
        <f t="shared" si="47"/>
        <v/>
      </c>
      <c r="P48" s="22" t="str">
        <f t="shared" si="47"/>
        <v/>
      </c>
      <c r="Q48" s="22" t="str">
        <f t="shared" si="47"/>
        <v/>
      </c>
      <c r="R48" s="22" t="str">
        <f t="shared" si="47"/>
        <v/>
      </c>
      <c r="S48" s="22" t="str">
        <f t="shared" si="47"/>
        <v/>
      </c>
      <c r="T48" s="22" t="str">
        <f t="shared" si="47"/>
        <v/>
      </c>
      <c r="U48" s="22" t="str">
        <f t="shared" si="47"/>
        <v/>
      </c>
      <c r="V48" s="22" t="str">
        <f t="shared" si="47"/>
        <v/>
      </c>
      <c r="W48" s="22" t="str">
        <f t="shared" si="47"/>
        <v/>
      </c>
      <c r="X48" s="22" t="str">
        <f t="shared" si="47"/>
        <v/>
      </c>
      <c r="Y48" s="22" t="str">
        <f t="shared" si="47"/>
        <v/>
      </c>
      <c r="Z48" s="22" t="str">
        <f t="shared" si="47"/>
        <v/>
      </c>
      <c r="AA48" s="22" t="str">
        <f t="shared" si="47"/>
        <v/>
      </c>
      <c r="AB48" s="22" t="str">
        <f t="shared" si="47"/>
        <v/>
      </c>
      <c r="AC48" s="22" t="str">
        <f t="shared" si="47"/>
        <v/>
      </c>
      <c r="AD48" s="22" t="str">
        <f t="shared" si="47"/>
        <v/>
      </c>
      <c r="AE48" s="22" t="str">
        <f t="shared" si="47"/>
        <v/>
      </c>
      <c r="AF48" s="22" t="str">
        <f t="shared" si="47"/>
        <v/>
      </c>
      <c r="AG48" s="22" t="str">
        <f t="shared" si="47"/>
        <v/>
      </c>
      <c r="AH48" s="22" t="str">
        <f t="shared" si="47"/>
        <v/>
      </c>
      <c r="AI48" s="22" t="str">
        <f t="shared" si="47"/>
        <v/>
      </c>
      <c r="AJ48" s="22" t="str">
        <f t="shared" si="47"/>
        <v/>
      </c>
      <c r="AK48" s="22" t="str">
        <f t="shared" si="47"/>
        <v/>
      </c>
      <c r="AL48" s="22" t="str">
        <f t="shared" si="47"/>
        <v/>
      </c>
      <c r="AM48" s="22" t="str">
        <f t="shared" si="47"/>
        <v/>
      </c>
      <c r="AN48" s="22" t="str">
        <f t="shared" si="47"/>
        <v/>
      </c>
      <c r="AO48" s="22" t="str">
        <f t="shared" si="47"/>
        <v/>
      </c>
      <c r="AP48" s="22" t="str">
        <f t="shared" si="47"/>
        <v/>
      </c>
      <c r="AQ48" s="22" t="str">
        <f t="shared" si="47"/>
        <v/>
      </c>
      <c r="AR48" s="22" t="str">
        <f t="shared" si="47"/>
        <v/>
      </c>
      <c r="AS48" s="22" t="str">
        <f t="shared" si="47"/>
        <v/>
      </c>
    </row>
    <row r="49" spans="1:45" x14ac:dyDescent="0.3">
      <c r="A49" s="18">
        <f t="shared" si="35"/>
        <v>39</v>
      </c>
      <c r="B49" s="2">
        <f t="shared" si="36"/>
        <v>40</v>
      </c>
      <c r="C49" s="21" t="str" cm="1">
        <f t="array" ref="C49">IF(ISERROR(INDEX('Pre-FTB Report'!$G$4:$G$5000,MATCH(1,($D$6='Pre-FTB Report'!$F$4:$F$5000)*($A49='Pre-FTB Report'!$E$4:$E$5000),0))),"",INDEX('Pre-FTB Report'!$G$4:$G$5000,MATCH(1,($D$6='Pre-FTB Report'!$F$4:$F$5000)*($A49='Pre-FTB Report'!$E$4:$E$5000),0)))</f>
        <v/>
      </c>
      <c r="D49" s="20"/>
      <c r="E49" s="20"/>
      <c r="F49" s="32" t="str" cm="1">
        <f t="array" ref="F49">IF(ISERROR(INDEX('Pre-FTB Report'!$K$4:$K$5000,MATCH(1,($D$6='Pre-FTB Report'!$F$4:$F$5000)*($A49='Pre-FTB Report'!$E$4:$E$5000),0))),"",INDEX('Pre-FTB Report'!$K$4:$K$5000,MATCH(1,($D$6='Pre-FTB Report'!$F$4:$F$5000)*($A49='Pre-FTB Report'!$E$4:$E$5000),0)))</f>
        <v/>
      </c>
      <c r="G49" s="48" t="str" cm="1">
        <f t="array" ref="G49">IF(ISERROR(INDEX('Pre-FTB Report'!$J$4:$J$5000,MATCH(1,($D$6='Pre-FTB Report'!$F$4:$F$5000)*($A49='Pre-FTB Report'!$E$4:$E$5000),0))),"",INDEX('Pre-FTB Report'!$J$4:$J$5000,MATCH(1,($D$6='Pre-FTB Report'!$F$4:$F$5000)*($A49='Pre-FTB Report'!$E$4:$E$5000),0)))</f>
        <v/>
      </c>
      <c r="H49" s="90" t="str">
        <f t="shared" si="40"/>
        <v/>
      </c>
      <c r="J49" s="22" t="str">
        <f t="shared" ref="J49:AS49" si="48">IF(AND($G49&lt;K$7,$H49&gt;=K$7),$F49/12,"")</f>
        <v/>
      </c>
      <c r="K49" s="22" t="str">
        <f t="shared" si="48"/>
        <v/>
      </c>
      <c r="L49" s="22" t="str">
        <f t="shared" si="48"/>
        <v/>
      </c>
      <c r="M49" s="22" t="str">
        <f t="shared" si="48"/>
        <v/>
      </c>
      <c r="N49" s="22" t="str">
        <f t="shared" si="48"/>
        <v/>
      </c>
      <c r="O49" s="22" t="str">
        <f t="shared" si="48"/>
        <v/>
      </c>
      <c r="P49" s="22" t="str">
        <f t="shared" si="48"/>
        <v/>
      </c>
      <c r="Q49" s="22" t="str">
        <f t="shared" si="48"/>
        <v/>
      </c>
      <c r="R49" s="22" t="str">
        <f t="shared" si="48"/>
        <v/>
      </c>
      <c r="S49" s="22" t="str">
        <f t="shared" si="48"/>
        <v/>
      </c>
      <c r="T49" s="22" t="str">
        <f t="shared" si="48"/>
        <v/>
      </c>
      <c r="U49" s="22" t="str">
        <f t="shared" si="48"/>
        <v/>
      </c>
      <c r="V49" s="22" t="str">
        <f t="shared" si="48"/>
        <v/>
      </c>
      <c r="W49" s="22" t="str">
        <f t="shared" si="48"/>
        <v/>
      </c>
      <c r="X49" s="22" t="str">
        <f t="shared" si="48"/>
        <v/>
      </c>
      <c r="Y49" s="22" t="str">
        <f t="shared" si="48"/>
        <v/>
      </c>
      <c r="Z49" s="22" t="str">
        <f t="shared" si="48"/>
        <v/>
      </c>
      <c r="AA49" s="22" t="str">
        <f t="shared" si="48"/>
        <v/>
      </c>
      <c r="AB49" s="22" t="str">
        <f t="shared" si="48"/>
        <v/>
      </c>
      <c r="AC49" s="22" t="str">
        <f t="shared" si="48"/>
        <v/>
      </c>
      <c r="AD49" s="22" t="str">
        <f t="shared" si="48"/>
        <v/>
      </c>
      <c r="AE49" s="22" t="str">
        <f t="shared" si="48"/>
        <v/>
      </c>
      <c r="AF49" s="22" t="str">
        <f t="shared" si="48"/>
        <v/>
      </c>
      <c r="AG49" s="22" t="str">
        <f t="shared" si="48"/>
        <v/>
      </c>
      <c r="AH49" s="22" t="str">
        <f t="shared" si="48"/>
        <v/>
      </c>
      <c r="AI49" s="22" t="str">
        <f t="shared" si="48"/>
        <v/>
      </c>
      <c r="AJ49" s="22" t="str">
        <f t="shared" si="48"/>
        <v/>
      </c>
      <c r="AK49" s="22" t="str">
        <f t="shared" si="48"/>
        <v/>
      </c>
      <c r="AL49" s="22" t="str">
        <f t="shared" si="48"/>
        <v/>
      </c>
      <c r="AM49" s="22" t="str">
        <f t="shared" si="48"/>
        <v/>
      </c>
      <c r="AN49" s="22" t="str">
        <f t="shared" si="48"/>
        <v/>
      </c>
      <c r="AO49" s="22" t="str">
        <f t="shared" si="48"/>
        <v/>
      </c>
      <c r="AP49" s="22" t="str">
        <f t="shared" si="48"/>
        <v/>
      </c>
      <c r="AQ49" s="22" t="str">
        <f t="shared" si="48"/>
        <v/>
      </c>
      <c r="AR49" s="22" t="str">
        <f t="shared" si="48"/>
        <v/>
      </c>
      <c r="AS49" s="22" t="str">
        <f t="shared" si="48"/>
        <v/>
      </c>
    </row>
    <row r="50" spans="1:45" x14ac:dyDescent="0.3">
      <c r="A50" s="18">
        <f t="shared" si="35"/>
        <v>40</v>
      </c>
      <c r="B50" s="2">
        <f t="shared" si="36"/>
        <v>41</v>
      </c>
      <c r="C50" s="21" t="str" cm="1">
        <f t="array" ref="C50">IF(ISERROR(INDEX('Pre-FTB Report'!$G$4:$G$5000,MATCH(1,($D$6='Pre-FTB Report'!$F$4:$F$5000)*($A50='Pre-FTB Report'!$E$4:$E$5000),0))),"",INDEX('Pre-FTB Report'!$G$4:$G$5000,MATCH(1,($D$6='Pre-FTB Report'!$F$4:$F$5000)*($A50='Pre-FTB Report'!$E$4:$E$5000),0)))</f>
        <v/>
      </c>
      <c r="D50" s="20"/>
      <c r="E50" s="20"/>
      <c r="F50" s="32" t="str" cm="1">
        <f t="array" ref="F50">IF(ISERROR(INDEX('Pre-FTB Report'!$K$4:$K$5000,MATCH(1,($D$6='Pre-FTB Report'!$F$4:$F$5000)*($A50='Pre-FTB Report'!$E$4:$E$5000),0))),"",INDEX('Pre-FTB Report'!$K$4:$K$5000,MATCH(1,($D$6='Pre-FTB Report'!$F$4:$F$5000)*($A50='Pre-FTB Report'!$E$4:$E$5000),0)))</f>
        <v/>
      </c>
      <c r="G50" s="48" t="str" cm="1">
        <f t="array" ref="G50">IF(ISERROR(INDEX('Pre-FTB Report'!$J$4:$J$5000,MATCH(1,($D$6='Pre-FTB Report'!$F$4:$F$5000)*($A50='Pre-FTB Report'!$E$4:$E$5000),0))),"",INDEX('Pre-FTB Report'!$J$4:$J$5000,MATCH(1,($D$6='Pre-FTB Report'!$F$4:$F$5000)*($A50='Pre-FTB Report'!$E$4:$E$5000),0)))</f>
        <v/>
      </c>
      <c r="H50" s="90" t="str">
        <f t="shared" si="40"/>
        <v/>
      </c>
      <c r="J50" s="22" t="str">
        <f t="shared" ref="J50:AS50" si="49">IF(AND($G50&lt;K$7,$H50&gt;=K$7),$F50/12,"")</f>
        <v/>
      </c>
      <c r="K50" s="22" t="str">
        <f t="shared" si="49"/>
        <v/>
      </c>
      <c r="L50" s="22" t="str">
        <f t="shared" si="49"/>
        <v/>
      </c>
      <c r="M50" s="22" t="str">
        <f t="shared" si="49"/>
        <v/>
      </c>
      <c r="N50" s="22" t="str">
        <f t="shared" si="49"/>
        <v/>
      </c>
      <c r="O50" s="22" t="str">
        <f t="shared" si="49"/>
        <v/>
      </c>
      <c r="P50" s="22" t="str">
        <f t="shared" si="49"/>
        <v/>
      </c>
      <c r="Q50" s="22" t="str">
        <f t="shared" si="49"/>
        <v/>
      </c>
      <c r="R50" s="22" t="str">
        <f t="shared" si="49"/>
        <v/>
      </c>
      <c r="S50" s="22" t="str">
        <f t="shared" si="49"/>
        <v/>
      </c>
      <c r="T50" s="22" t="str">
        <f t="shared" si="49"/>
        <v/>
      </c>
      <c r="U50" s="22" t="str">
        <f t="shared" si="49"/>
        <v/>
      </c>
      <c r="V50" s="22" t="str">
        <f t="shared" si="49"/>
        <v/>
      </c>
      <c r="W50" s="22" t="str">
        <f t="shared" si="49"/>
        <v/>
      </c>
      <c r="X50" s="22" t="str">
        <f t="shared" si="49"/>
        <v/>
      </c>
      <c r="Y50" s="22" t="str">
        <f t="shared" si="49"/>
        <v/>
      </c>
      <c r="Z50" s="22" t="str">
        <f t="shared" si="49"/>
        <v/>
      </c>
      <c r="AA50" s="22" t="str">
        <f t="shared" si="49"/>
        <v/>
      </c>
      <c r="AB50" s="22" t="str">
        <f t="shared" si="49"/>
        <v/>
      </c>
      <c r="AC50" s="22" t="str">
        <f t="shared" si="49"/>
        <v/>
      </c>
      <c r="AD50" s="22" t="str">
        <f t="shared" si="49"/>
        <v/>
      </c>
      <c r="AE50" s="22" t="str">
        <f t="shared" si="49"/>
        <v/>
      </c>
      <c r="AF50" s="22" t="str">
        <f t="shared" si="49"/>
        <v/>
      </c>
      <c r="AG50" s="22" t="str">
        <f t="shared" si="49"/>
        <v/>
      </c>
      <c r="AH50" s="22" t="str">
        <f t="shared" si="49"/>
        <v/>
      </c>
      <c r="AI50" s="22" t="str">
        <f t="shared" si="49"/>
        <v/>
      </c>
      <c r="AJ50" s="22" t="str">
        <f t="shared" si="49"/>
        <v/>
      </c>
      <c r="AK50" s="22" t="str">
        <f t="shared" si="49"/>
        <v/>
      </c>
      <c r="AL50" s="22" t="str">
        <f t="shared" si="49"/>
        <v/>
      </c>
      <c r="AM50" s="22" t="str">
        <f t="shared" si="49"/>
        <v/>
      </c>
      <c r="AN50" s="22" t="str">
        <f t="shared" si="49"/>
        <v/>
      </c>
      <c r="AO50" s="22" t="str">
        <f t="shared" si="49"/>
        <v/>
      </c>
      <c r="AP50" s="22" t="str">
        <f t="shared" si="49"/>
        <v/>
      </c>
      <c r="AQ50" s="22" t="str">
        <f t="shared" si="49"/>
        <v/>
      </c>
      <c r="AR50" s="22" t="str">
        <f t="shared" si="49"/>
        <v/>
      </c>
      <c r="AS50" s="22" t="str">
        <f t="shared" si="49"/>
        <v/>
      </c>
    </row>
    <row r="51" spans="1:45" x14ac:dyDescent="0.3">
      <c r="A51" s="18">
        <f t="shared" si="35"/>
        <v>41</v>
      </c>
      <c r="B51" s="2">
        <f t="shared" si="36"/>
        <v>42</v>
      </c>
      <c r="C51" s="21" t="str" cm="1">
        <f t="array" ref="C51">IF(ISERROR(INDEX('Pre-FTB Report'!$G$4:$G$5000,MATCH(1,($D$6='Pre-FTB Report'!$F$4:$F$5000)*($A51='Pre-FTB Report'!$E$4:$E$5000),0))),"",INDEX('Pre-FTB Report'!$G$4:$G$5000,MATCH(1,($D$6='Pre-FTB Report'!$F$4:$F$5000)*($A51='Pre-FTB Report'!$E$4:$E$5000),0)))</f>
        <v/>
      </c>
      <c r="D51" s="20"/>
      <c r="E51" s="20"/>
      <c r="F51" s="32" t="str" cm="1">
        <f t="array" ref="F51">IF(ISERROR(INDEX('Pre-FTB Report'!$K$4:$K$5000,MATCH(1,($D$6='Pre-FTB Report'!$F$4:$F$5000)*($A51='Pre-FTB Report'!$E$4:$E$5000),0))),"",INDEX('Pre-FTB Report'!$K$4:$K$5000,MATCH(1,($D$6='Pre-FTB Report'!$F$4:$F$5000)*($A51='Pre-FTB Report'!$E$4:$E$5000),0)))</f>
        <v/>
      </c>
      <c r="G51" s="48" t="str" cm="1">
        <f t="array" ref="G51">IF(ISERROR(INDEX('Pre-FTB Report'!$J$4:$J$5000,MATCH(1,($D$6='Pre-FTB Report'!$F$4:$F$5000)*($A51='Pre-FTB Report'!$E$4:$E$5000),0))),"",INDEX('Pre-FTB Report'!$J$4:$J$5000,MATCH(1,($D$6='Pre-FTB Report'!$F$4:$F$5000)*($A51='Pre-FTB Report'!$E$4:$E$5000),0)))</f>
        <v/>
      </c>
      <c r="H51" s="90" t="str">
        <f t="shared" si="40"/>
        <v/>
      </c>
      <c r="J51" s="22" t="str">
        <f t="shared" ref="J51:AS51" si="50">IF(AND($G51&lt;K$7,$H51&gt;=K$7),$F51/12,"")</f>
        <v/>
      </c>
      <c r="K51" s="22" t="str">
        <f t="shared" si="50"/>
        <v/>
      </c>
      <c r="L51" s="22" t="str">
        <f t="shared" si="50"/>
        <v/>
      </c>
      <c r="M51" s="22" t="str">
        <f t="shared" si="50"/>
        <v/>
      </c>
      <c r="N51" s="22" t="str">
        <f t="shared" si="50"/>
        <v/>
      </c>
      <c r="O51" s="22" t="str">
        <f t="shared" si="50"/>
        <v/>
      </c>
      <c r="P51" s="22" t="str">
        <f t="shared" si="50"/>
        <v/>
      </c>
      <c r="Q51" s="22" t="str">
        <f t="shared" si="50"/>
        <v/>
      </c>
      <c r="R51" s="22" t="str">
        <f t="shared" si="50"/>
        <v/>
      </c>
      <c r="S51" s="22" t="str">
        <f t="shared" si="50"/>
        <v/>
      </c>
      <c r="T51" s="22" t="str">
        <f t="shared" si="50"/>
        <v/>
      </c>
      <c r="U51" s="22" t="str">
        <f t="shared" si="50"/>
        <v/>
      </c>
      <c r="V51" s="22" t="str">
        <f t="shared" si="50"/>
        <v/>
      </c>
      <c r="W51" s="22" t="str">
        <f t="shared" si="50"/>
        <v/>
      </c>
      <c r="X51" s="22" t="str">
        <f t="shared" si="50"/>
        <v/>
      </c>
      <c r="Y51" s="22" t="str">
        <f t="shared" si="50"/>
        <v/>
      </c>
      <c r="Z51" s="22" t="str">
        <f t="shared" si="50"/>
        <v/>
      </c>
      <c r="AA51" s="22" t="str">
        <f t="shared" si="50"/>
        <v/>
      </c>
      <c r="AB51" s="22" t="str">
        <f t="shared" si="50"/>
        <v/>
      </c>
      <c r="AC51" s="22" t="str">
        <f t="shared" si="50"/>
        <v/>
      </c>
      <c r="AD51" s="22" t="str">
        <f t="shared" si="50"/>
        <v/>
      </c>
      <c r="AE51" s="22" t="str">
        <f t="shared" si="50"/>
        <v/>
      </c>
      <c r="AF51" s="22" t="str">
        <f t="shared" si="50"/>
        <v/>
      </c>
      <c r="AG51" s="22" t="str">
        <f t="shared" si="50"/>
        <v/>
      </c>
      <c r="AH51" s="22" t="str">
        <f t="shared" si="50"/>
        <v/>
      </c>
      <c r="AI51" s="22" t="str">
        <f t="shared" si="50"/>
        <v/>
      </c>
      <c r="AJ51" s="22" t="str">
        <f t="shared" si="50"/>
        <v/>
      </c>
      <c r="AK51" s="22" t="str">
        <f t="shared" si="50"/>
        <v/>
      </c>
      <c r="AL51" s="22" t="str">
        <f t="shared" si="50"/>
        <v/>
      </c>
      <c r="AM51" s="22" t="str">
        <f t="shared" si="50"/>
        <v/>
      </c>
      <c r="AN51" s="22" t="str">
        <f t="shared" si="50"/>
        <v/>
      </c>
      <c r="AO51" s="22" t="str">
        <f t="shared" si="50"/>
        <v/>
      </c>
      <c r="AP51" s="22" t="str">
        <f t="shared" si="50"/>
        <v/>
      </c>
      <c r="AQ51" s="22" t="str">
        <f t="shared" si="50"/>
        <v/>
      </c>
      <c r="AR51" s="22" t="str">
        <f t="shared" si="50"/>
        <v/>
      </c>
      <c r="AS51" s="22" t="str">
        <f t="shared" si="50"/>
        <v/>
      </c>
    </row>
    <row r="52" spans="1:45" x14ac:dyDescent="0.3">
      <c r="A52" s="18">
        <f t="shared" si="35"/>
        <v>42</v>
      </c>
      <c r="B52" s="2">
        <f t="shared" si="36"/>
        <v>43</v>
      </c>
      <c r="C52" s="21" t="str" cm="1">
        <f t="array" ref="C52">IF(ISERROR(INDEX('Pre-FTB Report'!$G$4:$G$5000,MATCH(1,($D$6='Pre-FTB Report'!$F$4:$F$5000)*($A52='Pre-FTB Report'!$E$4:$E$5000),0))),"",INDEX('Pre-FTB Report'!$G$4:$G$5000,MATCH(1,($D$6='Pre-FTB Report'!$F$4:$F$5000)*($A52='Pre-FTB Report'!$E$4:$E$5000),0)))</f>
        <v/>
      </c>
      <c r="D52" s="20"/>
      <c r="E52" s="20"/>
      <c r="F52" s="32" t="str" cm="1">
        <f t="array" ref="F52">IF(ISERROR(INDEX('Pre-FTB Report'!$K$4:$K$5000,MATCH(1,($D$6='Pre-FTB Report'!$F$4:$F$5000)*($A52='Pre-FTB Report'!$E$4:$E$5000),0))),"",INDEX('Pre-FTB Report'!$K$4:$K$5000,MATCH(1,($D$6='Pre-FTB Report'!$F$4:$F$5000)*($A52='Pre-FTB Report'!$E$4:$E$5000),0)))</f>
        <v/>
      </c>
      <c r="G52" s="48" t="str" cm="1">
        <f t="array" ref="G52">IF(ISERROR(INDEX('Pre-FTB Report'!$J$4:$J$5000,MATCH(1,($D$6='Pre-FTB Report'!$F$4:$F$5000)*($A52='Pre-FTB Report'!$E$4:$E$5000),0))),"",INDEX('Pre-FTB Report'!$J$4:$J$5000,MATCH(1,($D$6='Pre-FTB Report'!$F$4:$F$5000)*($A52='Pre-FTB Report'!$E$4:$E$5000),0)))</f>
        <v/>
      </c>
      <c r="H52" s="90" t="str">
        <f t="shared" si="40"/>
        <v/>
      </c>
      <c r="J52" s="22" t="str">
        <f t="shared" ref="J52:AS52" si="51">IF(AND($G52&lt;K$7,$H52&gt;=K$7),$F52/12,"")</f>
        <v/>
      </c>
      <c r="K52" s="22" t="str">
        <f t="shared" si="51"/>
        <v/>
      </c>
      <c r="L52" s="22" t="str">
        <f t="shared" si="51"/>
        <v/>
      </c>
      <c r="M52" s="22" t="str">
        <f t="shared" si="51"/>
        <v/>
      </c>
      <c r="N52" s="22" t="str">
        <f t="shared" si="51"/>
        <v/>
      </c>
      <c r="O52" s="22" t="str">
        <f t="shared" si="51"/>
        <v/>
      </c>
      <c r="P52" s="22" t="str">
        <f t="shared" si="51"/>
        <v/>
      </c>
      <c r="Q52" s="22" t="str">
        <f t="shared" si="51"/>
        <v/>
      </c>
      <c r="R52" s="22" t="str">
        <f t="shared" si="51"/>
        <v/>
      </c>
      <c r="S52" s="22" t="str">
        <f t="shared" si="51"/>
        <v/>
      </c>
      <c r="T52" s="22" t="str">
        <f t="shared" si="51"/>
        <v/>
      </c>
      <c r="U52" s="22" t="str">
        <f t="shared" si="51"/>
        <v/>
      </c>
      <c r="V52" s="22" t="str">
        <f t="shared" si="51"/>
        <v/>
      </c>
      <c r="W52" s="22" t="str">
        <f t="shared" si="51"/>
        <v/>
      </c>
      <c r="X52" s="22" t="str">
        <f t="shared" si="51"/>
        <v/>
      </c>
      <c r="Y52" s="22" t="str">
        <f t="shared" si="51"/>
        <v/>
      </c>
      <c r="Z52" s="22" t="str">
        <f t="shared" si="51"/>
        <v/>
      </c>
      <c r="AA52" s="22" t="str">
        <f t="shared" si="51"/>
        <v/>
      </c>
      <c r="AB52" s="22" t="str">
        <f t="shared" si="51"/>
        <v/>
      </c>
      <c r="AC52" s="22" t="str">
        <f t="shared" si="51"/>
        <v/>
      </c>
      <c r="AD52" s="22" t="str">
        <f t="shared" si="51"/>
        <v/>
      </c>
      <c r="AE52" s="22" t="str">
        <f t="shared" si="51"/>
        <v/>
      </c>
      <c r="AF52" s="22" t="str">
        <f t="shared" si="51"/>
        <v/>
      </c>
      <c r="AG52" s="22" t="str">
        <f t="shared" si="51"/>
        <v/>
      </c>
      <c r="AH52" s="22" t="str">
        <f t="shared" si="51"/>
        <v/>
      </c>
      <c r="AI52" s="22" t="str">
        <f t="shared" si="51"/>
        <v/>
      </c>
      <c r="AJ52" s="22" t="str">
        <f t="shared" si="51"/>
        <v/>
      </c>
      <c r="AK52" s="22" t="str">
        <f t="shared" si="51"/>
        <v/>
      </c>
      <c r="AL52" s="22" t="str">
        <f t="shared" si="51"/>
        <v/>
      </c>
      <c r="AM52" s="22" t="str">
        <f t="shared" si="51"/>
        <v/>
      </c>
      <c r="AN52" s="22" t="str">
        <f t="shared" si="51"/>
        <v/>
      </c>
      <c r="AO52" s="22" t="str">
        <f t="shared" si="51"/>
        <v/>
      </c>
      <c r="AP52" s="22" t="str">
        <f t="shared" si="51"/>
        <v/>
      </c>
      <c r="AQ52" s="22" t="str">
        <f t="shared" si="51"/>
        <v/>
      </c>
      <c r="AR52" s="22" t="str">
        <f t="shared" si="51"/>
        <v/>
      </c>
      <c r="AS52" s="22" t="str">
        <f t="shared" si="51"/>
        <v/>
      </c>
    </row>
    <row r="53" spans="1:45" x14ac:dyDescent="0.3">
      <c r="A53" s="18">
        <f t="shared" si="35"/>
        <v>43</v>
      </c>
      <c r="B53" s="2">
        <f t="shared" si="36"/>
        <v>44</v>
      </c>
      <c r="C53" s="21" t="str" cm="1">
        <f t="array" ref="C53">IF(ISERROR(INDEX('Pre-FTB Report'!$G$4:$G$5000,MATCH(1,($D$6='Pre-FTB Report'!$F$4:$F$5000)*($A53='Pre-FTB Report'!$E$4:$E$5000),0))),"",INDEX('Pre-FTB Report'!$G$4:$G$5000,MATCH(1,($D$6='Pre-FTB Report'!$F$4:$F$5000)*($A53='Pre-FTB Report'!$E$4:$E$5000),0)))</f>
        <v/>
      </c>
      <c r="D53" s="20"/>
      <c r="E53" s="20"/>
      <c r="F53" s="32" t="str" cm="1">
        <f t="array" ref="F53">IF(ISERROR(INDEX('Pre-FTB Report'!$K$4:$K$5000,MATCH(1,($D$6='Pre-FTB Report'!$F$4:$F$5000)*($A53='Pre-FTB Report'!$E$4:$E$5000),0))),"",INDEX('Pre-FTB Report'!$K$4:$K$5000,MATCH(1,($D$6='Pre-FTB Report'!$F$4:$F$5000)*($A53='Pre-FTB Report'!$E$4:$E$5000),0)))</f>
        <v/>
      </c>
      <c r="G53" s="48" t="str" cm="1">
        <f t="array" ref="G53">IF(ISERROR(INDEX('Pre-FTB Report'!$J$4:$J$5000,MATCH(1,($D$6='Pre-FTB Report'!$F$4:$F$5000)*($A53='Pre-FTB Report'!$E$4:$E$5000),0))),"",INDEX('Pre-FTB Report'!$J$4:$J$5000,MATCH(1,($D$6='Pre-FTB Report'!$F$4:$F$5000)*($A53='Pre-FTB Report'!$E$4:$E$5000),0)))</f>
        <v/>
      </c>
      <c r="H53" s="90" t="str">
        <f t="shared" si="40"/>
        <v/>
      </c>
      <c r="J53" s="22" t="str">
        <f t="shared" ref="J53:AS53" si="52">IF(AND($G53&lt;K$7,$H53&gt;=K$7),$F53/12,"")</f>
        <v/>
      </c>
      <c r="K53" s="22" t="str">
        <f t="shared" si="52"/>
        <v/>
      </c>
      <c r="L53" s="22" t="str">
        <f t="shared" si="52"/>
        <v/>
      </c>
      <c r="M53" s="22" t="str">
        <f t="shared" si="52"/>
        <v/>
      </c>
      <c r="N53" s="22" t="str">
        <f t="shared" si="52"/>
        <v/>
      </c>
      <c r="O53" s="22" t="str">
        <f t="shared" si="52"/>
        <v/>
      </c>
      <c r="P53" s="22" t="str">
        <f t="shared" si="52"/>
        <v/>
      </c>
      <c r="Q53" s="22" t="str">
        <f t="shared" si="52"/>
        <v/>
      </c>
      <c r="R53" s="22" t="str">
        <f t="shared" si="52"/>
        <v/>
      </c>
      <c r="S53" s="22" t="str">
        <f t="shared" si="52"/>
        <v/>
      </c>
      <c r="T53" s="22" t="str">
        <f t="shared" si="52"/>
        <v/>
      </c>
      <c r="U53" s="22" t="str">
        <f t="shared" si="52"/>
        <v/>
      </c>
      <c r="V53" s="22" t="str">
        <f t="shared" si="52"/>
        <v/>
      </c>
      <c r="W53" s="22" t="str">
        <f t="shared" si="52"/>
        <v/>
      </c>
      <c r="X53" s="22" t="str">
        <f t="shared" si="52"/>
        <v/>
      </c>
      <c r="Y53" s="22" t="str">
        <f t="shared" si="52"/>
        <v/>
      </c>
      <c r="Z53" s="22" t="str">
        <f t="shared" si="52"/>
        <v/>
      </c>
      <c r="AA53" s="22" t="str">
        <f t="shared" si="52"/>
        <v/>
      </c>
      <c r="AB53" s="22" t="str">
        <f t="shared" si="52"/>
        <v/>
      </c>
      <c r="AC53" s="22" t="str">
        <f t="shared" si="52"/>
        <v/>
      </c>
      <c r="AD53" s="22" t="str">
        <f t="shared" si="52"/>
        <v/>
      </c>
      <c r="AE53" s="22" t="str">
        <f t="shared" si="52"/>
        <v/>
      </c>
      <c r="AF53" s="22" t="str">
        <f t="shared" si="52"/>
        <v/>
      </c>
      <c r="AG53" s="22" t="str">
        <f t="shared" si="52"/>
        <v/>
      </c>
      <c r="AH53" s="22" t="str">
        <f t="shared" si="52"/>
        <v/>
      </c>
      <c r="AI53" s="22" t="str">
        <f t="shared" si="52"/>
        <v/>
      </c>
      <c r="AJ53" s="22" t="str">
        <f t="shared" si="52"/>
        <v/>
      </c>
      <c r="AK53" s="22" t="str">
        <f t="shared" si="52"/>
        <v/>
      </c>
      <c r="AL53" s="22" t="str">
        <f t="shared" si="52"/>
        <v/>
      </c>
      <c r="AM53" s="22" t="str">
        <f t="shared" si="52"/>
        <v/>
      </c>
      <c r="AN53" s="22" t="str">
        <f t="shared" si="52"/>
        <v/>
      </c>
      <c r="AO53" s="22" t="str">
        <f t="shared" si="52"/>
        <v/>
      </c>
      <c r="AP53" s="22" t="str">
        <f t="shared" si="52"/>
        <v/>
      </c>
      <c r="AQ53" s="22" t="str">
        <f t="shared" si="52"/>
        <v/>
      </c>
      <c r="AR53" s="22" t="str">
        <f t="shared" si="52"/>
        <v/>
      </c>
      <c r="AS53" s="22" t="str">
        <f t="shared" si="52"/>
        <v/>
      </c>
    </row>
    <row r="54" spans="1:45" x14ac:dyDescent="0.3">
      <c r="A54" s="18">
        <f t="shared" si="35"/>
        <v>44</v>
      </c>
      <c r="B54" s="2">
        <f t="shared" si="36"/>
        <v>45</v>
      </c>
      <c r="C54" s="21" t="str" cm="1">
        <f t="array" ref="C54">IF(ISERROR(INDEX('Pre-FTB Report'!$G$4:$G$5000,MATCH(1,($D$6='Pre-FTB Report'!$F$4:$F$5000)*($A54='Pre-FTB Report'!$E$4:$E$5000),0))),"",INDEX('Pre-FTB Report'!$G$4:$G$5000,MATCH(1,($D$6='Pre-FTB Report'!$F$4:$F$5000)*($A54='Pre-FTB Report'!$E$4:$E$5000),0)))</f>
        <v/>
      </c>
      <c r="D54" s="20"/>
      <c r="E54" s="20"/>
      <c r="F54" s="32" t="str" cm="1">
        <f t="array" ref="F54">IF(ISERROR(INDEX('Pre-FTB Report'!$K$4:$K$5000,MATCH(1,($D$6='Pre-FTB Report'!$F$4:$F$5000)*($A54='Pre-FTB Report'!$E$4:$E$5000),0))),"",INDEX('Pre-FTB Report'!$K$4:$K$5000,MATCH(1,($D$6='Pre-FTB Report'!$F$4:$F$5000)*($A54='Pre-FTB Report'!$E$4:$E$5000),0)))</f>
        <v/>
      </c>
      <c r="G54" s="48" t="str" cm="1">
        <f t="array" ref="G54">IF(ISERROR(INDEX('Pre-FTB Report'!$J$4:$J$5000,MATCH(1,($D$6='Pre-FTB Report'!$F$4:$F$5000)*($A54='Pre-FTB Report'!$E$4:$E$5000),0))),"",INDEX('Pre-FTB Report'!$J$4:$J$5000,MATCH(1,($D$6='Pre-FTB Report'!$F$4:$F$5000)*($A54='Pre-FTB Report'!$E$4:$E$5000),0)))</f>
        <v/>
      </c>
      <c r="H54" s="90" t="str">
        <f t="shared" si="40"/>
        <v/>
      </c>
      <c r="J54" s="22" t="str">
        <f t="shared" ref="J54:AS54" si="53">IF(AND($G54&lt;K$7,$H54&gt;=K$7),$F54/12,"")</f>
        <v/>
      </c>
      <c r="K54" s="22" t="str">
        <f t="shared" si="53"/>
        <v/>
      </c>
      <c r="L54" s="22" t="str">
        <f t="shared" si="53"/>
        <v/>
      </c>
      <c r="M54" s="22" t="str">
        <f t="shared" si="53"/>
        <v/>
      </c>
      <c r="N54" s="22" t="str">
        <f t="shared" si="53"/>
        <v/>
      </c>
      <c r="O54" s="22" t="str">
        <f t="shared" si="53"/>
        <v/>
      </c>
      <c r="P54" s="22" t="str">
        <f t="shared" si="53"/>
        <v/>
      </c>
      <c r="Q54" s="22" t="str">
        <f t="shared" si="53"/>
        <v/>
      </c>
      <c r="R54" s="22" t="str">
        <f t="shared" si="53"/>
        <v/>
      </c>
      <c r="S54" s="22" t="str">
        <f t="shared" si="53"/>
        <v/>
      </c>
      <c r="T54" s="22" t="str">
        <f t="shared" si="53"/>
        <v/>
      </c>
      <c r="U54" s="22" t="str">
        <f t="shared" si="53"/>
        <v/>
      </c>
      <c r="V54" s="22" t="str">
        <f t="shared" si="53"/>
        <v/>
      </c>
      <c r="W54" s="22" t="str">
        <f t="shared" si="53"/>
        <v/>
      </c>
      <c r="X54" s="22" t="str">
        <f t="shared" si="53"/>
        <v/>
      </c>
      <c r="Y54" s="22" t="str">
        <f t="shared" si="53"/>
        <v/>
      </c>
      <c r="Z54" s="22" t="str">
        <f t="shared" si="53"/>
        <v/>
      </c>
      <c r="AA54" s="22" t="str">
        <f t="shared" si="53"/>
        <v/>
      </c>
      <c r="AB54" s="22" t="str">
        <f t="shared" si="53"/>
        <v/>
      </c>
      <c r="AC54" s="22" t="str">
        <f t="shared" si="53"/>
        <v/>
      </c>
      <c r="AD54" s="22" t="str">
        <f t="shared" si="53"/>
        <v/>
      </c>
      <c r="AE54" s="22" t="str">
        <f t="shared" si="53"/>
        <v/>
      </c>
      <c r="AF54" s="22" t="str">
        <f t="shared" si="53"/>
        <v/>
      </c>
      <c r="AG54" s="22" t="str">
        <f t="shared" si="53"/>
        <v/>
      </c>
      <c r="AH54" s="22" t="str">
        <f t="shared" si="53"/>
        <v/>
      </c>
      <c r="AI54" s="22" t="str">
        <f t="shared" si="53"/>
        <v/>
      </c>
      <c r="AJ54" s="22" t="str">
        <f t="shared" si="53"/>
        <v/>
      </c>
      <c r="AK54" s="22" t="str">
        <f t="shared" si="53"/>
        <v/>
      </c>
      <c r="AL54" s="22" t="str">
        <f t="shared" si="53"/>
        <v/>
      </c>
      <c r="AM54" s="22" t="str">
        <f t="shared" si="53"/>
        <v/>
      </c>
      <c r="AN54" s="22" t="str">
        <f t="shared" si="53"/>
        <v/>
      </c>
      <c r="AO54" s="22" t="str">
        <f t="shared" si="53"/>
        <v/>
      </c>
      <c r="AP54" s="22" t="str">
        <f t="shared" si="53"/>
        <v/>
      </c>
      <c r="AQ54" s="22" t="str">
        <f t="shared" si="53"/>
        <v/>
      </c>
      <c r="AR54" s="22" t="str">
        <f t="shared" si="53"/>
        <v/>
      </c>
      <c r="AS54" s="22" t="str">
        <f t="shared" si="53"/>
        <v/>
      </c>
    </row>
    <row r="55" spans="1:45" x14ac:dyDescent="0.3">
      <c r="A55" s="18">
        <f t="shared" si="35"/>
        <v>45</v>
      </c>
      <c r="B55" s="2">
        <f t="shared" si="36"/>
        <v>46</v>
      </c>
      <c r="C55" s="21" t="str" cm="1">
        <f t="array" ref="C55">IF(ISERROR(INDEX('Pre-FTB Report'!$G$4:$G$5000,MATCH(1,($D$6='Pre-FTB Report'!$F$4:$F$5000)*($A55='Pre-FTB Report'!$E$4:$E$5000),0))),"",INDEX('Pre-FTB Report'!$G$4:$G$5000,MATCH(1,($D$6='Pre-FTB Report'!$F$4:$F$5000)*($A55='Pre-FTB Report'!$E$4:$E$5000),0)))</f>
        <v/>
      </c>
      <c r="D55" s="20"/>
      <c r="E55" s="20"/>
      <c r="F55" s="32" t="str" cm="1">
        <f t="array" ref="F55">IF(ISERROR(INDEX('Pre-FTB Report'!$K$4:$K$5000,MATCH(1,($D$6='Pre-FTB Report'!$F$4:$F$5000)*($A55='Pre-FTB Report'!$E$4:$E$5000),0))),"",INDEX('Pre-FTB Report'!$K$4:$K$5000,MATCH(1,($D$6='Pre-FTB Report'!$F$4:$F$5000)*($A55='Pre-FTB Report'!$E$4:$E$5000),0)))</f>
        <v/>
      </c>
      <c r="G55" s="48" t="str" cm="1">
        <f t="array" ref="G55">IF(ISERROR(INDEX('Pre-FTB Report'!$J$4:$J$5000,MATCH(1,($D$6='Pre-FTB Report'!$F$4:$F$5000)*($A55='Pre-FTB Report'!$E$4:$E$5000),0))),"",INDEX('Pre-FTB Report'!$J$4:$J$5000,MATCH(1,($D$6='Pre-FTB Report'!$F$4:$F$5000)*($A55='Pre-FTB Report'!$E$4:$E$5000),0)))</f>
        <v/>
      </c>
      <c r="H55" s="90" t="str">
        <f t="shared" si="40"/>
        <v/>
      </c>
      <c r="J55" s="22" t="str">
        <f t="shared" ref="J55:AS55" si="54">IF(AND($G55&lt;K$7,$H55&gt;=K$7),$F55/12,"")</f>
        <v/>
      </c>
      <c r="K55" s="22" t="str">
        <f t="shared" si="54"/>
        <v/>
      </c>
      <c r="L55" s="22" t="str">
        <f t="shared" si="54"/>
        <v/>
      </c>
      <c r="M55" s="22" t="str">
        <f t="shared" si="54"/>
        <v/>
      </c>
      <c r="N55" s="22" t="str">
        <f t="shared" si="54"/>
        <v/>
      </c>
      <c r="O55" s="22" t="str">
        <f t="shared" si="54"/>
        <v/>
      </c>
      <c r="P55" s="22" t="str">
        <f t="shared" si="54"/>
        <v/>
      </c>
      <c r="Q55" s="22" t="str">
        <f t="shared" si="54"/>
        <v/>
      </c>
      <c r="R55" s="22" t="str">
        <f t="shared" si="54"/>
        <v/>
      </c>
      <c r="S55" s="22" t="str">
        <f t="shared" si="54"/>
        <v/>
      </c>
      <c r="T55" s="22" t="str">
        <f t="shared" si="54"/>
        <v/>
      </c>
      <c r="U55" s="22" t="str">
        <f t="shared" si="54"/>
        <v/>
      </c>
      <c r="V55" s="22" t="str">
        <f t="shared" si="54"/>
        <v/>
      </c>
      <c r="W55" s="22" t="str">
        <f t="shared" si="54"/>
        <v/>
      </c>
      <c r="X55" s="22" t="str">
        <f t="shared" si="54"/>
        <v/>
      </c>
      <c r="Y55" s="22" t="str">
        <f t="shared" si="54"/>
        <v/>
      </c>
      <c r="Z55" s="22" t="str">
        <f t="shared" si="54"/>
        <v/>
      </c>
      <c r="AA55" s="22" t="str">
        <f t="shared" si="54"/>
        <v/>
      </c>
      <c r="AB55" s="22" t="str">
        <f t="shared" si="54"/>
        <v/>
      </c>
      <c r="AC55" s="22" t="str">
        <f t="shared" si="54"/>
        <v/>
      </c>
      <c r="AD55" s="22" t="str">
        <f t="shared" si="54"/>
        <v/>
      </c>
      <c r="AE55" s="22" t="str">
        <f t="shared" si="54"/>
        <v/>
      </c>
      <c r="AF55" s="22" t="str">
        <f t="shared" si="54"/>
        <v/>
      </c>
      <c r="AG55" s="22" t="str">
        <f t="shared" si="54"/>
        <v/>
      </c>
      <c r="AH55" s="22" t="str">
        <f t="shared" si="54"/>
        <v/>
      </c>
      <c r="AI55" s="22" t="str">
        <f t="shared" si="54"/>
        <v/>
      </c>
      <c r="AJ55" s="22" t="str">
        <f t="shared" si="54"/>
        <v/>
      </c>
      <c r="AK55" s="22" t="str">
        <f t="shared" si="54"/>
        <v/>
      </c>
      <c r="AL55" s="22" t="str">
        <f t="shared" si="54"/>
        <v/>
      </c>
      <c r="AM55" s="22" t="str">
        <f t="shared" si="54"/>
        <v/>
      </c>
      <c r="AN55" s="22" t="str">
        <f t="shared" si="54"/>
        <v/>
      </c>
      <c r="AO55" s="22" t="str">
        <f t="shared" si="54"/>
        <v/>
      </c>
      <c r="AP55" s="22" t="str">
        <f t="shared" si="54"/>
        <v/>
      </c>
      <c r="AQ55" s="22" t="str">
        <f t="shared" si="54"/>
        <v/>
      </c>
      <c r="AR55" s="22" t="str">
        <f t="shared" si="54"/>
        <v/>
      </c>
      <c r="AS55" s="22" t="str">
        <f t="shared" si="54"/>
        <v/>
      </c>
    </row>
    <row r="56" spans="1:45" x14ac:dyDescent="0.3">
      <c r="A56" s="18">
        <f t="shared" si="35"/>
        <v>46</v>
      </c>
      <c r="B56" s="2">
        <f t="shared" si="36"/>
        <v>47</v>
      </c>
      <c r="C56" s="21" t="str" cm="1">
        <f t="array" ref="C56">IF(ISERROR(INDEX('Pre-FTB Report'!$G$4:$G$5000,MATCH(1,($D$6='Pre-FTB Report'!$F$4:$F$5000)*($A56='Pre-FTB Report'!$E$4:$E$5000),0))),"",INDEX('Pre-FTB Report'!$G$4:$G$5000,MATCH(1,($D$6='Pre-FTB Report'!$F$4:$F$5000)*($A56='Pre-FTB Report'!$E$4:$E$5000),0)))</f>
        <v/>
      </c>
      <c r="D56" s="20"/>
      <c r="E56" s="20"/>
      <c r="F56" s="32" t="str" cm="1">
        <f t="array" ref="F56">IF(ISERROR(INDEX('Pre-FTB Report'!$K$4:$K$5000,MATCH(1,($D$6='Pre-FTB Report'!$F$4:$F$5000)*($A56='Pre-FTB Report'!$E$4:$E$5000),0))),"",INDEX('Pre-FTB Report'!$K$4:$K$5000,MATCH(1,($D$6='Pre-FTB Report'!$F$4:$F$5000)*($A56='Pre-FTB Report'!$E$4:$E$5000),0)))</f>
        <v/>
      </c>
      <c r="G56" s="48" t="str" cm="1">
        <f t="array" ref="G56">IF(ISERROR(INDEX('Pre-FTB Report'!$J$4:$J$5000,MATCH(1,($D$6='Pre-FTB Report'!$F$4:$F$5000)*($A56='Pre-FTB Report'!$E$4:$E$5000),0))),"",INDEX('Pre-FTB Report'!$J$4:$J$5000,MATCH(1,($D$6='Pre-FTB Report'!$F$4:$F$5000)*($A56='Pre-FTB Report'!$E$4:$E$5000),0)))</f>
        <v/>
      </c>
      <c r="H56" s="90" t="str">
        <f t="shared" si="40"/>
        <v/>
      </c>
      <c r="J56" s="22" t="str">
        <f t="shared" ref="J56:AS56" si="55">IF(AND($G56&lt;K$7,$H56&gt;=K$7),$F56/12,"")</f>
        <v/>
      </c>
      <c r="K56" s="22" t="str">
        <f t="shared" si="55"/>
        <v/>
      </c>
      <c r="L56" s="22" t="str">
        <f t="shared" si="55"/>
        <v/>
      </c>
      <c r="M56" s="22" t="str">
        <f t="shared" si="55"/>
        <v/>
      </c>
      <c r="N56" s="22" t="str">
        <f t="shared" si="55"/>
        <v/>
      </c>
      <c r="O56" s="22" t="str">
        <f t="shared" si="55"/>
        <v/>
      </c>
      <c r="P56" s="22" t="str">
        <f t="shared" si="55"/>
        <v/>
      </c>
      <c r="Q56" s="22" t="str">
        <f t="shared" si="55"/>
        <v/>
      </c>
      <c r="R56" s="22" t="str">
        <f t="shared" si="55"/>
        <v/>
      </c>
      <c r="S56" s="22" t="str">
        <f t="shared" si="55"/>
        <v/>
      </c>
      <c r="T56" s="22" t="str">
        <f t="shared" si="55"/>
        <v/>
      </c>
      <c r="U56" s="22" t="str">
        <f t="shared" si="55"/>
        <v/>
      </c>
      <c r="V56" s="22" t="str">
        <f t="shared" si="55"/>
        <v/>
      </c>
      <c r="W56" s="22" t="str">
        <f t="shared" si="55"/>
        <v/>
      </c>
      <c r="X56" s="22" t="str">
        <f t="shared" si="55"/>
        <v/>
      </c>
      <c r="Y56" s="22" t="str">
        <f t="shared" si="55"/>
        <v/>
      </c>
      <c r="Z56" s="22" t="str">
        <f t="shared" si="55"/>
        <v/>
      </c>
      <c r="AA56" s="22" t="str">
        <f t="shared" si="55"/>
        <v/>
      </c>
      <c r="AB56" s="22" t="str">
        <f t="shared" si="55"/>
        <v/>
      </c>
      <c r="AC56" s="22" t="str">
        <f t="shared" si="55"/>
        <v/>
      </c>
      <c r="AD56" s="22" t="str">
        <f t="shared" si="55"/>
        <v/>
      </c>
      <c r="AE56" s="22" t="str">
        <f t="shared" si="55"/>
        <v/>
      </c>
      <c r="AF56" s="22" t="str">
        <f t="shared" si="55"/>
        <v/>
      </c>
      <c r="AG56" s="22" t="str">
        <f t="shared" si="55"/>
        <v/>
      </c>
      <c r="AH56" s="22" t="str">
        <f t="shared" si="55"/>
        <v/>
      </c>
      <c r="AI56" s="22" t="str">
        <f t="shared" si="55"/>
        <v/>
      </c>
      <c r="AJ56" s="22" t="str">
        <f t="shared" si="55"/>
        <v/>
      </c>
      <c r="AK56" s="22" t="str">
        <f t="shared" si="55"/>
        <v/>
      </c>
      <c r="AL56" s="22" t="str">
        <f t="shared" si="55"/>
        <v/>
      </c>
      <c r="AM56" s="22" t="str">
        <f t="shared" si="55"/>
        <v/>
      </c>
      <c r="AN56" s="22" t="str">
        <f t="shared" si="55"/>
        <v/>
      </c>
      <c r="AO56" s="22" t="str">
        <f t="shared" si="55"/>
        <v/>
      </c>
      <c r="AP56" s="22" t="str">
        <f t="shared" si="55"/>
        <v/>
      </c>
      <c r="AQ56" s="22" t="str">
        <f t="shared" si="55"/>
        <v/>
      </c>
      <c r="AR56" s="22" t="str">
        <f t="shared" si="55"/>
        <v/>
      </c>
      <c r="AS56" s="22" t="str">
        <f t="shared" si="55"/>
        <v/>
      </c>
    </row>
    <row r="57" spans="1:45" x14ac:dyDescent="0.3">
      <c r="A57" s="18">
        <f t="shared" si="35"/>
        <v>47</v>
      </c>
      <c r="B57" s="2">
        <f t="shared" si="36"/>
        <v>48</v>
      </c>
      <c r="C57" s="21" t="str" cm="1">
        <f t="array" ref="C57">IF(ISERROR(INDEX('Pre-FTB Report'!$G$4:$G$5000,MATCH(1,($D$6='Pre-FTB Report'!$F$4:$F$5000)*($A57='Pre-FTB Report'!$E$4:$E$5000),0))),"",INDEX('Pre-FTB Report'!$G$4:$G$5000,MATCH(1,($D$6='Pre-FTB Report'!$F$4:$F$5000)*($A57='Pre-FTB Report'!$E$4:$E$5000),0)))</f>
        <v/>
      </c>
      <c r="D57" s="20"/>
      <c r="E57" s="20"/>
      <c r="F57" s="32" t="str" cm="1">
        <f t="array" ref="F57">IF(ISERROR(INDEX('Pre-FTB Report'!$K$4:$K$5000,MATCH(1,($D$6='Pre-FTB Report'!$F$4:$F$5000)*($A57='Pre-FTB Report'!$E$4:$E$5000),0))),"",INDEX('Pre-FTB Report'!$K$4:$K$5000,MATCH(1,($D$6='Pre-FTB Report'!$F$4:$F$5000)*($A57='Pre-FTB Report'!$E$4:$E$5000),0)))</f>
        <v/>
      </c>
      <c r="G57" s="48" t="str" cm="1">
        <f t="array" ref="G57">IF(ISERROR(INDEX('Pre-FTB Report'!$J$4:$J$5000,MATCH(1,($D$6='Pre-FTB Report'!$F$4:$F$5000)*($A57='Pre-FTB Report'!$E$4:$E$5000),0))),"",INDEX('Pre-FTB Report'!$J$4:$J$5000,MATCH(1,($D$6='Pre-FTB Report'!$F$4:$F$5000)*($A57='Pre-FTB Report'!$E$4:$E$5000),0)))</f>
        <v/>
      </c>
      <c r="H57" s="90" t="str">
        <f t="shared" si="40"/>
        <v/>
      </c>
      <c r="J57" s="22" t="str">
        <f t="shared" ref="J57:AS57" si="56">IF(AND($G57&lt;K$7,$H57&gt;=K$7),$F57/12,"")</f>
        <v/>
      </c>
      <c r="K57" s="22" t="str">
        <f t="shared" si="56"/>
        <v/>
      </c>
      <c r="L57" s="22" t="str">
        <f t="shared" si="56"/>
        <v/>
      </c>
      <c r="M57" s="22" t="str">
        <f t="shared" si="56"/>
        <v/>
      </c>
      <c r="N57" s="22" t="str">
        <f t="shared" si="56"/>
        <v/>
      </c>
      <c r="O57" s="22" t="str">
        <f t="shared" si="56"/>
        <v/>
      </c>
      <c r="P57" s="22" t="str">
        <f t="shared" si="56"/>
        <v/>
      </c>
      <c r="Q57" s="22" t="str">
        <f t="shared" si="56"/>
        <v/>
      </c>
      <c r="R57" s="22" t="str">
        <f t="shared" si="56"/>
        <v/>
      </c>
      <c r="S57" s="22" t="str">
        <f t="shared" si="56"/>
        <v/>
      </c>
      <c r="T57" s="22" t="str">
        <f t="shared" si="56"/>
        <v/>
      </c>
      <c r="U57" s="22" t="str">
        <f t="shared" si="56"/>
        <v/>
      </c>
      <c r="V57" s="22" t="str">
        <f t="shared" si="56"/>
        <v/>
      </c>
      <c r="W57" s="22" t="str">
        <f t="shared" si="56"/>
        <v/>
      </c>
      <c r="X57" s="22" t="str">
        <f t="shared" si="56"/>
        <v/>
      </c>
      <c r="Y57" s="22" t="str">
        <f t="shared" si="56"/>
        <v/>
      </c>
      <c r="Z57" s="22" t="str">
        <f t="shared" si="56"/>
        <v/>
      </c>
      <c r="AA57" s="22" t="str">
        <f t="shared" si="56"/>
        <v/>
      </c>
      <c r="AB57" s="22" t="str">
        <f t="shared" si="56"/>
        <v/>
      </c>
      <c r="AC57" s="22" t="str">
        <f t="shared" si="56"/>
        <v/>
      </c>
      <c r="AD57" s="22" t="str">
        <f t="shared" si="56"/>
        <v/>
      </c>
      <c r="AE57" s="22" t="str">
        <f t="shared" si="56"/>
        <v/>
      </c>
      <c r="AF57" s="22" t="str">
        <f t="shared" si="56"/>
        <v/>
      </c>
      <c r="AG57" s="22" t="str">
        <f t="shared" si="56"/>
        <v/>
      </c>
      <c r="AH57" s="22" t="str">
        <f t="shared" si="56"/>
        <v/>
      </c>
      <c r="AI57" s="22" t="str">
        <f t="shared" si="56"/>
        <v/>
      </c>
      <c r="AJ57" s="22" t="str">
        <f t="shared" si="56"/>
        <v/>
      </c>
      <c r="AK57" s="22" t="str">
        <f t="shared" si="56"/>
        <v/>
      </c>
      <c r="AL57" s="22" t="str">
        <f t="shared" si="56"/>
        <v/>
      </c>
      <c r="AM57" s="22" t="str">
        <f t="shared" si="56"/>
        <v/>
      </c>
      <c r="AN57" s="22" t="str">
        <f t="shared" si="56"/>
        <v/>
      </c>
      <c r="AO57" s="22" t="str">
        <f t="shared" si="56"/>
        <v/>
      </c>
      <c r="AP57" s="22" t="str">
        <f t="shared" si="56"/>
        <v/>
      </c>
      <c r="AQ57" s="22" t="str">
        <f t="shared" si="56"/>
        <v/>
      </c>
      <c r="AR57" s="22" t="str">
        <f t="shared" si="56"/>
        <v/>
      </c>
      <c r="AS57" s="22" t="str">
        <f t="shared" si="56"/>
        <v/>
      </c>
    </row>
    <row r="58" spans="1:45" x14ac:dyDescent="0.3">
      <c r="A58" s="18">
        <f t="shared" si="35"/>
        <v>48</v>
      </c>
      <c r="B58" s="2">
        <f t="shared" si="36"/>
        <v>49</v>
      </c>
      <c r="C58" s="21" t="str" cm="1">
        <f t="array" ref="C58">IF(ISERROR(INDEX('Pre-FTB Report'!$G$4:$G$5000,MATCH(1,($D$6='Pre-FTB Report'!$F$4:$F$5000)*($A58='Pre-FTB Report'!$E$4:$E$5000),0))),"",INDEX('Pre-FTB Report'!$G$4:$G$5000,MATCH(1,($D$6='Pre-FTB Report'!$F$4:$F$5000)*($A58='Pre-FTB Report'!$E$4:$E$5000),0)))</f>
        <v/>
      </c>
      <c r="D58" s="20"/>
      <c r="E58" s="20"/>
      <c r="F58" s="32" t="str" cm="1">
        <f t="array" ref="F58">IF(ISERROR(INDEX('Pre-FTB Report'!$K$4:$K$5000,MATCH(1,($D$6='Pre-FTB Report'!$F$4:$F$5000)*($A58='Pre-FTB Report'!$E$4:$E$5000),0))),"",INDEX('Pre-FTB Report'!$K$4:$K$5000,MATCH(1,($D$6='Pre-FTB Report'!$F$4:$F$5000)*($A58='Pre-FTB Report'!$E$4:$E$5000),0)))</f>
        <v/>
      </c>
      <c r="G58" s="48" t="str" cm="1">
        <f t="array" ref="G58">IF(ISERROR(INDEX('Pre-FTB Report'!$J$4:$J$5000,MATCH(1,($D$6='Pre-FTB Report'!$F$4:$F$5000)*($A58='Pre-FTB Report'!$E$4:$E$5000),0))),"",INDEX('Pre-FTB Report'!$J$4:$J$5000,MATCH(1,($D$6='Pre-FTB Report'!$F$4:$F$5000)*($A58='Pre-FTB Report'!$E$4:$E$5000),0)))</f>
        <v/>
      </c>
      <c r="H58" s="90" t="str">
        <f t="shared" si="40"/>
        <v/>
      </c>
      <c r="J58" s="22" t="str">
        <f t="shared" ref="J58:AS58" si="57">IF(AND($G58&lt;K$7,$H58&gt;=K$7),$F58/12,"")</f>
        <v/>
      </c>
      <c r="K58" s="22" t="str">
        <f t="shared" si="57"/>
        <v/>
      </c>
      <c r="L58" s="22" t="str">
        <f t="shared" si="57"/>
        <v/>
      </c>
      <c r="M58" s="22" t="str">
        <f t="shared" si="57"/>
        <v/>
      </c>
      <c r="N58" s="22" t="str">
        <f t="shared" si="57"/>
        <v/>
      </c>
      <c r="O58" s="22" t="str">
        <f t="shared" si="57"/>
        <v/>
      </c>
      <c r="P58" s="22" t="str">
        <f t="shared" si="57"/>
        <v/>
      </c>
      <c r="Q58" s="22" t="str">
        <f t="shared" si="57"/>
        <v/>
      </c>
      <c r="R58" s="22" t="str">
        <f t="shared" si="57"/>
        <v/>
      </c>
      <c r="S58" s="22" t="str">
        <f t="shared" si="57"/>
        <v/>
      </c>
      <c r="T58" s="22" t="str">
        <f t="shared" si="57"/>
        <v/>
      </c>
      <c r="U58" s="22" t="str">
        <f t="shared" si="57"/>
        <v/>
      </c>
      <c r="V58" s="22" t="str">
        <f t="shared" si="57"/>
        <v/>
      </c>
      <c r="W58" s="22" t="str">
        <f t="shared" si="57"/>
        <v/>
      </c>
      <c r="X58" s="22" t="str">
        <f t="shared" si="57"/>
        <v/>
      </c>
      <c r="Y58" s="22" t="str">
        <f t="shared" si="57"/>
        <v/>
      </c>
      <c r="Z58" s="22" t="str">
        <f t="shared" si="57"/>
        <v/>
      </c>
      <c r="AA58" s="22" t="str">
        <f t="shared" si="57"/>
        <v/>
      </c>
      <c r="AB58" s="22" t="str">
        <f t="shared" si="57"/>
        <v/>
      </c>
      <c r="AC58" s="22" t="str">
        <f t="shared" si="57"/>
        <v/>
      </c>
      <c r="AD58" s="22" t="str">
        <f t="shared" si="57"/>
        <v/>
      </c>
      <c r="AE58" s="22" t="str">
        <f t="shared" si="57"/>
        <v/>
      </c>
      <c r="AF58" s="22" t="str">
        <f t="shared" si="57"/>
        <v/>
      </c>
      <c r="AG58" s="22" t="str">
        <f t="shared" si="57"/>
        <v/>
      </c>
      <c r="AH58" s="22" t="str">
        <f t="shared" si="57"/>
        <v/>
      </c>
      <c r="AI58" s="22" t="str">
        <f t="shared" si="57"/>
        <v/>
      </c>
      <c r="AJ58" s="22" t="str">
        <f t="shared" si="57"/>
        <v/>
      </c>
      <c r="AK58" s="22" t="str">
        <f t="shared" si="57"/>
        <v/>
      </c>
      <c r="AL58" s="22" t="str">
        <f t="shared" si="57"/>
        <v/>
      </c>
      <c r="AM58" s="22" t="str">
        <f t="shared" si="57"/>
        <v/>
      </c>
      <c r="AN58" s="22" t="str">
        <f t="shared" si="57"/>
        <v/>
      </c>
      <c r="AO58" s="22" t="str">
        <f t="shared" si="57"/>
        <v/>
      </c>
      <c r="AP58" s="22" t="str">
        <f t="shared" si="57"/>
        <v/>
      </c>
      <c r="AQ58" s="22" t="str">
        <f t="shared" si="57"/>
        <v/>
      </c>
      <c r="AR58" s="22" t="str">
        <f t="shared" si="57"/>
        <v/>
      </c>
      <c r="AS58" s="22" t="str">
        <f t="shared" si="57"/>
        <v/>
      </c>
    </row>
    <row r="59" spans="1:45" x14ac:dyDescent="0.3">
      <c r="A59" s="18">
        <f t="shared" si="35"/>
        <v>49</v>
      </c>
      <c r="B59" s="2">
        <f t="shared" si="36"/>
        <v>50</v>
      </c>
      <c r="C59" s="21" t="str" cm="1">
        <f t="array" ref="C59">IF(ISERROR(INDEX('Pre-FTB Report'!$G$4:$G$5000,MATCH(1,($D$6='Pre-FTB Report'!$F$4:$F$5000)*($A59='Pre-FTB Report'!$E$4:$E$5000),0))),"",INDEX('Pre-FTB Report'!$G$4:$G$5000,MATCH(1,($D$6='Pre-FTB Report'!$F$4:$F$5000)*($A59='Pre-FTB Report'!$E$4:$E$5000),0)))</f>
        <v/>
      </c>
      <c r="D59" s="20"/>
      <c r="E59" s="20"/>
      <c r="F59" s="32" t="str" cm="1">
        <f t="array" ref="F59">IF(ISERROR(INDEX('Pre-FTB Report'!$K$4:$K$5000,MATCH(1,($D$6='Pre-FTB Report'!$F$4:$F$5000)*($A59='Pre-FTB Report'!$E$4:$E$5000),0))),"",INDEX('Pre-FTB Report'!$K$4:$K$5000,MATCH(1,($D$6='Pre-FTB Report'!$F$4:$F$5000)*($A59='Pre-FTB Report'!$E$4:$E$5000),0)))</f>
        <v/>
      </c>
      <c r="G59" s="48" t="str" cm="1">
        <f t="array" ref="G59">IF(ISERROR(INDEX('Pre-FTB Report'!$J$4:$J$5000,MATCH(1,($D$6='Pre-FTB Report'!$F$4:$F$5000)*($A59='Pre-FTB Report'!$E$4:$E$5000),0))),"",INDEX('Pre-FTB Report'!$J$4:$J$5000,MATCH(1,($D$6='Pre-FTB Report'!$F$4:$F$5000)*($A59='Pre-FTB Report'!$E$4:$E$5000),0)))</f>
        <v/>
      </c>
      <c r="H59" s="90" t="str">
        <f t="shared" si="40"/>
        <v/>
      </c>
      <c r="J59" s="22" t="str">
        <f t="shared" ref="J59:AS59" si="58">IF(AND($G59&lt;K$7,$H59&gt;=K$7),$F59/12,"")</f>
        <v/>
      </c>
      <c r="K59" s="22" t="str">
        <f t="shared" si="58"/>
        <v/>
      </c>
      <c r="L59" s="22" t="str">
        <f t="shared" si="58"/>
        <v/>
      </c>
      <c r="M59" s="22" t="str">
        <f t="shared" si="58"/>
        <v/>
      </c>
      <c r="N59" s="22" t="str">
        <f t="shared" si="58"/>
        <v/>
      </c>
      <c r="O59" s="22" t="str">
        <f t="shared" si="58"/>
        <v/>
      </c>
      <c r="P59" s="22" t="str">
        <f t="shared" si="58"/>
        <v/>
      </c>
      <c r="Q59" s="22" t="str">
        <f t="shared" si="58"/>
        <v/>
      </c>
      <c r="R59" s="22" t="str">
        <f t="shared" si="58"/>
        <v/>
      </c>
      <c r="S59" s="22" t="str">
        <f t="shared" si="58"/>
        <v/>
      </c>
      <c r="T59" s="22" t="str">
        <f t="shared" si="58"/>
        <v/>
      </c>
      <c r="U59" s="22" t="str">
        <f t="shared" si="58"/>
        <v/>
      </c>
      <c r="V59" s="22" t="str">
        <f t="shared" si="58"/>
        <v/>
      </c>
      <c r="W59" s="22" t="str">
        <f t="shared" si="58"/>
        <v/>
      </c>
      <c r="X59" s="22" t="str">
        <f t="shared" si="58"/>
        <v/>
      </c>
      <c r="Y59" s="22" t="str">
        <f t="shared" si="58"/>
        <v/>
      </c>
      <c r="Z59" s="22" t="str">
        <f t="shared" si="58"/>
        <v/>
      </c>
      <c r="AA59" s="22" t="str">
        <f t="shared" si="58"/>
        <v/>
      </c>
      <c r="AB59" s="22" t="str">
        <f t="shared" si="58"/>
        <v/>
      </c>
      <c r="AC59" s="22" t="str">
        <f t="shared" si="58"/>
        <v/>
      </c>
      <c r="AD59" s="22" t="str">
        <f t="shared" si="58"/>
        <v/>
      </c>
      <c r="AE59" s="22" t="str">
        <f t="shared" si="58"/>
        <v/>
      </c>
      <c r="AF59" s="22" t="str">
        <f t="shared" si="58"/>
        <v/>
      </c>
      <c r="AG59" s="22" t="str">
        <f t="shared" si="58"/>
        <v/>
      </c>
      <c r="AH59" s="22" t="str">
        <f t="shared" si="58"/>
        <v/>
      </c>
      <c r="AI59" s="22" t="str">
        <f t="shared" si="58"/>
        <v/>
      </c>
      <c r="AJ59" s="22" t="str">
        <f t="shared" si="58"/>
        <v/>
      </c>
      <c r="AK59" s="22" t="str">
        <f t="shared" si="58"/>
        <v/>
      </c>
      <c r="AL59" s="22" t="str">
        <f t="shared" si="58"/>
        <v/>
      </c>
      <c r="AM59" s="22" t="str">
        <f t="shared" si="58"/>
        <v/>
      </c>
      <c r="AN59" s="22" t="str">
        <f t="shared" si="58"/>
        <v/>
      </c>
      <c r="AO59" s="22" t="str">
        <f t="shared" si="58"/>
        <v/>
      </c>
      <c r="AP59" s="22" t="str">
        <f t="shared" si="58"/>
        <v/>
      </c>
      <c r="AQ59" s="22" t="str">
        <f t="shared" si="58"/>
        <v/>
      </c>
      <c r="AR59" s="22" t="str">
        <f t="shared" si="58"/>
        <v/>
      </c>
      <c r="AS59" s="22" t="str">
        <f t="shared" si="58"/>
        <v/>
      </c>
    </row>
    <row r="60" spans="1:45" x14ac:dyDescent="0.3">
      <c r="A60" s="18">
        <f t="shared" si="35"/>
        <v>50</v>
      </c>
      <c r="B60" s="2">
        <f t="shared" si="36"/>
        <v>51</v>
      </c>
      <c r="C60" s="21" t="str" cm="1">
        <f t="array" ref="C60">IF(ISERROR(INDEX('Pre-FTB Report'!$G$4:$G$5000,MATCH(1,($D$6='Pre-FTB Report'!$F$4:$F$5000)*($A60='Pre-FTB Report'!$E$4:$E$5000),0))),"",INDEX('Pre-FTB Report'!$G$4:$G$5000,MATCH(1,($D$6='Pre-FTB Report'!$F$4:$F$5000)*($A60='Pre-FTB Report'!$E$4:$E$5000),0)))</f>
        <v/>
      </c>
      <c r="D60" s="20"/>
      <c r="E60" s="20"/>
      <c r="F60" s="32" t="str" cm="1">
        <f t="array" ref="F60">IF(ISERROR(INDEX('Pre-FTB Report'!$K$4:$K$5000,MATCH(1,($D$6='Pre-FTB Report'!$F$4:$F$5000)*($A60='Pre-FTB Report'!$E$4:$E$5000),0))),"",INDEX('Pre-FTB Report'!$K$4:$K$5000,MATCH(1,($D$6='Pre-FTB Report'!$F$4:$F$5000)*($A60='Pre-FTB Report'!$E$4:$E$5000),0)))</f>
        <v/>
      </c>
      <c r="G60" s="48" t="str" cm="1">
        <f t="array" ref="G60">IF(ISERROR(INDEX('Pre-FTB Report'!$J$4:$J$5000,MATCH(1,($D$6='Pre-FTB Report'!$F$4:$F$5000)*($A60='Pre-FTB Report'!$E$4:$E$5000),0))),"",INDEX('Pre-FTB Report'!$J$4:$J$5000,MATCH(1,($D$6='Pre-FTB Report'!$F$4:$F$5000)*($A60='Pre-FTB Report'!$E$4:$E$5000),0)))</f>
        <v/>
      </c>
      <c r="H60" s="90" t="str">
        <f t="shared" si="40"/>
        <v/>
      </c>
      <c r="J60" s="22" t="str">
        <f t="shared" ref="J60:AS60" si="59">IF(AND($G60&lt;K$7,$H60&gt;=K$7),$F60/12,"")</f>
        <v/>
      </c>
      <c r="K60" s="22" t="str">
        <f t="shared" si="59"/>
        <v/>
      </c>
      <c r="L60" s="22" t="str">
        <f t="shared" si="59"/>
        <v/>
      </c>
      <c r="M60" s="22" t="str">
        <f t="shared" si="59"/>
        <v/>
      </c>
      <c r="N60" s="22" t="str">
        <f t="shared" si="59"/>
        <v/>
      </c>
      <c r="O60" s="22" t="str">
        <f t="shared" si="59"/>
        <v/>
      </c>
      <c r="P60" s="22" t="str">
        <f t="shared" si="59"/>
        <v/>
      </c>
      <c r="Q60" s="22" t="str">
        <f t="shared" si="59"/>
        <v/>
      </c>
      <c r="R60" s="22" t="str">
        <f t="shared" si="59"/>
        <v/>
      </c>
      <c r="S60" s="22" t="str">
        <f t="shared" si="59"/>
        <v/>
      </c>
      <c r="T60" s="22" t="str">
        <f t="shared" si="59"/>
        <v/>
      </c>
      <c r="U60" s="22" t="str">
        <f t="shared" si="59"/>
        <v/>
      </c>
      <c r="V60" s="22" t="str">
        <f t="shared" si="59"/>
        <v/>
      </c>
      <c r="W60" s="22" t="str">
        <f t="shared" si="59"/>
        <v/>
      </c>
      <c r="X60" s="22" t="str">
        <f t="shared" si="59"/>
        <v/>
      </c>
      <c r="Y60" s="22" t="str">
        <f t="shared" si="59"/>
        <v/>
      </c>
      <c r="Z60" s="22" t="str">
        <f t="shared" si="59"/>
        <v/>
      </c>
      <c r="AA60" s="22" t="str">
        <f t="shared" si="59"/>
        <v/>
      </c>
      <c r="AB60" s="22" t="str">
        <f t="shared" si="59"/>
        <v/>
      </c>
      <c r="AC60" s="22" t="str">
        <f t="shared" si="59"/>
        <v/>
      </c>
      <c r="AD60" s="22" t="str">
        <f t="shared" si="59"/>
        <v/>
      </c>
      <c r="AE60" s="22" t="str">
        <f t="shared" si="59"/>
        <v/>
      </c>
      <c r="AF60" s="22" t="str">
        <f t="shared" si="59"/>
        <v/>
      </c>
      <c r="AG60" s="22" t="str">
        <f t="shared" si="59"/>
        <v/>
      </c>
      <c r="AH60" s="22" t="str">
        <f t="shared" si="59"/>
        <v/>
      </c>
      <c r="AI60" s="22" t="str">
        <f t="shared" si="59"/>
        <v/>
      </c>
      <c r="AJ60" s="22" t="str">
        <f t="shared" si="59"/>
        <v/>
      </c>
      <c r="AK60" s="22" t="str">
        <f t="shared" si="59"/>
        <v/>
      </c>
      <c r="AL60" s="22" t="str">
        <f t="shared" si="59"/>
        <v/>
      </c>
      <c r="AM60" s="22" t="str">
        <f t="shared" si="59"/>
        <v/>
      </c>
      <c r="AN60" s="22" t="str">
        <f t="shared" si="59"/>
        <v/>
      </c>
      <c r="AO60" s="22" t="str">
        <f t="shared" si="59"/>
        <v/>
      </c>
      <c r="AP60" s="22" t="str">
        <f t="shared" si="59"/>
        <v/>
      </c>
      <c r="AQ60" s="22" t="str">
        <f t="shared" si="59"/>
        <v/>
      </c>
      <c r="AR60" s="22" t="str">
        <f t="shared" si="59"/>
        <v/>
      </c>
      <c r="AS60" s="22" t="str">
        <f t="shared" si="59"/>
        <v/>
      </c>
    </row>
    <row r="61" spans="1:45" x14ac:dyDescent="0.3">
      <c r="A61" s="18">
        <f t="shared" si="35"/>
        <v>51</v>
      </c>
      <c r="B61" s="2">
        <f t="shared" si="36"/>
        <v>52</v>
      </c>
      <c r="C61" s="21" t="str" cm="1">
        <f t="array" ref="C61">IF(ISERROR(INDEX('Pre-FTB Report'!$G$4:$G$5000,MATCH(1,($D$6='Pre-FTB Report'!$F$4:$F$5000)*($A61='Pre-FTB Report'!$E$4:$E$5000),0))),"",INDEX('Pre-FTB Report'!$G$4:$G$5000,MATCH(1,($D$6='Pre-FTB Report'!$F$4:$F$5000)*($A61='Pre-FTB Report'!$E$4:$E$5000),0)))</f>
        <v/>
      </c>
      <c r="D61" s="20"/>
      <c r="E61" s="20"/>
      <c r="F61" s="32" t="str" cm="1">
        <f t="array" ref="F61">IF(ISERROR(INDEX('Pre-FTB Report'!$K$4:$K$5000,MATCH(1,($D$6='Pre-FTB Report'!$F$4:$F$5000)*($A61='Pre-FTB Report'!$E$4:$E$5000),0))),"",INDEX('Pre-FTB Report'!$K$4:$K$5000,MATCH(1,($D$6='Pre-FTB Report'!$F$4:$F$5000)*($A61='Pre-FTB Report'!$E$4:$E$5000),0)))</f>
        <v/>
      </c>
      <c r="G61" s="48" t="str" cm="1">
        <f t="array" ref="G61">IF(ISERROR(INDEX('Pre-FTB Report'!$J$4:$J$5000,MATCH(1,($D$6='Pre-FTB Report'!$F$4:$F$5000)*($A61='Pre-FTB Report'!$E$4:$E$5000),0))),"",INDEX('Pre-FTB Report'!$J$4:$J$5000,MATCH(1,($D$6='Pre-FTB Report'!$F$4:$F$5000)*($A61='Pre-FTB Report'!$E$4:$E$5000),0)))</f>
        <v/>
      </c>
      <c r="H61" s="90" t="str">
        <f t="shared" si="40"/>
        <v/>
      </c>
      <c r="J61" s="22" t="str">
        <f t="shared" ref="J61:AS61" si="60">IF(AND($G61&lt;K$7,$H61&gt;=K$7),$F61/12,"")</f>
        <v/>
      </c>
      <c r="K61" s="22" t="str">
        <f t="shared" si="60"/>
        <v/>
      </c>
      <c r="L61" s="22" t="str">
        <f t="shared" si="60"/>
        <v/>
      </c>
      <c r="M61" s="22" t="str">
        <f t="shared" si="60"/>
        <v/>
      </c>
      <c r="N61" s="22" t="str">
        <f t="shared" si="60"/>
        <v/>
      </c>
      <c r="O61" s="22" t="str">
        <f t="shared" si="60"/>
        <v/>
      </c>
      <c r="P61" s="22" t="str">
        <f t="shared" si="60"/>
        <v/>
      </c>
      <c r="Q61" s="22" t="str">
        <f t="shared" si="60"/>
        <v/>
      </c>
      <c r="R61" s="22" t="str">
        <f t="shared" si="60"/>
        <v/>
      </c>
      <c r="S61" s="22" t="str">
        <f t="shared" si="60"/>
        <v/>
      </c>
      <c r="T61" s="22" t="str">
        <f t="shared" si="60"/>
        <v/>
      </c>
      <c r="U61" s="22" t="str">
        <f t="shared" si="60"/>
        <v/>
      </c>
      <c r="V61" s="22" t="str">
        <f t="shared" si="60"/>
        <v/>
      </c>
      <c r="W61" s="22" t="str">
        <f t="shared" si="60"/>
        <v/>
      </c>
      <c r="X61" s="22" t="str">
        <f t="shared" si="60"/>
        <v/>
      </c>
      <c r="Y61" s="22" t="str">
        <f t="shared" si="60"/>
        <v/>
      </c>
      <c r="Z61" s="22" t="str">
        <f t="shared" si="60"/>
        <v/>
      </c>
      <c r="AA61" s="22" t="str">
        <f t="shared" si="60"/>
        <v/>
      </c>
      <c r="AB61" s="22" t="str">
        <f t="shared" si="60"/>
        <v/>
      </c>
      <c r="AC61" s="22" t="str">
        <f t="shared" si="60"/>
        <v/>
      </c>
      <c r="AD61" s="22" t="str">
        <f t="shared" si="60"/>
        <v/>
      </c>
      <c r="AE61" s="22" t="str">
        <f t="shared" si="60"/>
        <v/>
      </c>
      <c r="AF61" s="22" t="str">
        <f t="shared" si="60"/>
        <v/>
      </c>
      <c r="AG61" s="22" t="str">
        <f t="shared" si="60"/>
        <v/>
      </c>
      <c r="AH61" s="22" t="str">
        <f t="shared" si="60"/>
        <v/>
      </c>
      <c r="AI61" s="22" t="str">
        <f t="shared" si="60"/>
        <v/>
      </c>
      <c r="AJ61" s="22" t="str">
        <f t="shared" si="60"/>
        <v/>
      </c>
      <c r="AK61" s="22" t="str">
        <f t="shared" si="60"/>
        <v/>
      </c>
      <c r="AL61" s="22" t="str">
        <f t="shared" si="60"/>
        <v/>
      </c>
      <c r="AM61" s="22" t="str">
        <f t="shared" si="60"/>
        <v/>
      </c>
      <c r="AN61" s="22" t="str">
        <f t="shared" si="60"/>
        <v/>
      </c>
      <c r="AO61" s="22" t="str">
        <f t="shared" si="60"/>
        <v/>
      </c>
      <c r="AP61" s="22" t="str">
        <f t="shared" si="60"/>
        <v/>
      </c>
      <c r="AQ61" s="22" t="str">
        <f t="shared" si="60"/>
        <v/>
      </c>
      <c r="AR61" s="22" t="str">
        <f t="shared" si="60"/>
        <v/>
      </c>
      <c r="AS61" s="22" t="str">
        <f t="shared" si="60"/>
        <v/>
      </c>
    </row>
    <row r="62" spans="1:45" x14ac:dyDescent="0.3">
      <c r="A62" s="18">
        <f t="shared" si="35"/>
        <v>52</v>
      </c>
      <c r="B62" s="2">
        <f t="shared" si="36"/>
        <v>53</v>
      </c>
      <c r="C62" s="21" t="str" cm="1">
        <f t="array" ref="C62">IF(ISERROR(INDEX('Pre-FTB Report'!$G$4:$G$5000,MATCH(1,($D$6='Pre-FTB Report'!$F$4:$F$5000)*($A62='Pre-FTB Report'!$E$4:$E$5000),0))),"",INDEX('Pre-FTB Report'!$G$4:$G$5000,MATCH(1,($D$6='Pre-FTB Report'!$F$4:$F$5000)*($A62='Pre-FTB Report'!$E$4:$E$5000),0)))</f>
        <v/>
      </c>
      <c r="D62" s="20"/>
      <c r="E62" s="20"/>
      <c r="F62" s="32" t="str" cm="1">
        <f t="array" ref="F62">IF(ISERROR(INDEX('Pre-FTB Report'!$K$4:$K$5000,MATCH(1,($D$6='Pre-FTB Report'!$F$4:$F$5000)*($A62='Pre-FTB Report'!$E$4:$E$5000),0))),"",INDEX('Pre-FTB Report'!$K$4:$K$5000,MATCH(1,($D$6='Pre-FTB Report'!$F$4:$F$5000)*($A62='Pre-FTB Report'!$E$4:$E$5000),0)))</f>
        <v/>
      </c>
      <c r="G62" s="48" t="str" cm="1">
        <f t="array" ref="G62">IF(ISERROR(INDEX('Pre-FTB Report'!$J$4:$J$5000,MATCH(1,($D$6='Pre-FTB Report'!$F$4:$F$5000)*($A62='Pre-FTB Report'!$E$4:$E$5000),0))),"",INDEX('Pre-FTB Report'!$J$4:$J$5000,MATCH(1,($D$6='Pre-FTB Report'!$F$4:$F$5000)*($A62='Pre-FTB Report'!$E$4:$E$5000),0)))</f>
        <v/>
      </c>
      <c r="H62" s="90" t="str">
        <f t="shared" si="40"/>
        <v/>
      </c>
      <c r="J62" s="22" t="str">
        <f t="shared" ref="J62:AS62" si="61">IF(AND($G62&lt;K$7,$H62&gt;=K$7),$F62/12,"")</f>
        <v/>
      </c>
      <c r="K62" s="22" t="str">
        <f t="shared" si="61"/>
        <v/>
      </c>
      <c r="L62" s="22" t="str">
        <f t="shared" si="61"/>
        <v/>
      </c>
      <c r="M62" s="22" t="str">
        <f t="shared" si="61"/>
        <v/>
      </c>
      <c r="N62" s="22" t="str">
        <f t="shared" si="61"/>
        <v/>
      </c>
      <c r="O62" s="22" t="str">
        <f t="shared" si="61"/>
        <v/>
      </c>
      <c r="P62" s="22" t="str">
        <f t="shared" si="61"/>
        <v/>
      </c>
      <c r="Q62" s="22" t="str">
        <f t="shared" si="61"/>
        <v/>
      </c>
      <c r="R62" s="22" t="str">
        <f t="shared" si="61"/>
        <v/>
      </c>
      <c r="S62" s="22" t="str">
        <f t="shared" si="61"/>
        <v/>
      </c>
      <c r="T62" s="22" t="str">
        <f t="shared" si="61"/>
        <v/>
      </c>
      <c r="U62" s="22" t="str">
        <f t="shared" si="61"/>
        <v/>
      </c>
      <c r="V62" s="22" t="str">
        <f t="shared" si="61"/>
        <v/>
      </c>
      <c r="W62" s="22" t="str">
        <f t="shared" si="61"/>
        <v/>
      </c>
      <c r="X62" s="22" t="str">
        <f t="shared" si="61"/>
        <v/>
      </c>
      <c r="Y62" s="22" t="str">
        <f t="shared" si="61"/>
        <v/>
      </c>
      <c r="Z62" s="22" t="str">
        <f t="shared" si="61"/>
        <v/>
      </c>
      <c r="AA62" s="22" t="str">
        <f t="shared" si="61"/>
        <v/>
      </c>
      <c r="AB62" s="22" t="str">
        <f t="shared" si="61"/>
        <v/>
      </c>
      <c r="AC62" s="22" t="str">
        <f t="shared" si="61"/>
        <v/>
      </c>
      <c r="AD62" s="22" t="str">
        <f t="shared" si="61"/>
        <v/>
      </c>
      <c r="AE62" s="22" t="str">
        <f t="shared" si="61"/>
        <v/>
      </c>
      <c r="AF62" s="22" t="str">
        <f t="shared" si="61"/>
        <v/>
      </c>
      <c r="AG62" s="22" t="str">
        <f t="shared" si="61"/>
        <v/>
      </c>
      <c r="AH62" s="22" t="str">
        <f t="shared" si="61"/>
        <v/>
      </c>
      <c r="AI62" s="22" t="str">
        <f t="shared" si="61"/>
        <v/>
      </c>
      <c r="AJ62" s="22" t="str">
        <f t="shared" si="61"/>
        <v/>
      </c>
      <c r="AK62" s="22" t="str">
        <f t="shared" si="61"/>
        <v/>
      </c>
      <c r="AL62" s="22" t="str">
        <f t="shared" si="61"/>
        <v/>
      </c>
      <c r="AM62" s="22" t="str">
        <f t="shared" si="61"/>
        <v/>
      </c>
      <c r="AN62" s="22" t="str">
        <f t="shared" si="61"/>
        <v/>
      </c>
      <c r="AO62" s="22" t="str">
        <f t="shared" si="61"/>
        <v/>
      </c>
      <c r="AP62" s="22" t="str">
        <f t="shared" si="61"/>
        <v/>
      </c>
      <c r="AQ62" s="22" t="str">
        <f t="shared" si="61"/>
        <v/>
      </c>
      <c r="AR62" s="22" t="str">
        <f t="shared" si="61"/>
        <v/>
      </c>
      <c r="AS62" s="22" t="str">
        <f t="shared" si="61"/>
        <v/>
      </c>
    </row>
    <row r="63" spans="1:45" x14ac:dyDescent="0.3">
      <c r="A63" s="18">
        <f t="shared" si="35"/>
        <v>53</v>
      </c>
      <c r="B63" s="2">
        <f t="shared" si="36"/>
        <v>54</v>
      </c>
      <c r="C63" s="21" t="str" cm="1">
        <f t="array" ref="C63">IF(ISERROR(INDEX('Pre-FTB Report'!$G$4:$G$5000,MATCH(1,($D$6='Pre-FTB Report'!$F$4:$F$5000)*($A63='Pre-FTB Report'!$E$4:$E$5000),0))),"",INDEX('Pre-FTB Report'!$G$4:$G$5000,MATCH(1,($D$6='Pre-FTB Report'!$F$4:$F$5000)*($A63='Pre-FTB Report'!$E$4:$E$5000),0)))</f>
        <v/>
      </c>
      <c r="D63" s="20"/>
      <c r="E63" s="20"/>
      <c r="F63" s="32" t="str" cm="1">
        <f t="array" ref="F63">IF(ISERROR(INDEX('Pre-FTB Report'!$K$4:$K$5000,MATCH(1,($D$6='Pre-FTB Report'!$F$4:$F$5000)*($A63='Pre-FTB Report'!$E$4:$E$5000),0))),"",INDEX('Pre-FTB Report'!$K$4:$K$5000,MATCH(1,($D$6='Pre-FTB Report'!$F$4:$F$5000)*($A63='Pre-FTB Report'!$E$4:$E$5000),0)))</f>
        <v/>
      </c>
      <c r="G63" s="48" t="str" cm="1">
        <f t="array" ref="G63">IF(ISERROR(INDEX('Pre-FTB Report'!$J$4:$J$5000,MATCH(1,($D$6='Pre-FTB Report'!$F$4:$F$5000)*($A63='Pre-FTB Report'!$E$4:$E$5000),0))),"",INDEX('Pre-FTB Report'!$J$4:$J$5000,MATCH(1,($D$6='Pre-FTB Report'!$F$4:$F$5000)*($A63='Pre-FTB Report'!$E$4:$E$5000),0)))</f>
        <v/>
      </c>
      <c r="H63" s="90" t="str">
        <f t="shared" si="40"/>
        <v/>
      </c>
      <c r="J63" s="22" t="str">
        <f t="shared" ref="J63:AS63" si="62">IF(AND($G63&lt;K$7,$H63&gt;=K$7),$F63/12,"")</f>
        <v/>
      </c>
      <c r="K63" s="22" t="str">
        <f t="shared" si="62"/>
        <v/>
      </c>
      <c r="L63" s="22" t="str">
        <f t="shared" si="62"/>
        <v/>
      </c>
      <c r="M63" s="22" t="str">
        <f t="shared" si="62"/>
        <v/>
      </c>
      <c r="N63" s="22" t="str">
        <f t="shared" si="62"/>
        <v/>
      </c>
      <c r="O63" s="22" t="str">
        <f t="shared" si="62"/>
        <v/>
      </c>
      <c r="P63" s="22" t="str">
        <f t="shared" si="62"/>
        <v/>
      </c>
      <c r="Q63" s="22" t="str">
        <f t="shared" si="62"/>
        <v/>
      </c>
      <c r="R63" s="22" t="str">
        <f t="shared" si="62"/>
        <v/>
      </c>
      <c r="S63" s="22" t="str">
        <f t="shared" si="62"/>
        <v/>
      </c>
      <c r="T63" s="22" t="str">
        <f t="shared" si="62"/>
        <v/>
      </c>
      <c r="U63" s="22" t="str">
        <f t="shared" si="62"/>
        <v/>
      </c>
      <c r="V63" s="22" t="str">
        <f t="shared" si="62"/>
        <v/>
      </c>
      <c r="W63" s="22" t="str">
        <f t="shared" si="62"/>
        <v/>
      </c>
      <c r="X63" s="22" t="str">
        <f t="shared" si="62"/>
        <v/>
      </c>
      <c r="Y63" s="22" t="str">
        <f t="shared" si="62"/>
        <v/>
      </c>
      <c r="Z63" s="22" t="str">
        <f t="shared" si="62"/>
        <v/>
      </c>
      <c r="AA63" s="22" t="str">
        <f t="shared" si="62"/>
        <v/>
      </c>
      <c r="AB63" s="22" t="str">
        <f t="shared" si="62"/>
        <v/>
      </c>
      <c r="AC63" s="22" t="str">
        <f t="shared" si="62"/>
        <v/>
      </c>
      <c r="AD63" s="22" t="str">
        <f t="shared" si="62"/>
        <v/>
      </c>
      <c r="AE63" s="22" t="str">
        <f t="shared" si="62"/>
        <v/>
      </c>
      <c r="AF63" s="22" t="str">
        <f t="shared" si="62"/>
        <v/>
      </c>
      <c r="AG63" s="22" t="str">
        <f t="shared" si="62"/>
        <v/>
      </c>
      <c r="AH63" s="22" t="str">
        <f t="shared" si="62"/>
        <v/>
      </c>
      <c r="AI63" s="22" t="str">
        <f t="shared" si="62"/>
        <v/>
      </c>
      <c r="AJ63" s="22" t="str">
        <f t="shared" si="62"/>
        <v/>
      </c>
      <c r="AK63" s="22" t="str">
        <f t="shared" si="62"/>
        <v/>
      </c>
      <c r="AL63" s="22" t="str">
        <f t="shared" si="62"/>
        <v/>
      </c>
      <c r="AM63" s="22" t="str">
        <f t="shared" si="62"/>
        <v/>
      </c>
      <c r="AN63" s="22" t="str">
        <f t="shared" si="62"/>
        <v/>
      </c>
      <c r="AO63" s="22" t="str">
        <f t="shared" si="62"/>
        <v/>
      </c>
      <c r="AP63" s="22" t="str">
        <f t="shared" si="62"/>
        <v/>
      </c>
      <c r="AQ63" s="22" t="str">
        <f t="shared" si="62"/>
        <v/>
      </c>
      <c r="AR63" s="22" t="str">
        <f t="shared" si="62"/>
        <v/>
      </c>
      <c r="AS63" s="22" t="str">
        <f t="shared" si="62"/>
        <v/>
      </c>
    </row>
    <row r="64" spans="1:45" x14ac:dyDescent="0.3">
      <c r="A64" s="18">
        <f t="shared" si="35"/>
        <v>54</v>
      </c>
      <c r="B64" s="2">
        <f t="shared" si="36"/>
        <v>55</v>
      </c>
      <c r="C64" s="21" t="str" cm="1">
        <f t="array" ref="C64">IF(ISERROR(INDEX('Pre-FTB Report'!$G$4:$G$5000,MATCH(1,($D$6='Pre-FTB Report'!$F$4:$F$5000)*($A64='Pre-FTB Report'!$E$4:$E$5000),0))),"",INDEX('Pre-FTB Report'!$G$4:$G$5000,MATCH(1,($D$6='Pre-FTB Report'!$F$4:$F$5000)*($A64='Pre-FTB Report'!$E$4:$E$5000),0)))</f>
        <v/>
      </c>
      <c r="D64" s="20"/>
      <c r="E64" s="20"/>
      <c r="F64" s="32" t="str" cm="1">
        <f t="array" ref="F64">IF(ISERROR(INDEX('Pre-FTB Report'!$K$4:$K$5000,MATCH(1,($D$6='Pre-FTB Report'!$F$4:$F$5000)*($A64='Pre-FTB Report'!$E$4:$E$5000),0))),"",INDEX('Pre-FTB Report'!$K$4:$K$5000,MATCH(1,($D$6='Pre-FTB Report'!$F$4:$F$5000)*($A64='Pre-FTB Report'!$E$4:$E$5000),0)))</f>
        <v/>
      </c>
      <c r="G64" s="48" t="str" cm="1">
        <f t="array" ref="G64">IF(ISERROR(INDEX('Pre-FTB Report'!$J$4:$J$5000,MATCH(1,($D$6='Pre-FTB Report'!$F$4:$F$5000)*($A64='Pre-FTB Report'!$E$4:$E$5000),0))),"",INDEX('Pre-FTB Report'!$J$4:$J$5000,MATCH(1,($D$6='Pre-FTB Report'!$F$4:$F$5000)*($A64='Pre-FTB Report'!$E$4:$E$5000),0)))</f>
        <v/>
      </c>
      <c r="H64" s="90" t="str">
        <f t="shared" si="40"/>
        <v/>
      </c>
      <c r="J64" s="22" t="str">
        <f t="shared" ref="J64:AS64" si="63">IF(AND($G64&lt;K$7,$H64&gt;=K$7),$F64/12,"")</f>
        <v/>
      </c>
      <c r="K64" s="22" t="str">
        <f t="shared" si="63"/>
        <v/>
      </c>
      <c r="L64" s="22" t="str">
        <f t="shared" si="63"/>
        <v/>
      </c>
      <c r="M64" s="22" t="str">
        <f t="shared" si="63"/>
        <v/>
      </c>
      <c r="N64" s="22" t="str">
        <f t="shared" si="63"/>
        <v/>
      </c>
      <c r="O64" s="22" t="str">
        <f t="shared" si="63"/>
        <v/>
      </c>
      <c r="P64" s="22" t="str">
        <f t="shared" si="63"/>
        <v/>
      </c>
      <c r="Q64" s="22" t="str">
        <f t="shared" si="63"/>
        <v/>
      </c>
      <c r="R64" s="22" t="str">
        <f t="shared" si="63"/>
        <v/>
      </c>
      <c r="S64" s="22" t="str">
        <f t="shared" si="63"/>
        <v/>
      </c>
      <c r="T64" s="22" t="str">
        <f t="shared" si="63"/>
        <v/>
      </c>
      <c r="U64" s="22" t="str">
        <f t="shared" si="63"/>
        <v/>
      </c>
      <c r="V64" s="22" t="str">
        <f t="shared" si="63"/>
        <v/>
      </c>
      <c r="W64" s="22" t="str">
        <f t="shared" si="63"/>
        <v/>
      </c>
      <c r="X64" s="22" t="str">
        <f t="shared" si="63"/>
        <v/>
      </c>
      <c r="Y64" s="22" t="str">
        <f t="shared" si="63"/>
        <v/>
      </c>
      <c r="Z64" s="22" t="str">
        <f t="shared" si="63"/>
        <v/>
      </c>
      <c r="AA64" s="22" t="str">
        <f t="shared" si="63"/>
        <v/>
      </c>
      <c r="AB64" s="22" t="str">
        <f t="shared" si="63"/>
        <v/>
      </c>
      <c r="AC64" s="22" t="str">
        <f t="shared" si="63"/>
        <v/>
      </c>
      <c r="AD64" s="22" t="str">
        <f t="shared" si="63"/>
        <v/>
      </c>
      <c r="AE64" s="22" t="str">
        <f t="shared" si="63"/>
        <v/>
      </c>
      <c r="AF64" s="22" t="str">
        <f t="shared" si="63"/>
        <v/>
      </c>
      <c r="AG64" s="22" t="str">
        <f t="shared" si="63"/>
        <v/>
      </c>
      <c r="AH64" s="22" t="str">
        <f t="shared" si="63"/>
        <v/>
      </c>
      <c r="AI64" s="22" t="str">
        <f t="shared" si="63"/>
        <v/>
      </c>
      <c r="AJ64" s="22" t="str">
        <f t="shared" si="63"/>
        <v/>
      </c>
      <c r="AK64" s="22" t="str">
        <f t="shared" si="63"/>
        <v/>
      </c>
      <c r="AL64" s="22" t="str">
        <f t="shared" si="63"/>
        <v/>
      </c>
      <c r="AM64" s="22" t="str">
        <f t="shared" si="63"/>
        <v/>
      </c>
      <c r="AN64" s="22" t="str">
        <f t="shared" si="63"/>
        <v/>
      </c>
      <c r="AO64" s="22" t="str">
        <f t="shared" si="63"/>
        <v/>
      </c>
      <c r="AP64" s="22" t="str">
        <f t="shared" si="63"/>
        <v/>
      </c>
      <c r="AQ64" s="22" t="str">
        <f t="shared" si="63"/>
        <v/>
      </c>
      <c r="AR64" s="22" t="str">
        <f t="shared" si="63"/>
        <v/>
      </c>
      <c r="AS64" s="22" t="str">
        <f t="shared" si="63"/>
        <v/>
      </c>
    </row>
    <row r="65" spans="1:45" x14ac:dyDescent="0.3">
      <c r="A65" s="18">
        <f t="shared" si="35"/>
        <v>55</v>
      </c>
      <c r="B65" s="2">
        <f t="shared" si="36"/>
        <v>56</v>
      </c>
      <c r="C65" s="21" t="str" cm="1">
        <f t="array" ref="C65">IF(ISERROR(INDEX('Pre-FTB Report'!$G$4:$G$5000,MATCH(1,($D$6='Pre-FTB Report'!$F$4:$F$5000)*($A65='Pre-FTB Report'!$E$4:$E$5000),0))),"",INDEX('Pre-FTB Report'!$G$4:$G$5000,MATCH(1,($D$6='Pre-FTB Report'!$F$4:$F$5000)*($A65='Pre-FTB Report'!$E$4:$E$5000),0)))</f>
        <v/>
      </c>
      <c r="D65" s="20"/>
      <c r="E65" s="20"/>
      <c r="F65" s="32" t="str" cm="1">
        <f t="array" ref="F65">IF(ISERROR(INDEX('Pre-FTB Report'!$K$4:$K$5000,MATCH(1,($D$6='Pre-FTB Report'!$F$4:$F$5000)*($A65='Pre-FTB Report'!$E$4:$E$5000),0))),"",INDEX('Pre-FTB Report'!$K$4:$K$5000,MATCH(1,($D$6='Pre-FTB Report'!$F$4:$F$5000)*($A65='Pre-FTB Report'!$E$4:$E$5000),0)))</f>
        <v/>
      </c>
      <c r="G65" s="48" t="str" cm="1">
        <f t="array" ref="G65">IF(ISERROR(INDEX('Pre-FTB Report'!$J$4:$J$5000,MATCH(1,($D$6='Pre-FTB Report'!$F$4:$F$5000)*($A65='Pre-FTB Report'!$E$4:$E$5000),0))),"",INDEX('Pre-FTB Report'!$J$4:$J$5000,MATCH(1,($D$6='Pre-FTB Report'!$F$4:$F$5000)*($A65='Pre-FTB Report'!$E$4:$E$5000),0)))</f>
        <v/>
      </c>
      <c r="H65" s="90" t="str">
        <f t="shared" si="40"/>
        <v/>
      </c>
      <c r="J65" s="22" t="str">
        <f t="shared" ref="J65:AS65" si="64">IF(AND($G65&lt;K$7,$H65&gt;=K$7),$F65/12,"")</f>
        <v/>
      </c>
      <c r="K65" s="22" t="str">
        <f t="shared" si="64"/>
        <v/>
      </c>
      <c r="L65" s="22" t="str">
        <f t="shared" si="64"/>
        <v/>
      </c>
      <c r="M65" s="22" t="str">
        <f t="shared" si="64"/>
        <v/>
      </c>
      <c r="N65" s="22" t="str">
        <f t="shared" si="64"/>
        <v/>
      </c>
      <c r="O65" s="22" t="str">
        <f t="shared" si="64"/>
        <v/>
      </c>
      <c r="P65" s="22" t="str">
        <f t="shared" si="64"/>
        <v/>
      </c>
      <c r="Q65" s="22" t="str">
        <f t="shared" si="64"/>
        <v/>
      </c>
      <c r="R65" s="22" t="str">
        <f t="shared" si="64"/>
        <v/>
      </c>
      <c r="S65" s="22" t="str">
        <f t="shared" si="64"/>
        <v/>
      </c>
      <c r="T65" s="22" t="str">
        <f t="shared" si="64"/>
        <v/>
      </c>
      <c r="U65" s="22" t="str">
        <f t="shared" si="64"/>
        <v/>
      </c>
      <c r="V65" s="22" t="str">
        <f t="shared" si="64"/>
        <v/>
      </c>
      <c r="W65" s="22" t="str">
        <f t="shared" si="64"/>
        <v/>
      </c>
      <c r="X65" s="22" t="str">
        <f t="shared" si="64"/>
        <v/>
      </c>
      <c r="Y65" s="22" t="str">
        <f t="shared" si="64"/>
        <v/>
      </c>
      <c r="Z65" s="22" t="str">
        <f t="shared" si="64"/>
        <v/>
      </c>
      <c r="AA65" s="22" t="str">
        <f t="shared" si="64"/>
        <v/>
      </c>
      <c r="AB65" s="22" t="str">
        <f t="shared" si="64"/>
        <v/>
      </c>
      <c r="AC65" s="22" t="str">
        <f t="shared" si="64"/>
        <v/>
      </c>
      <c r="AD65" s="22" t="str">
        <f t="shared" si="64"/>
        <v/>
      </c>
      <c r="AE65" s="22" t="str">
        <f t="shared" si="64"/>
        <v/>
      </c>
      <c r="AF65" s="22" t="str">
        <f t="shared" si="64"/>
        <v/>
      </c>
      <c r="AG65" s="22" t="str">
        <f t="shared" si="64"/>
        <v/>
      </c>
      <c r="AH65" s="22" t="str">
        <f t="shared" si="64"/>
        <v/>
      </c>
      <c r="AI65" s="22" t="str">
        <f t="shared" si="64"/>
        <v/>
      </c>
      <c r="AJ65" s="22" t="str">
        <f t="shared" si="64"/>
        <v/>
      </c>
      <c r="AK65" s="22" t="str">
        <f t="shared" si="64"/>
        <v/>
      </c>
      <c r="AL65" s="22" t="str">
        <f t="shared" si="64"/>
        <v/>
      </c>
      <c r="AM65" s="22" t="str">
        <f t="shared" si="64"/>
        <v/>
      </c>
      <c r="AN65" s="22" t="str">
        <f t="shared" si="64"/>
        <v/>
      </c>
      <c r="AO65" s="22" t="str">
        <f t="shared" si="64"/>
        <v/>
      </c>
      <c r="AP65" s="22" t="str">
        <f t="shared" si="64"/>
        <v/>
      </c>
      <c r="AQ65" s="22" t="str">
        <f t="shared" si="64"/>
        <v/>
      </c>
      <c r="AR65" s="22" t="str">
        <f t="shared" si="64"/>
        <v/>
      </c>
      <c r="AS65" s="22" t="str">
        <f t="shared" si="64"/>
        <v/>
      </c>
    </row>
    <row r="66" spans="1:45" x14ac:dyDescent="0.3">
      <c r="A66" s="18">
        <f t="shared" si="35"/>
        <v>56</v>
      </c>
      <c r="B66" s="2">
        <f t="shared" si="36"/>
        <v>57</v>
      </c>
      <c r="C66" s="21" t="str" cm="1">
        <f t="array" ref="C66">IF(ISERROR(INDEX('Pre-FTB Report'!$G$4:$G$5000,MATCH(1,($D$6='Pre-FTB Report'!$F$4:$F$5000)*($A66='Pre-FTB Report'!$E$4:$E$5000),0))),"",INDEX('Pre-FTB Report'!$G$4:$G$5000,MATCH(1,($D$6='Pre-FTB Report'!$F$4:$F$5000)*($A66='Pre-FTB Report'!$E$4:$E$5000),0)))</f>
        <v/>
      </c>
      <c r="D66" s="20"/>
      <c r="E66" s="20"/>
      <c r="F66" s="32" t="str" cm="1">
        <f t="array" ref="F66">IF(ISERROR(INDEX('Pre-FTB Report'!$K$4:$K$5000,MATCH(1,($D$6='Pre-FTB Report'!$F$4:$F$5000)*($A66='Pre-FTB Report'!$E$4:$E$5000),0))),"",INDEX('Pre-FTB Report'!$K$4:$K$5000,MATCH(1,($D$6='Pre-FTB Report'!$F$4:$F$5000)*($A66='Pre-FTB Report'!$E$4:$E$5000),0)))</f>
        <v/>
      </c>
      <c r="G66" s="48" t="str" cm="1">
        <f t="array" ref="G66">IF(ISERROR(INDEX('Pre-FTB Report'!$J$4:$J$5000,MATCH(1,($D$6='Pre-FTB Report'!$F$4:$F$5000)*($A66='Pre-FTB Report'!$E$4:$E$5000),0))),"",INDEX('Pre-FTB Report'!$J$4:$J$5000,MATCH(1,($D$6='Pre-FTB Report'!$F$4:$F$5000)*($A66='Pre-FTB Report'!$E$4:$E$5000),0)))</f>
        <v/>
      </c>
      <c r="H66" s="90" t="str">
        <f t="shared" si="40"/>
        <v/>
      </c>
      <c r="J66" s="22" t="str">
        <f t="shared" ref="J66:AS66" si="65">IF(AND($G66&lt;K$7,$H66&gt;=K$7),$F66/12,"")</f>
        <v/>
      </c>
      <c r="K66" s="22" t="str">
        <f t="shared" si="65"/>
        <v/>
      </c>
      <c r="L66" s="22" t="str">
        <f t="shared" si="65"/>
        <v/>
      </c>
      <c r="M66" s="22" t="str">
        <f t="shared" si="65"/>
        <v/>
      </c>
      <c r="N66" s="22" t="str">
        <f t="shared" si="65"/>
        <v/>
      </c>
      <c r="O66" s="22" t="str">
        <f t="shared" si="65"/>
        <v/>
      </c>
      <c r="P66" s="22" t="str">
        <f t="shared" si="65"/>
        <v/>
      </c>
      <c r="Q66" s="22" t="str">
        <f t="shared" si="65"/>
        <v/>
      </c>
      <c r="R66" s="22" t="str">
        <f t="shared" si="65"/>
        <v/>
      </c>
      <c r="S66" s="22" t="str">
        <f t="shared" si="65"/>
        <v/>
      </c>
      <c r="T66" s="22" t="str">
        <f t="shared" si="65"/>
        <v/>
      </c>
      <c r="U66" s="22" t="str">
        <f t="shared" si="65"/>
        <v/>
      </c>
      <c r="V66" s="22" t="str">
        <f t="shared" si="65"/>
        <v/>
      </c>
      <c r="W66" s="22" t="str">
        <f t="shared" si="65"/>
        <v/>
      </c>
      <c r="X66" s="22" t="str">
        <f t="shared" si="65"/>
        <v/>
      </c>
      <c r="Y66" s="22" t="str">
        <f t="shared" si="65"/>
        <v/>
      </c>
      <c r="Z66" s="22" t="str">
        <f t="shared" si="65"/>
        <v/>
      </c>
      <c r="AA66" s="22" t="str">
        <f t="shared" si="65"/>
        <v/>
      </c>
      <c r="AB66" s="22" t="str">
        <f t="shared" si="65"/>
        <v/>
      </c>
      <c r="AC66" s="22" t="str">
        <f t="shared" si="65"/>
        <v/>
      </c>
      <c r="AD66" s="22" t="str">
        <f t="shared" si="65"/>
        <v/>
      </c>
      <c r="AE66" s="22" t="str">
        <f t="shared" si="65"/>
        <v/>
      </c>
      <c r="AF66" s="22" t="str">
        <f t="shared" si="65"/>
        <v/>
      </c>
      <c r="AG66" s="22" t="str">
        <f t="shared" si="65"/>
        <v/>
      </c>
      <c r="AH66" s="22" t="str">
        <f t="shared" si="65"/>
        <v/>
      </c>
      <c r="AI66" s="22" t="str">
        <f t="shared" si="65"/>
        <v/>
      </c>
      <c r="AJ66" s="22" t="str">
        <f t="shared" si="65"/>
        <v/>
      </c>
      <c r="AK66" s="22" t="str">
        <f t="shared" si="65"/>
        <v/>
      </c>
      <c r="AL66" s="22" t="str">
        <f t="shared" si="65"/>
        <v/>
      </c>
      <c r="AM66" s="22" t="str">
        <f t="shared" si="65"/>
        <v/>
      </c>
      <c r="AN66" s="22" t="str">
        <f t="shared" si="65"/>
        <v/>
      </c>
      <c r="AO66" s="22" t="str">
        <f t="shared" si="65"/>
        <v/>
      </c>
      <c r="AP66" s="22" t="str">
        <f t="shared" si="65"/>
        <v/>
      </c>
      <c r="AQ66" s="22" t="str">
        <f t="shared" si="65"/>
        <v/>
      </c>
      <c r="AR66" s="22" t="str">
        <f t="shared" si="65"/>
        <v/>
      </c>
      <c r="AS66" s="22" t="str">
        <f t="shared" si="65"/>
        <v/>
      </c>
    </row>
    <row r="67" spans="1:45" x14ac:dyDescent="0.3">
      <c r="A67" s="18">
        <f t="shared" si="35"/>
        <v>57</v>
      </c>
      <c r="B67" s="2">
        <f t="shared" si="36"/>
        <v>58</v>
      </c>
      <c r="C67" s="21" t="str" cm="1">
        <f t="array" ref="C67">IF(ISERROR(INDEX('Pre-FTB Report'!$G$4:$G$5000,MATCH(1,($D$6='Pre-FTB Report'!$F$4:$F$5000)*($A67='Pre-FTB Report'!$E$4:$E$5000),0))),"",INDEX('Pre-FTB Report'!$G$4:$G$5000,MATCH(1,($D$6='Pre-FTB Report'!$F$4:$F$5000)*($A67='Pre-FTB Report'!$E$4:$E$5000),0)))</f>
        <v/>
      </c>
      <c r="D67" s="20"/>
      <c r="E67" s="20"/>
      <c r="F67" s="32" t="str" cm="1">
        <f t="array" ref="F67">IF(ISERROR(INDEX('Pre-FTB Report'!$K$4:$K$5000,MATCH(1,($D$6='Pre-FTB Report'!$F$4:$F$5000)*($A67='Pre-FTB Report'!$E$4:$E$5000),0))),"",INDEX('Pre-FTB Report'!$K$4:$K$5000,MATCH(1,($D$6='Pre-FTB Report'!$F$4:$F$5000)*($A67='Pre-FTB Report'!$E$4:$E$5000),0)))</f>
        <v/>
      </c>
      <c r="G67" s="48" t="str" cm="1">
        <f t="array" ref="G67">IF(ISERROR(INDEX('Pre-FTB Report'!$J$4:$J$5000,MATCH(1,($D$6='Pre-FTB Report'!$F$4:$F$5000)*($A67='Pre-FTB Report'!$E$4:$E$5000),0))),"",INDEX('Pre-FTB Report'!$J$4:$J$5000,MATCH(1,($D$6='Pre-FTB Report'!$F$4:$F$5000)*($A67='Pre-FTB Report'!$E$4:$E$5000),0)))</f>
        <v/>
      </c>
      <c r="H67" s="90" t="str">
        <f t="shared" si="40"/>
        <v/>
      </c>
      <c r="J67" s="22" t="str">
        <f t="shared" ref="J67:AS67" si="66">IF(AND($G67&lt;K$7,$H67&gt;=K$7),$F67/12,"")</f>
        <v/>
      </c>
      <c r="K67" s="22" t="str">
        <f t="shared" si="66"/>
        <v/>
      </c>
      <c r="L67" s="22" t="str">
        <f t="shared" si="66"/>
        <v/>
      </c>
      <c r="M67" s="22" t="str">
        <f t="shared" si="66"/>
        <v/>
      </c>
      <c r="N67" s="22" t="str">
        <f t="shared" si="66"/>
        <v/>
      </c>
      <c r="O67" s="22" t="str">
        <f t="shared" si="66"/>
        <v/>
      </c>
      <c r="P67" s="22" t="str">
        <f t="shared" si="66"/>
        <v/>
      </c>
      <c r="Q67" s="22" t="str">
        <f t="shared" si="66"/>
        <v/>
      </c>
      <c r="R67" s="22" t="str">
        <f t="shared" si="66"/>
        <v/>
      </c>
      <c r="S67" s="22" t="str">
        <f t="shared" si="66"/>
        <v/>
      </c>
      <c r="T67" s="22" t="str">
        <f t="shared" si="66"/>
        <v/>
      </c>
      <c r="U67" s="22" t="str">
        <f t="shared" si="66"/>
        <v/>
      </c>
      <c r="V67" s="22" t="str">
        <f t="shared" si="66"/>
        <v/>
      </c>
      <c r="W67" s="22" t="str">
        <f t="shared" si="66"/>
        <v/>
      </c>
      <c r="X67" s="22" t="str">
        <f t="shared" si="66"/>
        <v/>
      </c>
      <c r="Y67" s="22" t="str">
        <f t="shared" si="66"/>
        <v/>
      </c>
      <c r="Z67" s="22" t="str">
        <f t="shared" si="66"/>
        <v/>
      </c>
      <c r="AA67" s="22" t="str">
        <f t="shared" si="66"/>
        <v/>
      </c>
      <c r="AB67" s="22" t="str">
        <f t="shared" si="66"/>
        <v/>
      </c>
      <c r="AC67" s="22" t="str">
        <f t="shared" si="66"/>
        <v/>
      </c>
      <c r="AD67" s="22" t="str">
        <f t="shared" si="66"/>
        <v/>
      </c>
      <c r="AE67" s="22" t="str">
        <f t="shared" si="66"/>
        <v/>
      </c>
      <c r="AF67" s="22" t="str">
        <f t="shared" si="66"/>
        <v/>
      </c>
      <c r="AG67" s="22" t="str">
        <f t="shared" si="66"/>
        <v/>
      </c>
      <c r="AH67" s="22" t="str">
        <f t="shared" si="66"/>
        <v/>
      </c>
      <c r="AI67" s="22" t="str">
        <f t="shared" si="66"/>
        <v/>
      </c>
      <c r="AJ67" s="22" t="str">
        <f t="shared" si="66"/>
        <v/>
      </c>
      <c r="AK67" s="22" t="str">
        <f t="shared" si="66"/>
        <v/>
      </c>
      <c r="AL67" s="22" t="str">
        <f t="shared" si="66"/>
        <v/>
      </c>
      <c r="AM67" s="22" t="str">
        <f t="shared" si="66"/>
        <v/>
      </c>
      <c r="AN67" s="22" t="str">
        <f t="shared" si="66"/>
        <v/>
      </c>
      <c r="AO67" s="22" t="str">
        <f t="shared" si="66"/>
        <v/>
      </c>
      <c r="AP67" s="22" t="str">
        <f t="shared" si="66"/>
        <v/>
      </c>
      <c r="AQ67" s="22" t="str">
        <f t="shared" si="66"/>
        <v/>
      </c>
      <c r="AR67" s="22" t="str">
        <f t="shared" si="66"/>
        <v/>
      </c>
      <c r="AS67" s="22" t="str">
        <f t="shared" si="66"/>
        <v/>
      </c>
    </row>
    <row r="68" spans="1:45" x14ac:dyDescent="0.3">
      <c r="A68" s="18">
        <f t="shared" si="35"/>
        <v>58</v>
      </c>
      <c r="B68" s="2">
        <f t="shared" si="36"/>
        <v>59</v>
      </c>
      <c r="C68" s="21" t="str" cm="1">
        <f t="array" ref="C68">IF(ISERROR(INDEX('Pre-FTB Report'!$G$4:$G$5000,MATCH(1,($D$6='Pre-FTB Report'!$F$4:$F$5000)*($A68='Pre-FTB Report'!$E$4:$E$5000),0))),"",INDEX('Pre-FTB Report'!$G$4:$G$5000,MATCH(1,($D$6='Pre-FTB Report'!$F$4:$F$5000)*($A68='Pre-FTB Report'!$E$4:$E$5000),0)))</f>
        <v/>
      </c>
      <c r="D68" s="20"/>
      <c r="E68" s="20"/>
      <c r="F68" s="32" t="str" cm="1">
        <f t="array" ref="F68">IF(ISERROR(INDEX('Pre-FTB Report'!$K$4:$K$5000,MATCH(1,($D$6='Pre-FTB Report'!$F$4:$F$5000)*($A68='Pre-FTB Report'!$E$4:$E$5000),0))),"",INDEX('Pre-FTB Report'!$K$4:$K$5000,MATCH(1,($D$6='Pre-FTB Report'!$F$4:$F$5000)*($A68='Pre-FTB Report'!$E$4:$E$5000),0)))</f>
        <v/>
      </c>
      <c r="G68" s="48" t="str" cm="1">
        <f t="array" ref="G68">IF(ISERROR(INDEX('Pre-FTB Report'!$J$4:$J$5000,MATCH(1,($D$6='Pre-FTB Report'!$F$4:$F$5000)*($A68='Pre-FTB Report'!$E$4:$E$5000),0))),"",INDEX('Pre-FTB Report'!$J$4:$J$5000,MATCH(1,($D$6='Pre-FTB Report'!$F$4:$F$5000)*($A68='Pre-FTB Report'!$E$4:$E$5000),0)))</f>
        <v/>
      </c>
      <c r="H68" s="90" t="str">
        <f t="shared" si="40"/>
        <v/>
      </c>
      <c r="J68" s="22" t="str">
        <f t="shared" ref="J68:AS68" si="67">IF(AND($G68&lt;K$7,$H68&gt;=K$7),$F68/12,"")</f>
        <v/>
      </c>
      <c r="K68" s="22" t="str">
        <f t="shared" si="67"/>
        <v/>
      </c>
      <c r="L68" s="22" t="str">
        <f t="shared" si="67"/>
        <v/>
      </c>
      <c r="M68" s="22" t="str">
        <f t="shared" si="67"/>
        <v/>
      </c>
      <c r="N68" s="22" t="str">
        <f t="shared" si="67"/>
        <v/>
      </c>
      <c r="O68" s="22" t="str">
        <f t="shared" si="67"/>
        <v/>
      </c>
      <c r="P68" s="22" t="str">
        <f t="shared" si="67"/>
        <v/>
      </c>
      <c r="Q68" s="22" t="str">
        <f t="shared" si="67"/>
        <v/>
      </c>
      <c r="R68" s="22" t="str">
        <f t="shared" si="67"/>
        <v/>
      </c>
      <c r="S68" s="22" t="str">
        <f t="shared" si="67"/>
        <v/>
      </c>
      <c r="T68" s="22" t="str">
        <f t="shared" si="67"/>
        <v/>
      </c>
      <c r="U68" s="22" t="str">
        <f t="shared" si="67"/>
        <v/>
      </c>
      <c r="V68" s="22" t="str">
        <f t="shared" si="67"/>
        <v/>
      </c>
      <c r="W68" s="22" t="str">
        <f t="shared" si="67"/>
        <v/>
      </c>
      <c r="X68" s="22" t="str">
        <f t="shared" si="67"/>
        <v/>
      </c>
      <c r="Y68" s="22" t="str">
        <f t="shared" si="67"/>
        <v/>
      </c>
      <c r="Z68" s="22" t="str">
        <f t="shared" si="67"/>
        <v/>
      </c>
      <c r="AA68" s="22" t="str">
        <f t="shared" si="67"/>
        <v/>
      </c>
      <c r="AB68" s="22" t="str">
        <f t="shared" si="67"/>
        <v/>
      </c>
      <c r="AC68" s="22" t="str">
        <f t="shared" si="67"/>
        <v/>
      </c>
      <c r="AD68" s="22" t="str">
        <f t="shared" si="67"/>
        <v/>
      </c>
      <c r="AE68" s="22" t="str">
        <f t="shared" si="67"/>
        <v/>
      </c>
      <c r="AF68" s="22" t="str">
        <f t="shared" si="67"/>
        <v/>
      </c>
      <c r="AG68" s="22" t="str">
        <f t="shared" si="67"/>
        <v/>
      </c>
      <c r="AH68" s="22" t="str">
        <f t="shared" si="67"/>
        <v/>
      </c>
      <c r="AI68" s="22" t="str">
        <f t="shared" si="67"/>
        <v/>
      </c>
      <c r="AJ68" s="22" t="str">
        <f t="shared" si="67"/>
        <v/>
      </c>
      <c r="AK68" s="22" t="str">
        <f t="shared" si="67"/>
        <v/>
      </c>
      <c r="AL68" s="22" t="str">
        <f t="shared" si="67"/>
        <v/>
      </c>
      <c r="AM68" s="22" t="str">
        <f t="shared" si="67"/>
        <v/>
      </c>
      <c r="AN68" s="22" t="str">
        <f t="shared" si="67"/>
        <v/>
      </c>
      <c r="AO68" s="22" t="str">
        <f t="shared" si="67"/>
        <v/>
      </c>
      <c r="AP68" s="22" t="str">
        <f t="shared" si="67"/>
        <v/>
      </c>
      <c r="AQ68" s="22" t="str">
        <f t="shared" si="67"/>
        <v/>
      </c>
      <c r="AR68" s="22" t="str">
        <f t="shared" si="67"/>
        <v/>
      </c>
      <c r="AS68" s="22" t="str">
        <f t="shared" si="67"/>
        <v/>
      </c>
    </row>
    <row r="69" spans="1:45" x14ac:dyDescent="0.3">
      <c r="A69" s="18">
        <f t="shared" si="35"/>
        <v>59</v>
      </c>
      <c r="B69" s="2">
        <f t="shared" si="36"/>
        <v>60</v>
      </c>
      <c r="C69" s="21" t="str" cm="1">
        <f t="array" ref="C69">IF(ISERROR(INDEX('Pre-FTB Report'!$G$4:$G$5000,MATCH(1,($D$6='Pre-FTB Report'!$F$4:$F$5000)*($A69='Pre-FTB Report'!$E$4:$E$5000),0))),"",INDEX('Pre-FTB Report'!$G$4:$G$5000,MATCH(1,($D$6='Pre-FTB Report'!$F$4:$F$5000)*($A69='Pre-FTB Report'!$E$4:$E$5000),0)))</f>
        <v/>
      </c>
      <c r="D69" s="20"/>
      <c r="E69" s="20"/>
      <c r="F69" s="32" t="str" cm="1">
        <f t="array" ref="F69">IF(ISERROR(INDEX('Pre-FTB Report'!$K$4:$K$5000,MATCH(1,($D$6='Pre-FTB Report'!$F$4:$F$5000)*($A69='Pre-FTB Report'!$E$4:$E$5000),0))),"",INDEX('Pre-FTB Report'!$K$4:$K$5000,MATCH(1,($D$6='Pre-FTB Report'!$F$4:$F$5000)*($A69='Pre-FTB Report'!$E$4:$E$5000),0)))</f>
        <v/>
      </c>
      <c r="G69" s="48" t="str" cm="1">
        <f t="array" ref="G69">IF(ISERROR(INDEX('Pre-FTB Report'!$J$4:$J$5000,MATCH(1,($D$6='Pre-FTB Report'!$F$4:$F$5000)*($A69='Pre-FTB Report'!$E$4:$E$5000),0))),"",INDEX('Pre-FTB Report'!$J$4:$J$5000,MATCH(1,($D$6='Pre-FTB Report'!$F$4:$F$5000)*($A69='Pre-FTB Report'!$E$4:$E$5000),0)))</f>
        <v/>
      </c>
      <c r="H69" s="90" t="str">
        <f t="shared" si="40"/>
        <v/>
      </c>
      <c r="J69" s="22" t="str">
        <f t="shared" ref="J69:AS69" si="68">IF(AND($G69&lt;K$7,$H69&gt;=K$7),$F69/12,"")</f>
        <v/>
      </c>
      <c r="K69" s="22" t="str">
        <f t="shared" si="68"/>
        <v/>
      </c>
      <c r="L69" s="22" t="str">
        <f t="shared" si="68"/>
        <v/>
      </c>
      <c r="M69" s="22" t="str">
        <f t="shared" si="68"/>
        <v/>
      </c>
      <c r="N69" s="22" t="str">
        <f t="shared" si="68"/>
        <v/>
      </c>
      <c r="O69" s="22" t="str">
        <f t="shared" si="68"/>
        <v/>
      </c>
      <c r="P69" s="22" t="str">
        <f t="shared" si="68"/>
        <v/>
      </c>
      <c r="Q69" s="22" t="str">
        <f t="shared" si="68"/>
        <v/>
      </c>
      <c r="R69" s="22" t="str">
        <f t="shared" si="68"/>
        <v/>
      </c>
      <c r="S69" s="22" t="str">
        <f t="shared" si="68"/>
        <v/>
      </c>
      <c r="T69" s="22" t="str">
        <f t="shared" si="68"/>
        <v/>
      </c>
      <c r="U69" s="22" t="str">
        <f t="shared" si="68"/>
        <v/>
      </c>
      <c r="V69" s="22" t="str">
        <f t="shared" si="68"/>
        <v/>
      </c>
      <c r="W69" s="22" t="str">
        <f t="shared" si="68"/>
        <v/>
      </c>
      <c r="X69" s="22" t="str">
        <f t="shared" si="68"/>
        <v/>
      </c>
      <c r="Y69" s="22" t="str">
        <f t="shared" si="68"/>
        <v/>
      </c>
      <c r="Z69" s="22" t="str">
        <f t="shared" si="68"/>
        <v/>
      </c>
      <c r="AA69" s="22" t="str">
        <f t="shared" si="68"/>
        <v/>
      </c>
      <c r="AB69" s="22" t="str">
        <f t="shared" si="68"/>
        <v/>
      </c>
      <c r="AC69" s="22" t="str">
        <f t="shared" si="68"/>
        <v/>
      </c>
      <c r="AD69" s="22" t="str">
        <f t="shared" si="68"/>
        <v/>
      </c>
      <c r="AE69" s="22" t="str">
        <f t="shared" si="68"/>
        <v/>
      </c>
      <c r="AF69" s="22" t="str">
        <f t="shared" si="68"/>
        <v/>
      </c>
      <c r="AG69" s="22" t="str">
        <f t="shared" si="68"/>
        <v/>
      </c>
      <c r="AH69" s="22" t="str">
        <f t="shared" si="68"/>
        <v/>
      </c>
      <c r="AI69" s="22" t="str">
        <f t="shared" si="68"/>
        <v/>
      </c>
      <c r="AJ69" s="22" t="str">
        <f t="shared" si="68"/>
        <v/>
      </c>
      <c r="AK69" s="22" t="str">
        <f t="shared" si="68"/>
        <v/>
      </c>
      <c r="AL69" s="22" t="str">
        <f t="shared" si="68"/>
        <v/>
      </c>
      <c r="AM69" s="22" t="str">
        <f t="shared" si="68"/>
        <v/>
      </c>
      <c r="AN69" s="22" t="str">
        <f t="shared" si="68"/>
        <v/>
      </c>
      <c r="AO69" s="22" t="str">
        <f t="shared" si="68"/>
        <v/>
      </c>
      <c r="AP69" s="22" t="str">
        <f t="shared" si="68"/>
        <v/>
      </c>
      <c r="AQ69" s="22" t="str">
        <f t="shared" si="68"/>
        <v/>
      </c>
      <c r="AR69" s="22" t="str">
        <f t="shared" si="68"/>
        <v/>
      </c>
      <c r="AS69" s="22" t="str">
        <f t="shared" si="68"/>
        <v/>
      </c>
    </row>
    <row r="70" spans="1:45" x14ac:dyDescent="0.3">
      <c r="A70" s="18">
        <f t="shared" si="35"/>
        <v>60</v>
      </c>
      <c r="B70" s="2">
        <f t="shared" si="36"/>
        <v>61</v>
      </c>
      <c r="C70" s="21" t="str" cm="1">
        <f t="array" ref="C70">IF(ISERROR(INDEX('Pre-FTB Report'!$G$4:$G$5000,MATCH(1,($D$6='Pre-FTB Report'!$F$4:$F$5000)*($A70='Pre-FTB Report'!$E$4:$E$5000),0))),"",INDEX('Pre-FTB Report'!$G$4:$G$5000,MATCH(1,($D$6='Pre-FTB Report'!$F$4:$F$5000)*($A70='Pre-FTB Report'!$E$4:$E$5000),0)))</f>
        <v/>
      </c>
      <c r="D70" s="20"/>
      <c r="E70" s="20"/>
      <c r="F70" s="32" t="str" cm="1">
        <f t="array" ref="F70">IF(ISERROR(INDEX('Pre-FTB Report'!$K$4:$K$5000,MATCH(1,($D$6='Pre-FTB Report'!$F$4:$F$5000)*($A70='Pre-FTB Report'!$E$4:$E$5000),0))),"",INDEX('Pre-FTB Report'!$K$4:$K$5000,MATCH(1,($D$6='Pre-FTB Report'!$F$4:$F$5000)*($A70='Pre-FTB Report'!$E$4:$E$5000),0)))</f>
        <v/>
      </c>
      <c r="G70" s="48" t="str" cm="1">
        <f t="array" ref="G70">IF(ISERROR(INDEX('Pre-FTB Report'!$J$4:$J$5000,MATCH(1,($D$6='Pre-FTB Report'!$F$4:$F$5000)*($A70='Pre-FTB Report'!$E$4:$E$5000),0))),"",INDEX('Pre-FTB Report'!$J$4:$J$5000,MATCH(1,($D$6='Pre-FTB Report'!$F$4:$F$5000)*($A70='Pre-FTB Report'!$E$4:$E$5000),0)))</f>
        <v/>
      </c>
      <c r="H70" s="90" t="str">
        <f t="shared" si="40"/>
        <v/>
      </c>
      <c r="J70" s="22" t="str">
        <f t="shared" ref="J70:AS70" si="69">IF(AND($G70&lt;K$7,$H70&gt;=K$7),$F70/12,"")</f>
        <v/>
      </c>
      <c r="K70" s="22" t="str">
        <f t="shared" si="69"/>
        <v/>
      </c>
      <c r="L70" s="22" t="str">
        <f t="shared" si="69"/>
        <v/>
      </c>
      <c r="M70" s="22" t="str">
        <f t="shared" si="69"/>
        <v/>
      </c>
      <c r="N70" s="22" t="str">
        <f t="shared" si="69"/>
        <v/>
      </c>
      <c r="O70" s="22" t="str">
        <f t="shared" si="69"/>
        <v/>
      </c>
      <c r="P70" s="22" t="str">
        <f t="shared" si="69"/>
        <v/>
      </c>
      <c r="Q70" s="22" t="str">
        <f t="shared" si="69"/>
        <v/>
      </c>
      <c r="R70" s="22" t="str">
        <f t="shared" si="69"/>
        <v/>
      </c>
      <c r="S70" s="22" t="str">
        <f t="shared" si="69"/>
        <v/>
      </c>
      <c r="T70" s="22" t="str">
        <f t="shared" si="69"/>
        <v/>
      </c>
      <c r="U70" s="22" t="str">
        <f t="shared" si="69"/>
        <v/>
      </c>
      <c r="V70" s="22" t="str">
        <f t="shared" si="69"/>
        <v/>
      </c>
      <c r="W70" s="22" t="str">
        <f t="shared" si="69"/>
        <v/>
      </c>
      <c r="X70" s="22" t="str">
        <f t="shared" si="69"/>
        <v/>
      </c>
      <c r="Y70" s="22" t="str">
        <f t="shared" si="69"/>
        <v/>
      </c>
      <c r="Z70" s="22" t="str">
        <f t="shared" si="69"/>
        <v/>
      </c>
      <c r="AA70" s="22" t="str">
        <f t="shared" si="69"/>
        <v/>
      </c>
      <c r="AB70" s="22" t="str">
        <f t="shared" si="69"/>
        <v/>
      </c>
      <c r="AC70" s="22" t="str">
        <f t="shared" si="69"/>
        <v/>
      </c>
      <c r="AD70" s="22" t="str">
        <f t="shared" si="69"/>
        <v/>
      </c>
      <c r="AE70" s="22" t="str">
        <f t="shared" si="69"/>
        <v/>
      </c>
      <c r="AF70" s="22" t="str">
        <f t="shared" si="69"/>
        <v/>
      </c>
      <c r="AG70" s="22" t="str">
        <f t="shared" si="69"/>
        <v/>
      </c>
      <c r="AH70" s="22" t="str">
        <f t="shared" si="69"/>
        <v/>
      </c>
      <c r="AI70" s="22" t="str">
        <f t="shared" si="69"/>
        <v/>
      </c>
      <c r="AJ70" s="22" t="str">
        <f t="shared" si="69"/>
        <v/>
      </c>
      <c r="AK70" s="22" t="str">
        <f t="shared" si="69"/>
        <v/>
      </c>
      <c r="AL70" s="22" t="str">
        <f t="shared" si="69"/>
        <v/>
      </c>
      <c r="AM70" s="22" t="str">
        <f t="shared" si="69"/>
        <v/>
      </c>
      <c r="AN70" s="22" t="str">
        <f t="shared" si="69"/>
        <v/>
      </c>
      <c r="AO70" s="22" t="str">
        <f t="shared" si="69"/>
        <v/>
      </c>
      <c r="AP70" s="22" t="str">
        <f t="shared" si="69"/>
        <v/>
      </c>
      <c r="AQ70" s="22" t="str">
        <f t="shared" si="69"/>
        <v/>
      </c>
      <c r="AR70" s="22" t="str">
        <f t="shared" si="69"/>
        <v/>
      </c>
      <c r="AS70" s="22" t="str">
        <f t="shared" si="69"/>
        <v/>
      </c>
    </row>
    <row r="71" spans="1:45" x14ac:dyDescent="0.3">
      <c r="A71" s="18">
        <f t="shared" si="35"/>
        <v>61</v>
      </c>
      <c r="B71" s="2">
        <f t="shared" si="36"/>
        <v>62</v>
      </c>
      <c r="C71" s="21" t="str" cm="1">
        <f t="array" ref="C71">IF(ISERROR(INDEX('Pre-FTB Report'!$G$4:$G$5000,MATCH(1,($D$6='Pre-FTB Report'!$F$4:$F$5000)*($A71='Pre-FTB Report'!$E$4:$E$5000),0))),"",INDEX('Pre-FTB Report'!$G$4:$G$5000,MATCH(1,($D$6='Pre-FTB Report'!$F$4:$F$5000)*($A71='Pre-FTB Report'!$E$4:$E$5000),0)))</f>
        <v/>
      </c>
      <c r="D71" s="20"/>
      <c r="E71" s="20"/>
      <c r="F71" s="32" t="str" cm="1">
        <f t="array" ref="F71">IF(ISERROR(INDEX('Pre-FTB Report'!$K$4:$K$5000,MATCH(1,($D$6='Pre-FTB Report'!$F$4:$F$5000)*($A71='Pre-FTB Report'!$E$4:$E$5000),0))),"",INDEX('Pre-FTB Report'!$K$4:$K$5000,MATCH(1,($D$6='Pre-FTB Report'!$F$4:$F$5000)*($A71='Pre-FTB Report'!$E$4:$E$5000),0)))</f>
        <v/>
      </c>
      <c r="G71" s="48" t="str" cm="1">
        <f t="array" ref="G71">IF(ISERROR(INDEX('Pre-FTB Report'!$J$4:$J$5000,MATCH(1,($D$6='Pre-FTB Report'!$F$4:$F$5000)*($A71='Pre-FTB Report'!$E$4:$E$5000),0))),"",INDEX('Pre-FTB Report'!$J$4:$J$5000,MATCH(1,($D$6='Pre-FTB Report'!$F$4:$F$5000)*($A71='Pre-FTB Report'!$E$4:$E$5000),0)))</f>
        <v/>
      </c>
      <c r="H71" s="90" t="str">
        <f t="shared" si="40"/>
        <v/>
      </c>
      <c r="J71" s="22" t="str">
        <f t="shared" ref="J71:AS71" si="70">IF(AND($G71&lt;K$7,$H71&gt;=K$7),$F71/12,"")</f>
        <v/>
      </c>
      <c r="K71" s="22" t="str">
        <f t="shared" si="70"/>
        <v/>
      </c>
      <c r="L71" s="22" t="str">
        <f t="shared" si="70"/>
        <v/>
      </c>
      <c r="M71" s="22" t="str">
        <f t="shared" si="70"/>
        <v/>
      </c>
      <c r="N71" s="22" t="str">
        <f t="shared" si="70"/>
        <v/>
      </c>
      <c r="O71" s="22" t="str">
        <f t="shared" si="70"/>
        <v/>
      </c>
      <c r="P71" s="22" t="str">
        <f t="shared" si="70"/>
        <v/>
      </c>
      <c r="Q71" s="22" t="str">
        <f t="shared" si="70"/>
        <v/>
      </c>
      <c r="R71" s="22" t="str">
        <f t="shared" si="70"/>
        <v/>
      </c>
      <c r="S71" s="22" t="str">
        <f t="shared" si="70"/>
        <v/>
      </c>
      <c r="T71" s="22" t="str">
        <f t="shared" si="70"/>
        <v/>
      </c>
      <c r="U71" s="22" t="str">
        <f t="shared" si="70"/>
        <v/>
      </c>
      <c r="V71" s="22" t="str">
        <f t="shared" si="70"/>
        <v/>
      </c>
      <c r="W71" s="22" t="str">
        <f t="shared" si="70"/>
        <v/>
      </c>
      <c r="X71" s="22" t="str">
        <f t="shared" si="70"/>
        <v/>
      </c>
      <c r="Y71" s="22" t="str">
        <f t="shared" si="70"/>
        <v/>
      </c>
      <c r="Z71" s="22" t="str">
        <f t="shared" si="70"/>
        <v/>
      </c>
      <c r="AA71" s="22" t="str">
        <f t="shared" si="70"/>
        <v/>
      </c>
      <c r="AB71" s="22" t="str">
        <f t="shared" si="70"/>
        <v/>
      </c>
      <c r="AC71" s="22" t="str">
        <f t="shared" si="70"/>
        <v/>
      </c>
      <c r="AD71" s="22" t="str">
        <f t="shared" si="70"/>
        <v/>
      </c>
      <c r="AE71" s="22" t="str">
        <f t="shared" si="70"/>
        <v/>
      </c>
      <c r="AF71" s="22" t="str">
        <f t="shared" si="70"/>
        <v/>
      </c>
      <c r="AG71" s="22" t="str">
        <f t="shared" si="70"/>
        <v/>
      </c>
      <c r="AH71" s="22" t="str">
        <f t="shared" si="70"/>
        <v/>
      </c>
      <c r="AI71" s="22" t="str">
        <f t="shared" si="70"/>
        <v/>
      </c>
      <c r="AJ71" s="22" t="str">
        <f t="shared" si="70"/>
        <v/>
      </c>
      <c r="AK71" s="22" t="str">
        <f t="shared" si="70"/>
        <v/>
      </c>
      <c r="AL71" s="22" t="str">
        <f t="shared" si="70"/>
        <v/>
      </c>
      <c r="AM71" s="22" t="str">
        <f t="shared" si="70"/>
        <v/>
      </c>
      <c r="AN71" s="22" t="str">
        <f t="shared" si="70"/>
        <v/>
      </c>
      <c r="AO71" s="22" t="str">
        <f t="shared" si="70"/>
        <v/>
      </c>
      <c r="AP71" s="22" t="str">
        <f t="shared" si="70"/>
        <v/>
      </c>
      <c r="AQ71" s="22" t="str">
        <f t="shared" si="70"/>
        <v/>
      </c>
      <c r="AR71" s="22" t="str">
        <f t="shared" si="70"/>
        <v/>
      </c>
      <c r="AS71" s="22" t="str">
        <f t="shared" si="70"/>
        <v/>
      </c>
    </row>
    <row r="72" spans="1:45" x14ac:dyDescent="0.3">
      <c r="A72" s="18">
        <f t="shared" si="35"/>
        <v>62</v>
      </c>
      <c r="B72" s="2">
        <f t="shared" si="36"/>
        <v>63</v>
      </c>
      <c r="C72" s="21" t="str" cm="1">
        <f t="array" ref="C72">IF(ISERROR(INDEX('Pre-FTB Report'!$G$4:$G$5000,MATCH(1,($D$6='Pre-FTB Report'!$F$4:$F$5000)*($A72='Pre-FTB Report'!$E$4:$E$5000),0))),"",INDEX('Pre-FTB Report'!$G$4:$G$5000,MATCH(1,($D$6='Pre-FTB Report'!$F$4:$F$5000)*($A72='Pre-FTB Report'!$E$4:$E$5000),0)))</f>
        <v/>
      </c>
      <c r="D72" s="20"/>
      <c r="E72" s="20"/>
      <c r="F72" s="32" t="str" cm="1">
        <f t="array" ref="F72">IF(ISERROR(INDEX('Pre-FTB Report'!$K$4:$K$5000,MATCH(1,($D$6='Pre-FTB Report'!$F$4:$F$5000)*($A72='Pre-FTB Report'!$E$4:$E$5000),0))),"",INDEX('Pre-FTB Report'!$K$4:$K$5000,MATCH(1,($D$6='Pre-FTB Report'!$F$4:$F$5000)*($A72='Pre-FTB Report'!$E$4:$E$5000),0)))</f>
        <v/>
      </c>
      <c r="G72" s="48" t="str" cm="1">
        <f t="array" ref="G72">IF(ISERROR(INDEX('Pre-FTB Report'!$J$4:$J$5000,MATCH(1,($D$6='Pre-FTB Report'!$F$4:$F$5000)*($A72='Pre-FTB Report'!$E$4:$E$5000),0))),"",INDEX('Pre-FTB Report'!$J$4:$J$5000,MATCH(1,($D$6='Pre-FTB Report'!$F$4:$F$5000)*($A72='Pre-FTB Report'!$E$4:$E$5000),0)))</f>
        <v/>
      </c>
      <c r="H72" s="90" t="str">
        <f t="shared" si="40"/>
        <v/>
      </c>
      <c r="J72" s="22" t="str">
        <f t="shared" ref="J72:AS72" si="71">IF(AND($G72&lt;K$7,$H72&gt;=K$7),$F72/12,"")</f>
        <v/>
      </c>
      <c r="K72" s="22" t="str">
        <f t="shared" si="71"/>
        <v/>
      </c>
      <c r="L72" s="22" t="str">
        <f t="shared" si="71"/>
        <v/>
      </c>
      <c r="M72" s="22" t="str">
        <f t="shared" si="71"/>
        <v/>
      </c>
      <c r="N72" s="22" t="str">
        <f t="shared" si="71"/>
        <v/>
      </c>
      <c r="O72" s="22" t="str">
        <f t="shared" si="71"/>
        <v/>
      </c>
      <c r="P72" s="22" t="str">
        <f t="shared" si="71"/>
        <v/>
      </c>
      <c r="Q72" s="22" t="str">
        <f t="shared" si="71"/>
        <v/>
      </c>
      <c r="R72" s="22" t="str">
        <f t="shared" si="71"/>
        <v/>
      </c>
      <c r="S72" s="22" t="str">
        <f t="shared" si="71"/>
        <v/>
      </c>
      <c r="T72" s="22" t="str">
        <f t="shared" si="71"/>
        <v/>
      </c>
      <c r="U72" s="22" t="str">
        <f t="shared" si="71"/>
        <v/>
      </c>
      <c r="V72" s="22" t="str">
        <f t="shared" si="71"/>
        <v/>
      </c>
      <c r="W72" s="22" t="str">
        <f t="shared" si="71"/>
        <v/>
      </c>
      <c r="X72" s="22" t="str">
        <f t="shared" si="71"/>
        <v/>
      </c>
      <c r="Y72" s="22" t="str">
        <f t="shared" si="71"/>
        <v/>
      </c>
      <c r="Z72" s="22" t="str">
        <f t="shared" si="71"/>
        <v/>
      </c>
      <c r="AA72" s="22" t="str">
        <f t="shared" si="71"/>
        <v/>
      </c>
      <c r="AB72" s="22" t="str">
        <f t="shared" si="71"/>
        <v/>
      </c>
      <c r="AC72" s="22" t="str">
        <f t="shared" si="71"/>
        <v/>
      </c>
      <c r="AD72" s="22" t="str">
        <f t="shared" si="71"/>
        <v/>
      </c>
      <c r="AE72" s="22" t="str">
        <f t="shared" si="71"/>
        <v/>
      </c>
      <c r="AF72" s="22" t="str">
        <f t="shared" si="71"/>
        <v/>
      </c>
      <c r="AG72" s="22" t="str">
        <f t="shared" si="71"/>
        <v/>
      </c>
      <c r="AH72" s="22" t="str">
        <f t="shared" si="71"/>
        <v/>
      </c>
      <c r="AI72" s="22" t="str">
        <f t="shared" si="71"/>
        <v/>
      </c>
      <c r="AJ72" s="22" t="str">
        <f t="shared" si="71"/>
        <v/>
      </c>
      <c r="AK72" s="22" t="str">
        <f t="shared" si="71"/>
        <v/>
      </c>
      <c r="AL72" s="22" t="str">
        <f t="shared" si="71"/>
        <v/>
      </c>
      <c r="AM72" s="22" t="str">
        <f t="shared" si="71"/>
        <v/>
      </c>
      <c r="AN72" s="22" t="str">
        <f t="shared" si="71"/>
        <v/>
      </c>
      <c r="AO72" s="22" t="str">
        <f t="shared" si="71"/>
        <v/>
      </c>
      <c r="AP72" s="22" t="str">
        <f t="shared" si="71"/>
        <v/>
      </c>
      <c r="AQ72" s="22" t="str">
        <f t="shared" si="71"/>
        <v/>
      </c>
      <c r="AR72" s="22" t="str">
        <f t="shared" si="71"/>
        <v/>
      </c>
      <c r="AS72" s="22" t="str">
        <f t="shared" si="71"/>
        <v/>
      </c>
    </row>
    <row r="73" spans="1:45" x14ac:dyDescent="0.3">
      <c r="A73" s="18">
        <f t="shared" si="35"/>
        <v>63</v>
      </c>
      <c r="B73" s="2">
        <f t="shared" si="36"/>
        <v>64</v>
      </c>
      <c r="C73" s="21" t="str" cm="1">
        <f t="array" ref="C73">IF(ISERROR(INDEX('Pre-FTB Report'!$G$4:$G$5000,MATCH(1,($D$6='Pre-FTB Report'!$F$4:$F$5000)*($A73='Pre-FTB Report'!$E$4:$E$5000),0))),"",INDEX('Pre-FTB Report'!$G$4:$G$5000,MATCH(1,($D$6='Pre-FTB Report'!$F$4:$F$5000)*($A73='Pre-FTB Report'!$E$4:$E$5000),0)))</f>
        <v/>
      </c>
      <c r="D73" s="20"/>
      <c r="E73" s="20"/>
      <c r="F73" s="32" t="str" cm="1">
        <f t="array" ref="F73">IF(ISERROR(INDEX('Pre-FTB Report'!$K$4:$K$5000,MATCH(1,($D$6='Pre-FTB Report'!$F$4:$F$5000)*($A73='Pre-FTB Report'!$E$4:$E$5000),0))),"",INDEX('Pre-FTB Report'!$K$4:$K$5000,MATCH(1,($D$6='Pre-FTB Report'!$F$4:$F$5000)*($A73='Pre-FTB Report'!$E$4:$E$5000),0)))</f>
        <v/>
      </c>
      <c r="G73" s="48" t="str" cm="1">
        <f t="array" ref="G73">IF(ISERROR(INDEX('Pre-FTB Report'!$J$4:$J$5000,MATCH(1,($D$6='Pre-FTB Report'!$F$4:$F$5000)*($A73='Pre-FTB Report'!$E$4:$E$5000),0))),"",INDEX('Pre-FTB Report'!$J$4:$J$5000,MATCH(1,($D$6='Pre-FTB Report'!$F$4:$F$5000)*($A73='Pre-FTB Report'!$E$4:$E$5000),0)))</f>
        <v/>
      </c>
      <c r="H73" s="90" t="str">
        <f t="shared" si="40"/>
        <v/>
      </c>
      <c r="J73" s="22" t="str">
        <f t="shared" ref="J73:AS73" si="72">IF(AND($G73&lt;K$7,$H73&gt;=K$7),$F73/12,"")</f>
        <v/>
      </c>
      <c r="K73" s="22" t="str">
        <f t="shared" si="72"/>
        <v/>
      </c>
      <c r="L73" s="22" t="str">
        <f t="shared" si="72"/>
        <v/>
      </c>
      <c r="M73" s="22" t="str">
        <f t="shared" si="72"/>
        <v/>
      </c>
      <c r="N73" s="22" t="str">
        <f t="shared" si="72"/>
        <v/>
      </c>
      <c r="O73" s="22" t="str">
        <f t="shared" si="72"/>
        <v/>
      </c>
      <c r="P73" s="22" t="str">
        <f t="shared" si="72"/>
        <v/>
      </c>
      <c r="Q73" s="22" t="str">
        <f t="shared" si="72"/>
        <v/>
      </c>
      <c r="R73" s="22" t="str">
        <f t="shared" si="72"/>
        <v/>
      </c>
      <c r="S73" s="22" t="str">
        <f t="shared" si="72"/>
        <v/>
      </c>
      <c r="T73" s="22" t="str">
        <f t="shared" si="72"/>
        <v/>
      </c>
      <c r="U73" s="22" t="str">
        <f t="shared" si="72"/>
        <v/>
      </c>
      <c r="V73" s="22" t="str">
        <f t="shared" si="72"/>
        <v/>
      </c>
      <c r="W73" s="22" t="str">
        <f t="shared" si="72"/>
        <v/>
      </c>
      <c r="X73" s="22" t="str">
        <f t="shared" si="72"/>
        <v/>
      </c>
      <c r="Y73" s="22" t="str">
        <f t="shared" si="72"/>
        <v/>
      </c>
      <c r="Z73" s="22" t="str">
        <f t="shared" si="72"/>
        <v/>
      </c>
      <c r="AA73" s="22" t="str">
        <f t="shared" si="72"/>
        <v/>
      </c>
      <c r="AB73" s="22" t="str">
        <f t="shared" si="72"/>
        <v/>
      </c>
      <c r="AC73" s="22" t="str">
        <f t="shared" si="72"/>
        <v/>
      </c>
      <c r="AD73" s="22" t="str">
        <f t="shared" si="72"/>
        <v/>
      </c>
      <c r="AE73" s="22" t="str">
        <f t="shared" si="72"/>
        <v/>
      </c>
      <c r="AF73" s="22" t="str">
        <f t="shared" si="72"/>
        <v/>
      </c>
      <c r="AG73" s="22" t="str">
        <f t="shared" si="72"/>
        <v/>
      </c>
      <c r="AH73" s="22" t="str">
        <f t="shared" si="72"/>
        <v/>
      </c>
      <c r="AI73" s="22" t="str">
        <f t="shared" si="72"/>
        <v/>
      </c>
      <c r="AJ73" s="22" t="str">
        <f t="shared" si="72"/>
        <v/>
      </c>
      <c r="AK73" s="22" t="str">
        <f t="shared" si="72"/>
        <v/>
      </c>
      <c r="AL73" s="22" t="str">
        <f t="shared" si="72"/>
        <v/>
      </c>
      <c r="AM73" s="22" t="str">
        <f t="shared" si="72"/>
        <v/>
      </c>
      <c r="AN73" s="22" t="str">
        <f t="shared" si="72"/>
        <v/>
      </c>
      <c r="AO73" s="22" t="str">
        <f t="shared" si="72"/>
        <v/>
      </c>
      <c r="AP73" s="22" t="str">
        <f t="shared" si="72"/>
        <v/>
      </c>
      <c r="AQ73" s="22" t="str">
        <f t="shared" si="72"/>
        <v/>
      </c>
      <c r="AR73" s="22" t="str">
        <f t="shared" si="72"/>
        <v/>
      </c>
      <c r="AS73" s="22" t="str">
        <f t="shared" si="72"/>
        <v/>
      </c>
    </row>
    <row r="74" spans="1:45" x14ac:dyDescent="0.3">
      <c r="A74" s="18">
        <f t="shared" si="35"/>
        <v>64</v>
      </c>
      <c r="B74" s="2">
        <f t="shared" si="36"/>
        <v>65</v>
      </c>
      <c r="C74" s="21" t="str" cm="1">
        <f t="array" ref="C74">IF(ISERROR(INDEX('Pre-FTB Report'!$G$4:$G$5000,MATCH(1,($D$6='Pre-FTB Report'!$F$4:$F$5000)*($A74='Pre-FTB Report'!$E$4:$E$5000),0))),"",INDEX('Pre-FTB Report'!$G$4:$G$5000,MATCH(1,($D$6='Pre-FTB Report'!$F$4:$F$5000)*($A74='Pre-FTB Report'!$E$4:$E$5000),0)))</f>
        <v/>
      </c>
      <c r="D74" s="20"/>
      <c r="E74" s="20"/>
      <c r="F74" s="32" t="str" cm="1">
        <f t="array" ref="F74">IF(ISERROR(INDEX('Pre-FTB Report'!$K$4:$K$5000,MATCH(1,($D$6='Pre-FTB Report'!$F$4:$F$5000)*($A74='Pre-FTB Report'!$E$4:$E$5000),0))),"",INDEX('Pre-FTB Report'!$K$4:$K$5000,MATCH(1,($D$6='Pre-FTB Report'!$F$4:$F$5000)*($A74='Pre-FTB Report'!$E$4:$E$5000),0)))</f>
        <v/>
      </c>
      <c r="G74" s="48" t="str" cm="1">
        <f t="array" ref="G74">IF(ISERROR(INDEX('Pre-FTB Report'!$J$4:$J$5000,MATCH(1,($D$6='Pre-FTB Report'!$F$4:$F$5000)*($A74='Pre-FTB Report'!$E$4:$E$5000),0))),"",INDEX('Pre-FTB Report'!$J$4:$J$5000,MATCH(1,($D$6='Pre-FTB Report'!$F$4:$F$5000)*($A74='Pre-FTB Report'!$E$4:$E$5000),0)))</f>
        <v/>
      </c>
      <c r="H74" s="90" t="str">
        <f t="shared" ref="H74:H105" si="73">IF(G74="","",EDATE(G74,12))</f>
        <v/>
      </c>
      <c r="J74" s="22" t="str">
        <f t="shared" ref="J74:AS74" si="74">IF(AND($G74&lt;K$7,$H74&gt;=K$7),$F74/12,"")</f>
        <v/>
      </c>
      <c r="K74" s="22" t="str">
        <f t="shared" si="74"/>
        <v/>
      </c>
      <c r="L74" s="22" t="str">
        <f t="shared" si="74"/>
        <v/>
      </c>
      <c r="M74" s="22" t="str">
        <f t="shared" si="74"/>
        <v/>
      </c>
      <c r="N74" s="22" t="str">
        <f t="shared" si="74"/>
        <v/>
      </c>
      <c r="O74" s="22" t="str">
        <f t="shared" si="74"/>
        <v/>
      </c>
      <c r="P74" s="22" t="str">
        <f t="shared" si="74"/>
        <v/>
      </c>
      <c r="Q74" s="22" t="str">
        <f t="shared" si="74"/>
        <v/>
      </c>
      <c r="R74" s="22" t="str">
        <f t="shared" si="74"/>
        <v/>
      </c>
      <c r="S74" s="22" t="str">
        <f t="shared" si="74"/>
        <v/>
      </c>
      <c r="T74" s="22" t="str">
        <f t="shared" si="74"/>
        <v/>
      </c>
      <c r="U74" s="22" t="str">
        <f t="shared" si="74"/>
        <v/>
      </c>
      <c r="V74" s="22" t="str">
        <f t="shared" si="74"/>
        <v/>
      </c>
      <c r="W74" s="22" t="str">
        <f t="shared" si="74"/>
        <v/>
      </c>
      <c r="X74" s="22" t="str">
        <f t="shared" si="74"/>
        <v/>
      </c>
      <c r="Y74" s="22" t="str">
        <f t="shared" si="74"/>
        <v/>
      </c>
      <c r="Z74" s="22" t="str">
        <f t="shared" si="74"/>
        <v/>
      </c>
      <c r="AA74" s="22" t="str">
        <f t="shared" si="74"/>
        <v/>
      </c>
      <c r="AB74" s="22" t="str">
        <f t="shared" si="74"/>
        <v/>
      </c>
      <c r="AC74" s="22" t="str">
        <f t="shared" si="74"/>
        <v/>
      </c>
      <c r="AD74" s="22" t="str">
        <f t="shared" si="74"/>
        <v/>
      </c>
      <c r="AE74" s="22" t="str">
        <f t="shared" si="74"/>
        <v/>
      </c>
      <c r="AF74" s="22" t="str">
        <f t="shared" si="74"/>
        <v/>
      </c>
      <c r="AG74" s="22" t="str">
        <f t="shared" si="74"/>
        <v/>
      </c>
      <c r="AH74" s="22" t="str">
        <f t="shared" si="74"/>
        <v/>
      </c>
      <c r="AI74" s="22" t="str">
        <f t="shared" si="74"/>
        <v/>
      </c>
      <c r="AJ74" s="22" t="str">
        <f t="shared" si="74"/>
        <v/>
      </c>
      <c r="AK74" s="22" t="str">
        <f t="shared" si="74"/>
        <v/>
      </c>
      <c r="AL74" s="22" t="str">
        <f t="shared" si="74"/>
        <v/>
      </c>
      <c r="AM74" s="22" t="str">
        <f t="shared" si="74"/>
        <v/>
      </c>
      <c r="AN74" s="22" t="str">
        <f t="shared" si="74"/>
        <v/>
      </c>
      <c r="AO74" s="22" t="str">
        <f t="shared" si="74"/>
        <v/>
      </c>
      <c r="AP74" s="22" t="str">
        <f t="shared" si="74"/>
        <v/>
      </c>
      <c r="AQ74" s="22" t="str">
        <f t="shared" si="74"/>
        <v/>
      </c>
      <c r="AR74" s="22" t="str">
        <f t="shared" si="74"/>
        <v/>
      </c>
      <c r="AS74" s="22" t="str">
        <f t="shared" si="74"/>
        <v/>
      </c>
    </row>
    <row r="75" spans="1:45" x14ac:dyDescent="0.3">
      <c r="A75" s="18">
        <f t="shared" si="35"/>
        <v>65</v>
      </c>
      <c r="B75" s="2">
        <f t="shared" si="36"/>
        <v>66</v>
      </c>
      <c r="C75" s="21" t="str" cm="1">
        <f t="array" ref="C75">IF(ISERROR(INDEX('Pre-FTB Report'!$G$4:$G$5000,MATCH(1,($D$6='Pre-FTB Report'!$F$4:$F$5000)*($A75='Pre-FTB Report'!$E$4:$E$5000),0))),"",INDEX('Pre-FTB Report'!$G$4:$G$5000,MATCH(1,($D$6='Pre-FTB Report'!$F$4:$F$5000)*($A75='Pre-FTB Report'!$E$4:$E$5000),0)))</f>
        <v/>
      </c>
      <c r="D75" s="20"/>
      <c r="E75" s="20"/>
      <c r="F75" s="32" t="str" cm="1">
        <f t="array" ref="F75">IF(ISERROR(INDEX('Pre-FTB Report'!$K$4:$K$5000,MATCH(1,($D$6='Pre-FTB Report'!$F$4:$F$5000)*($A75='Pre-FTB Report'!$E$4:$E$5000),0))),"",INDEX('Pre-FTB Report'!$K$4:$K$5000,MATCH(1,($D$6='Pre-FTB Report'!$F$4:$F$5000)*($A75='Pre-FTB Report'!$E$4:$E$5000),0)))</f>
        <v/>
      </c>
      <c r="G75" s="48" t="str" cm="1">
        <f t="array" ref="G75">IF(ISERROR(INDEX('Pre-FTB Report'!$J$4:$J$5000,MATCH(1,($D$6='Pre-FTB Report'!$F$4:$F$5000)*($A75='Pre-FTB Report'!$E$4:$E$5000),0))),"",INDEX('Pre-FTB Report'!$J$4:$J$5000,MATCH(1,($D$6='Pre-FTB Report'!$F$4:$F$5000)*($A75='Pre-FTB Report'!$E$4:$E$5000),0)))</f>
        <v/>
      </c>
      <c r="H75" s="90" t="str">
        <f t="shared" si="73"/>
        <v/>
      </c>
      <c r="J75" s="22" t="str">
        <f t="shared" ref="J75:AS75" si="75">IF(AND($G75&lt;K$7,$H75&gt;=K$7),$F75/12,"")</f>
        <v/>
      </c>
      <c r="K75" s="22" t="str">
        <f t="shared" si="75"/>
        <v/>
      </c>
      <c r="L75" s="22" t="str">
        <f t="shared" si="75"/>
        <v/>
      </c>
      <c r="M75" s="22" t="str">
        <f t="shared" si="75"/>
        <v/>
      </c>
      <c r="N75" s="22" t="str">
        <f t="shared" si="75"/>
        <v/>
      </c>
      <c r="O75" s="22" t="str">
        <f t="shared" si="75"/>
        <v/>
      </c>
      <c r="P75" s="22" t="str">
        <f t="shared" si="75"/>
        <v/>
      </c>
      <c r="Q75" s="22" t="str">
        <f t="shared" si="75"/>
        <v/>
      </c>
      <c r="R75" s="22" t="str">
        <f t="shared" si="75"/>
        <v/>
      </c>
      <c r="S75" s="22" t="str">
        <f t="shared" si="75"/>
        <v/>
      </c>
      <c r="T75" s="22" t="str">
        <f t="shared" si="75"/>
        <v/>
      </c>
      <c r="U75" s="22" t="str">
        <f t="shared" si="75"/>
        <v/>
      </c>
      <c r="V75" s="22" t="str">
        <f t="shared" si="75"/>
        <v/>
      </c>
      <c r="W75" s="22" t="str">
        <f t="shared" si="75"/>
        <v/>
      </c>
      <c r="X75" s="22" t="str">
        <f t="shared" si="75"/>
        <v/>
      </c>
      <c r="Y75" s="22" t="str">
        <f t="shared" si="75"/>
        <v/>
      </c>
      <c r="Z75" s="22" t="str">
        <f t="shared" si="75"/>
        <v/>
      </c>
      <c r="AA75" s="22" t="str">
        <f t="shared" si="75"/>
        <v/>
      </c>
      <c r="AB75" s="22" t="str">
        <f t="shared" si="75"/>
        <v/>
      </c>
      <c r="AC75" s="22" t="str">
        <f t="shared" si="75"/>
        <v/>
      </c>
      <c r="AD75" s="22" t="str">
        <f t="shared" si="75"/>
        <v/>
      </c>
      <c r="AE75" s="22" t="str">
        <f t="shared" si="75"/>
        <v/>
      </c>
      <c r="AF75" s="22" t="str">
        <f t="shared" si="75"/>
        <v/>
      </c>
      <c r="AG75" s="22" t="str">
        <f t="shared" si="75"/>
        <v/>
      </c>
      <c r="AH75" s="22" t="str">
        <f t="shared" si="75"/>
        <v/>
      </c>
      <c r="AI75" s="22" t="str">
        <f t="shared" si="75"/>
        <v/>
      </c>
      <c r="AJ75" s="22" t="str">
        <f t="shared" si="75"/>
        <v/>
      </c>
      <c r="AK75" s="22" t="str">
        <f t="shared" si="75"/>
        <v/>
      </c>
      <c r="AL75" s="22" t="str">
        <f t="shared" si="75"/>
        <v/>
      </c>
      <c r="AM75" s="22" t="str">
        <f t="shared" si="75"/>
        <v/>
      </c>
      <c r="AN75" s="22" t="str">
        <f t="shared" si="75"/>
        <v/>
      </c>
      <c r="AO75" s="22" t="str">
        <f t="shared" si="75"/>
        <v/>
      </c>
      <c r="AP75" s="22" t="str">
        <f t="shared" si="75"/>
        <v/>
      </c>
      <c r="AQ75" s="22" t="str">
        <f t="shared" si="75"/>
        <v/>
      </c>
      <c r="AR75" s="22" t="str">
        <f t="shared" si="75"/>
        <v/>
      </c>
      <c r="AS75" s="22" t="str">
        <f t="shared" si="75"/>
        <v/>
      </c>
    </row>
    <row r="76" spans="1:45" x14ac:dyDescent="0.3">
      <c r="A76" s="18">
        <f t="shared" si="35"/>
        <v>66</v>
      </c>
      <c r="B76" s="2">
        <f t="shared" si="36"/>
        <v>67</v>
      </c>
      <c r="C76" s="21" t="str" cm="1">
        <f t="array" ref="C76">IF(ISERROR(INDEX('Pre-FTB Report'!$G$4:$G$5000,MATCH(1,($D$6='Pre-FTB Report'!$F$4:$F$5000)*($A76='Pre-FTB Report'!$E$4:$E$5000),0))),"",INDEX('Pre-FTB Report'!$G$4:$G$5000,MATCH(1,($D$6='Pre-FTB Report'!$F$4:$F$5000)*($A76='Pre-FTB Report'!$E$4:$E$5000),0)))</f>
        <v/>
      </c>
      <c r="D76" s="20"/>
      <c r="E76" s="20"/>
      <c r="F76" s="32" t="str" cm="1">
        <f t="array" ref="F76">IF(ISERROR(INDEX('Pre-FTB Report'!$K$4:$K$5000,MATCH(1,($D$6='Pre-FTB Report'!$F$4:$F$5000)*($A76='Pre-FTB Report'!$E$4:$E$5000),0))),"",INDEX('Pre-FTB Report'!$K$4:$K$5000,MATCH(1,($D$6='Pre-FTB Report'!$F$4:$F$5000)*($A76='Pre-FTB Report'!$E$4:$E$5000),0)))</f>
        <v/>
      </c>
      <c r="G76" s="48" t="str" cm="1">
        <f t="array" ref="G76">IF(ISERROR(INDEX('Pre-FTB Report'!$J$4:$J$5000,MATCH(1,($D$6='Pre-FTB Report'!$F$4:$F$5000)*($A76='Pre-FTB Report'!$E$4:$E$5000),0))),"",INDEX('Pre-FTB Report'!$J$4:$J$5000,MATCH(1,($D$6='Pre-FTB Report'!$F$4:$F$5000)*($A76='Pre-FTB Report'!$E$4:$E$5000),0)))</f>
        <v/>
      </c>
      <c r="H76" s="90" t="str">
        <f t="shared" si="73"/>
        <v/>
      </c>
      <c r="J76" s="22" t="str">
        <f t="shared" ref="J76:AS76" si="76">IF(AND($G76&lt;K$7,$H76&gt;=K$7),$F76/12,"")</f>
        <v/>
      </c>
      <c r="K76" s="22" t="str">
        <f t="shared" si="76"/>
        <v/>
      </c>
      <c r="L76" s="22" t="str">
        <f t="shared" si="76"/>
        <v/>
      </c>
      <c r="M76" s="22" t="str">
        <f t="shared" si="76"/>
        <v/>
      </c>
      <c r="N76" s="22" t="str">
        <f t="shared" si="76"/>
        <v/>
      </c>
      <c r="O76" s="22" t="str">
        <f t="shared" si="76"/>
        <v/>
      </c>
      <c r="P76" s="22" t="str">
        <f t="shared" si="76"/>
        <v/>
      </c>
      <c r="Q76" s="22" t="str">
        <f t="shared" si="76"/>
        <v/>
      </c>
      <c r="R76" s="22" t="str">
        <f t="shared" si="76"/>
        <v/>
      </c>
      <c r="S76" s="22" t="str">
        <f t="shared" si="76"/>
        <v/>
      </c>
      <c r="T76" s="22" t="str">
        <f t="shared" si="76"/>
        <v/>
      </c>
      <c r="U76" s="22" t="str">
        <f t="shared" si="76"/>
        <v/>
      </c>
      <c r="V76" s="22" t="str">
        <f t="shared" si="76"/>
        <v/>
      </c>
      <c r="W76" s="22" t="str">
        <f t="shared" si="76"/>
        <v/>
      </c>
      <c r="X76" s="22" t="str">
        <f t="shared" si="76"/>
        <v/>
      </c>
      <c r="Y76" s="22" t="str">
        <f t="shared" si="76"/>
        <v/>
      </c>
      <c r="Z76" s="22" t="str">
        <f t="shared" si="76"/>
        <v/>
      </c>
      <c r="AA76" s="22" t="str">
        <f t="shared" si="76"/>
        <v/>
      </c>
      <c r="AB76" s="22" t="str">
        <f t="shared" si="76"/>
        <v/>
      </c>
      <c r="AC76" s="22" t="str">
        <f t="shared" si="76"/>
        <v/>
      </c>
      <c r="AD76" s="22" t="str">
        <f t="shared" si="76"/>
        <v/>
      </c>
      <c r="AE76" s="22" t="str">
        <f t="shared" si="76"/>
        <v/>
      </c>
      <c r="AF76" s="22" t="str">
        <f t="shared" si="76"/>
        <v/>
      </c>
      <c r="AG76" s="22" t="str">
        <f t="shared" si="76"/>
        <v/>
      </c>
      <c r="AH76" s="22" t="str">
        <f t="shared" si="76"/>
        <v/>
      </c>
      <c r="AI76" s="22" t="str">
        <f t="shared" si="76"/>
        <v/>
      </c>
      <c r="AJ76" s="22" t="str">
        <f t="shared" si="76"/>
        <v/>
      </c>
      <c r="AK76" s="22" t="str">
        <f t="shared" si="76"/>
        <v/>
      </c>
      <c r="AL76" s="22" t="str">
        <f t="shared" si="76"/>
        <v/>
      </c>
      <c r="AM76" s="22" t="str">
        <f t="shared" si="76"/>
        <v/>
      </c>
      <c r="AN76" s="22" t="str">
        <f t="shared" si="76"/>
        <v/>
      </c>
      <c r="AO76" s="22" t="str">
        <f t="shared" si="76"/>
        <v/>
      </c>
      <c r="AP76" s="22" t="str">
        <f t="shared" si="76"/>
        <v/>
      </c>
      <c r="AQ76" s="22" t="str">
        <f t="shared" si="76"/>
        <v/>
      </c>
      <c r="AR76" s="22" t="str">
        <f t="shared" si="76"/>
        <v/>
      </c>
      <c r="AS76" s="22" t="str">
        <f t="shared" si="76"/>
        <v/>
      </c>
    </row>
    <row r="77" spans="1:45" x14ac:dyDescent="0.3">
      <c r="A77" s="18">
        <f t="shared" si="35"/>
        <v>67</v>
      </c>
      <c r="B77" s="2">
        <f t="shared" si="36"/>
        <v>68</v>
      </c>
      <c r="C77" s="21" t="str" cm="1">
        <f t="array" ref="C77">IF(ISERROR(INDEX('Pre-FTB Report'!$G$4:$G$5000,MATCH(1,($D$6='Pre-FTB Report'!$F$4:$F$5000)*($A77='Pre-FTB Report'!$E$4:$E$5000),0))),"",INDEX('Pre-FTB Report'!$G$4:$G$5000,MATCH(1,($D$6='Pre-FTB Report'!$F$4:$F$5000)*($A77='Pre-FTB Report'!$E$4:$E$5000),0)))</f>
        <v/>
      </c>
      <c r="D77" s="20"/>
      <c r="E77" s="20"/>
      <c r="F77" s="32" t="str" cm="1">
        <f t="array" ref="F77">IF(ISERROR(INDEX('Pre-FTB Report'!$K$4:$K$5000,MATCH(1,($D$6='Pre-FTB Report'!$F$4:$F$5000)*($A77='Pre-FTB Report'!$E$4:$E$5000),0))),"",INDEX('Pre-FTB Report'!$K$4:$K$5000,MATCH(1,($D$6='Pre-FTB Report'!$F$4:$F$5000)*($A77='Pre-FTB Report'!$E$4:$E$5000),0)))</f>
        <v/>
      </c>
      <c r="G77" s="48" t="str" cm="1">
        <f t="array" ref="G77">IF(ISERROR(INDEX('Pre-FTB Report'!$J$4:$J$5000,MATCH(1,($D$6='Pre-FTB Report'!$F$4:$F$5000)*($A77='Pre-FTB Report'!$E$4:$E$5000),0))),"",INDEX('Pre-FTB Report'!$J$4:$J$5000,MATCH(1,($D$6='Pre-FTB Report'!$F$4:$F$5000)*($A77='Pre-FTB Report'!$E$4:$E$5000),0)))</f>
        <v/>
      </c>
      <c r="H77" s="90" t="str">
        <f t="shared" si="73"/>
        <v/>
      </c>
      <c r="J77" s="22" t="str">
        <f t="shared" ref="J77:AS77" si="77">IF(AND($G77&lt;K$7,$H77&gt;=K$7),$F77/12,"")</f>
        <v/>
      </c>
      <c r="K77" s="22" t="str">
        <f t="shared" si="77"/>
        <v/>
      </c>
      <c r="L77" s="22" t="str">
        <f t="shared" si="77"/>
        <v/>
      </c>
      <c r="M77" s="22" t="str">
        <f t="shared" si="77"/>
        <v/>
      </c>
      <c r="N77" s="22" t="str">
        <f t="shared" si="77"/>
        <v/>
      </c>
      <c r="O77" s="22" t="str">
        <f t="shared" si="77"/>
        <v/>
      </c>
      <c r="P77" s="22" t="str">
        <f t="shared" si="77"/>
        <v/>
      </c>
      <c r="Q77" s="22" t="str">
        <f t="shared" si="77"/>
        <v/>
      </c>
      <c r="R77" s="22" t="str">
        <f t="shared" si="77"/>
        <v/>
      </c>
      <c r="S77" s="22" t="str">
        <f t="shared" si="77"/>
        <v/>
      </c>
      <c r="T77" s="22" t="str">
        <f t="shared" si="77"/>
        <v/>
      </c>
      <c r="U77" s="22" t="str">
        <f t="shared" si="77"/>
        <v/>
      </c>
      <c r="V77" s="22" t="str">
        <f t="shared" si="77"/>
        <v/>
      </c>
      <c r="W77" s="22" t="str">
        <f t="shared" si="77"/>
        <v/>
      </c>
      <c r="X77" s="22" t="str">
        <f t="shared" si="77"/>
        <v/>
      </c>
      <c r="Y77" s="22" t="str">
        <f t="shared" si="77"/>
        <v/>
      </c>
      <c r="Z77" s="22" t="str">
        <f t="shared" si="77"/>
        <v/>
      </c>
      <c r="AA77" s="22" t="str">
        <f t="shared" si="77"/>
        <v/>
      </c>
      <c r="AB77" s="22" t="str">
        <f t="shared" si="77"/>
        <v/>
      </c>
      <c r="AC77" s="22" t="str">
        <f t="shared" si="77"/>
        <v/>
      </c>
      <c r="AD77" s="22" t="str">
        <f t="shared" si="77"/>
        <v/>
      </c>
      <c r="AE77" s="22" t="str">
        <f t="shared" si="77"/>
        <v/>
      </c>
      <c r="AF77" s="22" t="str">
        <f t="shared" si="77"/>
        <v/>
      </c>
      <c r="AG77" s="22" t="str">
        <f t="shared" si="77"/>
        <v/>
      </c>
      <c r="AH77" s="22" t="str">
        <f t="shared" si="77"/>
        <v/>
      </c>
      <c r="AI77" s="22" t="str">
        <f t="shared" si="77"/>
        <v/>
      </c>
      <c r="AJ77" s="22" t="str">
        <f t="shared" si="77"/>
        <v/>
      </c>
      <c r="AK77" s="22" t="str">
        <f t="shared" si="77"/>
        <v/>
      </c>
      <c r="AL77" s="22" t="str">
        <f t="shared" si="77"/>
        <v/>
      </c>
      <c r="AM77" s="22" t="str">
        <f t="shared" si="77"/>
        <v/>
      </c>
      <c r="AN77" s="22" t="str">
        <f t="shared" si="77"/>
        <v/>
      </c>
      <c r="AO77" s="22" t="str">
        <f t="shared" si="77"/>
        <v/>
      </c>
      <c r="AP77" s="22" t="str">
        <f t="shared" si="77"/>
        <v/>
      </c>
      <c r="AQ77" s="22" t="str">
        <f t="shared" si="77"/>
        <v/>
      </c>
      <c r="AR77" s="22" t="str">
        <f t="shared" si="77"/>
        <v/>
      </c>
      <c r="AS77" s="22" t="str">
        <f t="shared" si="77"/>
        <v/>
      </c>
    </row>
    <row r="78" spans="1:45" x14ac:dyDescent="0.3">
      <c r="A78" s="18">
        <f t="shared" si="35"/>
        <v>68</v>
      </c>
      <c r="B78" s="2">
        <f t="shared" si="36"/>
        <v>69</v>
      </c>
      <c r="C78" s="21" t="str" cm="1">
        <f t="array" ref="C78">IF(ISERROR(INDEX('Pre-FTB Report'!$G$4:$G$5000,MATCH(1,($D$6='Pre-FTB Report'!$F$4:$F$5000)*($A78='Pre-FTB Report'!$E$4:$E$5000),0))),"",INDEX('Pre-FTB Report'!$G$4:$G$5000,MATCH(1,($D$6='Pre-FTB Report'!$F$4:$F$5000)*($A78='Pre-FTB Report'!$E$4:$E$5000),0)))</f>
        <v/>
      </c>
      <c r="D78" s="20"/>
      <c r="E78" s="20"/>
      <c r="F78" s="32" t="str" cm="1">
        <f t="array" ref="F78">IF(ISERROR(INDEX('Pre-FTB Report'!$K$4:$K$5000,MATCH(1,($D$6='Pre-FTB Report'!$F$4:$F$5000)*($A78='Pre-FTB Report'!$E$4:$E$5000),0))),"",INDEX('Pre-FTB Report'!$K$4:$K$5000,MATCH(1,($D$6='Pre-FTB Report'!$F$4:$F$5000)*($A78='Pre-FTB Report'!$E$4:$E$5000),0)))</f>
        <v/>
      </c>
      <c r="G78" s="48" t="str" cm="1">
        <f t="array" ref="G78">IF(ISERROR(INDEX('Pre-FTB Report'!$J$4:$J$5000,MATCH(1,($D$6='Pre-FTB Report'!$F$4:$F$5000)*($A78='Pre-FTB Report'!$E$4:$E$5000),0))),"",INDEX('Pre-FTB Report'!$J$4:$J$5000,MATCH(1,($D$6='Pre-FTB Report'!$F$4:$F$5000)*($A78='Pre-FTB Report'!$E$4:$E$5000),0)))</f>
        <v/>
      </c>
      <c r="H78" s="90" t="str">
        <f t="shared" si="73"/>
        <v/>
      </c>
      <c r="J78" s="22" t="str">
        <f t="shared" ref="J78:AS78" si="78">IF(AND($G78&lt;K$7,$H78&gt;=K$7),$F78/12,"")</f>
        <v/>
      </c>
      <c r="K78" s="22" t="str">
        <f t="shared" si="78"/>
        <v/>
      </c>
      <c r="L78" s="22" t="str">
        <f t="shared" si="78"/>
        <v/>
      </c>
      <c r="M78" s="22" t="str">
        <f t="shared" si="78"/>
        <v/>
      </c>
      <c r="N78" s="22" t="str">
        <f t="shared" si="78"/>
        <v/>
      </c>
      <c r="O78" s="22" t="str">
        <f t="shared" si="78"/>
        <v/>
      </c>
      <c r="P78" s="22" t="str">
        <f t="shared" si="78"/>
        <v/>
      </c>
      <c r="Q78" s="22" t="str">
        <f t="shared" si="78"/>
        <v/>
      </c>
      <c r="R78" s="22" t="str">
        <f t="shared" si="78"/>
        <v/>
      </c>
      <c r="S78" s="22" t="str">
        <f t="shared" si="78"/>
        <v/>
      </c>
      <c r="T78" s="22" t="str">
        <f t="shared" si="78"/>
        <v/>
      </c>
      <c r="U78" s="22" t="str">
        <f t="shared" si="78"/>
        <v/>
      </c>
      <c r="V78" s="22" t="str">
        <f t="shared" si="78"/>
        <v/>
      </c>
      <c r="W78" s="22" t="str">
        <f t="shared" si="78"/>
        <v/>
      </c>
      <c r="X78" s="22" t="str">
        <f t="shared" si="78"/>
        <v/>
      </c>
      <c r="Y78" s="22" t="str">
        <f t="shared" si="78"/>
        <v/>
      </c>
      <c r="Z78" s="22" t="str">
        <f t="shared" si="78"/>
        <v/>
      </c>
      <c r="AA78" s="22" t="str">
        <f t="shared" si="78"/>
        <v/>
      </c>
      <c r="AB78" s="22" t="str">
        <f t="shared" si="78"/>
        <v/>
      </c>
      <c r="AC78" s="22" t="str">
        <f t="shared" si="78"/>
        <v/>
      </c>
      <c r="AD78" s="22" t="str">
        <f t="shared" si="78"/>
        <v/>
      </c>
      <c r="AE78" s="22" t="str">
        <f t="shared" si="78"/>
        <v/>
      </c>
      <c r="AF78" s="22" t="str">
        <f t="shared" si="78"/>
        <v/>
      </c>
      <c r="AG78" s="22" t="str">
        <f t="shared" si="78"/>
        <v/>
      </c>
      <c r="AH78" s="22" t="str">
        <f t="shared" si="78"/>
        <v/>
      </c>
      <c r="AI78" s="22" t="str">
        <f t="shared" si="78"/>
        <v/>
      </c>
      <c r="AJ78" s="22" t="str">
        <f t="shared" si="78"/>
        <v/>
      </c>
      <c r="AK78" s="22" t="str">
        <f t="shared" si="78"/>
        <v/>
      </c>
      <c r="AL78" s="22" t="str">
        <f t="shared" si="78"/>
        <v/>
      </c>
      <c r="AM78" s="22" t="str">
        <f t="shared" si="78"/>
        <v/>
      </c>
      <c r="AN78" s="22" t="str">
        <f t="shared" si="78"/>
        <v/>
      </c>
      <c r="AO78" s="22" t="str">
        <f t="shared" si="78"/>
        <v/>
      </c>
      <c r="AP78" s="22" t="str">
        <f t="shared" si="78"/>
        <v/>
      </c>
      <c r="AQ78" s="22" t="str">
        <f t="shared" si="78"/>
        <v/>
      </c>
      <c r="AR78" s="22" t="str">
        <f t="shared" si="78"/>
        <v/>
      </c>
      <c r="AS78" s="22" t="str">
        <f t="shared" si="78"/>
        <v/>
      </c>
    </row>
    <row r="79" spans="1:45" x14ac:dyDescent="0.3">
      <c r="A79" s="18">
        <f t="shared" si="35"/>
        <v>69</v>
      </c>
      <c r="B79" s="2">
        <f t="shared" si="36"/>
        <v>70</v>
      </c>
      <c r="C79" s="21" t="str" cm="1">
        <f t="array" ref="C79">IF(ISERROR(INDEX('Pre-FTB Report'!$G$4:$G$5000,MATCH(1,($D$6='Pre-FTB Report'!$F$4:$F$5000)*($A79='Pre-FTB Report'!$E$4:$E$5000),0))),"",INDEX('Pre-FTB Report'!$G$4:$G$5000,MATCH(1,($D$6='Pre-FTB Report'!$F$4:$F$5000)*($A79='Pre-FTB Report'!$E$4:$E$5000),0)))</f>
        <v/>
      </c>
      <c r="D79" s="20"/>
      <c r="E79" s="20"/>
      <c r="F79" s="32" t="str" cm="1">
        <f t="array" ref="F79">IF(ISERROR(INDEX('Pre-FTB Report'!$K$4:$K$5000,MATCH(1,($D$6='Pre-FTB Report'!$F$4:$F$5000)*($A79='Pre-FTB Report'!$E$4:$E$5000),0))),"",INDEX('Pre-FTB Report'!$K$4:$K$5000,MATCH(1,($D$6='Pre-FTB Report'!$F$4:$F$5000)*($A79='Pre-FTB Report'!$E$4:$E$5000),0)))</f>
        <v/>
      </c>
      <c r="G79" s="48" t="str" cm="1">
        <f t="array" ref="G79">IF(ISERROR(INDEX('Pre-FTB Report'!$J$4:$J$5000,MATCH(1,($D$6='Pre-FTB Report'!$F$4:$F$5000)*($A79='Pre-FTB Report'!$E$4:$E$5000),0))),"",INDEX('Pre-FTB Report'!$J$4:$J$5000,MATCH(1,($D$6='Pre-FTB Report'!$F$4:$F$5000)*($A79='Pre-FTB Report'!$E$4:$E$5000),0)))</f>
        <v/>
      </c>
      <c r="H79" s="90" t="str">
        <f t="shared" si="73"/>
        <v/>
      </c>
      <c r="J79" s="22" t="str">
        <f t="shared" ref="J79:AS79" si="79">IF(AND($G79&lt;K$7,$H79&gt;=K$7),$F79/12,"")</f>
        <v/>
      </c>
      <c r="K79" s="22" t="str">
        <f t="shared" si="79"/>
        <v/>
      </c>
      <c r="L79" s="22" t="str">
        <f t="shared" si="79"/>
        <v/>
      </c>
      <c r="M79" s="22" t="str">
        <f t="shared" si="79"/>
        <v/>
      </c>
      <c r="N79" s="22" t="str">
        <f t="shared" si="79"/>
        <v/>
      </c>
      <c r="O79" s="22" t="str">
        <f t="shared" si="79"/>
        <v/>
      </c>
      <c r="P79" s="22" t="str">
        <f t="shared" si="79"/>
        <v/>
      </c>
      <c r="Q79" s="22" t="str">
        <f t="shared" si="79"/>
        <v/>
      </c>
      <c r="R79" s="22" t="str">
        <f t="shared" si="79"/>
        <v/>
      </c>
      <c r="S79" s="22" t="str">
        <f t="shared" si="79"/>
        <v/>
      </c>
      <c r="T79" s="22" t="str">
        <f t="shared" si="79"/>
        <v/>
      </c>
      <c r="U79" s="22" t="str">
        <f t="shared" si="79"/>
        <v/>
      </c>
      <c r="V79" s="22" t="str">
        <f t="shared" si="79"/>
        <v/>
      </c>
      <c r="W79" s="22" t="str">
        <f t="shared" si="79"/>
        <v/>
      </c>
      <c r="X79" s="22" t="str">
        <f t="shared" si="79"/>
        <v/>
      </c>
      <c r="Y79" s="22" t="str">
        <f t="shared" si="79"/>
        <v/>
      </c>
      <c r="Z79" s="22" t="str">
        <f t="shared" si="79"/>
        <v/>
      </c>
      <c r="AA79" s="22" t="str">
        <f t="shared" si="79"/>
        <v/>
      </c>
      <c r="AB79" s="22" t="str">
        <f t="shared" si="79"/>
        <v/>
      </c>
      <c r="AC79" s="22" t="str">
        <f t="shared" si="79"/>
        <v/>
      </c>
      <c r="AD79" s="22" t="str">
        <f t="shared" si="79"/>
        <v/>
      </c>
      <c r="AE79" s="22" t="str">
        <f t="shared" si="79"/>
        <v/>
      </c>
      <c r="AF79" s="22" t="str">
        <f t="shared" si="79"/>
        <v/>
      </c>
      <c r="AG79" s="22" t="str">
        <f t="shared" si="79"/>
        <v/>
      </c>
      <c r="AH79" s="22" t="str">
        <f t="shared" si="79"/>
        <v/>
      </c>
      <c r="AI79" s="22" t="str">
        <f t="shared" si="79"/>
        <v/>
      </c>
      <c r="AJ79" s="22" t="str">
        <f t="shared" si="79"/>
        <v/>
      </c>
      <c r="AK79" s="22" t="str">
        <f t="shared" si="79"/>
        <v/>
      </c>
      <c r="AL79" s="22" t="str">
        <f t="shared" si="79"/>
        <v/>
      </c>
      <c r="AM79" s="22" t="str">
        <f t="shared" si="79"/>
        <v/>
      </c>
      <c r="AN79" s="22" t="str">
        <f t="shared" si="79"/>
        <v/>
      </c>
      <c r="AO79" s="22" t="str">
        <f t="shared" si="79"/>
        <v/>
      </c>
      <c r="AP79" s="22" t="str">
        <f t="shared" si="79"/>
        <v/>
      </c>
      <c r="AQ79" s="22" t="str">
        <f t="shared" si="79"/>
        <v/>
      </c>
      <c r="AR79" s="22" t="str">
        <f t="shared" si="79"/>
        <v/>
      </c>
      <c r="AS79" s="22" t="str">
        <f t="shared" si="79"/>
        <v/>
      </c>
    </row>
    <row r="80" spans="1:45" x14ac:dyDescent="0.3">
      <c r="A80" s="18">
        <f t="shared" si="35"/>
        <v>70</v>
      </c>
      <c r="B80" s="2">
        <f t="shared" si="36"/>
        <v>71</v>
      </c>
      <c r="C80" s="21" t="str" cm="1">
        <f t="array" ref="C80">IF(ISERROR(INDEX('Pre-FTB Report'!$G$4:$G$5000,MATCH(1,($D$6='Pre-FTB Report'!$F$4:$F$5000)*($A80='Pre-FTB Report'!$E$4:$E$5000),0))),"",INDEX('Pre-FTB Report'!$G$4:$G$5000,MATCH(1,($D$6='Pre-FTB Report'!$F$4:$F$5000)*($A80='Pre-FTB Report'!$E$4:$E$5000),0)))</f>
        <v/>
      </c>
      <c r="D80" s="20"/>
      <c r="E80" s="20"/>
      <c r="F80" s="32" t="str" cm="1">
        <f t="array" ref="F80">IF(ISERROR(INDEX('Pre-FTB Report'!$K$4:$K$5000,MATCH(1,($D$6='Pre-FTB Report'!$F$4:$F$5000)*($A80='Pre-FTB Report'!$E$4:$E$5000),0))),"",INDEX('Pre-FTB Report'!$K$4:$K$5000,MATCH(1,($D$6='Pre-FTB Report'!$F$4:$F$5000)*($A80='Pre-FTB Report'!$E$4:$E$5000),0)))</f>
        <v/>
      </c>
      <c r="G80" s="48" t="str" cm="1">
        <f t="array" ref="G80">IF(ISERROR(INDEX('Pre-FTB Report'!$J$4:$J$5000,MATCH(1,($D$6='Pre-FTB Report'!$F$4:$F$5000)*($A80='Pre-FTB Report'!$E$4:$E$5000),0))),"",INDEX('Pre-FTB Report'!$J$4:$J$5000,MATCH(1,($D$6='Pre-FTB Report'!$F$4:$F$5000)*($A80='Pre-FTB Report'!$E$4:$E$5000),0)))</f>
        <v/>
      </c>
      <c r="H80" s="90" t="str">
        <f t="shared" si="73"/>
        <v/>
      </c>
      <c r="J80" s="22" t="str">
        <f t="shared" ref="J80:AS80" si="80">IF(AND($G80&lt;K$7,$H80&gt;=K$7),$F80/12,"")</f>
        <v/>
      </c>
      <c r="K80" s="22" t="str">
        <f t="shared" si="80"/>
        <v/>
      </c>
      <c r="L80" s="22" t="str">
        <f t="shared" si="80"/>
        <v/>
      </c>
      <c r="M80" s="22" t="str">
        <f t="shared" si="80"/>
        <v/>
      </c>
      <c r="N80" s="22" t="str">
        <f t="shared" si="80"/>
        <v/>
      </c>
      <c r="O80" s="22" t="str">
        <f t="shared" si="80"/>
        <v/>
      </c>
      <c r="P80" s="22" t="str">
        <f t="shared" si="80"/>
        <v/>
      </c>
      <c r="Q80" s="22" t="str">
        <f t="shared" si="80"/>
        <v/>
      </c>
      <c r="R80" s="22" t="str">
        <f t="shared" si="80"/>
        <v/>
      </c>
      <c r="S80" s="22" t="str">
        <f t="shared" si="80"/>
        <v/>
      </c>
      <c r="T80" s="22" t="str">
        <f t="shared" si="80"/>
        <v/>
      </c>
      <c r="U80" s="22" t="str">
        <f t="shared" si="80"/>
        <v/>
      </c>
      <c r="V80" s="22" t="str">
        <f t="shared" si="80"/>
        <v/>
      </c>
      <c r="W80" s="22" t="str">
        <f t="shared" si="80"/>
        <v/>
      </c>
      <c r="X80" s="22" t="str">
        <f t="shared" si="80"/>
        <v/>
      </c>
      <c r="Y80" s="22" t="str">
        <f t="shared" si="80"/>
        <v/>
      </c>
      <c r="Z80" s="22" t="str">
        <f t="shared" si="80"/>
        <v/>
      </c>
      <c r="AA80" s="22" t="str">
        <f t="shared" si="80"/>
        <v/>
      </c>
      <c r="AB80" s="22" t="str">
        <f t="shared" si="80"/>
        <v/>
      </c>
      <c r="AC80" s="22" t="str">
        <f t="shared" si="80"/>
        <v/>
      </c>
      <c r="AD80" s="22" t="str">
        <f t="shared" si="80"/>
        <v/>
      </c>
      <c r="AE80" s="22" t="str">
        <f t="shared" si="80"/>
        <v/>
      </c>
      <c r="AF80" s="22" t="str">
        <f t="shared" si="80"/>
        <v/>
      </c>
      <c r="AG80" s="22" t="str">
        <f t="shared" si="80"/>
        <v/>
      </c>
      <c r="AH80" s="22" t="str">
        <f t="shared" si="80"/>
        <v/>
      </c>
      <c r="AI80" s="22" t="str">
        <f t="shared" si="80"/>
        <v/>
      </c>
      <c r="AJ80" s="22" t="str">
        <f t="shared" si="80"/>
        <v/>
      </c>
      <c r="AK80" s="22" t="str">
        <f t="shared" si="80"/>
        <v/>
      </c>
      <c r="AL80" s="22" t="str">
        <f t="shared" si="80"/>
        <v/>
      </c>
      <c r="AM80" s="22" t="str">
        <f t="shared" si="80"/>
        <v/>
      </c>
      <c r="AN80" s="22" t="str">
        <f t="shared" si="80"/>
        <v/>
      </c>
      <c r="AO80" s="22" t="str">
        <f t="shared" si="80"/>
        <v/>
      </c>
      <c r="AP80" s="22" t="str">
        <f t="shared" si="80"/>
        <v/>
      </c>
      <c r="AQ80" s="22" t="str">
        <f t="shared" si="80"/>
        <v/>
      </c>
      <c r="AR80" s="22" t="str">
        <f t="shared" si="80"/>
        <v/>
      </c>
      <c r="AS80" s="22" t="str">
        <f t="shared" si="80"/>
        <v/>
      </c>
    </row>
    <row r="81" spans="1:45" x14ac:dyDescent="0.3">
      <c r="A81" s="18">
        <f t="shared" si="35"/>
        <v>71</v>
      </c>
      <c r="B81" s="2">
        <f t="shared" si="36"/>
        <v>72</v>
      </c>
      <c r="C81" s="21" t="str" cm="1">
        <f t="array" ref="C81">IF(ISERROR(INDEX('Pre-FTB Report'!$G$4:$G$5000,MATCH(1,($D$6='Pre-FTB Report'!$F$4:$F$5000)*($A81='Pre-FTB Report'!$E$4:$E$5000),0))),"",INDEX('Pre-FTB Report'!$G$4:$G$5000,MATCH(1,($D$6='Pre-FTB Report'!$F$4:$F$5000)*($A81='Pre-FTB Report'!$E$4:$E$5000),0)))</f>
        <v/>
      </c>
      <c r="D81" s="20"/>
      <c r="E81" s="20"/>
      <c r="F81" s="32" t="str" cm="1">
        <f t="array" ref="F81">IF(ISERROR(INDEX('Pre-FTB Report'!$K$4:$K$5000,MATCH(1,($D$6='Pre-FTB Report'!$F$4:$F$5000)*($A81='Pre-FTB Report'!$E$4:$E$5000),0))),"",INDEX('Pre-FTB Report'!$K$4:$K$5000,MATCH(1,($D$6='Pre-FTB Report'!$F$4:$F$5000)*($A81='Pre-FTB Report'!$E$4:$E$5000),0)))</f>
        <v/>
      </c>
      <c r="G81" s="48" t="str" cm="1">
        <f t="array" ref="G81">IF(ISERROR(INDEX('Pre-FTB Report'!$J$4:$J$5000,MATCH(1,($D$6='Pre-FTB Report'!$F$4:$F$5000)*($A81='Pre-FTB Report'!$E$4:$E$5000),0))),"",INDEX('Pre-FTB Report'!$J$4:$J$5000,MATCH(1,($D$6='Pre-FTB Report'!$F$4:$F$5000)*($A81='Pre-FTB Report'!$E$4:$E$5000),0)))</f>
        <v/>
      </c>
      <c r="H81" s="90" t="str">
        <f t="shared" si="73"/>
        <v/>
      </c>
      <c r="J81" s="22" t="str">
        <f t="shared" ref="J81:AS81" si="81">IF(AND($G81&lt;K$7,$H81&gt;=K$7),$F81/12,"")</f>
        <v/>
      </c>
      <c r="K81" s="22" t="str">
        <f t="shared" si="81"/>
        <v/>
      </c>
      <c r="L81" s="22" t="str">
        <f t="shared" si="81"/>
        <v/>
      </c>
      <c r="M81" s="22" t="str">
        <f t="shared" si="81"/>
        <v/>
      </c>
      <c r="N81" s="22" t="str">
        <f t="shared" si="81"/>
        <v/>
      </c>
      <c r="O81" s="22" t="str">
        <f t="shared" si="81"/>
        <v/>
      </c>
      <c r="P81" s="22" t="str">
        <f t="shared" si="81"/>
        <v/>
      </c>
      <c r="Q81" s="22" t="str">
        <f t="shared" si="81"/>
        <v/>
      </c>
      <c r="R81" s="22" t="str">
        <f t="shared" si="81"/>
        <v/>
      </c>
      <c r="S81" s="22" t="str">
        <f t="shared" si="81"/>
        <v/>
      </c>
      <c r="T81" s="22" t="str">
        <f t="shared" si="81"/>
        <v/>
      </c>
      <c r="U81" s="22" t="str">
        <f t="shared" si="81"/>
        <v/>
      </c>
      <c r="V81" s="22" t="str">
        <f t="shared" si="81"/>
        <v/>
      </c>
      <c r="W81" s="22" t="str">
        <f t="shared" si="81"/>
        <v/>
      </c>
      <c r="X81" s="22" t="str">
        <f t="shared" si="81"/>
        <v/>
      </c>
      <c r="Y81" s="22" t="str">
        <f t="shared" si="81"/>
        <v/>
      </c>
      <c r="Z81" s="22" t="str">
        <f t="shared" si="81"/>
        <v/>
      </c>
      <c r="AA81" s="22" t="str">
        <f t="shared" si="81"/>
        <v/>
      </c>
      <c r="AB81" s="22" t="str">
        <f t="shared" si="81"/>
        <v/>
      </c>
      <c r="AC81" s="22" t="str">
        <f t="shared" si="81"/>
        <v/>
      </c>
      <c r="AD81" s="22" t="str">
        <f t="shared" si="81"/>
        <v/>
      </c>
      <c r="AE81" s="22" t="str">
        <f t="shared" si="81"/>
        <v/>
      </c>
      <c r="AF81" s="22" t="str">
        <f t="shared" si="81"/>
        <v/>
      </c>
      <c r="AG81" s="22" t="str">
        <f t="shared" si="81"/>
        <v/>
      </c>
      <c r="AH81" s="22" t="str">
        <f t="shared" si="81"/>
        <v/>
      </c>
      <c r="AI81" s="22" t="str">
        <f t="shared" si="81"/>
        <v/>
      </c>
      <c r="AJ81" s="22" t="str">
        <f t="shared" si="81"/>
        <v/>
      </c>
      <c r="AK81" s="22" t="str">
        <f t="shared" si="81"/>
        <v/>
      </c>
      <c r="AL81" s="22" t="str">
        <f t="shared" si="81"/>
        <v/>
      </c>
      <c r="AM81" s="22" t="str">
        <f t="shared" si="81"/>
        <v/>
      </c>
      <c r="AN81" s="22" t="str">
        <f t="shared" si="81"/>
        <v/>
      </c>
      <c r="AO81" s="22" t="str">
        <f t="shared" si="81"/>
        <v/>
      </c>
      <c r="AP81" s="22" t="str">
        <f t="shared" si="81"/>
        <v/>
      </c>
      <c r="AQ81" s="22" t="str">
        <f t="shared" si="81"/>
        <v/>
      </c>
      <c r="AR81" s="22" t="str">
        <f t="shared" si="81"/>
        <v/>
      </c>
      <c r="AS81" s="22" t="str">
        <f t="shared" si="81"/>
        <v/>
      </c>
    </row>
    <row r="82" spans="1:45" x14ac:dyDescent="0.3">
      <c r="A82" s="18">
        <f t="shared" si="35"/>
        <v>72</v>
      </c>
      <c r="B82" s="2">
        <f t="shared" si="36"/>
        <v>73</v>
      </c>
      <c r="C82" s="21" t="str" cm="1">
        <f t="array" ref="C82">IF(ISERROR(INDEX('Pre-FTB Report'!$G$4:$G$5000,MATCH(1,($D$6='Pre-FTB Report'!$F$4:$F$5000)*($A82='Pre-FTB Report'!$E$4:$E$5000),0))),"",INDEX('Pre-FTB Report'!$G$4:$G$5000,MATCH(1,($D$6='Pre-FTB Report'!$F$4:$F$5000)*($A82='Pre-FTB Report'!$E$4:$E$5000),0)))</f>
        <v/>
      </c>
      <c r="D82" s="20"/>
      <c r="E82" s="20"/>
      <c r="F82" s="32" t="str" cm="1">
        <f t="array" ref="F82">IF(ISERROR(INDEX('Pre-FTB Report'!$K$4:$K$5000,MATCH(1,($D$6='Pre-FTB Report'!$F$4:$F$5000)*($A82='Pre-FTB Report'!$E$4:$E$5000),0))),"",INDEX('Pre-FTB Report'!$K$4:$K$5000,MATCH(1,($D$6='Pre-FTB Report'!$F$4:$F$5000)*($A82='Pre-FTB Report'!$E$4:$E$5000),0)))</f>
        <v/>
      </c>
      <c r="G82" s="48" t="str" cm="1">
        <f t="array" ref="G82">IF(ISERROR(INDEX('Pre-FTB Report'!$J$4:$J$5000,MATCH(1,($D$6='Pre-FTB Report'!$F$4:$F$5000)*($A82='Pre-FTB Report'!$E$4:$E$5000),0))),"",INDEX('Pre-FTB Report'!$J$4:$J$5000,MATCH(1,($D$6='Pre-FTB Report'!$F$4:$F$5000)*($A82='Pre-FTB Report'!$E$4:$E$5000),0)))</f>
        <v/>
      </c>
      <c r="H82" s="90" t="str">
        <f t="shared" si="73"/>
        <v/>
      </c>
      <c r="J82" s="22" t="str">
        <f t="shared" ref="J82:AS82" si="82">IF(AND($G82&lt;K$7,$H82&gt;=K$7),$F82/12,"")</f>
        <v/>
      </c>
      <c r="K82" s="22" t="str">
        <f t="shared" si="82"/>
        <v/>
      </c>
      <c r="L82" s="22" t="str">
        <f t="shared" si="82"/>
        <v/>
      </c>
      <c r="M82" s="22" t="str">
        <f t="shared" si="82"/>
        <v/>
      </c>
      <c r="N82" s="22" t="str">
        <f t="shared" si="82"/>
        <v/>
      </c>
      <c r="O82" s="22" t="str">
        <f t="shared" si="82"/>
        <v/>
      </c>
      <c r="P82" s="22" t="str">
        <f t="shared" si="82"/>
        <v/>
      </c>
      <c r="Q82" s="22" t="str">
        <f t="shared" si="82"/>
        <v/>
      </c>
      <c r="R82" s="22" t="str">
        <f t="shared" si="82"/>
        <v/>
      </c>
      <c r="S82" s="22" t="str">
        <f t="shared" si="82"/>
        <v/>
      </c>
      <c r="T82" s="22" t="str">
        <f t="shared" si="82"/>
        <v/>
      </c>
      <c r="U82" s="22" t="str">
        <f t="shared" si="82"/>
        <v/>
      </c>
      <c r="V82" s="22" t="str">
        <f t="shared" si="82"/>
        <v/>
      </c>
      <c r="W82" s="22" t="str">
        <f t="shared" si="82"/>
        <v/>
      </c>
      <c r="X82" s="22" t="str">
        <f t="shared" si="82"/>
        <v/>
      </c>
      <c r="Y82" s="22" t="str">
        <f t="shared" si="82"/>
        <v/>
      </c>
      <c r="Z82" s="22" t="str">
        <f t="shared" si="82"/>
        <v/>
      </c>
      <c r="AA82" s="22" t="str">
        <f t="shared" si="82"/>
        <v/>
      </c>
      <c r="AB82" s="22" t="str">
        <f t="shared" si="82"/>
        <v/>
      </c>
      <c r="AC82" s="22" t="str">
        <f t="shared" si="82"/>
        <v/>
      </c>
      <c r="AD82" s="22" t="str">
        <f t="shared" si="82"/>
        <v/>
      </c>
      <c r="AE82" s="22" t="str">
        <f t="shared" si="82"/>
        <v/>
      </c>
      <c r="AF82" s="22" t="str">
        <f t="shared" si="82"/>
        <v/>
      </c>
      <c r="AG82" s="22" t="str">
        <f t="shared" si="82"/>
        <v/>
      </c>
      <c r="AH82" s="22" t="str">
        <f t="shared" si="82"/>
        <v/>
      </c>
      <c r="AI82" s="22" t="str">
        <f t="shared" si="82"/>
        <v/>
      </c>
      <c r="AJ82" s="22" t="str">
        <f t="shared" si="82"/>
        <v/>
      </c>
      <c r="AK82" s="22" t="str">
        <f t="shared" si="82"/>
        <v/>
      </c>
      <c r="AL82" s="22" t="str">
        <f t="shared" si="82"/>
        <v/>
      </c>
      <c r="AM82" s="22" t="str">
        <f t="shared" si="82"/>
        <v/>
      </c>
      <c r="AN82" s="22" t="str">
        <f t="shared" si="82"/>
        <v/>
      </c>
      <c r="AO82" s="22" t="str">
        <f t="shared" si="82"/>
        <v/>
      </c>
      <c r="AP82" s="22" t="str">
        <f t="shared" si="82"/>
        <v/>
      </c>
      <c r="AQ82" s="22" t="str">
        <f t="shared" si="82"/>
        <v/>
      </c>
      <c r="AR82" s="22" t="str">
        <f t="shared" si="82"/>
        <v/>
      </c>
      <c r="AS82" s="22" t="str">
        <f t="shared" si="82"/>
        <v/>
      </c>
    </row>
    <row r="83" spans="1:45" x14ac:dyDescent="0.3">
      <c r="A83" s="18">
        <f t="shared" si="35"/>
        <v>73</v>
      </c>
      <c r="B83" s="2">
        <f t="shared" si="36"/>
        <v>74</v>
      </c>
      <c r="C83" s="21" t="str" cm="1">
        <f t="array" ref="C83">IF(ISERROR(INDEX('Pre-FTB Report'!$G$4:$G$5000,MATCH(1,($D$6='Pre-FTB Report'!$F$4:$F$5000)*($A83='Pre-FTB Report'!$E$4:$E$5000),0))),"",INDEX('Pre-FTB Report'!$G$4:$G$5000,MATCH(1,($D$6='Pre-FTB Report'!$F$4:$F$5000)*($A83='Pre-FTB Report'!$E$4:$E$5000),0)))</f>
        <v/>
      </c>
      <c r="D83" s="20"/>
      <c r="E83" s="20"/>
      <c r="F83" s="32" t="str" cm="1">
        <f t="array" ref="F83">IF(ISERROR(INDEX('Pre-FTB Report'!$K$4:$K$5000,MATCH(1,($D$6='Pre-FTB Report'!$F$4:$F$5000)*($A83='Pre-FTB Report'!$E$4:$E$5000),0))),"",INDEX('Pre-FTB Report'!$K$4:$K$5000,MATCH(1,($D$6='Pre-FTB Report'!$F$4:$F$5000)*($A83='Pre-FTB Report'!$E$4:$E$5000),0)))</f>
        <v/>
      </c>
      <c r="G83" s="48" t="str" cm="1">
        <f t="array" ref="G83">IF(ISERROR(INDEX('Pre-FTB Report'!$J$4:$J$5000,MATCH(1,($D$6='Pre-FTB Report'!$F$4:$F$5000)*($A83='Pre-FTB Report'!$E$4:$E$5000),0))),"",INDEX('Pre-FTB Report'!$J$4:$J$5000,MATCH(1,($D$6='Pre-FTB Report'!$F$4:$F$5000)*($A83='Pre-FTB Report'!$E$4:$E$5000),0)))</f>
        <v/>
      </c>
      <c r="H83" s="90" t="str">
        <f t="shared" si="73"/>
        <v/>
      </c>
      <c r="J83" s="22" t="str">
        <f t="shared" ref="J83:AS83" si="83">IF(AND($G83&lt;K$7,$H83&gt;=K$7),$F83/12,"")</f>
        <v/>
      </c>
      <c r="K83" s="22" t="str">
        <f t="shared" si="83"/>
        <v/>
      </c>
      <c r="L83" s="22" t="str">
        <f t="shared" si="83"/>
        <v/>
      </c>
      <c r="M83" s="22" t="str">
        <f t="shared" si="83"/>
        <v/>
      </c>
      <c r="N83" s="22" t="str">
        <f t="shared" si="83"/>
        <v/>
      </c>
      <c r="O83" s="22" t="str">
        <f t="shared" si="83"/>
        <v/>
      </c>
      <c r="P83" s="22" t="str">
        <f t="shared" si="83"/>
        <v/>
      </c>
      <c r="Q83" s="22" t="str">
        <f t="shared" si="83"/>
        <v/>
      </c>
      <c r="R83" s="22" t="str">
        <f t="shared" si="83"/>
        <v/>
      </c>
      <c r="S83" s="22" t="str">
        <f t="shared" si="83"/>
        <v/>
      </c>
      <c r="T83" s="22" t="str">
        <f t="shared" si="83"/>
        <v/>
      </c>
      <c r="U83" s="22" t="str">
        <f t="shared" si="83"/>
        <v/>
      </c>
      <c r="V83" s="22" t="str">
        <f t="shared" si="83"/>
        <v/>
      </c>
      <c r="W83" s="22" t="str">
        <f t="shared" si="83"/>
        <v/>
      </c>
      <c r="X83" s="22" t="str">
        <f t="shared" si="83"/>
        <v/>
      </c>
      <c r="Y83" s="22" t="str">
        <f t="shared" si="83"/>
        <v/>
      </c>
      <c r="Z83" s="22" t="str">
        <f t="shared" si="83"/>
        <v/>
      </c>
      <c r="AA83" s="22" t="str">
        <f t="shared" si="83"/>
        <v/>
      </c>
      <c r="AB83" s="22" t="str">
        <f t="shared" si="83"/>
        <v/>
      </c>
      <c r="AC83" s="22" t="str">
        <f t="shared" si="83"/>
        <v/>
      </c>
      <c r="AD83" s="22" t="str">
        <f t="shared" si="83"/>
        <v/>
      </c>
      <c r="AE83" s="22" t="str">
        <f t="shared" si="83"/>
        <v/>
      </c>
      <c r="AF83" s="22" t="str">
        <f t="shared" si="83"/>
        <v/>
      </c>
      <c r="AG83" s="22" t="str">
        <f t="shared" si="83"/>
        <v/>
      </c>
      <c r="AH83" s="22" t="str">
        <f t="shared" si="83"/>
        <v/>
      </c>
      <c r="AI83" s="22" t="str">
        <f t="shared" si="83"/>
        <v/>
      </c>
      <c r="AJ83" s="22" t="str">
        <f t="shared" si="83"/>
        <v/>
      </c>
      <c r="AK83" s="22" t="str">
        <f t="shared" si="83"/>
        <v/>
      </c>
      <c r="AL83" s="22" t="str">
        <f t="shared" si="83"/>
        <v/>
      </c>
      <c r="AM83" s="22" t="str">
        <f t="shared" si="83"/>
        <v/>
      </c>
      <c r="AN83" s="22" t="str">
        <f t="shared" si="83"/>
        <v/>
      </c>
      <c r="AO83" s="22" t="str">
        <f t="shared" si="83"/>
        <v/>
      </c>
      <c r="AP83" s="22" t="str">
        <f t="shared" si="83"/>
        <v/>
      </c>
      <c r="AQ83" s="22" t="str">
        <f t="shared" si="83"/>
        <v/>
      </c>
      <c r="AR83" s="22" t="str">
        <f t="shared" si="83"/>
        <v/>
      </c>
      <c r="AS83" s="22" t="str">
        <f t="shared" si="83"/>
        <v/>
      </c>
    </row>
    <row r="84" spans="1:45" x14ac:dyDescent="0.3">
      <c r="A84" s="18">
        <f t="shared" si="35"/>
        <v>74</v>
      </c>
      <c r="B84" s="2">
        <f t="shared" si="36"/>
        <v>75</v>
      </c>
      <c r="C84" s="21" t="str" cm="1">
        <f t="array" ref="C84">IF(ISERROR(INDEX('Pre-FTB Report'!$G$4:$G$5000,MATCH(1,($D$6='Pre-FTB Report'!$F$4:$F$5000)*($A84='Pre-FTB Report'!$E$4:$E$5000),0))),"",INDEX('Pre-FTB Report'!$G$4:$G$5000,MATCH(1,($D$6='Pre-FTB Report'!$F$4:$F$5000)*($A84='Pre-FTB Report'!$E$4:$E$5000),0)))</f>
        <v/>
      </c>
      <c r="D84" s="20"/>
      <c r="E84" s="20"/>
      <c r="F84" s="32" t="str" cm="1">
        <f t="array" ref="F84">IF(ISERROR(INDEX('Pre-FTB Report'!$K$4:$K$5000,MATCH(1,($D$6='Pre-FTB Report'!$F$4:$F$5000)*($A84='Pre-FTB Report'!$E$4:$E$5000),0))),"",INDEX('Pre-FTB Report'!$K$4:$K$5000,MATCH(1,($D$6='Pre-FTB Report'!$F$4:$F$5000)*($A84='Pre-FTB Report'!$E$4:$E$5000),0)))</f>
        <v/>
      </c>
      <c r="G84" s="48" t="str" cm="1">
        <f t="array" ref="G84">IF(ISERROR(INDEX('Pre-FTB Report'!$J$4:$J$5000,MATCH(1,($D$6='Pre-FTB Report'!$F$4:$F$5000)*($A84='Pre-FTB Report'!$E$4:$E$5000),0))),"",INDEX('Pre-FTB Report'!$J$4:$J$5000,MATCH(1,($D$6='Pre-FTB Report'!$F$4:$F$5000)*($A84='Pre-FTB Report'!$E$4:$E$5000),0)))</f>
        <v/>
      </c>
      <c r="H84" s="90" t="str">
        <f t="shared" si="73"/>
        <v/>
      </c>
      <c r="J84" s="22" t="str">
        <f t="shared" ref="J84:AS84" si="84">IF(AND($G84&lt;K$7,$H84&gt;=K$7),$F84/12,"")</f>
        <v/>
      </c>
      <c r="K84" s="22" t="str">
        <f t="shared" si="84"/>
        <v/>
      </c>
      <c r="L84" s="22" t="str">
        <f t="shared" si="84"/>
        <v/>
      </c>
      <c r="M84" s="22" t="str">
        <f t="shared" si="84"/>
        <v/>
      </c>
      <c r="N84" s="22" t="str">
        <f t="shared" si="84"/>
        <v/>
      </c>
      <c r="O84" s="22" t="str">
        <f t="shared" si="84"/>
        <v/>
      </c>
      <c r="P84" s="22" t="str">
        <f t="shared" si="84"/>
        <v/>
      </c>
      <c r="Q84" s="22" t="str">
        <f t="shared" si="84"/>
        <v/>
      </c>
      <c r="R84" s="22" t="str">
        <f t="shared" si="84"/>
        <v/>
      </c>
      <c r="S84" s="22" t="str">
        <f t="shared" si="84"/>
        <v/>
      </c>
      <c r="T84" s="22" t="str">
        <f t="shared" si="84"/>
        <v/>
      </c>
      <c r="U84" s="22" t="str">
        <f t="shared" si="84"/>
        <v/>
      </c>
      <c r="V84" s="22" t="str">
        <f t="shared" si="84"/>
        <v/>
      </c>
      <c r="W84" s="22" t="str">
        <f t="shared" si="84"/>
        <v/>
      </c>
      <c r="X84" s="22" t="str">
        <f t="shared" si="84"/>
        <v/>
      </c>
      <c r="Y84" s="22" t="str">
        <f t="shared" si="84"/>
        <v/>
      </c>
      <c r="Z84" s="22" t="str">
        <f t="shared" si="84"/>
        <v/>
      </c>
      <c r="AA84" s="22" t="str">
        <f t="shared" si="84"/>
        <v/>
      </c>
      <c r="AB84" s="22" t="str">
        <f t="shared" si="84"/>
        <v/>
      </c>
      <c r="AC84" s="22" t="str">
        <f t="shared" si="84"/>
        <v/>
      </c>
      <c r="AD84" s="22" t="str">
        <f t="shared" si="84"/>
        <v/>
      </c>
      <c r="AE84" s="22" t="str">
        <f t="shared" si="84"/>
        <v/>
      </c>
      <c r="AF84" s="22" t="str">
        <f t="shared" si="84"/>
        <v/>
      </c>
      <c r="AG84" s="22" t="str">
        <f t="shared" si="84"/>
        <v/>
      </c>
      <c r="AH84" s="22" t="str">
        <f t="shared" si="84"/>
        <v/>
      </c>
      <c r="AI84" s="22" t="str">
        <f t="shared" si="84"/>
        <v/>
      </c>
      <c r="AJ84" s="22" t="str">
        <f t="shared" si="84"/>
        <v/>
      </c>
      <c r="AK84" s="22" t="str">
        <f t="shared" si="84"/>
        <v/>
      </c>
      <c r="AL84" s="22" t="str">
        <f t="shared" si="84"/>
        <v/>
      </c>
      <c r="AM84" s="22" t="str">
        <f t="shared" si="84"/>
        <v/>
      </c>
      <c r="AN84" s="22" t="str">
        <f t="shared" si="84"/>
        <v/>
      </c>
      <c r="AO84" s="22" t="str">
        <f t="shared" si="84"/>
        <v/>
      </c>
      <c r="AP84" s="22" t="str">
        <f t="shared" si="84"/>
        <v/>
      </c>
      <c r="AQ84" s="22" t="str">
        <f t="shared" si="84"/>
        <v/>
      </c>
      <c r="AR84" s="22" t="str">
        <f t="shared" si="84"/>
        <v/>
      </c>
      <c r="AS84" s="22" t="str">
        <f t="shared" si="84"/>
        <v/>
      </c>
    </row>
    <row r="85" spans="1:45" x14ac:dyDescent="0.3">
      <c r="A85" s="18">
        <f t="shared" si="35"/>
        <v>75</v>
      </c>
      <c r="B85" s="2">
        <f t="shared" si="36"/>
        <v>76</v>
      </c>
      <c r="C85" s="21" t="str" cm="1">
        <f t="array" ref="C85">IF(ISERROR(INDEX('Pre-FTB Report'!$G$4:$G$5000,MATCH(1,($D$6='Pre-FTB Report'!$F$4:$F$5000)*($A85='Pre-FTB Report'!$E$4:$E$5000),0))),"",INDEX('Pre-FTB Report'!$G$4:$G$5000,MATCH(1,($D$6='Pre-FTB Report'!$F$4:$F$5000)*($A85='Pre-FTB Report'!$E$4:$E$5000),0)))</f>
        <v/>
      </c>
      <c r="D85" s="20"/>
      <c r="E85" s="20"/>
      <c r="F85" s="32" t="str" cm="1">
        <f t="array" ref="F85">IF(ISERROR(INDEX('Pre-FTB Report'!$K$4:$K$5000,MATCH(1,($D$6='Pre-FTB Report'!$F$4:$F$5000)*($A85='Pre-FTB Report'!$E$4:$E$5000),0))),"",INDEX('Pre-FTB Report'!$K$4:$K$5000,MATCH(1,($D$6='Pre-FTB Report'!$F$4:$F$5000)*($A85='Pre-FTB Report'!$E$4:$E$5000),0)))</f>
        <v/>
      </c>
      <c r="G85" s="48" t="str" cm="1">
        <f t="array" ref="G85">IF(ISERROR(INDEX('Pre-FTB Report'!$J$4:$J$5000,MATCH(1,($D$6='Pre-FTB Report'!$F$4:$F$5000)*($A85='Pre-FTB Report'!$E$4:$E$5000),0))),"",INDEX('Pre-FTB Report'!$J$4:$J$5000,MATCH(1,($D$6='Pre-FTB Report'!$F$4:$F$5000)*($A85='Pre-FTB Report'!$E$4:$E$5000),0)))</f>
        <v/>
      </c>
      <c r="H85" s="90" t="str">
        <f t="shared" si="73"/>
        <v/>
      </c>
      <c r="J85" s="22" t="str">
        <f t="shared" ref="J85:AS85" si="85">IF(AND($G85&lt;K$7,$H85&gt;=K$7),$F85/12,"")</f>
        <v/>
      </c>
      <c r="K85" s="22" t="str">
        <f t="shared" si="85"/>
        <v/>
      </c>
      <c r="L85" s="22" t="str">
        <f t="shared" si="85"/>
        <v/>
      </c>
      <c r="M85" s="22" t="str">
        <f t="shared" si="85"/>
        <v/>
      </c>
      <c r="N85" s="22" t="str">
        <f t="shared" si="85"/>
        <v/>
      </c>
      <c r="O85" s="22" t="str">
        <f t="shared" si="85"/>
        <v/>
      </c>
      <c r="P85" s="22" t="str">
        <f t="shared" si="85"/>
        <v/>
      </c>
      <c r="Q85" s="22" t="str">
        <f t="shared" si="85"/>
        <v/>
      </c>
      <c r="R85" s="22" t="str">
        <f t="shared" si="85"/>
        <v/>
      </c>
      <c r="S85" s="22" t="str">
        <f t="shared" si="85"/>
        <v/>
      </c>
      <c r="T85" s="22" t="str">
        <f t="shared" si="85"/>
        <v/>
      </c>
      <c r="U85" s="22" t="str">
        <f t="shared" si="85"/>
        <v/>
      </c>
      <c r="V85" s="22" t="str">
        <f t="shared" si="85"/>
        <v/>
      </c>
      <c r="W85" s="22" t="str">
        <f t="shared" si="85"/>
        <v/>
      </c>
      <c r="X85" s="22" t="str">
        <f t="shared" si="85"/>
        <v/>
      </c>
      <c r="Y85" s="22" t="str">
        <f t="shared" si="85"/>
        <v/>
      </c>
      <c r="Z85" s="22" t="str">
        <f t="shared" si="85"/>
        <v/>
      </c>
      <c r="AA85" s="22" t="str">
        <f t="shared" si="85"/>
        <v/>
      </c>
      <c r="AB85" s="22" t="str">
        <f t="shared" si="85"/>
        <v/>
      </c>
      <c r="AC85" s="22" t="str">
        <f t="shared" si="85"/>
        <v/>
      </c>
      <c r="AD85" s="22" t="str">
        <f t="shared" si="85"/>
        <v/>
      </c>
      <c r="AE85" s="22" t="str">
        <f t="shared" si="85"/>
        <v/>
      </c>
      <c r="AF85" s="22" t="str">
        <f t="shared" si="85"/>
        <v/>
      </c>
      <c r="AG85" s="22" t="str">
        <f t="shared" si="85"/>
        <v/>
      </c>
      <c r="AH85" s="22" t="str">
        <f t="shared" si="85"/>
        <v/>
      </c>
      <c r="AI85" s="22" t="str">
        <f t="shared" si="85"/>
        <v/>
      </c>
      <c r="AJ85" s="22" t="str">
        <f t="shared" si="85"/>
        <v/>
      </c>
      <c r="AK85" s="22" t="str">
        <f t="shared" si="85"/>
        <v/>
      </c>
      <c r="AL85" s="22" t="str">
        <f t="shared" si="85"/>
        <v/>
      </c>
      <c r="AM85" s="22" t="str">
        <f t="shared" si="85"/>
        <v/>
      </c>
      <c r="AN85" s="22" t="str">
        <f t="shared" si="85"/>
        <v/>
      </c>
      <c r="AO85" s="22" t="str">
        <f t="shared" si="85"/>
        <v/>
      </c>
      <c r="AP85" s="22" t="str">
        <f t="shared" si="85"/>
        <v/>
      </c>
      <c r="AQ85" s="22" t="str">
        <f t="shared" si="85"/>
        <v/>
      </c>
      <c r="AR85" s="22" t="str">
        <f t="shared" si="85"/>
        <v/>
      </c>
      <c r="AS85" s="22" t="str">
        <f t="shared" si="85"/>
        <v/>
      </c>
    </row>
    <row r="86" spans="1:45" x14ac:dyDescent="0.3">
      <c r="A86" s="18">
        <f t="shared" si="35"/>
        <v>76</v>
      </c>
      <c r="B86" s="2">
        <f t="shared" si="36"/>
        <v>77</v>
      </c>
      <c r="C86" s="21" t="str" cm="1">
        <f t="array" ref="C86">IF(ISERROR(INDEX('Pre-FTB Report'!$G$4:$G$5000,MATCH(1,($D$6='Pre-FTB Report'!$F$4:$F$5000)*($A86='Pre-FTB Report'!$E$4:$E$5000),0))),"",INDEX('Pre-FTB Report'!$G$4:$G$5000,MATCH(1,($D$6='Pre-FTB Report'!$F$4:$F$5000)*($A86='Pre-FTB Report'!$E$4:$E$5000),0)))</f>
        <v/>
      </c>
      <c r="D86" s="20"/>
      <c r="E86" s="20"/>
      <c r="F86" s="32" t="str" cm="1">
        <f t="array" ref="F86">IF(ISERROR(INDEX('Pre-FTB Report'!$K$4:$K$5000,MATCH(1,($D$6='Pre-FTB Report'!$F$4:$F$5000)*($A86='Pre-FTB Report'!$E$4:$E$5000),0))),"",INDEX('Pre-FTB Report'!$K$4:$K$5000,MATCH(1,($D$6='Pre-FTB Report'!$F$4:$F$5000)*($A86='Pre-FTB Report'!$E$4:$E$5000),0)))</f>
        <v/>
      </c>
      <c r="G86" s="48" t="str" cm="1">
        <f t="array" ref="G86">IF(ISERROR(INDEX('Pre-FTB Report'!$J$4:$J$5000,MATCH(1,($D$6='Pre-FTB Report'!$F$4:$F$5000)*($A86='Pre-FTB Report'!$E$4:$E$5000),0))),"",INDEX('Pre-FTB Report'!$J$4:$J$5000,MATCH(1,($D$6='Pre-FTB Report'!$F$4:$F$5000)*($A86='Pre-FTB Report'!$E$4:$E$5000),0)))</f>
        <v/>
      </c>
      <c r="H86" s="90" t="str">
        <f t="shared" si="73"/>
        <v/>
      </c>
      <c r="J86" s="22" t="str">
        <f t="shared" ref="J86:AS86" si="86">IF(AND($G86&lt;K$7,$H86&gt;=K$7),$F86/12,"")</f>
        <v/>
      </c>
      <c r="K86" s="22" t="str">
        <f t="shared" si="86"/>
        <v/>
      </c>
      <c r="L86" s="22" t="str">
        <f t="shared" si="86"/>
        <v/>
      </c>
      <c r="M86" s="22" t="str">
        <f t="shared" si="86"/>
        <v/>
      </c>
      <c r="N86" s="22" t="str">
        <f t="shared" si="86"/>
        <v/>
      </c>
      <c r="O86" s="22" t="str">
        <f t="shared" si="86"/>
        <v/>
      </c>
      <c r="P86" s="22" t="str">
        <f t="shared" si="86"/>
        <v/>
      </c>
      <c r="Q86" s="22" t="str">
        <f t="shared" si="86"/>
        <v/>
      </c>
      <c r="R86" s="22" t="str">
        <f t="shared" si="86"/>
        <v/>
      </c>
      <c r="S86" s="22" t="str">
        <f t="shared" si="86"/>
        <v/>
      </c>
      <c r="T86" s="22" t="str">
        <f t="shared" si="86"/>
        <v/>
      </c>
      <c r="U86" s="22" t="str">
        <f t="shared" si="86"/>
        <v/>
      </c>
      <c r="V86" s="22" t="str">
        <f t="shared" si="86"/>
        <v/>
      </c>
      <c r="W86" s="22" t="str">
        <f t="shared" si="86"/>
        <v/>
      </c>
      <c r="X86" s="22" t="str">
        <f t="shared" si="86"/>
        <v/>
      </c>
      <c r="Y86" s="22" t="str">
        <f t="shared" si="86"/>
        <v/>
      </c>
      <c r="Z86" s="22" t="str">
        <f t="shared" si="86"/>
        <v/>
      </c>
      <c r="AA86" s="22" t="str">
        <f t="shared" si="86"/>
        <v/>
      </c>
      <c r="AB86" s="22" t="str">
        <f t="shared" si="86"/>
        <v/>
      </c>
      <c r="AC86" s="22" t="str">
        <f t="shared" si="86"/>
        <v/>
      </c>
      <c r="AD86" s="22" t="str">
        <f t="shared" si="86"/>
        <v/>
      </c>
      <c r="AE86" s="22" t="str">
        <f t="shared" si="86"/>
        <v/>
      </c>
      <c r="AF86" s="22" t="str">
        <f t="shared" si="86"/>
        <v/>
      </c>
      <c r="AG86" s="22" t="str">
        <f t="shared" si="86"/>
        <v/>
      </c>
      <c r="AH86" s="22" t="str">
        <f t="shared" si="86"/>
        <v/>
      </c>
      <c r="AI86" s="22" t="str">
        <f t="shared" si="86"/>
        <v/>
      </c>
      <c r="AJ86" s="22" t="str">
        <f t="shared" si="86"/>
        <v/>
      </c>
      <c r="AK86" s="22" t="str">
        <f t="shared" si="86"/>
        <v/>
      </c>
      <c r="AL86" s="22" t="str">
        <f t="shared" si="86"/>
        <v/>
      </c>
      <c r="AM86" s="22" t="str">
        <f t="shared" si="86"/>
        <v/>
      </c>
      <c r="AN86" s="22" t="str">
        <f t="shared" si="86"/>
        <v/>
      </c>
      <c r="AO86" s="22" t="str">
        <f t="shared" si="86"/>
        <v/>
      </c>
      <c r="AP86" s="22" t="str">
        <f t="shared" si="86"/>
        <v/>
      </c>
      <c r="AQ86" s="22" t="str">
        <f t="shared" si="86"/>
        <v/>
      </c>
      <c r="AR86" s="22" t="str">
        <f t="shared" si="86"/>
        <v/>
      </c>
      <c r="AS86" s="22" t="str">
        <f t="shared" si="86"/>
        <v/>
      </c>
    </row>
    <row r="87" spans="1:45" x14ac:dyDescent="0.3">
      <c r="A87" s="18">
        <f t="shared" si="35"/>
        <v>77</v>
      </c>
      <c r="B87" s="2">
        <f t="shared" si="36"/>
        <v>78</v>
      </c>
      <c r="C87" s="21" t="str" cm="1">
        <f t="array" ref="C87">IF(ISERROR(INDEX('Pre-FTB Report'!$G$4:$G$5000,MATCH(1,($D$6='Pre-FTB Report'!$F$4:$F$5000)*($A87='Pre-FTB Report'!$E$4:$E$5000),0))),"",INDEX('Pre-FTB Report'!$G$4:$G$5000,MATCH(1,($D$6='Pre-FTB Report'!$F$4:$F$5000)*($A87='Pre-FTB Report'!$E$4:$E$5000),0)))</f>
        <v/>
      </c>
      <c r="D87" s="20"/>
      <c r="E87" s="20"/>
      <c r="F87" s="32" t="str" cm="1">
        <f t="array" ref="F87">IF(ISERROR(INDEX('Pre-FTB Report'!$K$4:$K$5000,MATCH(1,($D$6='Pre-FTB Report'!$F$4:$F$5000)*($A87='Pre-FTB Report'!$E$4:$E$5000),0))),"",INDEX('Pre-FTB Report'!$K$4:$K$5000,MATCH(1,($D$6='Pre-FTB Report'!$F$4:$F$5000)*($A87='Pre-FTB Report'!$E$4:$E$5000),0)))</f>
        <v/>
      </c>
      <c r="G87" s="48" t="str" cm="1">
        <f t="array" ref="G87">IF(ISERROR(INDEX('Pre-FTB Report'!$J$4:$J$5000,MATCH(1,($D$6='Pre-FTB Report'!$F$4:$F$5000)*($A87='Pre-FTB Report'!$E$4:$E$5000),0))),"",INDEX('Pre-FTB Report'!$J$4:$J$5000,MATCH(1,($D$6='Pre-FTB Report'!$F$4:$F$5000)*($A87='Pre-FTB Report'!$E$4:$E$5000),0)))</f>
        <v/>
      </c>
      <c r="H87" s="90" t="str">
        <f t="shared" si="73"/>
        <v/>
      </c>
      <c r="J87" s="22" t="str">
        <f t="shared" ref="J87:AS87" si="87">IF(AND($G87&lt;K$7,$H87&gt;=K$7),$F87/12,"")</f>
        <v/>
      </c>
      <c r="K87" s="22" t="str">
        <f t="shared" si="87"/>
        <v/>
      </c>
      <c r="L87" s="22" t="str">
        <f t="shared" si="87"/>
        <v/>
      </c>
      <c r="M87" s="22" t="str">
        <f t="shared" si="87"/>
        <v/>
      </c>
      <c r="N87" s="22" t="str">
        <f t="shared" si="87"/>
        <v/>
      </c>
      <c r="O87" s="22" t="str">
        <f t="shared" si="87"/>
        <v/>
      </c>
      <c r="P87" s="22" t="str">
        <f t="shared" si="87"/>
        <v/>
      </c>
      <c r="Q87" s="22" t="str">
        <f t="shared" si="87"/>
        <v/>
      </c>
      <c r="R87" s="22" t="str">
        <f t="shared" si="87"/>
        <v/>
      </c>
      <c r="S87" s="22" t="str">
        <f t="shared" si="87"/>
        <v/>
      </c>
      <c r="T87" s="22" t="str">
        <f t="shared" si="87"/>
        <v/>
      </c>
      <c r="U87" s="22" t="str">
        <f t="shared" si="87"/>
        <v/>
      </c>
      <c r="V87" s="22" t="str">
        <f t="shared" si="87"/>
        <v/>
      </c>
      <c r="W87" s="22" t="str">
        <f t="shared" si="87"/>
        <v/>
      </c>
      <c r="X87" s="22" t="str">
        <f t="shared" si="87"/>
        <v/>
      </c>
      <c r="Y87" s="22" t="str">
        <f t="shared" si="87"/>
        <v/>
      </c>
      <c r="Z87" s="22" t="str">
        <f t="shared" si="87"/>
        <v/>
      </c>
      <c r="AA87" s="22" t="str">
        <f t="shared" si="87"/>
        <v/>
      </c>
      <c r="AB87" s="22" t="str">
        <f t="shared" si="87"/>
        <v/>
      </c>
      <c r="AC87" s="22" t="str">
        <f t="shared" si="87"/>
        <v/>
      </c>
      <c r="AD87" s="22" t="str">
        <f t="shared" si="87"/>
        <v/>
      </c>
      <c r="AE87" s="22" t="str">
        <f t="shared" si="87"/>
        <v/>
      </c>
      <c r="AF87" s="22" t="str">
        <f t="shared" si="87"/>
        <v/>
      </c>
      <c r="AG87" s="22" t="str">
        <f t="shared" si="87"/>
        <v/>
      </c>
      <c r="AH87" s="22" t="str">
        <f t="shared" si="87"/>
        <v/>
      </c>
      <c r="AI87" s="22" t="str">
        <f t="shared" si="87"/>
        <v/>
      </c>
      <c r="AJ87" s="22" t="str">
        <f t="shared" si="87"/>
        <v/>
      </c>
      <c r="AK87" s="22" t="str">
        <f t="shared" si="87"/>
        <v/>
      </c>
      <c r="AL87" s="22" t="str">
        <f t="shared" si="87"/>
        <v/>
      </c>
      <c r="AM87" s="22" t="str">
        <f t="shared" si="87"/>
        <v/>
      </c>
      <c r="AN87" s="22" t="str">
        <f t="shared" si="87"/>
        <v/>
      </c>
      <c r="AO87" s="22" t="str">
        <f t="shared" si="87"/>
        <v/>
      </c>
      <c r="AP87" s="22" t="str">
        <f t="shared" si="87"/>
        <v/>
      </c>
      <c r="AQ87" s="22" t="str">
        <f t="shared" si="87"/>
        <v/>
      </c>
      <c r="AR87" s="22" t="str">
        <f t="shared" si="87"/>
        <v/>
      </c>
      <c r="AS87" s="22" t="str">
        <f t="shared" si="87"/>
        <v/>
      </c>
    </row>
    <row r="88" spans="1:45" x14ac:dyDescent="0.3">
      <c r="A88" s="18">
        <f t="shared" si="35"/>
        <v>78</v>
      </c>
      <c r="B88" s="2">
        <f t="shared" si="36"/>
        <v>79</v>
      </c>
      <c r="C88" s="21" t="str" cm="1">
        <f t="array" ref="C88">IF(ISERROR(INDEX('Pre-FTB Report'!$G$4:$G$5000,MATCH(1,($D$6='Pre-FTB Report'!$F$4:$F$5000)*($A88='Pre-FTB Report'!$E$4:$E$5000),0))),"",INDEX('Pre-FTB Report'!$G$4:$G$5000,MATCH(1,($D$6='Pre-FTB Report'!$F$4:$F$5000)*($A88='Pre-FTB Report'!$E$4:$E$5000),0)))</f>
        <v/>
      </c>
      <c r="D88" s="20"/>
      <c r="E88" s="20"/>
      <c r="F88" s="32" t="str" cm="1">
        <f t="array" ref="F88">IF(ISERROR(INDEX('Pre-FTB Report'!$K$4:$K$5000,MATCH(1,($D$6='Pre-FTB Report'!$F$4:$F$5000)*($A88='Pre-FTB Report'!$E$4:$E$5000),0))),"",INDEX('Pre-FTB Report'!$K$4:$K$5000,MATCH(1,($D$6='Pre-FTB Report'!$F$4:$F$5000)*($A88='Pre-FTB Report'!$E$4:$E$5000),0)))</f>
        <v/>
      </c>
      <c r="G88" s="48" t="str" cm="1">
        <f t="array" ref="G88">IF(ISERROR(INDEX('Pre-FTB Report'!$J$4:$J$5000,MATCH(1,($D$6='Pre-FTB Report'!$F$4:$F$5000)*($A88='Pre-FTB Report'!$E$4:$E$5000),0))),"",INDEX('Pre-FTB Report'!$J$4:$J$5000,MATCH(1,($D$6='Pre-FTB Report'!$F$4:$F$5000)*($A88='Pre-FTB Report'!$E$4:$E$5000),0)))</f>
        <v/>
      </c>
      <c r="H88" s="90" t="str">
        <f t="shared" si="73"/>
        <v/>
      </c>
      <c r="J88" s="22" t="str">
        <f t="shared" ref="J88:AS88" si="88">IF(AND($G88&lt;K$7,$H88&gt;=K$7),$F88/12,"")</f>
        <v/>
      </c>
      <c r="K88" s="22" t="str">
        <f t="shared" si="88"/>
        <v/>
      </c>
      <c r="L88" s="22" t="str">
        <f t="shared" si="88"/>
        <v/>
      </c>
      <c r="M88" s="22" t="str">
        <f t="shared" si="88"/>
        <v/>
      </c>
      <c r="N88" s="22" t="str">
        <f t="shared" si="88"/>
        <v/>
      </c>
      <c r="O88" s="22" t="str">
        <f t="shared" si="88"/>
        <v/>
      </c>
      <c r="P88" s="22" t="str">
        <f t="shared" si="88"/>
        <v/>
      </c>
      <c r="Q88" s="22" t="str">
        <f t="shared" si="88"/>
        <v/>
      </c>
      <c r="R88" s="22" t="str">
        <f t="shared" si="88"/>
        <v/>
      </c>
      <c r="S88" s="22" t="str">
        <f t="shared" si="88"/>
        <v/>
      </c>
      <c r="T88" s="22" t="str">
        <f t="shared" si="88"/>
        <v/>
      </c>
      <c r="U88" s="22" t="str">
        <f t="shared" si="88"/>
        <v/>
      </c>
      <c r="V88" s="22" t="str">
        <f t="shared" si="88"/>
        <v/>
      </c>
      <c r="W88" s="22" t="str">
        <f t="shared" si="88"/>
        <v/>
      </c>
      <c r="X88" s="22" t="str">
        <f t="shared" si="88"/>
        <v/>
      </c>
      <c r="Y88" s="22" t="str">
        <f t="shared" si="88"/>
        <v/>
      </c>
      <c r="Z88" s="22" t="str">
        <f t="shared" si="88"/>
        <v/>
      </c>
      <c r="AA88" s="22" t="str">
        <f t="shared" si="88"/>
        <v/>
      </c>
      <c r="AB88" s="22" t="str">
        <f t="shared" si="88"/>
        <v/>
      </c>
      <c r="AC88" s="22" t="str">
        <f t="shared" si="88"/>
        <v/>
      </c>
      <c r="AD88" s="22" t="str">
        <f t="shared" si="88"/>
        <v/>
      </c>
      <c r="AE88" s="22" t="str">
        <f t="shared" si="88"/>
        <v/>
      </c>
      <c r="AF88" s="22" t="str">
        <f t="shared" si="88"/>
        <v/>
      </c>
      <c r="AG88" s="22" t="str">
        <f t="shared" si="88"/>
        <v/>
      </c>
      <c r="AH88" s="22" t="str">
        <f t="shared" si="88"/>
        <v/>
      </c>
      <c r="AI88" s="22" t="str">
        <f t="shared" si="88"/>
        <v/>
      </c>
      <c r="AJ88" s="22" t="str">
        <f t="shared" si="88"/>
        <v/>
      </c>
      <c r="AK88" s="22" t="str">
        <f t="shared" si="88"/>
        <v/>
      </c>
      <c r="AL88" s="22" t="str">
        <f t="shared" si="88"/>
        <v/>
      </c>
      <c r="AM88" s="22" t="str">
        <f t="shared" si="88"/>
        <v/>
      </c>
      <c r="AN88" s="22" t="str">
        <f t="shared" si="88"/>
        <v/>
      </c>
      <c r="AO88" s="22" t="str">
        <f t="shared" si="88"/>
        <v/>
      </c>
      <c r="AP88" s="22" t="str">
        <f t="shared" si="88"/>
        <v/>
      </c>
      <c r="AQ88" s="22" t="str">
        <f t="shared" si="88"/>
        <v/>
      </c>
      <c r="AR88" s="22" t="str">
        <f t="shared" si="88"/>
        <v/>
      </c>
      <c r="AS88" s="22" t="str">
        <f t="shared" si="88"/>
        <v/>
      </c>
    </row>
    <row r="89" spans="1:45" x14ac:dyDescent="0.3">
      <c r="A89" s="18">
        <f t="shared" si="35"/>
        <v>79</v>
      </c>
      <c r="B89" s="2">
        <f t="shared" si="36"/>
        <v>80</v>
      </c>
      <c r="C89" s="21" t="str" cm="1">
        <f t="array" ref="C89">IF(ISERROR(INDEX('Pre-FTB Report'!$G$4:$G$5000,MATCH(1,($D$6='Pre-FTB Report'!$F$4:$F$5000)*($A89='Pre-FTB Report'!$E$4:$E$5000),0))),"",INDEX('Pre-FTB Report'!$G$4:$G$5000,MATCH(1,($D$6='Pre-FTB Report'!$F$4:$F$5000)*($A89='Pre-FTB Report'!$E$4:$E$5000),0)))</f>
        <v/>
      </c>
      <c r="D89" s="20"/>
      <c r="E89" s="20"/>
      <c r="F89" s="32" t="str" cm="1">
        <f t="array" ref="F89">IF(ISERROR(INDEX('Pre-FTB Report'!$K$4:$K$5000,MATCH(1,($D$6='Pre-FTB Report'!$F$4:$F$5000)*($A89='Pre-FTB Report'!$E$4:$E$5000),0))),"",INDEX('Pre-FTB Report'!$K$4:$K$5000,MATCH(1,($D$6='Pre-FTB Report'!$F$4:$F$5000)*($A89='Pre-FTB Report'!$E$4:$E$5000),0)))</f>
        <v/>
      </c>
      <c r="G89" s="48" t="str" cm="1">
        <f t="array" ref="G89">IF(ISERROR(INDEX('Pre-FTB Report'!$J$4:$J$5000,MATCH(1,($D$6='Pre-FTB Report'!$F$4:$F$5000)*($A89='Pre-FTB Report'!$E$4:$E$5000),0))),"",INDEX('Pre-FTB Report'!$J$4:$J$5000,MATCH(1,($D$6='Pre-FTB Report'!$F$4:$F$5000)*($A89='Pre-FTB Report'!$E$4:$E$5000),0)))</f>
        <v/>
      </c>
      <c r="H89" s="90" t="str">
        <f t="shared" si="73"/>
        <v/>
      </c>
      <c r="J89" s="22" t="str">
        <f t="shared" ref="J89:AS89" si="89">IF(AND($G89&lt;K$7,$H89&gt;=K$7),$F89/12,"")</f>
        <v/>
      </c>
      <c r="K89" s="22" t="str">
        <f t="shared" si="89"/>
        <v/>
      </c>
      <c r="L89" s="22" t="str">
        <f t="shared" si="89"/>
        <v/>
      </c>
      <c r="M89" s="22" t="str">
        <f t="shared" si="89"/>
        <v/>
      </c>
      <c r="N89" s="22" t="str">
        <f t="shared" si="89"/>
        <v/>
      </c>
      <c r="O89" s="22" t="str">
        <f t="shared" si="89"/>
        <v/>
      </c>
      <c r="P89" s="22" t="str">
        <f t="shared" si="89"/>
        <v/>
      </c>
      <c r="Q89" s="22" t="str">
        <f t="shared" si="89"/>
        <v/>
      </c>
      <c r="R89" s="22" t="str">
        <f t="shared" si="89"/>
        <v/>
      </c>
      <c r="S89" s="22" t="str">
        <f t="shared" si="89"/>
        <v/>
      </c>
      <c r="T89" s="22" t="str">
        <f t="shared" si="89"/>
        <v/>
      </c>
      <c r="U89" s="22" t="str">
        <f t="shared" si="89"/>
        <v/>
      </c>
      <c r="V89" s="22" t="str">
        <f t="shared" si="89"/>
        <v/>
      </c>
      <c r="W89" s="22" t="str">
        <f t="shared" si="89"/>
        <v/>
      </c>
      <c r="X89" s="22" t="str">
        <f t="shared" si="89"/>
        <v/>
      </c>
      <c r="Y89" s="22" t="str">
        <f t="shared" si="89"/>
        <v/>
      </c>
      <c r="Z89" s="22" t="str">
        <f t="shared" si="89"/>
        <v/>
      </c>
      <c r="AA89" s="22" t="str">
        <f t="shared" si="89"/>
        <v/>
      </c>
      <c r="AB89" s="22" t="str">
        <f t="shared" si="89"/>
        <v/>
      </c>
      <c r="AC89" s="22" t="str">
        <f t="shared" si="89"/>
        <v/>
      </c>
      <c r="AD89" s="22" t="str">
        <f t="shared" si="89"/>
        <v/>
      </c>
      <c r="AE89" s="22" t="str">
        <f t="shared" si="89"/>
        <v/>
      </c>
      <c r="AF89" s="22" t="str">
        <f t="shared" si="89"/>
        <v/>
      </c>
      <c r="AG89" s="22" t="str">
        <f t="shared" si="89"/>
        <v/>
      </c>
      <c r="AH89" s="22" t="str">
        <f t="shared" si="89"/>
        <v/>
      </c>
      <c r="AI89" s="22" t="str">
        <f t="shared" si="89"/>
        <v/>
      </c>
      <c r="AJ89" s="22" t="str">
        <f t="shared" si="89"/>
        <v/>
      </c>
      <c r="AK89" s="22" t="str">
        <f t="shared" si="89"/>
        <v/>
      </c>
      <c r="AL89" s="22" t="str">
        <f t="shared" si="89"/>
        <v/>
      </c>
      <c r="AM89" s="22" t="str">
        <f t="shared" si="89"/>
        <v/>
      </c>
      <c r="AN89" s="22" t="str">
        <f t="shared" si="89"/>
        <v/>
      </c>
      <c r="AO89" s="22" t="str">
        <f t="shared" si="89"/>
        <v/>
      </c>
      <c r="AP89" s="22" t="str">
        <f t="shared" si="89"/>
        <v/>
      </c>
      <c r="AQ89" s="22" t="str">
        <f t="shared" si="89"/>
        <v/>
      </c>
      <c r="AR89" s="22" t="str">
        <f t="shared" si="89"/>
        <v/>
      </c>
      <c r="AS89" s="22" t="str">
        <f t="shared" si="89"/>
        <v/>
      </c>
    </row>
    <row r="90" spans="1:45" x14ac:dyDescent="0.3">
      <c r="A90" s="18">
        <f t="shared" si="35"/>
        <v>80</v>
      </c>
      <c r="B90" s="2">
        <f t="shared" si="36"/>
        <v>81</v>
      </c>
      <c r="C90" s="21" t="str" cm="1">
        <f t="array" ref="C90">IF(ISERROR(INDEX('Pre-FTB Report'!$G$4:$G$5000,MATCH(1,($D$6='Pre-FTB Report'!$F$4:$F$5000)*($A90='Pre-FTB Report'!$E$4:$E$5000),0))),"",INDEX('Pre-FTB Report'!$G$4:$G$5000,MATCH(1,($D$6='Pre-FTB Report'!$F$4:$F$5000)*($A90='Pre-FTB Report'!$E$4:$E$5000),0)))</f>
        <v/>
      </c>
      <c r="D90" s="20"/>
      <c r="E90" s="20"/>
      <c r="F90" s="32" t="str" cm="1">
        <f t="array" ref="F90">IF(ISERROR(INDEX('Pre-FTB Report'!$K$4:$K$5000,MATCH(1,($D$6='Pre-FTB Report'!$F$4:$F$5000)*($A90='Pre-FTB Report'!$E$4:$E$5000),0))),"",INDEX('Pre-FTB Report'!$K$4:$K$5000,MATCH(1,($D$6='Pre-FTB Report'!$F$4:$F$5000)*($A90='Pre-FTB Report'!$E$4:$E$5000),0)))</f>
        <v/>
      </c>
      <c r="G90" s="48" t="str" cm="1">
        <f t="array" ref="G90">IF(ISERROR(INDEX('Pre-FTB Report'!$J$4:$J$5000,MATCH(1,($D$6='Pre-FTB Report'!$F$4:$F$5000)*($A90='Pre-FTB Report'!$E$4:$E$5000),0))),"",INDEX('Pre-FTB Report'!$J$4:$J$5000,MATCH(1,($D$6='Pre-FTB Report'!$F$4:$F$5000)*($A90='Pre-FTB Report'!$E$4:$E$5000),0)))</f>
        <v/>
      </c>
      <c r="H90" s="90" t="str">
        <f t="shared" si="73"/>
        <v/>
      </c>
      <c r="J90" s="22" t="str">
        <f t="shared" ref="J90:AS90" si="90">IF(AND($G90&lt;K$7,$H90&gt;=K$7),$F90/12,"")</f>
        <v/>
      </c>
      <c r="K90" s="22" t="str">
        <f t="shared" si="90"/>
        <v/>
      </c>
      <c r="L90" s="22" t="str">
        <f t="shared" si="90"/>
        <v/>
      </c>
      <c r="M90" s="22" t="str">
        <f t="shared" si="90"/>
        <v/>
      </c>
      <c r="N90" s="22" t="str">
        <f t="shared" si="90"/>
        <v/>
      </c>
      <c r="O90" s="22" t="str">
        <f t="shared" si="90"/>
        <v/>
      </c>
      <c r="P90" s="22" t="str">
        <f t="shared" si="90"/>
        <v/>
      </c>
      <c r="Q90" s="22" t="str">
        <f t="shared" si="90"/>
        <v/>
      </c>
      <c r="R90" s="22" t="str">
        <f t="shared" si="90"/>
        <v/>
      </c>
      <c r="S90" s="22" t="str">
        <f t="shared" si="90"/>
        <v/>
      </c>
      <c r="T90" s="22" t="str">
        <f t="shared" si="90"/>
        <v/>
      </c>
      <c r="U90" s="22" t="str">
        <f t="shared" si="90"/>
        <v/>
      </c>
      <c r="V90" s="22" t="str">
        <f t="shared" si="90"/>
        <v/>
      </c>
      <c r="W90" s="22" t="str">
        <f t="shared" si="90"/>
        <v/>
      </c>
      <c r="X90" s="22" t="str">
        <f t="shared" si="90"/>
        <v/>
      </c>
      <c r="Y90" s="22" t="str">
        <f t="shared" si="90"/>
        <v/>
      </c>
      <c r="Z90" s="22" t="str">
        <f t="shared" si="90"/>
        <v/>
      </c>
      <c r="AA90" s="22" t="str">
        <f t="shared" si="90"/>
        <v/>
      </c>
      <c r="AB90" s="22" t="str">
        <f t="shared" si="90"/>
        <v/>
      </c>
      <c r="AC90" s="22" t="str">
        <f t="shared" si="90"/>
        <v/>
      </c>
      <c r="AD90" s="22" t="str">
        <f t="shared" si="90"/>
        <v/>
      </c>
      <c r="AE90" s="22" t="str">
        <f t="shared" si="90"/>
        <v/>
      </c>
      <c r="AF90" s="22" t="str">
        <f t="shared" si="90"/>
        <v/>
      </c>
      <c r="AG90" s="22" t="str">
        <f t="shared" si="90"/>
        <v/>
      </c>
      <c r="AH90" s="22" t="str">
        <f t="shared" si="90"/>
        <v/>
      </c>
      <c r="AI90" s="22" t="str">
        <f t="shared" si="90"/>
        <v/>
      </c>
      <c r="AJ90" s="22" t="str">
        <f t="shared" si="90"/>
        <v/>
      </c>
      <c r="AK90" s="22" t="str">
        <f t="shared" si="90"/>
        <v/>
      </c>
      <c r="AL90" s="22" t="str">
        <f t="shared" si="90"/>
        <v/>
      </c>
      <c r="AM90" s="22" t="str">
        <f t="shared" si="90"/>
        <v/>
      </c>
      <c r="AN90" s="22" t="str">
        <f t="shared" si="90"/>
        <v/>
      </c>
      <c r="AO90" s="22" t="str">
        <f t="shared" si="90"/>
        <v/>
      </c>
      <c r="AP90" s="22" t="str">
        <f t="shared" si="90"/>
        <v/>
      </c>
      <c r="AQ90" s="22" t="str">
        <f t="shared" si="90"/>
        <v/>
      </c>
      <c r="AR90" s="22" t="str">
        <f t="shared" si="90"/>
        <v/>
      </c>
      <c r="AS90" s="22" t="str">
        <f t="shared" si="90"/>
        <v/>
      </c>
    </row>
    <row r="91" spans="1:45" x14ac:dyDescent="0.3">
      <c r="A91" s="18">
        <f t="shared" si="35"/>
        <v>81</v>
      </c>
      <c r="B91" s="2">
        <f t="shared" si="36"/>
        <v>82</v>
      </c>
      <c r="C91" s="21" t="str" cm="1">
        <f t="array" ref="C91">IF(ISERROR(INDEX('Pre-FTB Report'!$G$4:$G$5000,MATCH(1,($D$6='Pre-FTB Report'!$F$4:$F$5000)*($A91='Pre-FTB Report'!$E$4:$E$5000),0))),"",INDEX('Pre-FTB Report'!$G$4:$G$5000,MATCH(1,($D$6='Pre-FTB Report'!$F$4:$F$5000)*($A91='Pre-FTB Report'!$E$4:$E$5000),0)))</f>
        <v/>
      </c>
      <c r="D91" s="20"/>
      <c r="E91" s="20"/>
      <c r="F91" s="32" t="str" cm="1">
        <f t="array" ref="F91">IF(ISERROR(INDEX('Pre-FTB Report'!$K$4:$K$5000,MATCH(1,($D$6='Pre-FTB Report'!$F$4:$F$5000)*($A91='Pre-FTB Report'!$E$4:$E$5000),0))),"",INDEX('Pre-FTB Report'!$K$4:$K$5000,MATCH(1,($D$6='Pre-FTB Report'!$F$4:$F$5000)*($A91='Pre-FTB Report'!$E$4:$E$5000),0)))</f>
        <v/>
      </c>
      <c r="G91" s="48" t="str" cm="1">
        <f t="array" ref="G91">IF(ISERROR(INDEX('Pre-FTB Report'!$J$4:$J$5000,MATCH(1,($D$6='Pre-FTB Report'!$F$4:$F$5000)*($A91='Pre-FTB Report'!$E$4:$E$5000),0))),"",INDEX('Pre-FTB Report'!$J$4:$J$5000,MATCH(1,($D$6='Pre-FTB Report'!$F$4:$F$5000)*($A91='Pre-FTB Report'!$E$4:$E$5000),0)))</f>
        <v/>
      </c>
      <c r="H91" s="90" t="str">
        <f t="shared" si="73"/>
        <v/>
      </c>
      <c r="J91" s="22" t="str">
        <f t="shared" ref="J91:AS91" si="91">IF(AND($G91&lt;K$7,$H91&gt;=K$7),$F91/12,"")</f>
        <v/>
      </c>
      <c r="K91" s="22" t="str">
        <f t="shared" si="91"/>
        <v/>
      </c>
      <c r="L91" s="22" t="str">
        <f t="shared" si="91"/>
        <v/>
      </c>
      <c r="M91" s="22" t="str">
        <f t="shared" si="91"/>
        <v/>
      </c>
      <c r="N91" s="22" t="str">
        <f t="shared" si="91"/>
        <v/>
      </c>
      <c r="O91" s="22" t="str">
        <f t="shared" si="91"/>
        <v/>
      </c>
      <c r="P91" s="22" t="str">
        <f t="shared" si="91"/>
        <v/>
      </c>
      <c r="Q91" s="22" t="str">
        <f t="shared" si="91"/>
        <v/>
      </c>
      <c r="R91" s="22" t="str">
        <f t="shared" si="91"/>
        <v/>
      </c>
      <c r="S91" s="22" t="str">
        <f t="shared" si="91"/>
        <v/>
      </c>
      <c r="T91" s="22" t="str">
        <f t="shared" si="91"/>
        <v/>
      </c>
      <c r="U91" s="22" t="str">
        <f t="shared" si="91"/>
        <v/>
      </c>
      <c r="V91" s="22" t="str">
        <f t="shared" si="91"/>
        <v/>
      </c>
      <c r="W91" s="22" t="str">
        <f t="shared" si="91"/>
        <v/>
      </c>
      <c r="X91" s="22" t="str">
        <f t="shared" si="91"/>
        <v/>
      </c>
      <c r="Y91" s="22" t="str">
        <f t="shared" si="91"/>
        <v/>
      </c>
      <c r="Z91" s="22" t="str">
        <f t="shared" si="91"/>
        <v/>
      </c>
      <c r="AA91" s="22" t="str">
        <f t="shared" si="91"/>
        <v/>
      </c>
      <c r="AB91" s="22" t="str">
        <f t="shared" si="91"/>
        <v/>
      </c>
      <c r="AC91" s="22" t="str">
        <f t="shared" si="91"/>
        <v/>
      </c>
      <c r="AD91" s="22" t="str">
        <f t="shared" si="91"/>
        <v/>
      </c>
      <c r="AE91" s="22" t="str">
        <f t="shared" si="91"/>
        <v/>
      </c>
      <c r="AF91" s="22" t="str">
        <f t="shared" si="91"/>
        <v/>
      </c>
      <c r="AG91" s="22" t="str">
        <f t="shared" si="91"/>
        <v/>
      </c>
      <c r="AH91" s="22" t="str">
        <f t="shared" si="91"/>
        <v/>
      </c>
      <c r="AI91" s="22" t="str">
        <f t="shared" si="91"/>
        <v/>
      </c>
      <c r="AJ91" s="22" t="str">
        <f t="shared" si="91"/>
        <v/>
      </c>
      <c r="AK91" s="22" t="str">
        <f t="shared" si="91"/>
        <v/>
      </c>
      <c r="AL91" s="22" t="str">
        <f t="shared" si="91"/>
        <v/>
      </c>
      <c r="AM91" s="22" t="str">
        <f t="shared" si="91"/>
        <v/>
      </c>
      <c r="AN91" s="22" t="str">
        <f t="shared" si="91"/>
        <v/>
      </c>
      <c r="AO91" s="22" t="str">
        <f t="shared" si="91"/>
        <v/>
      </c>
      <c r="AP91" s="22" t="str">
        <f t="shared" si="91"/>
        <v/>
      </c>
      <c r="AQ91" s="22" t="str">
        <f t="shared" si="91"/>
        <v/>
      </c>
      <c r="AR91" s="22" t="str">
        <f t="shared" si="91"/>
        <v/>
      </c>
      <c r="AS91" s="22" t="str">
        <f t="shared" si="91"/>
        <v/>
      </c>
    </row>
    <row r="92" spans="1:45" x14ac:dyDescent="0.3">
      <c r="A92" s="18">
        <f t="shared" si="35"/>
        <v>82</v>
      </c>
      <c r="B92" s="2">
        <f t="shared" si="36"/>
        <v>83</v>
      </c>
      <c r="C92" s="21" t="str" cm="1">
        <f t="array" ref="C92">IF(ISERROR(INDEX('Pre-FTB Report'!$G$4:$G$5000,MATCH(1,($D$6='Pre-FTB Report'!$F$4:$F$5000)*($A92='Pre-FTB Report'!$E$4:$E$5000),0))),"",INDEX('Pre-FTB Report'!$G$4:$G$5000,MATCH(1,($D$6='Pre-FTB Report'!$F$4:$F$5000)*($A92='Pre-FTB Report'!$E$4:$E$5000),0)))</f>
        <v/>
      </c>
      <c r="D92" s="20"/>
      <c r="E92" s="20"/>
      <c r="F92" s="32" t="str" cm="1">
        <f t="array" ref="F92">IF(ISERROR(INDEX('Pre-FTB Report'!$K$4:$K$5000,MATCH(1,($D$6='Pre-FTB Report'!$F$4:$F$5000)*($A92='Pre-FTB Report'!$E$4:$E$5000),0))),"",INDEX('Pre-FTB Report'!$K$4:$K$5000,MATCH(1,($D$6='Pre-FTB Report'!$F$4:$F$5000)*($A92='Pre-FTB Report'!$E$4:$E$5000),0)))</f>
        <v/>
      </c>
      <c r="G92" s="48" t="str" cm="1">
        <f t="array" ref="G92">IF(ISERROR(INDEX('Pre-FTB Report'!$J$4:$J$5000,MATCH(1,($D$6='Pre-FTB Report'!$F$4:$F$5000)*($A92='Pre-FTB Report'!$E$4:$E$5000),0))),"",INDEX('Pre-FTB Report'!$J$4:$J$5000,MATCH(1,($D$6='Pre-FTB Report'!$F$4:$F$5000)*($A92='Pre-FTB Report'!$E$4:$E$5000),0)))</f>
        <v/>
      </c>
      <c r="H92" s="90" t="str">
        <f t="shared" si="73"/>
        <v/>
      </c>
      <c r="J92" s="22" t="str">
        <f t="shared" ref="J92:AS92" si="92">IF(AND($G92&lt;K$7,$H92&gt;=K$7),$F92/12,"")</f>
        <v/>
      </c>
      <c r="K92" s="22" t="str">
        <f t="shared" si="92"/>
        <v/>
      </c>
      <c r="L92" s="22" t="str">
        <f t="shared" si="92"/>
        <v/>
      </c>
      <c r="M92" s="22" t="str">
        <f t="shared" si="92"/>
        <v/>
      </c>
      <c r="N92" s="22" t="str">
        <f t="shared" si="92"/>
        <v/>
      </c>
      <c r="O92" s="22" t="str">
        <f t="shared" si="92"/>
        <v/>
      </c>
      <c r="P92" s="22" t="str">
        <f t="shared" si="92"/>
        <v/>
      </c>
      <c r="Q92" s="22" t="str">
        <f t="shared" si="92"/>
        <v/>
      </c>
      <c r="R92" s="22" t="str">
        <f t="shared" si="92"/>
        <v/>
      </c>
      <c r="S92" s="22" t="str">
        <f t="shared" si="92"/>
        <v/>
      </c>
      <c r="T92" s="22" t="str">
        <f t="shared" si="92"/>
        <v/>
      </c>
      <c r="U92" s="22" t="str">
        <f t="shared" si="92"/>
        <v/>
      </c>
      <c r="V92" s="22" t="str">
        <f t="shared" si="92"/>
        <v/>
      </c>
      <c r="W92" s="22" t="str">
        <f t="shared" si="92"/>
        <v/>
      </c>
      <c r="X92" s="22" t="str">
        <f t="shared" si="92"/>
        <v/>
      </c>
      <c r="Y92" s="22" t="str">
        <f t="shared" si="92"/>
        <v/>
      </c>
      <c r="Z92" s="22" t="str">
        <f t="shared" si="92"/>
        <v/>
      </c>
      <c r="AA92" s="22" t="str">
        <f t="shared" si="92"/>
        <v/>
      </c>
      <c r="AB92" s="22" t="str">
        <f t="shared" si="92"/>
        <v/>
      </c>
      <c r="AC92" s="22" t="str">
        <f t="shared" si="92"/>
        <v/>
      </c>
      <c r="AD92" s="22" t="str">
        <f t="shared" si="92"/>
        <v/>
      </c>
      <c r="AE92" s="22" t="str">
        <f t="shared" si="92"/>
        <v/>
      </c>
      <c r="AF92" s="22" t="str">
        <f t="shared" si="92"/>
        <v/>
      </c>
      <c r="AG92" s="22" t="str">
        <f t="shared" si="92"/>
        <v/>
      </c>
      <c r="AH92" s="22" t="str">
        <f t="shared" si="92"/>
        <v/>
      </c>
      <c r="AI92" s="22" t="str">
        <f t="shared" si="92"/>
        <v/>
      </c>
      <c r="AJ92" s="22" t="str">
        <f t="shared" si="92"/>
        <v/>
      </c>
      <c r="AK92" s="22" t="str">
        <f t="shared" si="92"/>
        <v/>
      </c>
      <c r="AL92" s="22" t="str">
        <f t="shared" si="92"/>
        <v/>
      </c>
      <c r="AM92" s="22" t="str">
        <f t="shared" si="92"/>
        <v/>
      </c>
      <c r="AN92" s="22" t="str">
        <f t="shared" si="92"/>
        <v/>
      </c>
      <c r="AO92" s="22" t="str">
        <f t="shared" si="92"/>
        <v/>
      </c>
      <c r="AP92" s="22" t="str">
        <f t="shared" si="92"/>
        <v/>
      </c>
      <c r="AQ92" s="22" t="str">
        <f t="shared" si="92"/>
        <v/>
      </c>
      <c r="AR92" s="22" t="str">
        <f t="shared" si="92"/>
        <v/>
      </c>
      <c r="AS92" s="22" t="str">
        <f t="shared" si="92"/>
        <v/>
      </c>
    </row>
    <row r="93" spans="1:45" x14ac:dyDescent="0.3">
      <c r="A93" s="18">
        <f t="shared" si="35"/>
        <v>83</v>
      </c>
      <c r="B93" s="2">
        <f t="shared" si="36"/>
        <v>84</v>
      </c>
      <c r="C93" s="21" t="str" cm="1">
        <f t="array" ref="C93">IF(ISERROR(INDEX('Pre-FTB Report'!$G$4:$G$5000,MATCH(1,($D$6='Pre-FTB Report'!$F$4:$F$5000)*($A93='Pre-FTB Report'!$E$4:$E$5000),0))),"",INDEX('Pre-FTB Report'!$G$4:$G$5000,MATCH(1,($D$6='Pre-FTB Report'!$F$4:$F$5000)*($A93='Pre-FTB Report'!$E$4:$E$5000),0)))</f>
        <v/>
      </c>
      <c r="D93" s="20"/>
      <c r="E93" s="20"/>
      <c r="F93" s="32" t="str" cm="1">
        <f t="array" ref="F93">IF(ISERROR(INDEX('Pre-FTB Report'!$K$4:$K$5000,MATCH(1,($D$6='Pre-FTB Report'!$F$4:$F$5000)*($A93='Pre-FTB Report'!$E$4:$E$5000),0))),"",INDEX('Pre-FTB Report'!$K$4:$K$5000,MATCH(1,($D$6='Pre-FTB Report'!$F$4:$F$5000)*($A93='Pre-FTB Report'!$E$4:$E$5000),0)))</f>
        <v/>
      </c>
      <c r="G93" s="48" t="str" cm="1">
        <f t="array" ref="G93">IF(ISERROR(INDEX('Pre-FTB Report'!$J$4:$J$5000,MATCH(1,($D$6='Pre-FTB Report'!$F$4:$F$5000)*($A93='Pre-FTB Report'!$E$4:$E$5000),0))),"",INDEX('Pre-FTB Report'!$J$4:$J$5000,MATCH(1,($D$6='Pre-FTB Report'!$F$4:$F$5000)*($A93='Pre-FTB Report'!$E$4:$E$5000),0)))</f>
        <v/>
      </c>
      <c r="H93" s="90" t="str">
        <f t="shared" si="73"/>
        <v/>
      </c>
      <c r="J93" s="22" t="str">
        <f t="shared" ref="J93:AS93" si="93">IF(AND($G93&lt;K$7,$H93&gt;=K$7),$F93/12,"")</f>
        <v/>
      </c>
      <c r="K93" s="22" t="str">
        <f t="shared" si="93"/>
        <v/>
      </c>
      <c r="L93" s="22" t="str">
        <f t="shared" si="93"/>
        <v/>
      </c>
      <c r="M93" s="22" t="str">
        <f t="shared" si="93"/>
        <v/>
      </c>
      <c r="N93" s="22" t="str">
        <f t="shared" si="93"/>
        <v/>
      </c>
      <c r="O93" s="22" t="str">
        <f t="shared" si="93"/>
        <v/>
      </c>
      <c r="P93" s="22" t="str">
        <f t="shared" si="93"/>
        <v/>
      </c>
      <c r="Q93" s="22" t="str">
        <f t="shared" si="93"/>
        <v/>
      </c>
      <c r="R93" s="22" t="str">
        <f t="shared" si="93"/>
        <v/>
      </c>
      <c r="S93" s="22" t="str">
        <f t="shared" si="93"/>
        <v/>
      </c>
      <c r="T93" s="22" t="str">
        <f t="shared" si="93"/>
        <v/>
      </c>
      <c r="U93" s="22" t="str">
        <f t="shared" si="93"/>
        <v/>
      </c>
      <c r="V93" s="22" t="str">
        <f t="shared" si="93"/>
        <v/>
      </c>
      <c r="W93" s="22" t="str">
        <f t="shared" si="93"/>
        <v/>
      </c>
      <c r="X93" s="22" t="str">
        <f t="shared" si="93"/>
        <v/>
      </c>
      <c r="Y93" s="22" t="str">
        <f t="shared" si="93"/>
        <v/>
      </c>
      <c r="Z93" s="22" t="str">
        <f t="shared" si="93"/>
        <v/>
      </c>
      <c r="AA93" s="22" t="str">
        <f t="shared" si="93"/>
        <v/>
      </c>
      <c r="AB93" s="22" t="str">
        <f t="shared" si="93"/>
        <v/>
      </c>
      <c r="AC93" s="22" t="str">
        <f t="shared" si="93"/>
        <v/>
      </c>
      <c r="AD93" s="22" t="str">
        <f t="shared" si="93"/>
        <v/>
      </c>
      <c r="AE93" s="22" t="str">
        <f t="shared" si="93"/>
        <v/>
      </c>
      <c r="AF93" s="22" t="str">
        <f t="shared" si="93"/>
        <v/>
      </c>
      <c r="AG93" s="22" t="str">
        <f t="shared" si="93"/>
        <v/>
      </c>
      <c r="AH93" s="22" t="str">
        <f t="shared" si="93"/>
        <v/>
      </c>
      <c r="AI93" s="22" t="str">
        <f t="shared" si="93"/>
        <v/>
      </c>
      <c r="AJ93" s="22" t="str">
        <f t="shared" si="93"/>
        <v/>
      </c>
      <c r="AK93" s="22" t="str">
        <f t="shared" si="93"/>
        <v/>
      </c>
      <c r="AL93" s="22" t="str">
        <f t="shared" si="93"/>
        <v/>
      </c>
      <c r="AM93" s="22" t="str">
        <f t="shared" si="93"/>
        <v/>
      </c>
      <c r="AN93" s="22" t="str">
        <f t="shared" si="93"/>
        <v/>
      </c>
      <c r="AO93" s="22" t="str">
        <f t="shared" si="93"/>
        <v/>
      </c>
      <c r="AP93" s="22" t="str">
        <f t="shared" si="93"/>
        <v/>
      </c>
      <c r="AQ93" s="22" t="str">
        <f t="shared" si="93"/>
        <v/>
      </c>
      <c r="AR93" s="22" t="str">
        <f t="shared" si="93"/>
        <v/>
      </c>
      <c r="AS93" s="22" t="str">
        <f t="shared" si="93"/>
        <v/>
      </c>
    </row>
    <row r="94" spans="1:45" x14ac:dyDescent="0.3">
      <c r="A94" s="18">
        <f t="shared" si="35"/>
        <v>84</v>
      </c>
      <c r="B94" s="2">
        <f t="shared" si="36"/>
        <v>85</v>
      </c>
      <c r="C94" s="21" t="str" cm="1">
        <f t="array" ref="C94">IF(ISERROR(INDEX('Pre-FTB Report'!$G$4:$G$5000,MATCH(1,($D$6='Pre-FTB Report'!$F$4:$F$5000)*($A94='Pre-FTB Report'!$E$4:$E$5000),0))),"",INDEX('Pre-FTB Report'!$G$4:$G$5000,MATCH(1,($D$6='Pre-FTB Report'!$F$4:$F$5000)*($A94='Pre-FTB Report'!$E$4:$E$5000),0)))</f>
        <v/>
      </c>
      <c r="D94" s="20"/>
      <c r="E94" s="20"/>
      <c r="F94" s="32" t="str" cm="1">
        <f t="array" ref="F94">IF(ISERROR(INDEX('Pre-FTB Report'!$K$4:$K$5000,MATCH(1,($D$6='Pre-FTB Report'!$F$4:$F$5000)*($A94='Pre-FTB Report'!$E$4:$E$5000),0))),"",INDEX('Pre-FTB Report'!$K$4:$K$5000,MATCH(1,($D$6='Pre-FTB Report'!$F$4:$F$5000)*($A94='Pre-FTB Report'!$E$4:$E$5000),0)))</f>
        <v/>
      </c>
      <c r="G94" s="48" t="str" cm="1">
        <f t="array" ref="G94">IF(ISERROR(INDEX('Pre-FTB Report'!$J$4:$J$5000,MATCH(1,($D$6='Pre-FTB Report'!$F$4:$F$5000)*($A94='Pre-FTB Report'!$E$4:$E$5000),0))),"",INDEX('Pre-FTB Report'!$J$4:$J$5000,MATCH(1,($D$6='Pre-FTB Report'!$F$4:$F$5000)*($A94='Pre-FTB Report'!$E$4:$E$5000),0)))</f>
        <v/>
      </c>
      <c r="H94" s="90" t="str">
        <f t="shared" si="73"/>
        <v/>
      </c>
      <c r="J94" s="22" t="str">
        <f t="shared" ref="J94:AS94" si="94">IF(AND($G94&lt;K$7,$H94&gt;=K$7),$F94/12,"")</f>
        <v/>
      </c>
      <c r="K94" s="22" t="str">
        <f t="shared" si="94"/>
        <v/>
      </c>
      <c r="L94" s="22" t="str">
        <f t="shared" si="94"/>
        <v/>
      </c>
      <c r="M94" s="22" t="str">
        <f t="shared" si="94"/>
        <v/>
      </c>
      <c r="N94" s="22" t="str">
        <f t="shared" si="94"/>
        <v/>
      </c>
      <c r="O94" s="22" t="str">
        <f t="shared" si="94"/>
        <v/>
      </c>
      <c r="P94" s="22" t="str">
        <f t="shared" si="94"/>
        <v/>
      </c>
      <c r="Q94" s="22" t="str">
        <f t="shared" si="94"/>
        <v/>
      </c>
      <c r="R94" s="22" t="str">
        <f t="shared" si="94"/>
        <v/>
      </c>
      <c r="S94" s="22" t="str">
        <f t="shared" si="94"/>
        <v/>
      </c>
      <c r="T94" s="22" t="str">
        <f t="shared" si="94"/>
        <v/>
      </c>
      <c r="U94" s="22" t="str">
        <f t="shared" si="94"/>
        <v/>
      </c>
      <c r="V94" s="22" t="str">
        <f t="shared" si="94"/>
        <v/>
      </c>
      <c r="W94" s="22" t="str">
        <f t="shared" si="94"/>
        <v/>
      </c>
      <c r="X94" s="22" t="str">
        <f t="shared" si="94"/>
        <v/>
      </c>
      <c r="Y94" s="22" t="str">
        <f t="shared" si="94"/>
        <v/>
      </c>
      <c r="Z94" s="22" t="str">
        <f t="shared" si="94"/>
        <v/>
      </c>
      <c r="AA94" s="22" t="str">
        <f t="shared" si="94"/>
        <v/>
      </c>
      <c r="AB94" s="22" t="str">
        <f t="shared" si="94"/>
        <v/>
      </c>
      <c r="AC94" s="22" t="str">
        <f t="shared" si="94"/>
        <v/>
      </c>
      <c r="AD94" s="22" t="str">
        <f t="shared" si="94"/>
        <v/>
      </c>
      <c r="AE94" s="22" t="str">
        <f t="shared" si="94"/>
        <v/>
      </c>
      <c r="AF94" s="22" t="str">
        <f t="shared" si="94"/>
        <v/>
      </c>
      <c r="AG94" s="22" t="str">
        <f t="shared" si="94"/>
        <v/>
      </c>
      <c r="AH94" s="22" t="str">
        <f t="shared" si="94"/>
        <v/>
      </c>
      <c r="AI94" s="22" t="str">
        <f t="shared" si="94"/>
        <v/>
      </c>
      <c r="AJ94" s="22" t="str">
        <f t="shared" si="94"/>
        <v/>
      </c>
      <c r="AK94" s="22" t="str">
        <f t="shared" si="94"/>
        <v/>
      </c>
      <c r="AL94" s="22" t="str">
        <f t="shared" si="94"/>
        <v/>
      </c>
      <c r="AM94" s="22" t="str">
        <f t="shared" si="94"/>
        <v/>
      </c>
      <c r="AN94" s="22" t="str">
        <f t="shared" si="94"/>
        <v/>
      </c>
      <c r="AO94" s="22" t="str">
        <f t="shared" si="94"/>
        <v/>
      </c>
      <c r="AP94" s="22" t="str">
        <f t="shared" si="94"/>
        <v/>
      </c>
      <c r="AQ94" s="22" t="str">
        <f t="shared" si="94"/>
        <v/>
      </c>
      <c r="AR94" s="22" t="str">
        <f t="shared" si="94"/>
        <v/>
      </c>
      <c r="AS94" s="22" t="str">
        <f t="shared" si="94"/>
        <v/>
      </c>
    </row>
    <row r="95" spans="1:45" x14ac:dyDescent="0.3">
      <c r="A95" s="18">
        <f t="shared" si="35"/>
        <v>85</v>
      </c>
      <c r="B95" s="2">
        <f t="shared" si="36"/>
        <v>86</v>
      </c>
      <c r="C95" s="21" t="str" cm="1">
        <f t="array" ref="C95">IF(ISERROR(INDEX('Pre-FTB Report'!$G$4:$G$5000,MATCH(1,($D$6='Pre-FTB Report'!$F$4:$F$5000)*($A95='Pre-FTB Report'!$E$4:$E$5000),0))),"",INDEX('Pre-FTB Report'!$G$4:$G$5000,MATCH(1,($D$6='Pre-FTB Report'!$F$4:$F$5000)*($A95='Pre-FTB Report'!$E$4:$E$5000),0)))</f>
        <v/>
      </c>
      <c r="D95" s="20"/>
      <c r="E95" s="20"/>
      <c r="F95" s="32" t="str" cm="1">
        <f t="array" ref="F95">IF(ISERROR(INDEX('Pre-FTB Report'!$K$4:$K$5000,MATCH(1,($D$6='Pre-FTB Report'!$F$4:$F$5000)*($A95='Pre-FTB Report'!$E$4:$E$5000),0))),"",INDEX('Pre-FTB Report'!$K$4:$K$5000,MATCH(1,($D$6='Pre-FTB Report'!$F$4:$F$5000)*($A95='Pre-FTB Report'!$E$4:$E$5000),0)))</f>
        <v/>
      </c>
      <c r="G95" s="48" t="str" cm="1">
        <f t="array" ref="G95">IF(ISERROR(INDEX('Pre-FTB Report'!$J$4:$J$5000,MATCH(1,($D$6='Pre-FTB Report'!$F$4:$F$5000)*($A95='Pre-FTB Report'!$E$4:$E$5000),0))),"",INDEX('Pre-FTB Report'!$J$4:$J$5000,MATCH(1,($D$6='Pre-FTB Report'!$F$4:$F$5000)*($A95='Pre-FTB Report'!$E$4:$E$5000),0)))</f>
        <v/>
      </c>
      <c r="H95" s="90" t="str">
        <f t="shared" si="73"/>
        <v/>
      </c>
      <c r="J95" s="22" t="str">
        <f t="shared" ref="J95:AS95" si="95">IF(AND($G95&lt;K$7,$H95&gt;=K$7),$F95/12,"")</f>
        <v/>
      </c>
      <c r="K95" s="22" t="str">
        <f t="shared" si="95"/>
        <v/>
      </c>
      <c r="L95" s="22" t="str">
        <f t="shared" si="95"/>
        <v/>
      </c>
      <c r="M95" s="22" t="str">
        <f t="shared" si="95"/>
        <v/>
      </c>
      <c r="N95" s="22" t="str">
        <f t="shared" si="95"/>
        <v/>
      </c>
      <c r="O95" s="22" t="str">
        <f t="shared" si="95"/>
        <v/>
      </c>
      <c r="P95" s="22" t="str">
        <f t="shared" si="95"/>
        <v/>
      </c>
      <c r="Q95" s="22" t="str">
        <f t="shared" si="95"/>
        <v/>
      </c>
      <c r="R95" s="22" t="str">
        <f t="shared" si="95"/>
        <v/>
      </c>
      <c r="S95" s="22" t="str">
        <f t="shared" si="95"/>
        <v/>
      </c>
      <c r="T95" s="22" t="str">
        <f t="shared" si="95"/>
        <v/>
      </c>
      <c r="U95" s="22" t="str">
        <f t="shared" si="95"/>
        <v/>
      </c>
      <c r="V95" s="22" t="str">
        <f t="shared" si="95"/>
        <v/>
      </c>
      <c r="W95" s="22" t="str">
        <f t="shared" si="95"/>
        <v/>
      </c>
      <c r="X95" s="22" t="str">
        <f t="shared" si="95"/>
        <v/>
      </c>
      <c r="Y95" s="22" t="str">
        <f t="shared" si="95"/>
        <v/>
      </c>
      <c r="Z95" s="22" t="str">
        <f t="shared" si="95"/>
        <v/>
      </c>
      <c r="AA95" s="22" t="str">
        <f t="shared" si="95"/>
        <v/>
      </c>
      <c r="AB95" s="22" t="str">
        <f t="shared" si="95"/>
        <v/>
      </c>
      <c r="AC95" s="22" t="str">
        <f t="shared" si="95"/>
        <v/>
      </c>
      <c r="AD95" s="22" t="str">
        <f t="shared" si="95"/>
        <v/>
      </c>
      <c r="AE95" s="22" t="str">
        <f t="shared" si="95"/>
        <v/>
      </c>
      <c r="AF95" s="22" t="str">
        <f t="shared" si="95"/>
        <v/>
      </c>
      <c r="AG95" s="22" t="str">
        <f t="shared" si="95"/>
        <v/>
      </c>
      <c r="AH95" s="22" t="str">
        <f t="shared" si="95"/>
        <v/>
      </c>
      <c r="AI95" s="22" t="str">
        <f t="shared" si="95"/>
        <v/>
      </c>
      <c r="AJ95" s="22" t="str">
        <f t="shared" si="95"/>
        <v/>
      </c>
      <c r="AK95" s="22" t="str">
        <f t="shared" si="95"/>
        <v/>
      </c>
      <c r="AL95" s="22" t="str">
        <f t="shared" si="95"/>
        <v/>
      </c>
      <c r="AM95" s="22" t="str">
        <f t="shared" si="95"/>
        <v/>
      </c>
      <c r="AN95" s="22" t="str">
        <f t="shared" si="95"/>
        <v/>
      </c>
      <c r="AO95" s="22" t="str">
        <f t="shared" si="95"/>
        <v/>
      </c>
      <c r="AP95" s="22" t="str">
        <f t="shared" si="95"/>
        <v/>
      </c>
      <c r="AQ95" s="22" t="str">
        <f t="shared" si="95"/>
        <v/>
      </c>
      <c r="AR95" s="22" t="str">
        <f t="shared" si="95"/>
        <v/>
      </c>
      <c r="AS95" s="22" t="str">
        <f t="shared" si="95"/>
        <v/>
      </c>
    </row>
    <row r="96" spans="1:45" x14ac:dyDescent="0.3">
      <c r="A96" s="18">
        <f t="shared" si="35"/>
        <v>86</v>
      </c>
      <c r="B96" s="2">
        <f t="shared" si="36"/>
        <v>87</v>
      </c>
      <c r="C96" s="21" t="str" cm="1">
        <f t="array" ref="C96">IF(ISERROR(INDEX('Pre-FTB Report'!$G$4:$G$5000,MATCH(1,($D$6='Pre-FTB Report'!$F$4:$F$5000)*($A96='Pre-FTB Report'!$E$4:$E$5000),0))),"",INDEX('Pre-FTB Report'!$G$4:$G$5000,MATCH(1,($D$6='Pre-FTB Report'!$F$4:$F$5000)*($A96='Pre-FTB Report'!$E$4:$E$5000),0)))</f>
        <v/>
      </c>
      <c r="D96" s="20"/>
      <c r="E96" s="20"/>
      <c r="F96" s="32" t="str" cm="1">
        <f t="array" ref="F96">IF(ISERROR(INDEX('Pre-FTB Report'!$K$4:$K$5000,MATCH(1,($D$6='Pre-FTB Report'!$F$4:$F$5000)*($A96='Pre-FTB Report'!$E$4:$E$5000),0))),"",INDEX('Pre-FTB Report'!$K$4:$K$5000,MATCH(1,($D$6='Pre-FTB Report'!$F$4:$F$5000)*($A96='Pre-FTB Report'!$E$4:$E$5000),0)))</f>
        <v/>
      </c>
      <c r="G96" s="48" t="str" cm="1">
        <f t="array" ref="G96">IF(ISERROR(INDEX('Pre-FTB Report'!$J$4:$J$5000,MATCH(1,($D$6='Pre-FTB Report'!$F$4:$F$5000)*($A96='Pre-FTB Report'!$E$4:$E$5000),0))),"",INDEX('Pre-FTB Report'!$J$4:$J$5000,MATCH(1,($D$6='Pre-FTB Report'!$F$4:$F$5000)*($A96='Pre-FTB Report'!$E$4:$E$5000),0)))</f>
        <v/>
      </c>
      <c r="H96" s="90" t="str">
        <f t="shared" si="73"/>
        <v/>
      </c>
      <c r="J96" s="22" t="str">
        <f t="shared" ref="J96:AS96" si="96">IF(AND($G96&lt;K$7,$H96&gt;=K$7),$F96/12,"")</f>
        <v/>
      </c>
      <c r="K96" s="22" t="str">
        <f t="shared" si="96"/>
        <v/>
      </c>
      <c r="L96" s="22" t="str">
        <f t="shared" si="96"/>
        <v/>
      </c>
      <c r="M96" s="22" t="str">
        <f t="shared" si="96"/>
        <v/>
      </c>
      <c r="N96" s="22" t="str">
        <f t="shared" si="96"/>
        <v/>
      </c>
      <c r="O96" s="22" t="str">
        <f t="shared" si="96"/>
        <v/>
      </c>
      <c r="P96" s="22" t="str">
        <f t="shared" si="96"/>
        <v/>
      </c>
      <c r="Q96" s="22" t="str">
        <f t="shared" si="96"/>
        <v/>
      </c>
      <c r="R96" s="22" t="str">
        <f t="shared" si="96"/>
        <v/>
      </c>
      <c r="S96" s="22" t="str">
        <f t="shared" si="96"/>
        <v/>
      </c>
      <c r="T96" s="22" t="str">
        <f t="shared" si="96"/>
        <v/>
      </c>
      <c r="U96" s="22" t="str">
        <f t="shared" si="96"/>
        <v/>
      </c>
      <c r="V96" s="22" t="str">
        <f t="shared" si="96"/>
        <v/>
      </c>
      <c r="W96" s="22" t="str">
        <f t="shared" si="96"/>
        <v/>
      </c>
      <c r="X96" s="22" t="str">
        <f t="shared" si="96"/>
        <v/>
      </c>
      <c r="Y96" s="22" t="str">
        <f t="shared" si="96"/>
        <v/>
      </c>
      <c r="Z96" s="22" t="str">
        <f t="shared" si="96"/>
        <v/>
      </c>
      <c r="AA96" s="22" t="str">
        <f t="shared" si="96"/>
        <v/>
      </c>
      <c r="AB96" s="22" t="str">
        <f t="shared" si="96"/>
        <v/>
      </c>
      <c r="AC96" s="22" t="str">
        <f t="shared" si="96"/>
        <v/>
      </c>
      <c r="AD96" s="22" t="str">
        <f t="shared" si="96"/>
        <v/>
      </c>
      <c r="AE96" s="22" t="str">
        <f t="shared" si="96"/>
        <v/>
      </c>
      <c r="AF96" s="22" t="str">
        <f t="shared" si="96"/>
        <v/>
      </c>
      <c r="AG96" s="22" t="str">
        <f t="shared" si="96"/>
        <v/>
      </c>
      <c r="AH96" s="22" t="str">
        <f t="shared" si="96"/>
        <v/>
      </c>
      <c r="AI96" s="22" t="str">
        <f t="shared" si="96"/>
        <v/>
      </c>
      <c r="AJ96" s="22" t="str">
        <f t="shared" si="96"/>
        <v/>
      </c>
      <c r="AK96" s="22" t="str">
        <f t="shared" si="96"/>
        <v/>
      </c>
      <c r="AL96" s="22" t="str">
        <f t="shared" si="96"/>
        <v/>
      </c>
      <c r="AM96" s="22" t="str">
        <f t="shared" si="96"/>
        <v/>
      </c>
      <c r="AN96" s="22" t="str">
        <f t="shared" si="96"/>
        <v/>
      </c>
      <c r="AO96" s="22" t="str">
        <f t="shared" si="96"/>
        <v/>
      </c>
      <c r="AP96" s="22" t="str">
        <f t="shared" si="96"/>
        <v/>
      </c>
      <c r="AQ96" s="22" t="str">
        <f t="shared" si="96"/>
        <v/>
      </c>
      <c r="AR96" s="22" t="str">
        <f t="shared" si="96"/>
        <v/>
      </c>
      <c r="AS96" s="22" t="str">
        <f t="shared" si="96"/>
        <v/>
      </c>
    </row>
    <row r="97" spans="1:45" x14ac:dyDescent="0.3">
      <c r="A97" s="18">
        <f t="shared" si="35"/>
        <v>87</v>
      </c>
      <c r="B97" s="2">
        <f t="shared" si="36"/>
        <v>88</v>
      </c>
      <c r="C97" s="21" t="str" cm="1">
        <f t="array" ref="C97">IF(ISERROR(INDEX('Pre-FTB Report'!$G$4:$G$5000,MATCH(1,($D$6='Pre-FTB Report'!$F$4:$F$5000)*($A97='Pre-FTB Report'!$E$4:$E$5000),0))),"",INDEX('Pre-FTB Report'!$G$4:$G$5000,MATCH(1,($D$6='Pre-FTB Report'!$F$4:$F$5000)*($A97='Pre-FTB Report'!$E$4:$E$5000),0)))</f>
        <v/>
      </c>
      <c r="D97" s="20"/>
      <c r="E97" s="20"/>
      <c r="F97" s="32" t="str" cm="1">
        <f t="array" ref="F97">IF(ISERROR(INDEX('Pre-FTB Report'!$K$4:$K$5000,MATCH(1,($D$6='Pre-FTB Report'!$F$4:$F$5000)*($A97='Pre-FTB Report'!$E$4:$E$5000),0))),"",INDEX('Pre-FTB Report'!$K$4:$K$5000,MATCH(1,($D$6='Pre-FTB Report'!$F$4:$F$5000)*($A97='Pre-FTB Report'!$E$4:$E$5000),0)))</f>
        <v/>
      </c>
      <c r="G97" s="48" t="str" cm="1">
        <f t="array" ref="G97">IF(ISERROR(INDEX('Pre-FTB Report'!$J$4:$J$5000,MATCH(1,($D$6='Pre-FTB Report'!$F$4:$F$5000)*($A97='Pre-FTB Report'!$E$4:$E$5000),0))),"",INDEX('Pre-FTB Report'!$J$4:$J$5000,MATCH(1,($D$6='Pre-FTB Report'!$F$4:$F$5000)*($A97='Pre-FTB Report'!$E$4:$E$5000),0)))</f>
        <v/>
      </c>
      <c r="H97" s="90" t="str">
        <f t="shared" si="73"/>
        <v/>
      </c>
      <c r="J97" s="22" t="str">
        <f t="shared" ref="J97:AS97" si="97">IF(AND($G97&lt;K$7,$H97&gt;=K$7),$F97/12,"")</f>
        <v/>
      </c>
      <c r="K97" s="22" t="str">
        <f t="shared" si="97"/>
        <v/>
      </c>
      <c r="L97" s="22" t="str">
        <f t="shared" si="97"/>
        <v/>
      </c>
      <c r="M97" s="22" t="str">
        <f t="shared" si="97"/>
        <v/>
      </c>
      <c r="N97" s="22" t="str">
        <f t="shared" si="97"/>
        <v/>
      </c>
      <c r="O97" s="22" t="str">
        <f t="shared" si="97"/>
        <v/>
      </c>
      <c r="P97" s="22" t="str">
        <f t="shared" si="97"/>
        <v/>
      </c>
      <c r="Q97" s="22" t="str">
        <f t="shared" si="97"/>
        <v/>
      </c>
      <c r="R97" s="22" t="str">
        <f t="shared" si="97"/>
        <v/>
      </c>
      <c r="S97" s="22" t="str">
        <f t="shared" si="97"/>
        <v/>
      </c>
      <c r="T97" s="22" t="str">
        <f t="shared" si="97"/>
        <v/>
      </c>
      <c r="U97" s="22" t="str">
        <f t="shared" si="97"/>
        <v/>
      </c>
      <c r="V97" s="22" t="str">
        <f t="shared" si="97"/>
        <v/>
      </c>
      <c r="W97" s="22" t="str">
        <f t="shared" si="97"/>
        <v/>
      </c>
      <c r="X97" s="22" t="str">
        <f t="shared" si="97"/>
        <v/>
      </c>
      <c r="Y97" s="22" t="str">
        <f t="shared" si="97"/>
        <v/>
      </c>
      <c r="Z97" s="22" t="str">
        <f t="shared" si="97"/>
        <v/>
      </c>
      <c r="AA97" s="22" t="str">
        <f t="shared" si="97"/>
        <v/>
      </c>
      <c r="AB97" s="22" t="str">
        <f t="shared" si="97"/>
        <v/>
      </c>
      <c r="AC97" s="22" t="str">
        <f t="shared" si="97"/>
        <v/>
      </c>
      <c r="AD97" s="22" t="str">
        <f t="shared" si="97"/>
        <v/>
      </c>
      <c r="AE97" s="22" t="str">
        <f t="shared" si="97"/>
        <v/>
      </c>
      <c r="AF97" s="22" t="str">
        <f t="shared" si="97"/>
        <v/>
      </c>
      <c r="AG97" s="22" t="str">
        <f t="shared" si="97"/>
        <v/>
      </c>
      <c r="AH97" s="22" t="str">
        <f t="shared" si="97"/>
        <v/>
      </c>
      <c r="AI97" s="22" t="str">
        <f t="shared" si="97"/>
        <v/>
      </c>
      <c r="AJ97" s="22" t="str">
        <f t="shared" si="97"/>
        <v/>
      </c>
      <c r="AK97" s="22" t="str">
        <f t="shared" si="97"/>
        <v/>
      </c>
      <c r="AL97" s="22" t="str">
        <f t="shared" si="97"/>
        <v/>
      </c>
      <c r="AM97" s="22" t="str">
        <f t="shared" si="97"/>
        <v/>
      </c>
      <c r="AN97" s="22" t="str">
        <f t="shared" si="97"/>
        <v/>
      </c>
      <c r="AO97" s="22" t="str">
        <f t="shared" si="97"/>
        <v/>
      </c>
      <c r="AP97" s="22" t="str">
        <f t="shared" si="97"/>
        <v/>
      </c>
      <c r="AQ97" s="22" t="str">
        <f t="shared" si="97"/>
        <v/>
      </c>
      <c r="AR97" s="22" t="str">
        <f t="shared" si="97"/>
        <v/>
      </c>
      <c r="AS97" s="22" t="str">
        <f t="shared" si="97"/>
        <v/>
      </c>
    </row>
    <row r="98" spans="1:45" x14ac:dyDescent="0.3">
      <c r="A98" s="18">
        <f t="shared" si="35"/>
        <v>88</v>
      </c>
      <c r="B98" s="2">
        <f t="shared" si="36"/>
        <v>89</v>
      </c>
      <c r="C98" s="21" t="str" cm="1">
        <f t="array" ref="C98">IF(ISERROR(INDEX('Pre-FTB Report'!$G$4:$G$5000,MATCH(1,($D$6='Pre-FTB Report'!$F$4:$F$5000)*($A98='Pre-FTB Report'!$E$4:$E$5000),0))),"",INDEX('Pre-FTB Report'!$G$4:$G$5000,MATCH(1,($D$6='Pre-FTB Report'!$F$4:$F$5000)*($A98='Pre-FTB Report'!$E$4:$E$5000),0)))</f>
        <v/>
      </c>
      <c r="D98" s="20"/>
      <c r="E98" s="20"/>
      <c r="F98" s="32" t="str" cm="1">
        <f t="array" ref="F98">IF(ISERROR(INDEX('Pre-FTB Report'!$K$4:$K$5000,MATCH(1,($D$6='Pre-FTB Report'!$F$4:$F$5000)*($A98='Pre-FTB Report'!$E$4:$E$5000),0))),"",INDEX('Pre-FTB Report'!$K$4:$K$5000,MATCH(1,($D$6='Pre-FTB Report'!$F$4:$F$5000)*($A98='Pre-FTB Report'!$E$4:$E$5000),0)))</f>
        <v/>
      </c>
      <c r="G98" s="48" t="str" cm="1">
        <f t="array" ref="G98">IF(ISERROR(INDEX('Pre-FTB Report'!$J$4:$J$5000,MATCH(1,($D$6='Pre-FTB Report'!$F$4:$F$5000)*($A98='Pre-FTB Report'!$E$4:$E$5000),0))),"",INDEX('Pre-FTB Report'!$J$4:$J$5000,MATCH(1,($D$6='Pre-FTB Report'!$F$4:$F$5000)*($A98='Pre-FTB Report'!$E$4:$E$5000),0)))</f>
        <v/>
      </c>
      <c r="H98" s="90" t="str">
        <f t="shared" si="73"/>
        <v/>
      </c>
      <c r="J98" s="22" t="str">
        <f t="shared" ref="J98:AS98" si="98">IF(AND($G98&lt;K$7,$H98&gt;=K$7),$F98/12,"")</f>
        <v/>
      </c>
      <c r="K98" s="22" t="str">
        <f t="shared" si="98"/>
        <v/>
      </c>
      <c r="L98" s="22" t="str">
        <f t="shared" si="98"/>
        <v/>
      </c>
      <c r="M98" s="22" t="str">
        <f t="shared" si="98"/>
        <v/>
      </c>
      <c r="N98" s="22" t="str">
        <f t="shared" si="98"/>
        <v/>
      </c>
      <c r="O98" s="22" t="str">
        <f t="shared" si="98"/>
        <v/>
      </c>
      <c r="P98" s="22" t="str">
        <f t="shared" si="98"/>
        <v/>
      </c>
      <c r="Q98" s="22" t="str">
        <f t="shared" si="98"/>
        <v/>
      </c>
      <c r="R98" s="22" t="str">
        <f t="shared" si="98"/>
        <v/>
      </c>
      <c r="S98" s="22" t="str">
        <f t="shared" si="98"/>
        <v/>
      </c>
      <c r="T98" s="22" t="str">
        <f t="shared" si="98"/>
        <v/>
      </c>
      <c r="U98" s="22" t="str">
        <f t="shared" si="98"/>
        <v/>
      </c>
      <c r="V98" s="22" t="str">
        <f t="shared" si="98"/>
        <v/>
      </c>
      <c r="W98" s="22" t="str">
        <f t="shared" si="98"/>
        <v/>
      </c>
      <c r="X98" s="22" t="str">
        <f t="shared" si="98"/>
        <v/>
      </c>
      <c r="Y98" s="22" t="str">
        <f t="shared" si="98"/>
        <v/>
      </c>
      <c r="Z98" s="22" t="str">
        <f t="shared" si="98"/>
        <v/>
      </c>
      <c r="AA98" s="22" t="str">
        <f t="shared" si="98"/>
        <v/>
      </c>
      <c r="AB98" s="22" t="str">
        <f t="shared" si="98"/>
        <v/>
      </c>
      <c r="AC98" s="22" t="str">
        <f t="shared" si="98"/>
        <v/>
      </c>
      <c r="AD98" s="22" t="str">
        <f t="shared" si="98"/>
        <v/>
      </c>
      <c r="AE98" s="22" t="str">
        <f t="shared" si="98"/>
        <v/>
      </c>
      <c r="AF98" s="22" t="str">
        <f t="shared" si="98"/>
        <v/>
      </c>
      <c r="AG98" s="22" t="str">
        <f t="shared" si="98"/>
        <v/>
      </c>
      <c r="AH98" s="22" t="str">
        <f t="shared" si="98"/>
        <v/>
      </c>
      <c r="AI98" s="22" t="str">
        <f t="shared" si="98"/>
        <v/>
      </c>
      <c r="AJ98" s="22" t="str">
        <f t="shared" si="98"/>
        <v/>
      </c>
      <c r="AK98" s="22" t="str">
        <f t="shared" si="98"/>
        <v/>
      </c>
      <c r="AL98" s="22" t="str">
        <f t="shared" si="98"/>
        <v/>
      </c>
      <c r="AM98" s="22" t="str">
        <f t="shared" si="98"/>
        <v/>
      </c>
      <c r="AN98" s="22" t="str">
        <f t="shared" si="98"/>
        <v/>
      </c>
      <c r="AO98" s="22" t="str">
        <f t="shared" si="98"/>
        <v/>
      </c>
      <c r="AP98" s="22" t="str">
        <f t="shared" si="98"/>
        <v/>
      </c>
      <c r="AQ98" s="22" t="str">
        <f t="shared" si="98"/>
        <v/>
      </c>
      <c r="AR98" s="22" t="str">
        <f t="shared" si="98"/>
        <v/>
      </c>
      <c r="AS98" s="22" t="str">
        <f t="shared" si="98"/>
        <v/>
      </c>
    </row>
    <row r="99" spans="1:45" x14ac:dyDescent="0.3">
      <c r="A99" s="18">
        <f t="shared" si="35"/>
        <v>89</v>
      </c>
      <c r="B99" s="2">
        <f t="shared" si="36"/>
        <v>90</v>
      </c>
      <c r="C99" s="21" t="str" cm="1">
        <f t="array" ref="C99">IF(ISERROR(INDEX('Pre-FTB Report'!$G$4:$G$5000,MATCH(1,($D$6='Pre-FTB Report'!$F$4:$F$5000)*($A99='Pre-FTB Report'!$E$4:$E$5000),0))),"",INDEX('Pre-FTB Report'!$G$4:$G$5000,MATCH(1,($D$6='Pre-FTB Report'!$F$4:$F$5000)*($A99='Pre-FTB Report'!$E$4:$E$5000),0)))</f>
        <v/>
      </c>
      <c r="D99" s="20"/>
      <c r="E99" s="20"/>
      <c r="F99" s="32" t="str" cm="1">
        <f t="array" ref="F99">IF(ISERROR(INDEX('Pre-FTB Report'!$K$4:$K$5000,MATCH(1,($D$6='Pre-FTB Report'!$F$4:$F$5000)*($A99='Pre-FTB Report'!$E$4:$E$5000),0))),"",INDEX('Pre-FTB Report'!$K$4:$K$5000,MATCH(1,($D$6='Pre-FTB Report'!$F$4:$F$5000)*($A99='Pre-FTB Report'!$E$4:$E$5000),0)))</f>
        <v/>
      </c>
      <c r="G99" s="48" t="str" cm="1">
        <f t="array" ref="G99">IF(ISERROR(INDEX('Pre-FTB Report'!$J$4:$J$5000,MATCH(1,($D$6='Pre-FTB Report'!$F$4:$F$5000)*($A99='Pre-FTB Report'!$E$4:$E$5000),0))),"",INDEX('Pre-FTB Report'!$J$4:$J$5000,MATCH(1,($D$6='Pre-FTB Report'!$F$4:$F$5000)*($A99='Pre-FTB Report'!$E$4:$E$5000),0)))</f>
        <v/>
      </c>
      <c r="H99" s="90" t="str">
        <f t="shared" si="73"/>
        <v/>
      </c>
      <c r="J99" s="22" t="str">
        <f t="shared" ref="J99:AS99" si="99">IF(AND($G99&lt;K$7,$H99&gt;=K$7),$F99/12,"")</f>
        <v/>
      </c>
      <c r="K99" s="22" t="str">
        <f t="shared" si="99"/>
        <v/>
      </c>
      <c r="L99" s="22" t="str">
        <f t="shared" si="99"/>
        <v/>
      </c>
      <c r="M99" s="22" t="str">
        <f t="shared" si="99"/>
        <v/>
      </c>
      <c r="N99" s="22" t="str">
        <f t="shared" si="99"/>
        <v/>
      </c>
      <c r="O99" s="22" t="str">
        <f t="shared" si="99"/>
        <v/>
      </c>
      <c r="P99" s="22" t="str">
        <f t="shared" si="99"/>
        <v/>
      </c>
      <c r="Q99" s="22" t="str">
        <f t="shared" si="99"/>
        <v/>
      </c>
      <c r="R99" s="22" t="str">
        <f t="shared" si="99"/>
        <v/>
      </c>
      <c r="S99" s="22" t="str">
        <f t="shared" si="99"/>
        <v/>
      </c>
      <c r="T99" s="22" t="str">
        <f t="shared" si="99"/>
        <v/>
      </c>
      <c r="U99" s="22" t="str">
        <f t="shared" si="99"/>
        <v/>
      </c>
      <c r="V99" s="22" t="str">
        <f t="shared" si="99"/>
        <v/>
      </c>
      <c r="W99" s="22" t="str">
        <f t="shared" si="99"/>
        <v/>
      </c>
      <c r="X99" s="22" t="str">
        <f t="shared" si="99"/>
        <v/>
      </c>
      <c r="Y99" s="22" t="str">
        <f t="shared" si="99"/>
        <v/>
      </c>
      <c r="Z99" s="22" t="str">
        <f t="shared" si="99"/>
        <v/>
      </c>
      <c r="AA99" s="22" t="str">
        <f t="shared" si="99"/>
        <v/>
      </c>
      <c r="AB99" s="22" t="str">
        <f t="shared" si="99"/>
        <v/>
      </c>
      <c r="AC99" s="22" t="str">
        <f t="shared" si="99"/>
        <v/>
      </c>
      <c r="AD99" s="22" t="str">
        <f t="shared" si="99"/>
        <v/>
      </c>
      <c r="AE99" s="22" t="str">
        <f t="shared" si="99"/>
        <v/>
      </c>
      <c r="AF99" s="22" t="str">
        <f t="shared" si="99"/>
        <v/>
      </c>
      <c r="AG99" s="22" t="str">
        <f t="shared" si="99"/>
        <v/>
      </c>
      <c r="AH99" s="22" t="str">
        <f t="shared" si="99"/>
        <v/>
      </c>
      <c r="AI99" s="22" t="str">
        <f t="shared" si="99"/>
        <v/>
      </c>
      <c r="AJ99" s="22" t="str">
        <f t="shared" si="99"/>
        <v/>
      </c>
      <c r="AK99" s="22" t="str">
        <f t="shared" si="99"/>
        <v/>
      </c>
      <c r="AL99" s="22" t="str">
        <f t="shared" si="99"/>
        <v/>
      </c>
      <c r="AM99" s="22" t="str">
        <f t="shared" si="99"/>
        <v/>
      </c>
      <c r="AN99" s="22" t="str">
        <f t="shared" si="99"/>
        <v/>
      </c>
      <c r="AO99" s="22" t="str">
        <f t="shared" si="99"/>
        <v/>
      </c>
      <c r="AP99" s="22" t="str">
        <f t="shared" si="99"/>
        <v/>
      </c>
      <c r="AQ99" s="22" t="str">
        <f t="shared" si="99"/>
        <v/>
      </c>
      <c r="AR99" s="22" t="str">
        <f t="shared" si="99"/>
        <v/>
      </c>
      <c r="AS99" s="22" t="str">
        <f t="shared" si="99"/>
        <v/>
      </c>
    </row>
    <row r="100" spans="1:45" x14ac:dyDescent="0.3">
      <c r="A100" s="18">
        <f t="shared" si="35"/>
        <v>90</v>
      </c>
      <c r="B100" s="2">
        <f t="shared" si="36"/>
        <v>91</v>
      </c>
      <c r="C100" s="21" t="str" cm="1">
        <f t="array" ref="C100">IF(ISERROR(INDEX('Pre-FTB Report'!$G$4:$G$5000,MATCH(1,($D$6='Pre-FTB Report'!$F$4:$F$5000)*($A100='Pre-FTB Report'!$E$4:$E$5000),0))),"",INDEX('Pre-FTB Report'!$G$4:$G$5000,MATCH(1,($D$6='Pre-FTB Report'!$F$4:$F$5000)*($A100='Pre-FTB Report'!$E$4:$E$5000),0)))</f>
        <v/>
      </c>
      <c r="D100" s="20"/>
      <c r="E100" s="20"/>
      <c r="F100" s="32" t="str" cm="1">
        <f t="array" ref="F100">IF(ISERROR(INDEX('Pre-FTB Report'!$K$4:$K$5000,MATCH(1,($D$6='Pre-FTB Report'!$F$4:$F$5000)*($A100='Pre-FTB Report'!$E$4:$E$5000),0))),"",INDEX('Pre-FTB Report'!$K$4:$K$5000,MATCH(1,($D$6='Pre-FTB Report'!$F$4:$F$5000)*($A100='Pre-FTB Report'!$E$4:$E$5000),0)))</f>
        <v/>
      </c>
      <c r="G100" s="48" t="str" cm="1">
        <f t="array" ref="G100">IF(ISERROR(INDEX('Pre-FTB Report'!$J$4:$J$5000,MATCH(1,($D$6='Pre-FTB Report'!$F$4:$F$5000)*($A100='Pre-FTB Report'!$E$4:$E$5000),0))),"",INDEX('Pre-FTB Report'!$J$4:$J$5000,MATCH(1,($D$6='Pre-FTB Report'!$F$4:$F$5000)*($A100='Pre-FTB Report'!$E$4:$E$5000),0)))</f>
        <v/>
      </c>
      <c r="H100" s="90" t="str">
        <f t="shared" si="73"/>
        <v/>
      </c>
      <c r="J100" s="22" t="str">
        <f t="shared" ref="J100:AS100" si="100">IF(AND($G100&lt;K$7,$H100&gt;=K$7),$F100/12,"")</f>
        <v/>
      </c>
      <c r="K100" s="22" t="str">
        <f t="shared" si="100"/>
        <v/>
      </c>
      <c r="L100" s="22" t="str">
        <f t="shared" si="100"/>
        <v/>
      </c>
      <c r="M100" s="22" t="str">
        <f t="shared" si="100"/>
        <v/>
      </c>
      <c r="N100" s="22" t="str">
        <f t="shared" si="100"/>
        <v/>
      </c>
      <c r="O100" s="22" t="str">
        <f t="shared" si="100"/>
        <v/>
      </c>
      <c r="P100" s="22" t="str">
        <f t="shared" si="100"/>
        <v/>
      </c>
      <c r="Q100" s="22" t="str">
        <f t="shared" si="100"/>
        <v/>
      </c>
      <c r="R100" s="22" t="str">
        <f t="shared" si="100"/>
        <v/>
      </c>
      <c r="S100" s="22" t="str">
        <f t="shared" si="100"/>
        <v/>
      </c>
      <c r="T100" s="22" t="str">
        <f t="shared" si="100"/>
        <v/>
      </c>
      <c r="U100" s="22" t="str">
        <f t="shared" si="100"/>
        <v/>
      </c>
      <c r="V100" s="22" t="str">
        <f t="shared" si="100"/>
        <v/>
      </c>
      <c r="W100" s="22" t="str">
        <f t="shared" si="100"/>
        <v/>
      </c>
      <c r="X100" s="22" t="str">
        <f t="shared" si="100"/>
        <v/>
      </c>
      <c r="Y100" s="22" t="str">
        <f t="shared" si="100"/>
        <v/>
      </c>
      <c r="Z100" s="22" t="str">
        <f t="shared" si="100"/>
        <v/>
      </c>
      <c r="AA100" s="22" t="str">
        <f t="shared" si="100"/>
        <v/>
      </c>
      <c r="AB100" s="22" t="str">
        <f t="shared" si="100"/>
        <v/>
      </c>
      <c r="AC100" s="22" t="str">
        <f t="shared" si="100"/>
        <v/>
      </c>
      <c r="AD100" s="22" t="str">
        <f t="shared" si="100"/>
        <v/>
      </c>
      <c r="AE100" s="22" t="str">
        <f t="shared" si="100"/>
        <v/>
      </c>
      <c r="AF100" s="22" t="str">
        <f t="shared" si="100"/>
        <v/>
      </c>
      <c r="AG100" s="22" t="str">
        <f t="shared" si="100"/>
        <v/>
      </c>
      <c r="AH100" s="22" t="str">
        <f t="shared" si="100"/>
        <v/>
      </c>
      <c r="AI100" s="22" t="str">
        <f t="shared" si="100"/>
        <v/>
      </c>
      <c r="AJ100" s="22" t="str">
        <f t="shared" si="100"/>
        <v/>
      </c>
      <c r="AK100" s="22" t="str">
        <f t="shared" si="100"/>
        <v/>
      </c>
      <c r="AL100" s="22" t="str">
        <f t="shared" si="100"/>
        <v/>
      </c>
      <c r="AM100" s="22" t="str">
        <f t="shared" si="100"/>
        <v/>
      </c>
      <c r="AN100" s="22" t="str">
        <f t="shared" si="100"/>
        <v/>
      </c>
      <c r="AO100" s="22" t="str">
        <f t="shared" si="100"/>
        <v/>
      </c>
      <c r="AP100" s="22" t="str">
        <f t="shared" si="100"/>
        <v/>
      </c>
      <c r="AQ100" s="22" t="str">
        <f t="shared" si="100"/>
        <v/>
      </c>
      <c r="AR100" s="22" t="str">
        <f t="shared" si="100"/>
        <v/>
      </c>
      <c r="AS100" s="22" t="str">
        <f t="shared" si="100"/>
        <v/>
      </c>
    </row>
    <row r="101" spans="1:45" x14ac:dyDescent="0.3">
      <c r="A101" s="18">
        <f t="shared" si="35"/>
        <v>91</v>
      </c>
      <c r="B101" s="2">
        <f t="shared" si="36"/>
        <v>92</v>
      </c>
      <c r="C101" s="21" t="str" cm="1">
        <f t="array" ref="C101">IF(ISERROR(INDEX('Pre-FTB Report'!$G$4:$G$5000,MATCH(1,($D$6='Pre-FTB Report'!$F$4:$F$5000)*($A101='Pre-FTB Report'!$E$4:$E$5000),0))),"",INDEX('Pre-FTB Report'!$G$4:$G$5000,MATCH(1,($D$6='Pre-FTB Report'!$F$4:$F$5000)*($A101='Pre-FTB Report'!$E$4:$E$5000),0)))</f>
        <v/>
      </c>
      <c r="D101" s="20"/>
      <c r="E101" s="20"/>
      <c r="F101" s="32" t="str" cm="1">
        <f t="array" ref="F101">IF(ISERROR(INDEX('Pre-FTB Report'!$K$4:$K$5000,MATCH(1,($D$6='Pre-FTB Report'!$F$4:$F$5000)*($A101='Pre-FTB Report'!$E$4:$E$5000),0))),"",INDEX('Pre-FTB Report'!$K$4:$K$5000,MATCH(1,($D$6='Pre-FTB Report'!$F$4:$F$5000)*($A101='Pre-FTB Report'!$E$4:$E$5000),0)))</f>
        <v/>
      </c>
      <c r="G101" s="48" t="str" cm="1">
        <f t="array" ref="G101">IF(ISERROR(INDEX('Pre-FTB Report'!$J$4:$J$5000,MATCH(1,($D$6='Pre-FTB Report'!$F$4:$F$5000)*($A101='Pre-FTB Report'!$E$4:$E$5000),0))),"",INDEX('Pre-FTB Report'!$J$4:$J$5000,MATCH(1,($D$6='Pre-FTB Report'!$F$4:$F$5000)*($A101='Pre-FTB Report'!$E$4:$E$5000),0)))</f>
        <v/>
      </c>
      <c r="H101" s="90" t="str">
        <f t="shared" si="73"/>
        <v/>
      </c>
      <c r="J101" s="22" t="str">
        <f t="shared" ref="J101:AS101" si="101">IF(AND($G101&lt;K$7,$H101&gt;=K$7),$F101/12,"")</f>
        <v/>
      </c>
      <c r="K101" s="22" t="str">
        <f t="shared" si="101"/>
        <v/>
      </c>
      <c r="L101" s="22" t="str">
        <f t="shared" si="101"/>
        <v/>
      </c>
      <c r="M101" s="22" t="str">
        <f t="shared" si="101"/>
        <v/>
      </c>
      <c r="N101" s="22" t="str">
        <f t="shared" si="101"/>
        <v/>
      </c>
      <c r="O101" s="22" t="str">
        <f t="shared" si="101"/>
        <v/>
      </c>
      <c r="P101" s="22" t="str">
        <f t="shared" si="101"/>
        <v/>
      </c>
      <c r="Q101" s="22" t="str">
        <f t="shared" si="101"/>
        <v/>
      </c>
      <c r="R101" s="22" t="str">
        <f t="shared" si="101"/>
        <v/>
      </c>
      <c r="S101" s="22" t="str">
        <f t="shared" si="101"/>
        <v/>
      </c>
      <c r="T101" s="22" t="str">
        <f t="shared" si="101"/>
        <v/>
      </c>
      <c r="U101" s="22" t="str">
        <f t="shared" si="101"/>
        <v/>
      </c>
      <c r="V101" s="22" t="str">
        <f t="shared" si="101"/>
        <v/>
      </c>
      <c r="W101" s="22" t="str">
        <f t="shared" si="101"/>
        <v/>
      </c>
      <c r="X101" s="22" t="str">
        <f t="shared" si="101"/>
        <v/>
      </c>
      <c r="Y101" s="22" t="str">
        <f t="shared" si="101"/>
        <v/>
      </c>
      <c r="Z101" s="22" t="str">
        <f t="shared" si="101"/>
        <v/>
      </c>
      <c r="AA101" s="22" t="str">
        <f t="shared" si="101"/>
        <v/>
      </c>
      <c r="AB101" s="22" t="str">
        <f t="shared" si="101"/>
        <v/>
      </c>
      <c r="AC101" s="22" t="str">
        <f t="shared" si="101"/>
        <v/>
      </c>
      <c r="AD101" s="22" t="str">
        <f t="shared" si="101"/>
        <v/>
      </c>
      <c r="AE101" s="22" t="str">
        <f t="shared" si="101"/>
        <v/>
      </c>
      <c r="AF101" s="22" t="str">
        <f t="shared" si="101"/>
        <v/>
      </c>
      <c r="AG101" s="22" t="str">
        <f t="shared" si="101"/>
        <v/>
      </c>
      <c r="AH101" s="22" t="str">
        <f t="shared" si="101"/>
        <v/>
      </c>
      <c r="AI101" s="22" t="str">
        <f t="shared" si="101"/>
        <v/>
      </c>
      <c r="AJ101" s="22" t="str">
        <f t="shared" si="101"/>
        <v/>
      </c>
      <c r="AK101" s="22" t="str">
        <f t="shared" si="101"/>
        <v/>
      </c>
      <c r="AL101" s="22" t="str">
        <f t="shared" si="101"/>
        <v/>
      </c>
      <c r="AM101" s="22" t="str">
        <f t="shared" si="101"/>
        <v/>
      </c>
      <c r="AN101" s="22" t="str">
        <f t="shared" si="101"/>
        <v/>
      </c>
      <c r="AO101" s="22" t="str">
        <f t="shared" si="101"/>
        <v/>
      </c>
      <c r="AP101" s="22" t="str">
        <f t="shared" si="101"/>
        <v/>
      </c>
      <c r="AQ101" s="22" t="str">
        <f t="shared" si="101"/>
        <v/>
      </c>
      <c r="AR101" s="22" t="str">
        <f t="shared" si="101"/>
        <v/>
      </c>
      <c r="AS101" s="22" t="str">
        <f t="shared" si="101"/>
        <v/>
      </c>
    </row>
    <row r="102" spans="1:45" x14ac:dyDescent="0.3">
      <c r="A102" s="18">
        <f t="shared" si="35"/>
        <v>92</v>
      </c>
      <c r="B102" s="2">
        <f t="shared" si="36"/>
        <v>93</v>
      </c>
      <c r="C102" s="21" t="str" cm="1">
        <f t="array" ref="C102">IF(ISERROR(INDEX('Pre-FTB Report'!$G$4:$G$5000,MATCH(1,($D$6='Pre-FTB Report'!$F$4:$F$5000)*($A102='Pre-FTB Report'!$E$4:$E$5000),0))),"",INDEX('Pre-FTB Report'!$G$4:$G$5000,MATCH(1,($D$6='Pre-FTB Report'!$F$4:$F$5000)*($A102='Pre-FTB Report'!$E$4:$E$5000),0)))</f>
        <v/>
      </c>
      <c r="D102" s="20"/>
      <c r="E102" s="20"/>
      <c r="F102" s="32" t="str" cm="1">
        <f t="array" ref="F102">IF(ISERROR(INDEX('Pre-FTB Report'!$K$4:$K$5000,MATCH(1,($D$6='Pre-FTB Report'!$F$4:$F$5000)*($A102='Pre-FTB Report'!$E$4:$E$5000),0))),"",INDEX('Pre-FTB Report'!$K$4:$K$5000,MATCH(1,($D$6='Pre-FTB Report'!$F$4:$F$5000)*($A102='Pre-FTB Report'!$E$4:$E$5000),0)))</f>
        <v/>
      </c>
      <c r="G102" s="48" t="str" cm="1">
        <f t="array" ref="G102">IF(ISERROR(INDEX('Pre-FTB Report'!$J$4:$J$5000,MATCH(1,($D$6='Pre-FTB Report'!$F$4:$F$5000)*($A102='Pre-FTB Report'!$E$4:$E$5000),0))),"",INDEX('Pre-FTB Report'!$J$4:$J$5000,MATCH(1,($D$6='Pre-FTB Report'!$F$4:$F$5000)*($A102='Pre-FTB Report'!$E$4:$E$5000),0)))</f>
        <v/>
      </c>
      <c r="H102" s="90" t="str">
        <f t="shared" si="73"/>
        <v/>
      </c>
      <c r="J102" s="22" t="str">
        <f t="shared" ref="J102:AS102" si="102">IF(AND($G102&lt;K$7,$H102&gt;=K$7),$F102/12,"")</f>
        <v/>
      </c>
      <c r="K102" s="22" t="str">
        <f t="shared" si="102"/>
        <v/>
      </c>
      <c r="L102" s="22" t="str">
        <f t="shared" si="102"/>
        <v/>
      </c>
      <c r="M102" s="22" t="str">
        <f t="shared" si="102"/>
        <v/>
      </c>
      <c r="N102" s="22" t="str">
        <f t="shared" si="102"/>
        <v/>
      </c>
      <c r="O102" s="22" t="str">
        <f t="shared" si="102"/>
        <v/>
      </c>
      <c r="P102" s="22" t="str">
        <f t="shared" si="102"/>
        <v/>
      </c>
      <c r="Q102" s="22" t="str">
        <f t="shared" si="102"/>
        <v/>
      </c>
      <c r="R102" s="22" t="str">
        <f t="shared" si="102"/>
        <v/>
      </c>
      <c r="S102" s="22" t="str">
        <f t="shared" si="102"/>
        <v/>
      </c>
      <c r="T102" s="22" t="str">
        <f t="shared" si="102"/>
        <v/>
      </c>
      <c r="U102" s="22" t="str">
        <f t="shared" si="102"/>
        <v/>
      </c>
      <c r="V102" s="22" t="str">
        <f t="shared" si="102"/>
        <v/>
      </c>
      <c r="W102" s="22" t="str">
        <f t="shared" si="102"/>
        <v/>
      </c>
      <c r="X102" s="22" t="str">
        <f t="shared" si="102"/>
        <v/>
      </c>
      <c r="Y102" s="22" t="str">
        <f t="shared" si="102"/>
        <v/>
      </c>
      <c r="Z102" s="22" t="str">
        <f t="shared" si="102"/>
        <v/>
      </c>
      <c r="AA102" s="22" t="str">
        <f t="shared" si="102"/>
        <v/>
      </c>
      <c r="AB102" s="22" t="str">
        <f t="shared" si="102"/>
        <v/>
      </c>
      <c r="AC102" s="22" t="str">
        <f t="shared" si="102"/>
        <v/>
      </c>
      <c r="AD102" s="22" t="str">
        <f t="shared" si="102"/>
        <v/>
      </c>
      <c r="AE102" s="22" t="str">
        <f t="shared" si="102"/>
        <v/>
      </c>
      <c r="AF102" s="22" t="str">
        <f t="shared" si="102"/>
        <v/>
      </c>
      <c r="AG102" s="22" t="str">
        <f t="shared" si="102"/>
        <v/>
      </c>
      <c r="AH102" s="22" t="str">
        <f t="shared" si="102"/>
        <v/>
      </c>
      <c r="AI102" s="22" t="str">
        <f t="shared" si="102"/>
        <v/>
      </c>
      <c r="AJ102" s="22" t="str">
        <f t="shared" si="102"/>
        <v/>
      </c>
      <c r="AK102" s="22" t="str">
        <f t="shared" si="102"/>
        <v/>
      </c>
      <c r="AL102" s="22" t="str">
        <f t="shared" si="102"/>
        <v/>
      </c>
      <c r="AM102" s="22" t="str">
        <f t="shared" si="102"/>
        <v/>
      </c>
      <c r="AN102" s="22" t="str">
        <f t="shared" si="102"/>
        <v/>
      </c>
      <c r="AO102" s="22" t="str">
        <f t="shared" si="102"/>
        <v/>
      </c>
      <c r="AP102" s="22" t="str">
        <f t="shared" si="102"/>
        <v/>
      </c>
      <c r="AQ102" s="22" t="str">
        <f t="shared" si="102"/>
        <v/>
      </c>
      <c r="AR102" s="22" t="str">
        <f t="shared" si="102"/>
        <v/>
      </c>
      <c r="AS102" s="22" t="str">
        <f t="shared" si="102"/>
        <v/>
      </c>
    </row>
    <row r="103" spans="1:45" x14ac:dyDescent="0.3">
      <c r="A103" s="18">
        <f t="shared" si="35"/>
        <v>93</v>
      </c>
      <c r="B103" s="2">
        <f t="shared" si="36"/>
        <v>94</v>
      </c>
      <c r="C103" s="21" t="str" cm="1">
        <f t="array" ref="C103">IF(ISERROR(INDEX('Pre-FTB Report'!$G$4:$G$5000,MATCH(1,($D$6='Pre-FTB Report'!$F$4:$F$5000)*($A103='Pre-FTB Report'!$E$4:$E$5000),0))),"",INDEX('Pre-FTB Report'!$G$4:$G$5000,MATCH(1,($D$6='Pre-FTB Report'!$F$4:$F$5000)*($A103='Pre-FTB Report'!$E$4:$E$5000),0)))</f>
        <v/>
      </c>
      <c r="D103" s="20"/>
      <c r="E103" s="20"/>
      <c r="F103" s="32" t="str" cm="1">
        <f t="array" ref="F103">IF(ISERROR(INDEX('Pre-FTB Report'!$K$4:$K$5000,MATCH(1,($D$6='Pre-FTB Report'!$F$4:$F$5000)*($A103='Pre-FTB Report'!$E$4:$E$5000),0))),"",INDEX('Pre-FTB Report'!$K$4:$K$5000,MATCH(1,($D$6='Pre-FTB Report'!$F$4:$F$5000)*($A103='Pre-FTB Report'!$E$4:$E$5000),0)))</f>
        <v/>
      </c>
      <c r="G103" s="48" t="str" cm="1">
        <f t="array" ref="G103">IF(ISERROR(INDEX('Pre-FTB Report'!$J$4:$J$5000,MATCH(1,($D$6='Pre-FTB Report'!$F$4:$F$5000)*($A103='Pre-FTB Report'!$E$4:$E$5000),0))),"",INDEX('Pre-FTB Report'!$J$4:$J$5000,MATCH(1,($D$6='Pre-FTB Report'!$F$4:$F$5000)*($A103='Pre-FTB Report'!$E$4:$E$5000),0)))</f>
        <v/>
      </c>
      <c r="H103" s="90" t="str">
        <f t="shared" si="73"/>
        <v/>
      </c>
      <c r="J103" s="22" t="str">
        <f t="shared" ref="J103:AS103" si="103">IF(AND($G103&lt;K$7,$H103&gt;=K$7),$F103/12,"")</f>
        <v/>
      </c>
      <c r="K103" s="22" t="str">
        <f t="shared" si="103"/>
        <v/>
      </c>
      <c r="L103" s="22" t="str">
        <f t="shared" si="103"/>
        <v/>
      </c>
      <c r="M103" s="22" t="str">
        <f t="shared" si="103"/>
        <v/>
      </c>
      <c r="N103" s="22" t="str">
        <f t="shared" si="103"/>
        <v/>
      </c>
      <c r="O103" s="22" t="str">
        <f t="shared" si="103"/>
        <v/>
      </c>
      <c r="P103" s="22" t="str">
        <f t="shared" si="103"/>
        <v/>
      </c>
      <c r="Q103" s="22" t="str">
        <f t="shared" si="103"/>
        <v/>
      </c>
      <c r="R103" s="22" t="str">
        <f t="shared" si="103"/>
        <v/>
      </c>
      <c r="S103" s="22" t="str">
        <f t="shared" si="103"/>
        <v/>
      </c>
      <c r="T103" s="22" t="str">
        <f t="shared" si="103"/>
        <v/>
      </c>
      <c r="U103" s="22" t="str">
        <f t="shared" si="103"/>
        <v/>
      </c>
      <c r="V103" s="22" t="str">
        <f t="shared" si="103"/>
        <v/>
      </c>
      <c r="W103" s="22" t="str">
        <f t="shared" si="103"/>
        <v/>
      </c>
      <c r="X103" s="22" t="str">
        <f t="shared" si="103"/>
        <v/>
      </c>
      <c r="Y103" s="22" t="str">
        <f t="shared" si="103"/>
        <v/>
      </c>
      <c r="Z103" s="22" t="str">
        <f t="shared" si="103"/>
        <v/>
      </c>
      <c r="AA103" s="22" t="str">
        <f t="shared" si="103"/>
        <v/>
      </c>
      <c r="AB103" s="22" t="str">
        <f t="shared" si="103"/>
        <v/>
      </c>
      <c r="AC103" s="22" t="str">
        <f t="shared" si="103"/>
        <v/>
      </c>
      <c r="AD103" s="22" t="str">
        <f t="shared" si="103"/>
        <v/>
      </c>
      <c r="AE103" s="22" t="str">
        <f t="shared" si="103"/>
        <v/>
      </c>
      <c r="AF103" s="22" t="str">
        <f t="shared" si="103"/>
        <v/>
      </c>
      <c r="AG103" s="22" t="str">
        <f t="shared" si="103"/>
        <v/>
      </c>
      <c r="AH103" s="22" t="str">
        <f t="shared" si="103"/>
        <v/>
      </c>
      <c r="AI103" s="22" t="str">
        <f t="shared" si="103"/>
        <v/>
      </c>
      <c r="AJ103" s="22" t="str">
        <f t="shared" si="103"/>
        <v/>
      </c>
      <c r="AK103" s="22" t="str">
        <f t="shared" si="103"/>
        <v/>
      </c>
      <c r="AL103" s="22" t="str">
        <f t="shared" si="103"/>
        <v/>
      </c>
      <c r="AM103" s="22" t="str">
        <f t="shared" si="103"/>
        <v/>
      </c>
      <c r="AN103" s="22" t="str">
        <f t="shared" si="103"/>
        <v/>
      </c>
      <c r="AO103" s="22" t="str">
        <f t="shared" si="103"/>
        <v/>
      </c>
      <c r="AP103" s="22" t="str">
        <f t="shared" si="103"/>
        <v/>
      </c>
      <c r="AQ103" s="22" t="str">
        <f t="shared" si="103"/>
        <v/>
      </c>
      <c r="AR103" s="22" t="str">
        <f t="shared" si="103"/>
        <v/>
      </c>
      <c r="AS103" s="22" t="str">
        <f t="shared" si="103"/>
        <v/>
      </c>
    </row>
    <row r="104" spans="1:45" x14ac:dyDescent="0.3">
      <c r="A104" s="18">
        <f t="shared" si="35"/>
        <v>94</v>
      </c>
      <c r="B104" s="2">
        <f t="shared" si="36"/>
        <v>95</v>
      </c>
      <c r="C104" s="21" t="str" cm="1">
        <f t="array" ref="C104">IF(ISERROR(INDEX('Pre-FTB Report'!$G$4:$G$5000,MATCH(1,($D$6='Pre-FTB Report'!$F$4:$F$5000)*($A104='Pre-FTB Report'!$E$4:$E$5000),0))),"",INDEX('Pre-FTB Report'!$G$4:$G$5000,MATCH(1,($D$6='Pre-FTB Report'!$F$4:$F$5000)*($A104='Pre-FTB Report'!$E$4:$E$5000),0)))</f>
        <v/>
      </c>
      <c r="D104" s="20"/>
      <c r="E104" s="20"/>
      <c r="F104" s="32" t="str" cm="1">
        <f t="array" ref="F104">IF(ISERROR(INDEX('Pre-FTB Report'!$K$4:$K$5000,MATCH(1,($D$6='Pre-FTB Report'!$F$4:$F$5000)*($A104='Pre-FTB Report'!$E$4:$E$5000),0))),"",INDEX('Pre-FTB Report'!$K$4:$K$5000,MATCH(1,($D$6='Pre-FTB Report'!$F$4:$F$5000)*($A104='Pre-FTB Report'!$E$4:$E$5000),0)))</f>
        <v/>
      </c>
      <c r="G104" s="48" t="str" cm="1">
        <f t="array" ref="G104">IF(ISERROR(INDEX('Pre-FTB Report'!$J$4:$J$5000,MATCH(1,($D$6='Pre-FTB Report'!$F$4:$F$5000)*($A104='Pre-FTB Report'!$E$4:$E$5000),0))),"",INDEX('Pre-FTB Report'!$J$4:$J$5000,MATCH(1,($D$6='Pre-FTB Report'!$F$4:$F$5000)*($A104='Pre-FTB Report'!$E$4:$E$5000),0)))</f>
        <v/>
      </c>
      <c r="H104" s="90" t="str">
        <f t="shared" si="73"/>
        <v/>
      </c>
      <c r="J104" s="22" t="str">
        <f t="shared" ref="J104:AS104" si="104">IF(AND($G104&lt;K$7,$H104&gt;=K$7),$F104/12,"")</f>
        <v/>
      </c>
      <c r="K104" s="22" t="str">
        <f t="shared" si="104"/>
        <v/>
      </c>
      <c r="L104" s="22" t="str">
        <f t="shared" si="104"/>
        <v/>
      </c>
      <c r="M104" s="22" t="str">
        <f t="shared" si="104"/>
        <v/>
      </c>
      <c r="N104" s="22" t="str">
        <f t="shared" si="104"/>
        <v/>
      </c>
      <c r="O104" s="22" t="str">
        <f t="shared" si="104"/>
        <v/>
      </c>
      <c r="P104" s="22" t="str">
        <f t="shared" si="104"/>
        <v/>
      </c>
      <c r="Q104" s="22" t="str">
        <f t="shared" si="104"/>
        <v/>
      </c>
      <c r="R104" s="22" t="str">
        <f t="shared" si="104"/>
        <v/>
      </c>
      <c r="S104" s="22" t="str">
        <f t="shared" si="104"/>
        <v/>
      </c>
      <c r="T104" s="22" t="str">
        <f t="shared" si="104"/>
        <v/>
      </c>
      <c r="U104" s="22" t="str">
        <f t="shared" si="104"/>
        <v/>
      </c>
      <c r="V104" s="22" t="str">
        <f t="shared" si="104"/>
        <v/>
      </c>
      <c r="W104" s="22" t="str">
        <f t="shared" si="104"/>
        <v/>
      </c>
      <c r="X104" s="22" t="str">
        <f t="shared" si="104"/>
        <v/>
      </c>
      <c r="Y104" s="22" t="str">
        <f t="shared" si="104"/>
        <v/>
      </c>
      <c r="Z104" s="22" t="str">
        <f t="shared" si="104"/>
        <v/>
      </c>
      <c r="AA104" s="22" t="str">
        <f t="shared" si="104"/>
        <v/>
      </c>
      <c r="AB104" s="22" t="str">
        <f t="shared" si="104"/>
        <v/>
      </c>
      <c r="AC104" s="22" t="str">
        <f t="shared" si="104"/>
        <v/>
      </c>
      <c r="AD104" s="22" t="str">
        <f t="shared" si="104"/>
        <v/>
      </c>
      <c r="AE104" s="22" t="str">
        <f t="shared" si="104"/>
        <v/>
      </c>
      <c r="AF104" s="22" t="str">
        <f t="shared" si="104"/>
        <v/>
      </c>
      <c r="AG104" s="22" t="str">
        <f t="shared" si="104"/>
        <v/>
      </c>
      <c r="AH104" s="22" t="str">
        <f t="shared" si="104"/>
        <v/>
      </c>
      <c r="AI104" s="22" t="str">
        <f t="shared" si="104"/>
        <v/>
      </c>
      <c r="AJ104" s="22" t="str">
        <f t="shared" si="104"/>
        <v/>
      </c>
      <c r="AK104" s="22" t="str">
        <f t="shared" si="104"/>
        <v/>
      </c>
      <c r="AL104" s="22" t="str">
        <f t="shared" si="104"/>
        <v/>
      </c>
      <c r="AM104" s="22" t="str">
        <f t="shared" si="104"/>
        <v/>
      </c>
      <c r="AN104" s="22" t="str">
        <f t="shared" si="104"/>
        <v/>
      </c>
      <c r="AO104" s="22" t="str">
        <f t="shared" si="104"/>
        <v/>
      </c>
      <c r="AP104" s="22" t="str">
        <f t="shared" si="104"/>
        <v/>
      </c>
      <c r="AQ104" s="22" t="str">
        <f t="shared" si="104"/>
        <v/>
      </c>
      <c r="AR104" s="22" t="str">
        <f t="shared" si="104"/>
        <v/>
      </c>
      <c r="AS104" s="22" t="str">
        <f t="shared" si="104"/>
        <v/>
      </c>
    </row>
    <row r="105" spans="1:45" x14ac:dyDescent="0.3">
      <c r="A105" s="18">
        <f t="shared" si="35"/>
        <v>95</v>
      </c>
      <c r="B105" s="2">
        <f t="shared" si="36"/>
        <v>96</v>
      </c>
      <c r="C105" s="21" t="str" cm="1">
        <f t="array" ref="C105">IF(ISERROR(INDEX('Pre-FTB Report'!$G$4:$G$5000,MATCH(1,($D$6='Pre-FTB Report'!$F$4:$F$5000)*($A105='Pre-FTB Report'!$E$4:$E$5000),0))),"",INDEX('Pre-FTB Report'!$G$4:$G$5000,MATCH(1,($D$6='Pre-FTB Report'!$F$4:$F$5000)*($A105='Pre-FTB Report'!$E$4:$E$5000),0)))</f>
        <v/>
      </c>
      <c r="D105" s="20"/>
      <c r="E105" s="20"/>
      <c r="F105" s="32" t="str" cm="1">
        <f t="array" ref="F105">IF(ISERROR(INDEX('Pre-FTB Report'!$K$4:$K$5000,MATCH(1,($D$6='Pre-FTB Report'!$F$4:$F$5000)*($A105='Pre-FTB Report'!$E$4:$E$5000),0))),"",INDEX('Pre-FTB Report'!$K$4:$K$5000,MATCH(1,($D$6='Pre-FTB Report'!$F$4:$F$5000)*($A105='Pre-FTB Report'!$E$4:$E$5000),0)))</f>
        <v/>
      </c>
      <c r="G105" s="48" t="str" cm="1">
        <f t="array" ref="G105">IF(ISERROR(INDEX('Pre-FTB Report'!$J$4:$J$5000,MATCH(1,($D$6='Pre-FTB Report'!$F$4:$F$5000)*($A105='Pre-FTB Report'!$E$4:$E$5000),0))),"",INDEX('Pre-FTB Report'!$J$4:$J$5000,MATCH(1,($D$6='Pre-FTB Report'!$F$4:$F$5000)*($A105='Pre-FTB Report'!$E$4:$E$5000),0)))</f>
        <v/>
      </c>
      <c r="H105" s="90" t="str">
        <f t="shared" si="73"/>
        <v/>
      </c>
      <c r="J105" s="22" t="str">
        <f t="shared" ref="J105:AS105" si="105">IF(AND($G105&lt;K$7,$H105&gt;=K$7),$F105/12,"")</f>
        <v/>
      </c>
      <c r="K105" s="22" t="str">
        <f t="shared" si="105"/>
        <v/>
      </c>
      <c r="L105" s="22" t="str">
        <f t="shared" si="105"/>
        <v/>
      </c>
      <c r="M105" s="22" t="str">
        <f t="shared" si="105"/>
        <v/>
      </c>
      <c r="N105" s="22" t="str">
        <f t="shared" si="105"/>
        <v/>
      </c>
      <c r="O105" s="22" t="str">
        <f t="shared" si="105"/>
        <v/>
      </c>
      <c r="P105" s="22" t="str">
        <f t="shared" si="105"/>
        <v/>
      </c>
      <c r="Q105" s="22" t="str">
        <f t="shared" si="105"/>
        <v/>
      </c>
      <c r="R105" s="22" t="str">
        <f t="shared" si="105"/>
        <v/>
      </c>
      <c r="S105" s="22" t="str">
        <f t="shared" si="105"/>
        <v/>
      </c>
      <c r="T105" s="22" t="str">
        <f t="shared" si="105"/>
        <v/>
      </c>
      <c r="U105" s="22" t="str">
        <f t="shared" si="105"/>
        <v/>
      </c>
      <c r="V105" s="22" t="str">
        <f t="shared" si="105"/>
        <v/>
      </c>
      <c r="W105" s="22" t="str">
        <f t="shared" si="105"/>
        <v/>
      </c>
      <c r="X105" s="22" t="str">
        <f t="shared" si="105"/>
        <v/>
      </c>
      <c r="Y105" s="22" t="str">
        <f t="shared" si="105"/>
        <v/>
      </c>
      <c r="Z105" s="22" t="str">
        <f t="shared" si="105"/>
        <v/>
      </c>
      <c r="AA105" s="22" t="str">
        <f t="shared" si="105"/>
        <v/>
      </c>
      <c r="AB105" s="22" t="str">
        <f t="shared" si="105"/>
        <v/>
      </c>
      <c r="AC105" s="22" t="str">
        <f t="shared" si="105"/>
        <v/>
      </c>
      <c r="AD105" s="22" t="str">
        <f t="shared" si="105"/>
        <v/>
      </c>
      <c r="AE105" s="22" t="str">
        <f t="shared" si="105"/>
        <v/>
      </c>
      <c r="AF105" s="22" t="str">
        <f t="shared" si="105"/>
        <v/>
      </c>
      <c r="AG105" s="22" t="str">
        <f t="shared" si="105"/>
        <v/>
      </c>
      <c r="AH105" s="22" t="str">
        <f t="shared" si="105"/>
        <v/>
      </c>
      <c r="AI105" s="22" t="str">
        <f t="shared" si="105"/>
        <v/>
      </c>
      <c r="AJ105" s="22" t="str">
        <f t="shared" si="105"/>
        <v/>
      </c>
      <c r="AK105" s="22" t="str">
        <f t="shared" si="105"/>
        <v/>
      </c>
      <c r="AL105" s="22" t="str">
        <f t="shared" si="105"/>
        <v/>
      </c>
      <c r="AM105" s="22" t="str">
        <f t="shared" si="105"/>
        <v/>
      </c>
      <c r="AN105" s="22" t="str">
        <f t="shared" si="105"/>
        <v/>
      </c>
      <c r="AO105" s="22" t="str">
        <f t="shared" si="105"/>
        <v/>
      </c>
      <c r="AP105" s="22" t="str">
        <f t="shared" si="105"/>
        <v/>
      </c>
      <c r="AQ105" s="22" t="str">
        <f t="shared" si="105"/>
        <v/>
      </c>
      <c r="AR105" s="22" t="str">
        <f t="shared" si="105"/>
        <v/>
      </c>
      <c r="AS105" s="22" t="str">
        <f t="shared" si="105"/>
        <v/>
      </c>
    </row>
    <row r="106" spans="1:45" x14ac:dyDescent="0.3">
      <c r="A106" s="18">
        <f t="shared" si="35"/>
        <v>96</v>
      </c>
      <c r="B106" s="2">
        <f t="shared" si="36"/>
        <v>97</v>
      </c>
      <c r="C106" s="21" t="str" cm="1">
        <f t="array" ref="C106">IF(ISERROR(INDEX('Pre-FTB Report'!$G$4:$G$5000,MATCH(1,($D$6='Pre-FTB Report'!$F$4:$F$5000)*($A106='Pre-FTB Report'!$E$4:$E$5000),0))),"",INDEX('Pre-FTB Report'!$G$4:$G$5000,MATCH(1,($D$6='Pre-FTB Report'!$F$4:$F$5000)*($A106='Pre-FTB Report'!$E$4:$E$5000),0)))</f>
        <v/>
      </c>
      <c r="D106" s="20"/>
      <c r="E106" s="20"/>
      <c r="F106" s="32" t="str" cm="1">
        <f t="array" ref="F106">IF(ISERROR(INDEX('Pre-FTB Report'!$K$4:$K$5000,MATCH(1,($D$6='Pre-FTB Report'!$F$4:$F$5000)*($A106='Pre-FTB Report'!$E$4:$E$5000),0))),"",INDEX('Pre-FTB Report'!$K$4:$K$5000,MATCH(1,($D$6='Pre-FTB Report'!$F$4:$F$5000)*($A106='Pre-FTB Report'!$E$4:$E$5000),0)))</f>
        <v/>
      </c>
      <c r="G106" s="48" t="str" cm="1">
        <f t="array" ref="G106">IF(ISERROR(INDEX('Pre-FTB Report'!$J$4:$J$5000,MATCH(1,($D$6='Pre-FTB Report'!$F$4:$F$5000)*($A106='Pre-FTB Report'!$E$4:$E$5000),0))),"",INDEX('Pre-FTB Report'!$J$4:$J$5000,MATCH(1,($D$6='Pre-FTB Report'!$F$4:$F$5000)*($A106='Pre-FTB Report'!$E$4:$E$5000),0)))</f>
        <v/>
      </c>
      <c r="H106" s="90" t="str">
        <f t="shared" ref="H106:H109" si="106">IF(G106="","",EDATE(G106,12))</f>
        <v/>
      </c>
      <c r="J106" s="22" t="str">
        <f t="shared" ref="J106:AS106" si="107">IF(AND($G106&lt;K$7,$H106&gt;=K$7),$F106/12,"")</f>
        <v/>
      </c>
      <c r="K106" s="22" t="str">
        <f t="shared" si="107"/>
        <v/>
      </c>
      <c r="L106" s="22" t="str">
        <f t="shared" si="107"/>
        <v/>
      </c>
      <c r="M106" s="22" t="str">
        <f t="shared" si="107"/>
        <v/>
      </c>
      <c r="N106" s="22" t="str">
        <f t="shared" si="107"/>
        <v/>
      </c>
      <c r="O106" s="22" t="str">
        <f t="shared" si="107"/>
        <v/>
      </c>
      <c r="P106" s="22" t="str">
        <f t="shared" si="107"/>
        <v/>
      </c>
      <c r="Q106" s="22" t="str">
        <f t="shared" si="107"/>
        <v/>
      </c>
      <c r="R106" s="22" t="str">
        <f t="shared" si="107"/>
        <v/>
      </c>
      <c r="S106" s="22" t="str">
        <f t="shared" si="107"/>
        <v/>
      </c>
      <c r="T106" s="22" t="str">
        <f t="shared" si="107"/>
        <v/>
      </c>
      <c r="U106" s="22" t="str">
        <f t="shared" si="107"/>
        <v/>
      </c>
      <c r="V106" s="22" t="str">
        <f t="shared" si="107"/>
        <v/>
      </c>
      <c r="W106" s="22" t="str">
        <f t="shared" si="107"/>
        <v/>
      </c>
      <c r="X106" s="22" t="str">
        <f t="shared" si="107"/>
        <v/>
      </c>
      <c r="Y106" s="22" t="str">
        <f t="shared" si="107"/>
        <v/>
      </c>
      <c r="Z106" s="22" t="str">
        <f t="shared" si="107"/>
        <v/>
      </c>
      <c r="AA106" s="22" t="str">
        <f t="shared" si="107"/>
        <v/>
      </c>
      <c r="AB106" s="22" t="str">
        <f t="shared" si="107"/>
        <v/>
      </c>
      <c r="AC106" s="22" t="str">
        <f t="shared" si="107"/>
        <v/>
      </c>
      <c r="AD106" s="22" t="str">
        <f t="shared" si="107"/>
        <v/>
      </c>
      <c r="AE106" s="22" t="str">
        <f t="shared" si="107"/>
        <v/>
      </c>
      <c r="AF106" s="22" t="str">
        <f t="shared" si="107"/>
        <v/>
      </c>
      <c r="AG106" s="22" t="str">
        <f t="shared" si="107"/>
        <v/>
      </c>
      <c r="AH106" s="22" t="str">
        <f t="shared" si="107"/>
        <v/>
      </c>
      <c r="AI106" s="22" t="str">
        <f t="shared" si="107"/>
        <v/>
      </c>
      <c r="AJ106" s="22" t="str">
        <f t="shared" si="107"/>
        <v/>
      </c>
      <c r="AK106" s="22" t="str">
        <f t="shared" si="107"/>
        <v/>
      </c>
      <c r="AL106" s="22" t="str">
        <f t="shared" si="107"/>
        <v/>
      </c>
      <c r="AM106" s="22" t="str">
        <f t="shared" si="107"/>
        <v/>
      </c>
      <c r="AN106" s="22" t="str">
        <f t="shared" si="107"/>
        <v/>
      </c>
      <c r="AO106" s="22" t="str">
        <f t="shared" si="107"/>
        <v/>
      </c>
      <c r="AP106" s="22" t="str">
        <f t="shared" si="107"/>
        <v/>
      </c>
      <c r="AQ106" s="22" t="str">
        <f t="shared" si="107"/>
        <v/>
      </c>
      <c r="AR106" s="22" t="str">
        <f t="shared" si="107"/>
        <v/>
      </c>
      <c r="AS106" s="22" t="str">
        <f t="shared" si="107"/>
        <v/>
      </c>
    </row>
    <row r="107" spans="1:45" x14ac:dyDescent="0.3">
      <c r="A107" s="18">
        <f t="shared" si="35"/>
        <v>97</v>
      </c>
      <c r="B107" s="2">
        <f t="shared" si="36"/>
        <v>98</v>
      </c>
      <c r="C107" s="21" t="str" cm="1">
        <f t="array" ref="C107">IF(ISERROR(INDEX('Pre-FTB Report'!$G$4:$G$5000,MATCH(1,($D$6='Pre-FTB Report'!$F$4:$F$5000)*($A107='Pre-FTB Report'!$E$4:$E$5000),0))),"",INDEX('Pre-FTB Report'!$G$4:$G$5000,MATCH(1,($D$6='Pre-FTB Report'!$F$4:$F$5000)*($A107='Pre-FTB Report'!$E$4:$E$5000),0)))</f>
        <v/>
      </c>
      <c r="D107" s="20"/>
      <c r="E107" s="20"/>
      <c r="F107" s="32" t="str" cm="1">
        <f t="array" ref="F107">IF(ISERROR(INDEX('Pre-FTB Report'!$K$4:$K$5000,MATCH(1,($D$6='Pre-FTB Report'!$F$4:$F$5000)*($A107='Pre-FTB Report'!$E$4:$E$5000),0))),"",INDEX('Pre-FTB Report'!$K$4:$K$5000,MATCH(1,($D$6='Pre-FTB Report'!$F$4:$F$5000)*($A107='Pre-FTB Report'!$E$4:$E$5000),0)))</f>
        <v/>
      </c>
      <c r="G107" s="48" t="str" cm="1">
        <f t="array" ref="G107">IF(ISERROR(INDEX('Pre-FTB Report'!$J$4:$J$5000,MATCH(1,($D$6='Pre-FTB Report'!$F$4:$F$5000)*($A107='Pre-FTB Report'!$E$4:$E$5000),0))),"",INDEX('Pre-FTB Report'!$J$4:$J$5000,MATCH(1,($D$6='Pre-FTB Report'!$F$4:$F$5000)*($A107='Pre-FTB Report'!$E$4:$E$5000),0)))</f>
        <v/>
      </c>
      <c r="H107" s="90" t="str">
        <f t="shared" si="106"/>
        <v/>
      </c>
      <c r="J107" s="22" t="str">
        <f t="shared" ref="J107:AS107" si="108">IF(AND($G107&lt;K$7,$H107&gt;=K$7),$F107/12,"")</f>
        <v/>
      </c>
      <c r="K107" s="22" t="str">
        <f t="shared" si="108"/>
        <v/>
      </c>
      <c r="L107" s="22" t="str">
        <f t="shared" si="108"/>
        <v/>
      </c>
      <c r="M107" s="22" t="str">
        <f t="shared" si="108"/>
        <v/>
      </c>
      <c r="N107" s="22" t="str">
        <f t="shared" si="108"/>
        <v/>
      </c>
      <c r="O107" s="22" t="str">
        <f t="shared" si="108"/>
        <v/>
      </c>
      <c r="P107" s="22" t="str">
        <f t="shared" si="108"/>
        <v/>
      </c>
      <c r="Q107" s="22" t="str">
        <f t="shared" si="108"/>
        <v/>
      </c>
      <c r="R107" s="22" t="str">
        <f t="shared" si="108"/>
        <v/>
      </c>
      <c r="S107" s="22" t="str">
        <f t="shared" si="108"/>
        <v/>
      </c>
      <c r="T107" s="22" t="str">
        <f t="shared" si="108"/>
        <v/>
      </c>
      <c r="U107" s="22" t="str">
        <f t="shared" si="108"/>
        <v/>
      </c>
      <c r="V107" s="22" t="str">
        <f t="shared" si="108"/>
        <v/>
      </c>
      <c r="W107" s="22" t="str">
        <f t="shared" si="108"/>
        <v/>
      </c>
      <c r="X107" s="22" t="str">
        <f t="shared" si="108"/>
        <v/>
      </c>
      <c r="Y107" s="22" t="str">
        <f t="shared" si="108"/>
        <v/>
      </c>
      <c r="Z107" s="22" t="str">
        <f t="shared" si="108"/>
        <v/>
      </c>
      <c r="AA107" s="22" t="str">
        <f t="shared" si="108"/>
        <v/>
      </c>
      <c r="AB107" s="22" t="str">
        <f t="shared" si="108"/>
        <v/>
      </c>
      <c r="AC107" s="22" t="str">
        <f t="shared" si="108"/>
        <v/>
      </c>
      <c r="AD107" s="22" t="str">
        <f t="shared" si="108"/>
        <v/>
      </c>
      <c r="AE107" s="22" t="str">
        <f t="shared" si="108"/>
        <v/>
      </c>
      <c r="AF107" s="22" t="str">
        <f t="shared" si="108"/>
        <v/>
      </c>
      <c r="AG107" s="22" t="str">
        <f t="shared" si="108"/>
        <v/>
      </c>
      <c r="AH107" s="22" t="str">
        <f t="shared" si="108"/>
        <v/>
      </c>
      <c r="AI107" s="22" t="str">
        <f t="shared" si="108"/>
        <v/>
      </c>
      <c r="AJ107" s="22" t="str">
        <f t="shared" si="108"/>
        <v/>
      </c>
      <c r="AK107" s="22" t="str">
        <f t="shared" si="108"/>
        <v/>
      </c>
      <c r="AL107" s="22" t="str">
        <f t="shared" si="108"/>
        <v/>
      </c>
      <c r="AM107" s="22" t="str">
        <f t="shared" si="108"/>
        <v/>
      </c>
      <c r="AN107" s="22" t="str">
        <f t="shared" si="108"/>
        <v/>
      </c>
      <c r="AO107" s="22" t="str">
        <f t="shared" si="108"/>
        <v/>
      </c>
      <c r="AP107" s="22" t="str">
        <f t="shared" si="108"/>
        <v/>
      </c>
      <c r="AQ107" s="22" t="str">
        <f t="shared" si="108"/>
        <v/>
      </c>
      <c r="AR107" s="22" t="str">
        <f t="shared" si="108"/>
        <v/>
      </c>
      <c r="AS107" s="22" t="str">
        <f t="shared" si="108"/>
        <v/>
      </c>
    </row>
    <row r="108" spans="1:45" x14ac:dyDescent="0.3">
      <c r="A108" s="18">
        <f t="shared" si="35"/>
        <v>98</v>
      </c>
      <c r="B108" s="2">
        <f t="shared" si="36"/>
        <v>99</v>
      </c>
      <c r="C108" s="21" t="str" cm="1">
        <f t="array" ref="C108">IF(ISERROR(INDEX('Pre-FTB Report'!$G$4:$G$5000,MATCH(1,($D$6='Pre-FTB Report'!$F$4:$F$5000)*($A108='Pre-FTB Report'!$E$4:$E$5000),0))),"",INDEX('Pre-FTB Report'!$G$4:$G$5000,MATCH(1,($D$6='Pre-FTB Report'!$F$4:$F$5000)*($A108='Pre-FTB Report'!$E$4:$E$5000),0)))</f>
        <v/>
      </c>
      <c r="D108" s="20"/>
      <c r="E108" s="20"/>
      <c r="F108" s="32" t="str" cm="1">
        <f t="array" ref="F108">IF(ISERROR(INDEX('Pre-FTB Report'!$K$4:$K$5000,MATCH(1,($D$6='Pre-FTB Report'!$F$4:$F$5000)*($A108='Pre-FTB Report'!$E$4:$E$5000),0))),"",INDEX('Pre-FTB Report'!$K$4:$K$5000,MATCH(1,($D$6='Pre-FTB Report'!$F$4:$F$5000)*($A108='Pre-FTB Report'!$E$4:$E$5000),0)))</f>
        <v/>
      </c>
      <c r="G108" s="48" t="str" cm="1">
        <f t="array" ref="G108">IF(ISERROR(INDEX('Pre-FTB Report'!$J$4:$J$5000,MATCH(1,($D$6='Pre-FTB Report'!$F$4:$F$5000)*($A108='Pre-FTB Report'!$E$4:$E$5000),0))),"",INDEX('Pre-FTB Report'!$J$4:$J$5000,MATCH(1,($D$6='Pre-FTB Report'!$F$4:$F$5000)*($A108='Pre-FTB Report'!$E$4:$E$5000),0)))</f>
        <v/>
      </c>
      <c r="H108" s="90" t="str">
        <f t="shared" si="106"/>
        <v/>
      </c>
      <c r="J108" s="22" t="str">
        <f t="shared" ref="J108:AS108" si="109">IF(AND($G108&lt;K$7,$H108&gt;=K$7),$F108/12,"")</f>
        <v/>
      </c>
      <c r="K108" s="22" t="str">
        <f t="shared" si="109"/>
        <v/>
      </c>
      <c r="L108" s="22" t="str">
        <f t="shared" si="109"/>
        <v/>
      </c>
      <c r="M108" s="22" t="str">
        <f t="shared" si="109"/>
        <v/>
      </c>
      <c r="N108" s="22" t="str">
        <f t="shared" si="109"/>
        <v/>
      </c>
      <c r="O108" s="22" t="str">
        <f t="shared" si="109"/>
        <v/>
      </c>
      <c r="P108" s="22" t="str">
        <f t="shared" si="109"/>
        <v/>
      </c>
      <c r="Q108" s="22" t="str">
        <f t="shared" si="109"/>
        <v/>
      </c>
      <c r="R108" s="22" t="str">
        <f t="shared" si="109"/>
        <v/>
      </c>
      <c r="S108" s="22" t="str">
        <f t="shared" si="109"/>
        <v/>
      </c>
      <c r="T108" s="22" t="str">
        <f t="shared" si="109"/>
        <v/>
      </c>
      <c r="U108" s="22" t="str">
        <f t="shared" si="109"/>
        <v/>
      </c>
      <c r="V108" s="22" t="str">
        <f t="shared" si="109"/>
        <v/>
      </c>
      <c r="W108" s="22" t="str">
        <f t="shared" si="109"/>
        <v/>
      </c>
      <c r="X108" s="22" t="str">
        <f t="shared" si="109"/>
        <v/>
      </c>
      <c r="Y108" s="22" t="str">
        <f t="shared" si="109"/>
        <v/>
      </c>
      <c r="Z108" s="22" t="str">
        <f t="shared" si="109"/>
        <v/>
      </c>
      <c r="AA108" s="22" t="str">
        <f t="shared" si="109"/>
        <v/>
      </c>
      <c r="AB108" s="22" t="str">
        <f t="shared" si="109"/>
        <v/>
      </c>
      <c r="AC108" s="22" t="str">
        <f t="shared" si="109"/>
        <v/>
      </c>
      <c r="AD108" s="22" t="str">
        <f t="shared" si="109"/>
        <v/>
      </c>
      <c r="AE108" s="22" t="str">
        <f t="shared" si="109"/>
        <v/>
      </c>
      <c r="AF108" s="22" t="str">
        <f t="shared" si="109"/>
        <v/>
      </c>
      <c r="AG108" s="22" t="str">
        <f t="shared" si="109"/>
        <v/>
      </c>
      <c r="AH108" s="22" t="str">
        <f t="shared" si="109"/>
        <v/>
      </c>
      <c r="AI108" s="22" t="str">
        <f t="shared" si="109"/>
        <v/>
      </c>
      <c r="AJ108" s="22" t="str">
        <f t="shared" si="109"/>
        <v/>
      </c>
      <c r="AK108" s="22" t="str">
        <f t="shared" si="109"/>
        <v/>
      </c>
      <c r="AL108" s="22" t="str">
        <f t="shared" si="109"/>
        <v/>
      </c>
      <c r="AM108" s="22" t="str">
        <f t="shared" si="109"/>
        <v/>
      </c>
      <c r="AN108" s="22" t="str">
        <f t="shared" si="109"/>
        <v/>
      </c>
      <c r="AO108" s="22" t="str">
        <f t="shared" si="109"/>
        <v/>
      </c>
      <c r="AP108" s="22" t="str">
        <f t="shared" si="109"/>
        <v/>
      </c>
      <c r="AQ108" s="22" t="str">
        <f t="shared" si="109"/>
        <v/>
      </c>
      <c r="AR108" s="22" t="str">
        <f t="shared" si="109"/>
        <v/>
      </c>
      <c r="AS108" s="22" t="str">
        <f t="shared" si="109"/>
        <v/>
      </c>
    </row>
    <row r="109" spans="1:45" x14ac:dyDescent="0.3">
      <c r="A109" s="18">
        <f t="shared" si="35"/>
        <v>99</v>
      </c>
      <c r="B109" s="2">
        <f t="shared" si="36"/>
        <v>100</v>
      </c>
      <c r="C109" s="21" t="str" cm="1">
        <f t="array" ref="C109">IF(ISERROR(INDEX('Pre-FTB Report'!$G$4:$G$5000,MATCH(1,($D$6='Pre-FTB Report'!$F$4:$F$5000)*($A109='Pre-FTB Report'!$E$4:$E$5000),0))),"",INDEX('Pre-FTB Report'!$G$4:$G$5000,MATCH(1,($D$6='Pre-FTB Report'!$F$4:$F$5000)*($A109='Pre-FTB Report'!$E$4:$E$5000),0)))</f>
        <v/>
      </c>
      <c r="D109" s="20"/>
      <c r="E109" s="20"/>
      <c r="F109" s="32" t="str" cm="1">
        <f t="array" ref="F109">IF(ISERROR(INDEX('Pre-FTB Report'!$K$4:$K$5000,MATCH(1,($D$6='Pre-FTB Report'!$F$4:$F$5000)*($A109='Pre-FTB Report'!$E$4:$E$5000),0))),"",INDEX('Pre-FTB Report'!$K$4:$K$5000,MATCH(1,($D$6='Pre-FTB Report'!$F$4:$F$5000)*($A109='Pre-FTB Report'!$E$4:$E$5000),0)))</f>
        <v/>
      </c>
      <c r="G109" s="48" t="str" cm="1">
        <f t="array" ref="G109">IF(ISERROR(INDEX('Pre-FTB Report'!$J$4:$J$5000,MATCH(1,($D$6='Pre-FTB Report'!$F$4:$F$5000)*($A109='Pre-FTB Report'!$E$4:$E$5000),0))),"",INDEX('Pre-FTB Report'!$J$4:$J$5000,MATCH(1,($D$6='Pre-FTB Report'!$F$4:$F$5000)*($A109='Pre-FTB Report'!$E$4:$E$5000),0)))</f>
        <v/>
      </c>
      <c r="H109" s="90" t="str">
        <f t="shared" si="106"/>
        <v/>
      </c>
      <c r="J109" s="22" t="str">
        <f t="shared" ref="J109:AS109" si="110">IF(AND($G109&lt;K$7,$H109&gt;=K$7),$F109/12,"")</f>
        <v/>
      </c>
      <c r="K109" s="22" t="str">
        <f t="shared" si="110"/>
        <v/>
      </c>
      <c r="L109" s="22" t="str">
        <f t="shared" si="110"/>
        <v/>
      </c>
      <c r="M109" s="22" t="str">
        <f t="shared" si="110"/>
        <v/>
      </c>
      <c r="N109" s="22" t="str">
        <f t="shared" si="110"/>
        <v/>
      </c>
      <c r="O109" s="22" t="str">
        <f t="shared" si="110"/>
        <v/>
      </c>
      <c r="P109" s="22" t="str">
        <f t="shared" si="110"/>
        <v/>
      </c>
      <c r="Q109" s="22" t="str">
        <f t="shared" si="110"/>
        <v/>
      </c>
      <c r="R109" s="22" t="str">
        <f t="shared" si="110"/>
        <v/>
      </c>
      <c r="S109" s="22" t="str">
        <f t="shared" si="110"/>
        <v/>
      </c>
      <c r="T109" s="22" t="str">
        <f t="shared" si="110"/>
        <v/>
      </c>
      <c r="U109" s="22" t="str">
        <f t="shared" si="110"/>
        <v/>
      </c>
      <c r="V109" s="22" t="str">
        <f t="shared" si="110"/>
        <v/>
      </c>
      <c r="W109" s="22" t="str">
        <f t="shared" si="110"/>
        <v/>
      </c>
      <c r="X109" s="22" t="str">
        <f t="shared" si="110"/>
        <v/>
      </c>
      <c r="Y109" s="22" t="str">
        <f t="shared" si="110"/>
        <v/>
      </c>
      <c r="Z109" s="22" t="str">
        <f t="shared" si="110"/>
        <v/>
      </c>
      <c r="AA109" s="22" t="str">
        <f t="shared" si="110"/>
        <v/>
      </c>
      <c r="AB109" s="22" t="str">
        <f t="shared" si="110"/>
        <v/>
      </c>
      <c r="AC109" s="22" t="str">
        <f t="shared" si="110"/>
        <v/>
      </c>
      <c r="AD109" s="22" t="str">
        <f t="shared" si="110"/>
        <v/>
      </c>
      <c r="AE109" s="22" t="str">
        <f t="shared" si="110"/>
        <v/>
      </c>
      <c r="AF109" s="22" t="str">
        <f t="shared" si="110"/>
        <v/>
      </c>
      <c r="AG109" s="22" t="str">
        <f t="shared" si="110"/>
        <v/>
      </c>
      <c r="AH109" s="22" t="str">
        <f t="shared" si="110"/>
        <v/>
      </c>
      <c r="AI109" s="22" t="str">
        <f t="shared" si="110"/>
        <v/>
      </c>
      <c r="AJ109" s="22" t="str">
        <f t="shared" si="110"/>
        <v/>
      </c>
      <c r="AK109" s="22" t="str">
        <f t="shared" si="110"/>
        <v/>
      </c>
      <c r="AL109" s="22" t="str">
        <f t="shared" si="110"/>
        <v/>
      </c>
      <c r="AM109" s="22" t="str">
        <f t="shared" si="110"/>
        <v/>
      </c>
      <c r="AN109" s="22" t="str">
        <f t="shared" si="110"/>
        <v/>
      </c>
      <c r="AO109" s="22" t="str">
        <f t="shared" si="110"/>
        <v/>
      </c>
      <c r="AP109" s="22" t="str">
        <f t="shared" si="110"/>
        <v/>
      </c>
      <c r="AQ109" s="22" t="str">
        <f t="shared" si="110"/>
        <v/>
      </c>
      <c r="AR109" s="22" t="str">
        <f t="shared" si="110"/>
        <v/>
      </c>
      <c r="AS109" s="22" t="str">
        <f t="shared" si="110"/>
        <v/>
      </c>
    </row>
    <row r="110" spans="1:45" x14ac:dyDescent="0.3">
      <c r="G110" s="49"/>
      <c r="H110" s="62" t="str">
        <f t="shared" ref="H110:H138" si="111">IF(G110="","",G110+365)</f>
        <v/>
      </c>
    </row>
    <row r="111" spans="1:45" x14ac:dyDescent="0.3">
      <c r="C111" s="23" t="s">
        <v>79</v>
      </c>
      <c r="D111" s="23"/>
      <c r="E111" s="30"/>
      <c r="F111" s="24">
        <f>SUM(F10:F39)</f>
        <v>1162502</v>
      </c>
      <c r="G111" s="30"/>
      <c r="H111" s="62" t="str">
        <f t="shared" si="111"/>
        <v/>
      </c>
      <c r="I111" s="23"/>
      <c r="J111" s="24">
        <f>SUM(J10:J39)</f>
        <v>0</v>
      </c>
      <c r="K111" s="24">
        <f t="shared" ref="K111:T111" si="112">SUM(K10:K39)</f>
        <v>0</v>
      </c>
      <c r="L111" s="24">
        <f t="shared" si="112"/>
        <v>0</v>
      </c>
      <c r="M111" s="24">
        <f t="shared" si="112"/>
        <v>0</v>
      </c>
      <c r="N111" s="24">
        <f t="shared" si="112"/>
        <v>0</v>
      </c>
      <c r="O111" s="24">
        <f t="shared" si="112"/>
        <v>0</v>
      </c>
      <c r="P111" s="24">
        <f t="shared" si="112"/>
        <v>0</v>
      </c>
      <c r="Q111" s="24">
        <f t="shared" si="112"/>
        <v>0</v>
      </c>
      <c r="R111" s="24">
        <f t="shared" si="112"/>
        <v>0</v>
      </c>
      <c r="S111" s="24">
        <f t="shared" si="112"/>
        <v>0</v>
      </c>
      <c r="T111" s="24">
        <f t="shared" si="112"/>
        <v>0</v>
      </c>
      <c r="U111" s="24">
        <f>SUM(U10:U109)</f>
        <v>14166.75</v>
      </c>
      <c r="V111" s="24">
        <f t="shared" ref="V111:AS111" si="113">SUM(V10:V109)</f>
        <v>76041.749999999985</v>
      </c>
      <c r="W111" s="24">
        <f t="shared" si="113"/>
        <v>76041.749999999985</v>
      </c>
      <c r="X111" s="24">
        <f t="shared" si="113"/>
        <v>76041.749999999985</v>
      </c>
      <c r="Y111" s="24">
        <f t="shared" si="113"/>
        <v>76041.749999999985</v>
      </c>
      <c r="Z111" s="24">
        <f t="shared" si="113"/>
        <v>76041.749999999985</v>
      </c>
      <c r="AA111" s="24">
        <f t="shared" si="113"/>
        <v>76041.749999999985</v>
      </c>
      <c r="AB111" s="24">
        <f t="shared" si="113"/>
        <v>76041.749999999985</v>
      </c>
      <c r="AC111" s="24">
        <f t="shared" si="113"/>
        <v>76041.749999999985</v>
      </c>
      <c r="AD111" s="24">
        <f t="shared" si="113"/>
        <v>76041.749999999985</v>
      </c>
      <c r="AE111" s="24">
        <f t="shared" si="113"/>
        <v>76041.749999999985</v>
      </c>
      <c r="AF111" s="24">
        <f t="shared" si="113"/>
        <v>76041.749999999985</v>
      </c>
      <c r="AG111" s="24">
        <f t="shared" si="113"/>
        <v>61875</v>
      </c>
      <c r="AH111" s="24">
        <f t="shared" si="113"/>
        <v>0</v>
      </c>
      <c r="AI111" s="24">
        <f t="shared" si="113"/>
        <v>0</v>
      </c>
      <c r="AJ111" s="24">
        <f t="shared" si="113"/>
        <v>0</v>
      </c>
      <c r="AK111" s="24">
        <f t="shared" si="113"/>
        <v>0</v>
      </c>
      <c r="AL111" s="24">
        <f t="shared" si="113"/>
        <v>0</v>
      </c>
      <c r="AM111" s="24">
        <f t="shared" si="113"/>
        <v>0</v>
      </c>
      <c r="AN111" s="24">
        <f t="shared" si="113"/>
        <v>0</v>
      </c>
      <c r="AO111" s="24">
        <f t="shared" si="113"/>
        <v>0</v>
      </c>
      <c r="AP111" s="24">
        <f t="shared" si="113"/>
        <v>0</v>
      </c>
      <c r="AQ111" s="24">
        <f t="shared" si="113"/>
        <v>0</v>
      </c>
      <c r="AR111" s="24">
        <f t="shared" si="113"/>
        <v>0</v>
      </c>
      <c r="AS111" s="24">
        <f t="shared" si="113"/>
        <v>0</v>
      </c>
    </row>
    <row r="112" spans="1:45" s="51" customFormat="1" x14ac:dyDescent="0.3">
      <c r="A112" s="50"/>
      <c r="C112" s="52" t="s">
        <v>80</v>
      </c>
      <c r="D112" s="52"/>
      <c r="E112" s="52"/>
      <c r="F112" s="53">
        <f>+COUNTIF(F10:F109,"&gt;0")</f>
        <v>11</v>
      </c>
      <c r="G112" s="53"/>
      <c r="H112" s="62" t="str">
        <f t="shared" si="111"/>
        <v/>
      </c>
      <c r="I112" s="52"/>
      <c r="J112" s="53">
        <f>+COUNTIF(J10:J109,"&gt;0")</f>
        <v>0</v>
      </c>
      <c r="K112" s="53">
        <f t="shared" ref="K112:U112" si="114">+COUNTIF(K10:K109,"&gt;0")</f>
        <v>0</v>
      </c>
      <c r="L112" s="53">
        <f t="shared" si="114"/>
        <v>0</v>
      </c>
      <c r="M112" s="53">
        <f t="shared" si="114"/>
        <v>0</v>
      </c>
      <c r="N112" s="53">
        <f t="shared" si="114"/>
        <v>0</v>
      </c>
      <c r="O112" s="53">
        <f t="shared" si="114"/>
        <v>0</v>
      </c>
      <c r="P112" s="53">
        <f t="shared" si="114"/>
        <v>0</v>
      </c>
      <c r="Q112" s="53">
        <f t="shared" si="114"/>
        <v>0</v>
      </c>
      <c r="R112" s="53">
        <f t="shared" si="114"/>
        <v>0</v>
      </c>
      <c r="S112" s="53">
        <f t="shared" si="114"/>
        <v>0</v>
      </c>
      <c r="T112" s="53">
        <f t="shared" si="114"/>
        <v>0</v>
      </c>
      <c r="U112" s="53">
        <f t="shared" si="114"/>
        <v>2</v>
      </c>
      <c r="V112" s="53">
        <f>+COUNTIF(V10:V109,"&gt;0")</f>
        <v>10</v>
      </c>
      <c r="W112" s="53">
        <f t="shared" ref="W112:AG112" si="115">+COUNTIF(W10:W109,"&gt;0")</f>
        <v>10</v>
      </c>
      <c r="X112" s="53">
        <f t="shared" si="115"/>
        <v>10</v>
      </c>
      <c r="Y112" s="53">
        <f t="shared" si="115"/>
        <v>10</v>
      </c>
      <c r="Z112" s="53">
        <f t="shared" si="115"/>
        <v>10</v>
      </c>
      <c r="AA112" s="53">
        <f t="shared" si="115"/>
        <v>10</v>
      </c>
      <c r="AB112" s="53">
        <f t="shared" si="115"/>
        <v>10</v>
      </c>
      <c r="AC112" s="53">
        <f t="shared" si="115"/>
        <v>10</v>
      </c>
      <c r="AD112" s="53">
        <f t="shared" si="115"/>
        <v>10</v>
      </c>
      <c r="AE112" s="53">
        <f t="shared" si="115"/>
        <v>10</v>
      </c>
      <c r="AF112" s="53">
        <f t="shared" si="115"/>
        <v>10</v>
      </c>
      <c r="AG112" s="53">
        <f t="shared" si="115"/>
        <v>8</v>
      </c>
      <c r="AH112" s="53">
        <f t="shared" ref="AH112:AS112" si="116">+COUNTIF(AH10:AH109,"&gt;0")</f>
        <v>0</v>
      </c>
      <c r="AI112" s="53">
        <f t="shared" si="116"/>
        <v>0</v>
      </c>
      <c r="AJ112" s="53">
        <f t="shared" si="116"/>
        <v>0</v>
      </c>
      <c r="AK112" s="53">
        <f t="shared" si="116"/>
        <v>0</v>
      </c>
      <c r="AL112" s="53">
        <f t="shared" si="116"/>
        <v>0</v>
      </c>
      <c r="AM112" s="53">
        <f t="shared" si="116"/>
        <v>0</v>
      </c>
      <c r="AN112" s="53">
        <f t="shared" si="116"/>
        <v>0</v>
      </c>
      <c r="AO112" s="53">
        <f t="shared" si="116"/>
        <v>0</v>
      </c>
      <c r="AP112" s="53">
        <f t="shared" si="116"/>
        <v>0</v>
      </c>
      <c r="AQ112" s="53">
        <f t="shared" si="116"/>
        <v>0</v>
      </c>
      <c r="AR112" s="53">
        <f t="shared" si="116"/>
        <v>0</v>
      </c>
      <c r="AS112" s="53">
        <f t="shared" si="116"/>
        <v>0</v>
      </c>
    </row>
    <row r="113" spans="1:27" s="18" customFormat="1" x14ac:dyDescent="0.3">
      <c r="A113" s="2"/>
      <c r="B113" s="2"/>
      <c r="C113" s="2"/>
      <c r="D113" s="2"/>
      <c r="E113" s="29"/>
      <c r="F113" s="17"/>
      <c r="G113" s="17"/>
      <c r="H113" s="62" t="str">
        <f t="shared" si="111"/>
        <v/>
      </c>
      <c r="I113" s="2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"/>
      <c r="W113" s="2"/>
      <c r="X113" s="2"/>
      <c r="Y113" s="2"/>
      <c r="Z113" s="2"/>
      <c r="AA113" s="2"/>
    </row>
    <row r="114" spans="1:27" s="18" customFormat="1" x14ac:dyDescent="0.3">
      <c r="A114" s="2"/>
      <c r="B114" s="2"/>
      <c r="C114" s="2"/>
      <c r="D114" s="2"/>
      <c r="E114" s="17"/>
      <c r="F114" s="17"/>
      <c r="G114" s="17"/>
      <c r="H114" s="62" t="str">
        <f t="shared" si="111"/>
        <v/>
      </c>
      <c r="I114" s="2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2"/>
      <c r="W114" s="2"/>
      <c r="X114" s="2"/>
      <c r="Y114" s="2"/>
      <c r="Z114" s="2"/>
      <c r="AA114" s="2"/>
    </row>
    <row r="115" spans="1:27" s="18" customFormat="1" x14ac:dyDescent="0.3">
      <c r="A115" s="2"/>
      <c r="B115" s="2"/>
      <c r="C115" s="2"/>
      <c r="D115" s="2"/>
      <c r="E115" s="17"/>
      <c r="F115" s="17"/>
      <c r="G115" s="17"/>
      <c r="H115" s="62" t="str">
        <f t="shared" si="111"/>
        <v/>
      </c>
      <c r="I115" s="2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2"/>
      <c r="W115" s="2"/>
      <c r="X115" s="2"/>
      <c r="Y115" s="2"/>
      <c r="Z115" s="2"/>
      <c r="AA115" s="2"/>
    </row>
    <row r="116" spans="1:27" x14ac:dyDescent="0.3">
      <c r="A116" s="2"/>
      <c r="H116" s="62" t="str">
        <f t="shared" si="111"/>
        <v/>
      </c>
    </row>
    <row r="117" spans="1:27" x14ac:dyDescent="0.3">
      <c r="A117" s="2"/>
      <c r="H117" s="62" t="str">
        <f t="shared" si="111"/>
        <v/>
      </c>
    </row>
    <row r="118" spans="1:27" x14ac:dyDescent="0.3">
      <c r="A118" s="2"/>
      <c r="H118" s="62" t="str">
        <f t="shared" si="111"/>
        <v/>
      </c>
    </row>
    <row r="119" spans="1:27" x14ac:dyDescent="0.3">
      <c r="A119" s="2"/>
      <c r="H119" s="62" t="str">
        <f t="shared" si="111"/>
        <v/>
      </c>
    </row>
    <row r="120" spans="1:27" x14ac:dyDescent="0.3">
      <c r="A120" s="2"/>
      <c r="H120" s="62" t="str">
        <f t="shared" si="111"/>
        <v/>
      </c>
    </row>
    <row r="121" spans="1:27" x14ac:dyDescent="0.3">
      <c r="A121" s="2"/>
      <c r="H121" s="62" t="str">
        <f t="shared" si="111"/>
        <v/>
      </c>
    </row>
    <row r="122" spans="1:27" x14ac:dyDescent="0.3">
      <c r="A122" s="2"/>
      <c r="H122" s="62" t="str">
        <f t="shared" si="111"/>
        <v/>
      </c>
    </row>
    <row r="123" spans="1:27" x14ac:dyDescent="0.3">
      <c r="A123" s="2"/>
      <c r="H123" s="62" t="str">
        <f t="shared" si="111"/>
        <v/>
      </c>
    </row>
    <row r="124" spans="1:27" x14ac:dyDescent="0.3">
      <c r="A124" s="2"/>
      <c r="H124" s="62" t="str">
        <f t="shared" si="111"/>
        <v/>
      </c>
    </row>
    <row r="125" spans="1:27" x14ac:dyDescent="0.3">
      <c r="A125" s="2"/>
      <c r="H125" s="62" t="str">
        <f t="shared" si="111"/>
        <v/>
      </c>
    </row>
    <row r="126" spans="1:27" x14ac:dyDescent="0.3">
      <c r="A126" s="2"/>
      <c r="H126" s="62" t="str">
        <f t="shared" si="111"/>
        <v/>
      </c>
    </row>
    <row r="127" spans="1:27" x14ac:dyDescent="0.3">
      <c r="A127" s="2"/>
      <c r="H127" s="62" t="str">
        <f t="shared" si="111"/>
        <v/>
      </c>
    </row>
    <row r="128" spans="1:27" x14ac:dyDescent="0.3">
      <c r="A128" s="2"/>
      <c r="H128" s="62" t="str">
        <f t="shared" si="111"/>
        <v/>
      </c>
    </row>
    <row r="129" spans="1:8" x14ac:dyDescent="0.3">
      <c r="A129" s="2"/>
      <c r="H129" s="62" t="str">
        <f t="shared" si="111"/>
        <v/>
      </c>
    </row>
    <row r="130" spans="1:8" x14ac:dyDescent="0.3">
      <c r="A130" s="2"/>
      <c r="H130" s="62" t="str">
        <f t="shared" si="111"/>
        <v/>
      </c>
    </row>
    <row r="131" spans="1:8" x14ac:dyDescent="0.3">
      <c r="A131" s="2"/>
      <c r="H131" s="62" t="str">
        <f t="shared" si="111"/>
        <v/>
      </c>
    </row>
    <row r="132" spans="1:8" x14ac:dyDescent="0.3">
      <c r="A132" s="2"/>
      <c r="H132" s="62" t="str">
        <f t="shared" si="111"/>
        <v/>
      </c>
    </row>
    <row r="133" spans="1:8" x14ac:dyDescent="0.3">
      <c r="A133" s="2"/>
      <c r="H133" s="62" t="str">
        <f t="shared" si="111"/>
        <v/>
      </c>
    </row>
    <row r="134" spans="1:8" x14ac:dyDescent="0.3">
      <c r="A134" s="2"/>
      <c r="H134" s="62" t="str">
        <f t="shared" si="111"/>
        <v/>
      </c>
    </row>
    <row r="135" spans="1:8" x14ac:dyDescent="0.3">
      <c r="H135" s="62" t="str">
        <f t="shared" si="111"/>
        <v/>
      </c>
    </row>
    <row r="136" spans="1:8" x14ac:dyDescent="0.3">
      <c r="H136" s="62" t="str">
        <f t="shared" si="111"/>
        <v/>
      </c>
    </row>
    <row r="137" spans="1:8" x14ac:dyDescent="0.3">
      <c r="H137" s="62" t="str">
        <f t="shared" si="111"/>
        <v/>
      </c>
    </row>
    <row r="138" spans="1:8" x14ac:dyDescent="0.3">
      <c r="H138" s="62" t="str">
        <f t="shared" si="111"/>
        <v/>
      </c>
    </row>
    <row r="139" spans="1:8" ht="16.5" customHeight="1" x14ac:dyDescent="0.3">
      <c r="H139" s="62" t="str">
        <f t="shared" ref="H139:H202" si="117">IF(G139="","",G139+365)</f>
        <v/>
      </c>
    </row>
    <row r="140" spans="1:8" ht="16.5" customHeight="1" x14ac:dyDescent="0.3">
      <c r="H140" s="62" t="str">
        <f t="shared" si="117"/>
        <v/>
      </c>
    </row>
    <row r="141" spans="1:8" ht="16.5" customHeight="1" x14ac:dyDescent="0.3">
      <c r="H141" s="62" t="str">
        <f t="shared" si="117"/>
        <v/>
      </c>
    </row>
    <row r="142" spans="1:8" ht="16.5" customHeight="1" x14ac:dyDescent="0.3">
      <c r="H142" s="62" t="str">
        <f t="shared" si="117"/>
        <v/>
      </c>
    </row>
    <row r="143" spans="1:8" ht="16.5" customHeight="1" x14ac:dyDescent="0.3">
      <c r="H143" s="62" t="str">
        <f t="shared" si="117"/>
        <v/>
      </c>
    </row>
    <row r="144" spans="1:8" ht="16.5" customHeight="1" x14ac:dyDescent="0.3">
      <c r="H144" s="62" t="str">
        <f t="shared" si="117"/>
        <v/>
      </c>
    </row>
    <row r="145" spans="8:8" ht="16.5" customHeight="1" x14ac:dyDescent="0.3">
      <c r="H145" s="62" t="str">
        <f t="shared" si="117"/>
        <v/>
      </c>
    </row>
    <row r="146" spans="8:8" ht="16.5" customHeight="1" x14ac:dyDescent="0.3">
      <c r="H146" s="62" t="str">
        <f t="shared" si="117"/>
        <v/>
      </c>
    </row>
    <row r="147" spans="8:8" ht="16.5" customHeight="1" x14ac:dyDescent="0.3">
      <c r="H147" s="62" t="str">
        <f t="shared" si="117"/>
        <v/>
      </c>
    </row>
    <row r="148" spans="8:8" ht="16.5" customHeight="1" x14ac:dyDescent="0.3">
      <c r="H148" s="62" t="str">
        <f t="shared" si="117"/>
        <v/>
      </c>
    </row>
    <row r="149" spans="8:8" ht="16.5" customHeight="1" x14ac:dyDescent="0.3">
      <c r="H149" s="62" t="str">
        <f t="shared" si="117"/>
        <v/>
      </c>
    </row>
    <row r="150" spans="8:8" ht="16.5" customHeight="1" x14ac:dyDescent="0.3">
      <c r="H150" s="62" t="str">
        <f t="shared" si="117"/>
        <v/>
      </c>
    </row>
    <row r="151" spans="8:8" ht="16.5" customHeight="1" x14ac:dyDescent="0.3">
      <c r="H151" s="62" t="str">
        <f t="shared" si="117"/>
        <v/>
      </c>
    </row>
    <row r="152" spans="8:8" ht="16.5" customHeight="1" x14ac:dyDescent="0.3">
      <c r="H152" s="62" t="str">
        <f t="shared" si="117"/>
        <v/>
      </c>
    </row>
    <row r="153" spans="8:8" ht="16.5" customHeight="1" x14ac:dyDescent="0.3">
      <c r="H153" s="62" t="str">
        <f t="shared" si="117"/>
        <v/>
      </c>
    </row>
    <row r="154" spans="8:8" ht="16.5" customHeight="1" x14ac:dyDescent="0.3">
      <c r="H154" s="62" t="str">
        <f t="shared" si="117"/>
        <v/>
      </c>
    </row>
    <row r="155" spans="8:8" ht="16.5" customHeight="1" x14ac:dyDescent="0.3">
      <c r="H155" s="62" t="str">
        <f t="shared" si="117"/>
        <v/>
      </c>
    </row>
    <row r="156" spans="8:8" ht="16.5" customHeight="1" x14ac:dyDescent="0.3">
      <c r="H156" s="62" t="str">
        <f t="shared" si="117"/>
        <v/>
      </c>
    </row>
    <row r="157" spans="8:8" ht="16.5" customHeight="1" x14ac:dyDescent="0.3">
      <c r="H157" s="62" t="str">
        <f t="shared" si="117"/>
        <v/>
      </c>
    </row>
    <row r="158" spans="8:8" ht="16.5" customHeight="1" x14ac:dyDescent="0.3">
      <c r="H158" s="62" t="str">
        <f t="shared" si="117"/>
        <v/>
      </c>
    </row>
    <row r="159" spans="8:8" ht="16.5" customHeight="1" x14ac:dyDescent="0.3">
      <c r="H159" s="62" t="str">
        <f t="shared" si="117"/>
        <v/>
      </c>
    </row>
    <row r="160" spans="8:8" ht="16.5" customHeight="1" x14ac:dyDescent="0.3">
      <c r="H160" s="62" t="str">
        <f t="shared" si="117"/>
        <v/>
      </c>
    </row>
    <row r="161" spans="8:8" ht="16.5" customHeight="1" x14ac:dyDescent="0.3">
      <c r="H161" s="62" t="str">
        <f t="shared" si="117"/>
        <v/>
      </c>
    </row>
    <row r="162" spans="8:8" ht="16.5" customHeight="1" x14ac:dyDescent="0.3">
      <c r="H162" s="62" t="str">
        <f t="shared" si="117"/>
        <v/>
      </c>
    </row>
    <row r="163" spans="8:8" ht="16.5" customHeight="1" x14ac:dyDescent="0.3">
      <c r="H163" s="62" t="str">
        <f t="shared" si="117"/>
        <v/>
      </c>
    </row>
    <row r="164" spans="8:8" ht="16.5" customHeight="1" x14ac:dyDescent="0.3">
      <c r="H164" s="62" t="str">
        <f t="shared" si="117"/>
        <v/>
      </c>
    </row>
    <row r="165" spans="8:8" ht="16.5" customHeight="1" x14ac:dyDescent="0.3">
      <c r="H165" s="62" t="str">
        <f t="shared" si="117"/>
        <v/>
      </c>
    </row>
    <row r="166" spans="8:8" ht="16.5" customHeight="1" x14ac:dyDescent="0.3">
      <c r="H166" s="62" t="str">
        <f t="shared" si="117"/>
        <v/>
      </c>
    </row>
    <row r="167" spans="8:8" ht="16.5" customHeight="1" x14ac:dyDescent="0.3">
      <c r="H167" s="62" t="str">
        <f t="shared" si="117"/>
        <v/>
      </c>
    </row>
    <row r="168" spans="8:8" ht="16.5" customHeight="1" x14ac:dyDescent="0.3">
      <c r="H168" s="62" t="str">
        <f t="shared" si="117"/>
        <v/>
      </c>
    </row>
    <row r="169" spans="8:8" ht="16.5" customHeight="1" x14ac:dyDescent="0.3">
      <c r="H169" s="62" t="str">
        <f t="shared" si="117"/>
        <v/>
      </c>
    </row>
    <row r="170" spans="8:8" ht="16.5" customHeight="1" x14ac:dyDescent="0.3">
      <c r="H170" s="62" t="str">
        <f t="shared" si="117"/>
        <v/>
      </c>
    </row>
    <row r="171" spans="8:8" ht="16.5" customHeight="1" x14ac:dyDescent="0.3">
      <c r="H171" s="62" t="str">
        <f t="shared" si="117"/>
        <v/>
      </c>
    </row>
    <row r="172" spans="8:8" ht="16.5" customHeight="1" x14ac:dyDescent="0.3">
      <c r="H172" s="62" t="str">
        <f t="shared" si="117"/>
        <v/>
      </c>
    </row>
    <row r="173" spans="8:8" ht="16.5" customHeight="1" x14ac:dyDescent="0.3">
      <c r="H173" s="62" t="str">
        <f t="shared" si="117"/>
        <v/>
      </c>
    </row>
    <row r="174" spans="8:8" ht="16.5" customHeight="1" x14ac:dyDescent="0.3">
      <c r="H174" s="62" t="str">
        <f t="shared" si="117"/>
        <v/>
      </c>
    </row>
    <row r="175" spans="8:8" ht="16.5" customHeight="1" x14ac:dyDescent="0.3">
      <c r="H175" s="62" t="str">
        <f t="shared" si="117"/>
        <v/>
      </c>
    </row>
    <row r="176" spans="8:8" ht="16.5" customHeight="1" x14ac:dyDescent="0.3">
      <c r="H176" s="62" t="str">
        <f t="shared" si="117"/>
        <v/>
      </c>
    </row>
    <row r="177" spans="8:8" ht="16.5" customHeight="1" x14ac:dyDescent="0.3">
      <c r="H177" s="62" t="str">
        <f t="shared" si="117"/>
        <v/>
      </c>
    </row>
    <row r="178" spans="8:8" ht="16.5" customHeight="1" x14ac:dyDescent="0.3">
      <c r="H178" s="62" t="str">
        <f t="shared" si="117"/>
        <v/>
      </c>
    </row>
    <row r="179" spans="8:8" ht="16.5" customHeight="1" x14ac:dyDescent="0.3">
      <c r="H179" s="62" t="str">
        <f t="shared" si="117"/>
        <v/>
      </c>
    </row>
    <row r="180" spans="8:8" ht="16.5" customHeight="1" x14ac:dyDescent="0.3">
      <c r="H180" s="62" t="str">
        <f t="shared" si="117"/>
        <v/>
      </c>
    </row>
    <row r="181" spans="8:8" ht="16.5" customHeight="1" x14ac:dyDescent="0.3">
      <c r="H181" s="62" t="str">
        <f t="shared" si="117"/>
        <v/>
      </c>
    </row>
    <row r="182" spans="8:8" ht="16.5" customHeight="1" x14ac:dyDescent="0.3">
      <c r="H182" s="62" t="str">
        <f t="shared" si="117"/>
        <v/>
      </c>
    </row>
    <row r="183" spans="8:8" ht="16.5" customHeight="1" x14ac:dyDescent="0.3">
      <c r="H183" s="62" t="str">
        <f t="shared" si="117"/>
        <v/>
      </c>
    </row>
    <row r="184" spans="8:8" ht="16.5" customHeight="1" x14ac:dyDescent="0.3">
      <c r="H184" s="62" t="str">
        <f t="shared" si="117"/>
        <v/>
      </c>
    </row>
    <row r="185" spans="8:8" ht="16.5" customHeight="1" x14ac:dyDescent="0.3">
      <c r="H185" s="62" t="str">
        <f t="shared" si="117"/>
        <v/>
      </c>
    </row>
    <row r="186" spans="8:8" ht="16.5" customHeight="1" x14ac:dyDescent="0.3">
      <c r="H186" s="62" t="str">
        <f t="shared" si="117"/>
        <v/>
      </c>
    </row>
    <row r="187" spans="8:8" ht="16.5" customHeight="1" x14ac:dyDescent="0.3">
      <c r="H187" s="62" t="str">
        <f t="shared" si="117"/>
        <v/>
      </c>
    </row>
    <row r="188" spans="8:8" ht="16.5" customHeight="1" x14ac:dyDescent="0.3">
      <c r="H188" s="62" t="str">
        <f t="shared" si="117"/>
        <v/>
      </c>
    </row>
    <row r="189" spans="8:8" ht="16.5" customHeight="1" x14ac:dyDescent="0.3">
      <c r="H189" s="62" t="str">
        <f t="shared" si="117"/>
        <v/>
      </c>
    </row>
    <row r="190" spans="8:8" ht="16.5" customHeight="1" x14ac:dyDescent="0.3">
      <c r="H190" s="62" t="str">
        <f t="shared" si="117"/>
        <v/>
      </c>
    </row>
    <row r="191" spans="8:8" ht="16.5" customHeight="1" x14ac:dyDescent="0.3">
      <c r="H191" s="62" t="str">
        <f t="shared" si="117"/>
        <v/>
      </c>
    </row>
    <row r="192" spans="8:8" ht="16.5" customHeight="1" x14ac:dyDescent="0.3">
      <c r="H192" s="62" t="str">
        <f t="shared" si="117"/>
        <v/>
      </c>
    </row>
    <row r="193" spans="8:8" ht="16.5" customHeight="1" x14ac:dyDescent="0.3">
      <c r="H193" s="62" t="str">
        <f t="shared" si="117"/>
        <v/>
      </c>
    </row>
    <row r="194" spans="8:8" ht="16.5" customHeight="1" x14ac:dyDescent="0.3">
      <c r="H194" s="62" t="str">
        <f t="shared" si="117"/>
        <v/>
      </c>
    </row>
    <row r="195" spans="8:8" ht="16.5" customHeight="1" x14ac:dyDescent="0.3">
      <c r="H195" s="62" t="str">
        <f t="shared" si="117"/>
        <v/>
      </c>
    </row>
    <row r="196" spans="8:8" ht="16.5" customHeight="1" x14ac:dyDescent="0.3">
      <c r="H196" s="62" t="str">
        <f t="shared" si="117"/>
        <v/>
      </c>
    </row>
    <row r="197" spans="8:8" ht="16.5" customHeight="1" x14ac:dyDescent="0.3">
      <c r="H197" s="62" t="str">
        <f t="shared" si="117"/>
        <v/>
      </c>
    </row>
    <row r="198" spans="8:8" ht="16.5" customHeight="1" x14ac:dyDescent="0.3">
      <c r="H198" s="62" t="str">
        <f t="shared" si="117"/>
        <v/>
      </c>
    </row>
    <row r="199" spans="8:8" ht="16.5" customHeight="1" x14ac:dyDescent="0.3">
      <c r="H199" s="62" t="str">
        <f t="shared" si="117"/>
        <v/>
      </c>
    </row>
    <row r="200" spans="8:8" ht="16.5" customHeight="1" x14ac:dyDescent="0.3">
      <c r="H200" s="62" t="str">
        <f t="shared" si="117"/>
        <v/>
      </c>
    </row>
    <row r="201" spans="8:8" ht="16.5" customHeight="1" x14ac:dyDescent="0.3">
      <c r="H201" s="62" t="str">
        <f t="shared" si="117"/>
        <v/>
      </c>
    </row>
    <row r="202" spans="8:8" ht="16.5" customHeight="1" x14ac:dyDescent="0.3">
      <c r="H202" s="62" t="str">
        <f t="shared" si="117"/>
        <v/>
      </c>
    </row>
    <row r="203" spans="8:8" ht="16.5" customHeight="1" x14ac:dyDescent="0.3">
      <c r="H203" s="62" t="str">
        <f t="shared" ref="H203:H209" si="118">IF(G203="","",G203+365)</f>
        <v/>
      </c>
    </row>
    <row r="204" spans="8:8" ht="16.5" customHeight="1" x14ac:dyDescent="0.3">
      <c r="H204" s="62" t="str">
        <f t="shared" si="118"/>
        <v/>
      </c>
    </row>
    <row r="205" spans="8:8" ht="16.5" customHeight="1" x14ac:dyDescent="0.3">
      <c r="H205" s="62" t="str">
        <f t="shared" si="118"/>
        <v/>
      </c>
    </row>
    <row r="206" spans="8:8" ht="16.5" customHeight="1" x14ac:dyDescent="0.3">
      <c r="H206" s="62" t="str">
        <f t="shared" si="118"/>
        <v/>
      </c>
    </row>
    <row r="207" spans="8:8" ht="16.5" customHeight="1" x14ac:dyDescent="0.3">
      <c r="H207" s="62" t="str">
        <f t="shared" si="118"/>
        <v/>
      </c>
    </row>
    <row r="208" spans="8:8" ht="16.5" customHeight="1" x14ac:dyDescent="0.3">
      <c r="H208" s="62" t="str">
        <f t="shared" si="118"/>
        <v/>
      </c>
    </row>
    <row r="209" spans="8:8" ht="16.5" customHeight="1" x14ac:dyDescent="0.3">
      <c r="H209" s="62" t="str">
        <f t="shared" si="118"/>
        <v/>
      </c>
    </row>
    <row r="211" spans="8:8" ht="16.5" customHeight="1" x14ac:dyDescent="0.3">
      <c r="H211" s="91"/>
    </row>
    <row r="212" spans="8:8" ht="16.5" customHeight="1" x14ac:dyDescent="0.3">
      <c r="H212" s="63"/>
    </row>
  </sheetData>
  <mergeCells count="1">
    <mergeCell ref="C9:E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442D-8E89-4986-83C0-51DC2979090E}">
  <dimension ref="A5:AT215"/>
  <sheetViews>
    <sheetView showGridLines="0" zoomScale="130" zoomScaleNormal="130" workbookViewId="0">
      <selection activeCell="V10" sqref="V10:V26"/>
    </sheetView>
  </sheetViews>
  <sheetFormatPr defaultColWidth="8.7109375" defaultRowHeight="16.5" customHeight="1" x14ac:dyDescent="0.3"/>
  <cols>
    <col min="1" max="1" width="3.28515625" style="18" bestFit="1" customWidth="1"/>
    <col min="2" max="2" width="6.42578125" style="2" customWidth="1"/>
    <col min="3" max="3" width="13.85546875" style="2" customWidth="1"/>
    <col min="4" max="4" width="19.7109375" style="2" bestFit="1" customWidth="1"/>
    <col min="5" max="5" width="10.28515625" style="2" customWidth="1"/>
    <col min="6" max="6" width="17.42578125" style="17" customWidth="1"/>
    <col min="7" max="7" width="12.42578125" style="17" bestFit="1" customWidth="1"/>
    <col min="8" max="8" width="10.7109375" style="61" hidden="1" customWidth="1"/>
    <col min="9" max="9" width="4" style="2" customWidth="1"/>
    <col min="10" max="13" width="11.140625" style="2" customWidth="1"/>
    <col min="14" max="21" width="11.7109375" style="2" bestFit="1" customWidth="1"/>
    <col min="22" max="33" width="11.85546875" style="2" customWidth="1"/>
    <col min="34" max="45" width="12" style="2" customWidth="1"/>
    <col min="46" max="16384" width="8.7109375" style="2"/>
  </cols>
  <sheetData>
    <row r="5" spans="1:46" ht="17.25" thickBot="1" x14ac:dyDescent="0.35">
      <c r="C5" s="3"/>
    </row>
    <row r="6" spans="1:46" ht="17.25" thickBot="1" x14ac:dyDescent="0.35">
      <c r="C6" s="3" t="s">
        <v>73</v>
      </c>
      <c r="D6" s="36" t="str">
        <f>'Pipeline Summary'!$D$7</f>
        <v>Ashley Blok</v>
      </c>
    </row>
    <row r="7" spans="1:46" s="70" customFormat="1" x14ac:dyDescent="0.3">
      <c r="F7" s="61"/>
      <c r="G7" s="61"/>
      <c r="H7" s="61"/>
      <c r="J7" s="40">
        <v>44562</v>
      </c>
      <c r="K7" s="40">
        <v>44593</v>
      </c>
      <c r="L7" s="40">
        <v>44621</v>
      </c>
      <c r="M7" s="40">
        <v>44652</v>
      </c>
      <c r="N7" s="40">
        <v>44682</v>
      </c>
      <c r="O7" s="40">
        <v>44713</v>
      </c>
      <c r="P7" s="40">
        <v>44743</v>
      </c>
      <c r="Q7" s="40">
        <v>44774</v>
      </c>
      <c r="R7" s="40">
        <v>44805</v>
      </c>
      <c r="S7" s="40">
        <v>44835</v>
      </c>
      <c r="T7" s="40">
        <v>44866</v>
      </c>
      <c r="U7" s="40">
        <v>44896</v>
      </c>
      <c r="V7" s="40">
        <v>44927</v>
      </c>
      <c r="W7" s="40">
        <v>44958</v>
      </c>
      <c r="X7" s="40">
        <v>44986</v>
      </c>
      <c r="Y7" s="40">
        <v>45017</v>
      </c>
      <c r="Z7" s="40">
        <v>45047</v>
      </c>
      <c r="AA7" s="40">
        <v>45078</v>
      </c>
      <c r="AB7" s="40">
        <v>45108</v>
      </c>
      <c r="AC7" s="40">
        <v>45139</v>
      </c>
      <c r="AD7" s="40">
        <v>45170</v>
      </c>
      <c r="AE7" s="40">
        <v>45200</v>
      </c>
      <c r="AF7" s="40">
        <v>45231</v>
      </c>
      <c r="AG7" s="40">
        <v>45261</v>
      </c>
      <c r="AH7" s="40">
        <v>45292</v>
      </c>
      <c r="AI7" s="40">
        <v>45323</v>
      </c>
      <c r="AJ7" s="40">
        <v>45352</v>
      </c>
      <c r="AK7" s="40">
        <v>45383</v>
      </c>
      <c r="AL7" s="40">
        <v>45413</v>
      </c>
      <c r="AM7" s="40">
        <v>45444</v>
      </c>
      <c r="AN7" s="40">
        <v>45474</v>
      </c>
      <c r="AO7" s="40">
        <v>45505</v>
      </c>
      <c r="AP7" s="40">
        <v>45536</v>
      </c>
      <c r="AQ7" s="40">
        <v>45566</v>
      </c>
      <c r="AR7" s="40">
        <v>45597</v>
      </c>
      <c r="AS7" s="40">
        <v>45627</v>
      </c>
      <c r="AT7" s="40">
        <v>45658</v>
      </c>
    </row>
    <row r="8" spans="1:46" s="14" customFormat="1" ht="21" customHeight="1" x14ac:dyDescent="0.3">
      <c r="A8" s="19"/>
      <c r="C8" s="15" t="s">
        <v>81</v>
      </c>
      <c r="D8" s="15"/>
      <c r="E8" s="15"/>
      <c r="F8" s="31"/>
      <c r="G8" s="31"/>
      <c r="H8" s="61"/>
      <c r="J8" s="4" t="s">
        <v>18</v>
      </c>
      <c r="K8" s="4" t="s">
        <v>19</v>
      </c>
      <c r="L8" s="4" t="s">
        <v>20</v>
      </c>
      <c r="M8" s="4" t="s">
        <v>21</v>
      </c>
      <c r="N8" s="4" t="s">
        <v>22</v>
      </c>
      <c r="O8" s="4" t="s">
        <v>23</v>
      </c>
      <c r="P8" s="4" t="s">
        <v>24</v>
      </c>
      <c r="Q8" s="4" t="s">
        <v>25</v>
      </c>
      <c r="R8" s="4" t="s">
        <v>26</v>
      </c>
      <c r="S8" s="4" t="s">
        <v>27</v>
      </c>
      <c r="T8" s="4" t="s">
        <v>28</v>
      </c>
      <c r="U8" s="4" t="s">
        <v>29</v>
      </c>
      <c r="V8" s="4" t="s">
        <v>30</v>
      </c>
      <c r="W8" s="4" t="s">
        <v>31</v>
      </c>
      <c r="X8" s="4" t="s">
        <v>32</v>
      </c>
      <c r="Y8" s="4" t="s">
        <v>33</v>
      </c>
      <c r="Z8" s="4" t="s">
        <v>34</v>
      </c>
      <c r="AA8" s="4" t="s">
        <v>35</v>
      </c>
      <c r="AB8" s="4" t="s">
        <v>36</v>
      </c>
      <c r="AC8" s="4" t="s">
        <v>37</v>
      </c>
      <c r="AD8" s="4" t="s">
        <v>38</v>
      </c>
      <c r="AE8" s="4" t="s">
        <v>39</v>
      </c>
      <c r="AF8" s="4" t="s">
        <v>40</v>
      </c>
      <c r="AG8" s="4" t="s">
        <v>41</v>
      </c>
      <c r="AH8" s="4" t="s">
        <v>42</v>
      </c>
      <c r="AI8" s="4" t="s">
        <v>43</v>
      </c>
      <c r="AJ8" s="4" t="s">
        <v>44</v>
      </c>
      <c r="AK8" s="4" t="s">
        <v>45</v>
      </c>
      <c r="AL8" s="4" t="s">
        <v>46</v>
      </c>
      <c r="AM8" s="4" t="s">
        <v>47</v>
      </c>
      <c r="AN8" s="4" t="s">
        <v>48</v>
      </c>
      <c r="AO8" s="4" t="s">
        <v>49</v>
      </c>
      <c r="AP8" s="4" t="s">
        <v>50</v>
      </c>
      <c r="AQ8" s="4" t="s">
        <v>51</v>
      </c>
      <c r="AR8" s="4" t="s">
        <v>52</v>
      </c>
      <c r="AS8" s="4" t="s">
        <v>53</v>
      </c>
    </row>
    <row r="9" spans="1:46" x14ac:dyDescent="0.3">
      <c r="C9" s="106" t="s">
        <v>75</v>
      </c>
      <c r="D9" s="106"/>
      <c r="E9" s="106"/>
      <c r="F9" s="6" t="s">
        <v>76</v>
      </c>
      <c r="G9" s="6" t="s">
        <v>77</v>
      </c>
      <c r="H9" s="61" t="s">
        <v>78</v>
      </c>
      <c r="I9" s="60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</row>
    <row r="10" spans="1:46" x14ac:dyDescent="0.3">
      <c r="A10" s="18">
        <v>0</v>
      </c>
      <c r="B10" s="2">
        <v>1</v>
      </c>
      <c r="C10" s="21" t="str" cm="1">
        <f t="array" ref="C10">IF(ISERROR(INDEX('Post-FTB Report'!$G$4:$G$5000,MATCH(1,($D$6='Post-FTB Report'!$F$4:$F$5000)*($A10='Post-FTB Report'!$E$4:$E$5000),0))),"",INDEX('Post-FTB Report'!$G$4:$G$5000,MATCH(1,($D$6='Post-FTB Report'!$F$4:$F$5000)*($A10='Post-FTB Report'!$E$4:$E$5000),0)))</f>
        <v>LGS Staffing</v>
      </c>
      <c r="D10" s="20"/>
      <c r="E10" s="20"/>
      <c r="F10" s="32" cm="1">
        <f t="array" ref="F10">IF(ISERROR(INDEX('Post-FTB Report'!$K$4:$K$5000,MATCH(1,($D$6='Post-FTB Report'!$F$4:$F$5000)*($A10='Post-FTB Report'!$E$4:$E$5000),0))),"",INDEX('Post-FTB Report'!$K$4:$K$5000,MATCH(1,($D$6='Post-FTB Report'!$F$4:$F$5000)*($A10='Post-FTB Report'!$E$4:$E$5000),0)))</f>
        <v>500000</v>
      </c>
      <c r="G10" s="48" cm="1">
        <f t="array" ref="G10">IF(ISERROR(INDEX('Post-FTB Report'!$J$4:$J$5000,MATCH(1,($D$6='Post-FTB Report'!$F$4:$F$5000)*($A10='Post-FTB Report'!$E$4:$E$5000),0))),"",INDEX('Post-FTB Report'!$J$4:$J$5000,MATCH(1,($D$6='Post-FTB Report'!$F$4:$F$5000)*($A10='Post-FTB Report'!$E$4:$E$5000),0)))</f>
        <v>44879.50277777778</v>
      </c>
      <c r="H10" s="90">
        <f t="shared" ref="H10:H41" si="0">IF(G10="","",EDATE(G10,12))</f>
        <v>45244</v>
      </c>
      <c r="J10" s="22" t="str">
        <f t="shared" ref="J10:AS10" si="1">IF(AND($G10&lt;K$7,$H10&gt;=K$7),$F10/12,"")</f>
        <v/>
      </c>
      <c r="K10" s="22" t="str">
        <f t="shared" si="1"/>
        <v/>
      </c>
      <c r="L10" s="22" t="str">
        <f t="shared" si="1"/>
        <v/>
      </c>
      <c r="M10" s="22" t="str">
        <f t="shared" si="1"/>
        <v/>
      </c>
      <c r="N10" s="22" t="str">
        <f t="shared" si="1"/>
        <v/>
      </c>
      <c r="O10" s="22" t="str">
        <f t="shared" si="1"/>
        <v/>
      </c>
      <c r="P10" s="22" t="str">
        <f t="shared" si="1"/>
        <v/>
      </c>
      <c r="Q10" s="22" t="str">
        <f t="shared" si="1"/>
        <v/>
      </c>
      <c r="R10" s="22" t="str">
        <f t="shared" si="1"/>
        <v/>
      </c>
      <c r="S10" s="22" t="str">
        <f t="shared" si="1"/>
        <v/>
      </c>
      <c r="T10" s="22">
        <f t="shared" si="1"/>
        <v>41666.666666666664</v>
      </c>
      <c r="U10" s="22">
        <f t="shared" si="1"/>
        <v>41666.666666666664</v>
      </c>
      <c r="V10" s="22">
        <f t="shared" si="1"/>
        <v>41666.666666666664</v>
      </c>
      <c r="W10" s="22">
        <f t="shared" si="1"/>
        <v>41666.666666666664</v>
      </c>
      <c r="X10" s="22">
        <f t="shared" si="1"/>
        <v>41666.666666666664</v>
      </c>
      <c r="Y10" s="22">
        <f t="shared" si="1"/>
        <v>41666.666666666664</v>
      </c>
      <c r="Z10" s="22">
        <f t="shared" si="1"/>
        <v>41666.666666666664</v>
      </c>
      <c r="AA10" s="22">
        <f t="shared" si="1"/>
        <v>41666.666666666664</v>
      </c>
      <c r="AB10" s="22">
        <f t="shared" si="1"/>
        <v>41666.666666666664</v>
      </c>
      <c r="AC10" s="22">
        <f t="shared" si="1"/>
        <v>41666.666666666664</v>
      </c>
      <c r="AD10" s="22">
        <f t="shared" si="1"/>
        <v>41666.666666666664</v>
      </c>
      <c r="AE10" s="22">
        <f t="shared" si="1"/>
        <v>41666.666666666664</v>
      </c>
      <c r="AF10" s="22" t="str">
        <f t="shared" si="1"/>
        <v/>
      </c>
      <c r="AG10" s="22" t="str">
        <f t="shared" si="1"/>
        <v/>
      </c>
      <c r="AH10" s="22" t="str">
        <f t="shared" si="1"/>
        <v/>
      </c>
      <c r="AI10" s="22" t="str">
        <f t="shared" si="1"/>
        <v/>
      </c>
      <c r="AJ10" s="22" t="str">
        <f t="shared" si="1"/>
        <v/>
      </c>
      <c r="AK10" s="22" t="str">
        <f t="shared" si="1"/>
        <v/>
      </c>
      <c r="AL10" s="22" t="str">
        <f t="shared" si="1"/>
        <v/>
      </c>
      <c r="AM10" s="22" t="str">
        <f t="shared" si="1"/>
        <v/>
      </c>
      <c r="AN10" s="22" t="str">
        <f t="shared" si="1"/>
        <v/>
      </c>
      <c r="AO10" s="22" t="str">
        <f t="shared" si="1"/>
        <v/>
      </c>
      <c r="AP10" s="22" t="str">
        <f t="shared" si="1"/>
        <v/>
      </c>
      <c r="AQ10" s="22" t="str">
        <f t="shared" si="1"/>
        <v/>
      </c>
      <c r="AR10" s="22" t="str">
        <f t="shared" si="1"/>
        <v/>
      </c>
      <c r="AS10" s="22" t="str">
        <f t="shared" si="1"/>
        <v/>
      </c>
    </row>
    <row r="11" spans="1:46" x14ac:dyDescent="0.3">
      <c r="A11" s="18">
        <f>A10+1</f>
        <v>1</v>
      </c>
      <c r="B11" s="2">
        <f>B10+1</f>
        <v>2</v>
      </c>
      <c r="C11" s="21" t="str" cm="1">
        <f t="array" ref="C11">IF(ISERROR(INDEX('Post-FTB Report'!$G$4:$G$5000,MATCH(1,($D$6='Post-FTB Report'!$F$4:$F$5000)*($A11='Post-FTB Report'!$E$4:$E$5000),0))),"",INDEX('Post-FTB Report'!$G$4:$G$5000,MATCH(1,($D$6='Post-FTB Report'!$F$4:$F$5000)*($A11='Post-FTB Report'!$E$4:$E$5000),0)))</f>
        <v>Sierra Chemicals L.C</v>
      </c>
      <c r="D11" s="20"/>
      <c r="E11" s="20"/>
      <c r="F11" s="32" cm="1">
        <f t="array" ref="F11">IF(ISERROR(INDEX('Post-FTB Report'!$K$4:$K$5000,MATCH(1,($D$6='Post-FTB Report'!$F$4:$F$5000)*($A11='Post-FTB Report'!$E$4:$E$5000),0))),"",INDEX('Post-FTB Report'!$K$4:$K$5000,MATCH(1,($D$6='Post-FTB Report'!$F$4:$F$5000)*($A11='Post-FTB Report'!$E$4:$E$5000),0)))</f>
        <v>420000</v>
      </c>
      <c r="G11" s="48" cm="1">
        <f t="array" ref="G11">IF(ISERROR(INDEX('Post-FTB Report'!$J$4:$J$5000,MATCH(1,($D$6='Post-FTB Report'!$F$4:$F$5000)*($A11='Post-FTB Report'!$E$4:$E$5000),0))),"",INDEX('Post-FTB Report'!$J$4:$J$5000,MATCH(1,($D$6='Post-FTB Report'!$F$4:$F$5000)*($A11='Post-FTB Report'!$E$4:$E$5000),0)))</f>
        <v>44897.414583333331</v>
      </c>
      <c r="H11" s="90">
        <f t="shared" si="0"/>
        <v>45262</v>
      </c>
      <c r="J11" s="22" t="str">
        <f t="shared" ref="J11:AS11" si="2">IF(AND($G11&lt;K$7,$H11&gt;=K$7),$F11/12,"")</f>
        <v/>
      </c>
      <c r="K11" s="22" t="str">
        <f t="shared" si="2"/>
        <v/>
      </c>
      <c r="L11" s="22" t="str">
        <f t="shared" si="2"/>
        <v/>
      </c>
      <c r="M11" s="22" t="str">
        <f t="shared" si="2"/>
        <v/>
      </c>
      <c r="N11" s="22" t="str">
        <f t="shared" si="2"/>
        <v/>
      </c>
      <c r="O11" s="22" t="str">
        <f t="shared" si="2"/>
        <v/>
      </c>
      <c r="P11" s="22" t="str">
        <f t="shared" si="2"/>
        <v/>
      </c>
      <c r="Q11" s="22" t="str">
        <f t="shared" si="2"/>
        <v/>
      </c>
      <c r="R11" s="22" t="str">
        <f t="shared" si="2"/>
        <v/>
      </c>
      <c r="S11" s="22" t="str">
        <f t="shared" si="2"/>
        <v/>
      </c>
      <c r="T11" s="22" t="str">
        <f t="shared" si="2"/>
        <v/>
      </c>
      <c r="U11" s="22">
        <f t="shared" si="2"/>
        <v>35000</v>
      </c>
      <c r="V11" s="22">
        <f t="shared" si="2"/>
        <v>35000</v>
      </c>
      <c r="W11" s="22">
        <f t="shared" si="2"/>
        <v>35000</v>
      </c>
      <c r="X11" s="22">
        <f t="shared" si="2"/>
        <v>35000</v>
      </c>
      <c r="Y11" s="22">
        <f t="shared" si="2"/>
        <v>35000</v>
      </c>
      <c r="Z11" s="22">
        <f t="shared" si="2"/>
        <v>35000</v>
      </c>
      <c r="AA11" s="22">
        <f t="shared" si="2"/>
        <v>35000</v>
      </c>
      <c r="AB11" s="22">
        <f t="shared" si="2"/>
        <v>35000</v>
      </c>
      <c r="AC11" s="22">
        <f t="shared" si="2"/>
        <v>35000</v>
      </c>
      <c r="AD11" s="22">
        <f t="shared" si="2"/>
        <v>35000</v>
      </c>
      <c r="AE11" s="22">
        <f t="shared" si="2"/>
        <v>35000</v>
      </c>
      <c r="AF11" s="22">
        <f t="shared" si="2"/>
        <v>35000</v>
      </c>
      <c r="AG11" s="22" t="str">
        <f t="shared" si="2"/>
        <v/>
      </c>
      <c r="AH11" s="22" t="str">
        <f t="shared" si="2"/>
        <v/>
      </c>
      <c r="AI11" s="22" t="str">
        <f t="shared" si="2"/>
        <v/>
      </c>
      <c r="AJ11" s="22" t="str">
        <f t="shared" si="2"/>
        <v/>
      </c>
      <c r="AK11" s="22" t="str">
        <f t="shared" si="2"/>
        <v/>
      </c>
      <c r="AL11" s="22" t="str">
        <f t="shared" si="2"/>
        <v/>
      </c>
      <c r="AM11" s="22" t="str">
        <f t="shared" si="2"/>
        <v/>
      </c>
      <c r="AN11" s="22" t="str">
        <f t="shared" si="2"/>
        <v/>
      </c>
      <c r="AO11" s="22" t="str">
        <f t="shared" si="2"/>
        <v/>
      </c>
      <c r="AP11" s="22" t="str">
        <f t="shared" si="2"/>
        <v/>
      </c>
      <c r="AQ11" s="22" t="str">
        <f t="shared" si="2"/>
        <v/>
      </c>
      <c r="AR11" s="22" t="str">
        <f t="shared" si="2"/>
        <v/>
      </c>
      <c r="AS11" s="22" t="str">
        <f t="shared" si="2"/>
        <v/>
      </c>
    </row>
    <row r="12" spans="1:46" x14ac:dyDescent="0.3">
      <c r="A12" s="18">
        <f t="shared" ref="A12:B29" si="3">A11+1</f>
        <v>2</v>
      </c>
      <c r="B12" s="2">
        <f t="shared" si="3"/>
        <v>3</v>
      </c>
      <c r="C12" s="21" t="str" cm="1">
        <f t="array" ref="C12">IF(ISERROR(INDEX('Post-FTB Report'!$G$4:$G$5000,MATCH(1,($D$6='Post-FTB Report'!$F$4:$F$5000)*($A12='Post-FTB Report'!$E$4:$E$5000),0))),"",INDEX('Post-FTB Report'!$G$4:$G$5000,MATCH(1,($D$6='Post-FTB Report'!$F$4:$F$5000)*($A12='Post-FTB Report'!$E$4:$E$5000),0)))</f>
        <v>Nexom</v>
      </c>
      <c r="D12" s="20"/>
      <c r="E12" s="20"/>
      <c r="F12" s="32" cm="1">
        <f t="array" ref="F12">IF(ISERROR(INDEX('Post-FTB Report'!$K$4:$K$5000,MATCH(1,($D$6='Post-FTB Report'!$F$4:$F$5000)*($A12='Post-FTB Report'!$E$4:$E$5000),0))),"",INDEX('Post-FTB Report'!$K$4:$K$5000,MATCH(1,($D$6='Post-FTB Report'!$F$4:$F$5000)*($A12='Post-FTB Report'!$E$4:$E$5000),0)))</f>
        <v>336000</v>
      </c>
      <c r="G12" s="48" cm="1">
        <f t="array" ref="G12">IF(ISERROR(INDEX('Post-FTB Report'!$J$4:$J$5000,MATCH(1,($D$6='Post-FTB Report'!$F$4:$F$5000)*($A12='Post-FTB Report'!$E$4:$E$5000),0))),"",INDEX('Post-FTB Report'!$J$4:$J$5000,MATCH(1,($D$6='Post-FTB Report'!$F$4:$F$5000)*($A12='Post-FTB Report'!$E$4:$E$5000),0)))</f>
        <v>44875.570833333331</v>
      </c>
      <c r="H12" s="90">
        <f t="shared" si="0"/>
        <v>45240</v>
      </c>
      <c r="J12" s="22" t="str">
        <f t="shared" ref="J12:AS12" si="4">IF(AND($G12&lt;K$7,$H12&gt;=K$7),$F12/12,"")</f>
        <v/>
      </c>
      <c r="K12" s="22" t="str">
        <f t="shared" si="4"/>
        <v/>
      </c>
      <c r="L12" s="22" t="str">
        <f t="shared" si="4"/>
        <v/>
      </c>
      <c r="M12" s="22" t="str">
        <f t="shared" si="4"/>
        <v/>
      </c>
      <c r="N12" s="22" t="str">
        <f t="shared" si="4"/>
        <v/>
      </c>
      <c r="O12" s="22" t="str">
        <f t="shared" si="4"/>
        <v/>
      </c>
      <c r="P12" s="22" t="str">
        <f t="shared" si="4"/>
        <v/>
      </c>
      <c r="Q12" s="22" t="str">
        <f t="shared" si="4"/>
        <v/>
      </c>
      <c r="R12" s="22" t="str">
        <f t="shared" si="4"/>
        <v/>
      </c>
      <c r="S12" s="22" t="str">
        <f t="shared" si="4"/>
        <v/>
      </c>
      <c r="T12" s="22">
        <f t="shared" si="4"/>
        <v>28000</v>
      </c>
      <c r="U12" s="22">
        <f t="shared" si="4"/>
        <v>28000</v>
      </c>
      <c r="V12" s="22">
        <f t="shared" si="4"/>
        <v>28000</v>
      </c>
      <c r="W12" s="22">
        <f t="shared" si="4"/>
        <v>28000</v>
      </c>
      <c r="X12" s="22">
        <f t="shared" si="4"/>
        <v>28000</v>
      </c>
      <c r="Y12" s="22">
        <f t="shared" si="4"/>
        <v>28000</v>
      </c>
      <c r="Z12" s="22">
        <f t="shared" si="4"/>
        <v>28000</v>
      </c>
      <c r="AA12" s="22">
        <f t="shared" si="4"/>
        <v>28000</v>
      </c>
      <c r="AB12" s="22">
        <f t="shared" si="4"/>
        <v>28000</v>
      </c>
      <c r="AC12" s="22">
        <f t="shared" si="4"/>
        <v>28000</v>
      </c>
      <c r="AD12" s="22">
        <f t="shared" si="4"/>
        <v>28000</v>
      </c>
      <c r="AE12" s="22">
        <f t="shared" si="4"/>
        <v>28000</v>
      </c>
      <c r="AF12" s="22" t="str">
        <f t="shared" si="4"/>
        <v/>
      </c>
      <c r="AG12" s="22" t="str">
        <f t="shared" si="4"/>
        <v/>
      </c>
      <c r="AH12" s="22" t="str">
        <f t="shared" si="4"/>
        <v/>
      </c>
      <c r="AI12" s="22" t="str">
        <f t="shared" si="4"/>
        <v/>
      </c>
      <c r="AJ12" s="22" t="str">
        <f t="shared" si="4"/>
        <v/>
      </c>
      <c r="AK12" s="22" t="str">
        <f t="shared" si="4"/>
        <v/>
      </c>
      <c r="AL12" s="22" t="str">
        <f t="shared" si="4"/>
        <v/>
      </c>
      <c r="AM12" s="22" t="str">
        <f t="shared" si="4"/>
        <v/>
      </c>
      <c r="AN12" s="22" t="str">
        <f t="shared" si="4"/>
        <v/>
      </c>
      <c r="AO12" s="22" t="str">
        <f t="shared" si="4"/>
        <v/>
      </c>
      <c r="AP12" s="22" t="str">
        <f t="shared" si="4"/>
        <v/>
      </c>
      <c r="AQ12" s="22" t="str">
        <f t="shared" si="4"/>
        <v/>
      </c>
      <c r="AR12" s="22" t="str">
        <f t="shared" si="4"/>
        <v/>
      </c>
      <c r="AS12" s="22" t="str">
        <f t="shared" si="4"/>
        <v/>
      </c>
    </row>
    <row r="13" spans="1:46" x14ac:dyDescent="0.3">
      <c r="A13" s="18">
        <f t="shared" si="3"/>
        <v>3</v>
      </c>
      <c r="B13" s="2">
        <f t="shared" si="3"/>
        <v>4</v>
      </c>
      <c r="C13" s="21" t="str" cm="1">
        <f t="array" ref="C13">IF(ISERROR(INDEX('Post-FTB Report'!$G$4:$G$5000,MATCH(1,($D$6='Post-FTB Report'!$F$4:$F$5000)*($A13='Post-FTB Report'!$E$4:$E$5000),0))),"",INDEX('Post-FTB Report'!$G$4:$G$5000,MATCH(1,($D$6='Post-FTB Report'!$F$4:$F$5000)*($A13='Post-FTB Report'!$E$4:$E$5000),0)))</f>
        <v>Sierra Chemicals L.C</v>
      </c>
      <c r="D13" s="20"/>
      <c r="E13" s="20"/>
      <c r="F13" s="32" cm="1">
        <f t="array" ref="F13">IF(ISERROR(INDEX('Post-FTB Report'!$K$4:$K$5000,MATCH(1,($D$6='Post-FTB Report'!$F$4:$F$5000)*($A13='Post-FTB Report'!$E$4:$E$5000),0))),"",INDEX('Post-FTB Report'!$K$4:$K$5000,MATCH(1,($D$6='Post-FTB Report'!$F$4:$F$5000)*($A13='Post-FTB Report'!$E$4:$E$5000),0)))</f>
        <v>300000</v>
      </c>
      <c r="G13" s="48" cm="1">
        <f t="array" ref="G13">IF(ISERROR(INDEX('Post-FTB Report'!$J$4:$J$5000,MATCH(1,($D$6='Post-FTB Report'!$F$4:$F$5000)*($A13='Post-FTB Report'!$E$4:$E$5000),0))),"",INDEX('Post-FTB Report'!$J$4:$J$5000,MATCH(1,($D$6='Post-FTB Report'!$F$4:$F$5000)*($A13='Post-FTB Report'!$E$4:$E$5000),0)))</f>
        <v>44897.414583333331</v>
      </c>
      <c r="H13" s="90">
        <f t="shared" si="0"/>
        <v>45262</v>
      </c>
      <c r="J13" s="22" t="str">
        <f t="shared" ref="J13:AS13" si="5">IF(AND($G13&lt;K$7,$H13&gt;=K$7),$F13/12,"")</f>
        <v/>
      </c>
      <c r="K13" s="22" t="str">
        <f t="shared" si="5"/>
        <v/>
      </c>
      <c r="L13" s="22" t="str">
        <f t="shared" si="5"/>
        <v/>
      </c>
      <c r="M13" s="22" t="str">
        <f t="shared" si="5"/>
        <v/>
      </c>
      <c r="N13" s="22" t="str">
        <f t="shared" si="5"/>
        <v/>
      </c>
      <c r="O13" s="22" t="str">
        <f t="shared" si="5"/>
        <v/>
      </c>
      <c r="P13" s="22" t="str">
        <f t="shared" si="5"/>
        <v/>
      </c>
      <c r="Q13" s="22" t="str">
        <f t="shared" si="5"/>
        <v/>
      </c>
      <c r="R13" s="22" t="str">
        <f t="shared" si="5"/>
        <v/>
      </c>
      <c r="S13" s="22" t="str">
        <f t="shared" si="5"/>
        <v/>
      </c>
      <c r="T13" s="22" t="str">
        <f t="shared" si="5"/>
        <v/>
      </c>
      <c r="U13" s="22">
        <f t="shared" si="5"/>
        <v>25000</v>
      </c>
      <c r="V13" s="22">
        <f t="shared" si="5"/>
        <v>25000</v>
      </c>
      <c r="W13" s="22">
        <f t="shared" si="5"/>
        <v>25000</v>
      </c>
      <c r="X13" s="22">
        <f t="shared" si="5"/>
        <v>25000</v>
      </c>
      <c r="Y13" s="22">
        <f t="shared" si="5"/>
        <v>25000</v>
      </c>
      <c r="Z13" s="22">
        <f t="shared" si="5"/>
        <v>25000</v>
      </c>
      <c r="AA13" s="22">
        <f t="shared" si="5"/>
        <v>25000</v>
      </c>
      <c r="AB13" s="22">
        <f t="shared" si="5"/>
        <v>25000</v>
      </c>
      <c r="AC13" s="22">
        <f t="shared" si="5"/>
        <v>25000</v>
      </c>
      <c r="AD13" s="22">
        <f t="shared" si="5"/>
        <v>25000</v>
      </c>
      <c r="AE13" s="22">
        <f t="shared" si="5"/>
        <v>25000</v>
      </c>
      <c r="AF13" s="22">
        <f t="shared" si="5"/>
        <v>25000</v>
      </c>
      <c r="AG13" s="22" t="str">
        <f t="shared" si="5"/>
        <v/>
      </c>
      <c r="AH13" s="22" t="str">
        <f t="shared" si="5"/>
        <v/>
      </c>
      <c r="AI13" s="22" t="str">
        <f t="shared" si="5"/>
        <v/>
      </c>
      <c r="AJ13" s="22" t="str">
        <f t="shared" si="5"/>
        <v/>
      </c>
      <c r="AK13" s="22" t="str">
        <f t="shared" si="5"/>
        <v/>
      </c>
      <c r="AL13" s="22" t="str">
        <f t="shared" si="5"/>
        <v/>
      </c>
      <c r="AM13" s="22" t="str">
        <f t="shared" si="5"/>
        <v/>
      </c>
      <c r="AN13" s="22" t="str">
        <f t="shared" si="5"/>
        <v/>
      </c>
      <c r="AO13" s="22" t="str">
        <f t="shared" si="5"/>
        <v/>
      </c>
      <c r="AP13" s="22" t="str">
        <f t="shared" si="5"/>
        <v/>
      </c>
      <c r="AQ13" s="22" t="str">
        <f t="shared" si="5"/>
        <v/>
      </c>
      <c r="AR13" s="22" t="str">
        <f t="shared" si="5"/>
        <v/>
      </c>
      <c r="AS13" s="22" t="str">
        <f t="shared" si="5"/>
        <v/>
      </c>
    </row>
    <row r="14" spans="1:46" x14ac:dyDescent="0.3">
      <c r="A14" s="18">
        <f t="shared" si="3"/>
        <v>4</v>
      </c>
      <c r="B14" s="2">
        <f t="shared" si="3"/>
        <v>5</v>
      </c>
      <c r="C14" s="21" t="str" cm="1">
        <f t="array" ref="C14">IF(ISERROR(INDEX('Post-FTB Report'!$G$4:$G$5000,MATCH(1,($D$6='Post-FTB Report'!$F$4:$F$5000)*($A14='Post-FTB Report'!$E$4:$E$5000),0))),"",INDEX('Post-FTB Report'!$G$4:$G$5000,MATCH(1,($D$6='Post-FTB Report'!$F$4:$F$5000)*($A14='Post-FTB Report'!$E$4:$E$5000),0)))</f>
        <v>Environmental &amp; Chemical Consulting</v>
      </c>
      <c r="D14" s="20"/>
      <c r="E14" s="20"/>
      <c r="F14" s="32" cm="1">
        <f t="array" ref="F14">IF(ISERROR(INDEX('Post-FTB Report'!$K$4:$K$5000,MATCH(1,($D$6='Post-FTB Report'!$F$4:$F$5000)*($A14='Post-FTB Report'!$E$4:$E$5000),0))),"",INDEX('Post-FTB Report'!$K$4:$K$5000,MATCH(1,($D$6='Post-FTB Report'!$F$4:$F$5000)*($A14='Post-FTB Report'!$E$4:$E$5000),0)))</f>
        <v>120000</v>
      </c>
      <c r="G14" s="48" cm="1">
        <f t="array" ref="G14">IF(ISERROR(INDEX('Post-FTB Report'!$J$4:$J$5000,MATCH(1,($D$6='Post-FTB Report'!$F$4:$F$5000)*($A14='Post-FTB Report'!$E$4:$E$5000),0))),"",INDEX('Post-FTB Report'!$J$4:$J$5000,MATCH(1,($D$6='Post-FTB Report'!$F$4:$F$5000)*($A14='Post-FTB Report'!$E$4:$E$5000),0)))</f>
        <v>44852.628472222219</v>
      </c>
      <c r="H14" s="90">
        <f t="shared" si="0"/>
        <v>45217</v>
      </c>
      <c r="J14" s="22" t="str">
        <f t="shared" ref="J14:AS14" si="6">IF(AND($G14&lt;K$7,$H14&gt;=K$7),$F14/12,"")</f>
        <v/>
      </c>
      <c r="K14" s="22" t="str">
        <f t="shared" si="6"/>
        <v/>
      </c>
      <c r="L14" s="22" t="str">
        <f t="shared" si="6"/>
        <v/>
      </c>
      <c r="M14" s="22" t="str">
        <f t="shared" si="6"/>
        <v/>
      </c>
      <c r="N14" s="22" t="str">
        <f t="shared" si="6"/>
        <v/>
      </c>
      <c r="O14" s="22" t="str">
        <f t="shared" si="6"/>
        <v/>
      </c>
      <c r="P14" s="22" t="str">
        <f t="shared" si="6"/>
        <v/>
      </c>
      <c r="Q14" s="22" t="str">
        <f t="shared" si="6"/>
        <v/>
      </c>
      <c r="R14" s="22" t="str">
        <f t="shared" si="6"/>
        <v/>
      </c>
      <c r="S14" s="22">
        <f t="shared" si="6"/>
        <v>10000</v>
      </c>
      <c r="T14" s="22">
        <f t="shared" si="6"/>
        <v>10000</v>
      </c>
      <c r="U14" s="22">
        <f t="shared" si="6"/>
        <v>10000</v>
      </c>
      <c r="V14" s="22">
        <f t="shared" si="6"/>
        <v>10000</v>
      </c>
      <c r="W14" s="22">
        <f t="shared" si="6"/>
        <v>10000</v>
      </c>
      <c r="X14" s="22">
        <f t="shared" si="6"/>
        <v>10000</v>
      </c>
      <c r="Y14" s="22">
        <f t="shared" si="6"/>
        <v>10000</v>
      </c>
      <c r="Z14" s="22">
        <f t="shared" si="6"/>
        <v>10000</v>
      </c>
      <c r="AA14" s="22">
        <f t="shared" si="6"/>
        <v>10000</v>
      </c>
      <c r="AB14" s="22">
        <f t="shared" si="6"/>
        <v>10000</v>
      </c>
      <c r="AC14" s="22">
        <f t="shared" si="6"/>
        <v>10000</v>
      </c>
      <c r="AD14" s="22">
        <f t="shared" si="6"/>
        <v>10000</v>
      </c>
      <c r="AE14" s="22" t="str">
        <f t="shared" si="6"/>
        <v/>
      </c>
      <c r="AF14" s="22" t="str">
        <f t="shared" si="6"/>
        <v/>
      </c>
      <c r="AG14" s="22" t="str">
        <f t="shared" si="6"/>
        <v/>
      </c>
      <c r="AH14" s="22" t="str">
        <f t="shared" si="6"/>
        <v/>
      </c>
      <c r="AI14" s="22" t="str">
        <f t="shared" si="6"/>
        <v/>
      </c>
      <c r="AJ14" s="22" t="str">
        <f t="shared" si="6"/>
        <v/>
      </c>
      <c r="AK14" s="22" t="str">
        <f t="shared" si="6"/>
        <v/>
      </c>
      <c r="AL14" s="22" t="str">
        <f t="shared" si="6"/>
        <v/>
      </c>
      <c r="AM14" s="22" t="str">
        <f t="shared" si="6"/>
        <v/>
      </c>
      <c r="AN14" s="22" t="str">
        <f t="shared" si="6"/>
        <v/>
      </c>
      <c r="AO14" s="22" t="str">
        <f t="shared" si="6"/>
        <v/>
      </c>
      <c r="AP14" s="22" t="str">
        <f t="shared" si="6"/>
        <v/>
      </c>
      <c r="AQ14" s="22" t="str">
        <f t="shared" si="6"/>
        <v/>
      </c>
      <c r="AR14" s="22" t="str">
        <f t="shared" si="6"/>
        <v/>
      </c>
      <c r="AS14" s="22" t="str">
        <f t="shared" si="6"/>
        <v/>
      </c>
    </row>
    <row r="15" spans="1:46" x14ac:dyDescent="0.3">
      <c r="A15" s="18">
        <f t="shared" si="3"/>
        <v>5</v>
      </c>
      <c r="B15" s="2">
        <f t="shared" si="3"/>
        <v>6</v>
      </c>
      <c r="C15" s="21" t="str" cm="1">
        <f t="array" ref="C15">IF(ISERROR(INDEX('Post-FTB Report'!$G$4:$G$5000,MATCH(1,($D$6='Post-FTB Report'!$F$4:$F$5000)*($A15='Post-FTB Report'!$E$4:$E$5000),0))),"",INDEX('Post-FTB Report'!$G$4:$G$5000,MATCH(1,($D$6='Post-FTB Report'!$F$4:$F$5000)*($A15='Post-FTB Report'!$E$4:$E$5000),0)))</f>
        <v>Interlink Auto Transport</v>
      </c>
      <c r="D15" s="20"/>
      <c r="E15" s="20"/>
      <c r="F15" s="32" cm="1">
        <f t="array" ref="F15">IF(ISERROR(INDEX('Post-FTB Report'!$K$4:$K$5000,MATCH(1,($D$6='Post-FTB Report'!$F$4:$F$5000)*($A15='Post-FTB Report'!$E$4:$E$5000),0))),"",INDEX('Post-FTB Report'!$K$4:$K$5000,MATCH(1,($D$6='Post-FTB Report'!$F$4:$F$5000)*($A15='Post-FTB Report'!$E$4:$E$5000),0)))</f>
        <v>100001</v>
      </c>
      <c r="G15" s="48" cm="1">
        <f t="array" ref="G15">IF(ISERROR(INDEX('Post-FTB Report'!$J$4:$J$5000,MATCH(1,($D$6='Post-FTB Report'!$F$4:$F$5000)*($A15='Post-FTB Report'!$E$4:$E$5000),0))),"",INDEX('Post-FTB Report'!$J$4:$J$5000,MATCH(1,($D$6='Post-FTB Report'!$F$4:$F$5000)*($A15='Post-FTB Report'!$E$4:$E$5000),0)))</f>
        <v>44897.506249999999</v>
      </c>
      <c r="H15" s="90">
        <f t="shared" si="0"/>
        <v>45262</v>
      </c>
      <c r="J15" s="22" t="str">
        <f t="shared" ref="J15:AS15" si="7">IF(AND($G15&lt;K$7,$H15&gt;=K$7),$F15/12,"")</f>
        <v/>
      </c>
      <c r="K15" s="22" t="str">
        <f t="shared" si="7"/>
        <v/>
      </c>
      <c r="L15" s="22" t="str">
        <f t="shared" si="7"/>
        <v/>
      </c>
      <c r="M15" s="22" t="str">
        <f t="shared" si="7"/>
        <v/>
      </c>
      <c r="N15" s="22" t="str">
        <f t="shared" si="7"/>
        <v/>
      </c>
      <c r="O15" s="22" t="str">
        <f t="shared" si="7"/>
        <v/>
      </c>
      <c r="P15" s="22" t="str">
        <f t="shared" si="7"/>
        <v/>
      </c>
      <c r="Q15" s="22" t="str">
        <f t="shared" si="7"/>
        <v/>
      </c>
      <c r="R15" s="22" t="str">
        <f t="shared" si="7"/>
        <v/>
      </c>
      <c r="S15" s="22" t="str">
        <f t="shared" si="7"/>
        <v/>
      </c>
      <c r="T15" s="22" t="str">
        <f t="shared" si="7"/>
        <v/>
      </c>
      <c r="U15" s="22">
        <f t="shared" si="7"/>
        <v>8333.4166666666661</v>
      </c>
      <c r="V15" s="22">
        <f t="shared" si="7"/>
        <v>8333.4166666666661</v>
      </c>
      <c r="W15" s="22">
        <f t="shared" si="7"/>
        <v>8333.4166666666661</v>
      </c>
      <c r="X15" s="22">
        <f t="shared" si="7"/>
        <v>8333.4166666666661</v>
      </c>
      <c r="Y15" s="22">
        <f t="shared" si="7"/>
        <v>8333.4166666666661</v>
      </c>
      <c r="Z15" s="22">
        <f t="shared" si="7"/>
        <v>8333.4166666666661</v>
      </c>
      <c r="AA15" s="22">
        <f t="shared" si="7"/>
        <v>8333.4166666666661</v>
      </c>
      <c r="AB15" s="22">
        <f t="shared" si="7"/>
        <v>8333.4166666666661</v>
      </c>
      <c r="AC15" s="22">
        <f t="shared" si="7"/>
        <v>8333.4166666666661</v>
      </c>
      <c r="AD15" s="22">
        <f t="shared" si="7"/>
        <v>8333.4166666666661</v>
      </c>
      <c r="AE15" s="22">
        <f t="shared" si="7"/>
        <v>8333.4166666666661</v>
      </c>
      <c r="AF15" s="22">
        <f t="shared" si="7"/>
        <v>8333.4166666666661</v>
      </c>
      <c r="AG15" s="22" t="str">
        <f t="shared" si="7"/>
        <v/>
      </c>
      <c r="AH15" s="22" t="str">
        <f t="shared" si="7"/>
        <v/>
      </c>
      <c r="AI15" s="22" t="str">
        <f t="shared" si="7"/>
        <v/>
      </c>
      <c r="AJ15" s="22" t="str">
        <f t="shared" si="7"/>
        <v/>
      </c>
      <c r="AK15" s="22" t="str">
        <f t="shared" si="7"/>
        <v/>
      </c>
      <c r="AL15" s="22" t="str">
        <f t="shared" si="7"/>
        <v/>
      </c>
      <c r="AM15" s="22" t="str">
        <f t="shared" si="7"/>
        <v/>
      </c>
      <c r="AN15" s="22" t="str">
        <f t="shared" si="7"/>
        <v/>
      </c>
      <c r="AO15" s="22" t="str">
        <f t="shared" si="7"/>
        <v/>
      </c>
      <c r="AP15" s="22" t="str">
        <f t="shared" si="7"/>
        <v/>
      </c>
      <c r="AQ15" s="22" t="str">
        <f t="shared" si="7"/>
        <v/>
      </c>
      <c r="AR15" s="22" t="str">
        <f t="shared" si="7"/>
        <v/>
      </c>
      <c r="AS15" s="22" t="str">
        <f t="shared" si="7"/>
        <v/>
      </c>
    </row>
    <row r="16" spans="1:46" x14ac:dyDescent="0.3">
      <c r="A16" s="18">
        <f t="shared" si="3"/>
        <v>6</v>
      </c>
      <c r="B16" s="2">
        <f t="shared" si="3"/>
        <v>7</v>
      </c>
      <c r="C16" s="21" t="str" cm="1">
        <f t="array" ref="C16">IF(ISERROR(INDEX('Post-FTB Report'!$G$4:$G$5000,MATCH(1,($D$6='Post-FTB Report'!$F$4:$F$5000)*($A16='Post-FTB Report'!$E$4:$E$5000),0))),"",INDEX('Post-FTB Report'!$G$4:$G$5000,MATCH(1,($D$6='Post-FTB Report'!$F$4:$F$5000)*($A16='Post-FTB Report'!$E$4:$E$5000),0)))</f>
        <v>Quest Events</v>
      </c>
      <c r="D16" s="20"/>
      <c r="E16" s="20"/>
      <c r="F16" s="32" cm="1">
        <f t="array" ref="F16">IF(ISERROR(INDEX('Post-FTB Report'!$K$4:$K$5000,MATCH(1,($D$6='Post-FTB Report'!$F$4:$F$5000)*($A16='Post-FTB Report'!$E$4:$E$5000),0))),"",INDEX('Post-FTB Report'!$K$4:$K$5000,MATCH(1,($D$6='Post-FTB Report'!$F$4:$F$5000)*($A16='Post-FTB Report'!$E$4:$E$5000),0)))</f>
        <v>100000</v>
      </c>
      <c r="G16" s="48" cm="1">
        <f t="array" ref="G16">IF(ISERROR(INDEX('Post-FTB Report'!$J$4:$J$5000,MATCH(1,($D$6='Post-FTB Report'!$F$4:$F$5000)*($A16='Post-FTB Report'!$E$4:$E$5000),0))),"",INDEX('Post-FTB Report'!$J$4:$J$5000,MATCH(1,($D$6='Post-FTB Report'!$F$4:$F$5000)*($A16='Post-FTB Report'!$E$4:$E$5000),0)))</f>
        <v>44888.734722222223</v>
      </c>
      <c r="H16" s="90">
        <f t="shared" si="0"/>
        <v>45253</v>
      </c>
      <c r="J16" s="22" t="str">
        <f t="shared" ref="J16:AS16" si="8">IF(AND($G16&lt;K$7,$H16&gt;=K$7),$F16/12,"")</f>
        <v/>
      </c>
      <c r="K16" s="22" t="str">
        <f t="shared" si="8"/>
        <v/>
      </c>
      <c r="L16" s="22" t="str">
        <f t="shared" si="8"/>
        <v/>
      </c>
      <c r="M16" s="22" t="str">
        <f t="shared" si="8"/>
        <v/>
      </c>
      <c r="N16" s="22" t="str">
        <f t="shared" si="8"/>
        <v/>
      </c>
      <c r="O16" s="22" t="str">
        <f t="shared" si="8"/>
        <v/>
      </c>
      <c r="P16" s="22" t="str">
        <f t="shared" si="8"/>
        <v/>
      </c>
      <c r="Q16" s="22" t="str">
        <f t="shared" si="8"/>
        <v/>
      </c>
      <c r="R16" s="22" t="str">
        <f t="shared" si="8"/>
        <v/>
      </c>
      <c r="S16" s="22" t="str">
        <f t="shared" si="8"/>
        <v/>
      </c>
      <c r="T16" s="22">
        <f t="shared" si="8"/>
        <v>8333.3333333333339</v>
      </c>
      <c r="U16" s="22">
        <f t="shared" si="8"/>
        <v>8333.3333333333339</v>
      </c>
      <c r="V16" s="22">
        <f t="shared" si="8"/>
        <v>8333.3333333333339</v>
      </c>
      <c r="W16" s="22">
        <f t="shared" si="8"/>
        <v>8333.3333333333339</v>
      </c>
      <c r="X16" s="22">
        <f t="shared" si="8"/>
        <v>8333.3333333333339</v>
      </c>
      <c r="Y16" s="22">
        <f t="shared" si="8"/>
        <v>8333.3333333333339</v>
      </c>
      <c r="Z16" s="22">
        <f t="shared" si="8"/>
        <v>8333.3333333333339</v>
      </c>
      <c r="AA16" s="22">
        <f t="shared" si="8"/>
        <v>8333.3333333333339</v>
      </c>
      <c r="AB16" s="22">
        <f t="shared" si="8"/>
        <v>8333.3333333333339</v>
      </c>
      <c r="AC16" s="22">
        <f t="shared" si="8"/>
        <v>8333.3333333333339</v>
      </c>
      <c r="AD16" s="22">
        <f t="shared" si="8"/>
        <v>8333.3333333333339</v>
      </c>
      <c r="AE16" s="22">
        <f t="shared" si="8"/>
        <v>8333.3333333333339</v>
      </c>
      <c r="AF16" s="22" t="str">
        <f t="shared" si="8"/>
        <v/>
      </c>
      <c r="AG16" s="22" t="str">
        <f t="shared" si="8"/>
        <v/>
      </c>
      <c r="AH16" s="22" t="str">
        <f t="shared" si="8"/>
        <v/>
      </c>
      <c r="AI16" s="22" t="str">
        <f t="shared" si="8"/>
        <v/>
      </c>
      <c r="AJ16" s="22" t="str">
        <f t="shared" si="8"/>
        <v/>
      </c>
      <c r="AK16" s="22" t="str">
        <f t="shared" si="8"/>
        <v/>
      </c>
      <c r="AL16" s="22" t="str">
        <f t="shared" si="8"/>
        <v/>
      </c>
      <c r="AM16" s="22" t="str">
        <f t="shared" si="8"/>
        <v/>
      </c>
      <c r="AN16" s="22" t="str">
        <f t="shared" si="8"/>
        <v/>
      </c>
      <c r="AO16" s="22" t="str">
        <f t="shared" si="8"/>
        <v/>
      </c>
      <c r="AP16" s="22" t="str">
        <f t="shared" si="8"/>
        <v/>
      </c>
      <c r="AQ16" s="22" t="str">
        <f t="shared" si="8"/>
        <v/>
      </c>
      <c r="AR16" s="22" t="str">
        <f t="shared" si="8"/>
        <v/>
      </c>
      <c r="AS16" s="22" t="str">
        <f t="shared" si="8"/>
        <v/>
      </c>
    </row>
    <row r="17" spans="1:45" x14ac:dyDescent="0.3">
      <c r="A17" s="18">
        <f t="shared" si="3"/>
        <v>7</v>
      </c>
      <c r="B17" s="2">
        <f t="shared" si="3"/>
        <v>8</v>
      </c>
      <c r="C17" s="21" t="str" cm="1">
        <f t="array" ref="C17">IF(ISERROR(INDEX('Post-FTB Report'!$G$4:$G$5000,MATCH(1,($D$6='Post-FTB Report'!$F$4:$F$5000)*($A17='Post-FTB Report'!$E$4:$E$5000),0))),"",INDEX('Post-FTB Report'!$G$4:$G$5000,MATCH(1,($D$6='Post-FTB Report'!$F$4:$F$5000)*($A17='Post-FTB Report'!$E$4:$E$5000),0)))</f>
        <v>TRD Trucking</v>
      </c>
      <c r="D17" s="20"/>
      <c r="E17" s="20"/>
      <c r="F17" s="32" cm="1">
        <f t="array" ref="F17">IF(ISERROR(INDEX('Post-FTB Report'!$K$4:$K$5000,MATCH(1,($D$6='Post-FTB Report'!$F$4:$F$5000)*($A17='Post-FTB Report'!$E$4:$E$5000),0))),"",INDEX('Post-FTB Report'!$K$4:$K$5000,MATCH(1,($D$6='Post-FTB Report'!$F$4:$F$5000)*($A17='Post-FTB Report'!$E$4:$E$5000),0)))</f>
        <v>100000</v>
      </c>
      <c r="G17" s="48" cm="1">
        <f t="array" ref="G17">IF(ISERROR(INDEX('Post-FTB Report'!$J$4:$J$5000,MATCH(1,($D$6='Post-FTB Report'!$F$4:$F$5000)*($A17='Post-FTB Report'!$E$4:$E$5000),0))),"",INDEX('Post-FTB Report'!$J$4:$J$5000,MATCH(1,($D$6='Post-FTB Report'!$F$4:$F$5000)*($A17='Post-FTB Report'!$E$4:$E$5000),0)))</f>
        <v>44840.53402777778</v>
      </c>
      <c r="H17" s="90">
        <f t="shared" si="0"/>
        <v>45205</v>
      </c>
      <c r="J17" s="22" t="str">
        <f t="shared" ref="J17:AS17" si="9">IF(AND($G17&lt;K$7,$H17&gt;=K$7),$F17/12,"")</f>
        <v/>
      </c>
      <c r="K17" s="22" t="str">
        <f t="shared" si="9"/>
        <v/>
      </c>
      <c r="L17" s="22" t="str">
        <f t="shared" si="9"/>
        <v/>
      </c>
      <c r="M17" s="22" t="str">
        <f t="shared" si="9"/>
        <v/>
      </c>
      <c r="N17" s="22" t="str">
        <f t="shared" si="9"/>
        <v/>
      </c>
      <c r="O17" s="22" t="str">
        <f t="shared" si="9"/>
        <v/>
      </c>
      <c r="P17" s="22" t="str">
        <f t="shared" si="9"/>
        <v/>
      </c>
      <c r="Q17" s="22" t="str">
        <f t="shared" si="9"/>
        <v/>
      </c>
      <c r="R17" s="22" t="str">
        <f t="shared" si="9"/>
        <v/>
      </c>
      <c r="S17" s="22">
        <f t="shared" si="9"/>
        <v>8333.3333333333339</v>
      </c>
      <c r="T17" s="22">
        <f t="shared" si="9"/>
        <v>8333.3333333333339</v>
      </c>
      <c r="U17" s="22">
        <f t="shared" si="9"/>
        <v>8333.3333333333339</v>
      </c>
      <c r="V17" s="22">
        <f t="shared" si="9"/>
        <v>8333.3333333333339</v>
      </c>
      <c r="W17" s="22">
        <f t="shared" si="9"/>
        <v>8333.3333333333339</v>
      </c>
      <c r="X17" s="22">
        <f t="shared" si="9"/>
        <v>8333.3333333333339</v>
      </c>
      <c r="Y17" s="22">
        <f t="shared" si="9"/>
        <v>8333.3333333333339</v>
      </c>
      <c r="Z17" s="22">
        <f t="shared" si="9"/>
        <v>8333.3333333333339</v>
      </c>
      <c r="AA17" s="22">
        <f t="shared" si="9"/>
        <v>8333.3333333333339</v>
      </c>
      <c r="AB17" s="22">
        <f t="shared" si="9"/>
        <v>8333.3333333333339</v>
      </c>
      <c r="AC17" s="22">
        <f t="shared" si="9"/>
        <v>8333.3333333333339</v>
      </c>
      <c r="AD17" s="22">
        <f t="shared" si="9"/>
        <v>8333.3333333333339</v>
      </c>
      <c r="AE17" s="22" t="str">
        <f t="shared" si="9"/>
        <v/>
      </c>
      <c r="AF17" s="22" t="str">
        <f t="shared" si="9"/>
        <v/>
      </c>
      <c r="AG17" s="22" t="str">
        <f t="shared" si="9"/>
        <v/>
      </c>
      <c r="AH17" s="22" t="str">
        <f t="shared" si="9"/>
        <v/>
      </c>
      <c r="AI17" s="22" t="str">
        <f t="shared" si="9"/>
        <v/>
      </c>
      <c r="AJ17" s="22" t="str">
        <f t="shared" si="9"/>
        <v/>
      </c>
      <c r="AK17" s="22" t="str">
        <f t="shared" si="9"/>
        <v/>
      </c>
      <c r="AL17" s="22" t="str">
        <f t="shared" si="9"/>
        <v/>
      </c>
      <c r="AM17" s="22" t="str">
        <f t="shared" si="9"/>
        <v/>
      </c>
      <c r="AN17" s="22" t="str">
        <f t="shared" si="9"/>
        <v/>
      </c>
      <c r="AO17" s="22" t="str">
        <f t="shared" si="9"/>
        <v/>
      </c>
      <c r="AP17" s="22" t="str">
        <f t="shared" si="9"/>
        <v/>
      </c>
      <c r="AQ17" s="22" t="str">
        <f t="shared" si="9"/>
        <v/>
      </c>
      <c r="AR17" s="22" t="str">
        <f t="shared" si="9"/>
        <v/>
      </c>
      <c r="AS17" s="22" t="str">
        <f t="shared" si="9"/>
        <v/>
      </c>
    </row>
    <row r="18" spans="1:45" x14ac:dyDescent="0.3">
      <c r="A18" s="18">
        <f t="shared" si="3"/>
        <v>8</v>
      </c>
      <c r="B18" s="2">
        <f t="shared" si="3"/>
        <v>9</v>
      </c>
      <c r="C18" s="21" t="str" cm="1">
        <f t="array" ref="C18">IF(ISERROR(INDEX('Post-FTB Report'!$G$4:$G$5000,MATCH(1,($D$6='Post-FTB Report'!$F$4:$F$5000)*($A18='Post-FTB Report'!$E$4:$E$5000),0))),"",INDEX('Post-FTB Report'!$G$4:$G$5000,MATCH(1,($D$6='Post-FTB Report'!$F$4:$F$5000)*($A18='Post-FTB Report'!$E$4:$E$5000),0)))</f>
        <v>EBNER Furnaces</v>
      </c>
      <c r="D18" s="20"/>
      <c r="E18" s="20"/>
      <c r="F18" s="32" cm="1">
        <f t="array" ref="F18">IF(ISERROR(INDEX('Post-FTB Report'!$K$4:$K$5000,MATCH(1,($D$6='Post-FTB Report'!$F$4:$F$5000)*($A18='Post-FTB Report'!$E$4:$E$5000),0))),"",INDEX('Post-FTB Report'!$K$4:$K$5000,MATCH(1,($D$6='Post-FTB Report'!$F$4:$F$5000)*($A18='Post-FTB Report'!$E$4:$E$5000),0)))</f>
        <v>84000</v>
      </c>
      <c r="G18" s="48" cm="1">
        <f t="array" ref="G18">IF(ISERROR(INDEX('Post-FTB Report'!$J$4:$J$5000,MATCH(1,($D$6='Post-FTB Report'!$F$4:$F$5000)*($A18='Post-FTB Report'!$E$4:$E$5000),0))),"",INDEX('Post-FTB Report'!$J$4:$J$5000,MATCH(1,($D$6='Post-FTB Report'!$F$4:$F$5000)*($A18='Post-FTB Report'!$E$4:$E$5000),0)))</f>
        <v>44855.40625</v>
      </c>
      <c r="H18" s="90">
        <f t="shared" si="0"/>
        <v>45220</v>
      </c>
      <c r="J18" s="22" t="str">
        <f t="shared" ref="J18:AS18" si="10">IF(AND($G18&lt;K$7,$H18&gt;=K$7),$F18/12,"")</f>
        <v/>
      </c>
      <c r="K18" s="22" t="str">
        <f t="shared" si="10"/>
        <v/>
      </c>
      <c r="L18" s="22" t="str">
        <f t="shared" si="10"/>
        <v/>
      </c>
      <c r="M18" s="22" t="str">
        <f t="shared" si="10"/>
        <v/>
      </c>
      <c r="N18" s="22" t="str">
        <f t="shared" si="10"/>
        <v/>
      </c>
      <c r="O18" s="22" t="str">
        <f t="shared" si="10"/>
        <v/>
      </c>
      <c r="P18" s="22" t="str">
        <f t="shared" si="10"/>
        <v/>
      </c>
      <c r="Q18" s="22" t="str">
        <f t="shared" si="10"/>
        <v/>
      </c>
      <c r="R18" s="22" t="str">
        <f t="shared" si="10"/>
        <v/>
      </c>
      <c r="S18" s="22">
        <f t="shared" si="10"/>
        <v>7000</v>
      </c>
      <c r="T18" s="22">
        <f t="shared" si="10"/>
        <v>7000</v>
      </c>
      <c r="U18" s="22">
        <f t="shared" si="10"/>
        <v>7000</v>
      </c>
      <c r="V18" s="22">
        <f t="shared" si="10"/>
        <v>7000</v>
      </c>
      <c r="W18" s="22">
        <f t="shared" si="10"/>
        <v>7000</v>
      </c>
      <c r="X18" s="22">
        <f t="shared" si="10"/>
        <v>7000</v>
      </c>
      <c r="Y18" s="22">
        <f t="shared" si="10"/>
        <v>7000</v>
      </c>
      <c r="Z18" s="22">
        <f t="shared" si="10"/>
        <v>7000</v>
      </c>
      <c r="AA18" s="22">
        <f t="shared" si="10"/>
        <v>7000</v>
      </c>
      <c r="AB18" s="22">
        <f t="shared" si="10"/>
        <v>7000</v>
      </c>
      <c r="AC18" s="22">
        <f t="shared" si="10"/>
        <v>7000</v>
      </c>
      <c r="AD18" s="22">
        <f t="shared" si="10"/>
        <v>7000</v>
      </c>
      <c r="AE18" s="22" t="str">
        <f t="shared" si="10"/>
        <v/>
      </c>
      <c r="AF18" s="22" t="str">
        <f t="shared" si="10"/>
        <v/>
      </c>
      <c r="AG18" s="22" t="str">
        <f t="shared" si="10"/>
        <v/>
      </c>
      <c r="AH18" s="22" t="str">
        <f t="shared" si="10"/>
        <v/>
      </c>
      <c r="AI18" s="22" t="str">
        <f t="shared" si="10"/>
        <v/>
      </c>
      <c r="AJ18" s="22" t="str">
        <f t="shared" si="10"/>
        <v/>
      </c>
      <c r="AK18" s="22" t="str">
        <f t="shared" si="10"/>
        <v/>
      </c>
      <c r="AL18" s="22" t="str">
        <f t="shared" si="10"/>
        <v/>
      </c>
      <c r="AM18" s="22" t="str">
        <f t="shared" si="10"/>
        <v/>
      </c>
      <c r="AN18" s="22" t="str">
        <f t="shared" si="10"/>
        <v/>
      </c>
      <c r="AO18" s="22" t="str">
        <f t="shared" si="10"/>
        <v/>
      </c>
      <c r="AP18" s="22" t="str">
        <f t="shared" si="10"/>
        <v/>
      </c>
      <c r="AQ18" s="22" t="str">
        <f t="shared" si="10"/>
        <v/>
      </c>
      <c r="AR18" s="22" t="str">
        <f t="shared" si="10"/>
        <v/>
      </c>
      <c r="AS18" s="22" t="str">
        <f t="shared" si="10"/>
        <v/>
      </c>
    </row>
    <row r="19" spans="1:45" x14ac:dyDescent="0.3">
      <c r="A19" s="18">
        <f t="shared" si="3"/>
        <v>9</v>
      </c>
      <c r="B19" s="2">
        <f t="shared" si="3"/>
        <v>10</v>
      </c>
      <c r="C19" s="21" t="str" cm="1">
        <f t="array" ref="C19">IF(ISERROR(INDEX('Post-FTB Report'!$G$4:$G$5000,MATCH(1,($D$6='Post-FTB Report'!$F$4:$F$5000)*($A19='Post-FTB Report'!$E$4:$E$5000),0))),"",INDEX('Post-FTB Report'!$G$4:$G$5000,MATCH(1,($D$6='Post-FTB Report'!$F$4:$F$5000)*($A19='Post-FTB Report'!$E$4:$E$5000),0)))</f>
        <v>Vertical Peak Technologies</v>
      </c>
      <c r="D19" s="20"/>
      <c r="E19" s="20"/>
      <c r="F19" s="32" cm="1">
        <f t="array" ref="F19">IF(ISERROR(INDEX('Post-FTB Report'!$K$4:$K$5000,MATCH(1,($D$6='Post-FTB Report'!$F$4:$F$5000)*($A19='Post-FTB Report'!$E$4:$E$5000),0))),"",INDEX('Post-FTB Report'!$K$4:$K$5000,MATCH(1,($D$6='Post-FTB Report'!$F$4:$F$5000)*($A19='Post-FTB Report'!$E$4:$E$5000),0)))</f>
        <v>80000</v>
      </c>
      <c r="G19" s="48" cm="1">
        <f t="array" ref="G19">IF(ISERROR(INDEX('Post-FTB Report'!$J$4:$J$5000,MATCH(1,($D$6='Post-FTB Report'!$F$4:$F$5000)*($A19='Post-FTB Report'!$E$4:$E$5000),0))),"",INDEX('Post-FTB Report'!$J$4:$J$5000,MATCH(1,($D$6='Post-FTB Report'!$F$4:$F$5000)*($A19='Post-FTB Report'!$E$4:$E$5000),0)))</f>
        <v>44676.711805555555</v>
      </c>
      <c r="H19" s="90">
        <f t="shared" si="0"/>
        <v>45041</v>
      </c>
      <c r="J19" s="22" t="str">
        <f t="shared" ref="J19:AS19" si="11">IF(AND($G19&lt;K$7,$H19&gt;=K$7),$F19/12,"")</f>
        <v/>
      </c>
      <c r="K19" s="22" t="str">
        <f t="shared" si="11"/>
        <v/>
      </c>
      <c r="L19" s="22" t="str">
        <f t="shared" si="11"/>
        <v/>
      </c>
      <c r="M19" s="22">
        <f t="shared" si="11"/>
        <v>6666.666666666667</v>
      </c>
      <c r="N19" s="22">
        <f t="shared" si="11"/>
        <v>6666.666666666667</v>
      </c>
      <c r="O19" s="22">
        <f t="shared" si="11"/>
        <v>6666.666666666667</v>
      </c>
      <c r="P19" s="22">
        <f t="shared" si="11"/>
        <v>6666.666666666667</v>
      </c>
      <c r="Q19" s="22">
        <f t="shared" si="11"/>
        <v>6666.666666666667</v>
      </c>
      <c r="R19" s="22">
        <f t="shared" si="11"/>
        <v>6666.666666666667</v>
      </c>
      <c r="S19" s="22">
        <f t="shared" si="11"/>
        <v>6666.666666666667</v>
      </c>
      <c r="T19" s="22">
        <f t="shared" si="11"/>
        <v>6666.666666666667</v>
      </c>
      <c r="U19" s="22">
        <f t="shared" si="11"/>
        <v>6666.666666666667</v>
      </c>
      <c r="V19" s="22">
        <f t="shared" si="11"/>
        <v>6666.666666666667</v>
      </c>
      <c r="W19" s="22">
        <f t="shared" si="11"/>
        <v>6666.666666666667</v>
      </c>
      <c r="X19" s="22">
        <f t="shared" si="11"/>
        <v>6666.666666666667</v>
      </c>
      <c r="Y19" s="22" t="str">
        <f t="shared" si="11"/>
        <v/>
      </c>
      <c r="Z19" s="22" t="str">
        <f t="shared" si="11"/>
        <v/>
      </c>
      <c r="AA19" s="22" t="str">
        <f t="shared" si="11"/>
        <v/>
      </c>
      <c r="AB19" s="22" t="str">
        <f t="shared" si="11"/>
        <v/>
      </c>
      <c r="AC19" s="22" t="str">
        <f t="shared" si="11"/>
        <v/>
      </c>
      <c r="AD19" s="22" t="str">
        <f t="shared" si="11"/>
        <v/>
      </c>
      <c r="AE19" s="22" t="str">
        <f t="shared" si="11"/>
        <v/>
      </c>
      <c r="AF19" s="22" t="str">
        <f t="shared" si="11"/>
        <v/>
      </c>
      <c r="AG19" s="22" t="str">
        <f t="shared" si="11"/>
        <v/>
      </c>
      <c r="AH19" s="22" t="str">
        <f t="shared" si="11"/>
        <v/>
      </c>
      <c r="AI19" s="22" t="str">
        <f t="shared" si="11"/>
        <v/>
      </c>
      <c r="AJ19" s="22" t="str">
        <f t="shared" si="11"/>
        <v/>
      </c>
      <c r="AK19" s="22" t="str">
        <f t="shared" si="11"/>
        <v/>
      </c>
      <c r="AL19" s="22" t="str">
        <f t="shared" si="11"/>
        <v/>
      </c>
      <c r="AM19" s="22" t="str">
        <f t="shared" si="11"/>
        <v/>
      </c>
      <c r="AN19" s="22" t="str">
        <f t="shared" si="11"/>
        <v/>
      </c>
      <c r="AO19" s="22" t="str">
        <f t="shared" si="11"/>
        <v/>
      </c>
      <c r="AP19" s="22" t="str">
        <f t="shared" si="11"/>
        <v/>
      </c>
      <c r="AQ19" s="22" t="str">
        <f t="shared" si="11"/>
        <v/>
      </c>
      <c r="AR19" s="22" t="str">
        <f t="shared" si="11"/>
        <v/>
      </c>
      <c r="AS19" s="22" t="str">
        <f t="shared" si="11"/>
        <v/>
      </c>
    </row>
    <row r="20" spans="1:45" x14ac:dyDescent="0.3">
      <c r="A20" s="18">
        <f t="shared" si="3"/>
        <v>10</v>
      </c>
      <c r="B20" s="2">
        <f t="shared" si="3"/>
        <v>11</v>
      </c>
      <c r="C20" s="21" t="str" cm="1">
        <f t="array" ref="C20">IF(ISERROR(INDEX('Post-FTB Report'!$G$4:$G$5000,MATCH(1,($D$6='Post-FTB Report'!$F$4:$F$5000)*($A20='Post-FTB Report'!$E$4:$E$5000),0))),"",INDEX('Post-FTB Report'!$G$4:$G$5000,MATCH(1,($D$6='Post-FTB Report'!$F$4:$F$5000)*($A20='Post-FTB Report'!$E$4:$E$5000),0)))</f>
        <v>Vertical Peak Technologies</v>
      </c>
      <c r="D20" s="20"/>
      <c r="E20" s="20"/>
      <c r="F20" s="32" cm="1">
        <f t="array" ref="F20">IF(ISERROR(INDEX('Post-FTB Report'!$K$4:$K$5000,MATCH(1,($D$6='Post-FTB Report'!$F$4:$F$5000)*($A20='Post-FTB Report'!$E$4:$E$5000),0))),"",INDEX('Post-FTB Report'!$K$4:$K$5000,MATCH(1,($D$6='Post-FTB Report'!$F$4:$F$5000)*($A20='Post-FTB Report'!$E$4:$E$5000),0)))</f>
        <v>62000</v>
      </c>
      <c r="G20" s="48" cm="1">
        <f t="array" ref="G20">IF(ISERROR(INDEX('Post-FTB Report'!$J$4:$J$5000,MATCH(1,($D$6='Post-FTB Report'!$F$4:$F$5000)*($A20='Post-FTB Report'!$E$4:$E$5000),0))),"",INDEX('Post-FTB Report'!$J$4:$J$5000,MATCH(1,($D$6='Post-FTB Report'!$F$4:$F$5000)*($A20='Post-FTB Report'!$E$4:$E$5000),0)))</f>
        <v>44676.711805555555</v>
      </c>
      <c r="H20" s="90">
        <f t="shared" si="0"/>
        <v>45041</v>
      </c>
      <c r="J20" s="22" t="str">
        <f t="shared" ref="J20:AS20" si="12">IF(AND($G20&lt;K$7,$H20&gt;=K$7),$F20/12,"")</f>
        <v/>
      </c>
      <c r="K20" s="22" t="str">
        <f t="shared" si="12"/>
        <v/>
      </c>
      <c r="L20" s="22" t="str">
        <f t="shared" si="12"/>
        <v/>
      </c>
      <c r="M20" s="22">
        <f t="shared" si="12"/>
        <v>5166.666666666667</v>
      </c>
      <c r="N20" s="22">
        <f t="shared" si="12"/>
        <v>5166.666666666667</v>
      </c>
      <c r="O20" s="22">
        <f t="shared" si="12"/>
        <v>5166.666666666667</v>
      </c>
      <c r="P20" s="22">
        <f t="shared" si="12"/>
        <v>5166.666666666667</v>
      </c>
      <c r="Q20" s="22">
        <f t="shared" si="12"/>
        <v>5166.666666666667</v>
      </c>
      <c r="R20" s="22">
        <f t="shared" si="12"/>
        <v>5166.666666666667</v>
      </c>
      <c r="S20" s="22">
        <f t="shared" si="12"/>
        <v>5166.666666666667</v>
      </c>
      <c r="T20" s="22">
        <f t="shared" si="12"/>
        <v>5166.666666666667</v>
      </c>
      <c r="U20" s="22">
        <f t="shared" si="12"/>
        <v>5166.666666666667</v>
      </c>
      <c r="V20" s="22">
        <f t="shared" si="12"/>
        <v>5166.666666666667</v>
      </c>
      <c r="W20" s="22">
        <f t="shared" si="12"/>
        <v>5166.666666666667</v>
      </c>
      <c r="X20" s="22">
        <f t="shared" si="12"/>
        <v>5166.666666666667</v>
      </c>
      <c r="Y20" s="22" t="str">
        <f t="shared" si="12"/>
        <v/>
      </c>
      <c r="Z20" s="22" t="str">
        <f t="shared" si="12"/>
        <v/>
      </c>
      <c r="AA20" s="22" t="str">
        <f t="shared" si="12"/>
        <v/>
      </c>
      <c r="AB20" s="22" t="str">
        <f t="shared" si="12"/>
        <v/>
      </c>
      <c r="AC20" s="22" t="str">
        <f t="shared" si="12"/>
        <v/>
      </c>
      <c r="AD20" s="22" t="str">
        <f t="shared" si="12"/>
        <v/>
      </c>
      <c r="AE20" s="22" t="str">
        <f t="shared" si="12"/>
        <v/>
      </c>
      <c r="AF20" s="22" t="str">
        <f t="shared" si="12"/>
        <v/>
      </c>
      <c r="AG20" s="22" t="str">
        <f t="shared" si="12"/>
        <v/>
      </c>
      <c r="AH20" s="22" t="str">
        <f t="shared" si="12"/>
        <v/>
      </c>
      <c r="AI20" s="22" t="str">
        <f t="shared" si="12"/>
        <v/>
      </c>
      <c r="AJ20" s="22" t="str">
        <f t="shared" si="12"/>
        <v/>
      </c>
      <c r="AK20" s="22" t="str">
        <f t="shared" si="12"/>
        <v/>
      </c>
      <c r="AL20" s="22" t="str">
        <f t="shared" si="12"/>
        <v/>
      </c>
      <c r="AM20" s="22" t="str">
        <f t="shared" si="12"/>
        <v/>
      </c>
      <c r="AN20" s="22" t="str">
        <f t="shared" si="12"/>
        <v/>
      </c>
      <c r="AO20" s="22" t="str">
        <f t="shared" si="12"/>
        <v/>
      </c>
      <c r="AP20" s="22" t="str">
        <f t="shared" si="12"/>
        <v/>
      </c>
      <c r="AQ20" s="22" t="str">
        <f t="shared" si="12"/>
        <v/>
      </c>
      <c r="AR20" s="22" t="str">
        <f t="shared" si="12"/>
        <v/>
      </c>
      <c r="AS20" s="22" t="str">
        <f t="shared" si="12"/>
        <v/>
      </c>
    </row>
    <row r="21" spans="1:45" x14ac:dyDescent="0.3">
      <c r="A21" s="18">
        <f t="shared" si="3"/>
        <v>11</v>
      </c>
      <c r="B21" s="2">
        <f t="shared" si="3"/>
        <v>12</v>
      </c>
      <c r="C21" s="21" t="str" cm="1">
        <f t="array" ref="C21">IF(ISERROR(INDEX('Post-FTB Report'!$G$4:$G$5000,MATCH(1,($D$6='Post-FTB Report'!$F$4:$F$5000)*($A21='Post-FTB Report'!$E$4:$E$5000),0))),"",INDEX('Post-FTB Report'!$G$4:$G$5000,MATCH(1,($D$6='Post-FTB Report'!$F$4:$F$5000)*($A21='Post-FTB Report'!$E$4:$E$5000),0)))</f>
        <v>Stark Airways</v>
      </c>
      <c r="D21" s="20"/>
      <c r="E21" s="20"/>
      <c r="F21" s="32" cm="1">
        <f t="array" ref="F21">IF(ISERROR(INDEX('Post-FTB Report'!$K$4:$K$5000,MATCH(1,($D$6='Post-FTB Report'!$F$4:$F$5000)*($A21='Post-FTB Report'!$E$4:$E$5000),0))),"",INDEX('Post-FTB Report'!$K$4:$K$5000,MATCH(1,($D$6='Post-FTB Report'!$F$4:$F$5000)*($A21='Post-FTB Report'!$E$4:$E$5000),0)))</f>
        <v>60000</v>
      </c>
      <c r="G21" s="48" cm="1">
        <f t="array" ref="G21">IF(ISERROR(INDEX('Post-FTB Report'!$J$4:$J$5000,MATCH(1,($D$6='Post-FTB Report'!$F$4:$F$5000)*($A21='Post-FTB Report'!$E$4:$E$5000),0))),"",INDEX('Post-FTB Report'!$J$4:$J$5000,MATCH(1,($D$6='Post-FTB Report'!$F$4:$F$5000)*($A21='Post-FTB Report'!$E$4:$E$5000),0)))</f>
        <v>44908.5625</v>
      </c>
      <c r="H21" s="90">
        <f t="shared" si="0"/>
        <v>45273</v>
      </c>
      <c r="J21" s="22" t="str">
        <f t="shared" ref="J21:AS21" si="13">IF(AND($G21&lt;K$7,$H21&gt;=K$7),$F21/12,"")</f>
        <v/>
      </c>
      <c r="K21" s="22" t="str">
        <f t="shared" si="13"/>
        <v/>
      </c>
      <c r="L21" s="22" t="str">
        <f t="shared" si="13"/>
        <v/>
      </c>
      <c r="M21" s="22" t="str">
        <f t="shared" si="13"/>
        <v/>
      </c>
      <c r="N21" s="22" t="str">
        <f t="shared" si="13"/>
        <v/>
      </c>
      <c r="O21" s="22" t="str">
        <f t="shared" si="13"/>
        <v/>
      </c>
      <c r="P21" s="22" t="str">
        <f t="shared" si="13"/>
        <v/>
      </c>
      <c r="Q21" s="22" t="str">
        <f t="shared" si="13"/>
        <v/>
      </c>
      <c r="R21" s="22" t="str">
        <f t="shared" si="13"/>
        <v/>
      </c>
      <c r="S21" s="22" t="str">
        <f t="shared" si="13"/>
        <v/>
      </c>
      <c r="T21" s="22" t="str">
        <f t="shared" si="13"/>
        <v/>
      </c>
      <c r="U21" s="22">
        <f t="shared" si="13"/>
        <v>5000</v>
      </c>
      <c r="V21" s="22">
        <f t="shared" si="13"/>
        <v>5000</v>
      </c>
      <c r="W21" s="22">
        <f t="shared" si="13"/>
        <v>5000</v>
      </c>
      <c r="X21" s="22">
        <f t="shared" si="13"/>
        <v>5000</v>
      </c>
      <c r="Y21" s="22">
        <f t="shared" si="13"/>
        <v>5000</v>
      </c>
      <c r="Z21" s="22">
        <f t="shared" si="13"/>
        <v>5000</v>
      </c>
      <c r="AA21" s="22">
        <f t="shared" si="13"/>
        <v>5000</v>
      </c>
      <c r="AB21" s="22">
        <f t="shared" si="13"/>
        <v>5000</v>
      </c>
      <c r="AC21" s="22">
        <f t="shared" si="13"/>
        <v>5000</v>
      </c>
      <c r="AD21" s="22">
        <f t="shared" si="13"/>
        <v>5000</v>
      </c>
      <c r="AE21" s="22">
        <f t="shared" si="13"/>
        <v>5000</v>
      </c>
      <c r="AF21" s="22">
        <f t="shared" si="13"/>
        <v>5000</v>
      </c>
      <c r="AG21" s="22" t="str">
        <f t="shared" si="13"/>
        <v/>
      </c>
      <c r="AH21" s="22" t="str">
        <f t="shared" si="13"/>
        <v/>
      </c>
      <c r="AI21" s="22" t="str">
        <f t="shared" si="13"/>
        <v/>
      </c>
      <c r="AJ21" s="22" t="str">
        <f t="shared" si="13"/>
        <v/>
      </c>
      <c r="AK21" s="22" t="str">
        <f t="shared" si="13"/>
        <v/>
      </c>
      <c r="AL21" s="22" t="str">
        <f t="shared" si="13"/>
        <v/>
      </c>
      <c r="AM21" s="22" t="str">
        <f t="shared" si="13"/>
        <v/>
      </c>
      <c r="AN21" s="22" t="str">
        <f t="shared" si="13"/>
        <v/>
      </c>
      <c r="AO21" s="22" t="str">
        <f t="shared" si="13"/>
        <v/>
      </c>
      <c r="AP21" s="22" t="str">
        <f t="shared" si="13"/>
        <v/>
      </c>
      <c r="AQ21" s="22" t="str">
        <f t="shared" si="13"/>
        <v/>
      </c>
      <c r="AR21" s="22" t="str">
        <f t="shared" si="13"/>
        <v/>
      </c>
      <c r="AS21" s="22" t="str">
        <f t="shared" si="13"/>
        <v/>
      </c>
    </row>
    <row r="22" spans="1:45" x14ac:dyDescent="0.3">
      <c r="A22" s="18">
        <f t="shared" si="3"/>
        <v>12</v>
      </c>
      <c r="B22" s="2">
        <f t="shared" si="3"/>
        <v>13</v>
      </c>
      <c r="C22" s="21" t="str" cm="1">
        <f t="array" ref="C22">IF(ISERROR(INDEX('Post-FTB Report'!$G$4:$G$5000,MATCH(1,($D$6='Post-FTB Report'!$F$4:$F$5000)*($A22='Post-FTB Report'!$E$4:$E$5000),0))),"",INDEX('Post-FTB Report'!$G$4:$G$5000,MATCH(1,($D$6='Post-FTB Report'!$F$4:$F$5000)*($A22='Post-FTB Report'!$E$4:$E$5000),0)))</f>
        <v>Transland</v>
      </c>
      <c r="D22" s="20"/>
      <c r="E22" s="20"/>
      <c r="F22" s="32" cm="1">
        <f t="array" ref="F22">IF(ISERROR(INDEX('Post-FTB Report'!$K$4:$K$5000,MATCH(1,($D$6='Post-FTB Report'!$F$4:$F$5000)*($A22='Post-FTB Report'!$E$4:$E$5000),0))),"",INDEX('Post-FTB Report'!$K$4:$K$5000,MATCH(1,($D$6='Post-FTB Report'!$F$4:$F$5000)*($A22='Post-FTB Report'!$E$4:$E$5000),0)))</f>
        <v>50001</v>
      </c>
      <c r="G22" s="48" cm="1">
        <f t="array" ref="G22">IF(ISERROR(INDEX('Post-FTB Report'!$J$4:$J$5000,MATCH(1,($D$6='Post-FTB Report'!$F$4:$F$5000)*($A22='Post-FTB Report'!$E$4:$E$5000),0))),"",INDEX('Post-FTB Report'!$J$4:$J$5000,MATCH(1,($D$6='Post-FTB Report'!$F$4:$F$5000)*($A22='Post-FTB Report'!$E$4:$E$5000),0)))</f>
        <v>44887.806944444441</v>
      </c>
      <c r="H22" s="90">
        <f t="shared" si="0"/>
        <v>45252</v>
      </c>
      <c r="J22" s="22" t="str">
        <f t="shared" ref="J22:AS22" si="14">IF(AND($G22&lt;K$7,$H22&gt;=K$7),$F22/12,"")</f>
        <v/>
      </c>
      <c r="K22" s="22" t="str">
        <f t="shared" si="14"/>
        <v/>
      </c>
      <c r="L22" s="22" t="str">
        <f t="shared" si="14"/>
        <v/>
      </c>
      <c r="M22" s="22" t="str">
        <f t="shared" si="14"/>
        <v/>
      </c>
      <c r="N22" s="22" t="str">
        <f t="shared" si="14"/>
        <v/>
      </c>
      <c r="O22" s="22" t="str">
        <f t="shared" si="14"/>
        <v/>
      </c>
      <c r="P22" s="22" t="str">
        <f t="shared" si="14"/>
        <v/>
      </c>
      <c r="Q22" s="22" t="str">
        <f t="shared" si="14"/>
        <v/>
      </c>
      <c r="R22" s="22" t="str">
        <f t="shared" si="14"/>
        <v/>
      </c>
      <c r="S22" s="22" t="str">
        <f t="shared" si="14"/>
        <v/>
      </c>
      <c r="T22" s="22">
        <f t="shared" si="14"/>
        <v>4166.75</v>
      </c>
      <c r="U22" s="22">
        <f t="shared" si="14"/>
        <v>4166.75</v>
      </c>
      <c r="V22" s="22">
        <f t="shared" si="14"/>
        <v>4166.75</v>
      </c>
      <c r="W22" s="22">
        <f t="shared" si="14"/>
        <v>4166.75</v>
      </c>
      <c r="X22" s="22">
        <f t="shared" si="14"/>
        <v>4166.75</v>
      </c>
      <c r="Y22" s="22">
        <f t="shared" si="14"/>
        <v>4166.75</v>
      </c>
      <c r="Z22" s="22">
        <f t="shared" si="14"/>
        <v>4166.75</v>
      </c>
      <c r="AA22" s="22">
        <f t="shared" si="14"/>
        <v>4166.75</v>
      </c>
      <c r="AB22" s="22">
        <f t="shared" si="14"/>
        <v>4166.75</v>
      </c>
      <c r="AC22" s="22">
        <f t="shared" si="14"/>
        <v>4166.75</v>
      </c>
      <c r="AD22" s="22">
        <f t="shared" si="14"/>
        <v>4166.75</v>
      </c>
      <c r="AE22" s="22">
        <f t="shared" si="14"/>
        <v>4166.75</v>
      </c>
      <c r="AF22" s="22" t="str">
        <f t="shared" si="14"/>
        <v/>
      </c>
      <c r="AG22" s="22" t="str">
        <f t="shared" si="14"/>
        <v/>
      </c>
      <c r="AH22" s="22" t="str">
        <f t="shared" si="14"/>
        <v/>
      </c>
      <c r="AI22" s="22" t="str">
        <f t="shared" si="14"/>
        <v/>
      </c>
      <c r="AJ22" s="22" t="str">
        <f t="shared" si="14"/>
        <v/>
      </c>
      <c r="AK22" s="22" t="str">
        <f t="shared" si="14"/>
        <v/>
      </c>
      <c r="AL22" s="22" t="str">
        <f t="shared" si="14"/>
        <v/>
      </c>
      <c r="AM22" s="22" t="str">
        <f t="shared" si="14"/>
        <v/>
      </c>
      <c r="AN22" s="22" t="str">
        <f t="shared" si="14"/>
        <v/>
      </c>
      <c r="AO22" s="22" t="str">
        <f t="shared" si="14"/>
        <v/>
      </c>
      <c r="AP22" s="22" t="str">
        <f t="shared" si="14"/>
        <v/>
      </c>
      <c r="AQ22" s="22" t="str">
        <f t="shared" si="14"/>
        <v/>
      </c>
      <c r="AR22" s="22" t="str">
        <f t="shared" si="14"/>
        <v/>
      </c>
      <c r="AS22" s="22" t="str">
        <f t="shared" si="14"/>
        <v/>
      </c>
    </row>
    <row r="23" spans="1:45" x14ac:dyDescent="0.3">
      <c r="A23" s="18">
        <f t="shared" si="3"/>
        <v>13</v>
      </c>
      <c r="B23" s="2">
        <f t="shared" si="3"/>
        <v>14</v>
      </c>
      <c r="C23" s="21" t="str" cm="1">
        <f t="array" ref="C23">IF(ISERROR(INDEX('Post-FTB Report'!$G$4:$G$5000,MATCH(1,($D$6='Post-FTB Report'!$F$4:$F$5000)*($A23='Post-FTB Report'!$E$4:$E$5000),0))),"",INDEX('Post-FTB Report'!$G$4:$G$5000,MATCH(1,($D$6='Post-FTB Report'!$F$4:$F$5000)*($A23='Post-FTB Report'!$E$4:$E$5000),0)))</f>
        <v>Dynapac Rotating Company</v>
      </c>
      <c r="D23" s="20"/>
      <c r="E23" s="20"/>
      <c r="F23" s="32" cm="1">
        <f t="array" ref="F23">IF(ISERROR(INDEX('Post-FTB Report'!$K$4:$K$5000,MATCH(1,($D$6='Post-FTB Report'!$F$4:$F$5000)*($A23='Post-FTB Report'!$E$4:$E$5000),0))),"",INDEX('Post-FTB Report'!$K$4:$K$5000,MATCH(1,($D$6='Post-FTB Report'!$F$4:$F$5000)*($A23='Post-FTB Report'!$E$4:$E$5000),0)))</f>
        <v>50000</v>
      </c>
      <c r="G23" s="48" cm="1">
        <f t="array" ref="G23">IF(ISERROR(INDEX('Post-FTB Report'!$J$4:$J$5000,MATCH(1,($D$6='Post-FTB Report'!$F$4:$F$5000)*($A23='Post-FTB Report'!$E$4:$E$5000),0))),"",INDEX('Post-FTB Report'!$J$4:$J$5000,MATCH(1,($D$6='Post-FTB Report'!$F$4:$F$5000)*($A23='Post-FTB Report'!$E$4:$E$5000),0)))</f>
        <v>44846.515972222223</v>
      </c>
      <c r="H23" s="90">
        <f t="shared" si="0"/>
        <v>45211</v>
      </c>
      <c r="J23" s="22" t="str">
        <f t="shared" ref="J23:AS23" si="15">IF(AND($G23&lt;K$7,$H23&gt;=K$7),$F23/12,"")</f>
        <v/>
      </c>
      <c r="K23" s="22" t="str">
        <f t="shared" si="15"/>
        <v/>
      </c>
      <c r="L23" s="22" t="str">
        <f t="shared" si="15"/>
        <v/>
      </c>
      <c r="M23" s="22" t="str">
        <f t="shared" si="15"/>
        <v/>
      </c>
      <c r="N23" s="22" t="str">
        <f t="shared" si="15"/>
        <v/>
      </c>
      <c r="O23" s="22" t="str">
        <f t="shared" si="15"/>
        <v/>
      </c>
      <c r="P23" s="22" t="str">
        <f t="shared" si="15"/>
        <v/>
      </c>
      <c r="Q23" s="22" t="str">
        <f t="shared" si="15"/>
        <v/>
      </c>
      <c r="R23" s="22" t="str">
        <f t="shared" si="15"/>
        <v/>
      </c>
      <c r="S23" s="22">
        <f t="shared" si="15"/>
        <v>4166.666666666667</v>
      </c>
      <c r="T23" s="22">
        <f t="shared" si="15"/>
        <v>4166.666666666667</v>
      </c>
      <c r="U23" s="22">
        <f t="shared" si="15"/>
        <v>4166.666666666667</v>
      </c>
      <c r="V23" s="22">
        <f t="shared" si="15"/>
        <v>4166.666666666667</v>
      </c>
      <c r="W23" s="22">
        <f t="shared" si="15"/>
        <v>4166.666666666667</v>
      </c>
      <c r="X23" s="22">
        <f t="shared" si="15"/>
        <v>4166.666666666667</v>
      </c>
      <c r="Y23" s="22">
        <f t="shared" si="15"/>
        <v>4166.666666666667</v>
      </c>
      <c r="Z23" s="22">
        <f t="shared" si="15"/>
        <v>4166.666666666667</v>
      </c>
      <c r="AA23" s="22">
        <f t="shared" si="15"/>
        <v>4166.666666666667</v>
      </c>
      <c r="AB23" s="22">
        <f t="shared" si="15"/>
        <v>4166.666666666667</v>
      </c>
      <c r="AC23" s="22">
        <f t="shared" si="15"/>
        <v>4166.666666666667</v>
      </c>
      <c r="AD23" s="22">
        <f t="shared" si="15"/>
        <v>4166.666666666667</v>
      </c>
      <c r="AE23" s="22" t="str">
        <f t="shared" si="15"/>
        <v/>
      </c>
      <c r="AF23" s="22" t="str">
        <f t="shared" si="15"/>
        <v/>
      </c>
      <c r="AG23" s="22" t="str">
        <f t="shared" si="15"/>
        <v/>
      </c>
      <c r="AH23" s="22" t="str">
        <f t="shared" si="15"/>
        <v/>
      </c>
      <c r="AI23" s="22" t="str">
        <f t="shared" si="15"/>
        <v/>
      </c>
      <c r="AJ23" s="22" t="str">
        <f t="shared" si="15"/>
        <v/>
      </c>
      <c r="AK23" s="22" t="str">
        <f t="shared" si="15"/>
        <v/>
      </c>
      <c r="AL23" s="22" t="str">
        <f t="shared" si="15"/>
        <v/>
      </c>
      <c r="AM23" s="22" t="str">
        <f t="shared" si="15"/>
        <v/>
      </c>
      <c r="AN23" s="22" t="str">
        <f t="shared" si="15"/>
        <v/>
      </c>
      <c r="AO23" s="22" t="str">
        <f t="shared" si="15"/>
        <v/>
      </c>
      <c r="AP23" s="22" t="str">
        <f t="shared" si="15"/>
        <v/>
      </c>
      <c r="AQ23" s="22" t="str">
        <f t="shared" si="15"/>
        <v/>
      </c>
      <c r="AR23" s="22" t="str">
        <f t="shared" si="15"/>
        <v/>
      </c>
      <c r="AS23" s="22" t="str">
        <f t="shared" si="15"/>
        <v/>
      </c>
    </row>
    <row r="24" spans="1:45" x14ac:dyDescent="0.3">
      <c r="A24" s="18">
        <f t="shared" si="3"/>
        <v>14</v>
      </c>
      <c r="B24" s="2">
        <f t="shared" si="3"/>
        <v>15</v>
      </c>
      <c r="C24" s="21" t="str" cm="1">
        <f t="array" ref="C24">IF(ISERROR(INDEX('Post-FTB Report'!$G$4:$G$5000,MATCH(1,($D$6='Post-FTB Report'!$F$4:$F$5000)*($A24='Post-FTB Report'!$E$4:$E$5000),0))),"",INDEX('Post-FTB Report'!$G$4:$G$5000,MATCH(1,($D$6='Post-FTB Report'!$F$4:$F$5000)*($A24='Post-FTB Report'!$E$4:$E$5000),0)))</f>
        <v>Gem Health</v>
      </c>
      <c r="D24" s="20"/>
      <c r="E24" s="20"/>
      <c r="F24" s="32" cm="1">
        <f t="array" ref="F24">IF(ISERROR(INDEX('Post-FTB Report'!$K$4:$K$5000,MATCH(1,($D$6='Post-FTB Report'!$F$4:$F$5000)*($A24='Post-FTB Report'!$E$4:$E$5000),0))),"",INDEX('Post-FTB Report'!$K$4:$K$5000,MATCH(1,($D$6='Post-FTB Report'!$F$4:$F$5000)*($A24='Post-FTB Report'!$E$4:$E$5000),0)))</f>
        <v>50000</v>
      </c>
      <c r="G24" s="48" cm="1">
        <f t="array" ref="G24">IF(ISERROR(INDEX('Post-FTB Report'!$J$4:$J$5000,MATCH(1,($D$6='Post-FTB Report'!$F$4:$F$5000)*($A24='Post-FTB Report'!$E$4:$E$5000),0))),"",INDEX('Post-FTB Report'!$J$4:$J$5000,MATCH(1,($D$6='Post-FTB Report'!$F$4:$F$5000)*($A24='Post-FTB Report'!$E$4:$E$5000),0)))</f>
        <v>44855.606249999997</v>
      </c>
      <c r="H24" s="90">
        <f t="shared" si="0"/>
        <v>45220</v>
      </c>
      <c r="J24" s="22" t="str">
        <f t="shared" ref="J24:AS24" si="16">IF(AND($G24&lt;K$7,$H24&gt;=K$7),$F24/12,"")</f>
        <v/>
      </c>
      <c r="K24" s="22" t="str">
        <f t="shared" si="16"/>
        <v/>
      </c>
      <c r="L24" s="22" t="str">
        <f t="shared" si="16"/>
        <v/>
      </c>
      <c r="M24" s="22" t="str">
        <f t="shared" si="16"/>
        <v/>
      </c>
      <c r="N24" s="22" t="str">
        <f t="shared" si="16"/>
        <v/>
      </c>
      <c r="O24" s="22" t="str">
        <f t="shared" si="16"/>
        <v/>
      </c>
      <c r="P24" s="22" t="str">
        <f t="shared" si="16"/>
        <v/>
      </c>
      <c r="Q24" s="22" t="str">
        <f t="shared" si="16"/>
        <v/>
      </c>
      <c r="R24" s="22" t="str">
        <f t="shared" si="16"/>
        <v/>
      </c>
      <c r="S24" s="22">
        <f t="shared" si="16"/>
        <v>4166.666666666667</v>
      </c>
      <c r="T24" s="22">
        <f t="shared" si="16"/>
        <v>4166.666666666667</v>
      </c>
      <c r="U24" s="22">
        <f t="shared" si="16"/>
        <v>4166.666666666667</v>
      </c>
      <c r="V24" s="22">
        <f t="shared" si="16"/>
        <v>4166.666666666667</v>
      </c>
      <c r="W24" s="22">
        <f t="shared" si="16"/>
        <v>4166.666666666667</v>
      </c>
      <c r="X24" s="22">
        <f t="shared" si="16"/>
        <v>4166.666666666667</v>
      </c>
      <c r="Y24" s="22">
        <f t="shared" si="16"/>
        <v>4166.666666666667</v>
      </c>
      <c r="Z24" s="22">
        <f t="shared" si="16"/>
        <v>4166.666666666667</v>
      </c>
      <c r="AA24" s="22">
        <f t="shared" si="16"/>
        <v>4166.666666666667</v>
      </c>
      <c r="AB24" s="22">
        <f t="shared" si="16"/>
        <v>4166.666666666667</v>
      </c>
      <c r="AC24" s="22">
        <f t="shared" si="16"/>
        <v>4166.666666666667</v>
      </c>
      <c r="AD24" s="22">
        <f t="shared" si="16"/>
        <v>4166.666666666667</v>
      </c>
      <c r="AE24" s="22" t="str">
        <f t="shared" si="16"/>
        <v/>
      </c>
      <c r="AF24" s="22" t="str">
        <f t="shared" si="16"/>
        <v/>
      </c>
      <c r="AG24" s="22" t="str">
        <f t="shared" si="16"/>
        <v/>
      </c>
      <c r="AH24" s="22" t="str">
        <f t="shared" si="16"/>
        <v/>
      </c>
      <c r="AI24" s="22" t="str">
        <f t="shared" si="16"/>
        <v/>
      </c>
      <c r="AJ24" s="22" t="str">
        <f t="shared" si="16"/>
        <v/>
      </c>
      <c r="AK24" s="22" t="str">
        <f t="shared" si="16"/>
        <v/>
      </c>
      <c r="AL24" s="22" t="str">
        <f t="shared" si="16"/>
        <v/>
      </c>
      <c r="AM24" s="22" t="str">
        <f t="shared" si="16"/>
        <v/>
      </c>
      <c r="AN24" s="22" t="str">
        <f t="shared" si="16"/>
        <v/>
      </c>
      <c r="AO24" s="22" t="str">
        <f t="shared" si="16"/>
        <v/>
      </c>
      <c r="AP24" s="22" t="str">
        <f t="shared" si="16"/>
        <v/>
      </c>
      <c r="AQ24" s="22" t="str">
        <f t="shared" si="16"/>
        <v/>
      </c>
      <c r="AR24" s="22" t="str">
        <f t="shared" si="16"/>
        <v/>
      </c>
      <c r="AS24" s="22" t="str">
        <f t="shared" si="16"/>
        <v/>
      </c>
    </row>
    <row r="25" spans="1:45" x14ac:dyDescent="0.3">
      <c r="A25" s="18">
        <f t="shared" si="3"/>
        <v>15</v>
      </c>
      <c r="B25" s="2">
        <f t="shared" si="3"/>
        <v>16</v>
      </c>
      <c r="C25" s="21" t="str" cm="1">
        <f t="array" ref="C25">IF(ISERROR(INDEX('Post-FTB Report'!$G$4:$G$5000,MATCH(1,($D$6='Post-FTB Report'!$F$4:$F$5000)*($A25='Post-FTB Report'!$E$4:$E$5000),0))),"",INDEX('Post-FTB Report'!$G$4:$G$5000,MATCH(1,($D$6='Post-FTB Report'!$F$4:$F$5000)*($A25='Post-FTB Report'!$E$4:$E$5000),0)))</f>
        <v>HBM Express</v>
      </c>
      <c r="D25" s="20"/>
      <c r="E25" s="20"/>
      <c r="F25" s="32" cm="1">
        <f t="array" ref="F25">IF(ISERROR(INDEX('Post-FTB Report'!$K$4:$K$5000,MATCH(1,($D$6='Post-FTB Report'!$F$4:$F$5000)*($A25='Post-FTB Report'!$E$4:$E$5000),0))),"",INDEX('Post-FTB Report'!$K$4:$K$5000,MATCH(1,($D$6='Post-FTB Report'!$F$4:$F$5000)*($A25='Post-FTB Report'!$E$4:$E$5000),0)))</f>
        <v>48000</v>
      </c>
      <c r="G25" s="48" cm="1">
        <f t="array" ref="G25">IF(ISERROR(INDEX('Post-FTB Report'!$J$4:$J$5000,MATCH(1,($D$6='Post-FTB Report'!$F$4:$F$5000)*($A25='Post-FTB Report'!$E$4:$E$5000),0))),"",INDEX('Post-FTB Report'!$J$4:$J$5000,MATCH(1,($D$6='Post-FTB Report'!$F$4:$F$5000)*($A25='Post-FTB Report'!$E$4:$E$5000),0)))</f>
        <v>44903.598611111112</v>
      </c>
      <c r="H25" s="90">
        <f t="shared" si="0"/>
        <v>45268</v>
      </c>
      <c r="J25" s="22" t="str">
        <f t="shared" ref="J25:AS25" si="17">IF(AND($G25&lt;K$7,$H25&gt;=K$7),$F25/12,"")</f>
        <v/>
      </c>
      <c r="K25" s="22" t="str">
        <f t="shared" si="17"/>
        <v/>
      </c>
      <c r="L25" s="22" t="str">
        <f t="shared" si="17"/>
        <v/>
      </c>
      <c r="M25" s="22" t="str">
        <f t="shared" si="17"/>
        <v/>
      </c>
      <c r="N25" s="22" t="str">
        <f t="shared" si="17"/>
        <v/>
      </c>
      <c r="O25" s="22" t="str">
        <f t="shared" si="17"/>
        <v/>
      </c>
      <c r="P25" s="22" t="str">
        <f t="shared" si="17"/>
        <v/>
      </c>
      <c r="Q25" s="22" t="str">
        <f t="shared" si="17"/>
        <v/>
      </c>
      <c r="R25" s="22" t="str">
        <f t="shared" si="17"/>
        <v/>
      </c>
      <c r="S25" s="22" t="str">
        <f t="shared" si="17"/>
        <v/>
      </c>
      <c r="T25" s="22" t="str">
        <f t="shared" si="17"/>
        <v/>
      </c>
      <c r="U25" s="22">
        <f t="shared" si="17"/>
        <v>4000</v>
      </c>
      <c r="V25" s="22">
        <f t="shared" si="17"/>
        <v>4000</v>
      </c>
      <c r="W25" s="22">
        <f t="shared" si="17"/>
        <v>4000</v>
      </c>
      <c r="X25" s="22">
        <f t="shared" si="17"/>
        <v>4000</v>
      </c>
      <c r="Y25" s="22">
        <f t="shared" si="17"/>
        <v>4000</v>
      </c>
      <c r="Z25" s="22">
        <f t="shared" si="17"/>
        <v>4000</v>
      </c>
      <c r="AA25" s="22">
        <f t="shared" si="17"/>
        <v>4000</v>
      </c>
      <c r="AB25" s="22">
        <f t="shared" si="17"/>
        <v>4000</v>
      </c>
      <c r="AC25" s="22">
        <f t="shared" si="17"/>
        <v>4000</v>
      </c>
      <c r="AD25" s="22">
        <f t="shared" si="17"/>
        <v>4000</v>
      </c>
      <c r="AE25" s="22">
        <f t="shared" si="17"/>
        <v>4000</v>
      </c>
      <c r="AF25" s="22">
        <f t="shared" si="17"/>
        <v>4000</v>
      </c>
      <c r="AG25" s="22" t="str">
        <f t="shared" si="17"/>
        <v/>
      </c>
      <c r="AH25" s="22" t="str">
        <f t="shared" si="17"/>
        <v/>
      </c>
      <c r="AI25" s="22" t="str">
        <f t="shared" si="17"/>
        <v/>
      </c>
      <c r="AJ25" s="22" t="str">
        <f t="shared" si="17"/>
        <v/>
      </c>
      <c r="AK25" s="22" t="str">
        <f t="shared" si="17"/>
        <v/>
      </c>
      <c r="AL25" s="22" t="str">
        <f t="shared" si="17"/>
        <v/>
      </c>
      <c r="AM25" s="22" t="str">
        <f t="shared" si="17"/>
        <v/>
      </c>
      <c r="AN25" s="22" t="str">
        <f t="shared" si="17"/>
        <v/>
      </c>
      <c r="AO25" s="22" t="str">
        <f t="shared" si="17"/>
        <v/>
      </c>
      <c r="AP25" s="22" t="str">
        <f t="shared" si="17"/>
        <v/>
      </c>
      <c r="AQ25" s="22" t="str">
        <f t="shared" si="17"/>
        <v/>
      </c>
      <c r="AR25" s="22" t="str">
        <f t="shared" si="17"/>
        <v/>
      </c>
      <c r="AS25" s="22" t="str">
        <f t="shared" si="17"/>
        <v/>
      </c>
    </row>
    <row r="26" spans="1:45" x14ac:dyDescent="0.3">
      <c r="A26" s="18">
        <f t="shared" si="3"/>
        <v>16</v>
      </c>
      <c r="B26" s="2">
        <f t="shared" si="3"/>
        <v>17</v>
      </c>
      <c r="C26" s="21" t="str" cm="1">
        <f t="array" ref="C26">IF(ISERROR(INDEX('Post-FTB Report'!$G$4:$G$5000,MATCH(1,($D$6='Post-FTB Report'!$F$4:$F$5000)*($A26='Post-FTB Report'!$E$4:$E$5000),0))),"",INDEX('Post-FTB Report'!$G$4:$G$5000,MATCH(1,($D$6='Post-FTB Report'!$F$4:$F$5000)*($A26='Post-FTB Report'!$E$4:$E$5000),0)))</f>
        <v>Hy-flo Equipment co.</v>
      </c>
      <c r="D26" s="20"/>
      <c r="E26" s="20"/>
      <c r="F26" s="32" cm="1">
        <f t="array" ref="F26">IF(ISERROR(INDEX('Post-FTB Report'!$K$4:$K$5000,MATCH(1,($D$6='Post-FTB Report'!$F$4:$F$5000)*($A26='Post-FTB Report'!$E$4:$E$5000),0))),"",INDEX('Post-FTB Report'!$K$4:$K$5000,MATCH(1,($D$6='Post-FTB Report'!$F$4:$F$5000)*($A26='Post-FTB Report'!$E$4:$E$5000),0)))</f>
        <v>0</v>
      </c>
      <c r="G26" s="48" cm="1">
        <f t="array" ref="G26">IF(ISERROR(INDEX('Post-FTB Report'!$J$4:$J$5000,MATCH(1,($D$6='Post-FTB Report'!$F$4:$F$5000)*($A26='Post-FTB Report'!$E$4:$E$5000),0))),"",INDEX('Post-FTB Report'!$J$4:$J$5000,MATCH(1,($D$6='Post-FTB Report'!$F$4:$F$5000)*($A26='Post-FTB Report'!$E$4:$E$5000),0)))</f>
        <v>44596.836111111108</v>
      </c>
      <c r="H26" s="90">
        <f t="shared" si="0"/>
        <v>44961</v>
      </c>
      <c r="J26" s="22" t="str">
        <f t="shared" ref="J26:AS26" si="18">IF(AND($G26&lt;K$7,$H26&gt;=K$7),$F26/12,"")</f>
        <v/>
      </c>
      <c r="K26" s="22">
        <f t="shared" si="18"/>
        <v>0</v>
      </c>
      <c r="L26" s="22">
        <f t="shared" si="18"/>
        <v>0</v>
      </c>
      <c r="M26" s="22">
        <f t="shared" si="18"/>
        <v>0</v>
      </c>
      <c r="N26" s="22">
        <f t="shared" si="18"/>
        <v>0</v>
      </c>
      <c r="O26" s="22">
        <f t="shared" si="18"/>
        <v>0</v>
      </c>
      <c r="P26" s="22">
        <f t="shared" si="18"/>
        <v>0</v>
      </c>
      <c r="Q26" s="22">
        <f t="shared" si="18"/>
        <v>0</v>
      </c>
      <c r="R26" s="22">
        <f t="shared" si="18"/>
        <v>0</v>
      </c>
      <c r="S26" s="22">
        <f t="shared" si="18"/>
        <v>0</v>
      </c>
      <c r="T26" s="22">
        <f t="shared" si="18"/>
        <v>0</v>
      </c>
      <c r="U26" s="22">
        <f t="shared" si="18"/>
        <v>0</v>
      </c>
      <c r="V26" s="22">
        <f t="shared" si="18"/>
        <v>0</v>
      </c>
      <c r="W26" s="22" t="str">
        <f t="shared" si="18"/>
        <v/>
      </c>
      <c r="X26" s="22" t="str">
        <f t="shared" si="18"/>
        <v/>
      </c>
      <c r="Y26" s="22" t="str">
        <f t="shared" si="18"/>
        <v/>
      </c>
      <c r="Z26" s="22" t="str">
        <f t="shared" si="18"/>
        <v/>
      </c>
      <c r="AA26" s="22" t="str">
        <f t="shared" si="18"/>
        <v/>
      </c>
      <c r="AB26" s="22" t="str">
        <f t="shared" si="18"/>
        <v/>
      </c>
      <c r="AC26" s="22" t="str">
        <f t="shared" si="18"/>
        <v/>
      </c>
      <c r="AD26" s="22" t="str">
        <f t="shared" si="18"/>
        <v/>
      </c>
      <c r="AE26" s="22" t="str">
        <f t="shared" si="18"/>
        <v/>
      </c>
      <c r="AF26" s="22" t="str">
        <f t="shared" si="18"/>
        <v/>
      </c>
      <c r="AG26" s="22" t="str">
        <f t="shared" si="18"/>
        <v/>
      </c>
      <c r="AH26" s="22" t="str">
        <f t="shared" si="18"/>
        <v/>
      </c>
      <c r="AI26" s="22" t="str">
        <f t="shared" si="18"/>
        <v/>
      </c>
      <c r="AJ26" s="22" t="str">
        <f t="shared" si="18"/>
        <v/>
      </c>
      <c r="AK26" s="22" t="str">
        <f t="shared" si="18"/>
        <v/>
      </c>
      <c r="AL26" s="22" t="str">
        <f t="shared" si="18"/>
        <v/>
      </c>
      <c r="AM26" s="22" t="str">
        <f t="shared" si="18"/>
        <v/>
      </c>
      <c r="AN26" s="22" t="str">
        <f t="shared" si="18"/>
        <v/>
      </c>
      <c r="AO26" s="22" t="str">
        <f t="shared" si="18"/>
        <v/>
      </c>
      <c r="AP26" s="22" t="str">
        <f t="shared" si="18"/>
        <v/>
      </c>
      <c r="AQ26" s="22" t="str">
        <f t="shared" si="18"/>
        <v/>
      </c>
      <c r="AR26" s="22" t="str">
        <f t="shared" si="18"/>
        <v/>
      </c>
      <c r="AS26" s="22" t="str">
        <f t="shared" si="18"/>
        <v/>
      </c>
    </row>
    <row r="27" spans="1:45" x14ac:dyDescent="0.3">
      <c r="A27" s="18">
        <f t="shared" si="3"/>
        <v>17</v>
      </c>
      <c r="B27" s="2">
        <f t="shared" si="3"/>
        <v>18</v>
      </c>
      <c r="C27" s="21" t="str" cm="1">
        <f t="array" ref="C27">IF(ISERROR(INDEX('Post-FTB Report'!$G$4:$G$5000,MATCH(1,($D$6='Post-FTB Report'!$F$4:$F$5000)*($A27='Post-FTB Report'!$E$4:$E$5000),0))),"",INDEX('Post-FTB Report'!$G$4:$G$5000,MATCH(1,($D$6='Post-FTB Report'!$F$4:$F$5000)*($A27='Post-FTB Report'!$E$4:$E$5000),0)))</f>
        <v/>
      </c>
      <c r="D27" s="20"/>
      <c r="E27" s="20"/>
      <c r="F27" s="32" t="str" cm="1">
        <f t="array" ref="F27">IF(ISERROR(INDEX('Post-FTB Report'!$K$4:$K$5000,MATCH(1,($D$6='Post-FTB Report'!$F$4:$F$5000)*($A27='Post-FTB Report'!$E$4:$E$5000),0))),"",INDEX('Post-FTB Report'!$K$4:$K$5000,MATCH(1,($D$6='Post-FTB Report'!$F$4:$F$5000)*($A27='Post-FTB Report'!$E$4:$E$5000),0)))</f>
        <v/>
      </c>
      <c r="G27" s="48" t="str" cm="1">
        <f t="array" ref="G27">IF(ISERROR(INDEX('Post-FTB Report'!$J$4:$J$5000,MATCH(1,($D$6='Post-FTB Report'!$F$4:$F$5000)*($A27='Post-FTB Report'!$E$4:$E$5000),0))),"",INDEX('Post-FTB Report'!$J$4:$J$5000,MATCH(1,($D$6='Post-FTB Report'!$F$4:$F$5000)*($A27='Post-FTB Report'!$E$4:$E$5000),0)))</f>
        <v/>
      </c>
      <c r="H27" s="90" t="str">
        <f t="shared" si="0"/>
        <v/>
      </c>
      <c r="J27" s="22" t="str">
        <f t="shared" ref="J27:AS27" si="19">IF(AND($G27&lt;K$7,$H27&gt;=K$7),$F27/12,"")</f>
        <v/>
      </c>
      <c r="K27" s="22" t="str">
        <f t="shared" si="19"/>
        <v/>
      </c>
      <c r="L27" s="22" t="str">
        <f t="shared" si="19"/>
        <v/>
      </c>
      <c r="M27" s="22" t="str">
        <f t="shared" si="19"/>
        <v/>
      </c>
      <c r="N27" s="22" t="str">
        <f t="shared" si="19"/>
        <v/>
      </c>
      <c r="O27" s="22" t="str">
        <f t="shared" si="19"/>
        <v/>
      </c>
      <c r="P27" s="22" t="str">
        <f t="shared" si="19"/>
        <v/>
      </c>
      <c r="Q27" s="22" t="str">
        <f t="shared" si="19"/>
        <v/>
      </c>
      <c r="R27" s="22" t="str">
        <f t="shared" si="19"/>
        <v/>
      </c>
      <c r="S27" s="22" t="str">
        <f t="shared" si="19"/>
        <v/>
      </c>
      <c r="T27" s="22" t="str">
        <f t="shared" si="19"/>
        <v/>
      </c>
      <c r="U27" s="22" t="str">
        <f t="shared" si="19"/>
        <v/>
      </c>
      <c r="V27" s="22" t="str">
        <f t="shared" si="19"/>
        <v/>
      </c>
      <c r="W27" s="22" t="str">
        <f t="shared" si="19"/>
        <v/>
      </c>
      <c r="X27" s="22" t="str">
        <f t="shared" si="19"/>
        <v/>
      </c>
      <c r="Y27" s="22" t="str">
        <f t="shared" si="19"/>
        <v/>
      </c>
      <c r="Z27" s="22" t="str">
        <f t="shared" si="19"/>
        <v/>
      </c>
      <c r="AA27" s="22" t="str">
        <f t="shared" si="19"/>
        <v/>
      </c>
      <c r="AB27" s="22" t="str">
        <f t="shared" si="19"/>
        <v/>
      </c>
      <c r="AC27" s="22" t="str">
        <f t="shared" si="19"/>
        <v/>
      </c>
      <c r="AD27" s="22" t="str">
        <f t="shared" si="19"/>
        <v/>
      </c>
      <c r="AE27" s="22" t="str">
        <f t="shared" si="19"/>
        <v/>
      </c>
      <c r="AF27" s="22" t="str">
        <f t="shared" si="19"/>
        <v/>
      </c>
      <c r="AG27" s="22" t="str">
        <f t="shared" si="19"/>
        <v/>
      </c>
      <c r="AH27" s="22" t="str">
        <f t="shared" si="19"/>
        <v/>
      </c>
      <c r="AI27" s="22" t="str">
        <f t="shared" si="19"/>
        <v/>
      </c>
      <c r="AJ27" s="22" t="str">
        <f t="shared" si="19"/>
        <v/>
      </c>
      <c r="AK27" s="22" t="str">
        <f t="shared" si="19"/>
        <v/>
      </c>
      <c r="AL27" s="22" t="str">
        <f t="shared" si="19"/>
        <v/>
      </c>
      <c r="AM27" s="22" t="str">
        <f t="shared" si="19"/>
        <v/>
      </c>
      <c r="AN27" s="22" t="str">
        <f t="shared" si="19"/>
        <v/>
      </c>
      <c r="AO27" s="22" t="str">
        <f t="shared" si="19"/>
        <v/>
      </c>
      <c r="AP27" s="22" t="str">
        <f t="shared" si="19"/>
        <v/>
      </c>
      <c r="AQ27" s="22" t="str">
        <f t="shared" si="19"/>
        <v/>
      </c>
      <c r="AR27" s="22" t="str">
        <f t="shared" si="19"/>
        <v/>
      </c>
      <c r="AS27" s="22" t="str">
        <f t="shared" si="19"/>
        <v/>
      </c>
    </row>
    <row r="28" spans="1:45" x14ac:dyDescent="0.3">
      <c r="A28" s="18">
        <f t="shared" si="3"/>
        <v>18</v>
      </c>
      <c r="B28" s="2">
        <f t="shared" si="3"/>
        <v>19</v>
      </c>
      <c r="C28" s="21" t="str" cm="1">
        <f t="array" ref="C28">IF(ISERROR(INDEX('Post-FTB Report'!$G$4:$G$5000,MATCH(1,($D$6='Post-FTB Report'!$F$4:$F$5000)*($A28='Post-FTB Report'!$E$4:$E$5000),0))),"",INDEX('Post-FTB Report'!$G$4:$G$5000,MATCH(1,($D$6='Post-FTB Report'!$F$4:$F$5000)*($A28='Post-FTB Report'!$E$4:$E$5000),0)))</f>
        <v/>
      </c>
      <c r="D28" s="20"/>
      <c r="E28" s="20"/>
      <c r="F28" s="32" t="str" cm="1">
        <f t="array" ref="F28">IF(ISERROR(INDEX('Post-FTB Report'!$K$4:$K$5000,MATCH(1,($D$6='Post-FTB Report'!$F$4:$F$5000)*($A28='Post-FTB Report'!$E$4:$E$5000),0))),"",INDEX('Post-FTB Report'!$K$4:$K$5000,MATCH(1,($D$6='Post-FTB Report'!$F$4:$F$5000)*($A28='Post-FTB Report'!$E$4:$E$5000),0)))</f>
        <v/>
      </c>
      <c r="G28" s="48" t="str" cm="1">
        <f t="array" ref="G28">IF(ISERROR(INDEX('Post-FTB Report'!$J$4:$J$5000,MATCH(1,($D$6='Post-FTB Report'!$F$4:$F$5000)*($A28='Post-FTB Report'!$E$4:$E$5000),0))),"",INDEX('Post-FTB Report'!$J$4:$J$5000,MATCH(1,($D$6='Post-FTB Report'!$F$4:$F$5000)*($A28='Post-FTB Report'!$E$4:$E$5000),0)))</f>
        <v/>
      </c>
      <c r="H28" s="90" t="str">
        <f t="shared" si="0"/>
        <v/>
      </c>
      <c r="J28" s="22" t="str">
        <f t="shared" ref="J28:AS28" si="20">IF(AND($G28&lt;K$7,$H28&gt;=K$7),$F28/12,"")</f>
        <v/>
      </c>
      <c r="K28" s="22" t="str">
        <f t="shared" si="20"/>
        <v/>
      </c>
      <c r="L28" s="22" t="str">
        <f t="shared" si="20"/>
        <v/>
      </c>
      <c r="M28" s="22" t="str">
        <f t="shared" si="20"/>
        <v/>
      </c>
      <c r="N28" s="22" t="str">
        <f t="shared" si="20"/>
        <v/>
      </c>
      <c r="O28" s="22" t="str">
        <f t="shared" si="20"/>
        <v/>
      </c>
      <c r="P28" s="22" t="str">
        <f t="shared" si="20"/>
        <v/>
      </c>
      <c r="Q28" s="22" t="str">
        <f t="shared" si="20"/>
        <v/>
      </c>
      <c r="R28" s="22" t="str">
        <f t="shared" si="20"/>
        <v/>
      </c>
      <c r="S28" s="22" t="str">
        <f t="shared" si="20"/>
        <v/>
      </c>
      <c r="T28" s="22" t="str">
        <f t="shared" si="20"/>
        <v/>
      </c>
      <c r="U28" s="22" t="str">
        <f t="shared" si="20"/>
        <v/>
      </c>
      <c r="V28" s="22" t="str">
        <f t="shared" si="20"/>
        <v/>
      </c>
      <c r="W28" s="22" t="str">
        <f t="shared" si="20"/>
        <v/>
      </c>
      <c r="X28" s="22" t="str">
        <f t="shared" si="20"/>
        <v/>
      </c>
      <c r="Y28" s="22" t="str">
        <f t="shared" si="20"/>
        <v/>
      </c>
      <c r="Z28" s="22" t="str">
        <f t="shared" si="20"/>
        <v/>
      </c>
      <c r="AA28" s="22" t="str">
        <f t="shared" si="20"/>
        <v/>
      </c>
      <c r="AB28" s="22" t="str">
        <f t="shared" si="20"/>
        <v/>
      </c>
      <c r="AC28" s="22" t="str">
        <f t="shared" si="20"/>
        <v/>
      </c>
      <c r="AD28" s="22" t="str">
        <f t="shared" si="20"/>
        <v/>
      </c>
      <c r="AE28" s="22" t="str">
        <f t="shared" si="20"/>
        <v/>
      </c>
      <c r="AF28" s="22" t="str">
        <f t="shared" si="20"/>
        <v/>
      </c>
      <c r="AG28" s="22" t="str">
        <f t="shared" si="20"/>
        <v/>
      </c>
      <c r="AH28" s="22" t="str">
        <f t="shared" si="20"/>
        <v/>
      </c>
      <c r="AI28" s="22" t="str">
        <f t="shared" si="20"/>
        <v/>
      </c>
      <c r="AJ28" s="22" t="str">
        <f t="shared" si="20"/>
        <v/>
      </c>
      <c r="AK28" s="22" t="str">
        <f t="shared" si="20"/>
        <v/>
      </c>
      <c r="AL28" s="22" t="str">
        <f t="shared" si="20"/>
        <v/>
      </c>
      <c r="AM28" s="22" t="str">
        <f t="shared" si="20"/>
        <v/>
      </c>
      <c r="AN28" s="22" t="str">
        <f t="shared" si="20"/>
        <v/>
      </c>
      <c r="AO28" s="22" t="str">
        <f t="shared" si="20"/>
        <v/>
      </c>
      <c r="AP28" s="22" t="str">
        <f t="shared" si="20"/>
        <v/>
      </c>
      <c r="AQ28" s="22" t="str">
        <f t="shared" si="20"/>
        <v/>
      </c>
      <c r="AR28" s="22" t="str">
        <f t="shared" si="20"/>
        <v/>
      </c>
      <c r="AS28" s="22" t="str">
        <f t="shared" si="20"/>
        <v/>
      </c>
    </row>
    <row r="29" spans="1:45" x14ac:dyDescent="0.3">
      <c r="A29" s="18">
        <f t="shared" si="3"/>
        <v>19</v>
      </c>
      <c r="B29" s="2">
        <f t="shared" si="3"/>
        <v>20</v>
      </c>
      <c r="C29" s="21" t="str" cm="1">
        <f t="array" ref="C29">IF(ISERROR(INDEX('Post-FTB Report'!$G$4:$G$5000,MATCH(1,($D$6='Post-FTB Report'!$F$4:$F$5000)*($A29='Post-FTB Report'!$E$4:$E$5000),0))),"",INDEX('Post-FTB Report'!$G$4:$G$5000,MATCH(1,($D$6='Post-FTB Report'!$F$4:$F$5000)*($A29='Post-FTB Report'!$E$4:$E$5000),0)))</f>
        <v/>
      </c>
      <c r="D29" s="20"/>
      <c r="E29" s="20"/>
      <c r="F29" s="32" t="str" cm="1">
        <f t="array" ref="F29">IF(ISERROR(INDEX('Post-FTB Report'!$K$4:$K$5000,MATCH(1,($D$6='Post-FTB Report'!$F$4:$F$5000)*($A29='Post-FTB Report'!$E$4:$E$5000),0))),"",INDEX('Post-FTB Report'!$K$4:$K$5000,MATCH(1,($D$6='Post-FTB Report'!$F$4:$F$5000)*($A29='Post-FTB Report'!$E$4:$E$5000),0)))</f>
        <v/>
      </c>
      <c r="G29" s="48" t="str" cm="1">
        <f t="array" ref="G29">IF(ISERROR(INDEX('Post-FTB Report'!$J$4:$J$5000,MATCH(1,($D$6='Post-FTB Report'!$F$4:$F$5000)*($A29='Post-FTB Report'!$E$4:$E$5000),0))),"",INDEX('Post-FTB Report'!$J$4:$J$5000,MATCH(1,($D$6='Post-FTB Report'!$F$4:$F$5000)*($A29='Post-FTB Report'!$E$4:$E$5000),0)))</f>
        <v/>
      </c>
      <c r="H29" s="90" t="str">
        <f t="shared" si="0"/>
        <v/>
      </c>
      <c r="J29" s="22" t="str">
        <f t="shared" ref="J29:AS29" si="21">IF(AND($G29&lt;K$7,$H29&gt;=K$7),$F29/12,"")</f>
        <v/>
      </c>
      <c r="K29" s="22" t="str">
        <f t="shared" si="21"/>
        <v/>
      </c>
      <c r="L29" s="22" t="str">
        <f t="shared" si="21"/>
        <v/>
      </c>
      <c r="M29" s="22" t="str">
        <f t="shared" si="21"/>
        <v/>
      </c>
      <c r="N29" s="22" t="str">
        <f t="shared" si="21"/>
        <v/>
      </c>
      <c r="O29" s="22" t="str">
        <f t="shared" si="21"/>
        <v/>
      </c>
      <c r="P29" s="22" t="str">
        <f t="shared" si="21"/>
        <v/>
      </c>
      <c r="Q29" s="22" t="str">
        <f t="shared" si="21"/>
        <v/>
      </c>
      <c r="R29" s="22" t="str">
        <f t="shared" si="21"/>
        <v/>
      </c>
      <c r="S29" s="22" t="str">
        <f t="shared" si="21"/>
        <v/>
      </c>
      <c r="T29" s="22" t="str">
        <f t="shared" si="21"/>
        <v/>
      </c>
      <c r="U29" s="22" t="str">
        <f t="shared" si="21"/>
        <v/>
      </c>
      <c r="V29" s="22" t="str">
        <f t="shared" si="21"/>
        <v/>
      </c>
      <c r="W29" s="22" t="str">
        <f t="shared" si="21"/>
        <v/>
      </c>
      <c r="X29" s="22" t="str">
        <f t="shared" si="21"/>
        <v/>
      </c>
      <c r="Y29" s="22" t="str">
        <f t="shared" si="21"/>
        <v/>
      </c>
      <c r="Z29" s="22" t="str">
        <f t="shared" si="21"/>
        <v/>
      </c>
      <c r="AA29" s="22" t="str">
        <f t="shared" si="21"/>
        <v/>
      </c>
      <c r="AB29" s="22" t="str">
        <f t="shared" si="21"/>
        <v/>
      </c>
      <c r="AC29" s="22" t="str">
        <f t="shared" si="21"/>
        <v/>
      </c>
      <c r="AD29" s="22" t="str">
        <f t="shared" si="21"/>
        <v/>
      </c>
      <c r="AE29" s="22" t="str">
        <f t="shared" si="21"/>
        <v/>
      </c>
      <c r="AF29" s="22" t="str">
        <f t="shared" si="21"/>
        <v/>
      </c>
      <c r="AG29" s="22" t="str">
        <f t="shared" si="21"/>
        <v/>
      </c>
      <c r="AH29" s="22" t="str">
        <f t="shared" si="21"/>
        <v/>
      </c>
      <c r="AI29" s="22" t="str">
        <f t="shared" si="21"/>
        <v/>
      </c>
      <c r="AJ29" s="22" t="str">
        <f t="shared" si="21"/>
        <v/>
      </c>
      <c r="AK29" s="22" t="str">
        <f t="shared" si="21"/>
        <v/>
      </c>
      <c r="AL29" s="22" t="str">
        <f t="shared" si="21"/>
        <v/>
      </c>
      <c r="AM29" s="22" t="str">
        <f t="shared" si="21"/>
        <v/>
      </c>
      <c r="AN29" s="22" t="str">
        <f t="shared" si="21"/>
        <v/>
      </c>
      <c r="AO29" s="22" t="str">
        <f t="shared" si="21"/>
        <v/>
      </c>
      <c r="AP29" s="22" t="str">
        <f t="shared" si="21"/>
        <v/>
      </c>
      <c r="AQ29" s="22" t="str">
        <f t="shared" si="21"/>
        <v/>
      </c>
      <c r="AR29" s="22" t="str">
        <f t="shared" si="21"/>
        <v/>
      </c>
      <c r="AS29" s="22" t="str">
        <f t="shared" si="21"/>
        <v/>
      </c>
    </row>
    <row r="30" spans="1:45" x14ac:dyDescent="0.3">
      <c r="A30" s="18">
        <f t="shared" ref="A30:A209" si="22">A29+1</f>
        <v>20</v>
      </c>
      <c r="B30" s="2">
        <f t="shared" ref="B30:B209" si="23">B29+1</f>
        <v>21</v>
      </c>
      <c r="C30" s="21" t="str" cm="1">
        <f t="array" ref="C30">IF(ISERROR(INDEX('Post-FTB Report'!$G$4:$G$5000,MATCH(1,($D$6='Post-FTB Report'!$F$4:$F$5000)*($A30='Post-FTB Report'!$E$4:$E$5000),0))),"",INDEX('Post-FTB Report'!$G$4:$G$5000,MATCH(1,($D$6='Post-FTB Report'!$F$4:$F$5000)*($A30='Post-FTB Report'!$E$4:$E$5000),0)))</f>
        <v/>
      </c>
      <c r="D30" s="20"/>
      <c r="E30" s="20"/>
      <c r="F30" s="32" t="str" cm="1">
        <f t="array" ref="F30">IF(ISERROR(INDEX('Post-FTB Report'!$K$4:$K$5000,MATCH(1,($D$6='Post-FTB Report'!$F$4:$F$5000)*($A30='Post-FTB Report'!$E$4:$E$5000),0))),"",INDEX('Post-FTB Report'!$K$4:$K$5000,MATCH(1,($D$6='Post-FTB Report'!$F$4:$F$5000)*($A30='Post-FTB Report'!$E$4:$E$5000),0)))</f>
        <v/>
      </c>
      <c r="G30" s="48" t="str" cm="1">
        <f t="array" ref="G30">IF(ISERROR(INDEX('Post-FTB Report'!$J$4:$J$5000,MATCH(1,($D$6='Post-FTB Report'!$F$4:$F$5000)*($A30='Post-FTB Report'!$E$4:$E$5000),0))),"",INDEX('Post-FTB Report'!$J$4:$J$5000,MATCH(1,($D$6='Post-FTB Report'!$F$4:$F$5000)*($A30='Post-FTB Report'!$E$4:$E$5000),0)))</f>
        <v/>
      </c>
      <c r="H30" s="90" t="str">
        <f t="shared" si="0"/>
        <v/>
      </c>
      <c r="J30" s="22" t="str">
        <f t="shared" ref="J30:AS30" si="24">IF(AND($G30&lt;K$7,$H30&gt;=K$7),$F30/12,"")</f>
        <v/>
      </c>
      <c r="K30" s="22" t="str">
        <f t="shared" si="24"/>
        <v/>
      </c>
      <c r="L30" s="22" t="str">
        <f t="shared" si="24"/>
        <v/>
      </c>
      <c r="M30" s="22" t="str">
        <f t="shared" si="24"/>
        <v/>
      </c>
      <c r="N30" s="22" t="str">
        <f t="shared" si="24"/>
        <v/>
      </c>
      <c r="O30" s="22" t="str">
        <f t="shared" si="24"/>
        <v/>
      </c>
      <c r="P30" s="22" t="str">
        <f t="shared" si="24"/>
        <v/>
      </c>
      <c r="Q30" s="22" t="str">
        <f t="shared" si="24"/>
        <v/>
      </c>
      <c r="R30" s="22" t="str">
        <f t="shared" si="24"/>
        <v/>
      </c>
      <c r="S30" s="22" t="str">
        <f t="shared" si="24"/>
        <v/>
      </c>
      <c r="T30" s="22" t="str">
        <f t="shared" si="24"/>
        <v/>
      </c>
      <c r="U30" s="22" t="str">
        <f t="shared" si="24"/>
        <v/>
      </c>
      <c r="V30" s="22" t="str">
        <f t="shared" si="24"/>
        <v/>
      </c>
      <c r="W30" s="22" t="str">
        <f t="shared" si="24"/>
        <v/>
      </c>
      <c r="X30" s="22" t="str">
        <f t="shared" si="24"/>
        <v/>
      </c>
      <c r="Y30" s="22" t="str">
        <f t="shared" si="24"/>
        <v/>
      </c>
      <c r="Z30" s="22" t="str">
        <f t="shared" si="24"/>
        <v/>
      </c>
      <c r="AA30" s="22" t="str">
        <f t="shared" si="24"/>
        <v/>
      </c>
      <c r="AB30" s="22" t="str">
        <f t="shared" si="24"/>
        <v/>
      </c>
      <c r="AC30" s="22" t="str">
        <f t="shared" si="24"/>
        <v/>
      </c>
      <c r="AD30" s="22" t="str">
        <f t="shared" si="24"/>
        <v/>
      </c>
      <c r="AE30" s="22" t="str">
        <f t="shared" si="24"/>
        <v/>
      </c>
      <c r="AF30" s="22" t="str">
        <f t="shared" si="24"/>
        <v/>
      </c>
      <c r="AG30" s="22" t="str">
        <f t="shared" si="24"/>
        <v/>
      </c>
      <c r="AH30" s="22" t="str">
        <f t="shared" si="24"/>
        <v/>
      </c>
      <c r="AI30" s="22" t="str">
        <f t="shared" si="24"/>
        <v/>
      </c>
      <c r="AJ30" s="22" t="str">
        <f t="shared" si="24"/>
        <v/>
      </c>
      <c r="AK30" s="22" t="str">
        <f t="shared" si="24"/>
        <v/>
      </c>
      <c r="AL30" s="22" t="str">
        <f t="shared" si="24"/>
        <v/>
      </c>
      <c r="AM30" s="22" t="str">
        <f t="shared" si="24"/>
        <v/>
      </c>
      <c r="AN30" s="22" t="str">
        <f t="shared" si="24"/>
        <v/>
      </c>
      <c r="AO30" s="22" t="str">
        <f t="shared" si="24"/>
        <v/>
      </c>
      <c r="AP30" s="22" t="str">
        <f t="shared" si="24"/>
        <v/>
      </c>
      <c r="AQ30" s="22" t="str">
        <f t="shared" si="24"/>
        <v/>
      </c>
      <c r="AR30" s="22" t="str">
        <f t="shared" si="24"/>
        <v/>
      </c>
      <c r="AS30" s="22" t="str">
        <f t="shared" si="24"/>
        <v/>
      </c>
    </row>
    <row r="31" spans="1:45" x14ac:dyDescent="0.3">
      <c r="A31" s="18">
        <f t="shared" si="22"/>
        <v>21</v>
      </c>
      <c r="B31" s="2">
        <f t="shared" si="23"/>
        <v>22</v>
      </c>
      <c r="C31" s="21" t="str" cm="1">
        <f t="array" ref="C31">IF(ISERROR(INDEX('Post-FTB Report'!$G$4:$G$5000,MATCH(1,($D$6='Post-FTB Report'!$F$4:$F$5000)*($A31='Post-FTB Report'!$E$4:$E$5000),0))),"",INDEX('Post-FTB Report'!$G$4:$G$5000,MATCH(1,($D$6='Post-FTB Report'!$F$4:$F$5000)*($A31='Post-FTB Report'!$E$4:$E$5000),0)))</f>
        <v/>
      </c>
      <c r="D31" s="20"/>
      <c r="E31" s="20"/>
      <c r="F31" s="32" t="str" cm="1">
        <f t="array" ref="F31">IF(ISERROR(INDEX('Post-FTB Report'!$K$4:$K$5000,MATCH(1,($D$6='Post-FTB Report'!$F$4:$F$5000)*($A31='Post-FTB Report'!$E$4:$E$5000),0))),"",INDEX('Post-FTB Report'!$K$4:$K$5000,MATCH(1,($D$6='Post-FTB Report'!$F$4:$F$5000)*($A31='Post-FTB Report'!$E$4:$E$5000),0)))</f>
        <v/>
      </c>
      <c r="G31" s="48" t="str" cm="1">
        <f t="array" ref="G31">IF(ISERROR(INDEX('Post-FTB Report'!$J$4:$J$5000,MATCH(1,($D$6='Post-FTB Report'!$F$4:$F$5000)*($A31='Post-FTB Report'!$E$4:$E$5000),0))),"",INDEX('Post-FTB Report'!$J$4:$J$5000,MATCH(1,($D$6='Post-FTB Report'!$F$4:$F$5000)*($A31='Post-FTB Report'!$E$4:$E$5000),0)))</f>
        <v/>
      </c>
      <c r="H31" s="90" t="str">
        <f t="shared" si="0"/>
        <v/>
      </c>
      <c r="J31" s="22" t="str">
        <f t="shared" ref="J31:AS31" si="25">IF(AND($G31&lt;K$7,$H31&gt;=K$7),$F31/12,"")</f>
        <v/>
      </c>
      <c r="K31" s="22" t="str">
        <f t="shared" si="25"/>
        <v/>
      </c>
      <c r="L31" s="22" t="str">
        <f t="shared" si="25"/>
        <v/>
      </c>
      <c r="M31" s="22" t="str">
        <f t="shared" si="25"/>
        <v/>
      </c>
      <c r="N31" s="22" t="str">
        <f t="shared" si="25"/>
        <v/>
      </c>
      <c r="O31" s="22" t="str">
        <f t="shared" si="25"/>
        <v/>
      </c>
      <c r="P31" s="22" t="str">
        <f t="shared" si="25"/>
        <v/>
      </c>
      <c r="Q31" s="22" t="str">
        <f t="shared" si="25"/>
        <v/>
      </c>
      <c r="R31" s="22" t="str">
        <f t="shared" si="25"/>
        <v/>
      </c>
      <c r="S31" s="22" t="str">
        <f t="shared" si="25"/>
        <v/>
      </c>
      <c r="T31" s="22" t="str">
        <f t="shared" si="25"/>
        <v/>
      </c>
      <c r="U31" s="22" t="str">
        <f t="shared" si="25"/>
        <v/>
      </c>
      <c r="V31" s="22" t="str">
        <f t="shared" si="25"/>
        <v/>
      </c>
      <c r="W31" s="22" t="str">
        <f t="shared" si="25"/>
        <v/>
      </c>
      <c r="X31" s="22" t="str">
        <f t="shared" si="25"/>
        <v/>
      </c>
      <c r="Y31" s="22" t="str">
        <f t="shared" si="25"/>
        <v/>
      </c>
      <c r="Z31" s="22" t="str">
        <f t="shared" si="25"/>
        <v/>
      </c>
      <c r="AA31" s="22" t="str">
        <f t="shared" si="25"/>
        <v/>
      </c>
      <c r="AB31" s="22" t="str">
        <f t="shared" si="25"/>
        <v/>
      </c>
      <c r="AC31" s="22" t="str">
        <f t="shared" si="25"/>
        <v/>
      </c>
      <c r="AD31" s="22" t="str">
        <f t="shared" si="25"/>
        <v/>
      </c>
      <c r="AE31" s="22" t="str">
        <f t="shared" si="25"/>
        <v/>
      </c>
      <c r="AF31" s="22" t="str">
        <f t="shared" si="25"/>
        <v/>
      </c>
      <c r="AG31" s="22" t="str">
        <f t="shared" si="25"/>
        <v/>
      </c>
      <c r="AH31" s="22" t="str">
        <f t="shared" si="25"/>
        <v/>
      </c>
      <c r="AI31" s="22" t="str">
        <f t="shared" si="25"/>
        <v/>
      </c>
      <c r="AJ31" s="22" t="str">
        <f t="shared" si="25"/>
        <v/>
      </c>
      <c r="AK31" s="22" t="str">
        <f t="shared" si="25"/>
        <v/>
      </c>
      <c r="AL31" s="22" t="str">
        <f t="shared" si="25"/>
        <v/>
      </c>
      <c r="AM31" s="22" t="str">
        <f t="shared" si="25"/>
        <v/>
      </c>
      <c r="AN31" s="22" t="str">
        <f t="shared" si="25"/>
        <v/>
      </c>
      <c r="AO31" s="22" t="str">
        <f t="shared" si="25"/>
        <v/>
      </c>
      <c r="AP31" s="22" t="str">
        <f t="shared" si="25"/>
        <v/>
      </c>
      <c r="AQ31" s="22" t="str">
        <f t="shared" si="25"/>
        <v/>
      </c>
      <c r="AR31" s="22" t="str">
        <f t="shared" si="25"/>
        <v/>
      </c>
      <c r="AS31" s="22" t="str">
        <f t="shared" si="25"/>
        <v/>
      </c>
    </row>
    <row r="32" spans="1:45" x14ac:dyDescent="0.3">
      <c r="A32" s="18">
        <f t="shared" si="22"/>
        <v>22</v>
      </c>
      <c r="B32" s="2">
        <f t="shared" si="23"/>
        <v>23</v>
      </c>
      <c r="C32" s="21" t="str" cm="1">
        <f t="array" ref="C32">IF(ISERROR(INDEX('Post-FTB Report'!$G$4:$G$5000,MATCH(1,($D$6='Post-FTB Report'!$F$4:$F$5000)*($A32='Post-FTB Report'!$E$4:$E$5000),0))),"",INDEX('Post-FTB Report'!$G$4:$G$5000,MATCH(1,($D$6='Post-FTB Report'!$F$4:$F$5000)*($A32='Post-FTB Report'!$E$4:$E$5000),0)))</f>
        <v/>
      </c>
      <c r="D32" s="20"/>
      <c r="E32" s="20"/>
      <c r="F32" s="32" t="str" cm="1">
        <f t="array" ref="F32">IF(ISERROR(INDEX('Post-FTB Report'!$K$4:$K$5000,MATCH(1,($D$6='Post-FTB Report'!$F$4:$F$5000)*($A32='Post-FTB Report'!$E$4:$E$5000),0))),"",INDEX('Post-FTB Report'!$K$4:$K$5000,MATCH(1,($D$6='Post-FTB Report'!$F$4:$F$5000)*($A32='Post-FTB Report'!$E$4:$E$5000),0)))</f>
        <v/>
      </c>
      <c r="G32" s="48" t="str" cm="1">
        <f t="array" ref="G32">IF(ISERROR(INDEX('Post-FTB Report'!$J$4:$J$5000,MATCH(1,($D$6='Post-FTB Report'!$F$4:$F$5000)*($A32='Post-FTB Report'!$E$4:$E$5000),0))),"",INDEX('Post-FTB Report'!$J$4:$J$5000,MATCH(1,($D$6='Post-FTB Report'!$F$4:$F$5000)*($A32='Post-FTB Report'!$E$4:$E$5000),0)))</f>
        <v/>
      </c>
      <c r="H32" s="90" t="str">
        <f t="shared" si="0"/>
        <v/>
      </c>
      <c r="J32" s="22" t="str">
        <f t="shared" ref="J32:AS32" si="26">IF(AND($G32&lt;K$7,$H32&gt;=K$7),$F32/12,"")</f>
        <v/>
      </c>
      <c r="K32" s="22" t="str">
        <f t="shared" si="26"/>
        <v/>
      </c>
      <c r="L32" s="22" t="str">
        <f t="shared" si="26"/>
        <v/>
      </c>
      <c r="M32" s="22" t="str">
        <f t="shared" si="26"/>
        <v/>
      </c>
      <c r="N32" s="22" t="str">
        <f t="shared" si="26"/>
        <v/>
      </c>
      <c r="O32" s="22" t="str">
        <f t="shared" si="26"/>
        <v/>
      </c>
      <c r="P32" s="22" t="str">
        <f t="shared" si="26"/>
        <v/>
      </c>
      <c r="Q32" s="22" t="str">
        <f t="shared" si="26"/>
        <v/>
      </c>
      <c r="R32" s="22" t="str">
        <f t="shared" si="26"/>
        <v/>
      </c>
      <c r="S32" s="22" t="str">
        <f t="shared" si="26"/>
        <v/>
      </c>
      <c r="T32" s="22" t="str">
        <f t="shared" si="26"/>
        <v/>
      </c>
      <c r="U32" s="22" t="str">
        <f t="shared" si="26"/>
        <v/>
      </c>
      <c r="V32" s="22" t="str">
        <f t="shared" si="26"/>
        <v/>
      </c>
      <c r="W32" s="22" t="str">
        <f t="shared" si="26"/>
        <v/>
      </c>
      <c r="X32" s="22" t="str">
        <f t="shared" si="26"/>
        <v/>
      </c>
      <c r="Y32" s="22" t="str">
        <f t="shared" si="26"/>
        <v/>
      </c>
      <c r="Z32" s="22" t="str">
        <f t="shared" si="26"/>
        <v/>
      </c>
      <c r="AA32" s="22" t="str">
        <f t="shared" si="26"/>
        <v/>
      </c>
      <c r="AB32" s="22" t="str">
        <f t="shared" si="26"/>
        <v/>
      </c>
      <c r="AC32" s="22" t="str">
        <f t="shared" si="26"/>
        <v/>
      </c>
      <c r="AD32" s="22" t="str">
        <f t="shared" si="26"/>
        <v/>
      </c>
      <c r="AE32" s="22" t="str">
        <f t="shared" si="26"/>
        <v/>
      </c>
      <c r="AF32" s="22" t="str">
        <f t="shared" si="26"/>
        <v/>
      </c>
      <c r="AG32" s="22" t="str">
        <f t="shared" si="26"/>
        <v/>
      </c>
      <c r="AH32" s="22" t="str">
        <f t="shared" si="26"/>
        <v/>
      </c>
      <c r="AI32" s="22" t="str">
        <f t="shared" si="26"/>
        <v/>
      </c>
      <c r="AJ32" s="22" t="str">
        <f t="shared" si="26"/>
        <v/>
      </c>
      <c r="AK32" s="22" t="str">
        <f t="shared" si="26"/>
        <v/>
      </c>
      <c r="AL32" s="22" t="str">
        <f t="shared" si="26"/>
        <v/>
      </c>
      <c r="AM32" s="22" t="str">
        <f t="shared" si="26"/>
        <v/>
      </c>
      <c r="AN32" s="22" t="str">
        <f t="shared" si="26"/>
        <v/>
      </c>
      <c r="AO32" s="22" t="str">
        <f t="shared" si="26"/>
        <v/>
      </c>
      <c r="AP32" s="22" t="str">
        <f t="shared" si="26"/>
        <v/>
      </c>
      <c r="AQ32" s="22" t="str">
        <f t="shared" si="26"/>
        <v/>
      </c>
      <c r="AR32" s="22" t="str">
        <f t="shared" si="26"/>
        <v/>
      </c>
      <c r="AS32" s="22" t="str">
        <f t="shared" si="26"/>
        <v/>
      </c>
    </row>
    <row r="33" spans="1:45" x14ac:dyDescent="0.3">
      <c r="A33" s="18">
        <f t="shared" si="22"/>
        <v>23</v>
      </c>
      <c r="B33" s="2">
        <f t="shared" si="23"/>
        <v>24</v>
      </c>
      <c r="C33" s="21" t="str" cm="1">
        <f t="array" ref="C33">IF(ISERROR(INDEX('Post-FTB Report'!$G$4:$G$5000,MATCH(1,($D$6='Post-FTB Report'!$F$4:$F$5000)*($A33='Post-FTB Report'!$E$4:$E$5000),0))),"",INDEX('Post-FTB Report'!$G$4:$G$5000,MATCH(1,($D$6='Post-FTB Report'!$F$4:$F$5000)*($A33='Post-FTB Report'!$E$4:$E$5000),0)))</f>
        <v/>
      </c>
      <c r="D33" s="20"/>
      <c r="E33" s="20"/>
      <c r="F33" s="32" t="str" cm="1">
        <f t="array" ref="F33">IF(ISERROR(INDEX('Post-FTB Report'!$K$4:$K$5000,MATCH(1,($D$6='Post-FTB Report'!$F$4:$F$5000)*($A33='Post-FTB Report'!$E$4:$E$5000),0))),"",INDEX('Post-FTB Report'!$K$4:$K$5000,MATCH(1,($D$6='Post-FTB Report'!$F$4:$F$5000)*($A33='Post-FTB Report'!$E$4:$E$5000),0)))</f>
        <v/>
      </c>
      <c r="G33" s="48" t="str" cm="1">
        <f t="array" ref="G33">IF(ISERROR(INDEX('Post-FTB Report'!$J$4:$J$5000,MATCH(1,($D$6='Post-FTB Report'!$F$4:$F$5000)*($A33='Post-FTB Report'!$E$4:$E$5000),0))),"",INDEX('Post-FTB Report'!$J$4:$J$5000,MATCH(1,($D$6='Post-FTB Report'!$F$4:$F$5000)*($A33='Post-FTB Report'!$E$4:$E$5000),0)))</f>
        <v/>
      </c>
      <c r="H33" s="90" t="str">
        <f t="shared" si="0"/>
        <v/>
      </c>
      <c r="J33" s="22" t="str">
        <f t="shared" ref="J33:AS33" si="27">IF(AND($G33&lt;K$7,$H33&gt;=K$7),$F33/12,"")</f>
        <v/>
      </c>
      <c r="K33" s="22" t="str">
        <f t="shared" si="27"/>
        <v/>
      </c>
      <c r="L33" s="22" t="str">
        <f t="shared" si="27"/>
        <v/>
      </c>
      <c r="M33" s="22" t="str">
        <f t="shared" si="27"/>
        <v/>
      </c>
      <c r="N33" s="22" t="str">
        <f t="shared" si="27"/>
        <v/>
      </c>
      <c r="O33" s="22" t="str">
        <f t="shared" si="27"/>
        <v/>
      </c>
      <c r="P33" s="22" t="str">
        <f t="shared" si="27"/>
        <v/>
      </c>
      <c r="Q33" s="22" t="str">
        <f t="shared" si="27"/>
        <v/>
      </c>
      <c r="R33" s="22" t="str">
        <f t="shared" si="27"/>
        <v/>
      </c>
      <c r="S33" s="22" t="str">
        <f t="shared" si="27"/>
        <v/>
      </c>
      <c r="T33" s="22" t="str">
        <f t="shared" si="27"/>
        <v/>
      </c>
      <c r="U33" s="22" t="str">
        <f t="shared" si="27"/>
        <v/>
      </c>
      <c r="V33" s="22" t="str">
        <f t="shared" si="27"/>
        <v/>
      </c>
      <c r="W33" s="22" t="str">
        <f t="shared" si="27"/>
        <v/>
      </c>
      <c r="X33" s="22" t="str">
        <f t="shared" si="27"/>
        <v/>
      </c>
      <c r="Y33" s="22" t="str">
        <f t="shared" si="27"/>
        <v/>
      </c>
      <c r="Z33" s="22" t="str">
        <f t="shared" si="27"/>
        <v/>
      </c>
      <c r="AA33" s="22" t="str">
        <f t="shared" si="27"/>
        <v/>
      </c>
      <c r="AB33" s="22" t="str">
        <f t="shared" si="27"/>
        <v/>
      </c>
      <c r="AC33" s="22" t="str">
        <f t="shared" si="27"/>
        <v/>
      </c>
      <c r="AD33" s="22" t="str">
        <f t="shared" si="27"/>
        <v/>
      </c>
      <c r="AE33" s="22" t="str">
        <f t="shared" si="27"/>
        <v/>
      </c>
      <c r="AF33" s="22" t="str">
        <f t="shared" si="27"/>
        <v/>
      </c>
      <c r="AG33" s="22" t="str">
        <f t="shared" si="27"/>
        <v/>
      </c>
      <c r="AH33" s="22" t="str">
        <f t="shared" si="27"/>
        <v/>
      </c>
      <c r="AI33" s="22" t="str">
        <f t="shared" si="27"/>
        <v/>
      </c>
      <c r="AJ33" s="22" t="str">
        <f t="shared" si="27"/>
        <v/>
      </c>
      <c r="AK33" s="22" t="str">
        <f t="shared" si="27"/>
        <v/>
      </c>
      <c r="AL33" s="22" t="str">
        <f t="shared" si="27"/>
        <v/>
      </c>
      <c r="AM33" s="22" t="str">
        <f t="shared" si="27"/>
        <v/>
      </c>
      <c r="AN33" s="22" t="str">
        <f t="shared" si="27"/>
        <v/>
      </c>
      <c r="AO33" s="22" t="str">
        <f t="shared" si="27"/>
        <v/>
      </c>
      <c r="AP33" s="22" t="str">
        <f t="shared" si="27"/>
        <v/>
      </c>
      <c r="AQ33" s="22" t="str">
        <f t="shared" si="27"/>
        <v/>
      </c>
      <c r="AR33" s="22" t="str">
        <f t="shared" si="27"/>
        <v/>
      </c>
      <c r="AS33" s="22" t="str">
        <f t="shared" si="27"/>
        <v/>
      </c>
    </row>
    <row r="34" spans="1:45" x14ac:dyDescent="0.3">
      <c r="A34" s="18">
        <f t="shared" si="22"/>
        <v>24</v>
      </c>
      <c r="B34" s="2">
        <f t="shared" si="23"/>
        <v>25</v>
      </c>
      <c r="C34" s="21" t="str" cm="1">
        <f t="array" ref="C34">IF(ISERROR(INDEX('Post-FTB Report'!$G$4:$G$5000,MATCH(1,($D$6='Post-FTB Report'!$F$4:$F$5000)*($A34='Post-FTB Report'!$E$4:$E$5000),0))),"",INDEX('Post-FTB Report'!$G$4:$G$5000,MATCH(1,($D$6='Post-FTB Report'!$F$4:$F$5000)*($A34='Post-FTB Report'!$E$4:$E$5000),0)))</f>
        <v/>
      </c>
      <c r="D34" s="20"/>
      <c r="E34" s="20"/>
      <c r="F34" s="32" t="str" cm="1">
        <f t="array" ref="F34">IF(ISERROR(INDEX('Post-FTB Report'!$K$4:$K$5000,MATCH(1,($D$6='Post-FTB Report'!$F$4:$F$5000)*($A34='Post-FTB Report'!$E$4:$E$5000),0))),"",INDEX('Post-FTB Report'!$K$4:$K$5000,MATCH(1,($D$6='Post-FTB Report'!$F$4:$F$5000)*($A34='Post-FTB Report'!$E$4:$E$5000),0)))</f>
        <v/>
      </c>
      <c r="G34" s="48" t="str" cm="1">
        <f t="array" ref="G34">IF(ISERROR(INDEX('Post-FTB Report'!$J$4:$J$5000,MATCH(1,($D$6='Post-FTB Report'!$F$4:$F$5000)*($A34='Post-FTB Report'!$E$4:$E$5000),0))),"",INDEX('Post-FTB Report'!$J$4:$J$5000,MATCH(1,($D$6='Post-FTB Report'!$F$4:$F$5000)*($A34='Post-FTB Report'!$E$4:$E$5000),0)))</f>
        <v/>
      </c>
      <c r="H34" s="90" t="str">
        <f t="shared" si="0"/>
        <v/>
      </c>
      <c r="J34" s="22" t="str">
        <f t="shared" ref="J34:AS34" si="28">IF(AND($G34&lt;K$7,$H34&gt;=K$7),$F34/12,"")</f>
        <v/>
      </c>
      <c r="K34" s="22" t="str">
        <f t="shared" si="28"/>
        <v/>
      </c>
      <c r="L34" s="22" t="str">
        <f t="shared" si="28"/>
        <v/>
      </c>
      <c r="M34" s="22" t="str">
        <f t="shared" si="28"/>
        <v/>
      </c>
      <c r="N34" s="22" t="str">
        <f t="shared" si="28"/>
        <v/>
      </c>
      <c r="O34" s="22" t="str">
        <f t="shared" si="28"/>
        <v/>
      </c>
      <c r="P34" s="22" t="str">
        <f t="shared" si="28"/>
        <v/>
      </c>
      <c r="Q34" s="22" t="str">
        <f t="shared" si="28"/>
        <v/>
      </c>
      <c r="R34" s="22" t="str">
        <f t="shared" si="28"/>
        <v/>
      </c>
      <c r="S34" s="22" t="str">
        <f t="shared" si="28"/>
        <v/>
      </c>
      <c r="T34" s="22" t="str">
        <f t="shared" si="28"/>
        <v/>
      </c>
      <c r="U34" s="22" t="str">
        <f t="shared" si="28"/>
        <v/>
      </c>
      <c r="V34" s="22" t="str">
        <f t="shared" si="28"/>
        <v/>
      </c>
      <c r="W34" s="22" t="str">
        <f t="shared" si="28"/>
        <v/>
      </c>
      <c r="X34" s="22" t="str">
        <f t="shared" si="28"/>
        <v/>
      </c>
      <c r="Y34" s="22" t="str">
        <f t="shared" si="28"/>
        <v/>
      </c>
      <c r="Z34" s="22" t="str">
        <f t="shared" si="28"/>
        <v/>
      </c>
      <c r="AA34" s="22" t="str">
        <f t="shared" si="28"/>
        <v/>
      </c>
      <c r="AB34" s="22" t="str">
        <f t="shared" si="28"/>
        <v/>
      </c>
      <c r="AC34" s="22" t="str">
        <f t="shared" si="28"/>
        <v/>
      </c>
      <c r="AD34" s="22" t="str">
        <f t="shared" si="28"/>
        <v/>
      </c>
      <c r="AE34" s="22" t="str">
        <f t="shared" si="28"/>
        <v/>
      </c>
      <c r="AF34" s="22" t="str">
        <f t="shared" si="28"/>
        <v/>
      </c>
      <c r="AG34" s="22" t="str">
        <f t="shared" si="28"/>
        <v/>
      </c>
      <c r="AH34" s="22" t="str">
        <f t="shared" si="28"/>
        <v/>
      </c>
      <c r="AI34" s="22" t="str">
        <f t="shared" si="28"/>
        <v/>
      </c>
      <c r="AJ34" s="22" t="str">
        <f t="shared" si="28"/>
        <v/>
      </c>
      <c r="AK34" s="22" t="str">
        <f t="shared" si="28"/>
        <v/>
      </c>
      <c r="AL34" s="22" t="str">
        <f t="shared" si="28"/>
        <v/>
      </c>
      <c r="AM34" s="22" t="str">
        <f t="shared" si="28"/>
        <v/>
      </c>
      <c r="AN34" s="22" t="str">
        <f t="shared" si="28"/>
        <v/>
      </c>
      <c r="AO34" s="22" t="str">
        <f t="shared" si="28"/>
        <v/>
      </c>
      <c r="AP34" s="22" t="str">
        <f t="shared" si="28"/>
        <v/>
      </c>
      <c r="AQ34" s="22" t="str">
        <f t="shared" si="28"/>
        <v/>
      </c>
      <c r="AR34" s="22" t="str">
        <f t="shared" si="28"/>
        <v/>
      </c>
      <c r="AS34" s="22" t="str">
        <f t="shared" si="28"/>
        <v/>
      </c>
    </row>
    <row r="35" spans="1:45" x14ac:dyDescent="0.3">
      <c r="A35" s="18">
        <f t="shared" si="22"/>
        <v>25</v>
      </c>
      <c r="B35" s="2">
        <f t="shared" si="23"/>
        <v>26</v>
      </c>
      <c r="C35" s="21" t="str" cm="1">
        <f t="array" ref="C35">IF(ISERROR(INDEX('Post-FTB Report'!$G$4:$G$5000,MATCH(1,($D$6='Post-FTB Report'!$F$4:$F$5000)*($A35='Post-FTB Report'!$E$4:$E$5000),0))),"",INDEX('Post-FTB Report'!$G$4:$G$5000,MATCH(1,($D$6='Post-FTB Report'!$F$4:$F$5000)*($A35='Post-FTB Report'!$E$4:$E$5000),0)))</f>
        <v/>
      </c>
      <c r="D35" s="20"/>
      <c r="E35" s="20"/>
      <c r="F35" s="32" t="str" cm="1">
        <f t="array" ref="F35">IF(ISERROR(INDEX('Post-FTB Report'!$K$4:$K$5000,MATCH(1,($D$6='Post-FTB Report'!$F$4:$F$5000)*($A35='Post-FTB Report'!$E$4:$E$5000),0))),"",INDEX('Post-FTB Report'!$K$4:$K$5000,MATCH(1,($D$6='Post-FTB Report'!$F$4:$F$5000)*($A35='Post-FTB Report'!$E$4:$E$5000),0)))</f>
        <v/>
      </c>
      <c r="G35" s="48" t="str" cm="1">
        <f t="array" ref="G35">IF(ISERROR(INDEX('Post-FTB Report'!$J$4:$J$5000,MATCH(1,($D$6='Post-FTB Report'!$F$4:$F$5000)*($A35='Post-FTB Report'!$E$4:$E$5000),0))),"",INDEX('Post-FTB Report'!$J$4:$J$5000,MATCH(1,($D$6='Post-FTB Report'!$F$4:$F$5000)*($A35='Post-FTB Report'!$E$4:$E$5000),0)))</f>
        <v/>
      </c>
      <c r="H35" s="90" t="str">
        <f t="shared" si="0"/>
        <v/>
      </c>
      <c r="J35" s="22" t="str">
        <f t="shared" ref="J35:AS35" si="29">IF(AND($G35&lt;K$7,$H35&gt;=K$7),$F35/12,"")</f>
        <v/>
      </c>
      <c r="K35" s="22" t="str">
        <f t="shared" si="29"/>
        <v/>
      </c>
      <c r="L35" s="22" t="str">
        <f t="shared" si="29"/>
        <v/>
      </c>
      <c r="M35" s="22" t="str">
        <f t="shared" si="29"/>
        <v/>
      </c>
      <c r="N35" s="22" t="str">
        <f t="shared" si="29"/>
        <v/>
      </c>
      <c r="O35" s="22" t="str">
        <f t="shared" si="29"/>
        <v/>
      </c>
      <c r="P35" s="22" t="str">
        <f t="shared" si="29"/>
        <v/>
      </c>
      <c r="Q35" s="22" t="str">
        <f t="shared" si="29"/>
        <v/>
      </c>
      <c r="R35" s="22" t="str">
        <f t="shared" si="29"/>
        <v/>
      </c>
      <c r="S35" s="22" t="str">
        <f t="shared" si="29"/>
        <v/>
      </c>
      <c r="T35" s="22" t="str">
        <f t="shared" si="29"/>
        <v/>
      </c>
      <c r="U35" s="22" t="str">
        <f t="shared" si="29"/>
        <v/>
      </c>
      <c r="V35" s="22" t="str">
        <f t="shared" si="29"/>
        <v/>
      </c>
      <c r="W35" s="22" t="str">
        <f t="shared" si="29"/>
        <v/>
      </c>
      <c r="X35" s="22" t="str">
        <f t="shared" si="29"/>
        <v/>
      </c>
      <c r="Y35" s="22" t="str">
        <f t="shared" si="29"/>
        <v/>
      </c>
      <c r="Z35" s="22" t="str">
        <f t="shared" si="29"/>
        <v/>
      </c>
      <c r="AA35" s="22" t="str">
        <f t="shared" si="29"/>
        <v/>
      </c>
      <c r="AB35" s="22" t="str">
        <f t="shared" si="29"/>
        <v/>
      </c>
      <c r="AC35" s="22" t="str">
        <f t="shared" si="29"/>
        <v/>
      </c>
      <c r="AD35" s="22" t="str">
        <f t="shared" si="29"/>
        <v/>
      </c>
      <c r="AE35" s="22" t="str">
        <f t="shared" si="29"/>
        <v/>
      </c>
      <c r="AF35" s="22" t="str">
        <f t="shared" si="29"/>
        <v/>
      </c>
      <c r="AG35" s="22" t="str">
        <f t="shared" si="29"/>
        <v/>
      </c>
      <c r="AH35" s="22" t="str">
        <f t="shared" si="29"/>
        <v/>
      </c>
      <c r="AI35" s="22" t="str">
        <f t="shared" si="29"/>
        <v/>
      </c>
      <c r="AJ35" s="22" t="str">
        <f t="shared" si="29"/>
        <v/>
      </c>
      <c r="AK35" s="22" t="str">
        <f t="shared" si="29"/>
        <v/>
      </c>
      <c r="AL35" s="22" t="str">
        <f t="shared" si="29"/>
        <v/>
      </c>
      <c r="AM35" s="22" t="str">
        <f t="shared" si="29"/>
        <v/>
      </c>
      <c r="AN35" s="22" t="str">
        <f t="shared" si="29"/>
        <v/>
      </c>
      <c r="AO35" s="22" t="str">
        <f t="shared" si="29"/>
        <v/>
      </c>
      <c r="AP35" s="22" t="str">
        <f t="shared" si="29"/>
        <v/>
      </c>
      <c r="AQ35" s="22" t="str">
        <f t="shared" si="29"/>
        <v/>
      </c>
      <c r="AR35" s="22" t="str">
        <f t="shared" si="29"/>
        <v/>
      </c>
      <c r="AS35" s="22" t="str">
        <f t="shared" si="29"/>
        <v/>
      </c>
    </row>
    <row r="36" spans="1:45" x14ac:dyDescent="0.3">
      <c r="A36" s="18">
        <f t="shared" si="22"/>
        <v>26</v>
      </c>
      <c r="B36" s="2">
        <f t="shared" si="23"/>
        <v>27</v>
      </c>
      <c r="C36" s="21" t="str" cm="1">
        <f t="array" ref="C36">IF(ISERROR(INDEX('Post-FTB Report'!$G$4:$G$5000,MATCH(1,($D$6='Post-FTB Report'!$F$4:$F$5000)*($A36='Post-FTB Report'!$E$4:$E$5000),0))),"",INDEX('Post-FTB Report'!$G$4:$G$5000,MATCH(1,($D$6='Post-FTB Report'!$F$4:$F$5000)*($A36='Post-FTB Report'!$E$4:$E$5000),0)))</f>
        <v/>
      </c>
      <c r="D36" s="20"/>
      <c r="E36" s="20"/>
      <c r="F36" s="32" t="str" cm="1">
        <f t="array" ref="F36">IF(ISERROR(INDEX('Post-FTB Report'!$K$4:$K$5000,MATCH(1,($D$6='Post-FTB Report'!$F$4:$F$5000)*($A36='Post-FTB Report'!$E$4:$E$5000),0))),"",INDEX('Post-FTB Report'!$K$4:$K$5000,MATCH(1,($D$6='Post-FTB Report'!$F$4:$F$5000)*($A36='Post-FTB Report'!$E$4:$E$5000),0)))</f>
        <v/>
      </c>
      <c r="G36" s="48" t="str" cm="1">
        <f t="array" ref="G36">IF(ISERROR(INDEX('Post-FTB Report'!$J$4:$J$5000,MATCH(1,($D$6='Post-FTB Report'!$F$4:$F$5000)*($A36='Post-FTB Report'!$E$4:$E$5000),0))),"",INDEX('Post-FTB Report'!$J$4:$J$5000,MATCH(1,($D$6='Post-FTB Report'!$F$4:$F$5000)*($A36='Post-FTB Report'!$E$4:$E$5000),0)))</f>
        <v/>
      </c>
      <c r="H36" s="90" t="str">
        <f t="shared" si="0"/>
        <v/>
      </c>
      <c r="J36" s="22" t="str">
        <f t="shared" ref="J36:AS36" si="30">IF(AND($G36&lt;K$7,$H36&gt;=K$7),$F36/12,"")</f>
        <v/>
      </c>
      <c r="K36" s="22" t="str">
        <f t="shared" si="30"/>
        <v/>
      </c>
      <c r="L36" s="22" t="str">
        <f t="shared" si="30"/>
        <v/>
      </c>
      <c r="M36" s="22" t="str">
        <f t="shared" si="30"/>
        <v/>
      </c>
      <c r="N36" s="22" t="str">
        <f t="shared" si="30"/>
        <v/>
      </c>
      <c r="O36" s="22" t="str">
        <f t="shared" si="30"/>
        <v/>
      </c>
      <c r="P36" s="22" t="str">
        <f t="shared" si="30"/>
        <v/>
      </c>
      <c r="Q36" s="22" t="str">
        <f t="shared" si="30"/>
        <v/>
      </c>
      <c r="R36" s="22" t="str">
        <f t="shared" si="30"/>
        <v/>
      </c>
      <c r="S36" s="22" t="str">
        <f t="shared" si="30"/>
        <v/>
      </c>
      <c r="T36" s="22" t="str">
        <f t="shared" si="30"/>
        <v/>
      </c>
      <c r="U36" s="22" t="str">
        <f t="shared" si="30"/>
        <v/>
      </c>
      <c r="V36" s="22" t="str">
        <f t="shared" si="30"/>
        <v/>
      </c>
      <c r="W36" s="22" t="str">
        <f t="shared" si="30"/>
        <v/>
      </c>
      <c r="X36" s="22" t="str">
        <f t="shared" si="30"/>
        <v/>
      </c>
      <c r="Y36" s="22" t="str">
        <f t="shared" si="30"/>
        <v/>
      </c>
      <c r="Z36" s="22" t="str">
        <f t="shared" si="30"/>
        <v/>
      </c>
      <c r="AA36" s="22" t="str">
        <f t="shared" si="30"/>
        <v/>
      </c>
      <c r="AB36" s="22" t="str">
        <f t="shared" si="30"/>
        <v/>
      </c>
      <c r="AC36" s="22" t="str">
        <f t="shared" si="30"/>
        <v/>
      </c>
      <c r="AD36" s="22" t="str">
        <f t="shared" si="30"/>
        <v/>
      </c>
      <c r="AE36" s="22" t="str">
        <f t="shared" si="30"/>
        <v/>
      </c>
      <c r="AF36" s="22" t="str">
        <f t="shared" si="30"/>
        <v/>
      </c>
      <c r="AG36" s="22" t="str">
        <f t="shared" si="30"/>
        <v/>
      </c>
      <c r="AH36" s="22" t="str">
        <f t="shared" si="30"/>
        <v/>
      </c>
      <c r="AI36" s="22" t="str">
        <f t="shared" si="30"/>
        <v/>
      </c>
      <c r="AJ36" s="22" t="str">
        <f t="shared" si="30"/>
        <v/>
      </c>
      <c r="AK36" s="22" t="str">
        <f t="shared" si="30"/>
        <v/>
      </c>
      <c r="AL36" s="22" t="str">
        <f t="shared" si="30"/>
        <v/>
      </c>
      <c r="AM36" s="22" t="str">
        <f t="shared" si="30"/>
        <v/>
      </c>
      <c r="AN36" s="22" t="str">
        <f t="shared" si="30"/>
        <v/>
      </c>
      <c r="AO36" s="22" t="str">
        <f t="shared" si="30"/>
        <v/>
      </c>
      <c r="AP36" s="22" t="str">
        <f t="shared" si="30"/>
        <v/>
      </c>
      <c r="AQ36" s="22" t="str">
        <f t="shared" si="30"/>
        <v/>
      </c>
      <c r="AR36" s="22" t="str">
        <f t="shared" si="30"/>
        <v/>
      </c>
      <c r="AS36" s="22" t="str">
        <f t="shared" si="30"/>
        <v/>
      </c>
    </row>
    <row r="37" spans="1:45" x14ac:dyDescent="0.3">
      <c r="A37" s="18">
        <f t="shared" si="22"/>
        <v>27</v>
      </c>
      <c r="B37" s="2">
        <f t="shared" si="23"/>
        <v>28</v>
      </c>
      <c r="C37" s="21" t="str" cm="1">
        <f t="array" ref="C37">IF(ISERROR(INDEX('Post-FTB Report'!$G$4:$G$5000,MATCH(1,($D$6='Post-FTB Report'!$F$4:$F$5000)*($A37='Post-FTB Report'!$E$4:$E$5000),0))),"",INDEX('Post-FTB Report'!$G$4:$G$5000,MATCH(1,($D$6='Post-FTB Report'!$F$4:$F$5000)*($A37='Post-FTB Report'!$E$4:$E$5000),0)))</f>
        <v/>
      </c>
      <c r="D37" s="20"/>
      <c r="E37" s="20"/>
      <c r="F37" s="32" t="str" cm="1">
        <f t="array" ref="F37">IF(ISERROR(INDEX('Post-FTB Report'!$K$4:$K$5000,MATCH(1,($D$6='Post-FTB Report'!$F$4:$F$5000)*($A37='Post-FTB Report'!$E$4:$E$5000),0))),"",INDEX('Post-FTB Report'!$K$4:$K$5000,MATCH(1,($D$6='Post-FTB Report'!$F$4:$F$5000)*($A37='Post-FTB Report'!$E$4:$E$5000),0)))</f>
        <v/>
      </c>
      <c r="G37" s="48" t="str" cm="1">
        <f t="array" ref="G37">IF(ISERROR(INDEX('Post-FTB Report'!$J$4:$J$5000,MATCH(1,($D$6='Post-FTB Report'!$F$4:$F$5000)*($A37='Post-FTB Report'!$E$4:$E$5000),0))),"",INDEX('Post-FTB Report'!$J$4:$J$5000,MATCH(1,($D$6='Post-FTB Report'!$F$4:$F$5000)*($A37='Post-FTB Report'!$E$4:$E$5000),0)))</f>
        <v/>
      </c>
      <c r="H37" s="90" t="str">
        <f t="shared" si="0"/>
        <v/>
      </c>
      <c r="J37" s="22" t="str">
        <f t="shared" ref="J37:AS37" si="31">IF(AND($G37&lt;K$7,$H37&gt;=K$7),$F37/12,"")</f>
        <v/>
      </c>
      <c r="K37" s="22" t="str">
        <f t="shared" si="31"/>
        <v/>
      </c>
      <c r="L37" s="22" t="str">
        <f t="shared" si="31"/>
        <v/>
      </c>
      <c r="M37" s="22" t="str">
        <f t="shared" si="31"/>
        <v/>
      </c>
      <c r="N37" s="22" t="str">
        <f t="shared" si="31"/>
        <v/>
      </c>
      <c r="O37" s="22" t="str">
        <f t="shared" si="31"/>
        <v/>
      </c>
      <c r="P37" s="22" t="str">
        <f t="shared" si="31"/>
        <v/>
      </c>
      <c r="Q37" s="22" t="str">
        <f t="shared" si="31"/>
        <v/>
      </c>
      <c r="R37" s="22" t="str">
        <f t="shared" si="31"/>
        <v/>
      </c>
      <c r="S37" s="22" t="str">
        <f t="shared" si="31"/>
        <v/>
      </c>
      <c r="T37" s="22" t="str">
        <f t="shared" si="31"/>
        <v/>
      </c>
      <c r="U37" s="22" t="str">
        <f t="shared" si="31"/>
        <v/>
      </c>
      <c r="V37" s="22" t="str">
        <f t="shared" si="31"/>
        <v/>
      </c>
      <c r="W37" s="22" t="str">
        <f t="shared" si="31"/>
        <v/>
      </c>
      <c r="X37" s="22" t="str">
        <f t="shared" si="31"/>
        <v/>
      </c>
      <c r="Y37" s="22" t="str">
        <f t="shared" si="31"/>
        <v/>
      </c>
      <c r="Z37" s="22" t="str">
        <f t="shared" si="31"/>
        <v/>
      </c>
      <c r="AA37" s="22" t="str">
        <f t="shared" si="31"/>
        <v/>
      </c>
      <c r="AB37" s="22" t="str">
        <f t="shared" si="31"/>
        <v/>
      </c>
      <c r="AC37" s="22" t="str">
        <f t="shared" si="31"/>
        <v/>
      </c>
      <c r="AD37" s="22" t="str">
        <f t="shared" si="31"/>
        <v/>
      </c>
      <c r="AE37" s="22" t="str">
        <f t="shared" si="31"/>
        <v/>
      </c>
      <c r="AF37" s="22" t="str">
        <f t="shared" si="31"/>
        <v/>
      </c>
      <c r="AG37" s="22" t="str">
        <f t="shared" si="31"/>
        <v/>
      </c>
      <c r="AH37" s="22" t="str">
        <f t="shared" si="31"/>
        <v/>
      </c>
      <c r="AI37" s="22" t="str">
        <f t="shared" si="31"/>
        <v/>
      </c>
      <c r="AJ37" s="22" t="str">
        <f t="shared" si="31"/>
        <v/>
      </c>
      <c r="AK37" s="22" t="str">
        <f t="shared" si="31"/>
        <v/>
      </c>
      <c r="AL37" s="22" t="str">
        <f t="shared" si="31"/>
        <v/>
      </c>
      <c r="AM37" s="22" t="str">
        <f t="shared" si="31"/>
        <v/>
      </c>
      <c r="AN37" s="22" t="str">
        <f t="shared" si="31"/>
        <v/>
      </c>
      <c r="AO37" s="22" t="str">
        <f t="shared" si="31"/>
        <v/>
      </c>
      <c r="AP37" s="22" t="str">
        <f t="shared" si="31"/>
        <v/>
      </c>
      <c r="AQ37" s="22" t="str">
        <f t="shared" si="31"/>
        <v/>
      </c>
      <c r="AR37" s="22" t="str">
        <f t="shared" si="31"/>
        <v/>
      </c>
      <c r="AS37" s="22" t="str">
        <f t="shared" si="31"/>
        <v/>
      </c>
    </row>
    <row r="38" spans="1:45" x14ac:dyDescent="0.3">
      <c r="A38" s="18">
        <f t="shared" si="22"/>
        <v>28</v>
      </c>
      <c r="B38" s="2">
        <f t="shared" si="23"/>
        <v>29</v>
      </c>
      <c r="C38" s="21" t="str" cm="1">
        <f t="array" ref="C38">IF(ISERROR(INDEX('Post-FTB Report'!$G$4:$G$5000,MATCH(1,($D$6='Post-FTB Report'!$F$4:$F$5000)*($A38='Post-FTB Report'!$E$4:$E$5000),0))),"",INDEX('Post-FTB Report'!$G$4:$G$5000,MATCH(1,($D$6='Post-FTB Report'!$F$4:$F$5000)*($A38='Post-FTB Report'!$E$4:$E$5000),0)))</f>
        <v/>
      </c>
      <c r="D38" s="20"/>
      <c r="E38" s="20"/>
      <c r="F38" s="32" t="str" cm="1">
        <f t="array" ref="F38">IF(ISERROR(INDEX('Post-FTB Report'!$K$4:$K$5000,MATCH(1,($D$6='Post-FTB Report'!$F$4:$F$5000)*($A38='Post-FTB Report'!$E$4:$E$5000),0))),"",INDEX('Post-FTB Report'!$K$4:$K$5000,MATCH(1,($D$6='Post-FTB Report'!$F$4:$F$5000)*($A38='Post-FTB Report'!$E$4:$E$5000),0)))</f>
        <v/>
      </c>
      <c r="G38" s="48" t="str" cm="1">
        <f t="array" ref="G38">IF(ISERROR(INDEX('Post-FTB Report'!$J$4:$J$5000,MATCH(1,($D$6='Post-FTB Report'!$F$4:$F$5000)*($A38='Post-FTB Report'!$E$4:$E$5000),0))),"",INDEX('Post-FTB Report'!$J$4:$J$5000,MATCH(1,($D$6='Post-FTB Report'!$F$4:$F$5000)*($A38='Post-FTB Report'!$E$4:$E$5000),0)))</f>
        <v/>
      </c>
      <c r="H38" s="90" t="str">
        <f t="shared" si="0"/>
        <v/>
      </c>
      <c r="J38" s="22" t="str">
        <f t="shared" ref="J38:AS38" si="32">IF(AND($G38&lt;K$7,$H38&gt;=K$7),$F38/12,"")</f>
        <v/>
      </c>
      <c r="K38" s="22" t="str">
        <f t="shared" si="32"/>
        <v/>
      </c>
      <c r="L38" s="22" t="str">
        <f t="shared" si="32"/>
        <v/>
      </c>
      <c r="M38" s="22" t="str">
        <f t="shared" si="32"/>
        <v/>
      </c>
      <c r="N38" s="22" t="str">
        <f t="shared" si="32"/>
        <v/>
      </c>
      <c r="O38" s="22" t="str">
        <f t="shared" si="32"/>
        <v/>
      </c>
      <c r="P38" s="22" t="str">
        <f t="shared" si="32"/>
        <v/>
      </c>
      <c r="Q38" s="22" t="str">
        <f t="shared" si="32"/>
        <v/>
      </c>
      <c r="R38" s="22" t="str">
        <f t="shared" si="32"/>
        <v/>
      </c>
      <c r="S38" s="22" t="str">
        <f t="shared" si="32"/>
        <v/>
      </c>
      <c r="T38" s="22" t="str">
        <f t="shared" si="32"/>
        <v/>
      </c>
      <c r="U38" s="22" t="str">
        <f t="shared" si="32"/>
        <v/>
      </c>
      <c r="V38" s="22" t="str">
        <f t="shared" si="32"/>
        <v/>
      </c>
      <c r="W38" s="22" t="str">
        <f t="shared" si="32"/>
        <v/>
      </c>
      <c r="X38" s="22" t="str">
        <f t="shared" si="32"/>
        <v/>
      </c>
      <c r="Y38" s="22" t="str">
        <f t="shared" si="32"/>
        <v/>
      </c>
      <c r="Z38" s="22" t="str">
        <f t="shared" si="32"/>
        <v/>
      </c>
      <c r="AA38" s="22" t="str">
        <f t="shared" si="32"/>
        <v/>
      </c>
      <c r="AB38" s="22" t="str">
        <f t="shared" si="32"/>
        <v/>
      </c>
      <c r="AC38" s="22" t="str">
        <f t="shared" si="32"/>
        <v/>
      </c>
      <c r="AD38" s="22" t="str">
        <f t="shared" si="32"/>
        <v/>
      </c>
      <c r="AE38" s="22" t="str">
        <f t="shared" si="32"/>
        <v/>
      </c>
      <c r="AF38" s="22" t="str">
        <f t="shared" si="32"/>
        <v/>
      </c>
      <c r="AG38" s="22" t="str">
        <f t="shared" si="32"/>
        <v/>
      </c>
      <c r="AH38" s="22" t="str">
        <f t="shared" si="32"/>
        <v/>
      </c>
      <c r="AI38" s="22" t="str">
        <f t="shared" si="32"/>
        <v/>
      </c>
      <c r="AJ38" s="22" t="str">
        <f t="shared" si="32"/>
        <v/>
      </c>
      <c r="AK38" s="22" t="str">
        <f t="shared" si="32"/>
        <v/>
      </c>
      <c r="AL38" s="22" t="str">
        <f t="shared" si="32"/>
        <v/>
      </c>
      <c r="AM38" s="22" t="str">
        <f t="shared" si="32"/>
        <v/>
      </c>
      <c r="AN38" s="22" t="str">
        <f t="shared" si="32"/>
        <v/>
      </c>
      <c r="AO38" s="22" t="str">
        <f t="shared" si="32"/>
        <v/>
      </c>
      <c r="AP38" s="22" t="str">
        <f t="shared" si="32"/>
        <v/>
      </c>
      <c r="AQ38" s="22" t="str">
        <f t="shared" si="32"/>
        <v/>
      </c>
      <c r="AR38" s="22" t="str">
        <f t="shared" si="32"/>
        <v/>
      </c>
      <c r="AS38" s="22" t="str">
        <f t="shared" si="32"/>
        <v/>
      </c>
    </row>
    <row r="39" spans="1:45" x14ac:dyDescent="0.3">
      <c r="A39" s="18">
        <f t="shared" si="22"/>
        <v>29</v>
      </c>
      <c r="B39" s="2">
        <f t="shared" si="23"/>
        <v>30</v>
      </c>
      <c r="C39" s="21" t="str" cm="1">
        <f t="array" ref="C39">IF(ISERROR(INDEX('Post-FTB Report'!$G$4:$G$5000,MATCH(1,($D$6='Post-FTB Report'!$F$4:$F$5000)*($A39='Post-FTB Report'!$E$4:$E$5000),0))),"",INDEX('Post-FTB Report'!$G$4:$G$5000,MATCH(1,($D$6='Post-FTB Report'!$F$4:$F$5000)*($A39='Post-FTB Report'!$E$4:$E$5000),0)))</f>
        <v/>
      </c>
      <c r="D39" s="20"/>
      <c r="E39" s="20"/>
      <c r="F39" s="32" t="str" cm="1">
        <f t="array" ref="F39">IF(ISERROR(INDEX('Post-FTB Report'!$K$4:$K$5000,MATCH(1,($D$6='Post-FTB Report'!$F$4:$F$5000)*($A39='Post-FTB Report'!$E$4:$E$5000),0))),"",INDEX('Post-FTB Report'!$K$4:$K$5000,MATCH(1,($D$6='Post-FTB Report'!$F$4:$F$5000)*($A39='Post-FTB Report'!$E$4:$E$5000),0)))</f>
        <v/>
      </c>
      <c r="G39" s="48" t="str" cm="1">
        <f t="array" ref="G39">IF(ISERROR(INDEX('Post-FTB Report'!$J$4:$J$5000,MATCH(1,($D$6='Post-FTB Report'!$F$4:$F$5000)*($A39='Post-FTB Report'!$E$4:$E$5000),0))),"",INDEX('Post-FTB Report'!$J$4:$J$5000,MATCH(1,($D$6='Post-FTB Report'!$F$4:$F$5000)*($A39='Post-FTB Report'!$E$4:$E$5000),0)))</f>
        <v/>
      </c>
      <c r="H39" s="90" t="str">
        <f t="shared" si="0"/>
        <v/>
      </c>
      <c r="J39" s="22" t="str">
        <f t="shared" ref="J39:AS39" si="33">IF(AND($G39&lt;K$7,$H39&gt;=K$7),$F39/12,"")</f>
        <v/>
      </c>
      <c r="K39" s="22" t="str">
        <f t="shared" si="33"/>
        <v/>
      </c>
      <c r="L39" s="22" t="str">
        <f t="shared" si="33"/>
        <v/>
      </c>
      <c r="M39" s="22" t="str">
        <f t="shared" si="33"/>
        <v/>
      </c>
      <c r="N39" s="22" t="str">
        <f t="shared" si="33"/>
        <v/>
      </c>
      <c r="O39" s="22" t="str">
        <f t="shared" si="33"/>
        <v/>
      </c>
      <c r="P39" s="22" t="str">
        <f t="shared" si="33"/>
        <v/>
      </c>
      <c r="Q39" s="22" t="str">
        <f t="shared" si="33"/>
        <v/>
      </c>
      <c r="R39" s="22" t="str">
        <f t="shared" si="33"/>
        <v/>
      </c>
      <c r="S39" s="22" t="str">
        <f t="shared" si="33"/>
        <v/>
      </c>
      <c r="T39" s="22" t="str">
        <f t="shared" si="33"/>
        <v/>
      </c>
      <c r="U39" s="22" t="str">
        <f t="shared" si="33"/>
        <v/>
      </c>
      <c r="V39" s="22" t="str">
        <f t="shared" si="33"/>
        <v/>
      </c>
      <c r="W39" s="22" t="str">
        <f t="shared" si="33"/>
        <v/>
      </c>
      <c r="X39" s="22" t="str">
        <f t="shared" si="33"/>
        <v/>
      </c>
      <c r="Y39" s="22" t="str">
        <f t="shared" si="33"/>
        <v/>
      </c>
      <c r="Z39" s="22" t="str">
        <f t="shared" si="33"/>
        <v/>
      </c>
      <c r="AA39" s="22" t="str">
        <f t="shared" si="33"/>
        <v/>
      </c>
      <c r="AB39" s="22" t="str">
        <f t="shared" si="33"/>
        <v/>
      </c>
      <c r="AC39" s="22" t="str">
        <f t="shared" si="33"/>
        <v/>
      </c>
      <c r="AD39" s="22" t="str">
        <f t="shared" si="33"/>
        <v/>
      </c>
      <c r="AE39" s="22" t="str">
        <f t="shared" si="33"/>
        <v/>
      </c>
      <c r="AF39" s="22" t="str">
        <f t="shared" si="33"/>
        <v/>
      </c>
      <c r="AG39" s="22" t="str">
        <f t="shared" si="33"/>
        <v/>
      </c>
      <c r="AH39" s="22" t="str">
        <f t="shared" si="33"/>
        <v/>
      </c>
      <c r="AI39" s="22" t="str">
        <f t="shared" si="33"/>
        <v/>
      </c>
      <c r="AJ39" s="22" t="str">
        <f t="shared" si="33"/>
        <v/>
      </c>
      <c r="AK39" s="22" t="str">
        <f t="shared" si="33"/>
        <v/>
      </c>
      <c r="AL39" s="22" t="str">
        <f t="shared" si="33"/>
        <v/>
      </c>
      <c r="AM39" s="22" t="str">
        <f t="shared" si="33"/>
        <v/>
      </c>
      <c r="AN39" s="22" t="str">
        <f t="shared" si="33"/>
        <v/>
      </c>
      <c r="AO39" s="22" t="str">
        <f t="shared" si="33"/>
        <v/>
      </c>
      <c r="AP39" s="22" t="str">
        <f t="shared" si="33"/>
        <v/>
      </c>
      <c r="AQ39" s="22" t="str">
        <f t="shared" si="33"/>
        <v/>
      </c>
      <c r="AR39" s="22" t="str">
        <f t="shared" si="33"/>
        <v/>
      </c>
      <c r="AS39" s="22" t="str">
        <f t="shared" si="33"/>
        <v/>
      </c>
    </row>
    <row r="40" spans="1:45" x14ac:dyDescent="0.3">
      <c r="A40" s="18">
        <f t="shared" si="22"/>
        <v>30</v>
      </c>
      <c r="B40" s="2">
        <f t="shared" si="23"/>
        <v>31</v>
      </c>
      <c r="C40" s="21" t="str" cm="1">
        <f t="array" ref="C40">IF(ISERROR(INDEX('Post-FTB Report'!$G$4:$G$5000,MATCH(1,($D$6='Post-FTB Report'!$F$4:$F$5000)*($A40='Post-FTB Report'!$E$4:$E$5000),0))),"",INDEX('Post-FTB Report'!$G$4:$G$5000,MATCH(1,($D$6='Post-FTB Report'!$F$4:$F$5000)*($A40='Post-FTB Report'!$E$4:$E$5000),0)))</f>
        <v/>
      </c>
      <c r="D40" s="20"/>
      <c r="E40" s="20"/>
      <c r="F40" s="32" t="str" cm="1">
        <f t="array" ref="F40">IF(ISERROR(INDEX('Post-FTB Report'!$K$4:$K$5000,MATCH(1,($D$6='Post-FTB Report'!$F$4:$F$5000)*($A40='Post-FTB Report'!$E$4:$E$5000),0))),"",INDEX('Post-FTB Report'!$K$4:$K$5000,MATCH(1,($D$6='Post-FTB Report'!$F$4:$F$5000)*($A40='Post-FTB Report'!$E$4:$E$5000),0)))</f>
        <v/>
      </c>
      <c r="G40" s="48" t="str" cm="1">
        <f t="array" ref="G40">IF(ISERROR(INDEX('Post-FTB Report'!$J$4:$J$5000,MATCH(1,($D$6='Post-FTB Report'!$F$4:$F$5000)*($A40='Post-FTB Report'!$E$4:$E$5000),0))),"",INDEX('Post-FTB Report'!$J$4:$J$5000,MATCH(1,($D$6='Post-FTB Report'!$F$4:$F$5000)*($A40='Post-FTB Report'!$E$4:$E$5000),0)))</f>
        <v/>
      </c>
      <c r="H40" s="90" t="str">
        <f t="shared" si="0"/>
        <v/>
      </c>
      <c r="J40" s="22" t="str">
        <f t="shared" ref="J40:AS40" si="34">IF(AND($G40&lt;K$7,$H40&gt;=K$7),$F40/12,"")</f>
        <v/>
      </c>
      <c r="K40" s="22" t="str">
        <f t="shared" si="34"/>
        <v/>
      </c>
      <c r="L40" s="22" t="str">
        <f t="shared" si="34"/>
        <v/>
      </c>
      <c r="M40" s="22" t="str">
        <f t="shared" si="34"/>
        <v/>
      </c>
      <c r="N40" s="22" t="str">
        <f t="shared" si="34"/>
        <v/>
      </c>
      <c r="O40" s="22" t="str">
        <f t="shared" si="34"/>
        <v/>
      </c>
      <c r="P40" s="22" t="str">
        <f t="shared" si="34"/>
        <v/>
      </c>
      <c r="Q40" s="22" t="str">
        <f t="shared" si="34"/>
        <v/>
      </c>
      <c r="R40" s="22" t="str">
        <f t="shared" si="34"/>
        <v/>
      </c>
      <c r="S40" s="22" t="str">
        <f t="shared" si="34"/>
        <v/>
      </c>
      <c r="T40" s="22" t="str">
        <f t="shared" si="34"/>
        <v/>
      </c>
      <c r="U40" s="22" t="str">
        <f t="shared" si="34"/>
        <v/>
      </c>
      <c r="V40" s="22" t="str">
        <f t="shared" si="34"/>
        <v/>
      </c>
      <c r="W40" s="22" t="str">
        <f t="shared" si="34"/>
        <v/>
      </c>
      <c r="X40" s="22" t="str">
        <f t="shared" si="34"/>
        <v/>
      </c>
      <c r="Y40" s="22" t="str">
        <f t="shared" si="34"/>
        <v/>
      </c>
      <c r="Z40" s="22" t="str">
        <f t="shared" si="34"/>
        <v/>
      </c>
      <c r="AA40" s="22" t="str">
        <f t="shared" si="34"/>
        <v/>
      </c>
      <c r="AB40" s="22" t="str">
        <f t="shared" si="34"/>
        <v/>
      </c>
      <c r="AC40" s="22" t="str">
        <f t="shared" si="34"/>
        <v/>
      </c>
      <c r="AD40" s="22" t="str">
        <f t="shared" si="34"/>
        <v/>
      </c>
      <c r="AE40" s="22" t="str">
        <f t="shared" si="34"/>
        <v/>
      </c>
      <c r="AF40" s="22" t="str">
        <f t="shared" si="34"/>
        <v/>
      </c>
      <c r="AG40" s="22" t="str">
        <f t="shared" si="34"/>
        <v/>
      </c>
      <c r="AH40" s="22" t="str">
        <f t="shared" si="34"/>
        <v/>
      </c>
      <c r="AI40" s="22" t="str">
        <f t="shared" si="34"/>
        <v/>
      </c>
      <c r="AJ40" s="22" t="str">
        <f t="shared" si="34"/>
        <v/>
      </c>
      <c r="AK40" s="22" t="str">
        <f t="shared" si="34"/>
        <v/>
      </c>
      <c r="AL40" s="22" t="str">
        <f t="shared" si="34"/>
        <v/>
      </c>
      <c r="AM40" s="22" t="str">
        <f t="shared" si="34"/>
        <v/>
      </c>
      <c r="AN40" s="22" t="str">
        <f t="shared" si="34"/>
        <v/>
      </c>
      <c r="AO40" s="22" t="str">
        <f t="shared" si="34"/>
        <v/>
      </c>
      <c r="AP40" s="22" t="str">
        <f t="shared" si="34"/>
        <v/>
      </c>
      <c r="AQ40" s="22" t="str">
        <f t="shared" si="34"/>
        <v/>
      </c>
      <c r="AR40" s="22" t="str">
        <f t="shared" si="34"/>
        <v/>
      </c>
      <c r="AS40" s="22" t="str">
        <f t="shared" si="34"/>
        <v/>
      </c>
    </row>
    <row r="41" spans="1:45" x14ac:dyDescent="0.3">
      <c r="A41" s="18">
        <f t="shared" si="22"/>
        <v>31</v>
      </c>
      <c r="B41" s="2">
        <f t="shared" si="23"/>
        <v>32</v>
      </c>
      <c r="C41" s="21" t="str" cm="1">
        <f t="array" ref="C41">IF(ISERROR(INDEX('Post-FTB Report'!$G$4:$G$5000,MATCH(1,($D$6='Post-FTB Report'!$F$4:$F$5000)*($A41='Post-FTB Report'!$E$4:$E$5000),0))),"",INDEX('Post-FTB Report'!$G$4:$G$5000,MATCH(1,($D$6='Post-FTB Report'!$F$4:$F$5000)*($A41='Post-FTB Report'!$E$4:$E$5000),0)))</f>
        <v/>
      </c>
      <c r="D41" s="20"/>
      <c r="E41" s="20"/>
      <c r="F41" s="32" t="str" cm="1">
        <f t="array" ref="F41">IF(ISERROR(INDEX('Post-FTB Report'!$K$4:$K$5000,MATCH(1,($D$6='Post-FTB Report'!$F$4:$F$5000)*($A41='Post-FTB Report'!$E$4:$E$5000),0))),"",INDEX('Post-FTB Report'!$K$4:$K$5000,MATCH(1,($D$6='Post-FTB Report'!$F$4:$F$5000)*($A41='Post-FTB Report'!$E$4:$E$5000),0)))</f>
        <v/>
      </c>
      <c r="G41" s="48" t="str" cm="1">
        <f t="array" ref="G41">IF(ISERROR(INDEX('Post-FTB Report'!$J$4:$J$5000,MATCH(1,($D$6='Post-FTB Report'!$F$4:$F$5000)*($A41='Post-FTB Report'!$E$4:$E$5000),0))),"",INDEX('Post-FTB Report'!$J$4:$J$5000,MATCH(1,($D$6='Post-FTB Report'!$F$4:$F$5000)*($A41='Post-FTB Report'!$E$4:$E$5000),0)))</f>
        <v/>
      </c>
      <c r="H41" s="90" t="str">
        <f t="shared" si="0"/>
        <v/>
      </c>
      <c r="J41" s="22" t="str">
        <f t="shared" ref="J41:AS41" si="35">IF(AND($G41&lt;K$7,$H41&gt;=K$7),$F41/12,"")</f>
        <v/>
      </c>
      <c r="K41" s="22" t="str">
        <f t="shared" si="35"/>
        <v/>
      </c>
      <c r="L41" s="22" t="str">
        <f t="shared" si="35"/>
        <v/>
      </c>
      <c r="M41" s="22" t="str">
        <f t="shared" si="35"/>
        <v/>
      </c>
      <c r="N41" s="22" t="str">
        <f t="shared" si="35"/>
        <v/>
      </c>
      <c r="O41" s="22" t="str">
        <f t="shared" si="35"/>
        <v/>
      </c>
      <c r="P41" s="22" t="str">
        <f t="shared" si="35"/>
        <v/>
      </c>
      <c r="Q41" s="22" t="str">
        <f t="shared" si="35"/>
        <v/>
      </c>
      <c r="R41" s="22" t="str">
        <f t="shared" si="35"/>
        <v/>
      </c>
      <c r="S41" s="22" t="str">
        <f t="shared" si="35"/>
        <v/>
      </c>
      <c r="T41" s="22" t="str">
        <f t="shared" si="35"/>
        <v/>
      </c>
      <c r="U41" s="22" t="str">
        <f t="shared" si="35"/>
        <v/>
      </c>
      <c r="V41" s="22" t="str">
        <f t="shared" si="35"/>
        <v/>
      </c>
      <c r="W41" s="22" t="str">
        <f t="shared" si="35"/>
        <v/>
      </c>
      <c r="X41" s="22" t="str">
        <f t="shared" si="35"/>
        <v/>
      </c>
      <c r="Y41" s="22" t="str">
        <f t="shared" si="35"/>
        <v/>
      </c>
      <c r="Z41" s="22" t="str">
        <f t="shared" si="35"/>
        <v/>
      </c>
      <c r="AA41" s="22" t="str">
        <f t="shared" si="35"/>
        <v/>
      </c>
      <c r="AB41" s="22" t="str">
        <f t="shared" si="35"/>
        <v/>
      </c>
      <c r="AC41" s="22" t="str">
        <f t="shared" si="35"/>
        <v/>
      </c>
      <c r="AD41" s="22" t="str">
        <f t="shared" si="35"/>
        <v/>
      </c>
      <c r="AE41" s="22" t="str">
        <f t="shared" si="35"/>
        <v/>
      </c>
      <c r="AF41" s="22" t="str">
        <f t="shared" si="35"/>
        <v/>
      </c>
      <c r="AG41" s="22" t="str">
        <f t="shared" si="35"/>
        <v/>
      </c>
      <c r="AH41" s="22" t="str">
        <f t="shared" si="35"/>
        <v/>
      </c>
      <c r="AI41" s="22" t="str">
        <f t="shared" si="35"/>
        <v/>
      </c>
      <c r="AJ41" s="22" t="str">
        <f t="shared" si="35"/>
        <v/>
      </c>
      <c r="AK41" s="22" t="str">
        <f t="shared" si="35"/>
        <v/>
      </c>
      <c r="AL41" s="22" t="str">
        <f t="shared" si="35"/>
        <v/>
      </c>
      <c r="AM41" s="22" t="str">
        <f t="shared" si="35"/>
        <v/>
      </c>
      <c r="AN41" s="22" t="str">
        <f t="shared" si="35"/>
        <v/>
      </c>
      <c r="AO41" s="22" t="str">
        <f t="shared" si="35"/>
        <v/>
      </c>
      <c r="AP41" s="22" t="str">
        <f t="shared" si="35"/>
        <v/>
      </c>
      <c r="AQ41" s="22" t="str">
        <f t="shared" si="35"/>
        <v/>
      </c>
      <c r="AR41" s="22" t="str">
        <f t="shared" si="35"/>
        <v/>
      </c>
      <c r="AS41" s="22" t="str">
        <f t="shared" si="35"/>
        <v/>
      </c>
    </row>
    <row r="42" spans="1:45" x14ac:dyDescent="0.3">
      <c r="A42" s="18">
        <f t="shared" si="22"/>
        <v>32</v>
      </c>
      <c r="B42" s="2">
        <f t="shared" si="23"/>
        <v>33</v>
      </c>
      <c r="C42" s="21" t="str" cm="1">
        <f t="array" ref="C42">IF(ISERROR(INDEX('Post-FTB Report'!$G$4:$G$5000,MATCH(1,($D$6='Post-FTB Report'!$F$4:$F$5000)*($A42='Post-FTB Report'!$E$4:$E$5000),0))),"",INDEX('Post-FTB Report'!$G$4:$G$5000,MATCH(1,($D$6='Post-FTB Report'!$F$4:$F$5000)*($A42='Post-FTB Report'!$E$4:$E$5000),0)))</f>
        <v/>
      </c>
      <c r="D42" s="20"/>
      <c r="E42" s="20"/>
      <c r="F42" s="32" t="str" cm="1">
        <f t="array" ref="F42">IF(ISERROR(INDEX('Post-FTB Report'!$K$4:$K$5000,MATCH(1,($D$6='Post-FTB Report'!$F$4:$F$5000)*($A42='Post-FTB Report'!$E$4:$E$5000),0))),"",INDEX('Post-FTB Report'!$K$4:$K$5000,MATCH(1,($D$6='Post-FTB Report'!$F$4:$F$5000)*($A42='Post-FTB Report'!$E$4:$E$5000),0)))</f>
        <v/>
      </c>
      <c r="G42" s="48" t="str" cm="1">
        <f t="array" ref="G42">IF(ISERROR(INDEX('Post-FTB Report'!$J$4:$J$5000,MATCH(1,($D$6='Post-FTB Report'!$F$4:$F$5000)*($A42='Post-FTB Report'!$E$4:$E$5000),0))),"",INDEX('Post-FTB Report'!$J$4:$J$5000,MATCH(1,($D$6='Post-FTB Report'!$F$4:$F$5000)*($A42='Post-FTB Report'!$E$4:$E$5000),0)))</f>
        <v/>
      </c>
      <c r="H42" s="90" t="str">
        <f t="shared" ref="H42:H73" si="36">IF(G42="","",EDATE(G42,12))</f>
        <v/>
      </c>
      <c r="J42" s="22" t="str">
        <f t="shared" ref="J42:AS42" si="37">IF(AND($G42&lt;K$7,$H42&gt;=K$7),$F42/12,"")</f>
        <v/>
      </c>
      <c r="K42" s="22" t="str">
        <f t="shared" si="37"/>
        <v/>
      </c>
      <c r="L42" s="22" t="str">
        <f t="shared" si="37"/>
        <v/>
      </c>
      <c r="M42" s="22" t="str">
        <f t="shared" si="37"/>
        <v/>
      </c>
      <c r="N42" s="22" t="str">
        <f t="shared" si="37"/>
        <v/>
      </c>
      <c r="O42" s="22" t="str">
        <f t="shared" si="37"/>
        <v/>
      </c>
      <c r="P42" s="22" t="str">
        <f t="shared" si="37"/>
        <v/>
      </c>
      <c r="Q42" s="22" t="str">
        <f t="shared" si="37"/>
        <v/>
      </c>
      <c r="R42" s="22" t="str">
        <f t="shared" si="37"/>
        <v/>
      </c>
      <c r="S42" s="22" t="str">
        <f t="shared" si="37"/>
        <v/>
      </c>
      <c r="T42" s="22" t="str">
        <f t="shared" si="37"/>
        <v/>
      </c>
      <c r="U42" s="22" t="str">
        <f t="shared" si="37"/>
        <v/>
      </c>
      <c r="V42" s="22" t="str">
        <f t="shared" si="37"/>
        <v/>
      </c>
      <c r="W42" s="22" t="str">
        <f t="shared" si="37"/>
        <v/>
      </c>
      <c r="X42" s="22" t="str">
        <f t="shared" si="37"/>
        <v/>
      </c>
      <c r="Y42" s="22" t="str">
        <f t="shared" si="37"/>
        <v/>
      </c>
      <c r="Z42" s="22" t="str">
        <f t="shared" si="37"/>
        <v/>
      </c>
      <c r="AA42" s="22" t="str">
        <f t="shared" si="37"/>
        <v/>
      </c>
      <c r="AB42" s="22" t="str">
        <f t="shared" si="37"/>
        <v/>
      </c>
      <c r="AC42" s="22" t="str">
        <f t="shared" si="37"/>
        <v/>
      </c>
      <c r="AD42" s="22" t="str">
        <f t="shared" si="37"/>
        <v/>
      </c>
      <c r="AE42" s="22" t="str">
        <f t="shared" si="37"/>
        <v/>
      </c>
      <c r="AF42" s="22" t="str">
        <f t="shared" si="37"/>
        <v/>
      </c>
      <c r="AG42" s="22" t="str">
        <f t="shared" si="37"/>
        <v/>
      </c>
      <c r="AH42" s="22" t="str">
        <f t="shared" si="37"/>
        <v/>
      </c>
      <c r="AI42" s="22" t="str">
        <f t="shared" si="37"/>
        <v/>
      </c>
      <c r="AJ42" s="22" t="str">
        <f t="shared" si="37"/>
        <v/>
      </c>
      <c r="AK42" s="22" t="str">
        <f t="shared" si="37"/>
        <v/>
      </c>
      <c r="AL42" s="22" t="str">
        <f t="shared" si="37"/>
        <v/>
      </c>
      <c r="AM42" s="22" t="str">
        <f t="shared" si="37"/>
        <v/>
      </c>
      <c r="AN42" s="22" t="str">
        <f t="shared" si="37"/>
        <v/>
      </c>
      <c r="AO42" s="22" t="str">
        <f t="shared" si="37"/>
        <v/>
      </c>
      <c r="AP42" s="22" t="str">
        <f t="shared" si="37"/>
        <v/>
      </c>
      <c r="AQ42" s="22" t="str">
        <f t="shared" si="37"/>
        <v/>
      </c>
      <c r="AR42" s="22" t="str">
        <f t="shared" si="37"/>
        <v/>
      </c>
      <c r="AS42" s="22" t="str">
        <f t="shared" si="37"/>
        <v/>
      </c>
    </row>
    <row r="43" spans="1:45" x14ac:dyDescent="0.3">
      <c r="A43" s="18">
        <f t="shared" si="22"/>
        <v>33</v>
      </c>
      <c r="B43" s="2">
        <f t="shared" si="23"/>
        <v>34</v>
      </c>
      <c r="C43" s="21" t="str" cm="1">
        <f t="array" ref="C43">IF(ISERROR(INDEX('Post-FTB Report'!$G$4:$G$5000,MATCH(1,($D$6='Post-FTB Report'!$F$4:$F$5000)*($A43='Post-FTB Report'!$E$4:$E$5000),0))),"",INDEX('Post-FTB Report'!$G$4:$G$5000,MATCH(1,($D$6='Post-FTB Report'!$F$4:$F$5000)*($A43='Post-FTB Report'!$E$4:$E$5000),0)))</f>
        <v/>
      </c>
      <c r="D43" s="20"/>
      <c r="E43" s="20"/>
      <c r="F43" s="32" t="str" cm="1">
        <f t="array" ref="F43">IF(ISERROR(INDEX('Post-FTB Report'!$K$4:$K$5000,MATCH(1,($D$6='Post-FTB Report'!$F$4:$F$5000)*($A43='Post-FTB Report'!$E$4:$E$5000),0))),"",INDEX('Post-FTB Report'!$K$4:$K$5000,MATCH(1,($D$6='Post-FTB Report'!$F$4:$F$5000)*($A43='Post-FTB Report'!$E$4:$E$5000),0)))</f>
        <v/>
      </c>
      <c r="G43" s="48" t="str" cm="1">
        <f t="array" ref="G43">IF(ISERROR(INDEX('Post-FTB Report'!$J$4:$J$5000,MATCH(1,($D$6='Post-FTB Report'!$F$4:$F$5000)*($A43='Post-FTB Report'!$E$4:$E$5000),0))),"",INDEX('Post-FTB Report'!$J$4:$J$5000,MATCH(1,($D$6='Post-FTB Report'!$F$4:$F$5000)*($A43='Post-FTB Report'!$E$4:$E$5000),0)))</f>
        <v/>
      </c>
      <c r="H43" s="90" t="str">
        <f t="shared" si="36"/>
        <v/>
      </c>
      <c r="J43" s="22" t="str">
        <f t="shared" ref="J43:AS43" si="38">IF(AND($G43&lt;K$7,$H43&gt;=K$7),$F43/12,"")</f>
        <v/>
      </c>
      <c r="K43" s="22" t="str">
        <f t="shared" si="38"/>
        <v/>
      </c>
      <c r="L43" s="22" t="str">
        <f t="shared" si="38"/>
        <v/>
      </c>
      <c r="M43" s="22" t="str">
        <f t="shared" si="38"/>
        <v/>
      </c>
      <c r="N43" s="22" t="str">
        <f t="shared" si="38"/>
        <v/>
      </c>
      <c r="O43" s="22" t="str">
        <f t="shared" si="38"/>
        <v/>
      </c>
      <c r="P43" s="22" t="str">
        <f t="shared" si="38"/>
        <v/>
      </c>
      <c r="Q43" s="22" t="str">
        <f t="shared" si="38"/>
        <v/>
      </c>
      <c r="R43" s="22" t="str">
        <f t="shared" si="38"/>
        <v/>
      </c>
      <c r="S43" s="22" t="str">
        <f t="shared" si="38"/>
        <v/>
      </c>
      <c r="T43" s="22" t="str">
        <f t="shared" si="38"/>
        <v/>
      </c>
      <c r="U43" s="22" t="str">
        <f t="shared" si="38"/>
        <v/>
      </c>
      <c r="V43" s="22" t="str">
        <f t="shared" si="38"/>
        <v/>
      </c>
      <c r="W43" s="22" t="str">
        <f t="shared" si="38"/>
        <v/>
      </c>
      <c r="X43" s="22" t="str">
        <f t="shared" si="38"/>
        <v/>
      </c>
      <c r="Y43" s="22" t="str">
        <f t="shared" si="38"/>
        <v/>
      </c>
      <c r="Z43" s="22" t="str">
        <f t="shared" si="38"/>
        <v/>
      </c>
      <c r="AA43" s="22" t="str">
        <f t="shared" si="38"/>
        <v/>
      </c>
      <c r="AB43" s="22" t="str">
        <f t="shared" si="38"/>
        <v/>
      </c>
      <c r="AC43" s="22" t="str">
        <f t="shared" si="38"/>
        <v/>
      </c>
      <c r="AD43" s="22" t="str">
        <f t="shared" si="38"/>
        <v/>
      </c>
      <c r="AE43" s="22" t="str">
        <f t="shared" si="38"/>
        <v/>
      </c>
      <c r="AF43" s="22" t="str">
        <f t="shared" si="38"/>
        <v/>
      </c>
      <c r="AG43" s="22" t="str">
        <f t="shared" si="38"/>
        <v/>
      </c>
      <c r="AH43" s="22" t="str">
        <f t="shared" si="38"/>
        <v/>
      </c>
      <c r="AI43" s="22" t="str">
        <f t="shared" si="38"/>
        <v/>
      </c>
      <c r="AJ43" s="22" t="str">
        <f t="shared" si="38"/>
        <v/>
      </c>
      <c r="AK43" s="22" t="str">
        <f t="shared" si="38"/>
        <v/>
      </c>
      <c r="AL43" s="22" t="str">
        <f t="shared" si="38"/>
        <v/>
      </c>
      <c r="AM43" s="22" t="str">
        <f t="shared" si="38"/>
        <v/>
      </c>
      <c r="AN43" s="22" t="str">
        <f t="shared" si="38"/>
        <v/>
      </c>
      <c r="AO43" s="22" t="str">
        <f t="shared" si="38"/>
        <v/>
      </c>
      <c r="AP43" s="22" t="str">
        <f t="shared" si="38"/>
        <v/>
      </c>
      <c r="AQ43" s="22" t="str">
        <f t="shared" si="38"/>
        <v/>
      </c>
      <c r="AR43" s="22" t="str">
        <f t="shared" si="38"/>
        <v/>
      </c>
      <c r="AS43" s="22" t="str">
        <f t="shared" si="38"/>
        <v/>
      </c>
    </row>
    <row r="44" spans="1:45" x14ac:dyDescent="0.3">
      <c r="A44" s="18">
        <f t="shared" si="22"/>
        <v>34</v>
      </c>
      <c r="B44" s="2">
        <f t="shared" si="23"/>
        <v>35</v>
      </c>
      <c r="C44" s="21" t="str" cm="1">
        <f t="array" ref="C44">IF(ISERROR(INDEX('Post-FTB Report'!$G$4:$G$5000,MATCH(1,($D$6='Post-FTB Report'!$F$4:$F$5000)*($A44='Post-FTB Report'!$E$4:$E$5000),0))),"",INDEX('Post-FTB Report'!$G$4:$G$5000,MATCH(1,($D$6='Post-FTB Report'!$F$4:$F$5000)*($A44='Post-FTB Report'!$E$4:$E$5000),0)))</f>
        <v/>
      </c>
      <c r="D44" s="20"/>
      <c r="E44" s="20"/>
      <c r="F44" s="32" t="str" cm="1">
        <f t="array" ref="F44">IF(ISERROR(INDEX('Post-FTB Report'!$K$4:$K$5000,MATCH(1,($D$6='Post-FTB Report'!$F$4:$F$5000)*($A44='Post-FTB Report'!$E$4:$E$5000),0))),"",INDEX('Post-FTB Report'!$K$4:$K$5000,MATCH(1,($D$6='Post-FTB Report'!$F$4:$F$5000)*($A44='Post-FTB Report'!$E$4:$E$5000),0)))</f>
        <v/>
      </c>
      <c r="G44" s="48" t="str" cm="1">
        <f t="array" ref="G44">IF(ISERROR(INDEX('Post-FTB Report'!$J$4:$J$5000,MATCH(1,($D$6='Post-FTB Report'!$F$4:$F$5000)*($A44='Post-FTB Report'!$E$4:$E$5000),0))),"",INDEX('Post-FTB Report'!$J$4:$J$5000,MATCH(1,($D$6='Post-FTB Report'!$F$4:$F$5000)*($A44='Post-FTB Report'!$E$4:$E$5000),0)))</f>
        <v/>
      </c>
      <c r="H44" s="90" t="str">
        <f t="shared" si="36"/>
        <v/>
      </c>
      <c r="J44" s="22" t="str">
        <f t="shared" ref="J44:AS44" si="39">IF(AND($G44&lt;K$7,$H44&gt;=K$7),$F44/12,"")</f>
        <v/>
      </c>
      <c r="K44" s="22" t="str">
        <f t="shared" si="39"/>
        <v/>
      </c>
      <c r="L44" s="22" t="str">
        <f t="shared" si="39"/>
        <v/>
      </c>
      <c r="M44" s="22" t="str">
        <f t="shared" si="39"/>
        <v/>
      </c>
      <c r="N44" s="22" t="str">
        <f t="shared" si="39"/>
        <v/>
      </c>
      <c r="O44" s="22" t="str">
        <f t="shared" si="39"/>
        <v/>
      </c>
      <c r="P44" s="22" t="str">
        <f t="shared" si="39"/>
        <v/>
      </c>
      <c r="Q44" s="22" t="str">
        <f t="shared" si="39"/>
        <v/>
      </c>
      <c r="R44" s="22" t="str">
        <f t="shared" si="39"/>
        <v/>
      </c>
      <c r="S44" s="22" t="str">
        <f t="shared" si="39"/>
        <v/>
      </c>
      <c r="T44" s="22" t="str">
        <f t="shared" si="39"/>
        <v/>
      </c>
      <c r="U44" s="22" t="str">
        <f t="shared" si="39"/>
        <v/>
      </c>
      <c r="V44" s="22" t="str">
        <f t="shared" si="39"/>
        <v/>
      </c>
      <c r="W44" s="22" t="str">
        <f t="shared" si="39"/>
        <v/>
      </c>
      <c r="X44" s="22" t="str">
        <f t="shared" si="39"/>
        <v/>
      </c>
      <c r="Y44" s="22" t="str">
        <f t="shared" si="39"/>
        <v/>
      </c>
      <c r="Z44" s="22" t="str">
        <f t="shared" si="39"/>
        <v/>
      </c>
      <c r="AA44" s="22" t="str">
        <f t="shared" si="39"/>
        <v/>
      </c>
      <c r="AB44" s="22" t="str">
        <f t="shared" si="39"/>
        <v/>
      </c>
      <c r="AC44" s="22" t="str">
        <f t="shared" si="39"/>
        <v/>
      </c>
      <c r="AD44" s="22" t="str">
        <f t="shared" si="39"/>
        <v/>
      </c>
      <c r="AE44" s="22" t="str">
        <f t="shared" si="39"/>
        <v/>
      </c>
      <c r="AF44" s="22" t="str">
        <f t="shared" si="39"/>
        <v/>
      </c>
      <c r="AG44" s="22" t="str">
        <f t="shared" si="39"/>
        <v/>
      </c>
      <c r="AH44" s="22" t="str">
        <f t="shared" si="39"/>
        <v/>
      </c>
      <c r="AI44" s="22" t="str">
        <f t="shared" si="39"/>
        <v/>
      </c>
      <c r="AJ44" s="22" t="str">
        <f t="shared" si="39"/>
        <v/>
      </c>
      <c r="AK44" s="22" t="str">
        <f t="shared" si="39"/>
        <v/>
      </c>
      <c r="AL44" s="22" t="str">
        <f t="shared" si="39"/>
        <v/>
      </c>
      <c r="AM44" s="22" t="str">
        <f t="shared" si="39"/>
        <v/>
      </c>
      <c r="AN44" s="22" t="str">
        <f t="shared" si="39"/>
        <v/>
      </c>
      <c r="AO44" s="22" t="str">
        <f t="shared" si="39"/>
        <v/>
      </c>
      <c r="AP44" s="22" t="str">
        <f t="shared" si="39"/>
        <v/>
      </c>
      <c r="AQ44" s="22" t="str">
        <f t="shared" si="39"/>
        <v/>
      </c>
      <c r="AR44" s="22" t="str">
        <f t="shared" si="39"/>
        <v/>
      </c>
      <c r="AS44" s="22" t="str">
        <f t="shared" si="39"/>
        <v/>
      </c>
    </row>
    <row r="45" spans="1:45" x14ac:dyDescent="0.3">
      <c r="A45" s="18">
        <f t="shared" si="22"/>
        <v>35</v>
      </c>
      <c r="B45" s="2">
        <f t="shared" si="23"/>
        <v>36</v>
      </c>
      <c r="C45" s="21" t="str" cm="1">
        <f t="array" ref="C45">IF(ISERROR(INDEX('Post-FTB Report'!$G$4:$G$5000,MATCH(1,($D$6='Post-FTB Report'!$F$4:$F$5000)*($A45='Post-FTB Report'!$E$4:$E$5000),0))),"",INDEX('Post-FTB Report'!$G$4:$G$5000,MATCH(1,($D$6='Post-FTB Report'!$F$4:$F$5000)*($A45='Post-FTB Report'!$E$4:$E$5000),0)))</f>
        <v/>
      </c>
      <c r="D45" s="20"/>
      <c r="E45" s="20"/>
      <c r="F45" s="32" t="str" cm="1">
        <f t="array" ref="F45">IF(ISERROR(INDEX('Post-FTB Report'!$K$4:$K$5000,MATCH(1,($D$6='Post-FTB Report'!$F$4:$F$5000)*($A45='Post-FTB Report'!$E$4:$E$5000),0))),"",INDEX('Post-FTB Report'!$K$4:$K$5000,MATCH(1,($D$6='Post-FTB Report'!$F$4:$F$5000)*($A45='Post-FTB Report'!$E$4:$E$5000),0)))</f>
        <v/>
      </c>
      <c r="G45" s="48" t="str" cm="1">
        <f t="array" ref="G45">IF(ISERROR(INDEX('Post-FTB Report'!$J$4:$J$5000,MATCH(1,($D$6='Post-FTB Report'!$F$4:$F$5000)*($A45='Post-FTB Report'!$E$4:$E$5000),0))),"",INDEX('Post-FTB Report'!$J$4:$J$5000,MATCH(1,($D$6='Post-FTB Report'!$F$4:$F$5000)*($A45='Post-FTB Report'!$E$4:$E$5000),0)))</f>
        <v/>
      </c>
      <c r="H45" s="90" t="str">
        <f t="shared" si="36"/>
        <v/>
      </c>
      <c r="J45" s="22" t="str">
        <f t="shared" ref="J45:AS45" si="40">IF(AND($G45&lt;K$7,$H45&gt;=K$7),$F45/12,"")</f>
        <v/>
      </c>
      <c r="K45" s="22" t="str">
        <f t="shared" si="40"/>
        <v/>
      </c>
      <c r="L45" s="22" t="str">
        <f t="shared" si="40"/>
        <v/>
      </c>
      <c r="M45" s="22" t="str">
        <f t="shared" si="40"/>
        <v/>
      </c>
      <c r="N45" s="22" t="str">
        <f t="shared" si="40"/>
        <v/>
      </c>
      <c r="O45" s="22" t="str">
        <f t="shared" si="40"/>
        <v/>
      </c>
      <c r="P45" s="22" t="str">
        <f t="shared" si="40"/>
        <v/>
      </c>
      <c r="Q45" s="22" t="str">
        <f t="shared" si="40"/>
        <v/>
      </c>
      <c r="R45" s="22" t="str">
        <f t="shared" si="40"/>
        <v/>
      </c>
      <c r="S45" s="22" t="str">
        <f t="shared" si="40"/>
        <v/>
      </c>
      <c r="T45" s="22" t="str">
        <f t="shared" si="40"/>
        <v/>
      </c>
      <c r="U45" s="22" t="str">
        <f t="shared" si="40"/>
        <v/>
      </c>
      <c r="V45" s="22" t="str">
        <f t="shared" si="40"/>
        <v/>
      </c>
      <c r="W45" s="22" t="str">
        <f t="shared" si="40"/>
        <v/>
      </c>
      <c r="X45" s="22" t="str">
        <f t="shared" si="40"/>
        <v/>
      </c>
      <c r="Y45" s="22" t="str">
        <f t="shared" si="40"/>
        <v/>
      </c>
      <c r="Z45" s="22" t="str">
        <f t="shared" si="40"/>
        <v/>
      </c>
      <c r="AA45" s="22" t="str">
        <f t="shared" si="40"/>
        <v/>
      </c>
      <c r="AB45" s="22" t="str">
        <f t="shared" si="40"/>
        <v/>
      </c>
      <c r="AC45" s="22" t="str">
        <f t="shared" si="40"/>
        <v/>
      </c>
      <c r="AD45" s="22" t="str">
        <f t="shared" si="40"/>
        <v/>
      </c>
      <c r="AE45" s="22" t="str">
        <f t="shared" si="40"/>
        <v/>
      </c>
      <c r="AF45" s="22" t="str">
        <f t="shared" si="40"/>
        <v/>
      </c>
      <c r="AG45" s="22" t="str">
        <f t="shared" si="40"/>
        <v/>
      </c>
      <c r="AH45" s="22" t="str">
        <f t="shared" si="40"/>
        <v/>
      </c>
      <c r="AI45" s="22" t="str">
        <f t="shared" si="40"/>
        <v/>
      </c>
      <c r="AJ45" s="22" t="str">
        <f t="shared" si="40"/>
        <v/>
      </c>
      <c r="AK45" s="22" t="str">
        <f t="shared" si="40"/>
        <v/>
      </c>
      <c r="AL45" s="22" t="str">
        <f t="shared" si="40"/>
        <v/>
      </c>
      <c r="AM45" s="22" t="str">
        <f t="shared" si="40"/>
        <v/>
      </c>
      <c r="AN45" s="22" t="str">
        <f t="shared" si="40"/>
        <v/>
      </c>
      <c r="AO45" s="22" t="str">
        <f t="shared" si="40"/>
        <v/>
      </c>
      <c r="AP45" s="22" t="str">
        <f t="shared" si="40"/>
        <v/>
      </c>
      <c r="AQ45" s="22" t="str">
        <f t="shared" si="40"/>
        <v/>
      </c>
      <c r="AR45" s="22" t="str">
        <f t="shared" si="40"/>
        <v/>
      </c>
      <c r="AS45" s="22" t="str">
        <f t="shared" si="40"/>
        <v/>
      </c>
    </row>
    <row r="46" spans="1:45" x14ac:dyDescent="0.3">
      <c r="A46" s="18">
        <f t="shared" si="22"/>
        <v>36</v>
      </c>
      <c r="B46" s="2">
        <f t="shared" si="23"/>
        <v>37</v>
      </c>
      <c r="C46" s="21" t="str" cm="1">
        <f t="array" ref="C46">IF(ISERROR(INDEX('Post-FTB Report'!$G$4:$G$5000,MATCH(1,($D$6='Post-FTB Report'!$F$4:$F$5000)*($A46='Post-FTB Report'!$E$4:$E$5000),0))),"",INDEX('Post-FTB Report'!$G$4:$G$5000,MATCH(1,($D$6='Post-FTB Report'!$F$4:$F$5000)*($A46='Post-FTB Report'!$E$4:$E$5000),0)))</f>
        <v/>
      </c>
      <c r="D46" s="20"/>
      <c r="E46" s="20"/>
      <c r="F46" s="32" t="str" cm="1">
        <f t="array" ref="F46">IF(ISERROR(INDEX('Post-FTB Report'!$K$4:$K$5000,MATCH(1,($D$6='Post-FTB Report'!$F$4:$F$5000)*($A46='Post-FTB Report'!$E$4:$E$5000),0))),"",INDEX('Post-FTB Report'!$K$4:$K$5000,MATCH(1,($D$6='Post-FTB Report'!$F$4:$F$5000)*($A46='Post-FTB Report'!$E$4:$E$5000),0)))</f>
        <v/>
      </c>
      <c r="G46" s="48" t="str" cm="1">
        <f t="array" ref="G46">IF(ISERROR(INDEX('Post-FTB Report'!$J$4:$J$5000,MATCH(1,($D$6='Post-FTB Report'!$F$4:$F$5000)*($A46='Post-FTB Report'!$E$4:$E$5000),0))),"",INDEX('Post-FTB Report'!$J$4:$J$5000,MATCH(1,($D$6='Post-FTB Report'!$F$4:$F$5000)*($A46='Post-FTB Report'!$E$4:$E$5000),0)))</f>
        <v/>
      </c>
      <c r="H46" s="90" t="str">
        <f t="shared" si="36"/>
        <v/>
      </c>
      <c r="J46" s="22" t="str">
        <f t="shared" ref="J46:AS46" si="41">IF(AND($G46&lt;K$7,$H46&gt;=K$7),$F46/12,"")</f>
        <v/>
      </c>
      <c r="K46" s="22" t="str">
        <f t="shared" si="41"/>
        <v/>
      </c>
      <c r="L46" s="22" t="str">
        <f t="shared" si="41"/>
        <v/>
      </c>
      <c r="M46" s="22" t="str">
        <f t="shared" si="41"/>
        <v/>
      </c>
      <c r="N46" s="22" t="str">
        <f t="shared" si="41"/>
        <v/>
      </c>
      <c r="O46" s="22" t="str">
        <f t="shared" si="41"/>
        <v/>
      </c>
      <c r="P46" s="22" t="str">
        <f t="shared" si="41"/>
        <v/>
      </c>
      <c r="Q46" s="22" t="str">
        <f t="shared" si="41"/>
        <v/>
      </c>
      <c r="R46" s="22" t="str">
        <f t="shared" si="41"/>
        <v/>
      </c>
      <c r="S46" s="22" t="str">
        <f t="shared" si="41"/>
        <v/>
      </c>
      <c r="T46" s="22" t="str">
        <f t="shared" si="41"/>
        <v/>
      </c>
      <c r="U46" s="22" t="str">
        <f t="shared" si="41"/>
        <v/>
      </c>
      <c r="V46" s="22" t="str">
        <f t="shared" si="41"/>
        <v/>
      </c>
      <c r="W46" s="22" t="str">
        <f t="shared" si="41"/>
        <v/>
      </c>
      <c r="X46" s="22" t="str">
        <f t="shared" si="41"/>
        <v/>
      </c>
      <c r="Y46" s="22" t="str">
        <f t="shared" si="41"/>
        <v/>
      </c>
      <c r="Z46" s="22" t="str">
        <f t="shared" si="41"/>
        <v/>
      </c>
      <c r="AA46" s="22" t="str">
        <f t="shared" si="41"/>
        <v/>
      </c>
      <c r="AB46" s="22" t="str">
        <f t="shared" si="41"/>
        <v/>
      </c>
      <c r="AC46" s="22" t="str">
        <f t="shared" si="41"/>
        <v/>
      </c>
      <c r="AD46" s="22" t="str">
        <f t="shared" si="41"/>
        <v/>
      </c>
      <c r="AE46" s="22" t="str">
        <f t="shared" si="41"/>
        <v/>
      </c>
      <c r="AF46" s="22" t="str">
        <f t="shared" si="41"/>
        <v/>
      </c>
      <c r="AG46" s="22" t="str">
        <f t="shared" si="41"/>
        <v/>
      </c>
      <c r="AH46" s="22" t="str">
        <f t="shared" si="41"/>
        <v/>
      </c>
      <c r="AI46" s="22" t="str">
        <f t="shared" si="41"/>
        <v/>
      </c>
      <c r="AJ46" s="22" t="str">
        <f t="shared" si="41"/>
        <v/>
      </c>
      <c r="AK46" s="22" t="str">
        <f t="shared" si="41"/>
        <v/>
      </c>
      <c r="AL46" s="22" t="str">
        <f t="shared" si="41"/>
        <v/>
      </c>
      <c r="AM46" s="22" t="str">
        <f t="shared" si="41"/>
        <v/>
      </c>
      <c r="AN46" s="22" t="str">
        <f t="shared" si="41"/>
        <v/>
      </c>
      <c r="AO46" s="22" t="str">
        <f t="shared" si="41"/>
        <v/>
      </c>
      <c r="AP46" s="22" t="str">
        <f t="shared" si="41"/>
        <v/>
      </c>
      <c r="AQ46" s="22" t="str">
        <f t="shared" si="41"/>
        <v/>
      </c>
      <c r="AR46" s="22" t="str">
        <f t="shared" si="41"/>
        <v/>
      </c>
      <c r="AS46" s="22" t="str">
        <f t="shared" si="41"/>
        <v/>
      </c>
    </row>
    <row r="47" spans="1:45" x14ac:dyDescent="0.3">
      <c r="A47" s="18">
        <f t="shared" si="22"/>
        <v>37</v>
      </c>
      <c r="B47" s="2">
        <f t="shared" si="23"/>
        <v>38</v>
      </c>
      <c r="C47" s="21" t="str" cm="1">
        <f t="array" ref="C47">IF(ISERROR(INDEX('Post-FTB Report'!$G$4:$G$5000,MATCH(1,($D$6='Post-FTB Report'!$F$4:$F$5000)*($A47='Post-FTB Report'!$E$4:$E$5000),0))),"",INDEX('Post-FTB Report'!$G$4:$G$5000,MATCH(1,($D$6='Post-FTB Report'!$F$4:$F$5000)*($A47='Post-FTB Report'!$E$4:$E$5000),0)))</f>
        <v/>
      </c>
      <c r="D47" s="20"/>
      <c r="E47" s="20"/>
      <c r="F47" s="32" t="str" cm="1">
        <f t="array" ref="F47">IF(ISERROR(INDEX('Post-FTB Report'!$K$4:$K$5000,MATCH(1,($D$6='Post-FTB Report'!$F$4:$F$5000)*($A47='Post-FTB Report'!$E$4:$E$5000),0))),"",INDEX('Post-FTB Report'!$K$4:$K$5000,MATCH(1,($D$6='Post-FTB Report'!$F$4:$F$5000)*($A47='Post-FTB Report'!$E$4:$E$5000),0)))</f>
        <v/>
      </c>
      <c r="G47" s="48" t="str" cm="1">
        <f t="array" ref="G47">IF(ISERROR(INDEX('Post-FTB Report'!$J$4:$J$5000,MATCH(1,($D$6='Post-FTB Report'!$F$4:$F$5000)*($A47='Post-FTB Report'!$E$4:$E$5000),0))),"",INDEX('Post-FTB Report'!$J$4:$J$5000,MATCH(1,($D$6='Post-FTB Report'!$F$4:$F$5000)*($A47='Post-FTB Report'!$E$4:$E$5000),0)))</f>
        <v/>
      </c>
      <c r="H47" s="90" t="str">
        <f t="shared" si="36"/>
        <v/>
      </c>
      <c r="J47" s="22" t="str">
        <f t="shared" ref="J47:AS47" si="42">IF(AND($G47&lt;K$7,$H47&gt;=K$7),$F47/12,"")</f>
        <v/>
      </c>
      <c r="K47" s="22" t="str">
        <f t="shared" si="42"/>
        <v/>
      </c>
      <c r="L47" s="22" t="str">
        <f t="shared" si="42"/>
        <v/>
      </c>
      <c r="M47" s="22" t="str">
        <f t="shared" si="42"/>
        <v/>
      </c>
      <c r="N47" s="22" t="str">
        <f t="shared" si="42"/>
        <v/>
      </c>
      <c r="O47" s="22" t="str">
        <f t="shared" si="42"/>
        <v/>
      </c>
      <c r="P47" s="22" t="str">
        <f t="shared" si="42"/>
        <v/>
      </c>
      <c r="Q47" s="22" t="str">
        <f t="shared" si="42"/>
        <v/>
      </c>
      <c r="R47" s="22" t="str">
        <f t="shared" si="42"/>
        <v/>
      </c>
      <c r="S47" s="22" t="str">
        <f t="shared" si="42"/>
        <v/>
      </c>
      <c r="T47" s="22" t="str">
        <f t="shared" si="42"/>
        <v/>
      </c>
      <c r="U47" s="22" t="str">
        <f t="shared" si="42"/>
        <v/>
      </c>
      <c r="V47" s="22" t="str">
        <f t="shared" si="42"/>
        <v/>
      </c>
      <c r="W47" s="22" t="str">
        <f t="shared" si="42"/>
        <v/>
      </c>
      <c r="X47" s="22" t="str">
        <f t="shared" si="42"/>
        <v/>
      </c>
      <c r="Y47" s="22" t="str">
        <f t="shared" si="42"/>
        <v/>
      </c>
      <c r="Z47" s="22" t="str">
        <f t="shared" si="42"/>
        <v/>
      </c>
      <c r="AA47" s="22" t="str">
        <f t="shared" si="42"/>
        <v/>
      </c>
      <c r="AB47" s="22" t="str">
        <f t="shared" si="42"/>
        <v/>
      </c>
      <c r="AC47" s="22" t="str">
        <f t="shared" si="42"/>
        <v/>
      </c>
      <c r="AD47" s="22" t="str">
        <f t="shared" si="42"/>
        <v/>
      </c>
      <c r="AE47" s="22" t="str">
        <f t="shared" si="42"/>
        <v/>
      </c>
      <c r="AF47" s="22" t="str">
        <f t="shared" si="42"/>
        <v/>
      </c>
      <c r="AG47" s="22" t="str">
        <f t="shared" si="42"/>
        <v/>
      </c>
      <c r="AH47" s="22" t="str">
        <f t="shared" si="42"/>
        <v/>
      </c>
      <c r="AI47" s="22" t="str">
        <f t="shared" si="42"/>
        <v/>
      </c>
      <c r="AJ47" s="22" t="str">
        <f t="shared" si="42"/>
        <v/>
      </c>
      <c r="AK47" s="22" t="str">
        <f t="shared" si="42"/>
        <v/>
      </c>
      <c r="AL47" s="22" t="str">
        <f t="shared" si="42"/>
        <v/>
      </c>
      <c r="AM47" s="22" t="str">
        <f t="shared" si="42"/>
        <v/>
      </c>
      <c r="AN47" s="22" t="str">
        <f t="shared" si="42"/>
        <v/>
      </c>
      <c r="AO47" s="22" t="str">
        <f t="shared" si="42"/>
        <v/>
      </c>
      <c r="AP47" s="22" t="str">
        <f t="shared" si="42"/>
        <v/>
      </c>
      <c r="AQ47" s="22" t="str">
        <f t="shared" si="42"/>
        <v/>
      </c>
      <c r="AR47" s="22" t="str">
        <f t="shared" si="42"/>
        <v/>
      </c>
      <c r="AS47" s="22" t="str">
        <f t="shared" si="42"/>
        <v/>
      </c>
    </row>
    <row r="48" spans="1:45" x14ac:dyDescent="0.3">
      <c r="A48" s="18">
        <f t="shared" si="22"/>
        <v>38</v>
      </c>
      <c r="B48" s="2">
        <f t="shared" si="23"/>
        <v>39</v>
      </c>
      <c r="C48" s="21" t="str" cm="1">
        <f t="array" ref="C48">IF(ISERROR(INDEX('Post-FTB Report'!$G$4:$G$5000,MATCH(1,($D$6='Post-FTB Report'!$F$4:$F$5000)*($A48='Post-FTB Report'!$E$4:$E$5000),0))),"",INDEX('Post-FTB Report'!$G$4:$G$5000,MATCH(1,($D$6='Post-FTB Report'!$F$4:$F$5000)*($A48='Post-FTB Report'!$E$4:$E$5000),0)))</f>
        <v/>
      </c>
      <c r="D48" s="20"/>
      <c r="E48" s="20"/>
      <c r="F48" s="32" t="str" cm="1">
        <f t="array" ref="F48">IF(ISERROR(INDEX('Post-FTB Report'!$K$4:$K$5000,MATCH(1,($D$6='Post-FTB Report'!$F$4:$F$5000)*($A48='Post-FTB Report'!$E$4:$E$5000),0))),"",INDEX('Post-FTB Report'!$K$4:$K$5000,MATCH(1,($D$6='Post-FTB Report'!$F$4:$F$5000)*($A48='Post-FTB Report'!$E$4:$E$5000),0)))</f>
        <v/>
      </c>
      <c r="G48" s="48" t="str" cm="1">
        <f t="array" ref="G48">IF(ISERROR(INDEX('Post-FTB Report'!$J$4:$J$5000,MATCH(1,($D$6='Post-FTB Report'!$F$4:$F$5000)*($A48='Post-FTB Report'!$E$4:$E$5000),0))),"",INDEX('Post-FTB Report'!$J$4:$J$5000,MATCH(1,($D$6='Post-FTB Report'!$F$4:$F$5000)*($A48='Post-FTB Report'!$E$4:$E$5000),0)))</f>
        <v/>
      </c>
      <c r="H48" s="90" t="str">
        <f t="shared" si="36"/>
        <v/>
      </c>
      <c r="J48" s="22" t="str">
        <f t="shared" ref="J48:AS48" si="43">IF(AND($G48&lt;K$7,$H48&gt;=K$7),$F48/12,"")</f>
        <v/>
      </c>
      <c r="K48" s="22" t="str">
        <f t="shared" si="43"/>
        <v/>
      </c>
      <c r="L48" s="22" t="str">
        <f t="shared" si="43"/>
        <v/>
      </c>
      <c r="M48" s="22" t="str">
        <f t="shared" si="43"/>
        <v/>
      </c>
      <c r="N48" s="22" t="str">
        <f t="shared" si="43"/>
        <v/>
      </c>
      <c r="O48" s="22" t="str">
        <f t="shared" si="43"/>
        <v/>
      </c>
      <c r="P48" s="22" t="str">
        <f t="shared" si="43"/>
        <v/>
      </c>
      <c r="Q48" s="22" t="str">
        <f t="shared" si="43"/>
        <v/>
      </c>
      <c r="R48" s="22" t="str">
        <f t="shared" si="43"/>
        <v/>
      </c>
      <c r="S48" s="22" t="str">
        <f t="shared" si="43"/>
        <v/>
      </c>
      <c r="T48" s="22" t="str">
        <f t="shared" si="43"/>
        <v/>
      </c>
      <c r="U48" s="22" t="str">
        <f t="shared" si="43"/>
        <v/>
      </c>
      <c r="V48" s="22" t="str">
        <f t="shared" si="43"/>
        <v/>
      </c>
      <c r="W48" s="22" t="str">
        <f t="shared" si="43"/>
        <v/>
      </c>
      <c r="X48" s="22" t="str">
        <f t="shared" si="43"/>
        <v/>
      </c>
      <c r="Y48" s="22" t="str">
        <f t="shared" si="43"/>
        <v/>
      </c>
      <c r="Z48" s="22" t="str">
        <f t="shared" si="43"/>
        <v/>
      </c>
      <c r="AA48" s="22" t="str">
        <f t="shared" si="43"/>
        <v/>
      </c>
      <c r="AB48" s="22" t="str">
        <f t="shared" si="43"/>
        <v/>
      </c>
      <c r="AC48" s="22" t="str">
        <f t="shared" si="43"/>
        <v/>
      </c>
      <c r="AD48" s="22" t="str">
        <f t="shared" si="43"/>
        <v/>
      </c>
      <c r="AE48" s="22" t="str">
        <f t="shared" si="43"/>
        <v/>
      </c>
      <c r="AF48" s="22" t="str">
        <f t="shared" si="43"/>
        <v/>
      </c>
      <c r="AG48" s="22" t="str">
        <f t="shared" si="43"/>
        <v/>
      </c>
      <c r="AH48" s="22" t="str">
        <f t="shared" si="43"/>
        <v/>
      </c>
      <c r="AI48" s="22" t="str">
        <f t="shared" si="43"/>
        <v/>
      </c>
      <c r="AJ48" s="22" t="str">
        <f t="shared" si="43"/>
        <v/>
      </c>
      <c r="AK48" s="22" t="str">
        <f t="shared" si="43"/>
        <v/>
      </c>
      <c r="AL48" s="22" t="str">
        <f t="shared" si="43"/>
        <v/>
      </c>
      <c r="AM48" s="22" t="str">
        <f t="shared" si="43"/>
        <v/>
      </c>
      <c r="AN48" s="22" t="str">
        <f t="shared" si="43"/>
        <v/>
      </c>
      <c r="AO48" s="22" t="str">
        <f t="shared" si="43"/>
        <v/>
      </c>
      <c r="AP48" s="22" t="str">
        <f t="shared" si="43"/>
        <v/>
      </c>
      <c r="AQ48" s="22" t="str">
        <f t="shared" si="43"/>
        <v/>
      </c>
      <c r="AR48" s="22" t="str">
        <f t="shared" si="43"/>
        <v/>
      </c>
      <c r="AS48" s="22" t="str">
        <f t="shared" si="43"/>
        <v/>
      </c>
    </row>
    <row r="49" spans="1:45" x14ac:dyDescent="0.3">
      <c r="A49" s="18">
        <f t="shared" si="22"/>
        <v>39</v>
      </c>
      <c r="B49" s="2">
        <f t="shared" si="23"/>
        <v>40</v>
      </c>
      <c r="C49" s="21" t="str" cm="1">
        <f t="array" ref="C49">IF(ISERROR(INDEX('Post-FTB Report'!$G$4:$G$5000,MATCH(1,($D$6='Post-FTB Report'!$F$4:$F$5000)*($A49='Post-FTB Report'!$E$4:$E$5000),0))),"",INDEX('Post-FTB Report'!$G$4:$G$5000,MATCH(1,($D$6='Post-FTB Report'!$F$4:$F$5000)*($A49='Post-FTB Report'!$E$4:$E$5000),0)))</f>
        <v/>
      </c>
      <c r="D49" s="20"/>
      <c r="E49" s="20"/>
      <c r="F49" s="32" t="str" cm="1">
        <f t="array" ref="F49">IF(ISERROR(INDEX('Post-FTB Report'!$K$4:$K$5000,MATCH(1,($D$6='Post-FTB Report'!$F$4:$F$5000)*($A49='Post-FTB Report'!$E$4:$E$5000),0))),"",INDEX('Post-FTB Report'!$K$4:$K$5000,MATCH(1,($D$6='Post-FTB Report'!$F$4:$F$5000)*($A49='Post-FTB Report'!$E$4:$E$5000),0)))</f>
        <v/>
      </c>
      <c r="G49" s="48" t="str" cm="1">
        <f t="array" ref="G49">IF(ISERROR(INDEX('Post-FTB Report'!$J$4:$J$5000,MATCH(1,($D$6='Post-FTB Report'!$F$4:$F$5000)*($A49='Post-FTB Report'!$E$4:$E$5000),0))),"",INDEX('Post-FTB Report'!$J$4:$J$5000,MATCH(1,($D$6='Post-FTB Report'!$F$4:$F$5000)*($A49='Post-FTB Report'!$E$4:$E$5000),0)))</f>
        <v/>
      </c>
      <c r="H49" s="90" t="str">
        <f t="shared" si="36"/>
        <v/>
      </c>
      <c r="J49" s="22" t="str">
        <f t="shared" ref="J49:AS49" si="44">IF(AND($G49&lt;K$7,$H49&gt;=K$7),$F49/12,"")</f>
        <v/>
      </c>
      <c r="K49" s="22" t="str">
        <f t="shared" si="44"/>
        <v/>
      </c>
      <c r="L49" s="22" t="str">
        <f t="shared" si="44"/>
        <v/>
      </c>
      <c r="M49" s="22" t="str">
        <f t="shared" si="44"/>
        <v/>
      </c>
      <c r="N49" s="22" t="str">
        <f t="shared" si="44"/>
        <v/>
      </c>
      <c r="O49" s="22" t="str">
        <f t="shared" si="44"/>
        <v/>
      </c>
      <c r="P49" s="22" t="str">
        <f t="shared" si="44"/>
        <v/>
      </c>
      <c r="Q49" s="22" t="str">
        <f t="shared" si="44"/>
        <v/>
      </c>
      <c r="R49" s="22" t="str">
        <f t="shared" si="44"/>
        <v/>
      </c>
      <c r="S49" s="22" t="str">
        <f t="shared" si="44"/>
        <v/>
      </c>
      <c r="T49" s="22" t="str">
        <f t="shared" si="44"/>
        <v/>
      </c>
      <c r="U49" s="22" t="str">
        <f t="shared" si="44"/>
        <v/>
      </c>
      <c r="V49" s="22" t="str">
        <f t="shared" si="44"/>
        <v/>
      </c>
      <c r="W49" s="22" t="str">
        <f t="shared" si="44"/>
        <v/>
      </c>
      <c r="X49" s="22" t="str">
        <f t="shared" si="44"/>
        <v/>
      </c>
      <c r="Y49" s="22" t="str">
        <f t="shared" si="44"/>
        <v/>
      </c>
      <c r="Z49" s="22" t="str">
        <f t="shared" si="44"/>
        <v/>
      </c>
      <c r="AA49" s="22" t="str">
        <f t="shared" si="44"/>
        <v/>
      </c>
      <c r="AB49" s="22" t="str">
        <f t="shared" si="44"/>
        <v/>
      </c>
      <c r="AC49" s="22" t="str">
        <f t="shared" si="44"/>
        <v/>
      </c>
      <c r="AD49" s="22" t="str">
        <f t="shared" si="44"/>
        <v/>
      </c>
      <c r="AE49" s="22" t="str">
        <f t="shared" si="44"/>
        <v/>
      </c>
      <c r="AF49" s="22" t="str">
        <f t="shared" si="44"/>
        <v/>
      </c>
      <c r="AG49" s="22" t="str">
        <f t="shared" si="44"/>
        <v/>
      </c>
      <c r="AH49" s="22" t="str">
        <f t="shared" si="44"/>
        <v/>
      </c>
      <c r="AI49" s="22" t="str">
        <f t="shared" si="44"/>
        <v/>
      </c>
      <c r="AJ49" s="22" t="str">
        <f t="shared" si="44"/>
        <v/>
      </c>
      <c r="AK49" s="22" t="str">
        <f t="shared" si="44"/>
        <v/>
      </c>
      <c r="AL49" s="22" t="str">
        <f t="shared" si="44"/>
        <v/>
      </c>
      <c r="AM49" s="22" t="str">
        <f t="shared" si="44"/>
        <v/>
      </c>
      <c r="AN49" s="22" t="str">
        <f t="shared" si="44"/>
        <v/>
      </c>
      <c r="AO49" s="22" t="str">
        <f t="shared" si="44"/>
        <v/>
      </c>
      <c r="AP49" s="22" t="str">
        <f t="shared" si="44"/>
        <v/>
      </c>
      <c r="AQ49" s="22" t="str">
        <f t="shared" si="44"/>
        <v/>
      </c>
      <c r="AR49" s="22" t="str">
        <f t="shared" si="44"/>
        <v/>
      </c>
      <c r="AS49" s="22" t="str">
        <f t="shared" si="44"/>
        <v/>
      </c>
    </row>
    <row r="50" spans="1:45" x14ac:dyDescent="0.3">
      <c r="A50" s="18">
        <f t="shared" si="22"/>
        <v>40</v>
      </c>
      <c r="B50" s="2">
        <f t="shared" si="23"/>
        <v>41</v>
      </c>
      <c r="C50" s="21" t="str" cm="1">
        <f t="array" ref="C50">IF(ISERROR(INDEX('Post-FTB Report'!$G$4:$G$5000,MATCH(1,($D$6='Post-FTB Report'!$F$4:$F$5000)*($A50='Post-FTB Report'!$E$4:$E$5000),0))),"",INDEX('Post-FTB Report'!$G$4:$G$5000,MATCH(1,($D$6='Post-FTB Report'!$F$4:$F$5000)*($A50='Post-FTB Report'!$E$4:$E$5000),0)))</f>
        <v/>
      </c>
      <c r="D50" s="20"/>
      <c r="E50" s="20"/>
      <c r="F50" s="32" t="str" cm="1">
        <f t="array" ref="F50">IF(ISERROR(INDEX('Post-FTB Report'!$K$4:$K$5000,MATCH(1,($D$6='Post-FTB Report'!$F$4:$F$5000)*($A50='Post-FTB Report'!$E$4:$E$5000),0))),"",INDEX('Post-FTB Report'!$K$4:$K$5000,MATCH(1,($D$6='Post-FTB Report'!$F$4:$F$5000)*($A50='Post-FTB Report'!$E$4:$E$5000),0)))</f>
        <v/>
      </c>
      <c r="G50" s="48" t="str" cm="1">
        <f t="array" ref="G50">IF(ISERROR(INDEX('Post-FTB Report'!$J$4:$J$5000,MATCH(1,($D$6='Post-FTB Report'!$F$4:$F$5000)*($A50='Post-FTB Report'!$E$4:$E$5000),0))),"",INDEX('Post-FTB Report'!$J$4:$J$5000,MATCH(1,($D$6='Post-FTB Report'!$F$4:$F$5000)*($A50='Post-FTB Report'!$E$4:$E$5000),0)))</f>
        <v/>
      </c>
      <c r="H50" s="90" t="str">
        <f t="shared" si="36"/>
        <v/>
      </c>
      <c r="J50" s="22" t="str">
        <f t="shared" ref="J50:AS50" si="45">IF(AND($G50&lt;K$7,$H50&gt;=K$7),$F50/12,"")</f>
        <v/>
      </c>
      <c r="K50" s="22" t="str">
        <f t="shared" si="45"/>
        <v/>
      </c>
      <c r="L50" s="22" t="str">
        <f t="shared" si="45"/>
        <v/>
      </c>
      <c r="M50" s="22" t="str">
        <f t="shared" si="45"/>
        <v/>
      </c>
      <c r="N50" s="22" t="str">
        <f t="shared" si="45"/>
        <v/>
      </c>
      <c r="O50" s="22" t="str">
        <f t="shared" si="45"/>
        <v/>
      </c>
      <c r="P50" s="22" t="str">
        <f t="shared" si="45"/>
        <v/>
      </c>
      <c r="Q50" s="22" t="str">
        <f t="shared" si="45"/>
        <v/>
      </c>
      <c r="R50" s="22" t="str">
        <f t="shared" si="45"/>
        <v/>
      </c>
      <c r="S50" s="22" t="str">
        <f t="shared" si="45"/>
        <v/>
      </c>
      <c r="T50" s="22" t="str">
        <f t="shared" si="45"/>
        <v/>
      </c>
      <c r="U50" s="22" t="str">
        <f t="shared" si="45"/>
        <v/>
      </c>
      <c r="V50" s="22" t="str">
        <f t="shared" si="45"/>
        <v/>
      </c>
      <c r="W50" s="22" t="str">
        <f t="shared" si="45"/>
        <v/>
      </c>
      <c r="X50" s="22" t="str">
        <f t="shared" si="45"/>
        <v/>
      </c>
      <c r="Y50" s="22" t="str">
        <f t="shared" si="45"/>
        <v/>
      </c>
      <c r="Z50" s="22" t="str">
        <f t="shared" si="45"/>
        <v/>
      </c>
      <c r="AA50" s="22" t="str">
        <f t="shared" si="45"/>
        <v/>
      </c>
      <c r="AB50" s="22" t="str">
        <f t="shared" si="45"/>
        <v/>
      </c>
      <c r="AC50" s="22" t="str">
        <f t="shared" si="45"/>
        <v/>
      </c>
      <c r="AD50" s="22" t="str">
        <f t="shared" si="45"/>
        <v/>
      </c>
      <c r="AE50" s="22" t="str">
        <f t="shared" si="45"/>
        <v/>
      </c>
      <c r="AF50" s="22" t="str">
        <f t="shared" si="45"/>
        <v/>
      </c>
      <c r="AG50" s="22" t="str">
        <f t="shared" si="45"/>
        <v/>
      </c>
      <c r="AH50" s="22" t="str">
        <f t="shared" si="45"/>
        <v/>
      </c>
      <c r="AI50" s="22" t="str">
        <f t="shared" si="45"/>
        <v/>
      </c>
      <c r="AJ50" s="22" t="str">
        <f t="shared" si="45"/>
        <v/>
      </c>
      <c r="AK50" s="22" t="str">
        <f t="shared" si="45"/>
        <v/>
      </c>
      <c r="AL50" s="22" t="str">
        <f t="shared" si="45"/>
        <v/>
      </c>
      <c r="AM50" s="22" t="str">
        <f t="shared" si="45"/>
        <v/>
      </c>
      <c r="AN50" s="22" t="str">
        <f t="shared" si="45"/>
        <v/>
      </c>
      <c r="AO50" s="22" t="str">
        <f t="shared" si="45"/>
        <v/>
      </c>
      <c r="AP50" s="22" t="str">
        <f t="shared" si="45"/>
        <v/>
      </c>
      <c r="AQ50" s="22" t="str">
        <f t="shared" si="45"/>
        <v/>
      </c>
      <c r="AR50" s="22" t="str">
        <f t="shared" si="45"/>
        <v/>
      </c>
      <c r="AS50" s="22" t="str">
        <f t="shared" si="45"/>
        <v/>
      </c>
    </row>
    <row r="51" spans="1:45" x14ac:dyDescent="0.3">
      <c r="A51" s="18">
        <f t="shared" si="22"/>
        <v>41</v>
      </c>
      <c r="B51" s="2">
        <f t="shared" si="23"/>
        <v>42</v>
      </c>
      <c r="C51" s="21" t="str" cm="1">
        <f t="array" ref="C51">IF(ISERROR(INDEX('Post-FTB Report'!$G$4:$G$5000,MATCH(1,($D$6='Post-FTB Report'!$F$4:$F$5000)*($A51='Post-FTB Report'!$E$4:$E$5000),0))),"",INDEX('Post-FTB Report'!$G$4:$G$5000,MATCH(1,($D$6='Post-FTB Report'!$F$4:$F$5000)*($A51='Post-FTB Report'!$E$4:$E$5000),0)))</f>
        <v/>
      </c>
      <c r="D51" s="20"/>
      <c r="E51" s="20"/>
      <c r="F51" s="32" t="str" cm="1">
        <f t="array" ref="F51">IF(ISERROR(INDEX('Post-FTB Report'!$K$4:$K$5000,MATCH(1,($D$6='Post-FTB Report'!$F$4:$F$5000)*($A51='Post-FTB Report'!$E$4:$E$5000),0))),"",INDEX('Post-FTB Report'!$K$4:$K$5000,MATCH(1,($D$6='Post-FTB Report'!$F$4:$F$5000)*($A51='Post-FTB Report'!$E$4:$E$5000),0)))</f>
        <v/>
      </c>
      <c r="G51" s="48" t="str" cm="1">
        <f t="array" ref="G51">IF(ISERROR(INDEX('Post-FTB Report'!$J$4:$J$5000,MATCH(1,($D$6='Post-FTB Report'!$F$4:$F$5000)*($A51='Post-FTB Report'!$E$4:$E$5000),0))),"",INDEX('Post-FTB Report'!$J$4:$J$5000,MATCH(1,($D$6='Post-FTB Report'!$F$4:$F$5000)*($A51='Post-FTB Report'!$E$4:$E$5000),0)))</f>
        <v/>
      </c>
      <c r="H51" s="90" t="str">
        <f t="shared" si="36"/>
        <v/>
      </c>
      <c r="J51" s="22" t="str">
        <f t="shared" ref="J51:AS51" si="46">IF(AND($G51&lt;K$7,$H51&gt;=K$7),$F51/12,"")</f>
        <v/>
      </c>
      <c r="K51" s="22" t="str">
        <f t="shared" si="46"/>
        <v/>
      </c>
      <c r="L51" s="22" t="str">
        <f t="shared" si="46"/>
        <v/>
      </c>
      <c r="M51" s="22" t="str">
        <f t="shared" si="46"/>
        <v/>
      </c>
      <c r="N51" s="22" t="str">
        <f t="shared" si="46"/>
        <v/>
      </c>
      <c r="O51" s="22" t="str">
        <f t="shared" si="46"/>
        <v/>
      </c>
      <c r="P51" s="22" t="str">
        <f t="shared" si="46"/>
        <v/>
      </c>
      <c r="Q51" s="22" t="str">
        <f t="shared" si="46"/>
        <v/>
      </c>
      <c r="R51" s="22" t="str">
        <f t="shared" si="46"/>
        <v/>
      </c>
      <c r="S51" s="22" t="str">
        <f t="shared" si="46"/>
        <v/>
      </c>
      <c r="T51" s="22" t="str">
        <f t="shared" si="46"/>
        <v/>
      </c>
      <c r="U51" s="22" t="str">
        <f t="shared" si="46"/>
        <v/>
      </c>
      <c r="V51" s="22" t="str">
        <f t="shared" si="46"/>
        <v/>
      </c>
      <c r="W51" s="22" t="str">
        <f t="shared" si="46"/>
        <v/>
      </c>
      <c r="X51" s="22" t="str">
        <f t="shared" si="46"/>
        <v/>
      </c>
      <c r="Y51" s="22" t="str">
        <f t="shared" si="46"/>
        <v/>
      </c>
      <c r="Z51" s="22" t="str">
        <f t="shared" si="46"/>
        <v/>
      </c>
      <c r="AA51" s="22" t="str">
        <f t="shared" si="46"/>
        <v/>
      </c>
      <c r="AB51" s="22" t="str">
        <f t="shared" si="46"/>
        <v/>
      </c>
      <c r="AC51" s="22" t="str">
        <f t="shared" si="46"/>
        <v/>
      </c>
      <c r="AD51" s="22" t="str">
        <f t="shared" si="46"/>
        <v/>
      </c>
      <c r="AE51" s="22" t="str">
        <f t="shared" si="46"/>
        <v/>
      </c>
      <c r="AF51" s="22" t="str">
        <f t="shared" si="46"/>
        <v/>
      </c>
      <c r="AG51" s="22" t="str">
        <f t="shared" si="46"/>
        <v/>
      </c>
      <c r="AH51" s="22" t="str">
        <f t="shared" si="46"/>
        <v/>
      </c>
      <c r="AI51" s="22" t="str">
        <f t="shared" si="46"/>
        <v/>
      </c>
      <c r="AJ51" s="22" t="str">
        <f t="shared" si="46"/>
        <v/>
      </c>
      <c r="AK51" s="22" t="str">
        <f t="shared" si="46"/>
        <v/>
      </c>
      <c r="AL51" s="22" t="str">
        <f t="shared" si="46"/>
        <v/>
      </c>
      <c r="AM51" s="22" t="str">
        <f t="shared" si="46"/>
        <v/>
      </c>
      <c r="AN51" s="22" t="str">
        <f t="shared" si="46"/>
        <v/>
      </c>
      <c r="AO51" s="22" t="str">
        <f t="shared" si="46"/>
        <v/>
      </c>
      <c r="AP51" s="22" t="str">
        <f t="shared" si="46"/>
        <v/>
      </c>
      <c r="AQ51" s="22" t="str">
        <f t="shared" si="46"/>
        <v/>
      </c>
      <c r="AR51" s="22" t="str">
        <f t="shared" si="46"/>
        <v/>
      </c>
      <c r="AS51" s="22" t="str">
        <f t="shared" si="46"/>
        <v/>
      </c>
    </row>
    <row r="52" spans="1:45" x14ac:dyDescent="0.3">
      <c r="A52" s="18">
        <f t="shared" si="22"/>
        <v>42</v>
      </c>
      <c r="B52" s="2">
        <f t="shared" si="23"/>
        <v>43</v>
      </c>
      <c r="C52" s="21" t="str" cm="1">
        <f t="array" ref="C52">IF(ISERROR(INDEX('Post-FTB Report'!$G$4:$G$5000,MATCH(1,($D$6='Post-FTB Report'!$F$4:$F$5000)*($A52='Post-FTB Report'!$E$4:$E$5000),0))),"",INDEX('Post-FTB Report'!$G$4:$G$5000,MATCH(1,($D$6='Post-FTB Report'!$F$4:$F$5000)*($A52='Post-FTB Report'!$E$4:$E$5000),0)))</f>
        <v/>
      </c>
      <c r="D52" s="20"/>
      <c r="E52" s="20"/>
      <c r="F52" s="32" t="str" cm="1">
        <f t="array" ref="F52">IF(ISERROR(INDEX('Post-FTB Report'!$K$4:$K$5000,MATCH(1,($D$6='Post-FTB Report'!$F$4:$F$5000)*($A52='Post-FTB Report'!$E$4:$E$5000),0))),"",INDEX('Post-FTB Report'!$K$4:$K$5000,MATCH(1,($D$6='Post-FTB Report'!$F$4:$F$5000)*($A52='Post-FTB Report'!$E$4:$E$5000),0)))</f>
        <v/>
      </c>
      <c r="G52" s="48" t="str" cm="1">
        <f t="array" ref="G52">IF(ISERROR(INDEX('Post-FTB Report'!$J$4:$J$5000,MATCH(1,($D$6='Post-FTB Report'!$F$4:$F$5000)*($A52='Post-FTB Report'!$E$4:$E$5000),0))),"",INDEX('Post-FTB Report'!$J$4:$J$5000,MATCH(1,($D$6='Post-FTB Report'!$F$4:$F$5000)*($A52='Post-FTB Report'!$E$4:$E$5000),0)))</f>
        <v/>
      </c>
      <c r="H52" s="90" t="str">
        <f t="shared" si="36"/>
        <v/>
      </c>
      <c r="J52" s="22" t="str">
        <f t="shared" ref="J52:AS52" si="47">IF(AND($G52&lt;K$7,$H52&gt;=K$7),$F52/12,"")</f>
        <v/>
      </c>
      <c r="K52" s="22" t="str">
        <f t="shared" si="47"/>
        <v/>
      </c>
      <c r="L52" s="22" t="str">
        <f t="shared" si="47"/>
        <v/>
      </c>
      <c r="M52" s="22" t="str">
        <f t="shared" si="47"/>
        <v/>
      </c>
      <c r="N52" s="22" t="str">
        <f t="shared" si="47"/>
        <v/>
      </c>
      <c r="O52" s="22" t="str">
        <f t="shared" si="47"/>
        <v/>
      </c>
      <c r="P52" s="22" t="str">
        <f t="shared" si="47"/>
        <v/>
      </c>
      <c r="Q52" s="22" t="str">
        <f t="shared" si="47"/>
        <v/>
      </c>
      <c r="R52" s="22" t="str">
        <f t="shared" si="47"/>
        <v/>
      </c>
      <c r="S52" s="22" t="str">
        <f t="shared" si="47"/>
        <v/>
      </c>
      <c r="T52" s="22" t="str">
        <f t="shared" si="47"/>
        <v/>
      </c>
      <c r="U52" s="22" t="str">
        <f t="shared" si="47"/>
        <v/>
      </c>
      <c r="V52" s="22" t="str">
        <f t="shared" si="47"/>
        <v/>
      </c>
      <c r="W52" s="22" t="str">
        <f t="shared" si="47"/>
        <v/>
      </c>
      <c r="X52" s="22" t="str">
        <f t="shared" si="47"/>
        <v/>
      </c>
      <c r="Y52" s="22" t="str">
        <f t="shared" si="47"/>
        <v/>
      </c>
      <c r="Z52" s="22" t="str">
        <f t="shared" si="47"/>
        <v/>
      </c>
      <c r="AA52" s="22" t="str">
        <f t="shared" si="47"/>
        <v/>
      </c>
      <c r="AB52" s="22" t="str">
        <f t="shared" si="47"/>
        <v/>
      </c>
      <c r="AC52" s="22" t="str">
        <f t="shared" si="47"/>
        <v/>
      </c>
      <c r="AD52" s="22" t="str">
        <f t="shared" si="47"/>
        <v/>
      </c>
      <c r="AE52" s="22" t="str">
        <f t="shared" si="47"/>
        <v/>
      </c>
      <c r="AF52" s="22" t="str">
        <f t="shared" si="47"/>
        <v/>
      </c>
      <c r="AG52" s="22" t="str">
        <f t="shared" si="47"/>
        <v/>
      </c>
      <c r="AH52" s="22" t="str">
        <f t="shared" si="47"/>
        <v/>
      </c>
      <c r="AI52" s="22" t="str">
        <f t="shared" si="47"/>
        <v/>
      </c>
      <c r="AJ52" s="22" t="str">
        <f t="shared" si="47"/>
        <v/>
      </c>
      <c r="AK52" s="22" t="str">
        <f t="shared" si="47"/>
        <v/>
      </c>
      <c r="AL52" s="22" t="str">
        <f t="shared" si="47"/>
        <v/>
      </c>
      <c r="AM52" s="22" t="str">
        <f t="shared" si="47"/>
        <v/>
      </c>
      <c r="AN52" s="22" t="str">
        <f t="shared" si="47"/>
        <v/>
      </c>
      <c r="AO52" s="22" t="str">
        <f t="shared" si="47"/>
        <v/>
      </c>
      <c r="AP52" s="22" t="str">
        <f t="shared" si="47"/>
        <v/>
      </c>
      <c r="AQ52" s="22" t="str">
        <f t="shared" si="47"/>
        <v/>
      </c>
      <c r="AR52" s="22" t="str">
        <f t="shared" si="47"/>
        <v/>
      </c>
      <c r="AS52" s="22" t="str">
        <f t="shared" si="47"/>
        <v/>
      </c>
    </row>
    <row r="53" spans="1:45" x14ac:dyDescent="0.3">
      <c r="A53" s="18">
        <f t="shared" si="22"/>
        <v>43</v>
      </c>
      <c r="B53" s="2">
        <f t="shared" si="23"/>
        <v>44</v>
      </c>
      <c r="C53" s="21" t="str" cm="1">
        <f t="array" ref="C53">IF(ISERROR(INDEX('Post-FTB Report'!$G$4:$G$5000,MATCH(1,($D$6='Post-FTB Report'!$F$4:$F$5000)*($A53='Post-FTB Report'!$E$4:$E$5000),0))),"",INDEX('Post-FTB Report'!$G$4:$G$5000,MATCH(1,($D$6='Post-FTB Report'!$F$4:$F$5000)*($A53='Post-FTB Report'!$E$4:$E$5000),0)))</f>
        <v/>
      </c>
      <c r="D53" s="20"/>
      <c r="E53" s="20"/>
      <c r="F53" s="32" t="str" cm="1">
        <f t="array" ref="F53">IF(ISERROR(INDEX('Post-FTB Report'!$K$4:$K$5000,MATCH(1,($D$6='Post-FTB Report'!$F$4:$F$5000)*($A53='Post-FTB Report'!$E$4:$E$5000),0))),"",INDEX('Post-FTB Report'!$K$4:$K$5000,MATCH(1,($D$6='Post-FTB Report'!$F$4:$F$5000)*($A53='Post-FTB Report'!$E$4:$E$5000),0)))</f>
        <v/>
      </c>
      <c r="G53" s="48" t="str" cm="1">
        <f t="array" ref="G53">IF(ISERROR(INDEX('Post-FTB Report'!$J$4:$J$5000,MATCH(1,($D$6='Post-FTB Report'!$F$4:$F$5000)*($A53='Post-FTB Report'!$E$4:$E$5000),0))),"",INDEX('Post-FTB Report'!$J$4:$J$5000,MATCH(1,($D$6='Post-FTB Report'!$F$4:$F$5000)*($A53='Post-FTB Report'!$E$4:$E$5000),0)))</f>
        <v/>
      </c>
      <c r="H53" s="90" t="str">
        <f t="shared" si="36"/>
        <v/>
      </c>
      <c r="J53" s="22" t="str">
        <f t="shared" ref="J53:AS53" si="48">IF(AND($G53&lt;K$7,$H53&gt;=K$7),$F53/12,"")</f>
        <v/>
      </c>
      <c r="K53" s="22" t="str">
        <f t="shared" si="48"/>
        <v/>
      </c>
      <c r="L53" s="22" t="str">
        <f t="shared" si="48"/>
        <v/>
      </c>
      <c r="M53" s="22" t="str">
        <f t="shared" si="48"/>
        <v/>
      </c>
      <c r="N53" s="22" t="str">
        <f t="shared" si="48"/>
        <v/>
      </c>
      <c r="O53" s="22" t="str">
        <f t="shared" si="48"/>
        <v/>
      </c>
      <c r="P53" s="22" t="str">
        <f t="shared" si="48"/>
        <v/>
      </c>
      <c r="Q53" s="22" t="str">
        <f t="shared" si="48"/>
        <v/>
      </c>
      <c r="R53" s="22" t="str">
        <f t="shared" si="48"/>
        <v/>
      </c>
      <c r="S53" s="22" t="str">
        <f t="shared" si="48"/>
        <v/>
      </c>
      <c r="T53" s="22" t="str">
        <f t="shared" si="48"/>
        <v/>
      </c>
      <c r="U53" s="22" t="str">
        <f t="shared" si="48"/>
        <v/>
      </c>
      <c r="V53" s="22" t="str">
        <f t="shared" si="48"/>
        <v/>
      </c>
      <c r="W53" s="22" t="str">
        <f t="shared" si="48"/>
        <v/>
      </c>
      <c r="X53" s="22" t="str">
        <f t="shared" si="48"/>
        <v/>
      </c>
      <c r="Y53" s="22" t="str">
        <f t="shared" si="48"/>
        <v/>
      </c>
      <c r="Z53" s="22" t="str">
        <f t="shared" si="48"/>
        <v/>
      </c>
      <c r="AA53" s="22" t="str">
        <f t="shared" si="48"/>
        <v/>
      </c>
      <c r="AB53" s="22" t="str">
        <f t="shared" si="48"/>
        <v/>
      </c>
      <c r="AC53" s="22" t="str">
        <f t="shared" si="48"/>
        <v/>
      </c>
      <c r="AD53" s="22" t="str">
        <f t="shared" si="48"/>
        <v/>
      </c>
      <c r="AE53" s="22" t="str">
        <f t="shared" si="48"/>
        <v/>
      </c>
      <c r="AF53" s="22" t="str">
        <f t="shared" si="48"/>
        <v/>
      </c>
      <c r="AG53" s="22" t="str">
        <f t="shared" si="48"/>
        <v/>
      </c>
      <c r="AH53" s="22" t="str">
        <f t="shared" si="48"/>
        <v/>
      </c>
      <c r="AI53" s="22" t="str">
        <f t="shared" si="48"/>
        <v/>
      </c>
      <c r="AJ53" s="22" t="str">
        <f t="shared" si="48"/>
        <v/>
      </c>
      <c r="AK53" s="22" t="str">
        <f t="shared" si="48"/>
        <v/>
      </c>
      <c r="AL53" s="22" t="str">
        <f t="shared" si="48"/>
        <v/>
      </c>
      <c r="AM53" s="22" t="str">
        <f t="shared" si="48"/>
        <v/>
      </c>
      <c r="AN53" s="22" t="str">
        <f t="shared" si="48"/>
        <v/>
      </c>
      <c r="AO53" s="22" t="str">
        <f t="shared" si="48"/>
        <v/>
      </c>
      <c r="AP53" s="22" t="str">
        <f t="shared" si="48"/>
        <v/>
      </c>
      <c r="AQ53" s="22" t="str">
        <f t="shared" si="48"/>
        <v/>
      </c>
      <c r="AR53" s="22" t="str">
        <f t="shared" si="48"/>
        <v/>
      </c>
      <c r="AS53" s="22" t="str">
        <f t="shared" si="48"/>
        <v/>
      </c>
    </row>
    <row r="54" spans="1:45" x14ac:dyDescent="0.3">
      <c r="A54" s="18">
        <f t="shared" si="22"/>
        <v>44</v>
      </c>
      <c r="B54" s="2">
        <f t="shared" si="23"/>
        <v>45</v>
      </c>
      <c r="C54" s="21" t="str" cm="1">
        <f t="array" ref="C54">IF(ISERROR(INDEX('Post-FTB Report'!$G$4:$G$5000,MATCH(1,($D$6='Post-FTB Report'!$F$4:$F$5000)*($A54='Post-FTB Report'!$E$4:$E$5000),0))),"",INDEX('Post-FTB Report'!$G$4:$G$5000,MATCH(1,($D$6='Post-FTB Report'!$F$4:$F$5000)*($A54='Post-FTB Report'!$E$4:$E$5000),0)))</f>
        <v/>
      </c>
      <c r="D54" s="20"/>
      <c r="E54" s="20"/>
      <c r="F54" s="32" t="str" cm="1">
        <f t="array" ref="F54">IF(ISERROR(INDEX('Post-FTB Report'!$K$4:$K$5000,MATCH(1,($D$6='Post-FTB Report'!$F$4:$F$5000)*($A54='Post-FTB Report'!$E$4:$E$5000),0))),"",INDEX('Post-FTB Report'!$K$4:$K$5000,MATCH(1,($D$6='Post-FTB Report'!$F$4:$F$5000)*($A54='Post-FTB Report'!$E$4:$E$5000),0)))</f>
        <v/>
      </c>
      <c r="G54" s="48" t="str" cm="1">
        <f t="array" ref="G54">IF(ISERROR(INDEX('Post-FTB Report'!$J$4:$J$5000,MATCH(1,($D$6='Post-FTB Report'!$F$4:$F$5000)*($A54='Post-FTB Report'!$E$4:$E$5000),0))),"",INDEX('Post-FTB Report'!$J$4:$J$5000,MATCH(1,($D$6='Post-FTB Report'!$F$4:$F$5000)*($A54='Post-FTB Report'!$E$4:$E$5000),0)))</f>
        <v/>
      </c>
      <c r="H54" s="90" t="str">
        <f t="shared" si="36"/>
        <v/>
      </c>
      <c r="J54" s="22" t="str">
        <f t="shared" ref="J54:AS54" si="49">IF(AND($G54&lt;K$7,$H54&gt;=K$7),$F54/12,"")</f>
        <v/>
      </c>
      <c r="K54" s="22" t="str">
        <f t="shared" si="49"/>
        <v/>
      </c>
      <c r="L54" s="22" t="str">
        <f t="shared" si="49"/>
        <v/>
      </c>
      <c r="M54" s="22" t="str">
        <f t="shared" si="49"/>
        <v/>
      </c>
      <c r="N54" s="22" t="str">
        <f t="shared" si="49"/>
        <v/>
      </c>
      <c r="O54" s="22" t="str">
        <f t="shared" si="49"/>
        <v/>
      </c>
      <c r="P54" s="22" t="str">
        <f t="shared" si="49"/>
        <v/>
      </c>
      <c r="Q54" s="22" t="str">
        <f t="shared" si="49"/>
        <v/>
      </c>
      <c r="R54" s="22" t="str">
        <f t="shared" si="49"/>
        <v/>
      </c>
      <c r="S54" s="22" t="str">
        <f t="shared" si="49"/>
        <v/>
      </c>
      <c r="T54" s="22" t="str">
        <f t="shared" si="49"/>
        <v/>
      </c>
      <c r="U54" s="22" t="str">
        <f t="shared" si="49"/>
        <v/>
      </c>
      <c r="V54" s="22" t="str">
        <f t="shared" si="49"/>
        <v/>
      </c>
      <c r="W54" s="22" t="str">
        <f t="shared" si="49"/>
        <v/>
      </c>
      <c r="X54" s="22" t="str">
        <f t="shared" si="49"/>
        <v/>
      </c>
      <c r="Y54" s="22" t="str">
        <f t="shared" si="49"/>
        <v/>
      </c>
      <c r="Z54" s="22" t="str">
        <f t="shared" si="49"/>
        <v/>
      </c>
      <c r="AA54" s="22" t="str">
        <f t="shared" si="49"/>
        <v/>
      </c>
      <c r="AB54" s="22" t="str">
        <f t="shared" si="49"/>
        <v/>
      </c>
      <c r="AC54" s="22" t="str">
        <f t="shared" si="49"/>
        <v/>
      </c>
      <c r="AD54" s="22" t="str">
        <f t="shared" si="49"/>
        <v/>
      </c>
      <c r="AE54" s="22" t="str">
        <f t="shared" si="49"/>
        <v/>
      </c>
      <c r="AF54" s="22" t="str">
        <f t="shared" si="49"/>
        <v/>
      </c>
      <c r="AG54" s="22" t="str">
        <f t="shared" si="49"/>
        <v/>
      </c>
      <c r="AH54" s="22" t="str">
        <f t="shared" si="49"/>
        <v/>
      </c>
      <c r="AI54" s="22" t="str">
        <f t="shared" si="49"/>
        <v/>
      </c>
      <c r="AJ54" s="22" t="str">
        <f t="shared" si="49"/>
        <v/>
      </c>
      <c r="AK54" s="22" t="str">
        <f t="shared" si="49"/>
        <v/>
      </c>
      <c r="AL54" s="22" t="str">
        <f t="shared" si="49"/>
        <v/>
      </c>
      <c r="AM54" s="22" t="str">
        <f t="shared" si="49"/>
        <v/>
      </c>
      <c r="AN54" s="22" t="str">
        <f t="shared" si="49"/>
        <v/>
      </c>
      <c r="AO54" s="22" t="str">
        <f t="shared" si="49"/>
        <v/>
      </c>
      <c r="AP54" s="22" t="str">
        <f t="shared" si="49"/>
        <v/>
      </c>
      <c r="AQ54" s="22" t="str">
        <f t="shared" si="49"/>
        <v/>
      </c>
      <c r="AR54" s="22" t="str">
        <f t="shared" si="49"/>
        <v/>
      </c>
      <c r="AS54" s="22" t="str">
        <f t="shared" si="49"/>
        <v/>
      </c>
    </row>
    <row r="55" spans="1:45" x14ac:dyDescent="0.3">
      <c r="A55" s="18">
        <f t="shared" si="22"/>
        <v>45</v>
      </c>
      <c r="B55" s="2">
        <f t="shared" si="23"/>
        <v>46</v>
      </c>
      <c r="C55" s="21" t="str" cm="1">
        <f t="array" ref="C55">IF(ISERROR(INDEX('Post-FTB Report'!$G$4:$G$5000,MATCH(1,($D$6='Post-FTB Report'!$F$4:$F$5000)*($A55='Post-FTB Report'!$E$4:$E$5000),0))),"",INDEX('Post-FTB Report'!$G$4:$G$5000,MATCH(1,($D$6='Post-FTB Report'!$F$4:$F$5000)*($A55='Post-FTB Report'!$E$4:$E$5000),0)))</f>
        <v/>
      </c>
      <c r="D55" s="20"/>
      <c r="E55" s="20"/>
      <c r="F55" s="32" t="str" cm="1">
        <f t="array" ref="F55">IF(ISERROR(INDEX('Post-FTB Report'!$K$4:$K$5000,MATCH(1,($D$6='Post-FTB Report'!$F$4:$F$5000)*($A55='Post-FTB Report'!$E$4:$E$5000),0))),"",INDEX('Post-FTB Report'!$K$4:$K$5000,MATCH(1,($D$6='Post-FTB Report'!$F$4:$F$5000)*($A55='Post-FTB Report'!$E$4:$E$5000),0)))</f>
        <v/>
      </c>
      <c r="G55" s="48" t="str" cm="1">
        <f t="array" ref="G55">IF(ISERROR(INDEX('Post-FTB Report'!$J$4:$J$5000,MATCH(1,($D$6='Post-FTB Report'!$F$4:$F$5000)*($A55='Post-FTB Report'!$E$4:$E$5000),0))),"",INDEX('Post-FTB Report'!$J$4:$J$5000,MATCH(1,($D$6='Post-FTB Report'!$F$4:$F$5000)*($A55='Post-FTB Report'!$E$4:$E$5000),0)))</f>
        <v/>
      </c>
      <c r="H55" s="90" t="str">
        <f t="shared" si="36"/>
        <v/>
      </c>
      <c r="J55" s="22" t="str">
        <f t="shared" ref="J55:AS55" si="50">IF(AND($G55&lt;K$7,$H55&gt;=K$7),$F55/12,"")</f>
        <v/>
      </c>
      <c r="K55" s="22" t="str">
        <f t="shared" si="50"/>
        <v/>
      </c>
      <c r="L55" s="22" t="str">
        <f t="shared" si="50"/>
        <v/>
      </c>
      <c r="M55" s="22" t="str">
        <f t="shared" si="50"/>
        <v/>
      </c>
      <c r="N55" s="22" t="str">
        <f t="shared" si="50"/>
        <v/>
      </c>
      <c r="O55" s="22" t="str">
        <f t="shared" si="50"/>
        <v/>
      </c>
      <c r="P55" s="22" t="str">
        <f t="shared" si="50"/>
        <v/>
      </c>
      <c r="Q55" s="22" t="str">
        <f t="shared" si="50"/>
        <v/>
      </c>
      <c r="R55" s="22" t="str">
        <f t="shared" si="50"/>
        <v/>
      </c>
      <c r="S55" s="22" t="str">
        <f t="shared" si="50"/>
        <v/>
      </c>
      <c r="T55" s="22" t="str">
        <f t="shared" si="50"/>
        <v/>
      </c>
      <c r="U55" s="22" t="str">
        <f t="shared" si="50"/>
        <v/>
      </c>
      <c r="V55" s="22" t="str">
        <f t="shared" si="50"/>
        <v/>
      </c>
      <c r="W55" s="22" t="str">
        <f t="shared" si="50"/>
        <v/>
      </c>
      <c r="X55" s="22" t="str">
        <f t="shared" si="50"/>
        <v/>
      </c>
      <c r="Y55" s="22" t="str">
        <f t="shared" si="50"/>
        <v/>
      </c>
      <c r="Z55" s="22" t="str">
        <f t="shared" si="50"/>
        <v/>
      </c>
      <c r="AA55" s="22" t="str">
        <f t="shared" si="50"/>
        <v/>
      </c>
      <c r="AB55" s="22" t="str">
        <f t="shared" si="50"/>
        <v/>
      </c>
      <c r="AC55" s="22" t="str">
        <f t="shared" si="50"/>
        <v/>
      </c>
      <c r="AD55" s="22" t="str">
        <f t="shared" si="50"/>
        <v/>
      </c>
      <c r="AE55" s="22" t="str">
        <f t="shared" si="50"/>
        <v/>
      </c>
      <c r="AF55" s="22" t="str">
        <f t="shared" si="50"/>
        <v/>
      </c>
      <c r="AG55" s="22" t="str">
        <f t="shared" si="50"/>
        <v/>
      </c>
      <c r="AH55" s="22" t="str">
        <f t="shared" si="50"/>
        <v/>
      </c>
      <c r="AI55" s="22" t="str">
        <f t="shared" si="50"/>
        <v/>
      </c>
      <c r="AJ55" s="22" t="str">
        <f t="shared" si="50"/>
        <v/>
      </c>
      <c r="AK55" s="22" t="str">
        <f t="shared" si="50"/>
        <v/>
      </c>
      <c r="AL55" s="22" t="str">
        <f t="shared" si="50"/>
        <v/>
      </c>
      <c r="AM55" s="22" t="str">
        <f t="shared" si="50"/>
        <v/>
      </c>
      <c r="AN55" s="22" t="str">
        <f t="shared" si="50"/>
        <v/>
      </c>
      <c r="AO55" s="22" t="str">
        <f t="shared" si="50"/>
        <v/>
      </c>
      <c r="AP55" s="22" t="str">
        <f t="shared" si="50"/>
        <v/>
      </c>
      <c r="AQ55" s="22" t="str">
        <f t="shared" si="50"/>
        <v/>
      </c>
      <c r="AR55" s="22" t="str">
        <f t="shared" si="50"/>
        <v/>
      </c>
      <c r="AS55" s="22" t="str">
        <f t="shared" si="50"/>
        <v/>
      </c>
    </row>
    <row r="56" spans="1:45" x14ac:dyDescent="0.3">
      <c r="A56" s="18">
        <f t="shared" si="22"/>
        <v>46</v>
      </c>
      <c r="B56" s="2">
        <f t="shared" si="23"/>
        <v>47</v>
      </c>
      <c r="C56" s="21" t="str" cm="1">
        <f t="array" ref="C56">IF(ISERROR(INDEX('Post-FTB Report'!$G$4:$G$5000,MATCH(1,($D$6='Post-FTB Report'!$F$4:$F$5000)*($A56='Post-FTB Report'!$E$4:$E$5000),0))),"",INDEX('Post-FTB Report'!$G$4:$G$5000,MATCH(1,($D$6='Post-FTB Report'!$F$4:$F$5000)*($A56='Post-FTB Report'!$E$4:$E$5000),0)))</f>
        <v/>
      </c>
      <c r="D56" s="20"/>
      <c r="E56" s="20"/>
      <c r="F56" s="32" t="str" cm="1">
        <f t="array" ref="F56">IF(ISERROR(INDEX('Post-FTB Report'!$K$4:$K$5000,MATCH(1,($D$6='Post-FTB Report'!$F$4:$F$5000)*($A56='Post-FTB Report'!$E$4:$E$5000),0))),"",INDEX('Post-FTB Report'!$K$4:$K$5000,MATCH(1,($D$6='Post-FTB Report'!$F$4:$F$5000)*($A56='Post-FTB Report'!$E$4:$E$5000),0)))</f>
        <v/>
      </c>
      <c r="G56" s="48" t="str" cm="1">
        <f t="array" ref="G56">IF(ISERROR(INDEX('Post-FTB Report'!$J$4:$J$5000,MATCH(1,($D$6='Post-FTB Report'!$F$4:$F$5000)*($A56='Post-FTB Report'!$E$4:$E$5000),0))),"",INDEX('Post-FTB Report'!$J$4:$J$5000,MATCH(1,($D$6='Post-FTB Report'!$F$4:$F$5000)*($A56='Post-FTB Report'!$E$4:$E$5000),0)))</f>
        <v/>
      </c>
      <c r="H56" s="90" t="str">
        <f t="shared" si="36"/>
        <v/>
      </c>
      <c r="J56" s="22" t="str">
        <f t="shared" ref="J56:AS56" si="51">IF(AND($G56&lt;K$7,$H56&gt;=K$7),$F56/12,"")</f>
        <v/>
      </c>
      <c r="K56" s="22" t="str">
        <f t="shared" si="51"/>
        <v/>
      </c>
      <c r="L56" s="22" t="str">
        <f t="shared" si="51"/>
        <v/>
      </c>
      <c r="M56" s="22" t="str">
        <f t="shared" si="51"/>
        <v/>
      </c>
      <c r="N56" s="22" t="str">
        <f t="shared" si="51"/>
        <v/>
      </c>
      <c r="O56" s="22" t="str">
        <f t="shared" si="51"/>
        <v/>
      </c>
      <c r="P56" s="22" t="str">
        <f t="shared" si="51"/>
        <v/>
      </c>
      <c r="Q56" s="22" t="str">
        <f t="shared" si="51"/>
        <v/>
      </c>
      <c r="R56" s="22" t="str">
        <f t="shared" si="51"/>
        <v/>
      </c>
      <c r="S56" s="22" t="str">
        <f t="shared" si="51"/>
        <v/>
      </c>
      <c r="T56" s="22" t="str">
        <f t="shared" si="51"/>
        <v/>
      </c>
      <c r="U56" s="22" t="str">
        <f t="shared" si="51"/>
        <v/>
      </c>
      <c r="V56" s="22" t="str">
        <f t="shared" si="51"/>
        <v/>
      </c>
      <c r="W56" s="22" t="str">
        <f t="shared" si="51"/>
        <v/>
      </c>
      <c r="X56" s="22" t="str">
        <f t="shared" si="51"/>
        <v/>
      </c>
      <c r="Y56" s="22" t="str">
        <f t="shared" si="51"/>
        <v/>
      </c>
      <c r="Z56" s="22" t="str">
        <f t="shared" si="51"/>
        <v/>
      </c>
      <c r="AA56" s="22" t="str">
        <f t="shared" si="51"/>
        <v/>
      </c>
      <c r="AB56" s="22" t="str">
        <f t="shared" si="51"/>
        <v/>
      </c>
      <c r="AC56" s="22" t="str">
        <f t="shared" si="51"/>
        <v/>
      </c>
      <c r="AD56" s="22" t="str">
        <f t="shared" si="51"/>
        <v/>
      </c>
      <c r="AE56" s="22" t="str">
        <f t="shared" si="51"/>
        <v/>
      </c>
      <c r="AF56" s="22" t="str">
        <f t="shared" si="51"/>
        <v/>
      </c>
      <c r="AG56" s="22" t="str">
        <f t="shared" si="51"/>
        <v/>
      </c>
      <c r="AH56" s="22" t="str">
        <f t="shared" si="51"/>
        <v/>
      </c>
      <c r="AI56" s="22" t="str">
        <f t="shared" si="51"/>
        <v/>
      </c>
      <c r="AJ56" s="22" t="str">
        <f t="shared" si="51"/>
        <v/>
      </c>
      <c r="AK56" s="22" t="str">
        <f t="shared" si="51"/>
        <v/>
      </c>
      <c r="AL56" s="22" t="str">
        <f t="shared" si="51"/>
        <v/>
      </c>
      <c r="AM56" s="22" t="str">
        <f t="shared" si="51"/>
        <v/>
      </c>
      <c r="AN56" s="22" t="str">
        <f t="shared" si="51"/>
        <v/>
      </c>
      <c r="AO56" s="22" t="str">
        <f t="shared" si="51"/>
        <v/>
      </c>
      <c r="AP56" s="22" t="str">
        <f t="shared" si="51"/>
        <v/>
      </c>
      <c r="AQ56" s="22" t="str">
        <f t="shared" si="51"/>
        <v/>
      </c>
      <c r="AR56" s="22" t="str">
        <f t="shared" si="51"/>
        <v/>
      </c>
      <c r="AS56" s="22" t="str">
        <f t="shared" si="51"/>
        <v/>
      </c>
    </row>
    <row r="57" spans="1:45" x14ac:dyDescent="0.3">
      <c r="A57" s="18">
        <f t="shared" si="22"/>
        <v>47</v>
      </c>
      <c r="B57" s="2">
        <f t="shared" si="23"/>
        <v>48</v>
      </c>
      <c r="C57" s="21" t="str" cm="1">
        <f t="array" ref="C57">IF(ISERROR(INDEX('Post-FTB Report'!$G$4:$G$5000,MATCH(1,($D$6='Post-FTB Report'!$F$4:$F$5000)*($A57='Post-FTB Report'!$E$4:$E$5000),0))),"",INDEX('Post-FTB Report'!$G$4:$G$5000,MATCH(1,($D$6='Post-FTB Report'!$F$4:$F$5000)*($A57='Post-FTB Report'!$E$4:$E$5000),0)))</f>
        <v/>
      </c>
      <c r="D57" s="20"/>
      <c r="E57" s="20"/>
      <c r="F57" s="32" t="str" cm="1">
        <f t="array" ref="F57">IF(ISERROR(INDEX('Post-FTB Report'!$K$4:$K$5000,MATCH(1,($D$6='Post-FTB Report'!$F$4:$F$5000)*($A57='Post-FTB Report'!$E$4:$E$5000),0))),"",INDEX('Post-FTB Report'!$K$4:$K$5000,MATCH(1,($D$6='Post-FTB Report'!$F$4:$F$5000)*($A57='Post-FTB Report'!$E$4:$E$5000),0)))</f>
        <v/>
      </c>
      <c r="G57" s="48" t="str" cm="1">
        <f t="array" ref="G57">IF(ISERROR(INDEX('Post-FTB Report'!$J$4:$J$5000,MATCH(1,($D$6='Post-FTB Report'!$F$4:$F$5000)*($A57='Post-FTB Report'!$E$4:$E$5000),0))),"",INDEX('Post-FTB Report'!$J$4:$J$5000,MATCH(1,($D$6='Post-FTB Report'!$F$4:$F$5000)*($A57='Post-FTB Report'!$E$4:$E$5000),0)))</f>
        <v/>
      </c>
      <c r="H57" s="90" t="str">
        <f t="shared" si="36"/>
        <v/>
      </c>
      <c r="J57" s="22" t="str">
        <f t="shared" ref="J57:AS57" si="52">IF(AND($G57&lt;K$7,$H57&gt;=K$7),$F57/12,"")</f>
        <v/>
      </c>
      <c r="K57" s="22" t="str">
        <f t="shared" si="52"/>
        <v/>
      </c>
      <c r="L57" s="22" t="str">
        <f t="shared" si="52"/>
        <v/>
      </c>
      <c r="M57" s="22" t="str">
        <f t="shared" si="52"/>
        <v/>
      </c>
      <c r="N57" s="22" t="str">
        <f t="shared" si="52"/>
        <v/>
      </c>
      <c r="O57" s="22" t="str">
        <f t="shared" si="52"/>
        <v/>
      </c>
      <c r="P57" s="22" t="str">
        <f t="shared" si="52"/>
        <v/>
      </c>
      <c r="Q57" s="22" t="str">
        <f t="shared" si="52"/>
        <v/>
      </c>
      <c r="R57" s="22" t="str">
        <f t="shared" si="52"/>
        <v/>
      </c>
      <c r="S57" s="22" t="str">
        <f t="shared" si="52"/>
        <v/>
      </c>
      <c r="T57" s="22" t="str">
        <f t="shared" si="52"/>
        <v/>
      </c>
      <c r="U57" s="22" t="str">
        <f t="shared" si="52"/>
        <v/>
      </c>
      <c r="V57" s="22" t="str">
        <f t="shared" si="52"/>
        <v/>
      </c>
      <c r="W57" s="22" t="str">
        <f t="shared" si="52"/>
        <v/>
      </c>
      <c r="X57" s="22" t="str">
        <f t="shared" si="52"/>
        <v/>
      </c>
      <c r="Y57" s="22" t="str">
        <f t="shared" si="52"/>
        <v/>
      </c>
      <c r="Z57" s="22" t="str">
        <f t="shared" si="52"/>
        <v/>
      </c>
      <c r="AA57" s="22" t="str">
        <f t="shared" si="52"/>
        <v/>
      </c>
      <c r="AB57" s="22" t="str">
        <f t="shared" si="52"/>
        <v/>
      </c>
      <c r="AC57" s="22" t="str">
        <f t="shared" si="52"/>
        <v/>
      </c>
      <c r="AD57" s="22" t="str">
        <f t="shared" si="52"/>
        <v/>
      </c>
      <c r="AE57" s="22" t="str">
        <f t="shared" si="52"/>
        <v/>
      </c>
      <c r="AF57" s="22" t="str">
        <f t="shared" si="52"/>
        <v/>
      </c>
      <c r="AG57" s="22" t="str">
        <f t="shared" si="52"/>
        <v/>
      </c>
      <c r="AH57" s="22" t="str">
        <f t="shared" si="52"/>
        <v/>
      </c>
      <c r="AI57" s="22" t="str">
        <f t="shared" si="52"/>
        <v/>
      </c>
      <c r="AJ57" s="22" t="str">
        <f t="shared" si="52"/>
        <v/>
      </c>
      <c r="AK57" s="22" t="str">
        <f t="shared" si="52"/>
        <v/>
      </c>
      <c r="AL57" s="22" t="str">
        <f t="shared" si="52"/>
        <v/>
      </c>
      <c r="AM57" s="22" t="str">
        <f t="shared" si="52"/>
        <v/>
      </c>
      <c r="AN57" s="22" t="str">
        <f t="shared" si="52"/>
        <v/>
      </c>
      <c r="AO57" s="22" t="str">
        <f t="shared" si="52"/>
        <v/>
      </c>
      <c r="AP57" s="22" t="str">
        <f t="shared" si="52"/>
        <v/>
      </c>
      <c r="AQ57" s="22" t="str">
        <f t="shared" si="52"/>
        <v/>
      </c>
      <c r="AR57" s="22" t="str">
        <f t="shared" si="52"/>
        <v/>
      </c>
      <c r="AS57" s="22" t="str">
        <f t="shared" si="52"/>
        <v/>
      </c>
    </row>
    <row r="58" spans="1:45" x14ac:dyDescent="0.3">
      <c r="A58" s="18">
        <f t="shared" si="22"/>
        <v>48</v>
      </c>
      <c r="B58" s="2">
        <f t="shared" si="23"/>
        <v>49</v>
      </c>
      <c r="C58" s="21" t="str" cm="1">
        <f t="array" ref="C58">IF(ISERROR(INDEX('Post-FTB Report'!$G$4:$G$5000,MATCH(1,($D$6='Post-FTB Report'!$F$4:$F$5000)*($A58='Post-FTB Report'!$E$4:$E$5000),0))),"",INDEX('Post-FTB Report'!$G$4:$G$5000,MATCH(1,($D$6='Post-FTB Report'!$F$4:$F$5000)*($A58='Post-FTB Report'!$E$4:$E$5000),0)))</f>
        <v/>
      </c>
      <c r="D58" s="20"/>
      <c r="E58" s="20"/>
      <c r="F58" s="32" t="str" cm="1">
        <f t="array" ref="F58">IF(ISERROR(INDEX('Post-FTB Report'!$K$4:$K$5000,MATCH(1,($D$6='Post-FTB Report'!$F$4:$F$5000)*($A58='Post-FTB Report'!$E$4:$E$5000),0))),"",INDEX('Post-FTB Report'!$K$4:$K$5000,MATCH(1,($D$6='Post-FTB Report'!$F$4:$F$5000)*($A58='Post-FTB Report'!$E$4:$E$5000),0)))</f>
        <v/>
      </c>
      <c r="G58" s="48" t="str" cm="1">
        <f t="array" ref="G58">IF(ISERROR(INDEX('Post-FTB Report'!$J$4:$J$5000,MATCH(1,($D$6='Post-FTB Report'!$F$4:$F$5000)*($A58='Post-FTB Report'!$E$4:$E$5000),0))),"",INDEX('Post-FTB Report'!$J$4:$J$5000,MATCH(1,($D$6='Post-FTB Report'!$F$4:$F$5000)*($A58='Post-FTB Report'!$E$4:$E$5000),0)))</f>
        <v/>
      </c>
      <c r="H58" s="90" t="str">
        <f t="shared" si="36"/>
        <v/>
      </c>
      <c r="J58" s="22" t="str">
        <f t="shared" ref="J58:AS58" si="53">IF(AND($G58&lt;K$7,$H58&gt;=K$7),$F58/12,"")</f>
        <v/>
      </c>
      <c r="K58" s="22" t="str">
        <f t="shared" si="53"/>
        <v/>
      </c>
      <c r="L58" s="22" t="str">
        <f t="shared" si="53"/>
        <v/>
      </c>
      <c r="M58" s="22" t="str">
        <f t="shared" si="53"/>
        <v/>
      </c>
      <c r="N58" s="22" t="str">
        <f t="shared" si="53"/>
        <v/>
      </c>
      <c r="O58" s="22" t="str">
        <f t="shared" si="53"/>
        <v/>
      </c>
      <c r="P58" s="22" t="str">
        <f t="shared" si="53"/>
        <v/>
      </c>
      <c r="Q58" s="22" t="str">
        <f t="shared" si="53"/>
        <v/>
      </c>
      <c r="R58" s="22" t="str">
        <f t="shared" si="53"/>
        <v/>
      </c>
      <c r="S58" s="22" t="str">
        <f t="shared" si="53"/>
        <v/>
      </c>
      <c r="T58" s="22" t="str">
        <f t="shared" si="53"/>
        <v/>
      </c>
      <c r="U58" s="22" t="str">
        <f t="shared" si="53"/>
        <v/>
      </c>
      <c r="V58" s="22" t="str">
        <f t="shared" si="53"/>
        <v/>
      </c>
      <c r="W58" s="22" t="str">
        <f t="shared" si="53"/>
        <v/>
      </c>
      <c r="X58" s="22" t="str">
        <f t="shared" si="53"/>
        <v/>
      </c>
      <c r="Y58" s="22" t="str">
        <f t="shared" si="53"/>
        <v/>
      </c>
      <c r="Z58" s="22" t="str">
        <f t="shared" si="53"/>
        <v/>
      </c>
      <c r="AA58" s="22" t="str">
        <f t="shared" si="53"/>
        <v/>
      </c>
      <c r="AB58" s="22" t="str">
        <f t="shared" si="53"/>
        <v/>
      </c>
      <c r="AC58" s="22" t="str">
        <f t="shared" si="53"/>
        <v/>
      </c>
      <c r="AD58" s="22" t="str">
        <f t="shared" si="53"/>
        <v/>
      </c>
      <c r="AE58" s="22" t="str">
        <f t="shared" si="53"/>
        <v/>
      </c>
      <c r="AF58" s="22" t="str">
        <f t="shared" si="53"/>
        <v/>
      </c>
      <c r="AG58" s="22" t="str">
        <f t="shared" si="53"/>
        <v/>
      </c>
      <c r="AH58" s="22" t="str">
        <f t="shared" si="53"/>
        <v/>
      </c>
      <c r="AI58" s="22" t="str">
        <f t="shared" si="53"/>
        <v/>
      </c>
      <c r="AJ58" s="22" t="str">
        <f t="shared" si="53"/>
        <v/>
      </c>
      <c r="AK58" s="22" t="str">
        <f t="shared" si="53"/>
        <v/>
      </c>
      <c r="AL58" s="22" t="str">
        <f t="shared" si="53"/>
        <v/>
      </c>
      <c r="AM58" s="22" t="str">
        <f t="shared" si="53"/>
        <v/>
      </c>
      <c r="AN58" s="22" t="str">
        <f t="shared" si="53"/>
        <v/>
      </c>
      <c r="AO58" s="22" t="str">
        <f t="shared" si="53"/>
        <v/>
      </c>
      <c r="AP58" s="22" t="str">
        <f t="shared" si="53"/>
        <v/>
      </c>
      <c r="AQ58" s="22" t="str">
        <f t="shared" si="53"/>
        <v/>
      </c>
      <c r="AR58" s="22" t="str">
        <f t="shared" si="53"/>
        <v/>
      </c>
      <c r="AS58" s="22" t="str">
        <f t="shared" si="53"/>
        <v/>
      </c>
    </row>
    <row r="59" spans="1:45" x14ac:dyDescent="0.3">
      <c r="A59" s="18">
        <f t="shared" si="22"/>
        <v>49</v>
      </c>
      <c r="B59" s="2">
        <f t="shared" si="23"/>
        <v>50</v>
      </c>
      <c r="C59" s="21" t="str" cm="1">
        <f t="array" ref="C59">IF(ISERROR(INDEX('Post-FTB Report'!$G$4:$G$5000,MATCH(1,($D$6='Post-FTB Report'!$F$4:$F$5000)*($A59='Post-FTB Report'!$E$4:$E$5000),0))),"",INDEX('Post-FTB Report'!$G$4:$G$5000,MATCH(1,($D$6='Post-FTB Report'!$F$4:$F$5000)*($A59='Post-FTB Report'!$E$4:$E$5000),0)))</f>
        <v/>
      </c>
      <c r="D59" s="20"/>
      <c r="E59" s="20"/>
      <c r="F59" s="32" t="str" cm="1">
        <f t="array" ref="F59">IF(ISERROR(INDEX('Post-FTB Report'!$K$4:$K$5000,MATCH(1,($D$6='Post-FTB Report'!$F$4:$F$5000)*($A59='Post-FTB Report'!$E$4:$E$5000),0))),"",INDEX('Post-FTB Report'!$K$4:$K$5000,MATCH(1,($D$6='Post-FTB Report'!$F$4:$F$5000)*($A59='Post-FTB Report'!$E$4:$E$5000),0)))</f>
        <v/>
      </c>
      <c r="G59" s="48" t="str" cm="1">
        <f t="array" ref="G59">IF(ISERROR(INDEX('Post-FTB Report'!$J$4:$J$5000,MATCH(1,($D$6='Post-FTB Report'!$F$4:$F$5000)*($A59='Post-FTB Report'!$E$4:$E$5000),0))),"",INDEX('Post-FTB Report'!$J$4:$J$5000,MATCH(1,($D$6='Post-FTB Report'!$F$4:$F$5000)*($A59='Post-FTB Report'!$E$4:$E$5000),0)))</f>
        <v/>
      </c>
      <c r="H59" s="90" t="str">
        <f t="shared" si="36"/>
        <v/>
      </c>
      <c r="J59" s="22" t="str">
        <f t="shared" ref="J59:AS59" si="54">IF(AND($G59&lt;K$7,$H59&gt;=K$7),$F59/12,"")</f>
        <v/>
      </c>
      <c r="K59" s="22" t="str">
        <f t="shared" si="54"/>
        <v/>
      </c>
      <c r="L59" s="22" t="str">
        <f t="shared" si="54"/>
        <v/>
      </c>
      <c r="M59" s="22" t="str">
        <f t="shared" si="54"/>
        <v/>
      </c>
      <c r="N59" s="22" t="str">
        <f t="shared" si="54"/>
        <v/>
      </c>
      <c r="O59" s="22" t="str">
        <f t="shared" si="54"/>
        <v/>
      </c>
      <c r="P59" s="22" t="str">
        <f t="shared" si="54"/>
        <v/>
      </c>
      <c r="Q59" s="22" t="str">
        <f t="shared" si="54"/>
        <v/>
      </c>
      <c r="R59" s="22" t="str">
        <f t="shared" si="54"/>
        <v/>
      </c>
      <c r="S59" s="22" t="str">
        <f t="shared" si="54"/>
        <v/>
      </c>
      <c r="T59" s="22" t="str">
        <f t="shared" si="54"/>
        <v/>
      </c>
      <c r="U59" s="22" t="str">
        <f t="shared" si="54"/>
        <v/>
      </c>
      <c r="V59" s="22" t="str">
        <f t="shared" si="54"/>
        <v/>
      </c>
      <c r="W59" s="22" t="str">
        <f t="shared" si="54"/>
        <v/>
      </c>
      <c r="X59" s="22" t="str">
        <f t="shared" si="54"/>
        <v/>
      </c>
      <c r="Y59" s="22" t="str">
        <f t="shared" si="54"/>
        <v/>
      </c>
      <c r="Z59" s="22" t="str">
        <f t="shared" si="54"/>
        <v/>
      </c>
      <c r="AA59" s="22" t="str">
        <f t="shared" si="54"/>
        <v/>
      </c>
      <c r="AB59" s="22" t="str">
        <f t="shared" si="54"/>
        <v/>
      </c>
      <c r="AC59" s="22" t="str">
        <f t="shared" si="54"/>
        <v/>
      </c>
      <c r="AD59" s="22" t="str">
        <f t="shared" si="54"/>
        <v/>
      </c>
      <c r="AE59" s="22" t="str">
        <f t="shared" si="54"/>
        <v/>
      </c>
      <c r="AF59" s="22" t="str">
        <f t="shared" si="54"/>
        <v/>
      </c>
      <c r="AG59" s="22" t="str">
        <f t="shared" si="54"/>
        <v/>
      </c>
      <c r="AH59" s="22" t="str">
        <f t="shared" si="54"/>
        <v/>
      </c>
      <c r="AI59" s="22" t="str">
        <f t="shared" si="54"/>
        <v/>
      </c>
      <c r="AJ59" s="22" t="str">
        <f t="shared" si="54"/>
        <v/>
      </c>
      <c r="AK59" s="22" t="str">
        <f t="shared" si="54"/>
        <v/>
      </c>
      <c r="AL59" s="22" t="str">
        <f t="shared" si="54"/>
        <v/>
      </c>
      <c r="AM59" s="22" t="str">
        <f t="shared" si="54"/>
        <v/>
      </c>
      <c r="AN59" s="22" t="str">
        <f t="shared" si="54"/>
        <v/>
      </c>
      <c r="AO59" s="22" t="str">
        <f t="shared" si="54"/>
        <v/>
      </c>
      <c r="AP59" s="22" t="str">
        <f t="shared" si="54"/>
        <v/>
      </c>
      <c r="AQ59" s="22" t="str">
        <f t="shared" si="54"/>
        <v/>
      </c>
      <c r="AR59" s="22" t="str">
        <f t="shared" si="54"/>
        <v/>
      </c>
      <c r="AS59" s="22" t="str">
        <f t="shared" si="54"/>
        <v/>
      </c>
    </row>
    <row r="60" spans="1:45" x14ac:dyDescent="0.3">
      <c r="A60" s="18">
        <f t="shared" si="22"/>
        <v>50</v>
      </c>
      <c r="B60" s="2">
        <f t="shared" si="23"/>
        <v>51</v>
      </c>
      <c r="C60" s="21" t="str" cm="1">
        <f t="array" ref="C60">IF(ISERROR(INDEX('Post-FTB Report'!$G$4:$G$5000,MATCH(1,($D$6='Post-FTB Report'!$F$4:$F$5000)*($A60='Post-FTB Report'!$E$4:$E$5000),0))),"",INDEX('Post-FTB Report'!$G$4:$G$5000,MATCH(1,($D$6='Post-FTB Report'!$F$4:$F$5000)*($A60='Post-FTB Report'!$E$4:$E$5000),0)))</f>
        <v/>
      </c>
      <c r="D60" s="20"/>
      <c r="E60" s="20"/>
      <c r="F60" s="32" t="str" cm="1">
        <f t="array" ref="F60">IF(ISERROR(INDEX('Post-FTB Report'!$K$4:$K$5000,MATCH(1,($D$6='Post-FTB Report'!$F$4:$F$5000)*($A60='Post-FTB Report'!$E$4:$E$5000),0))),"",INDEX('Post-FTB Report'!$K$4:$K$5000,MATCH(1,($D$6='Post-FTB Report'!$F$4:$F$5000)*($A60='Post-FTB Report'!$E$4:$E$5000),0)))</f>
        <v/>
      </c>
      <c r="G60" s="48" t="str" cm="1">
        <f t="array" ref="G60">IF(ISERROR(INDEX('Post-FTB Report'!$J$4:$J$5000,MATCH(1,($D$6='Post-FTB Report'!$F$4:$F$5000)*($A60='Post-FTB Report'!$E$4:$E$5000),0))),"",INDEX('Post-FTB Report'!$J$4:$J$5000,MATCH(1,($D$6='Post-FTB Report'!$F$4:$F$5000)*($A60='Post-FTB Report'!$E$4:$E$5000),0)))</f>
        <v/>
      </c>
      <c r="H60" s="90" t="str">
        <f t="shared" si="36"/>
        <v/>
      </c>
      <c r="J60" s="22" t="str">
        <f t="shared" ref="J60:AS60" si="55">IF(AND($G60&lt;K$7,$H60&gt;=K$7),$F60/12,"")</f>
        <v/>
      </c>
      <c r="K60" s="22" t="str">
        <f t="shared" si="55"/>
        <v/>
      </c>
      <c r="L60" s="22" t="str">
        <f t="shared" si="55"/>
        <v/>
      </c>
      <c r="M60" s="22" t="str">
        <f t="shared" si="55"/>
        <v/>
      </c>
      <c r="N60" s="22" t="str">
        <f t="shared" si="55"/>
        <v/>
      </c>
      <c r="O60" s="22" t="str">
        <f t="shared" si="55"/>
        <v/>
      </c>
      <c r="P60" s="22" t="str">
        <f t="shared" si="55"/>
        <v/>
      </c>
      <c r="Q60" s="22" t="str">
        <f t="shared" si="55"/>
        <v/>
      </c>
      <c r="R60" s="22" t="str">
        <f t="shared" si="55"/>
        <v/>
      </c>
      <c r="S60" s="22" t="str">
        <f t="shared" si="55"/>
        <v/>
      </c>
      <c r="T60" s="22" t="str">
        <f t="shared" si="55"/>
        <v/>
      </c>
      <c r="U60" s="22" t="str">
        <f t="shared" si="55"/>
        <v/>
      </c>
      <c r="V60" s="22" t="str">
        <f t="shared" si="55"/>
        <v/>
      </c>
      <c r="W60" s="22" t="str">
        <f t="shared" si="55"/>
        <v/>
      </c>
      <c r="X60" s="22" t="str">
        <f t="shared" si="55"/>
        <v/>
      </c>
      <c r="Y60" s="22" t="str">
        <f t="shared" si="55"/>
        <v/>
      </c>
      <c r="Z60" s="22" t="str">
        <f t="shared" si="55"/>
        <v/>
      </c>
      <c r="AA60" s="22" t="str">
        <f t="shared" si="55"/>
        <v/>
      </c>
      <c r="AB60" s="22" t="str">
        <f t="shared" si="55"/>
        <v/>
      </c>
      <c r="AC60" s="22" t="str">
        <f t="shared" si="55"/>
        <v/>
      </c>
      <c r="AD60" s="22" t="str">
        <f t="shared" si="55"/>
        <v/>
      </c>
      <c r="AE60" s="22" t="str">
        <f t="shared" si="55"/>
        <v/>
      </c>
      <c r="AF60" s="22" t="str">
        <f t="shared" si="55"/>
        <v/>
      </c>
      <c r="AG60" s="22" t="str">
        <f t="shared" si="55"/>
        <v/>
      </c>
      <c r="AH60" s="22" t="str">
        <f t="shared" si="55"/>
        <v/>
      </c>
      <c r="AI60" s="22" t="str">
        <f t="shared" si="55"/>
        <v/>
      </c>
      <c r="AJ60" s="22" t="str">
        <f t="shared" si="55"/>
        <v/>
      </c>
      <c r="AK60" s="22" t="str">
        <f t="shared" si="55"/>
        <v/>
      </c>
      <c r="AL60" s="22" t="str">
        <f t="shared" si="55"/>
        <v/>
      </c>
      <c r="AM60" s="22" t="str">
        <f t="shared" si="55"/>
        <v/>
      </c>
      <c r="AN60" s="22" t="str">
        <f t="shared" si="55"/>
        <v/>
      </c>
      <c r="AO60" s="22" t="str">
        <f t="shared" si="55"/>
        <v/>
      </c>
      <c r="AP60" s="22" t="str">
        <f t="shared" si="55"/>
        <v/>
      </c>
      <c r="AQ60" s="22" t="str">
        <f t="shared" si="55"/>
        <v/>
      </c>
      <c r="AR60" s="22" t="str">
        <f t="shared" si="55"/>
        <v/>
      </c>
      <c r="AS60" s="22" t="str">
        <f t="shared" si="55"/>
        <v/>
      </c>
    </row>
    <row r="61" spans="1:45" x14ac:dyDescent="0.3">
      <c r="A61" s="18">
        <f t="shared" si="22"/>
        <v>51</v>
      </c>
      <c r="B61" s="2">
        <f t="shared" si="23"/>
        <v>52</v>
      </c>
      <c r="C61" s="21" t="str" cm="1">
        <f t="array" ref="C61">IF(ISERROR(INDEX('Post-FTB Report'!$G$4:$G$5000,MATCH(1,($D$6='Post-FTB Report'!$F$4:$F$5000)*($A61='Post-FTB Report'!$E$4:$E$5000),0))),"",INDEX('Post-FTB Report'!$G$4:$G$5000,MATCH(1,($D$6='Post-FTB Report'!$F$4:$F$5000)*($A61='Post-FTB Report'!$E$4:$E$5000),0)))</f>
        <v/>
      </c>
      <c r="D61" s="20"/>
      <c r="E61" s="20"/>
      <c r="F61" s="32" t="str" cm="1">
        <f t="array" ref="F61">IF(ISERROR(INDEX('Post-FTB Report'!$K$4:$K$5000,MATCH(1,($D$6='Post-FTB Report'!$F$4:$F$5000)*($A61='Post-FTB Report'!$E$4:$E$5000),0))),"",INDEX('Post-FTB Report'!$K$4:$K$5000,MATCH(1,($D$6='Post-FTB Report'!$F$4:$F$5000)*($A61='Post-FTB Report'!$E$4:$E$5000),0)))</f>
        <v/>
      </c>
      <c r="G61" s="48" t="str" cm="1">
        <f t="array" ref="G61">IF(ISERROR(INDEX('Post-FTB Report'!$J$4:$J$5000,MATCH(1,($D$6='Post-FTB Report'!$F$4:$F$5000)*($A61='Post-FTB Report'!$E$4:$E$5000),0))),"",INDEX('Post-FTB Report'!$J$4:$J$5000,MATCH(1,($D$6='Post-FTB Report'!$F$4:$F$5000)*($A61='Post-FTB Report'!$E$4:$E$5000),0)))</f>
        <v/>
      </c>
      <c r="H61" s="90" t="str">
        <f t="shared" si="36"/>
        <v/>
      </c>
      <c r="J61" s="22" t="str">
        <f t="shared" ref="J61:AS61" si="56">IF(AND($G61&lt;K$7,$H61&gt;=K$7),$F61/12,"")</f>
        <v/>
      </c>
      <c r="K61" s="22" t="str">
        <f t="shared" si="56"/>
        <v/>
      </c>
      <c r="L61" s="22" t="str">
        <f t="shared" si="56"/>
        <v/>
      </c>
      <c r="M61" s="22" t="str">
        <f t="shared" si="56"/>
        <v/>
      </c>
      <c r="N61" s="22" t="str">
        <f t="shared" si="56"/>
        <v/>
      </c>
      <c r="O61" s="22" t="str">
        <f t="shared" si="56"/>
        <v/>
      </c>
      <c r="P61" s="22" t="str">
        <f t="shared" si="56"/>
        <v/>
      </c>
      <c r="Q61" s="22" t="str">
        <f t="shared" si="56"/>
        <v/>
      </c>
      <c r="R61" s="22" t="str">
        <f t="shared" si="56"/>
        <v/>
      </c>
      <c r="S61" s="22" t="str">
        <f t="shared" si="56"/>
        <v/>
      </c>
      <c r="T61" s="22" t="str">
        <f t="shared" si="56"/>
        <v/>
      </c>
      <c r="U61" s="22" t="str">
        <f t="shared" si="56"/>
        <v/>
      </c>
      <c r="V61" s="22" t="str">
        <f t="shared" si="56"/>
        <v/>
      </c>
      <c r="W61" s="22" t="str">
        <f t="shared" si="56"/>
        <v/>
      </c>
      <c r="X61" s="22" t="str">
        <f t="shared" si="56"/>
        <v/>
      </c>
      <c r="Y61" s="22" t="str">
        <f t="shared" si="56"/>
        <v/>
      </c>
      <c r="Z61" s="22" t="str">
        <f t="shared" si="56"/>
        <v/>
      </c>
      <c r="AA61" s="22" t="str">
        <f t="shared" si="56"/>
        <v/>
      </c>
      <c r="AB61" s="22" t="str">
        <f t="shared" si="56"/>
        <v/>
      </c>
      <c r="AC61" s="22" t="str">
        <f t="shared" si="56"/>
        <v/>
      </c>
      <c r="AD61" s="22" t="str">
        <f t="shared" si="56"/>
        <v/>
      </c>
      <c r="AE61" s="22" t="str">
        <f t="shared" si="56"/>
        <v/>
      </c>
      <c r="AF61" s="22" t="str">
        <f t="shared" si="56"/>
        <v/>
      </c>
      <c r="AG61" s="22" t="str">
        <f t="shared" si="56"/>
        <v/>
      </c>
      <c r="AH61" s="22" t="str">
        <f t="shared" si="56"/>
        <v/>
      </c>
      <c r="AI61" s="22" t="str">
        <f t="shared" si="56"/>
        <v/>
      </c>
      <c r="AJ61" s="22" t="str">
        <f t="shared" si="56"/>
        <v/>
      </c>
      <c r="AK61" s="22" t="str">
        <f t="shared" si="56"/>
        <v/>
      </c>
      <c r="AL61" s="22" t="str">
        <f t="shared" si="56"/>
        <v/>
      </c>
      <c r="AM61" s="22" t="str">
        <f t="shared" si="56"/>
        <v/>
      </c>
      <c r="AN61" s="22" t="str">
        <f t="shared" si="56"/>
        <v/>
      </c>
      <c r="AO61" s="22" t="str">
        <f t="shared" si="56"/>
        <v/>
      </c>
      <c r="AP61" s="22" t="str">
        <f t="shared" si="56"/>
        <v/>
      </c>
      <c r="AQ61" s="22" t="str">
        <f t="shared" si="56"/>
        <v/>
      </c>
      <c r="AR61" s="22" t="str">
        <f t="shared" si="56"/>
        <v/>
      </c>
      <c r="AS61" s="22" t="str">
        <f t="shared" si="56"/>
        <v/>
      </c>
    </row>
    <row r="62" spans="1:45" x14ac:dyDescent="0.3">
      <c r="A62" s="18">
        <f t="shared" si="22"/>
        <v>52</v>
      </c>
      <c r="B62" s="2">
        <f t="shared" si="23"/>
        <v>53</v>
      </c>
      <c r="C62" s="21" t="str" cm="1">
        <f t="array" ref="C62">IF(ISERROR(INDEX('Post-FTB Report'!$G$4:$G$5000,MATCH(1,($D$6='Post-FTB Report'!$F$4:$F$5000)*($A62='Post-FTB Report'!$E$4:$E$5000),0))),"",INDEX('Post-FTB Report'!$G$4:$G$5000,MATCH(1,($D$6='Post-FTB Report'!$F$4:$F$5000)*($A62='Post-FTB Report'!$E$4:$E$5000),0)))</f>
        <v/>
      </c>
      <c r="D62" s="20"/>
      <c r="E62" s="20"/>
      <c r="F62" s="32" t="str" cm="1">
        <f t="array" ref="F62">IF(ISERROR(INDEX('Post-FTB Report'!$K$4:$K$5000,MATCH(1,($D$6='Post-FTB Report'!$F$4:$F$5000)*($A62='Post-FTB Report'!$E$4:$E$5000),0))),"",INDEX('Post-FTB Report'!$K$4:$K$5000,MATCH(1,($D$6='Post-FTB Report'!$F$4:$F$5000)*($A62='Post-FTB Report'!$E$4:$E$5000),0)))</f>
        <v/>
      </c>
      <c r="G62" s="48" t="str" cm="1">
        <f t="array" ref="G62">IF(ISERROR(INDEX('Post-FTB Report'!$J$4:$J$5000,MATCH(1,($D$6='Post-FTB Report'!$F$4:$F$5000)*($A62='Post-FTB Report'!$E$4:$E$5000),0))),"",INDEX('Post-FTB Report'!$J$4:$J$5000,MATCH(1,($D$6='Post-FTB Report'!$F$4:$F$5000)*($A62='Post-FTB Report'!$E$4:$E$5000),0)))</f>
        <v/>
      </c>
      <c r="H62" s="90" t="str">
        <f t="shared" si="36"/>
        <v/>
      </c>
      <c r="J62" s="22" t="str">
        <f t="shared" ref="J62:AS62" si="57">IF(AND($G62&lt;K$7,$H62&gt;=K$7),$F62/12,"")</f>
        <v/>
      </c>
      <c r="K62" s="22" t="str">
        <f t="shared" si="57"/>
        <v/>
      </c>
      <c r="L62" s="22" t="str">
        <f t="shared" si="57"/>
        <v/>
      </c>
      <c r="M62" s="22" t="str">
        <f t="shared" si="57"/>
        <v/>
      </c>
      <c r="N62" s="22" t="str">
        <f t="shared" si="57"/>
        <v/>
      </c>
      <c r="O62" s="22" t="str">
        <f t="shared" si="57"/>
        <v/>
      </c>
      <c r="P62" s="22" t="str">
        <f t="shared" si="57"/>
        <v/>
      </c>
      <c r="Q62" s="22" t="str">
        <f t="shared" si="57"/>
        <v/>
      </c>
      <c r="R62" s="22" t="str">
        <f t="shared" si="57"/>
        <v/>
      </c>
      <c r="S62" s="22" t="str">
        <f t="shared" si="57"/>
        <v/>
      </c>
      <c r="T62" s="22" t="str">
        <f t="shared" si="57"/>
        <v/>
      </c>
      <c r="U62" s="22" t="str">
        <f t="shared" si="57"/>
        <v/>
      </c>
      <c r="V62" s="22" t="str">
        <f t="shared" si="57"/>
        <v/>
      </c>
      <c r="W62" s="22" t="str">
        <f t="shared" si="57"/>
        <v/>
      </c>
      <c r="X62" s="22" t="str">
        <f t="shared" si="57"/>
        <v/>
      </c>
      <c r="Y62" s="22" t="str">
        <f t="shared" si="57"/>
        <v/>
      </c>
      <c r="Z62" s="22" t="str">
        <f t="shared" si="57"/>
        <v/>
      </c>
      <c r="AA62" s="22" t="str">
        <f t="shared" si="57"/>
        <v/>
      </c>
      <c r="AB62" s="22" t="str">
        <f t="shared" si="57"/>
        <v/>
      </c>
      <c r="AC62" s="22" t="str">
        <f t="shared" si="57"/>
        <v/>
      </c>
      <c r="AD62" s="22" t="str">
        <f t="shared" si="57"/>
        <v/>
      </c>
      <c r="AE62" s="22" t="str">
        <f t="shared" si="57"/>
        <v/>
      </c>
      <c r="AF62" s="22" t="str">
        <f t="shared" si="57"/>
        <v/>
      </c>
      <c r="AG62" s="22" t="str">
        <f t="shared" si="57"/>
        <v/>
      </c>
      <c r="AH62" s="22" t="str">
        <f t="shared" si="57"/>
        <v/>
      </c>
      <c r="AI62" s="22" t="str">
        <f t="shared" si="57"/>
        <v/>
      </c>
      <c r="AJ62" s="22" t="str">
        <f t="shared" si="57"/>
        <v/>
      </c>
      <c r="AK62" s="22" t="str">
        <f t="shared" si="57"/>
        <v/>
      </c>
      <c r="AL62" s="22" t="str">
        <f t="shared" si="57"/>
        <v/>
      </c>
      <c r="AM62" s="22" t="str">
        <f t="shared" si="57"/>
        <v/>
      </c>
      <c r="AN62" s="22" t="str">
        <f t="shared" si="57"/>
        <v/>
      </c>
      <c r="AO62" s="22" t="str">
        <f t="shared" si="57"/>
        <v/>
      </c>
      <c r="AP62" s="22" t="str">
        <f t="shared" si="57"/>
        <v/>
      </c>
      <c r="AQ62" s="22" t="str">
        <f t="shared" si="57"/>
        <v/>
      </c>
      <c r="AR62" s="22" t="str">
        <f t="shared" si="57"/>
        <v/>
      </c>
      <c r="AS62" s="22" t="str">
        <f t="shared" si="57"/>
        <v/>
      </c>
    </row>
    <row r="63" spans="1:45" x14ac:dyDescent="0.3">
      <c r="A63" s="18">
        <f t="shared" si="22"/>
        <v>53</v>
      </c>
      <c r="B63" s="2">
        <f t="shared" si="23"/>
        <v>54</v>
      </c>
      <c r="C63" s="21" t="str" cm="1">
        <f t="array" ref="C63">IF(ISERROR(INDEX('Post-FTB Report'!$G$4:$G$5000,MATCH(1,($D$6='Post-FTB Report'!$F$4:$F$5000)*($A63='Post-FTB Report'!$E$4:$E$5000),0))),"",INDEX('Post-FTB Report'!$G$4:$G$5000,MATCH(1,($D$6='Post-FTB Report'!$F$4:$F$5000)*($A63='Post-FTB Report'!$E$4:$E$5000),0)))</f>
        <v/>
      </c>
      <c r="D63" s="20"/>
      <c r="E63" s="20"/>
      <c r="F63" s="32" t="str" cm="1">
        <f t="array" ref="F63">IF(ISERROR(INDEX('Post-FTB Report'!$K$4:$K$5000,MATCH(1,($D$6='Post-FTB Report'!$F$4:$F$5000)*($A63='Post-FTB Report'!$E$4:$E$5000),0))),"",INDEX('Post-FTB Report'!$K$4:$K$5000,MATCH(1,($D$6='Post-FTB Report'!$F$4:$F$5000)*($A63='Post-FTB Report'!$E$4:$E$5000),0)))</f>
        <v/>
      </c>
      <c r="G63" s="48" t="str" cm="1">
        <f t="array" ref="G63">IF(ISERROR(INDEX('Post-FTB Report'!$J$4:$J$5000,MATCH(1,($D$6='Post-FTB Report'!$F$4:$F$5000)*($A63='Post-FTB Report'!$E$4:$E$5000),0))),"",INDEX('Post-FTB Report'!$J$4:$J$5000,MATCH(1,($D$6='Post-FTB Report'!$F$4:$F$5000)*($A63='Post-FTB Report'!$E$4:$E$5000),0)))</f>
        <v/>
      </c>
      <c r="H63" s="90" t="str">
        <f t="shared" si="36"/>
        <v/>
      </c>
      <c r="J63" s="22" t="str">
        <f t="shared" ref="J63:AS63" si="58">IF(AND($G63&lt;K$7,$H63&gt;=K$7),$F63/12,"")</f>
        <v/>
      </c>
      <c r="K63" s="22" t="str">
        <f t="shared" si="58"/>
        <v/>
      </c>
      <c r="L63" s="22" t="str">
        <f t="shared" si="58"/>
        <v/>
      </c>
      <c r="M63" s="22" t="str">
        <f t="shared" si="58"/>
        <v/>
      </c>
      <c r="N63" s="22" t="str">
        <f t="shared" si="58"/>
        <v/>
      </c>
      <c r="O63" s="22" t="str">
        <f t="shared" si="58"/>
        <v/>
      </c>
      <c r="P63" s="22" t="str">
        <f t="shared" si="58"/>
        <v/>
      </c>
      <c r="Q63" s="22" t="str">
        <f t="shared" si="58"/>
        <v/>
      </c>
      <c r="R63" s="22" t="str">
        <f t="shared" si="58"/>
        <v/>
      </c>
      <c r="S63" s="22" t="str">
        <f t="shared" si="58"/>
        <v/>
      </c>
      <c r="T63" s="22" t="str">
        <f t="shared" si="58"/>
        <v/>
      </c>
      <c r="U63" s="22" t="str">
        <f t="shared" si="58"/>
        <v/>
      </c>
      <c r="V63" s="22" t="str">
        <f t="shared" si="58"/>
        <v/>
      </c>
      <c r="W63" s="22" t="str">
        <f t="shared" si="58"/>
        <v/>
      </c>
      <c r="X63" s="22" t="str">
        <f t="shared" si="58"/>
        <v/>
      </c>
      <c r="Y63" s="22" t="str">
        <f t="shared" si="58"/>
        <v/>
      </c>
      <c r="Z63" s="22" t="str">
        <f t="shared" si="58"/>
        <v/>
      </c>
      <c r="AA63" s="22" t="str">
        <f t="shared" si="58"/>
        <v/>
      </c>
      <c r="AB63" s="22" t="str">
        <f t="shared" si="58"/>
        <v/>
      </c>
      <c r="AC63" s="22" t="str">
        <f t="shared" si="58"/>
        <v/>
      </c>
      <c r="AD63" s="22" t="str">
        <f t="shared" si="58"/>
        <v/>
      </c>
      <c r="AE63" s="22" t="str">
        <f t="shared" si="58"/>
        <v/>
      </c>
      <c r="AF63" s="22" t="str">
        <f t="shared" si="58"/>
        <v/>
      </c>
      <c r="AG63" s="22" t="str">
        <f t="shared" si="58"/>
        <v/>
      </c>
      <c r="AH63" s="22" t="str">
        <f t="shared" si="58"/>
        <v/>
      </c>
      <c r="AI63" s="22" t="str">
        <f t="shared" si="58"/>
        <v/>
      </c>
      <c r="AJ63" s="22" t="str">
        <f t="shared" si="58"/>
        <v/>
      </c>
      <c r="AK63" s="22" t="str">
        <f t="shared" si="58"/>
        <v/>
      </c>
      <c r="AL63" s="22" t="str">
        <f t="shared" si="58"/>
        <v/>
      </c>
      <c r="AM63" s="22" t="str">
        <f t="shared" si="58"/>
        <v/>
      </c>
      <c r="AN63" s="22" t="str">
        <f t="shared" si="58"/>
        <v/>
      </c>
      <c r="AO63" s="22" t="str">
        <f t="shared" si="58"/>
        <v/>
      </c>
      <c r="AP63" s="22" t="str">
        <f t="shared" si="58"/>
        <v/>
      </c>
      <c r="AQ63" s="22" t="str">
        <f t="shared" si="58"/>
        <v/>
      </c>
      <c r="AR63" s="22" t="str">
        <f t="shared" si="58"/>
        <v/>
      </c>
      <c r="AS63" s="22" t="str">
        <f t="shared" si="58"/>
        <v/>
      </c>
    </row>
    <row r="64" spans="1:45" x14ac:dyDescent="0.3">
      <c r="A64" s="18">
        <f t="shared" si="22"/>
        <v>54</v>
      </c>
      <c r="B64" s="2">
        <f t="shared" si="23"/>
        <v>55</v>
      </c>
      <c r="C64" s="21" t="str" cm="1">
        <f t="array" ref="C64">IF(ISERROR(INDEX('Post-FTB Report'!$G$4:$G$5000,MATCH(1,($D$6='Post-FTB Report'!$F$4:$F$5000)*($A64='Post-FTB Report'!$E$4:$E$5000),0))),"",INDEX('Post-FTB Report'!$G$4:$G$5000,MATCH(1,($D$6='Post-FTB Report'!$F$4:$F$5000)*($A64='Post-FTB Report'!$E$4:$E$5000),0)))</f>
        <v/>
      </c>
      <c r="D64" s="20"/>
      <c r="E64" s="20"/>
      <c r="F64" s="32" t="str" cm="1">
        <f t="array" ref="F64">IF(ISERROR(INDEX('Post-FTB Report'!$K$4:$K$5000,MATCH(1,($D$6='Post-FTB Report'!$F$4:$F$5000)*($A64='Post-FTB Report'!$E$4:$E$5000),0))),"",INDEX('Post-FTB Report'!$K$4:$K$5000,MATCH(1,($D$6='Post-FTB Report'!$F$4:$F$5000)*($A64='Post-FTB Report'!$E$4:$E$5000),0)))</f>
        <v/>
      </c>
      <c r="G64" s="48" t="str" cm="1">
        <f t="array" ref="G64">IF(ISERROR(INDEX('Post-FTB Report'!$J$4:$J$5000,MATCH(1,($D$6='Post-FTB Report'!$F$4:$F$5000)*($A64='Post-FTB Report'!$E$4:$E$5000),0))),"",INDEX('Post-FTB Report'!$J$4:$J$5000,MATCH(1,($D$6='Post-FTB Report'!$F$4:$F$5000)*($A64='Post-FTB Report'!$E$4:$E$5000),0)))</f>
        <v/>
      </c>
      <c r="H64" s="90" t="str">
        <f t="shared" si="36"/>
        <v/>
      </c>
      <c r="J64" s="22" t="str">
        <f t="shared" ref="J64:AS64" si="59">IF(AND($G64&lt;K$7,$H64&gt;=K$7),$F64/12,"")</f>
        <v/>
      </c>
      <c r="K64" s="22" t="str">
        <f t="shared" si="59"/>
        <v/>
      </c>
      <c r="L64" s="22" t="str">
        <f t="shared" si="59"/>
        <v/>
      </c>
      <c r="M64" s="22" t="str">
        <f t="shared" si="59"/>
        <v/>
      </c>
      <c r="N64" s="22" t="str">
        <f t="shared" si="59"/>
        <v/>
      </c>
      <c r="O64" s="22" t="str">
        <f t="shared" si="59"/>
        <v/>
      </c>
      <c r="P64" s="22" t="str">
        <f t="shared" si="59"/>
        <v/>
      </c>
      <c r="Q64" s="22" t="str">
        <f t="shared" si="59"/>
        <v/>
      </c>
      <c r="R64" s="22" t="str">
        <f t="shared" si="59"/>
        <v/>
      </c>
      <c r="S64" s="22" t="str">
        <f t="shared" si="59"/>
        <v/>
      </c>
      <c r="T64" s="22" t="str">
        <f t="shared" si="59"/>
        <v/>
      </c>
      <c r="U64" s="22" t="str">
        <f t="shared" si="59"/>
        <v/>
      </c>
      <c r="V64" s="22" t="str">
        <f t="shared" si="59"/>
        <v/>
      </c>
      <c r="W64" s="22" t="str">
        <f t="shared" si="59"/>
        <v/>
      </c>
      <c r="X64" s="22" t="str">
        <f t="shared" si="59"/>
        <v/>
      </c>
      <c r="Y64" s="22" t="str">
        <f t="shared" si="59"/>
        <v/>
      </c>
      <c r="Z64" s="22" t="str">
        <f t="shared" si="59"/>
        <v/>
      </c>
      <c r="AA64" s="22" t="str">
        <f t="shared" si="59"/>
        <v/>
      </c>
      <c r="AB64" s="22" t="str">
        <f t="shared" si="59"/>
        <v/>
      </c>
      <c r="AC64" s="22" t="str">
        <f t="shared" si="59"/>
        <v/>
      </c>
      <c r="AD64" s="22" t="str">
        <f t="shared" si="59"/>
        <v/>
      </c>
      <c r="AE64" s="22" t="str">
        <f t="shared" si="59"/>
        <v/>
      </c>
      <c r="AF64" s="22" t="str">
        <f t="shared" si="59"/>
        <v/>
      </c>
      <c r="AG64" s="22" t="str">
        <f t="shared" si="59"/>
        <v/>
      </c>
      <c r="AH64" s="22" t="str">
        <f t="shared" si="59"/>
        <v/>
      </c>
      <c r="AI64" s="22" t="str">
        <f t="shared" si="59"/>
        <v/>
      </c>
      <c r="AJ64" s="22" t="str">
        <f t="shared" si="59"/>
        <v/>
      </c>
      <c r="AK64" s="22" t="str">
        <f t="shared" si="59"/>
        <v/>
      </c>
      <c r="AL64" s="22" t="str">
        <f t="shared" si="59"/>
        <v/>
      </c>
      <c r="AM64" s="22" t="str">
        <f t="shared" si="59"/>
        <v/>
      </c>
      <c r="AN64" s="22" t="str">
        <f t="shared" si="59"/>
        <v/>
      </c>
      <c r="AO64" s="22" t="str">
        <f t="shared" si="59"/>
        <v/>
      </c>
      <c r="AP64" s="22" t="str">
        <f t="shared" si="59"/>
        <v/>
      </c>
      <c r="AQ64" s="22" t="str">
        <f t="shared" si="59"/>
        <v/>
      </c>
      <c r="AR64" s="22" t="str">
        <f t="shared" si="59"/>
        <v/>
      </c>
      <c r="AS64" s="22" t="str">
        <f t="shared" si="59"/>
        <v/>
      </c>
    </row>
    <row r="65" spans="1:45" x14ac:dyDescent="0.3">
      <c r="A65" s="18">
        <f t="shared" si="22"/>
        <v>55</v>
      </c>
      <c r="B65" s="2">
        <f t="shared" si="23"/>
        <v>56</v>
      </c>
      <c r="C65" s="21" t="str" cm="1">
        <f t="array" ref="C65">IF(ISERROR(INDEX('Post-FTB Report'!$G$4:$G$5000,MATCH(1,($D$6='Post-FTB Report'!$F$4:$F$5000)*($A65='Post-FTB Report'!$E$4:$E$5000),0))),"",INDEX('Post-FTB Report'!$G$4:$G$5000,MATCH(1,($D$6='Post-FTB Report'!$F$4:$F$5000)*($A65='Post-FTB Report'!$E$4:$E$5000),0)))</f>
        <v/>
      </c>
      <c r="D65" s="20"/>
      <c r="E65" s="20"/>
      <c r="F65" s="32" t="str" cm="1">
        <f t="array" ref="F65">IF(ISERROR(INDEX('Post-FTB Report'!$K$4:$K$5000,MATCH(1,($D$6='Post-FTB Report'!$F$4:$F$5000)*($A65='Post-FTB Report'!$E$4:$E$5000),0))),"",INDEX('Post-FTB Report'!$K$4:$K$5000,MATCH(1,($D$6='Post-FTB Report'!$F$4:$F$5000)*($A65='Post-FTB Report'!$E$4:$E$5000),0)))</f>
        <v/>
      </c>
      <c r="G65" s="48" t="str" cm="1">
        <f t="array" ref="G65">IF(ISERROR(INDEX('Post-FTB Report'!$J$4:$J$5000,MATCH(1,($D$6='Post-FTB Report'!$F$4:$F$5000)*($A65='Post-FTB Report'!$E$4:$E$5000),0))),"",INDEX('Post-FTB Report'!$J$4:$J$5000,MATCH(1,($D$6='Post-FTB Report'!$F$4:$F$5000)*($A65='Post-FTB Report'!$E$4:$E$5000),0)))</f>
        <v/>
      </c>
      <c r="H65" s="90" t="str">
        <f t="shared" si="36"/>
        <v/>
      </c>
      <c r="J65" s="22" t="str">
        <f t="shared" ref="J65:AS65" si="60">IF(AND($G65&lt;K$7,$H65&gt;=K$7),$F65/12,"")</f>
        <v/>
      </c>
      <c r="K65" s="22" t="str">
        <f t="shared" si="60"/>
        <v/>
      </c>
      <c r="L65" s="22" t="str">
        <f t="shared" si="60"/>
        <v/>
      </c>
      <c r="M65" s="22" t="str">
        <f t="shared" si="60"/>
        <v/>
      </c>
      <c r="N65" s="22" t="str">
        <f t="shared" si="60"/>
        <v/>
      </c>
      <c r="O65" s="22" t="str">
        <f t="shared" si="60"/>
        <v/>
      </c>
      <c r="P65" s="22" t="str">
        <f t="shared" si="60"/>
        <v/>
      </c>
      <c r="Q65" s="22" t="str">
        <f t="shared" si="60"/>
        <v/>
      </c>
      <c r="R65" s="22" t="str">
        <f t="shared" si="60"/>
        <v/>
      </c>
      <c r="S65" s="22" t="str">
        <f t="shared" si="60"/>
        <v/>
      </c>
      <c r="T65" s="22" t="str">
        <f t="shared" si="60"/>
        <v/>
      </c>
      <c r="U65" s="22" t="str">
        <f t="shared" si="60"/>
        <v/>
      </c>
      <c r="V65" s="22" t="str">
        <f t="shared" si="60"/>
        <v/>
      </c>
      <c r="W65" s="22" t="str">
        <f t="shared" si="60"/>
        <v/>
      </c>
      <c r="X65" s="22" t="str">
        <f t="shared" si="60"/>
        <v/>
      </c>
      <c r="Y65" s="22" t="str">
        <f t="shared" si="60"/>
        <v/>
      </c>
      <c r="Z65" s="22" t="str">
        <f t="shared" si="60"/>
        <v/>
      </c>
      <c r="AA65" s="22" t="str">
        <f t="shared" si="60"/>
        <v/>
      </c>
      <c r="AB65" s="22" t="str">
        <f t="shared" si="60"/>
        <v/>
      </c>
      <c r="AC65" s="22" t="str">
        <f t="shared" si="60"/>
        <v/>
      </c>
      <c r="AD65" s="22" t="str">
        <f t="shared" si="60"/>
        <v/>
      </c>
      <c r="AE65" s="22" t="str">
        <f t="shared" si="60"/>
        <v/>
      </c>
      <c r="AF65" s="22" t="str">
        <f t="shared" si="60"/>
        <v/>
      </c>
      <c r="AG65" s="22" t="str">
        <f t="shared" si="60"/>
        <v/>
      </c>
      <c r="AH65" s="22" t="str">
        <f t="shared" si="60"/>
        <v/>
      </c>
      <c r="AI65" s="22" t="str">
        <f t="shared" si="60"/>
        <v/>
      </c>
      <c r="AJ65" s="22" t="str">
        <f t="shared" si="60"/>
        <v/>
      </c>
      <c r="AK65" s="22" t="str">
        <f t="shared" si="60"/>
        <v/>
      </c>
      <c r="AL65" s="22" t="str">
        <f t="shared" si="60"/>
        <v/>
      </c>
      <c r="AM65" s="22" t="str">
        <f t="shared" si="60"/>
        <v/>
      </c>
      <c r="AN65" s="22" t="str">
        <f t="shared" si="60"/>
        <v/>
      </c>
      <c r="AO65" s="22" t="str">
        <f t="shared" si="60"/>
        <v/>
      </c>
      <c r="AP65" s="22" t="str">
        <f t="shared" si="60"/>
        <v/>
      </c>
      <c r="AQ65" s="22" t="str">
        <f t="shared" si="60"/>
        <v/>
      </c>
      <c r="AR65" s="22" t="str">
        <f t="shared" si="60"/>
        <v/>
      </c>
      <c r="AS65" s="22" t="str">
        <f t="shared" si="60"/>
        <v/>
      </c>
    </row>
    <row r="66" spans="1:45" x14ac:dyDescent="0.3">
      <c r="A66" s="18">
        <f t="shared" si="22"/>
        <v>56</v>
      </c>
      <c r="B66" s="2">
        <f t="shared" si="23"/>
        <v>57</v>
      </c>
      <c r="C66" s="21" t="str" cm="1">
        <f t="array" ref="C66">IF(ISERROR(INDEX('Post-FTB Report'!$G$4:$G$5000,MATCH(1,($D$6='Post-FTB Report'!$F$4:$F$5000)*($A66='Post-FTB Report'!$E$4:$E$5000),0))),"",INDEX('Post-FTB Report'!$G$4:$G$5000,MATCH(1,($D$6='Post-FTB Report'!$F$4:$F$5000)*($A66='Post-FTB Report'!$E$4:$E$5000),0)))</f>
        <v/>
      </c>
      <c r="D66" s="20"/>
      <c r="E66" s="20"/>
      <c r="F66" s="32" t="str" cm="1">
        <f t="array" ref="F66">IF(ISERROR(INDEX('Post-FTB Report'!$K$4:$K$5000,MATCH(1,($D$6='Post-FTB Report'!$F$4:$F$5000)*($A66='Post-FTB Report'!$E$4:$E$5000),0))),"",INDEX('Post-FTB Report'!$K$4:$K$5000,MATCH(1,($D$6='Post-FTB Report'!$F$4:$F$5000)*($A66='Post-FTB Report'!$E$4:$E$5000),0)))</f>
        <v/>
      </c>
      <c r="G66" s="48" t="str" cm="1">
        <f t="array" ref="G66">IF(ISERROR(INDEX('Post-FTB Report'!$J$4:$J$5000,MATCH(1,($D$6='Post-FTB Report'!$F$4:$F$5000)*($A66='Post-FTB Report'!$E$4:$E$5000),0))),"",INDEX('Post-FTB Report'!$J$4:$J$5000,MATCH(1,($D$6='Post-FTB Report'!$F$4:$F$5000)*($A66='Post-FTB Report'!$E$4:$E$5000),0)))</f>
        <v/>
      </c>
      <c r="H66" s="90" t="str">
        <f t="shared" si="36"/>
        <v/>
      </c>
      <c r="J66" s="22" t="str">
        <f t="shared" ref="J66:AS66" si="61">IF(AND($G66&lt;K$7,$H66&gt;=K$7),$F66/12,"")</f>
        <v/>
      </c>
      <c r="K66" s="22" t="str">
        <f t="shared" si="61"/>
        <v/>
      </c>
      <c r="L66" s="22" t="str">
        <f t="shared" si="61"/>
        <v/>
      </c>
      <c r="M66" s="22" t="str">
        <f t="shared" si="61"/>
        <v/>
      </c>
      <c r="N66" s="22" t="str">
        <f t="shared" si="61"/>
        <v/>
      </c>
      <c r="O66" s="22" t="str">
        <f t="shared" si="61"/>
        <v/>
      </c>
      <c r="P66" s="22" t="str">
        <f t="shared" si="61"/>
        <v/>
      </c>
      <c r="Q66" s="22" t="str">
        <f t="shared" si="61"/>
        <v/>
      </c>
      <c r="R66" s="22" t="str">
        <f t="shared" si="61"/>
        <v/>
      </c>
      <c r="S66" s="22" t="str">
        <f t="shared" si="61"/>
        <v/>
      </c>
      <c r="T66" s="22" t="str">
        <f t="shared" si="61"/>
        <v/>
      </c>
      <c r="U66" s="22" t="str">
        <f t="shared" si="61"/>
        <v/>
      </c>
      <c r="V66" s="22" t="str">
        <f t="shared" si="61"/>
        <v/>
      </c>
      <c r="W66" s="22" t="str">
        <f t="shared" si="61"/>
        <v/>
      </c>
      <c r="X66" s="22" t="str">
        <f t="shared" si="61"/>
        <v/>
      </c>
      <c r="Y66" s="22" t="str">
        <f t="shared" si="61"/>
        <v/>
      </c>
      <c r="Z66" s="22" t="str">
        <f t="shared" si="61"/>
        <v/>
      </c>
      <c r="AA66" s="22" t="str">
        <f t="shared" si="61"/>
        <v/>
      </c>
      <c r="AB66" s="22" t="str">
        <f t="shared" si="61"/>
        <v/>
      </c>
      <c r="AC66" s="22" t="str">
        <f t="shared" si="61"/>
        <v/>
      </c>
      <c r="AD66" s="22" t="str">
        <f t="shared" si="61"/>
        <v/>
      </c>
      <c r="AE66" s="22" t="str">
        <f t="shared" si="61"/>
        <v/>
      </c>
      <c r="AF66" s="22" t="str">
        <f t="shared" si="61"/>
        <v/>
      </c>
      <c r="AG66" s="22" t="str">
        <f t="shared" si="61"/>
        <v/>
      </c>
      <c r="AH66" s="22" t="str">
        <f t="shared" si="61"/>
        <v/>
      </c>
      <c r="AI66" s="22" t="str">
        <f t="shared" si="61"/>
        <v/>
      </c>
      <c r="AJ66" s="22" t="str">
        <f t="shared" si="61"/>
        <v/>
      </c>
      <c r="AK66" s="22" t="str">
        <f t="shared" si="61"/>
        <v/>
      </c>
      <c r="AL66" s="22" t="str">
        <f t="shared" si="61"/>
        <v/>
      </c>
      <c r="AM66" s="22" t="str">
        <f t="shared" si="61"/>
        <v/>
      </c>
      <c r="AN66" s="22" t="str">
        <f t="shared" si="61"/>
        <v/>
      </c>
      <c r="AO66" s="22" t="str">
        <f t="shared" si="61"/>
        <v/>
      </c>
      <c r="AP66" s="22" t="str">
        <f t="shared" si="61"/>
        <v/>
      </c>
      <c r="AQ66" s="22" t="str">
        <f t="shared" si="61"/>
        <v/>
      </c>
      <c r="AR66" s="22" t="str">
        <f t="shared" si="61"/>
        <v/>
      </c>
      <c r="AS66" s="22" t="str">
        <f t="shared" si="61"/>
        <v/>
      </c>
    </row>
    <row r="67" spans="1:45" x14ac:dyDescent="0.3">
      <c r="A67" s="18">
        <f t="shared" si="22"/>
        <v>57</v>
      </c>
      <c r="B67" s="2">
        <f t="shared" si="23"/>
        <v>58</v>
      </c>
      <c r="C67" s="21" t="str" cm="1">
        <f t="array" ref="C67">IF(ISERROR(INDEX('Post-FTB Report'!$G$4:$G$5000,MATCH(1,($D$6='Post-FTB Report'!$F$4:$F$5000)*($A67='Post-FTB Report'!$E$4:$E$5000),0))),"",INDEX('Post-FTB Report'!$G$4:$G$5000,MATCH(1,($D$6='Post-FTB Report'!$F$4:$F$5000)*($A67='Post-FTB Report'!$E$4:$E$5000),0)))</f>
        <v/>
      </c>
      <c r="D67" s="20"/>
      <c r="E67" s="20"/>
      <c r="F67" s="32" t="str" cm="1">
        <f t="array" ref="F67">IF(ISERROR(INDEX('Post-FTB Report'!$K$4:$K$5000,MATCH(1,($D$6='Post-FTB Report'!$F$4:$F$5000)*($A67='Post-FTB Report'!$E$4:$E$5000),0))),"",INDEX('Post-FTB Report'!$K$4:$K$5000,MATCH(1,($D$6='Post-FTB Report'!$F$4:$F$5000)*($A67='Post-FTB Report'!$E$4:$E$5000),0)))</f>
        <v/>
      </c>
      <c r="G67" s="48" t="str" cm="1">
        <f t="array" ref="G67">IF(ISERROR(INDEX('Post-FTB Report'!$J$4:$J$5000,MATCH(1,($D$6='Post-FTB Report'!$F$4:$F$5000)*($A67='Post-FTB Report'!$E$4:$E$5000),0))),"",INDEX('Post-FTB Report'!$J$4:$J$5000,MATCH(1,($D$6='Post-FTB Report'!$F$4:$F$5000)*($A67='Post-FTB Report'!$E$4:$E$5000),0)))</f>
        <v/>
      </c>
      <c r="H67" s="90" t="str">
        <f t="shared" si="36"/>
        <v/>
      </c>
      <c r="J67" s="22" t="str">
        <f t="shared" ref="J67:AS67" si="62">IF(AND($G67&lt;K$7,$H67&gt;=K$7),$F67/12,"")</f>
        <v/>
      </c>
      <c r="K67" s="22" t="str">
        <f t="shared" si="62"/>
        <v/>
      </c>
      <c r="L67" s="22" t="str">
        <f t="shared" si="62"/>
        <v/>
      </c>
      <c r="M67" s="22" t="str">
        <f t="shared" si="62"/>
        <v/>
      </c>
      <c r="N67" s="22" t="str">
        <f t="shared" si="62"/>
        <v/>
      </c>
      <c r="O67" s="22" t="str">
        <f t="shared" si="62"/>
        <v/>
      </c>
      <c r="P67" s="22" t="str">
        <f t="shared" si="62"/>
        <v/>
      </c>
      <c r="Q67" s="22" t="str">
        <f t="shared" si="62"/>
        <v/>
      </c>
      <c r="R67" s="22" t="str">
        <f t="shared" si="62"/>
        <v/>
      </c>
      <c r="S67" s="22" t="str">
        <f t="shared" si="62"/>
        <v/>
      </c>
      <c r="T67" s="22" t="str">
        <f t="shared" si="62"/>
        <v/>
      </c>
      <c r="U67" s="22" t="str">
        <f t="shared" si="62"/>
        <v/>
      </c>
      <c r="V67" s="22" t="str">
        <f t="shared" si="62"/>
        <v/>
      </c>
      <c r="W67" s="22" t="str">
        <f t="shared" si="62"/>
        <v/>
      </c>
      <c r="X67" s="22" t="str">
        <f t="shared" si="62"/>
        <v/>
      </c>
      <c r="Y67" s="22" t="str">
        <f t="shared" si="62"/>
        <v/>
      </c>
      <c r="Z67" s="22" t="str">
        <f t="shared" si="62"/>
        <v/>
      </c>
      <c r="AA67" s="22" t="str">
        <f t="shared" si="62"/>
        <v/>
      </c>
      <c r="AB67" s="22" t="str">
        <f t="shared" si="62"/>
        <v/>
      </c>
      <c r="AC67" s="22" t="str">
        <f t="shared" si="62"/>
        <v/>
      </c>
      <c r="AD67" s="22" t="str">
        <f t="shared" si="62"/>
        <v/>
      </c>
      <c r="AE67" s="22" t="str">
        <f t="shared" si="62"/>
        <v/>
      </c>
      <c r="AF67" s="22" t="str">
        <f t="shared" si="62"/>
        <v/>
      </c>
      <c r="AG67" s="22" t="str">
        <f t="shared" si="62"/>
        <v/>
      </c>
      <c r="AH67" s="22" t="str">
        <f t="shared" si="62"/>
        <v/>
      </c>
      <c r="AI67" s="22" t="str">
        <f t="shared" si="62"/>
        <v/>
      </c>
      <c r="AJ67" s="22" t="str">
        <f t="shared" si="62"/>
        <v/>
      </c>
      <c r="AK67" s="22" t="str">
        <f t="shared" si="62"/>
        <v/>
      </c>
      <c r="AL67" s="22" t="str">
        <f t="shared" si="62"/>
        <v/>
      </c>
      <c r="AM67" s="22" t="str">
        <f t="shared" si="62"/>
        <v/>
      </c>
      <c r="AN67" s="22" t="str">
        <f t="shared" si="62"/>
        <v/>
      </c>
      <c r="AO67" s="22" t="str">
        <f t="shared" si="62"/>
        <v/>
      </c>
      <c r="AP67" s="22" t="str">
        <f t="shared" si="62"/>
        <v/>
      </c>
      <c r="AQ67" s="22" t="str">
        <f t="shared" si="62"/>
        <v/>
      </c>
      <c r="AR67" s="22" t="str">
        <f t="shared" si="62"/>
        <v/>
      </c>
      <c r="AS67" s="22" t="str">
        <f t="shared" si="62"/>
        <v/>
      </c>
    </row>
    <row r="68" spans="1:45" x14ac:dyDescent="0.3">
      <c r="A68" s="18">
        <f t="shared" si="22"/>
        <v>58</v>
      </c>
      <c r="B68" s="2">
        <f t="shared" si="23"/>
        <v>59</v>
      </c>
      <c r="C68" s="21" t="str" cm="1">
        <f t="array" ref="C68">IF(ISERROR(INDEX('Post-FTB Report'!$G$4:$G$5000,MATCH(1,($D$6='Post-FTB Report'!$F$4:$F$5000)*($A68='Post-FTB Report'!$E$4:$E$5000),0))),"",INDEX('Post-FTB Report'!$G$4:$G$5000,MATCH(1,($D$6='Post-FTB Report'!$F$4:$F$5000)*($A68='Post-FTB Report'!$E$4:$E$5000),0)))</f>
        <v/>
      </c>
      <c r="D68" s="20"/>
      <c r="E68" s="20"/>
      <c r="F68" s="32" t="str" cm="1">
        <f t="array" ref="F68">IF(ISERROR(INDEX('Post-FTB Report'!$K$4:$K$5000,MATCH(1,($D$6='Post-FTB Report'!$F$4:$F$5000)*($A68='Post-FTB Report'!$E$4:$E$5000),0))),"",INDEX('Post-FTB Report'!$K$4:$K$5000,MATCH(1,($D$6='Post-FTB Report'!$F$4:$F$5000)*($A68='Post-FTB Report'!$E$4:$E$5000),0)))</f>
        <v/>
      </c>
      <c r="G68" s="48" t="str" cm="1">
        <f t="array" ref="G68">IF(ISERROR(INDEX('Post-FTB Report'!$J$4:$J$5000,MATCH(1,($D$6='Post-FTB Report'!$F$4:$F$5000)*($A68='Post-FTB Report'!$E$4:$E$5000),0))),"",INDEX('Post-FTB Report'!$J$4:$J$5000,MATCH(1,($D$6='Post-FTB Report'!$F$4:$F$5000)*($A68='Post-FTB Report'!$E$4:$E$5000),0)))</f>
        <v/>
      </c>
      <c r="H68" s="90" t="str">
        <f t="shared" si="36"/>
        <v/>
      </c>
      <c r="J68" s="22" t="str">
        <f t="shared" ref="J68:AS68" si="63">IF(AND($G68&lt;K$7,$H68&gt;=K$7),$F68/12,"")</f>
        <v/>
      </c>
      <c r="K68" s="22" t="str">
        <f t="shared" si="63"/>
        <v/>
      </c>
      <c r="L68" s="22" t="str">
        <f t="shared" si="63"/>
        <v/>
      </c>
      <c r="M68" s="22" t="str">
        <f t="shared" si="63"/>
        <v/>
      </c>
      <c r="N68" s="22" t="str">
        <f t="shared" si="63"/>
        <v/>
      </c>
      <c r="O68" s="22" t="str">
        <f t="shared" si="63"/>
        <v/>
      </c>
      <c r="P68" s="22" t="str">
        <f t="shared" si="63"/>
        <v/>
      </c>
      <c r="Q68" s="22" t="str">
        <f t="shared" si="63"/>
        <v/>
      </c>
      <c r="R68" s="22" t="str">
        <f t="shared" si="63"/>
        <v/>
      </c>
      <c r="S68" s="22" t="str">
        <f t="shared" si="63"/>
        <v/>
      </c>
      <c r="T68" s="22" t="str">
        <f t="shared" si="63"/>
        <v/>
      </c>
      <c r="U68" s="22" t="str">
        <f t="shared" si="63"/>
        <v/>
      </c>
      <c r="V68" s="22" t="str">
        <f t="shared" si="63"/>
        <v/>
      </c>
      <c r="W68" s="22" t="str">
        <f t="shared" si="63"/>
        <v/>
      </c>
      <c r="X68" s="22" t="str">
        <f t="shared" si="63"/>
        <v/>
      </c>
      <c r="Y68" s="22" t="str">
        <f t="shared" si="63"/>
        <v/>
      </c>
      <c r="Z68" s="22" t="str">
        <f t="shared" si="63"/>
        <v/>
      </c>
      <c r="AA68" s="22" t="str">
        <f t="shared" si="63"/>
        <v/>
      </c>
      <c r="AB68" s="22" t="str">
        <f t="shared" si="63"/>
        <v/>
      </c>
      <c r="AC68" s="22" t="str">
        <f t="shared" si="63"/>
        <v/>
      </c>
      <c r="AD68" s="22" t="str">
        <f t="shared" si="63"/>
        <v/>
      </c>
      <c r="AE68" s="22" t="str">
        <f t="shared" si="63"/>
        <v/>
      </c>
      <c r="AF68" s="22" t="str">
        <f t="shared" si="63"/>
        <v/>
      </c>
      <c r="AG68" s="22" t="str">
        <f t="shared" si="63"/>
        <v/>
      </c>
      <c r="AH68" s="22" t="str">
        <f t="shared" si="63"/>
        <v/>
      </c>
      <c r="AI68" s="22" t="str">
        <f t="shared" si="63"/>
        <v/>
      </c>
      <c r="AJ68" s="22" t="str">
        <f t="shared" si="63"/>
        <v/>
      </c>
      <c r="AK68" s="22" t="str">
        <f t="shared" si="63"/>
        <v/>
      </c>
      <c r="AL68" s="22" t="str">
        <f t="shared" si="63"/>
        <v/>
      </c>
      <c r="AM68" s="22" t="str">
        <f t="shared" si="63"/>
        <v/>
      </c>
      <c r="AN68" s="22" t="str">
        <f t="shared" si="63"/>
        <v/>
      </c>
      <c r="AO68" s="22" t="str">
        <f t="shared" si="63"/>
        <v/>
      </c>
      <c r="AP68" s="22" t="str">
        <f t="shared" si="63"/>
        <v/>
      </c>
      <c r="AQ68" s="22" t="str">
        <f t="shared" si="63"/>
        <v/>
      </c>
      <c r="AR68" s="22" t="str">
        <f t="shared" si="63"/>
        <v/>
      </c>
      <c r="AS68" s="22" t="str">
        <f t="shared" si="63"/>
        <v/>
      </c>
    </row>
    <row r="69" spans="1:45" x14ac:dyDescent="0.3">
      <c r="A69" s="18">
        <f t="shared" si="22"/>
        <v>59</v>
      </c>
      <c r="B69" s="2">
        <f t="shared" si="23"/>
        <v>60</v>
      </c>
      <c r="C69" s="21" t="str" cm="1">
        <f t="array" ref="C69">IF(ISERROR(INDEX('Post-FTB Report'!$G$4:$G$5000,MATCH(1,($D$6='Post-FTB Report'!$F$4:$F$5000)*($A69='Post-FTB Report'!$E$4:$E$5000),0))),"",INDEX('Post-FTB Report'!$G$4:$G$5000,MATCH(1,($D$6='Post-FTB Report'!$F$4:$F$5000)*($A69='Post-FTB Report'!$E$4:$E$5000),0)))</f>
        <v/>
      </c>
      <c r="D69" s="20"/>
      <c r="E69" s="20"/>
      <c r="F69" s="32" t="str" cm="1">
        <f t="array" ref="F69">IF(ISERROR(INDEX('Post-FTB Report'!$K$4:$K$5000,MATCH(1,($D$6='Post-FTB Report'!$F$4:$F$5000)*($A69='Post-FTB Report'!$E$4:$E$5000),0))),"",INDEX('Post-FTB Report'!$K$4:$K$5000,MATCH(1,($D$6='Post-FTB Report'!$F$4:$F$5000)*($A69='Post-FTB Report'!$E$4:$E$5000),0)))</f>
        <v/>
      </c>
      <c r="G69" s="48" t="str" cm="1">
        <f t="array" ref="G69">IF(ISERROR(INDEX('Post-FTB Report'!$J$4:$J$5000,MATCH(1,($D$6='Post-FTB Report'!$F$4:$F$5000)*($A69='Post-FTB Report'!$E$4:$E$5000),0))),"",INDEX('Post-FTB Report'!$J$4:$J$5000,MATCH(1,($D$6='Post-FTB Report'!$F$4:$F$5000)*($A69='Post-FTB Report'!$E$4:$E$5000),0)))</f>
        <v/>
      </c>
      <c r="H69" s="90" t="str">
        <f t="shared" si="36"/>
        <v/>
      </c>
      <c r="J69" s="22" t="str">
        <f t="shared" ref="J69:AS69" si="64">IF(AND($G69&lt;K$7,$H69&gt;=K$7),$F69/12,"")</f>
        <v/>
      </c>
      <c r="K69" s="22" t="str">
        <f t="shared" si="64"/>
        <v/>
      </c>
      <c r="L69" s="22" t="str">
        <f t="shared" si="64"/>
        <v/>
      </c>
      <c r="M69" s="22" t="str">
        <f t="shared" si="64"/>
        <v/>
      </c>
      <c r="N69" s="22" t="str">
        <f t="shared" si="64"/>
        <v/>
      </c>
      <c r="O69" s="22" t="str">
        <f t="shared" si="64"/>
        <v/>
      </c>
      <c r="P69" s="22" t="str">
        <f t="shared" si="64"/>
        <v/>
      </c>
      <c r="Q69" s="22" t="str">
        <f t="shared" si="64"/>
        <v/>
      </c>
      <c r="R69" s="22" t="str">
        <f t="shared" si="64"/>
        <v/>
      </c>
      <c r="S69" s="22" t="str">
        <f t="shared" si="64"/>
        <v/>
      </c>
      <c r="T69" s="22" t="str">
        <f t="shared" si="64"/>
        <v/>
      </c>
      <c r="U69" s="22" t="str">
        <f t="shared" si="64"/>
        <v/>
      </c>
      <c r="V69" s="22" t="str">
        <f t="shared" si="64"/>
        <v/>
      </c>
      <c r="W69" s="22" t="str">
        <f t="shared" si="64"/>
        <v/>
      </c>
      <c r="X69" s="22" t="str">
        <f t="shared" si="64"/>
        <v/>
      </c>
      <c r="Y69" s="22" t="str">
        <f t="shared" si="64"/>
        <v/>
      </c>
      <c r="Z69" s="22" t="str">
        <f t="shared" si="64"/>
        <v/>
      </c>
      <c r="AA69" s="22" t="str">
        <f t="shared" si="64"/>
        <v/>
      </c>
      <c r="AB69" s="22" t="str">
        <f t="shared" si="64"/>
        <v/>
      </c>
      <c r="AC69" s="22" t="str">
        <f t="shared" si="64"/>
        <v/>
      </c>
      <c r="AD69" s="22" t="str">
        <f t="shared" si="64"/>
        <v/>
      </c>
      <c r="AE69" s="22" t="str">
        <f t="shared" si="64"/>
        <v/>
      </c>
      <c r="AF69" s="22" t="str">
        <f t="shared" si="64"/>
        <v/>
      </c>
      <c r="AG69" s="22" t="str">
        <f t="shared" si="64"/>
        <v/>
      </c>
      <c r="AH69" s="22" t="str">
        <f t="shared" si="64"/>
        <v/>
      </c>
      <c r="AI69" s="22" t="str">
        <f t="shared" si="64"/>
        <v/>
      </c>
      <c r="AJ69" s="22" t="str">
        <f t="shared" si="64"/>
        <v/>
      </c>
      <c r="AK69" s="22" t="str">
        <f t="shared" si="64"/>
        <v/>
      </c>
      <c r="AL69" s="22" t="str">
        <f t="shared" si="64"/>
        <v/>
      </c>
      <c r="AM69" s="22" t="str">
        <f t="shared" si="64"/>
        <v/>
      </c>
      <c r="AN69" s="22" t="str">
        <f t="shared" si="64"/>
        <v/>
      </c>
      <c r="AO69" s="22" t="str">
        <f t="shared" si="64"/>
        <v/>
      </c>
      <c r="AP69" s="22" t="str">
        <f t="shared" si="64"/>
        <v/>
      </c>
      <c r="AQ69" s="22" t="str">
        <f t="shared" si="64"/>
        <v/>
      </c>
      <c r="AR69" s="22" t="str">
        <f t="shared" si="64"/>
        <v/>
      </c>
      <c r="AS69" s="22" t="str">
        <f t="shared" si="64"/>
        <v/>
      </c>
    </row>
    <row r="70" spans="1:45" x14ac:dyDescent="0.3">
      <c r="A70" s="18">
        <f t="shared" si="22"/>
        <v>60</v>
      </c>
      <c r="B70" s="2">
        <f t="shared" si="23"/>
        <v>61</v>
      </c>
      <c r="C70" s="21" t="str" cm="1">
        <f t="array" ref="C70">IF(ISERROR(INDEX('Post-FTB Report'!$G$4:$G$5000,MATCH(1,($D$6='Post-FTB Report'!$F$4:$F$5000)*($A70='Post-FTB Report'!$E$4:$E$5000),0))),"",INDEX('Post-FTB Report'!$G$4:$G$5000,MATCH(1,($D$6='Post-FTB Report'!$F$4:$F$5000)*($A70='Post-FTB Report'!$E$4:$E$5000),0)))</f>
        <v/>
      </c>
      <c r="D70" s="20"/>
      <c r="E70" s="20"/>
      <c r="F70" s="32" t="str" cm="1">
        <f t="array" ref="F70">IF(ISERROR(INDEX('Post-FTB Report'!$K$4:$K$5000,MATCH(1,($D$6='Post-FTB Report'!$F$4:$F$5000)*($A70='Post-FTB Report'!$E$4:$E$5000),0))),"",INDEX('Post-FTB Report'!$K$4:$K$5000,MATCH(1,($D$6='Post-FTB Report'!$F$4:$F$5000)*($A70='Post-FTB Report'!$E$4:$E$5000),0)))</f>
        <v/>
      </c>
      <c r="G70" s="48" t="str" cm="1">
        <f t="array" ref="G70">IF(ISERROR(INDEX('Post-FTB Report'!$J$4:$J$5000,MATCH(1,($D$6='Post-FTB Report'!$F$4:$F$5000)*($A70='Post-FTB Report'!$E$4:$E$5000),0))),"",INDEX('Post-FTB Report'!$J$4:$J$5000,MATCH(1,($D$6='Post-FTB Report'!$F$4:$F$5000)*($A70='Post-FTB Report'!$E$4:$E$5000),0)))</f>
        <v/>
      </c>
      <c r="H70" s="90" t="str">
        <f t="shared" si="36"/>
        <v/>
      </c>
      <c r="J70" s="22" t="str">
        <f t="shared" ref="J70:AS70" si="65">IF(AND($G70&lt;K$7,$H70&gt;=K$7),$F70/12,"")</f>
        <v/>
      </c>
      <c r="K70" s="22" t="str">
        <f t="shared" si="65"/>
        <v/>
      </c>
      <c r="L70" s="22" t="str">
        <f t="shared" si="65"/>
        <v/>
      </c>
      <c r="M70" s="22" t="str">
        <f t="shared" si="65"/>
        <v/>
      </c>
      <c r="N70" s="22" t="str">
        <f t="shared" si="65"/>
        <v/>
      </c>
      <c r="O70" s="22" t="str">
        <f t="shared" si="65"/>
        <v/>
      </c>
      <c r="P70" s="22" t="str">
        <f t="shared" si="65"/>
        <v/>
      </c>
      <c r="Q70" s="22" t="str">
        <f t="shared" si="65"/>
        <v/>
      </c>
      <c r="R70" s="22" t="str">
        <f t="shared" si="65"/>
        <v/>
      </c>
      <c r="S70" s="22" t="str">
        <f t="shared" si="65"/>
        <v/>
      </c>
      <c r="T70" s="22" t="str">
        <f t="shared" si="65"/>
        <v/>
      </c>
      <c r="U70" s="22" t="str">
        <f t="shared" si="65"/>
        <v/>
      </c>
      <c r="V70" s="22" t="str">
        <f t="shared" si="65"/>
        <v/>
      </c>
      <c r="W70" s="22" t="str">
        <f t="shared" si="65"/>
        <v/>
      </c>
      <c r="X70" s="22" t="str">
        <f t="shared" si="65"/>
        <v/>
      </c>
      <c r="Y70" s="22" t="str">
        <f t="shared" si="65"/>
        <v/>
      </c>
      <c r="Z70" s="22" t="str">
        <f t="shared" si="65"/>
        <v/>
      </c>
      <c r="AA70" s="22" t="str">
        <f t="shared" si="65"/>
        <v/>
      </c>
      <c r="AB70" s="22" t="str">
        <f t="shared" si="65"/>
        <v/>
      </c>
      <c r="AC70" s="22" t="str">
        <f t="shared" si="65"/>
        <v/>
      </c>
      <c r="AD70" s="22" t="str">
        <f t="shared" si="65"/>
        <v/>
      </c>
      <c r="AE70" s="22" t="str">
        <f t="shared" si="65"/>
        <v/>
      </c>
      <c r="AF70" s="22" t="str">
        <f t="shared" si="65"/>
        <v/>
      </c>
      <c r="AG70" s="22" t="str">
        <f t="shared" si="65"/>
        <v/>
      </c>
      <c r="AH70" s="22" t="str">
        <f t="shared" si="65"/>
        <v/>
      </c>
      <c r="AI70" s="22" t="str">
        <f t="shared" si="65"/>
        <v/>
      </c>
      <c r="AJ70" s="22" t="str">
        <f t="shared" si="65"/>
        <v/>
      </c>
      <c r="AK70" s="22" t="str">
        <f t="shared" si="65"/>
        <v/>
      </c>
      <c r="AL70" s="22" t="str">
        <f t="shared" si="65"/>
        <v/>
      </c>
      <c r="AM70" s="22" t="str">
        <f t="shared" si="65"/>
        <v/>
      </c>
      <c r="AN70" s="22" t="str">
        <f t="shared" si="65"/>
        <v/>
      </c>
      <c r="AO70" s="22" t="str">
        <f t="shared" si="65"/>
        <v/>
      </c>
      <c r="AP70" s="22" t="str">
        <f t="shared" si="65"/>
        <v/>
      </c>
      <c r="AQ70" s="22" t="str">
        <f t="shared" si="65"/>
        <v/>
      </c>
      <c r="AR70" s="22" t="str">
        <f t="shared" si="65"/>
        <v/>
      </c>
      <c r="AS70" s="22" t="str">
        <f t="shared" si="65"/>
        <v/>
      </c>
    </row>
    <row r="71" spans="1:45" x14ac:dyDescent="0.3">
      <c r="A71" s="18">
        <f t="shared" si="22"/>
        <v>61</v>
      </c>
      <c r="B71" s="2">
        <f t="shared" si="23"/>
        <v>62</v>
      </c>
      <c r="C71" s="21" t="str" cm="1">
        <f t="array" ref="C71">IF(ISERROR(INDEX('Post-FTB Report'!$G$4:$G$5000,MATCH(1,($D$6='Post-FTB Report'!$F$4:$F$5000)*($A71='Post-FTB Report'!$E$4:$E$5000),0))),"",INDEX('Post-FTB Report'!$G$4:$G$5000,MATCH(1,($D$6='Post-FTB Report'!$F$4:$F$5000)*($A71='Post-FTB Report'!$E$4:$E$5000),0)))</f>
        <v/>
      </c>
      <c r="D71" s="20"/>
      <c r="E71" s="20"/>
      <c r="F71" s="32" t="str" cm="1">
        <f t="array" ref="F71">IF(ISERROR(INDEX('Post-FTB Report'!$K$4:$K$5000,MATCH(1,($D$6='Post-FTB Report'!$F$4:$F$5000)*($A71='Post-FTB Report'!$E$4:$E$5000),0))),"",INDEX('Post-FTB Report'!$K$4:$K$5000,MATCH(1,($D$6='Post-FTB Report'!$F$4:$F$5000)*($A71='Post-FTB Report'!$E$4:$E$5000),0)))</f>
        <v/>
      </c>
      <c r="G71" s="48" t="str" cm="1">
        <f t="array" ref="G71">IF(ISERROR(INDEX('Post-FTB Report'!$J$4:$J$5000,MATCH(1,($D$6='Post-FTB Report'!$F$4:$F$5000)*($A71='Post-FTB Report'!$E$4:$E$5000),0))),"",INDEX('Post-FTB Report'!$J$4:$J$5000,MATCH(1,($D$6='Post-FTB Report'!$F$4:$F$5000)*($A71='Post-FTB Report'!$E$4:$E$5000),0)))</f>
        <v/>
      </c>
      <c r="H71" s="90" t="str">
        <f t="shared" si="36"/>
        <v/>
      </c>
      <c r="J71" s="22" t="str">
        <f t="shared" ref="J71:AS71" si="66">IF(AND($G71&lt;K$7,$H71&gt;=K$7),$F71/12,"")</f>
        <v/>
      </c>
      <c r="K71" s="22" t="str">
        <f t="shared" si="66"/>
        <v/>
      </c>
      <c r="L71" s="22" t="str">
        <f t="shared" si="66"/>
        <v/>
      </c>
      <c r="M71" s="22" t="str">
        <f t="shared" si="66"/>
        <v/>
      </c>
      <c r="N71" s="22" t="str">
        <f t="shared" si="66"/>
        <v/>
      </c>
      <c r="O71" s="22" t="str">
        <f t="shared" si="66"/>
        <v/>
      </c>
      <c r="P71" s="22" t="str">
        <f t="shared" si="66"/>
        <v/>
      </c>
      <c r="Q71" s="22" t="str">
        <f t="shared" si="66"/>
        <v/>
      </c>
      <c r="R71" s="22" t="str">
        <f t="shared" si="66"/>
        <v/>
      </c>
      <c r="S71" s="22" t="str">
        <f t="shared" si="66"/>
        <v/>
      </c>
      <c r="T71" s="22" t="str">
        <f t="shared" si="66"/>
        <v/>
      </c>
      <c r="U71" s="22" t="str">
        <f t="shared" si="66"/>
        <v/>
      </c>
      <c r="V71" s="22" t="str">
        <f t="shared" si="66"/>
        <v/>
      </c>
      <c r="W71" s="22" t="str">
        <f t="shared" si="66"/>
        <v/>
      </c>
      <c r="X71" s="22" t="str">
        <f t="shared" si="66"/>
        <v/>
      </c>
      <c r="Y71" s="22" t="str">
        <f t="shared" si="66"/>
        <v/>
      </c>
      <c r="Z71" s="22" t="str">
        <f t="shared" si="66"/>
        <v/>
      </c>
      <c r="AA71" s="22" t="str">
        <f t="shared" si="66"/>
        <v/>
      </c>
      <c r="AB71" s="22" t="str">
        <f t="shared" si="66"/>
        <v/>
      </c>
      <c r="AC71" s="22" t="str">
        <f t="shared" si="66"/>
        <v/>
      </c>
      <c r="AD71" s="22" t="str">
        <f t="shared" si="66"/>
        <v/>
      </c>
      <c r="AE71" s="22" t="str">
        <f t="shared" si="66"/>
        <v/>
      </c>
      <c r="AF71" s="22" t="str">
        <f t="shared" si="66"/>
        <v/>
      </c>
      <c r="AG71" s="22" t="str">
        <f t="shared" si="66"/>
        <v/>
      </c>
      <c r="AH71" s="22" t="str">
        <f t="shared" si="66"/>
        <v/>
      </c>
      <c r="AI71" s="22" t="str">
        <f t="shared" si="66"/>
        <v/>
      </c>
      <c r="AJ71" s="22" t="str">
        <f t="shared" si="66"/>
        <v/>
      </c>
      <c r="AK71" s="22" t="str">
        <f t="shared" si="66"/>
        <v/>
      </c>
      <c r="AL71" s="22" t="str">
        <f t="shared" si="66"/>
        <v/>
      </c>
      <c r="AM71" s="22" t="str">
        <f t="shared" si="66"/>
        <v/>
      </c>
      <c r="AN71" s="22" t="str">
        <f t="shared" si="66"/>
        <v/>
      </c>
      <c r="AO71" s="22" t="str">
        <f t="shared" si="66"/>
        <v/>
      </c>
      <c r="AP71" s="22" t="str">
        <f t="shared" si="66"/>
        <v/>
      </c>
      <c r="AQ71" s="22" t="str">
        <f t="shared" si="66"/>
        <v/>
      </c>
      <c r="AR71" s="22" t="str">
        <f t="shared" si="66"/>
        <v/>
      </c>
      <c r="AS71" s="22" t="str">
        <f t="shared" si="66"/>
        <v/>
      </c>
    </row>
    <row r="72" spans="1:45" x14ac:dyDescent="0.3">
      <c r="A72" s="18">
        <f t="shared" si="22"/>
        <v>62</v>
      </c>
      <c r="B72" s="2">
        <f t="shared" si="23"/>
        <v>63</v>
      </c>
      <c r="C72" s="21" t="str" cm="1">
        <f t="array" ref="C72">IF(ISERROR(INDEX('Post-FTB Report'!$G$4:$G$5000,MATCH(1,($D$6='Post-FTB Report'!$F$4:$F$5000)*($A72='Post-FTB Report'!$E$4:$E$5000),0))),"",INDEX('Post-FTB Report'!$G$4:$G$5000,MATCH(1,($D$6='Post-FTB Report'!$F$4:$F$5000)*($A72='Post-FTB Report'!$E$4:$E$5000),0)))</f>
        <v/>
      </c>
      <c r="D72" s="20"/>
      <c r="E72" s="20"/>
      <c r="F72" s="32" t="str" cm="1">
        <f t="array" ref="F72">IF(ISERROR(INDEX('Post-FTB Report'!$K$4:$K$5000,MATCH(1,($D$6='Post-FTB Report'!$F$4:$F$5000)*($A72='Post-FTB Report'!$E$4:$E$5000),0))),"",INDEX('Post-FTB Report'!$K$4:$K$5000,MATCH(1,($D$6='Post-FTB Report'!$F$4:$F$5000)*($A72='Post-FTB Report'!$E$4:$E$5000),0)))</f>
        <v/>
      </c>
      <c r="G72" s="48" t="str" cm="1">
        <f t="array" ref="G72">IF(ISERROR(INDEX('Post-FTB Report'!$J$4:$J$5000,MATCH(1,($D$6='Post-FTB Report'!$F$4:$F$5000)*($A72='Post-FTB Report'!$E$4:$E$5000),0))),"",INDEX('Post-FTB Report'!$J$4:$J$5000,MATCH(1,($D$6='Post-FTB Report'!$F$4:$F$5000)*($A72='Post-FTB Report'!$E$4:$E$5000),0)))</f>
        <v/>
      </c>
      <c r="H72" s="90" t="str">
        <f t="shared" si="36"/>
        <v/>
      </c>
      <c r="J72" s="22" t="str">
        <f t="shared" ref="J72:AS72" si="67">IF(AND($G72&lt;K$7,$H72&gt;=K$7),$F72/12,"")</f>
        <v/>
      </c>
      <c r="K72" s="22" t="str">
        <f t="shared" si="67"/>
        <v/>
      </c>
      <c r="L72" s="22" t="str">
        <f t="shared" si="67"/>
        <v/>
      </c>
      <c r="M72" s="22" t="str">
        <f t="shared" si="67"/>
        <v/>
      </c>
      <c r="N72" s="22" t="str">
        <f t="shared" si="67"/>
        <v/>
      </c>
      <c r="O72" s="22" t="str">
        <f t="shared" si="67"/>
        <v/>
      </c>
      <c r="P72" s="22" t="str">
        <f t="shared" si="67"/>
        <v/>
      </c>
      <c r="Q72" s="22" t="str">
        <f t="shared" si="67"/>
        <v/>
      </c>
      <c r="R72" s="22" t="str">
        <f t="shared" si="67"/>
        <v/>
      </c>
      <c r="S72" s="22" t="str">
        <f t="shared" si="67"/>
        <v/>
      </c>
      <c r="T72" s="22" t="str">
        <f t="shared" si="67"/>
        <v/>
      </c>
      <c r="U72" s="22" t="str">
        <f t="shared" si="67"/>
        <v/>
      </c>
      <c r="V72" s="22" t="str">
        <f t="shared" si="67"/>
        <v/>
      </c>
      <c r="W72" s="22" t="str">
        <f t="shared" si="67"/>
        <v/>
      </c>
      <c r="X72" s="22" t="str">
        <f t="shared" si="67"/>
        <v/>
      </c>
      <c r="Y72" s="22" t="str">
        <f t="shared" si="67"/>
        <v/>
      </c>
      <c r="Z72" s="22" t="str">
        <f t="shared" si="67"/>
        <v/>
      </c>
      <c r="AA72" s="22" t="str">
        <f t="shared" si="67"/>
        <v/>
      </c>
      <c r="AB72" s="22" t="str">
        <f t="shared" si="67"/>
        <v/>
      </c>
      <c r="AC72" s="22" t="str">
        <f t="shared" si="67"/>
        <v/>
      </c>
      <c r="AD72" s="22" t="str">
        <f t="shared" si="67"/>
        <v/>
      </c>
      <c r="AE72" s="22" t="str">
        <f t="shared" si="67"/>
        <v/>
      </c>
      <c r="AF72" s="22" t="str">
        <f t="shared" si="67"/>
        <v/>
      </c>
      <c r="AG72" s="22" t="str">
        <f t="shared" si="67"/>
        <v/>
      </c>
      <c r="AH72" s="22" t="str">
        <f t="shared" si="67"/>
        <v/>
      </c>
      <c r="AI72" s="22" t="str">
        <f t="shared" si="67"/>
        <v/>
      </c>
      <c r="AJ72" s="22" t="str">
        <f t="shared" si="67"/>
        <v/>
      </c>
      <c r="AK72" s="22" t="str">
        <f t="shared" si="67"/>
        <v/>
      </c>
      <c r="AL72" s="22" t="str">
        <f t="shared" si="67"/>
        <v/>
      </c>
      <c r="AM72" s="22" t="str">
        <f t="shared" si="67"/>
        <v/>
      </c>
      <c r="AN72" s="22" t="str">
        <f t="shared" si="67"/>
        <v/>
      </c>
      <c r="AO72" s="22" t="str">
        <f t="shared" si="67"/>
        <v/>
      </c>
      <c r="AP72" s="22" t="str">
        <f t="shared" si="67"/>
        <v/>
      </c>
      <c r="AQ72" s="22" t="str">
        <f t="shared" si="67"/>
        <v/>
      </c>
      <c r="AR72" s="22" t="str">
        <f t="shared" si="67"/>
        <v/>
      </c>
      <c r="AS72" s="22" t="str">
        <f t="shared" si="67"/>
        <v/>
      </c>
    </row>
    <row r="73" spans="1:45" x14ac:dyDescent="0.3">
      <c r="A73" s="18">
        <f t="shared" si="22"/>
        <v>63</v>
      </c>
      <c r="B73" s="2">
        <f t="shared" si="23"/>
        <v>64</v>
      </c>
      <c r="C73" s="21" t="str" cm="1">
        <f t="array" ref="C73">IF(ISERROR(INDEX('Post-FTB Report'!$G$4:$G$5000,MATCH(1,($D$6='Post-FTB Report'!$F$4:$F$5000)*($A73='Post-FTB Report'!$E$4:$E$5000),0))),"",INDEX('Post-FTB Report'!$G$4:$G$5000,MATCH(1,($D$6='Post-FTB Report'!$F$4:$F$5000)*($A73='Post-FTB Report'!$E$4:$E$5000),0)))</f>
        <v/>
      </c>
      <c r="D73" s="20"/>
      <c r="E73" s="20"/>
      <c r="F73" s="32" t="str" cm="1">
        <f t="array" ref="F73">IF(ISERROR(INDEX('Post-FTB Report'!$K$4:$K$5000,MATCH(1,($D$6='Post-FTB Report'!$F$4:$F$5000)*($A73='Post-FTB Report'!$E$4:$E$5000),0))),"",INDEX('Post-FTB Report'!$K$4:$K$5000,MATCH(1,($D$6='Post-FTB Report'!$F$4:$F$5000)*($A73='Post-FTB Report'!$E$4:$E$5000),0)))</f>
        <v/>
      </c>
      <c r="G73" s="48" t="str" cm="1">
        <f t="array" ref="G73">IF(ISERROR(INDEX('Post-FTB Report'!$J$4:$J$5000,MATCH(1,($D$6='Post-FTB Report'!$F$4:$F$5000)*($A73='Post-FTB Report'!$E$4:$E$5000),0))),"",INDEX('Post-FTB Report'!$J$4:$J$5000,MATCH(1,($D$6='Post-FTB Report'!$F$4:$F$5000)*($A73='Post-FTB Report'!$E$4:$E$5000),0)))</f>
        <v/>
      </c>
      <c r="H73" s="90" t="str">
        <f t="shared" si="36"/>
        <v/>
      </c>
      <c r="J73" s="22" t="str">
        <f t="shared" ref="J73:AS73" si="68">IF(AND($G73&lt;K$7,$H73&gt;=K$7),$F73/12,"")</f>
        <v/>
      </c>
      <c r="K73" s="22" t="str">
        <f t="shared" si="68"/>
        <v/>
      </c>
      <c r="L73" s="22" t="str">
        <f t="shared" si="68"/>
        <v/>
      </c>
      <c r="M73" s="22" t="str">
        <f t="shared" si="68"/>
        <v/>
      </c>
      <c r="N73" s="22" t="str">
        <f t="shared" si="68"/>
        <v/>
      </c>
      <c r="O73" s="22" t="str">
        <f t="shared" si="68"/>
        <v/>
      </c>
      <c r="P73" s="22" t="str">
        <f t="shared" si="68"/>
        <v/>
      </c>
      <c r="Q73" s="22" t="str">
        <f t="shared" si="68"/>
        <v/>
      </c>
      <c r="R73" s="22" t="str">
        <f t="shared" si="68"/>
        <v/>
      </c>
      <c r="S73" s="22" t="str">
        <f t="shared" si="68"/>
        <v/>
      </c>
      <c r="T73" s="22" t="str">
        <f t="shared" si="68"/>
        <v/>
      </c>
      <c r="U73" s="22" t="str">
        <f t="shared" si="68"/>
        <v/>
      </c>
      <c r="V73" s="22" t="str">
        <f t="shared" si="68"/>
        <v/>
      </c>
      <c r="W73" s="22" t="str">
        <f t="shared" si="68"/>
        <v/>
      </c>
      <c r="X73" s="22" t="str">
        <f t="shared" si="68"/>
        <v/>
      </c>
      <c r="Y73" s="22" t="str">
        <f t="shared" si="68"/>
        <v/>
      </c>
      <c r="Z73" s="22" t="str">
        <f t="shared" si="68"/>
        <v/>
      </c>
      <c r="AA73" s="22" t="str">
        <f t="shared" si="68"/>
        <v/>
      </c>
      <c r="AB73" s="22" t="str">
        <f t="shared" si="68"/>
        <v/>
      </c>
      <c r="AC73" s="22" t="str">
        <f t="shared" si="68"/>
        <v/>
      </c>
      <c r="AD73" s="22" t="str">
        <f t="shared" si="68"/>
        <v/>
      </c>
      <c r="AE73" s="22" t="str">
        <f t="shared" si="68"/>
        <v/>
      </c>
      <c r="AF73" s="22" t="str">
        <f t="shared" si="68"/>
        <v/>
      </c>
      <c r="AG73" s="22" t="str">
        <f t="shared" si="68"/>
        <v/>
      </c>
      <c r="AH73" s="22" t="str">
        <f t="shared" si="68"/>
        <v/>
      </c>
      <c r="AI73" s="22" t="str">
        <f t="shared" si="68"/>
        <v/>
      </c>
      <c r="AJ73" s="22" t="str">
        <f t="shared" si="68"/>
        <v/>
      </c>
      <c r="AK73" s="22" t="str">
        <f t="shared" si="68"/>
        <v/>
      </c>
      <c r="AL73" s="22" t="str">
        <f t="shared" si="68"/>
        <v/>
      </c>
      <c r="AM73" s="22" t="str">
        <f t="shared" si="68"/>
        <v/>
      </c>
      <c r="AN73" s="22" t="str">
        <f t="shared" si="68"/>
        <v/>
      </c>
      <c r="AO73" s="22" t="str">
        <f t="shared" si="68"/>
        <v/>
      </c>
      <c r="AP73" s="22" t="str">
        <f t="shared" si="68"/>
        <v/>
      </c>
      <c r="AQ73" s="22" t="str">
        <f t="shared" si="68"/>
        <v/>
      </c>
      <c r="AR73" s="22" t="str">
        <f t="shared" si="68"/>
        <v/>
      </c>
      <c r="AS73" s="22" t="str">
        <f t="shared" si="68"/>
        <v/>
      </c>
    </row>
    <row r="74" spans="1:45" x14ac:dyDescent="0.3">
      <c r="A74" s="18">
        <f t="shared" si="22"/>
        <v>64</v>
      </c>
      <c r="B74" s="2">
        <f t="shared" si="23"/>
        <v>65</v>
      </c>
      <c r="C74" s="21" t="str" cm="1">
        <f t="array" ref="C74">IF(ISERROR(INDEX('Post-FTB Report'!$G$4:$G$5000,MATCH(1,($D$6='Post-FTB Report'!$F$4:$F$5000)*($A74='Post-FTB Report'!$E$4:$E$5000),0))),"",INDEX('Post-FTB Report'!$G$4:$G$5000,MATCH(1,($D$6='Post-FTB Report'!$F$4:$F$5000)*($A74='Post-FTB Report'!$E$4:$E$5000),0)))</f>
        <v/>
      </c>
      <c r="D74" s="20"/>
      <c r="E74" s="20"/>
      <c r="F74" s="32" t="str" cm="1">
        <f t="array" ref="F74">IF(ISERROR(INDEX('Post-FTB Report'!$K$4:$K$5000,MATCH(1,($D$6='Post-FTB Report'!$F$4:$F$5000)*($A74='Post-FTB Report'!$E$4:$E$5000),0))),"",INDEX('Post-FTB Report'!$K$4:$K$5000,MATCH(1,($D$6='Post-FTB Report'!$F$4:$F$5000)*($A74='Post-FTB Report'!$E$4:$E$5000),0)))</f>
        <v/>
      </c>
      <c r="G74" s="48" t="str" cm="1">
        <f t="array" ref="G74">IF(ISERROR(INDEX('Post-FTB Report'!$J$4:$J$5000,MATCH(1,($D$6='Post-FTB Report'!$F$4:$F$5000)*($A74='Post-FTB Report'!$E$4:$E$5000),0))),"",INDEX('Post-FTB Report'!$J$4:$J$5000,MATCH(1,($D$6='Post-FTB Report'!$F$4:$F$5000)*($A74='Post-FTB Report'!$E$4:$E$5000),0)))</f>
        <v/>
      </c>
      <c r="H74" s="90" t="str">
        <f t="shared" ref="H74:H105" si="69">IF(G74="","",EDATE(G74,12))</f>
        <v/>
      </c>
      <c r="J74" s="22" t="str">
        <f t="shared" ref="J74:AS74" si="70">IF(AND($G74&lt;K$7,$H74&gt;=K$7),$F74/12,"")</f>
        <v/>
      </c>
      <c r="K74" s="22" t="str">
        <f t="shared" si="70"/>
        <v/>
      </c>
      <c r="L74" s="22" t="str">
        <f t="shared" si="70"/>
        <v/>
      </c>
      <c r="M74" s="22" t="str">
        <f t="shared" si="70"/>
        <v/>
      </c>
      <c r="N74" s="22" t="str">
        <f t="shared" si="70"/>
        <v/>
      </c>
      <c r="O74" s="22" t="str">
        <f t="shared" si="70"/>
        <v/>
      </c>
      <c r="P74" s="22" t="str">
        <f t="shared" si="70"/>
        <v/>
      </c>
      <c r="Q74" s="22" t="str">
        <f t="shared" si="70"/>
        <v/>
      </c>
      <c r="R74" s="22" t="str">
        <f t="shared" si="70"/>
        <v/>
      </c>
      <c r="S74" s="22" t="str">
        <f t="shared" si="70"/>
        <v/>
      </c>
      <c r="T74" s="22" t="str">
        <f t="shared" si="70"/>
        <v/>
      </c>
      <c r="U74" s="22" t="str">
        <f t="shared" si="70"/>
        <v/>
      </c>
      <c r="V74" s="22" t="str">
        <f t="shared" si="70"/>
        <v/>
      </c>
      <c r="W74" s="22" t="str">
        <f t="shared" si="70"/>
        <v/>
      </c>
      <c r="X74" s="22" t="str">
        <f t="shared" si="70"/>
        <v/>
      </c>
      <c r="Y74" s="22" t="str">
        <f t="shared" si="70"/>
        <v/>
      </c>
      <c r="Z74" s="22" t="str">
        <f t="shared" si="70"/>
        <v/>
      </c>
      <c r="AA74" s="22" t="str">
        <f t="shared" si="70"/>
        <v/>
      </c>
      <c r="AB74" s="22" t="str">
        <f t="shared" si="70"/>
        <v/>
      </c>
      <c r="AC74" s="22" t="str">
        <f t="shared" si="70"/>
        <v/>
      </c>
      <c r="AD74" s="22" t="str">
        <f t="shared" si="70"/>
        <v/>
      </c>
      <c r="AE74" s="22" t="str">
        <f t="shared" si="70"/>
        <v/>
      </c>
      <c r="AF74" s="22" t="str">
        <f t="shared" si="70"/>
        <v/>
      </c>
      <c r="AG74" s="22" t="str">
        <f t="shared" si="70"/>
        <v/>
      </c>
      <c r="AH74" s="22" t="str">
        <f t="shared" si="70"/>
        <v/>
      </c>
      <c r="AI74" s="22" t="str">
        <f t="shared" si="70"/>
        <v/>
      </c>
      <c r="AJ74" s="22" t="str">
        <f t="shared" si="70"/>
        <v/>
      </c>
      <c r="AK74" s="22" t="str">
        <f t="shared" si="70"/>
        <v/>
      </c>
      <c r="AL74" s="22" t="str">
        <f t="shared" si="70"/>
        <v/>
      </c>
      <c r="AM74" s="22" t="str">
        <f t="shared" si="70"/>
        <v/>
      </c>
      <c r="AN74" s="22" t="str">
        <f t="shared" si="70"/>
        <v/>
      </c>
      <c r="AO74" s="22" t="str">
        <f t="shared" si="70"/>
        <v/>
      </c>
      <c r="AP74" s="22" t="str">
        <f t="shared" si="70"/>
        <v/>
      </c>
      <c r="AQ74" s="22" t="str">
        <f t="shared" si="70"/>
        <v/>
      </c>
      <c r="AR74" s="22" t="str">
        <f t="shared" si="70"/>
        <v/>
      </c>
      <c r="AS74" s="22" t="str">
        <f t="shared" si="70"/>
        <v/>
      </c>
    </row>
    <row r="75" spans="1:45" x14ac:dyDescent="0.3">
      <c r="A75" s="18">
        <f t="shared" si="22"/>
        <v>65</v>
      </c>
      <c r="B75" s="2">
        <f t="shared" si="23"/>
        <v>66</v>
      </c>
      <c r="C75" s="21" t="str" cm="1">
        <f t="array" ref="C75">IF(ISERROR(INDEX('Post-FTB Report'!$G$4:$G$5000,MATCH(1,($D$6='Post-FTB Report'!$F$4:$F$5000)*($A75='Post-FTB Report'!$E$4:$E$5000),0))),"",INDEX('Post-FTB Report'!$G$4:$G$5000,MATCH(1,($D$6='Post-FTB Report'!$F$4:$F$5000)*($A75='Post-FTB Report'!$E$4:$E$5000),0)))</f>
        <v/>
      </c>
      <c r="D75" s="20"/>
      <c r="E75" s="20"/>
      <c r="F75" s="32" t="str" cm="1">
        <f t="array" ref="F75">IF(ISERROR(INDEX('Post-FTB Report'!$K$4:$K$5000,MATCH(1,($D$6='Post-FTB Report'!$F$4:$F$5000)*($A75='Post-FTB Report'!$E$4:$E$5000),0))),"",INDEX('Post-FTB Report'!$K$4:$K$5000,MATCH(1,($D$6='Post-FTB Report'!$F$4:$F$5000)*($A75='Post-FTB Report'!$E$4:$E$5000),0)))</f>
        <v/>
      </c>
      <c r="G75" s="48" t="str" cm="1">
        <f t="array" ref="G75">IF(ISERROR(INDEX('Post-FTB Report'!$J$4:$J$5000,MATCH(1,($D$6='Post-FTB Report'!$F$4:$F$5000)*($A75='Post-FTB Report'!$E$4:$E$5000),0))),"",INDEX('Post-FTB Report'!$J$4:$J$5000,MATCH(1,($D$6='Post-FTB Report'!$F$4:$F$5000)*($A75='Post-FTB Report'!$E$4:$E$5000),0)))</f>
        <v/>
      </c>
      <c r="H75" s="90" t="str">
        <f t="shared" si="69"/>
        <v/>
      </c>
      <c r="J75" s="22" t="str">
        <f t="shared" ref="J75:AS75" si="71">IF(AND($G75&lt;K$7,$H75&gt;=K$7),$F75/12,"")</f>
        <v/>
      </c>
      <c r="K75" s="22" t="str">
        <f t="shared" si="71"/>
        <v/>
      </c>
      <c r="L75" s="22" t="str">
        <f t="shared" si="71"/>
        <v/>
      </c>
      <c r="M75" s="22" t="str">
        <f t="shared" si="71"/>
        <v/>
      </c>
      <c r="N75" s="22" t="str">
        <f t="shared" si="71"/>
        <v/>
      </c>
      <c r="O75" s="22" t="str">
        <f t="shared" si="71"/>
        <v/>
      </c>
      <c r="P75" s="22" t="str">
        <f t="shared" si="71"/>
        <v/>
      </c>
      <c r="Q75" s="22" t="str">
        <f t="shared" si="71"/>
        <v/>
      </c>
      <c r="R75" s="22" t="str">
        <f t="shared" si="71"/>
        <v/>
      </c>
      <c r="S75" s="22" t="str">
        <f t="shared" si="71"/>
        <v/>
      </c>
      <c r="T75" s="22" t="str">
        <f t="shared" si="71"/>
        <v/>
      </c>
      <c r="U75" s="22" t="str">
        <f t="shared" si="71"/>
        <v/>
      </c>
      <c r="V75" s="22" t="str">
        <f t="shared" si="71"/>
        <v/>
      </c>
      <c r="W75" s="22" t="str">
        <f t="shared" si="71"/>
        <v/>
      </c>
      <c r="X75" s="22" t="str">
        <f t="shared" si="71"/>
        <v/>
      </c>
      <c r="Y75" s="22" t="str">
        <f t="shared" si="71"/>
        <v/>
      </c>
      <c r="Z75" s="22" t="str">
        <f t="shared" si="71"/>
        <v/>
      </c>
      <c r="AA75" s="22" t="str">
        <f t="shared" si="71"/>
        <v/>
      </c>
      <c r="AB75" s="22" t="str">
        <f t="shared" si="71"/>
        <v/>
      </c>
      <c r="AC75" s="22" t="str">
        <f t="shared" si="71"/>
        <v/>
      </c>
      <c r="AD75" s="22" t="str">
        <f t="shared" si="71"/>
        <v/>
      </c>
      <c r="AE75" s="22" t="str">
        <f t="shared" si="71"/>
        <v/>
      </c>
      <c r="AF75" s="22" t="str">
        <f t="shared" si="71"/>
        <v/>
      </c>
      <c r="AG75" s="22" t="str">
        <f t="shared" si="71"/>
        <v/>
      </c>
      <c r="AH75" s="22" t="str">
        <f t="shared" si="71"/>
        <v/>
      </c>
      <c r="AI75" s="22" t="str">
        <f t="shared" si="71"/>
        <v/>
      </c>
      <c r="AJ75" s="22" t="str">
        <f t="shared" si="71"/>
        <v/>
      </c>
      <c r="AK75" s="22" t="str">
        <f t="shared" si="71"/>
        <v/>
      </c>
      <c r="AL75" s="22" t="str">
        <f t="shared" si="71"/>
        <v/>
      </c>
      <c r="AM75" s="22" t="str">
        <f t="shared" si="71"/>
        <v/>
      </c>
      <c r="AN75" s="22" t="str">
        <f t="shared" si="71"/>
        <v/>
      </c>
      <c r="AO75" s="22" t="str">
        <f t="shared" si="71"/>
        <v/>
      </c>
      <c r="AP75" s="22" t="str">
        <f t="shared" si="71"/>
        <v/>
      </c>
      <c r="AQ75" s="22" t="str">
        <f t="shared" si="71"/>
        <v/>
      </c>
      <c r="AR75" s="22" t="str">
        <f t="shared" si="71"/>
        <v/>
      </c>
      <c r="AS75" s="22" t="str">
        <f t="shared" si="71"/>
        <v/>
      </c>
    </row>
    <row r="76" spans="1:45" x14ac:dyDescent="0.3">
      <c r="A76" s="18">
        <f t="shared" si="22"/>
        <v>66</v>
      </c>
      <c r="B76" s="2">
        <f t="shared" si="23"/>
        <v>67</v>
      </c>
      <c r="C76" s="21" t="str" cm="1">
        <f t="array" ref="C76">IF(ISERROR(INDEX('Post-FTB Report'!$G$4:$G$5000,MATCH(1,($D$6='Post-FTB Report'!$F$4:$F$5000)*($A76='Post-FTB Report'!$E$4:$E$5000),0))),"",INDEX('Post-FTB Report'!$G$4:$G$5000,MATCH(1,($D$6='Post-FTB Report'!$F$4:$F$5000)*($A76='Post-FTB Report'!$E$4:$E$5000),0)))</f>
        <v/>
      </c>
      <c r="D76" s="20"/>
      <c r="E76" s="20"/>
      <c r="F76" s="32" t="str" cm="1">
        <f t="array" ref="F76">IF(ISERROR(INDEX('Post-FTB Report'!$K$4:$K$5000,MATCH(1,($D$6='Post-FTB Report'!$F$4:$F$5000)*($A76='Post-FTB Report'!$E$4:$E$5000),0))),"",INDEX('Post-FTB Report'!$K$4:$K$5000,MATCH(1,($D$6='Post-FTB Report'!$F$4:$F$5000)*($A76='Post-FTB Report'!$E$4:$E$5000),0)))</f>
        <v/>
      </c>
      <c r="G76" s="48" t="str" cm="1">
        <f t="array" ref="G76">IF(ISERROR(INDEX('Post-FTB Report'!$J$4:$J$5000,MATCH(1,($D$6='Post-FTB Report'!$F$4:$F$5000)*($A76='Post-FTB Report'!$E$4:$E$5000),0))),"",INDEX('Post-FTB Report'!$J$4:$J$5000,MATCH(1,($D$6='Post-FTB Report'!$F$4:$F$5000)*($A76='Post-FTB Report'!$E$4:$E$5000),0)))</f>
        <v/>
      </c>
      <c r="H76" s="90" t="str">
        <f t="shared" si="69"/>
        <v/>
      </c>
      <c r="J76" s="22" t="str">
        <f t="shared" ref="J76:AS76" si="72">IF(AND($G76&lt;K$7,$H76&gt;=K$7),$F76/12,"")</f>
        <v/>
      </c>
      <c r="K76" s="22" t="str">
        <f t="shared" si="72"/>
        <v/>
      </c>
      <c r="L76" s="22" t="str">
        <f t="shared" si="72"/>
        <v/>
      </c>
      <c r="M76" s="22" t="str">
        <f t="shared" si="72"/>
        <v/>
      </c>
      <c r="N76" s="22" t="str">
        <f t="shared" si="72"/>
        <v/>
      </c>
      <c r="O76" s="22" t="str">
        <f t="shared" si="72"/>
        <v/>
      </c>
      <c r="P76" s="22" t="str">
        <f t="shared" si="72"/>
        <v/>
      </c>
      <c r="Q76" s="22" t="str">
        <f t="shared" si="72"/>
        <v/>
      </c>
      <c r="R76" s="22" t="str">
        <f t="shared" si="72"/>
        <v/>
      </c>
      <c r="S76" s="22" t="str">
        <f t="shared" si="72"/>
        <v/>
      </c>
      <c r="T76" s="22" t="str">
        <f t="shared" si="72"/>
        <v/>
      </c>
      <c r="U76" s="22" t="str">
        <f t="shared" si="72"/>
        <v/>
      </c>
      <c r="V76" s="22" t="str">
        <f t="shared" si="72"/>
        <v/>
      </c>
      <c r="W76" s="22" t="str">
        <f t="shared" si="72"/>
        <v/>
      </c>
      <c r="X76" s="22" t="str">
        <f t="shared" si="72"/>
        <v/>
      </c>
      <c r="Y76" s="22" t="str">
        <f t="shared" si="72"/>
        <v/>
      </c>
      <c r="Z76" s="22" t="str">
        <f t="shared" si="72"/>
        <v/>
      </c>
      <c r="AA76" s="22" t="str">
        <f t="shared" si="72"/>
        <v/>
      </c>
      <c r="AB76" s="22" t="str">
        <f t="shared" si="72"/>
        <v/>
      </c>
      <c r="AC76" s="22" t="str">
        <f t="shared" si="72"/>
        <v/>
      </c>
      <c r="AD76" s="22" t="str">
        <f t="shared" si="72"/>
        <v/>
      </c>
      <c r="AE76" s="22" t="str">
        <f t="shared" si="72"/>
        <v/>
      </c>
      <c r="AF76" s="22" t="str">
        <f t="shared" si="72"/>
        <v/>
      </c>
      <c r="AG76" s="22" t="str">
        <f t="shared" si="72"/>
        <v/>
      </c>
      <c r="AH76" s="22" t="str">
        <f t="shared" si="72"/>
        <v/>
      </c>
      <c r="AI76" s="22" t="str">
        <f t="shared" si="72"/>
        <v/>
      </c>
      <c r="AJ76" s="22" t="str">
        <f t="shared" si="72"/>
        <v/>
      </c>
      <c r="AK76" s="22" t="str">
        <f t="shared" si="72"/>
        <v/>
      </c>
      <c r="AL76" s="22" t="str">
        <f t="shared" si="72"/>
        <v/>
      </c>
      <c r="AM76" s="22" t="str">
        <f t="shared" si="72"/>
        <v/>
      </c>
      <c r="AN76" s="22" t="str">
        <f t="shared" si="72"/>
        <v/>
      </c>
      <c r="AO76" s="22" t="str">
        <f t="shared" si="72"/>
        <v/>
      </c>
      <c r="AP76" s="22" t="str">
        <f t="shared" si="72"/>
        <v/>
      </c>
      <c r="AQ76" s="22" t="str">
        <f t="shared" si="72"/>
        <v/>
      </c>
      <c r="AR76" s="22" t="str">
        <f t="shared" si="72"/>
        <v/>
      </c>
      <c r="AS76" s="22" t="str">
        <f t="shared" si="72"/>
        <v/>
      </c>
    </row>
    <row r="77" spans="1:45" x14ac:dyDescent="0.3">
      <c r="A77" s="18">
        <f t="shared" si="22"/>
        <v>67</v>
      </c>
      <c r="B77" s="2">
        <f t="shared" si="23"/>
        <v>68</v>
      </c>
      <c r="C77" s="21" t="str" cm="1">
        <f t="array" ref="C77">IF(ISERROR(INDEX('Post-FTB Report'!$G$4:$G$5000,MATCH(1,($D$6='Post-FTB Report'!$F$4:$F$5000)*($A77='Post-FTB Report'!$E$4:$E$5000),0))),"",INDEX('Post-FTB Report'!$G$4:$G$5000,MATCH(1,($D$6='Post-FTB Report'!$F$4:$F$5000)*($A77='Post-FTB Report'!$E$4:$E$5000),0)))</f>
        <v/>
      </c>
      <c r="D77" s="20"/>
      <c r="E77" s="20"/>
      <c r="F77" s="32" t="str" cm="1">
        <f t="array" ref="F77">IF(ISERROR(INDEX('Post-FTB Report'!$K$4:$K$5000,MATCH(1,($D$6='Post-FTB Report'!$F$4:$F$5000)*($A77='Post-FTB Report'!$E$4:$E$5000),0))),"",INDEX('Post-FTB Report'!$K$4:$K$5000,MATCH(1,($D$6='Post-FTB Report'!$F$4:$F$5000)*($A77='Post-FTB Report'!$E$4:$E$5000),0)))</f>
        <v/>
      </c>
      <c r="G77" s="48" t="str" cm="1">
        <f t="array" ref="G77">IF(ISERROR(INDEX('Post-FTB Report'!$J$4:$J$5000,MATCH(1,($D$6='Post-FTB Report'!$F$4:$F$5000)*($A77='Post-FTB Report'!$E$4:$E$5000),0))),"",INDEX('Post-FTB Report'!$J$4:$J$5000,MATCH(1,($D$6='Post-FTB Report'!$F$4:$F$5000)*($A77='Post-FTB Report'!$E$4:$E$5000),0)))</f>
        <v/>
      </c>
      <c r="H77" s="90" t="str">
        <f t="shared" si="69"/>
        <v/>
      </c>
      <c r="J77" s="22" t="str">
        <f t="shared" ref="J77:AS77" si="73">IF(AND($G77&lt;K$7,$H77&gt;=K$7),$F77/12,"")</f>
        <v/>
      </c>
      <c r="K77" s="22" t="str">
        <f t="shared" si="73"/>
        <v/>
      </c>
      <c r="L77" s="22" t="str">
        <f t="shared" si="73"/>
        <v/>
      </c>
      <c r="M77" s="22" t="str">
        <f t="shared" si="73"/>
        <v/>
      </c>
      <c r="N77" s="22" t="str">
        <f t="shared" si="73"/>
        <v/>
      </c>
      <c r="O77" s="22" t="str">
        <f t="shared" si="73"/>
        <v/>
      </c>
      <c r="P77" s="22" t="str">
        <f t="shared" si="73"/>
        <v/>
      </c>
      <c r="Q77" s="22" t="str">
        <f t="shared" si="73"/>
        <v/>
      </c>
      <c r="R77" s="22" t="str">
        <f t="shared" si="73"/>
        <v/>
      </c>
      <c r="S77" s="22" t="str">
        <f t="shared" si="73"/>
        <v/>
      </c>
      <c r="T77" s="22" t="str">
        <f t="shared" si="73"/>
        <v/>
      </c>
      <c r="U77" s="22" t="str">
        <f t="shared" si="73"/>
        <v/>
      </c>
      <c r="V77" s="22" t="str">
        <f t="shared" si="73"/>
        <v/>
      </c>
      <c r="W77" s="22" t="str">
        <f t="shared" si="73"/>
        <v/>
      </c>
      <c r="X77" s="22" t="str">
        <f t="shared" si="73"/>
        <v/>
      </c>
      <c r="Y77" s="22" t="str">
        <f t="shared" si="73"/>
        <v/>
      </c>
      <c r="Z77" s="22" t="str">
        <f t="shared" si="73"/>
        <v/>
      </c>
      <c r="AA77" s="22" t="str">
        <f t="shared" si="73"/>
        <v/>
      </c>
      <c r="AB77" s="22" t="str">
        <f t="shared" si="73"/>
        <v/>
      </c>
      <c r="AC77" s="22" t="str">
        <f t="shared" si="73"/>
        <v/>
      </c>
      <c r="AD77" s="22" t="str">
        <f t="shared" si="73"/>
        <v/>
      </c>
      <c r="AE77" s="22" t="str">
        <f t="shared" si="73"/>
        <v/>
      </c>
      <c r="AF77" s="22" t="str">
        <f t="shared" si="73"/>
        <v/>
      </c>
      <c r="AG77" s="22" t="str">
        <f t="shared" si="73"/>
        <v/>
      </c>
      <c r="AH77" s="22" t="str">
        <f t="shared" si="73"/>
        <v/>
      </c>
      <c r="AI77" s="22" t="str">
        <f t="shared" si="73"/>
        <v/>
      </c>
      <c r="AJ77" s="22" t="str">
        <f t="shared" si="73"/>
        <v/>
      </c>
      <c r="AK77" s="22" t="str">
        <f t="shared" si="73"/>
        <v/>
      </c>
      <c r="AL77" s="22" t="str">
        <f t="shared" si="73"/>
        <v/>
      </c>
      <c r="AM77" s="22" t="str">
        <f t="shared" si="73"/>
        <v/>
      </c>
      <c r="AN77" s="22" t="str">
        <f t="shared" si="73"/>
        <v/>
      </c>
      <c r="AO77" s="22" t="str">
        <f t="shared" si="73"/>
        <v/>
      </c>
      <c r="AP77" s="22" t="str">
        <f t="shared" si="73"/>
        <v/>
      </c>
      <c r="AQ77" s="22" t="str">
        <f t="shared" si="73"/>
        <v/>
      </c>
      <c r="AR77" s="22" t="str">
        <f t="shared" si="73"/>
        <v/>
      </c>
      <c r="AS77" s="22" t="str">
        <f t="shared" si="73"/>
        <v/>
      </c>
    </row>
    <row r="78" spans="1:45" x14ac:dyDescent="0.3">
      <c r="A78" s="18">
        <f t="shared" si="22"/>
        <v>68</v>
      </c>
      <c r="B78" s="2">
        <f t="shared" si="23"/>
        <v>69</v>
      </c>
      <c r="C78" s="21" t="str" cm="1">
        <f t="array" ref="C78">IF(ISERROR(INDEX('Post-FTB Report'!$G$4:$G$5000,MATCH(1,($D$6='Post-FTB Report'!$F$4:$F$5000)*($A78='Post-FTB Report'!$E$4:$E$5000),0))),"",INDEX('Post-FTB Report'!$G$4:$G$5000,MATCH(1,($D$6='Post-FTB Report'!$F$4:$F$5000)*($A78='Post-FTB Report'!$E$4:$E$5000),0)))</f>
        <v/>
      </c>
      <c r="D78" s="20"/>
      <c r="E78" s="20"/>
      <c r="F78" s="32" t="str" cm="1">
        <f t="array" ref="F78">IF(ISERROR(INDEX('Post-FTB Report'!$K$4:$K$5000,MATCH(1,($D$6='Post-FTB Report'!$F$4:$F$5000)*($A78='Post-FTB Report'!$E$4:$E$5000),0))),"",INDEX('Post-FTB Report'!$K$4:$K$5000,MATCH(1,($D$6='Post-FTB Report'!$F$4:$F$5000)*($A78='Post-FTB Report'!$E$4:$E$5000),0)))</f>
        <v/>
      </c>
      <c r="G78" s="48" t="str" cm="1">
        <f t="array" ref="G78">IF(ISERROR(INDEX('Post-FTB Report'!$J$4:$J$5000,MATCH(1,($D$6='Post-FTB Report'!$F$4:$F$5000)*($A78='Post-FTB Report'!$E$4:$E$5000),0))),"",INDEX('Post-FTB Report'!$J$4:$J$5000,MATCH(1,($D$6='Post-FTB Report'!$F$4:$F$5000)*($A78='Post-FTB Report'!$E$4:$E$5000),0)))</f>
        <v/>
      </c>
      <c r="H78" s="90" t="str">
        <f t="shared" si="69"/>
        <v/>
      </c>
      <c r="J78" s="22" t="str">
        <f t="shared" ref="J78:AS78" si="74">IF(AND($G78&lt;K$7,$H78&gt;=K$7),$F78/12,"")</f>
        <v/>
      </c>
      <c r="K78" s="22" t="str">
        <f t="shared" si="74"/>
        <v/>
      </c>
      <c r="L78" s="22" t="str">
        <f t="shared" si="74"/>
        <v/>
      </c>
      <c r="M78" s="22" t="str">
        <f t="shared" si="74"/>
        <v/>
      </c>
      <c r="N78" s="22" t="str">
        <f t="shared" si="74"/>
        <v/>
      </c>
      <c r="O78" s="22" t="str">
        <f t="shared" si="74"/>
        <v/>
      </c>
      <c r="P78" s="22" t="str">
        <f t="shared" si="74"/>
        <v/>
      </c>
      <c r="Q78" s="22" t="str">
        <f t="shared" si="74"/>
        <v/>
      </c>
      <c r="R78" s="22" t="str">
        <f t="shared" si="74"/>
        <v/>
      </c>
      <c r="S78" s="22" t="str">
        <f t="shared" si="74"/>
        <v/>
      </c>
      <c r="T78" s="22" t="str">
        <f t="shared" si="74"/>
        <v/>
      </c>
      <c r="U78" s="22" t="str">
        <f t="shared" si="74"/>
        <v/>
      </c>
      <c r="V78" s="22" t="str">
        <f t="shared" si="74"/>
        <v/>
      </c>
      <c r="W78" s="22" t="str">
        <f t="shared" si="74"/>
        <v/>
      </c>
      <c r="X78" s="22" t="str">
        <f t="shared" si="74"/>
        <v/>
      </c>
      <c r="Y78" s="22" t="str">
        <f t="shared" si="74"/>
        <v/>
      </c>
      <c r="Z78" s="22" t="str">
        <f t="shared" si="74"/>
        <v/>
      </c>
      <c r="AA78" s="22" t="str">
        <f t="shared" si="74"/>
        <v/>
      </c>
      <c r="AB78" s="22" t="str">
        <f t="shared" si="74"/>
        <v/>
      </c>
      <c r="AC78" s="22" t="str">
        <f t="shared" si="74"/>
        <v/>
      </c>
      <c r="AD78" s="22" t="str">
        <f t="shared" si="74"/>
        <v/>
      </c>
      <c r="AE78" s="22" t="str">
        <f t="shared" si="74"/>
        <v/>
      </c>
      <c r="AF78" s="22" t="str">
        <f t="shared" si="74"/>
        <v/>
      </c>
      <c r="AG78" s="22" t="str">
        <f t="shared" si="74"/>
        <v/>
      </c>
      <c r="AH78" s="22" t="str">
        <f t="shared" si="74"/>
        <v/>
      </c>
      <c r="AI78" s="22" t="str">
        <f t="shared" si="74"/>
        <v/>
      </c>
      <c r="AJ78" s="22" t="str">
        <f t="shared" si="74"/>
        <v/>
      </c>
      <c r="AK78" s="22" t="str">
        <f t="shared" si="74"/>
        <v/>
      </c>
      <c r="AL78" s="22" t="str">
        <f t="shared" si="74"/>
        <v/>
      </c>
      <c r="AM78" s="22" t="str">
        <f t="shared" si="74"/>
        <v/>
      </c>
      <c r="AN78" s="22" t="str">
        <f t="shared" si="74"/>
        <v/>
      </c>
      <c r="AO78" s="22" t="str">
        <f t="shared" si="74"/>
        <v/>
      </c>
      <c r="AP78" s="22" t="str">
        <f t="shared" si="74"/>
        <v/>
      </c>
      <c r="AQ78" s="22" t="str">
        <f t="shared" si="74"/>
        <v/>
      </c>
      <c r="AR78" s="22" t="str">
        <f t="shared" si="74"/>
        <v/>
      </c>
      <c r="AS78" s="22" t="str">
        <f t="shared" si="74"/>
        <v/>
      </c>
    </row>
    <row r="79" spans="1:45" x14ac:dyDescent="0.3">
      <c r="A79" s="18">
        <f t="shared" si="22"/>
        <v>69</v>
      </c>
      <c r="B79" s="2">
        <f t="shared" si="23"/>
        <v>70</v>
      </c>
      <c r="C79" s="21" t="str" cm="1">
        <f t="array" ref="C79">IF(ISERROR(INDEX('Post-FTB Report'!$G$4:$G$5000,MATCH(1,($D$6='Post-FTB Report'!$F$4:$F$5000)*($A79='Post-FTB Report'!$E$4:$E$5000),0))),"",INDEX('Post-FTB Report'!$G$4:$G$5000,MATCH(1,($D$6='Post-FTB Report'!$F$4:$F$5000)*($A79='Post-FTB Report'!$E$4:$E$5000),0)))</f>
        <v/>
      </c>
      <c r="D79" s="20"/>
      <c r="E79" s="20"/>
      <c r="F79" s="32" t="str" cm="1">
        <f t="array" ref="F79">IF(ISERROR(INDEX('Post-FTB Report'!$K$4:$K$5000,MATCH(1,($D$6='Post-FTB Report'!$F$4:$F$5000)*($A79='Post-FTB Report'!$E$4:$E$5000),0))),"",INDEX('Post-FTB Report'!$K$4:$K$5000,MATCH(1,($D$6='Post-FTB Report'!$F$4:$F$5000)*($A79='Post-FTB Report'!$E$4:$E$5000),0)))</f>
        <v/>
      </c>
      <c r="G79" s="48" t="str" cm="1">
        <f t="array" ref="G79">IF(ISERROR(INDEX('Post-FTB Report'!$J$4:$J$5000,MATCH(1,($D$6='Post-FTB Report'!$F$4:$F$5000)*($A79='Post-FTB Report'!$E$4:$E$5000),0))),"",INDEX('Post-FTB Report'!$J$4:$J$5000,MATCH(1,($D$6='Post-FTB Report'!$F$4:$F$5000)*($A79='Post-FTB Report'!$E$4:$E$5000),0)))</f>
        <v/>
      </c>
      <c r="H79" s="90" t="str">
        <f t="shared" si="69"/>
        <v/>
      </c>
      <c r="J79" s="22" t="str">
        <f t="shared" ref="J79:AS79" si="75">IF(AND($G79&lt;K$7,$H79&gt;=K$7),$F79/12,"")</f>
        <v/>
      </c>
      <c r="K79" s="22" t="str">
        <f t="shared" si="75"/>
        <v/>
      </c>
      <c r="L79" s="22" t="str">
        <f t="shared" si="75"/>
        <v/>
      </c>
      <c r="M79" s="22" t="str">
        <f t="shared" si="75"/>
        <v/>
      </c>
      <c r="N79" s="22" t="str">
        <f t="shared" si="75"/>
        <v/>
      </c>
      <c r="O79" s="22" t="str">
        <f t="shared" si="75"/>
        <v/>
      </c>
      <c r="P79" s="22" t="str">
        <f t="shared" si="75"/>
        <v/>
      </c>
      <c r="Q79" s="22" t="str">
        <f t="shared" si="75"/>
        <v/>
      </c>
      <c r="R79" s="22" t="str">
        <f t="shared" si="75"/>
        <v/>
      </c>
      <c r="S79" s="22" t="str">
        <f t="shared" si="75"/>
        <v/>
      </c>
      <c r="T79" s="22" t="str">
        <f t="shared" si="75"/>
        <v/>
      </c>
      <c r="U79" s="22" t="str">
        <f t="shared" si="75"/>
        <v/>
      </c>
      <c r="V79" s="22" t="str">
        <f t="shared" si="75"/>
        <v/>
      </c>
      <c r="W79" s="22" t="str">
        <f t="shared" si="75"/>
        <v/>
      </c>
      <c r="X79" s="22" t="str">
        <f t="shared" si="75"/>
        <v/>
      </c>
      <c r="Y79" s="22" t="str">
        <f t="shared" si="75"/>
        <v/>
      </c>
      <c r="Z79" s="22" t="str">
        <f t="shared" si="75"/>
        <v/>
      </c>
      <c r="AA79" s="22" t="str">
        <f t="shared" si="75"/>
        <v/>
      </c>
      <c r="AB79" s="22" t="str">
        <f t="shared" si="75"/>
        <v/>
      </c>
      <c r="AC79" s="22" t="str">
        <f t="shared" si="75"/>
        <v/>
      </c>
      <c r="AD79" s="22" t="str">
        <f t="shared" si="75"/>
        <v/>
      </c>
      <c r="AE79" s="22" t="str">
        <f t="shared" si="75"/>
        <v/>
      </c>
      <c r="AF79" s="22" t="str">
        <f t="shared" si="75"/>
        <v/>
      </c>
      <c r="AG79" s="22" t="str">
        <f t="shared" si="75"/>
        <v/>
      </c>
      <c r="AH79" s="22" t="str">
        <f t="shared" si="75"/>
        <v/>
      </c>
      <c r="AI79" s="22" t="str">
        <f t="shared" si="75"/>
        <v/>
      </c>
      <c r="AJ79" s="22" t="str">
        <f t="shared" si="75"/>
        <v/>
      </c>
      <c r="AK79" s="22" t="str">
        <f t="shared" si="75"/>
        <v/>
      </c>
      <c r="AL79" s="22" t="str">
        <f t="shared" si="75"/>
        <v/>
      </c>
      <c r="AM79" s="22" t="str">
        <f t="shared" si="75"/>
        <v/>
      </c>
      <c r="AN79" s="22" t="str">
        <f t="shared" si="75"/>
        <v/>
      </c>
      <c r="AO79" s="22" t="str">
        <f t="shared" si="75"/>
        <v/>
      </c>
      <c r="AP79" s="22" t="str">
        <f t="shared" si="75"/>
        <v/>
      </c>
      <c r="AQ79" s="22" t="str">
        <f t="shared" si="75"/>
        <v/>
      </c>
      <c r="AR79" s="22" t="str">
        <f t="shared" si="75"/>
        <v/>
      </c>
      <c r="AS79" s="22" t="str">
        <f t="shared" si="75"/>
        <v/>
      </c>
    </row>
    <row r="80" spans="1:45" x14ac:dyDescent="0.3">
      <c r="A80" s="18">
        <f t="shared" si="22"/>
        <v>70</v>
      </c>
      <c r="B80" s="2">
        <f t="shared" si="23"/>
        <v>71</v>
      </c>
      <c r="C80" s="21" t="str" cm="1">
        <f t="array" ref="C80">IF(ISERROR(INDEX('Post-FTB Report'!$G$4:$G$5000,MATCH(1,($D$6='Post-FTB Report'!$F$4:$F$5000)*($A80='Post-FTB Report'!$E$4:$E$5000),0))),"",INDEX('Post-FTB Report'!$G$4:$G$5000,MATCH(1,($D$6='Post-FTB Report'!$F$4:$F$5000)*($A80='Post-FTB Report'!$E$4:$E$5000),0)))</f>
        <v/>
      </c>
      <c r="D80" s="20"/>
      <c r="E80" s="20"/>
      <c r="F80" s="32" t="str" cm="1">
        <f t="array" ref="F80">IF(ISERROR(INDEX('Post-FTB Report'!$K$4:$K$5000,MATCH(1,($D$6='Post-FTB Report'!$F$4:$F$5000)*($A80='Post-FTB Report'!$E$4:$E$5000),0))),"",INDEX('Post-FTB Report'!$K$4:$K$5000,MATCH(1,($D$6='Post-FTB Report'!$F$4:$F$5000)*($A80='Post-FTB Report'!$E$4:$E$5000),0)))</f>
        <v/>
      </c>
      <c r="G80" s="48" t="str" cm="1">
        <f t="array" ref="G80">IF(ISERROR(INDEX('Post-FTB Report'!$J$4:$J$5000,MATCH(1,($D$6='Post-FTB Report'!$F$4:$F$5000)*($A80='Post-FTB Report'!$E$4:$E$5000),0))),"",INDEX('Post-FTB Report'!$J$4:$J$5000,MATCH(1,($D$6='Post-FTB Report'!$F$4:$F$5000)*($A80='Post-FTB Report'!$E$4:$E$5000),0)))</f>
        <v/>
      </c>
      <c r="H80" s="90" t="str">
        <f t="shared" si="69"/>
        <v/>
      </c>
      <c r="J80" s="22" t="str">
        <f t="shared" ref="J80:AS80" si="76">IF(AND($G80&lt;K$7,$H80&gt;=K$7),$F80/12,"")</f>
        <v/>
      </c>
      <c r="K80" s="22" t="str">
        <f t="shared" si="76"/>
        <v/>
      </c>
      <c r="L80" s="22" t="str">
        <f t="shared" si="76"/>
        <v/>
      </c>
      <c r="M80" s="22" t="str">
        <f t="shared" si="76"/>
        <v/>
      </c>
      <c r="N80" s="22" t="str">
        <f t="shared" si="76"/>
        <v/>
      </c>
      <c r="O80" s="22" t="str">
        <f t="shared" si="76"/>
        <v/>
      </c>
      <c r="P80" s="22" t="str">
        <f t="shared" si="76"/>
        <v/>
      </c>
      <c r="Q80" s="22" t="str">
        <f t="shared" si="76"/>
        <v/>
      </c>
      <c r="R80" s="22" t="str">
        <f t="shared" si="76"/>
        <v/>
      </c>
      <c r="S80" s="22" t="str">
        <f t="shared" si="76"/>
        <v/>
      </c>
      <c r="T80" s="22" t="str">
        <f t="shared" si="76"/>
        <v/>
      </c>
      <c r="U80" s="22" t="str">
        <f t="shared" si="76"/>
        <v/>
      </c>
      <c r="V80" s="22" t="str">
        <f t="shared" si="76"/>
        <v/>
      </c>
      <c r="W80" s="22" t="str">
        <f t="shared" si="76"/>
        <v/>
      </c>
      <c r="X80" s="22" t="str">
        <f t="shared" si="76"/>
        <v/>
      </c>
      <c r="Y80" s="22" t="str">
        <f t="shared" si="76"/>
        <v/>
      </c>
      <c r="Z80" s="22" t="str">
        <f t="shared" si="76"/>
        <v/>
      </c>
      <c r="AA80" s="22" t="str">
        <f t="shared" si="76"/>
        <v/>
      </c>
      <c r="AB80" s="22" t="str">
        <f t="shared" si="76"/>
        <v/>
      </c>
      <c r="AC80" s="22" t="str">
        <f t="shared" si="76"/>
        <v/>
      </c>
      <c r="AD80" s="22" t="str">
        <f t="shared" si="76"/>
        <v/>
      </c>
      <c r="AE80" s="22" t="str">
        <f t="shared" si="76"/>
        <v/>
      </c>
      <c r="AF80" s="22" t="str">
        <f t="shared" si="76"/>
        <v/>
      </c>
      <c r="AG80" s="22" t="str">
        <f t="shared" si="76"/>
        <v/>
      </c>
      <c r="AH80" s="22" t="str">
        <f t="shared" si="76"/>
        <v/>
      </c>
      <c r="AI80" s="22" t="str">
        <f t="shared" si="76"/>
        <v/>
      </c>
      <c r="AJ80" s="22" t="str">
        <f t="shared" si="76"/>
        <v/>
      </c>
      <c r="AK80" s="22" t="str">
        <f t="shared" si="76"/>
        <v/>
      </c>
      <c r="AL80" s="22" t="str">
        <f t="shared" si="76"/>
        <v/>
      </c>
      <c r="AM80" s="22" t="str">
        <f t="shared" si="76"/>
        <v/>
      </c>
      <c r="AN80" s="22" t="str">
        <f t="shared" si="76"/>
        <v/>
      </c>
      <c r="AO80" s="22" t="str">
        <f t="shared" si="76"/>
        <v/>
      </c>
      <c r="AP80" s="22" t="str">
        <f t="shared" si="76"/>
        <v/>
      </c>
      <c r="AQ80" s="22" t="str">
        <f t="shared" si="76"/>
        <v/>
      </c>
      <c r="AR80" s="22" t="str">
        <f t="shared" si="76"/>
        <v/>
      </c>
      <c r="AS80" s="22" t="str">
        <f t="shared" si="76"/>
        <v/>
      </c>
    </row>
    <row r="81" spans="1:45" x14ac:dyDescent="0.3">
      <c r="A81" s="18">
        <f t="shared" si="22"/>
        <v>71</v>
      </c>
      <c r="B81" s="2">
        <f t="shared" si="23"/>
        <v>72</v>
      </c>
      <c r="C81" s="21" t="str" cm="1">
        <f t="array" ref="C81">IF(ISERROR(INDEX('Post-FTB Report'!$G$4:$G$5000,MATCH(1,($D$6='Post-FTB Report'!$F$4:$F$5000)*($A81='Post-FTB Report'!$E$4:$E$5000),0))),"",INDEX('Post-FTB Report'!$G$4:$G$5000,MATCH(1,($D$6='Post-FTB Report'!$F$4:$F$5000)*($A81='Post-FTB Report'!$E$4:$E$5000),0)))</f>
        <v/>
      </c>
      <c r="D81" s="20"/>
      <c r="E81" s="20"/>
      <c r="F81" s="32" t="str" cm="1">
        <f t="array" ref="F81">IF(ISERROR(INDEX('Post-FTB Report'!$K$4:$K$5000,MATCH(1,($D$6='Post-FTB Report'!$F$4:$F$5000)*($A81='Post-FTB Report'!$E$4:$E$5000),0))),"",INDEX('Post-FTB Report'!$K$4:$K$5000,MATCH(1,($D$6='Post-FTB Report'!$F$4:$F$5000)*($A81='Post-FTB Report'!$E$4:$E$5000),0)))</f>
        <v/>
      </c>
      <c r="G81" s="48" t="str" cm="1">
        <f t="array" ref="G81">IF(ISERROR(INDEX('Post-FTB Report'!$J$4:$J$5000,MATCH(1,($D$6='Post-FTB Report'!$F$4:$F$5000)*($A81='Post-FTB Report'!$E$4:$E$5000),0))),"",INDEX('Post-FTB Report'!$J$4:$J$5000,MATCH(1,($D$6='Post-FTB Report'!$F$4:$F$5000)*($A81='Post-FTB Report'!$E$4:$E$5000),0)))</f>
        <v/>
      </c>
      <c r="H81" s="90" t="str">
        <f t="shared" si="69"/>
        <v/>
      </c>
      <c r="J81" s="22" t="str">
        <f t="shared" ref="J81:AS81" si="77">IF(AND($G81&lt;K$7,$H81&gt;=K$7),$F81/12,"")</f>
        <v/>
      </c>
      <c r="K81" s="22" t="str">
        <f t="shared" si="77"/>
        <v/>
      </c>
      <c r="L81" s="22" t="str">
        <f t="shared" si="77"/>
        <v/>
      </c>
      <c r="M81" s="22" t="str">
        <f t="shared" si="77"/>
        <v/>
      </c>
      <c r="N81" s="22" t="str">
        <f t="shared" si="77"/>
        <v/>
      </c>
      <c r="O81" s="22" t="str">
        <f t="shared" si="77"/>
        <v/>
      </c>
      <c r="P81" s="22" t="str">
        <f t="shared" si="77"/>
        <v/>
      </c>
      <c r="Q81" s="22" t="str">
        <f t="shared" si="77"/>
        <v/>
      </c>
      <c r="R81" s="22" t="str">
        <f t="shared" si="77"/>
        <v/>
      </c>
      <c r="S81" s="22" t="str">
        <f t="shared" si="77"/>
        <v/>
      </c>
      <c r="T81" s="22" t="str">
        <f t="shared" si="77"/>
        <v/>
      </c>
      <c r="U81" s="22" t="str">
        <f t="shared" si="77"/>
        <v/>
      </c>
      <c r="V81" s="22" t="str">
        <f t="shared" si="77"/>
        <v/>
      </c>
      <c r="W81" s="22" t="str">
        <f t="shared" si="77"/>
        <v/>
      </c>
      <c r="X81" s="22" t="str">
        <f t="shared" si="77"/>
        <v/>
      </c>
      <c r="Y81" s="22" t="str">
        <f t="shared" si="77"/>
        <v/>
      </c>
      <c r="Z81" s="22" t="str">
        <f t="shared" si="77"/>
        <v/>
      </c>
      <c r="AA81" s="22" t="str">
        <f t="shared" si="77"/>
        <v/>
      </c>
      <c r="AB81" s="22" t="str">
        <f t="shared" si="77"/>
        <v/>
      </c>
      <c r="AC81" s="22" t="str">
        <f t="shared" si="77"/>
        <v/>
      </c>
      <c r="AD81" s="22" t="str">
        <f t="shared" si="77"/>
        <v/>
      </c>
      <c r="AE81" s="22" t="str">
        <f t="shared" si="77"/>
        <v/>
      </c>
      <c r="AF81" s="22" t="str">
        <f t="shared" si="77"/>
        <v/>
      </c>
      <c r="AG81" s="22" t="str">
        <f t="shared" si="77"/>
        <v/>
      </c>
      <c r="AH81" s="22" t="str">
        <f t="shared" si="77"/>
        <v/>
      </c>
      <c r="AI81" s="22" t="str">
        <f t="shared" si="77"/>
        <v/>
      </c>
      <c r="AJ81" s="22" t="str">
        <f t="shared" si="77"/>
        <v/>
      </c>
      <c r="AK81" s="22" t="str">
        <f t="shared" si="77"/>
        <v/>
      </c>
      <c r="AL81" s="22" t="str">
        <f t="shared" si="77"/>
        <v/>
      </c>
      <c r="AM81" s="22" t="str">
        <f t="shared" si="77"/>
        <v/>
      </c>
      <c r="AN81" s="22" t="str">
        <f t="shared" si="77"/>
        <v/>
      </c>
      <c r="AO81" s="22" t="str">
        <f t="shared" si="77"/>
        <v/>
      </c>
      <c r="AP81" s="22" t="str">
        <f t="shared" si="77"/>
        <v/>
      </c>
      <c r="AQ81" s="22" t="str">
        <f t="shared" si="77"/>
        <v/>
      </c>
      <c r="AR81" s="22" t="str">
        <f t="shared" si="77"/>
        <v/>
      </c>
      <c r="AS81" s="22" t="str">
        <f t="shared" si="77"/>
        <v/>
      </c>
    </row>
    <row r="82" spans="1:45" x14ac:dyDescent="0.3">
      <c r="A82" s="18">
        <f t="shared" si="22"/>
        <v>72</v>
      </c>
      <c r="B82" s="2">
        <f t="shared" si="23"/>
        <v>73</v>
      </c>
      <c r="C82" s="21" t="str" cm="1">
        <f t="array" ref="C82">IF(ISERROR(INDEX('Post-FTB Report'!$G$4:$G$5000,MATCH(1,($D$6='Post-FTB Report'!$F$4:$F$5000)*($A82='Post-FTB Report'!$E$4:$E$5000),0))),"",INDEX('Post-FTB Report'!$G$4:$G$5000,MATCH(1,($D$6='Post-FTB Report'!$F$4:$F$5000)*($A82='Post-FTB Report'!$E$4:$E$5000),0)))</f>
        <v/>
      </c>
      <c r="D82" s="20"/>
      <c r="E82" s="20"/>
      <c r="F82" s="32" t="str" cm="1">
        <f t="array" ref="F82">IF(ISERROR(INDEX('Post-FTB Report'!$K$4:$K$5000,MATCH(1,($D$6='Post-FTB Report'!$F$4:$F$5000)*($A82='Post-FTB Report'!$E$4:$E$5000),0))),"",INDEX('Post-FTB Report'!$K$4:$K$5000,MATCH(1,($D$6='Post-FTB Report'!$F$4:$F$5000)*($A82='Post-FTB Report'!$E$4:$E$5000),0)))</f>
        <v/>
      </c>
      <c r="G82" s="48" t="str" cm="1">
        <f t="array" ref="G82">IF(ISERROR(INDEX('Post-FTB Report'!$J$4:$J$5000,MATCH(1,($D$6='Post-FTB Report'!$F$4:$F$5000)*($A82='Post-FTB Report'!$E$4:$E$5000),0))),"",INDEX('Post-FTB Report'!$J$4:$J$5000,MATCH(1,($D$6='Post-FTB Report'!$F$4:$F$5000)*($A82='Post-FTB Report'!$E$4:$E$5000),0)))</f>
        <v/>
      </c>
      <c r="H82" s="90" t="str">
        <f t="shared" si="69"/>
        <v/>
      </c>
      <c r="J82" s="22" t="str">
        <f t="shared" ref="J82:AS82" si="78">IF(AND($G82&lt;K$7,$H82&gt;=K$7),$F82/12,"")</f>
        <v/>
      </c>
      <c r="K82" s="22" t="str">
        <f t="shared" si="78"/>
        <v/>
      </c>
      <c r="L82" s="22" t="str">
        <f t="shared" si="78"/>
        <v/>
      </c>
      <c r="M82" s="22" t="str">
        <f t="shared" si="78"/>
        <v/>
      </c>
      <c r="N82" s="22" t="str">
        <f t="shared" si="78"/>
        <v/>
      </c>
      <c r="O82" s="22" t="str">
        <f t="shared" si="78"/>
        <v/>
      </c>
      <c r="P82" s="22" t="str">
        <f t="shared" si="78"/>
        <v/>
      </c>
      <c r="Q82" s="22" t="str">
        <f t="shared" si="78"/>
        <v/>
      </c>
      <c r="R82" s="22" t="str">
        <f t="shared" si="78"/>
        <v/>
      </c>
      <c r="S82" s="22" t="str">
        <f t="shared" si="78"/>
        <v/>
      </c>
      <c r="T82" s="22" t="str">
        <f t="shared" si="78"/>
        <v/>
      </c>
      <c r="U82" s="22" t="str">
        <f t="shared" si="78"/>
        <v/>
      </c>
      <c r="V82" s="22" t="str">
        <f t="shared" si="78"/>
        <v/>
      </c>
      <c r="W82" s="22" t="str">
        <f t="shared" si="78"/>
        <v/>
      </c>
      <c r="X82" s="22" t="str">
        <f t="shared" si="78"/>
        <v/>
      </c>
      <c r="Y82" s="22" t="str">
        <f t="shared" si="78"/>
        <v/>
      </c>
      <c r="Z82" s="22" t="str">
        <f t="shared" si="78"/>
        <v/>
      </c>
      <c r="AA82" s="22" t="str">
        <f t="shared" si="78"/>
        <v/>
      </c>
      <c r="AB82" s="22" t="str">
        <f t="shared" si="78"/>
        <v/>
      </c>
      <c r="AC82" s="22" t="str">
        <f t="shared" si="78"/>
        <v/>
      </c>
      <c r="AD82" s="22" t="str">
        <f t="shared" si="78"/>
        <v/>
      </c>
      <c r="AE82" s="22" t="str">
        <f t="shared" si="78"/>
        <v/>
      </c>
      <c r="AF82" s="22" t="str">
        <f t="shared" si="78"/>
        <v/>
      </c>
      <c r="AG82" s="22" t="str">
        <f t="shared" si="78"/>
        <v/>
      </c>
      <c r="AH82" s="22" t="str">
        <f t="shared" si="78"/>
        <v/>
      </c>
      <c r="AI82" s="22" t="str">
        <f t="shared" si="78"/>
        <v/>
      </c>
      <c r="AJ82" s="22" t="str">
        <f t="shared" si="78"/>
        <v/>
      </c>
      <c r="AK82" s="22" t="str">
        <f t="shared" si="78"/>
        <v/>
      </c>
      <c r="AL82" s="22" t="str">
        <f t="shared" si="78"/>
        <v/>
      </c>
      <c r="AM82" s="22" t="str">
        <f t="shared" si="78"/>
        <v/>
      </c>
      <c r="AN82" s="22" t="str">
        <f t="shared" si="78"/>
        <v/>
      </c>
      <c r="AO82" s="22" t="str">
        <f t="shared" si="78"/>
        <v/>
      </c>
      <c r="AP82" s="22" t="str">
        <f t="shared" si="78"/>
        <v/>
      </c>
      <c r="AQ82" s="22" t="str">
        <f t="shared" si="78"/>
        <v/>
      </c>
      <c r="AR82" s="22" t="str">
        <f t="shared" si="78"/>
        <v/>
      </c>
      <c r="AS82" s="22" t="str">
        <f t="shared" si="78"/>
        <v/>
      </c>
    </row>
    <row r="83" spans="1:45" x14ac:dyDescent="0.3">
      <c r="A83" s="18">
        <f t="shared" si="22"/>
        <v>73</v>
      </c>
      <c r="B83" s="2">
        <f t="shared" si="23"/>
        <v>74</v>
      </c>
      <c r="C83" s="21" t="str" cm="1">
        <f t="array" ref="C83">IF(ISERROR(INDEX('Post-FTB Report'!$G$4:$G$5000,MATCH(1,($D$6='Post-FTB Report'!$F$4:$F$5000)*($A83='Post-FTB Report'!$E$4:$E$5000),0))),"",INDEX('Post-FTB Report'!$G$4:$G$5000,MATCH(1,($D$6='Post-FTB Report'!$F$4:$F$5000)*($A83='Post-FTB Report'!$E$4:$E$5000),0)))</f>
        <v/>
      </c>
      <c r="D83" s="20"/>
      <c r="E83" s="20"/>
      <c r="F83" s="32" t="str" cm="1">
        <f t="array" ref="F83">IF(ISERROR(INDEX('Post-FTB Report'!$K$4:$K$5000,MATCH(1,($D$6='Post-FTB Report'!$F$4:$F$5000)*($A83='Post-FTB Report'!$E$4:$E$5000),0))),"",INDEX('Post-FTB Report'!$K$4:$K$5000,MATCH(1,($D$6='Post-FTB Report'!$F$4:$F$5000)*($A83='Post-FTB Report'!$E$4:$E$5000),0)))</f>
        <v/>
      </c>
      <c r="G83" s="48" t="str" cm="1">
        <f t="array" ref="G83">IF(ISERROR(INDEX('Post-FTB Report'!$J$4:$J$5000,MATCH(1,($D$6='Post-FTB Report'!$F$4:$F$5000)*($A83='Post-FTB Report'!$E$4:$E$5000),0))),"",INDEX('Post-FTB Report'!$J$4:$J$5000,MATCH(1,($D$6='Post-FTB Report'!$F$4:$F$5000)*($A83='Post-FTB Report'!$E$4:$E$5000),0)))</f>
        <v/>
      </c>
      <c r="H83" s="90" t="str">
        <f t="shared" si="69"/>
        <v/>
      </c>
      <c r="J83" s="22" t="str">
        <f t="shared" ref="J83:AS83" si="79">IF(AND($G83&lt;K$7,$H83&gt;=K$7),$F83/12,"")</f>
        <v/>
      </c>
      <c r="K83" s="22" t="str">
        <f t="shared" si="79"/>
        <v/>
      </c>
      <c r="L83" s="22" t="str">
        <f t="shared" si="79"/>
        <v/>
      </c>
      <c r="M83" s="22" t="str">
        <f t="shared" si="79"/>
        <v/>
      </c>
      <c r="N83" s="22" t="str">
        <f t="shared" si="79"/>
        <v/>
      </c>
      <c r="O83" s="22" t="str">
        <f t="shared" si="79"/>
        <v/>
      </c>
      <c r="P83" s="22" t="str">
        <f t="shared" si="79"/>
        <v/>
      </c>
      <c r="Q83" s="22" t="str">
        <f t="shared" si="79"/>
        <v/>
      </c>
      <c r="R83" s="22" t="str">
        <f t="shared" si="79"/>
        <v/>
      </c>
      <c r="S83" s="22" t="str">
        <f t="shared" si="79"/>
        <v/>
      </c>
      <c r="T83" s="22" t="str">
        <f t="shared" si="79"/>
        <v/>
      </c>
      <c r="U83" s="22" t="str">
        <f t="shared" si="79"/>
        <v/>
      </c>
      <c r="V83" s="22" t="str">
        <f t="shared" si="79"/>
        <v/>
      </c>
      <c r="W83" s="22" t="str">
        <f t="shared" si="79"/>
        <v/>
      </c>
      <c r="X83" s="22" t="str">
        <f t="shared" si="79"/>
        <v/>
      </c>
      <c r="Y83" s="22" t="str">
        <f t="shared" si="79"/>
        <v/>
      </c>
      <c r="Z83" s="22" t="str">
        <f t="shared" si="79"/>
        <v/>
      </c>
      <c r="AA83" s="22" t="str">
        <f t="shared" si="79"/>
        <v/>
      </c>
      <c r="AB83" s="22" t="str">
        <f t="shared" si="79"/>
        <v/>
      </c>
      <c r="AC83" s="22" t="str">
        <f t="shared" si="79"/>
        <v/>
      </c>
      <c r="AD83" s="22" t="str">
        <f t="shared" si="79"/>
        <v/>
      </c>
      <c r="AE83" s="22" t="str">
        <f t="shared" si="79"/>
        <v/>
      </c>
      <c r="AF83" s="22" t="str">
        <f t="shared" si="79"/>
        <v/>
      </c>
      <c r="AG83" s="22" t="str">
        <f t="shared" si="79"/>
        <v/>
      </c>
      <c r="AH83" s="22" t="str">
        <f t="shared" si="79"/>
        <v/>
      </c>
      <c r="AI83" s="22" t="str">
        <f t="shared" si="79"/>
        <v/>
      </c>
      <c r="AJ83" s="22" t="str">
        <f t="shared" si="79"/>
        <v/>
      </c>
      <c r="AK83" s="22" t="str">
        <f t="shared" si="79"/>
        <v/>
      </c>
      <c r="AL83" s="22" t="str">
        <f t="shared" si="79"/>
        <v/>
      </c>
      <c r="AM83" s="22" t="str">
        <f t="shared" si="79"/>
        <v/>
      </c>
      <c r="AN83" s="22" t="str">
        <f t="shared" si="79"/>
        <v/>
      </c>
      <c r="AO83" s="22" t="str">
        <f t="shared" si="79"/>
        <v/>
      </c>
      <c r="AP83" s="22" t="str">
        <f t="shared" si="79"/>
        <v/>
      </c>
      <c r="AQ83" s="22" t="str">
        <f t="shared" si="79"/>
        <v/>
      </c>
      <c r="AR83" s="22" t="str">
        <f t="shared" si="79"/>
        <v/>
      </c>
      <c r="AS83" s="22" t="str">
        <f t="shared" si="79"/>
        <v/>
      </c>
    </row>
    <row r="84" spans="1:45" x14ac:dyDescent="0.3">
      <c r="A84" s="18">
        <f t="shared" si="22"/>
        <v>74</v>
      </c>
      <c r="B84" s="2">
        <f t="shared" si="23"/>
        <v>75</v>
      </c>
      <c r="C84" s="21" t="str" cm="1">
        <f t="array" ref="C84">IF(ISERROR(INDEX('Post-FTB Report'!$G$4:$G$5000,MATCH(1,($D$6='Post-FTB Report'!$F$4:$F$5000)*($A84='Post-FTB Report'!$E$4:$E$5000),0))),"",INDEX('Post-FTB Report'!$G$4:$G$5000,MATCH(1,($D$6='Post-FTB Report'!$F$4:$F$5000)*($A84='Post-FTB Report'!$E$4:$E$5000),0)))</f>
        <v/>
      </c>
      <c r="D84" s="20"/>
      <c r="E84" s="20"/>
      <c r="F84" s="32" t="str" cm="1">
        <f t="array" ref="F84">IF(ISERROR(INDEX('Post-FTB Report'!$K$4:$K$5000,MATCH(1,($D$6='Post-FTB Report'!$F$4:$F$5000)*($A84='Post-FTB Report'!$E$4:$E$5000),0))),"",INDEX('Post-FTB Report'!$K$4:$K$5000,MATCH(1,($D$6='Post-FTB Report'!$F$4:$F$5000)*($A84='Post-FTB Report'!$E$4:$E$5000),0)))</f>
        <v/>
      </c>
      <c r="G84" s="48" t="str" cm="1">
        <f t="array" ref="G84">IF(ISERROR(INDEX('Post-FTB Report'!$J$4:$J$5000,MATCH(1,($D$6='Post-FTB Report'!$F$4:$F$5000)*($A84='Post-FTB Report'!$E$4:$E$5000),0))),"",INDEX('Post-FTB Report'!$J$4:$J$5000,MATCH(1,($D$6='Post-FTB Report'!$F$4:$F$5000)*($A84='Post-FTB Report'!$E$4:$E$5000),0)))</f>
        <v/>
      </c>
      <c r="H84" s="90" t="str">
        <f t="shared" si="69"/>
        <v/>
      </c>
      <c r="J84" s="22" t="str">
        <f t="shared" ref="J84:AS84" si="80">IF(AND($G84&lt;K$7,$H84&gt;=K$7),$F84/12,"")</f>
        <v/>
      </c>
      <c r="K84" s="22" t="str">
        <f t="shared" si="80"/>
        <v/>
      </c>
      <c r="L84" s="22" t="str">
        <f t="shared" si="80"/>
        <v/>
      </c>
      <c r="M84" s="22" t="str">
        <f t="shared" si="80"/>
        <v/>
      </c>
      <c r="N84" s="22" t="str">
        <f t="shared" si="80"/>
        <v/>
      </c>
      <c r="O84" s="22" t="str">
        <f t="shared" si="80"/>
        <v/>
      </c>
      <c r="P84" s="22" t="str">
        <f t="shared" si="80"/>
        <v/>
      </c>
      <c r="Q84" s="22" t="str">
        <f t="shared" si="80"/>
        <v/>
      </c>
      <c r="R84" s="22" t="str">
        <f t="shared" si="80"/>
        <v/>
      </c>
      <c r="S84" s="22" t="str">
        <f t="shared" si="80"/>
        <v/>
      </c>
      <c r="T84" s="22" t="str">
        <f t="shared" si="80"/>
        <v/>
      </c>
      <c r="U84" s="22" t="str">
        <f t="shared" si="80"/>
        <v/>
      </c>
      <c r="V84" s="22" t="str">
        <f t="shared" si="80"/>
        <v/>
      </c>
      <c r="W84" s="22" t="str">
        <f t="shared" si="80"/>
        <v/>
      </c>
      <c r="X84" s="22" t="str">
        <f t="shared" si="80"/>
        <v/>
      </c>
      <c r="Y84" s="22" t="str">
        <f t="shared" si="80"/>
        <v/>
      </c>
      <c r="Z84" s="22" t="str">
        <f t="shared" si="80"/>
        <v/>
      </c>
      <c r="AA84" s="22" t="str">
        <f t="shared" si="80"/>
        <v/>
      </c>
      <c r="AB84" s="22" t="str">
        <f t="shared" si="80"/>
        <v/>
      </c>
      <c r="AC84" s="22" t="str">
        <f t="shared" si="80"/>
        <v/>
      </c>
      <c r="AD84" s="22" t="str">
        <f t="shared" si="80"/>
        <v/>
      </c>
      <c r="AE84" s="22" t="str">
        <f t="shared" si="80"/>
        <v/>
      </c>
      <c r="AF84" s="22" t="str">
        <f t="shared" si="80"/>
        <v/>
      </c>
      <c r="AG84" s="22" t="str">
        <f t="shared" si="80"/>
        <v/>
      </c>
      <c r="AH84" s="22" t="str">
        <f t="shared" si="80"/>
        <v/>
      </c>
      <c r="AI84" s="22" t="str">
        <f t="shared" si="80"/>
        <v/>
      </c>
      <c r="AJ84" s="22" t="str">
        <f t="shared" si="80"/>
        <v/>
      </c>
      <c r="AK84" s="22" t="str">
        <f t="shared" si="80"/>
        <v/>
      </c>
      <c r="AL84" s="22" t="str">
        <f t="shared" si="80"/>
        <v/>
      </c>
      <c r="AM84" s="22" t="str">
        <f t="shared" si="80"/>
        <v/>
      </c>
      <c r="AN84" s="22" t="str">
        <f t="shared" si="80"/>
        <v/>
      </c>
      <c r="AO84" s="22" t="str">
        <f t="shared" si="80"/>
        <v/>
      </c>
      <c r="AP84" s="22" t="str">
        <f t="shared" si="80"/>
        <v/>
      </c>
      <c r="AQ84" s="22" t="str">
        <f t="shared" si="80"/>
        <v/>
      </c>
      <c r="AR84" s="22" t="str">
        <f t="shared" si="80"/>
        <v/>
      </c>
      <c r="AS84" s="22" t="str">
        <f t="shared" si="80"/>
        <v/>
      </c>
    </row>
    <row r="85" spans="1:45" x14ac:dyDescent="0.3">
      <c r="A85" s="18">
        <f t="shared" si="22"/>
        <v>75</v>
      </c>
      <c r="B85" s="2">
        <f t="shared" si="23"/>
        <v>76</v>
      </c>
      <c r="C85" s="21" t="str" cm="1">
        <f t="array" ref="C85">IF(ISERROR(INDEX('Post-FTB Report'!$G$4:$G$5000,MATCH(1,($D$6='Post-FTB Report'!$F$4:$F$5000)*($A85='Post-FTB Report'!$E$4:$E$5000),0))),"",INDEX('Post-FTB Report'!$G$4:$G$5000,MATCH(1,($D$6='Post-FTB Report'!$F$4:$F$5000)*($A85='Post-FTB Report'!$E$4:$E$5000),0)))</f>
        <v/>
      </c>
      <c r="D85" s="20"/>
      <c r="E85" s="20"/>
      <c r="F85" s="32" t="str" cm="1">
        <f t="array" ref="F85">IF(ISERROR(INDEX('Post-FTB Report'!$K$4:$K$5000,MATCH(1,($D$6='Post-FTB Report'!$F$4:$F$5000)*($A85='Post-FTB Report'!$E$4:$E$5000),0))),"",INDEX('Post-FTB Report'!$K$4:$K$5000,MATCH(1,($D$6='Post-FTB Report'!$F$4:$F$5000)*($A85='Post-FTB Report'!$E$4:$E$5000),0)))</f>
        <v/>
      </c>
      <c r="G85" s="48" t="str" cm="1">
        <f t="array" ref="G85">IF(ISERROR(INDEX('Post-FTB Report'!$J$4:$J$5000,MATCH(1,($D$6='Post-FTB Report'!$F$4:$F$5000)*($A85='Post-FTB Report'!$E$4:$E$5000),0))),"",INDEX('Post-FTB Report'!$J$4:$J$5000,MATCH(1,($D$6='Post-FTB Report'!$F$4:$F$5000)*($A85='Post-FTB Report'!$E$4:$E$5000),0)))</f>
        <v/>
      </c>
      <c r="H85" s="90" t="str">
        <f t="shared" si="69"/>
        <v/>
      </c>
      <c r="J85" s="22" t="str">
        <f t="shared" ref="J85:AS85" si="81">IF(AND($G85&lt;K$7,$H85&gt;=K$7),$F85/12,"")</f>
        <v/>
      </c>
      <c r="K85" s="22" t="str">
        <f t="shared" si="81"/>
        <v/>
      </c>
      <c r="L85" s="22" t="str">
        <f t="shared" si="81"/>
        <v/>
      </c>
      <c r="M85" s="22" t="str">
        <f t="shared" si="81"/>
        <v/>
      </c>
      <c r="N85" s="22" t="str">
        <f t="shared" si="81"/>
        <v/>
      </c>
      <c r="O85" s="22" t="str">
        <f t="shared" si="81"/>
        <v/>
      </c>
      <c r="P85" s="22" t="str">
        <f t="shared" si="81"/>
        <v/>
      </c>
      <c r="Q85" s="22" t="str">
        <f t="shared" si="81"/>
        <v/>
      </c>
      <c r="R85" s="22" t="str">
        <f t="shared" si="81"/>
        <v/>
      </c>
      <c r="S85" s="22" t="str">
        <f t="shared" si="81"/>
        <v/>
      </c>
      <c r="T85" s="22" t="str">
        <f t="shared" si="81"/>
        <v/>
      </c>
      <c r="U85" s="22" t="str">
        <f t="shared" si="81"/>
        <v/>
      </c>
      <c r="V85" s="22" t="str">
        <f t="shared" si="81"/>
        <v/>
      </c>
      <c r="W85" s="22" t="str">
        <f t="shared" si="81"/>
        <v/>
      </c>
      <c r="X85" s="22" t="str">
        <f t="shared" si="81"/>
        <v/>
      </c>
      <c r="Y85" s="22" t="str">
        <f t="shared" si="81"/>
        <v/>
      </c>
      <c r="Z85" s="22" t="str">
        <f t="shared" si="81"/>
        <v/>
      </c>
      <c r="AA85" s="22" t="str">
        <f t="shared" si="81"/>
        <v/>
      </c>
      <c r="AB85" s="22" t="str">
        <f t="shared" si="81"/>
        <v/>
      </c>
      <c r="AC85" s="22" t="str">
        <f t="shared" si="81"/>
        <v/>
      </c>
      <c r="AD85" s="22" t="str">
        <f t="shared" si="81"/>
        <v/>
      </c>
      <c r="AE85" s="22" t="str">
        <f t="shared" si="81"/>
        <v/>
      </c>
      <c r="AF85" s="22" t="str">
        <f t="shared" si="81"/>
        <v/>
      </c>
      <c r="AG85" s="22" t="str">
        <f t="shared" si="81"/>
        <v/>
      </c>
      <c r="AH85" s="22" t="str">
        <f t="shared" si="81"/>
        <v/>
      </c>
      <c r="AI85" s="22" t="str">
        <f t="shared" si="81"/>
        <v/>
      </c>
      <c r="AJ85" s="22" t="str">
        <f t="shared" si="81"/>
        <v/>
      </c>
      <c r="AK85" s="22" t="str">
        <f t="shared" si="81"/>
        <v/>
      </c>
      <c r="AL85" s="22" t="str">
        <f t="shared" si="81"/>
        <v/>
      </c>
      <c r="AM85" s="22" t="str">
        <f t="shared" si="81"/>
        <v/>
      </c>
      <c r="AN85" s="22" t="str">
        <f t="shared" si="81"/>
        <v/>
      </c>
      <c r="AO85" s="22" t="str">
        <f t="shared" si="81"/>
        <v/>
      </c>
      <c r="AP85" s="22" t="str">
        <f t="shared" si="81"/>
        <v/>
      </c>
      <c r="AQ85" s="22" t="str">
        <f t="shared" si="81"/>
        <v/>
      </c>
      <c r="AR85" s="22" t="str">
        <f t="shared" si="81"/>
        <v/>
      </c>
      <c r="AS85" s="22" t="str">
        <f t="shared" si="81"/>
        <v/>
      </c>
    </row>
    <row r="86" spans="1:45" x14ac:dyDescent="0.3">
      <c r="A86" s="18">
        <f t="shared" si="22"/>
        <v>76</v>
      </c>
      <c r="B86" s="2">
        <f t="shared" si="23"/>
        <v>77</v>
      </c>
      <c r="C86" s="21" t="str" cm="1">
        <f t="array" ref="C86">IF(ISERROR(INDEX('Post-FTB Report'!$G$4:$G$5000,MATCH(1,($D$6='Post-FTB Report'!$F$4:$F$5000)*($A86='Post-FTB Report'!$E$4:$E$5000),0))),"",INDEX('Post-FTB Report'!$G$4:$G$5000,MATCH(1,($D$6='Post-FTB Report'!$F$4:$F$5000)*($A86='Post-FTB Report'!$E$4:$E$5000),0)))</f>
        <v/>
      </c>
      <c r="D86" s="20"/>
      <c r="E86" s="20"/>
      <c r="F86" s="32" t="str" cm="1">
        <f t="array" ref="F86">IF(ISERROR(INDEX('Post-FTB Report'!$K$4:$K$5000,MATCH(1,($D$6='Post-FTB Report'!$F$4:$F$5000)*($A86='Post-FTB Report'!$E$4:$E$5000),0))),"",INDEX('Post-FTB Report'!$K$4:$K$5000,MATCH(1,($D$6='Post-FTB Report'!$F$4:$F$5000)*($A86='Post-FTB Report'!$E$4:$E$5000),0)))</f>
        <v/>
      </c>
      <c r="G86" s="48" t="str" cm="1">
        <f t="array" ref="G86">IF(ISERROR(INDEX('Post-FTB Report'!$J$4:$J$5000,MATCH(1,($D$6='Post-FTB Report'!$F$4:$F$5000)*($A86='Post-FTB Report'!$E$4:$E$5000),0))),"",INDEX('Post-FTB Report'!$J$4:$J$5000,MATCH(1,($D$6='Post-FTB Report'!$F$4:$F$5000)*($A86='Post-FTB Report'!$E$4:$E$5000),0)))</f>
        <v/>
      </c>
      <c r="H86" s="90" t="str">
        <f t="shared" si="69"/>
        <v/>
      </c>
      <c r="J86" s="22" t="str">
        <f t="shared" ref="J86:AS86" si="82">IF(AND($G86&lt;K$7,$H86&gt;=K$7),$F86/12,"")</f>
        <v/>
      </c>
      <c r="K86" s="22" t="str">
        <f t="shared" si="82"/>
        <v/>
      </c>
      <c r="L86" s="22" t="str">
        <f t="shared" si="82"/>
        <v/>
      </c>
      <c r="M86" s="22" t="str">
        <f t="shared" si="82"/>
        <v/>
      </c>
      <c r="N86" s="22" t="str">
        <f t="shared" si="82"/>
        <v/>
      </c>
      <c r="O86" s="22" t="str">
        <f t="shared" si="82"/>
        <v/>
      </c>
      <c r="P86" s="22" t="str">
        <f t="shared" si="82"/>
        <v/>
      </c>
      <c r="Q86" s="22" t="str">
        <f t="shared" si="82"/>
        <v/>
      </c>
      <c r="R86" s="22" t="str">
        <f t="shared" si="82"/>
        <v/>
      </c>
      <c r="S86" s="22" t="str">
        <f t="shared" si="82"/>
        <v/>
      </c>
      <c r="T86" s="22" t="str">
        <f t="shared" si="82"/>
        <v/>
      </c>
      <c r="U86" s="22" t="str">
        <f t="shared" si="82"/>
        <v/>
      </c>
      <c r="V86" s="22" t="str">
        <f t="shared" si="82"/>
        <v/>
      </c>
      <c r="W86" s="22" t="str">
        <f t="shared" si="82"/>
        <v/>
      </c>
      <c r="X86" s="22" t="str">
        <f t="shared" si="82"/>
        <v/>
      </c>
      <c r="Y86" s="22" t="str">
        <f t="shared" si="82"/>
        <v/>
      </c>
      <c r="Z86" s="22" t="str">
        <f t="shared" si="82"/>
        <v/>
      </c>
      <c r="AA86" s="22" t="str">
        <f t="shared" si="82"/>
        <v/>
      </c>
      <c r="AB86" s="22" t="str">
        <f t="shared" si="82"/>
        <v/>
      </c>
      <c r="AC86" s="22" t="str">
        <f t="shared" si="82"/>
        <v/>
      </c>
      <c r="AD86" s="22" t="str">
        <f t="shared" si="82"/>
        <v/>
      </c>
      <c r="AE86" s="22" t="str">
        <f t="shared" si="82"/>
        <v/>
      </c>
      <c r="AF86" s="22" t="str">
        <f t="shared" si="82"/>
        <v/>
      </c>
      <c r="AG86" s="22" t="str">
        <f t="shared" si="82"/>
        <v/>
      </c>
      <c r="AH86" s="22" t="str">
        <f t="shared" si="82"/>
        <v/>
      </c>
      <c r="AI86" s="22" t="str">
        <f t="shared" si="82"/>
        <v/>
      </c>
      <c r="AJ86" s="22" t="str">
        <f t="shared" si="82"/>
        <v/>
      </c>
      <c r="AK86" s="22" t="str">
        <f t="shared" si="82"/>
        <v/>
      </c>
      <c r="AL86" s="22" t="str">
        <f t="shared" si="82"/>
        <v/>
      </c>
      <c r="AM86" s="22" t="str">
        <f t="shared" si="82"/>
        <v/>
      </c>
      <c r="AN86" s="22" t="str">
        <f t="shared" si="82"/>
        <v/>
      </c>
      <c r="AO86" s="22" t="str">
        <f t="shared" si="82"/>
        <v/>
      </c>
      <c r="AP86" s="22" t="str">
        <f t="shared" si="82"/>
        <v/>
      </c>
      <c r="AQ86" s="22" t="str">
        <f t="shared" si="82"/>
        <v/>
      </c>
      <c r="AR86" s="22" t="str">
        <f t="shared" si="82"/>
        <v/>
      </c>
      <c r="AS86" s="22" t="str">
        <f t="shared" si="82"/>
        <v/>
      </c>
    </row>
    <row r="87" spans="1:45" x14ac:dyDescent="0.3">
      <c r="A87" s="18">
        <f t="shared" si="22"/>
        <v>77</v>
      </c>
      <c r="B87" s="2">
        <f t="shared" si="23"/>
        <v>78</v>
      </c>
      <c r="C87" s="21" t="str" cm="1">
        <f t="array" ref="C87">IF(ISERROR(INDEX('Post-FTB Report'!$G$4:$G$5000,MATCH(1,($D$6='Post-FTB Report'!$F$4:$F$5000)*($A87='Post-FTB Report'!$E$4:$E$5000),0))),"",INDEX('Post-FTB Report'!$G$4:$G$5000,MATCH(1,($D$6='Post-FTB Report'!$F$4:$F$5000)*($A87='Post-FTB Report'!$E$4:$E$5000),0)))</f>
        <v/>
      </c>
      <c r="D87" s="20"/>
      <c r="E87" s="20"/>
      <c r="F87" s="32" t="str" cm="1">
        <f t="array" ref="F87">IF(ISERROR(INDEX('Post-FTB Report'!$K$4:$K$5000,MATCH(1,($D$6='Post-FTB Report'!$F$4:$F$5000)*($A87='Post-FTB Report'!$E$4:$E$5000),0))),"",INDEX('Post-FTB Report'!$K$4:$K$5000,MATCH(1,($D$6='Post-FTB Report'!$F$4:$F$5000)*($A87='Post-FTB Report'!$E$4:$E$5000),0)))</f>
        <v/>
      </c>
      <c r="G87" s="48" t="str" cm="1">
        <f t="array" ref="G87">IF(ISERROR(INDEX('Post-FTB Report'!$J$4:$J$5000,MATCH(1,($D$6='Post-FTB Report'!$F$4:$F$5000)*($A87='Post-FTB Report'!$E$4:$E$5000),0))),"",INDEX('Post-FTB Report'!$J$4:$J$5000,MATCH(1,($D$6='Post-FTB Report'!$F$4:$F$5000)*($A87='Post-FTB Report'!$E$4:$E$5000),0)))</f>
        <v/>
      </c>
      <c r="H87" s="90" t="str">
        <f t="shared" si="69"/>
        <v/>
      </c>
      <c r="J87" s="22" t="str">
        <f t="shared" ref="J87:AS87" si="83">IF(AND($G87&lt;K$7,$H87&gt;=K$7),$F87/12,"")</f>
        <v/>
      </c>
      <c r="K87" s="22" t="str">
        <f t="shared" si="83"/>
        <v/>
      </c>
      <c r="L87" s="22" t="str">
        <f t="shared" si="83"/>
        <v/>
      </c>
      <c r="M87" s="22" t="str">
        <f t="shared" si="83"/>
        <v/>
      </c>
      <c r="N87" s="22" t="str">
        <f t="shared" si="83"/>
        <v/>
      </c>
      <c r="O87" s="22" t="str">
        <f t="shared" si="83"/>
        <v/>
      </c>
      <c r="P87" s="22" t="str">
        <f t="shared" si="83"/>
        <v/>
      </c>
      <c r="Q87" s="22" t="str">
        <f t="shared" si="83"/>
        <v/>
      </c>
      <c r="R87" s="22" t="str">
        <f t="shared" si="83"/>
        <v/>
      </c>
      <c r="S87" s="22" t="str">
        <f t="shared" si="83"/>
        <v/>
      </c>
      <c r="T87" s="22" t="str">
        <f t="shared" si="83"/>
        <v/>
      </c>
      <c r="U87" s="22" t="str">
        <f t="shared" si="83"/>
        <v/>
      </c>
      <c r="V87" s="22" t="str">
        <f t="shared" si="83"/>
        <v/>
      </c>
      <c r="W87" s="22" t="str">
        <f t="shared" si="83"/>
        <v/>
      </c>
      <c r="X87" s="22" t="str">
        <f t="shared" si="83"/>
        <v/>
      </c>
      <c r="Y87" s="22" t="str">
        <f t="shared" si="83"/>
        <v/>
      </c>
      <c r="Z87" s="22" t="str">
        <f t="shared" si="83"/>
        <v/>
      </c>
      <c r="AA87" s="22" t="str">
        <f t="shared" si="83"/>
        <v/>
      </c>
      <c r="AB87" s="22" t="str">
        <f t="shared" si="83"/>
        <v/>
      </c>
      <c r="AC87" s="22" t="str">
        <f t="shared" si="83"/>
        <v/>
      </c>
      <c r="AD87" s="22" t="str">
        <f t="shared" si="83"/>
        <v/>
      </c>
      <c r="AE87" s="22" t="str">
        <f t="shared" si="83"/>
        <v/>
      </c>
      <c r="AF87" s="22" t="str">
        <f t="shared" si="83"/>
        <v/>
      </c>
      <c r="AG87" s="22" t="str">
        <f t="shared" si="83"/>
        <v/>
      </c>
      <c r="AH87" s="22" t="str">
        <f t="shared" si="83"/>
        <v/>
      </c>
      <c r="AI87" s="22" t="str">
        <f t="shared" si="83"/>
        <v/>
      </c>
      <c r="AJ87" s="22" t="str">
        <f t="shared" si="83"/>
        <v/>
      </c>
      <c r="AK87" s="22" t="str">
        <f t="shared" si="83"/>
        <v/>
      </c>
      <c r="AL87" s="22" t="str">
        <f t="shared" si="83"/>
        <v/>
      </c>
      <c r="AM87" s="22" t="str">
        <f t="shared" si="83"/>
        <v/>
      </c>
      <c r="AN87" s="22" t="str">
        <f t="shared" si="83"/>
        <v/>
      </c>
      <c r="AO87" s="22" t="str">
        <f t="shared" si="83"/>
        <v/>
      </c>
      <c r="AP87" s="22" t="str">
        <f t="shared" si="83"/>
        <v/>
      </c>
      <c r="AQ87" s="22" t="str">
        <f t="shared" si="83"/>
        <v/>
      </c>
      <c r="AR87" s="22" t="str">
        <f t="shared" si="83"/>
        <v/>
      </c>
      <c r="AS87" s="22" t="str">
        <f t="shared" si="83"/>
        <v/>
      </c>
    </row>
    <row r="88" spans="1:45" x14ac:dyDescent="0.3">
      <c r="A88" s="18">
        <f t="shared" si="22"/>
        <v>78</v>
      </c>
      <c r="B88" s="2">
        <f t="shared" si="23"/>
        <v>79</v>
      </c>
      <c r="C88" s="21" t="str" cm="1">
        <f t="array" ref="C88">IF(ISERROR(INDEX('Post-FTB Report'!$G$4:$G$5000,MATCH(1,($D$6='Post-FTB Report'!$F$4:$F$5000)*($A88='Post-FTB Report'!$E$4:$E$5000),0))),"",INDEX('Post-FTB Report'!$G$4:$G$5000,MATCH(1,($D$6='Post-FTB Report'!$F$4:$F$5000)*($A88='Post-FTB Report'!$E$4:$E$5000),0)))</f>
        <v/>
      </c>
      <c r="D88" s="20"/>
      <c r="E88" s="20"/>
      <c r="F88" s="32" t="str" cm="1">
        <f t="array" ref="F88">IF(ISERROR(INDEX('Post-FTB Report'!$K$4:$K$5000,MATCH(1,($D$6='Post-FTB Report'!$F$4:$F$5000)*($A88='Post-FTB Report'!$E$4:$E$5000),0))),"",INDEX('Post-FTB Report'!$K$4:$K$5000,MATCH(1,($D$6='Post-FTB Report'!$F$4:$F$5000)*($A88='Post-FTB Report'!$E$4:$E$5000),0)))</f>
        <v/>
      </c>
      <c r="G88" s="48" t="str" cm="1">
        <f t="array" ref="G88">IF(ISERROR(INDEX('Post-FTB Report'!$J$4:$J$5000,MATCH(1,($D$6='Post-FTB Report'!$F$4:$F$5000)*($A88='Post-FTB Report'!$E$4:$E$5000),0))),"",INDEX('Post-FTB Report'!$J$4:$J$5000,MATCH(1,($D$6='Post-FTB Report'!$F$4:$F$5000)*($A88='Post-FTB Report'!$E$4:$E$5000),0)))</f>
        <v/>
      </c>
      <c r="H88" s="90" t="str">
        <f t="shared" si="69"/>
        <v/>
      </c>
      <c r="J88" s="22" t="str">
        <f t="shared" ref="J88:AS88" si="84">IF(AND($G88&lt;K$7,$H88&gt;=K$7),$F88/12,"")</f>
        <v/>
      </c>
      <c r="K88" s="22" t="str">
        <f t="shared" si="84"/>
        <v/>
      </c>
      <c r="L88" s="22" t="str">
        <f t="shared" si="84"/>
        <v/>
      </c>
      <c r="M88" s="22" t="str">
        <f t="shared" si="84"/>
        <v/>
      </c>
      <c r="N88" s="22" t="str">
        <f t="shared" si="84"/>
        <v/>
      </c>
      <c r="O88" s="22" t="str">
        <f t="shared" si="84"/>
        <v/>
      </c>
      <c r="P88" s="22" t="str">
        <f t="shared" si="84"/>
        <v/>
      </c>
      <c r="Q88" s="22" t="str">
        <f t="shared" si="84"/>
        <v/>
      </c>
      <c r="R88" s="22" t="str">
        <f t="shared" si="84"/>
        <v/>
      </c>
      <c r="S88" s="22" t="str">
        <f t="shared" si="84"/>
        <v/>
      </c>
      <c r="T88" s="22" t="str">
        <f t="shared" si="84"/>
        <v/>
      </c>
      <c r="U88" s="22" t="str">
        <f t="shared" si="84"/>
        <v/>
      </c>
      <c r="V88" s="22" t="str">
        <f t="shared" si="84"/>
        <v/>
      </c>
      <c r="W88" s="22" t="str">
        <f t="shared" si="84"/>
        <v/>
      </c>
      <c r="X88" s="22" t="str">
        <f t="shared" si="84"/>
        <v/>
      </c>
      <c r="Y88" s="22" t="str">
        <f t="shared" si="84"/>
        <v/>
      </c>
      <c r="Z88" s="22" t="str">
        <f t="shared" si="84"/>
        <v/>
      </c>
      <c r="AA88" s="22" t="str">
        <f t="shared" si="84"/>
        <v/>
      </c>
      <c r="AB88" s="22" t="str">
        <f t="shared" si="84"/>
        <v/>
      </c>
      <c r="AC88" s="22" t="str">
        <f t="shared" si="84"/>
        <v/>
      </c>
      <c r="AD88" s="22" t="str">
        <f t="shared" si="84"/>
        <v/>
      </c>
      <c r="AE88" s="22" t="str">
        <f t="shared" si="84"/>
        <v/>
      </c>
      <c r="AF88" s="22" t="str">
        <f t="shared" si="84"/>
        <v/>
      </c>
      <c r="AG88" s="22" t="str">
        <f t="shared" si="84"/>
        <v/>
      </c>
      <c r="AH88" s="22" t="str">
        <f t="shared" si="84"/>
        <v/>
      </c>
      <c r="AI88" s="22" t="str">
        <f t="shared" si="84"/>
        <v/>
      </c>
      <c r="AJ88" s="22" t="str">
        <f t="shared" si="84"/>
        <v/>
      </c>
      <c r="AK88" s="22" t="str">
        <f t="shared" si="84"/>
        <v/>
      </c>
      <c r="AL88" s="22" t="str">
        <f t="shared" si="84"/>
        <v/>
      </c>
      <c r="AM88" s="22" t="str">
        <f t="shared" si="84"/>
        <v/>
      </c>
      <c r="AN88" s="22" t="str">
        <f t="shared" si="84"/>
        <v/>
      </c>
      <c r="AO88" s="22" t="str">
        <f t="shared" si="84"/>
        <v/>
      </c>
      <c r="AP88" s="22" t="str">
        <f t="shared" si="84"/>
        <v/>
      </c>
      <c r="AQ88" s="22" t="str">
        <f t="shared" si="84"/>
        <v/>
      </c>
      <c r="AR88" s="22" t="str">
        <f t="shared" si="84"/>
        <v/>
      </c>
      <c r="AS88" s="22" t="str">
        <f t="shared" si="84"/>
        <v/>
      </c>
    </row>
    <row r="89" spans="1:45" x14ac:dyDescent="0.3">
      <c r="A89" s="18">
        <f t="shared" si="22"/>
        <v>79</v>
      </c>
      <c r="B89" s="2">
        <f t="shared" si="23"/>
        <v>80</v>
      </c>
      <c r="C89" s="21" t="str" cm="1">
        <f t="array" ref="C89">IF(ISERROR(INDEX('Post-FTB Report'!$G$4:$G$5000,MATCH(1,($D$6='Post-FTB Report'!$F$4:$F$5000)*($A89='Post-FTB Report'!$E$4:$E$5000),0))),"",INDEX('Post-FTB Report'!$G$4:$G$5000,MATCH(1,($D$6='Post-FTB Report'!$F$4:$F$5000)*($A89='Post-FTB Report'!$E$4:$E$5000),0)))</f>
        <v/>
      </c>
      <c r="D89" s="20"/>
      <c r="E89" s="20"/>
      <c r="F89" s="32" t="str" cm="1">
        <f t="array" ref="F89">IF(ISERROR(INDEX('Post-FTB Report'!$K$4:$K$5000,MATCH(1,($D$6='Post-FTB Report'!$F$4:$F$5000)*($A89='Post-FTB Report'!$E$4:$E$5000),0))),"",INDEX('Post-FTB Report'!$K$4:$K$5000,MATCH(1,($D$6='Post-FTB Report'!$F$4:$F$5000)*($A89='Post-FTB Report'!$E$4:$E$5000),0)))</f>
        <v/>
      </c>
      <c r="G89" s="48" t="str" cm="1">
        <f t="array" ref="G89">IF(ISERROR(INDEX('Post-FTB Report'!$J$4:$J$5000,MATCH(1,($D$6='Post-FTB Report'!$F$4:$F$5000)*($A89='Post-FTB Report'!$E$4:$E$5000),0))),"",INDEX('Post-FTB Report'!$J$4:$J$5000,MATCH(1,($D$6='Post-FTB Report'!$F$4:$F$5000)*($A89='Post-FTB Report'!$E$4:$E$5000),0)))</f>
        <v/>
      </c>
      <c r="H89" s="90" t="str">
        <f t="shared" si="69"/>
        <v/>
      </c>
      <c r="J89" s="22" t="str">
        <f t="shared" ref="J89:AS89" si="85">IF(AND($G89&lt;K$7,$H89&gt;=K$7),$F89/12,"")</f>
        <v/>
      </c>
      <c r="K89" s="22" t="str">
        <f t="shared" si="85"/>
        <v/>
      </c>
      <c r="L89" s="22" t="str">
        <f t="shared" si="85"/>
        <v/>
      </c>
      <c r="M89" s="22" t="str">
        <f t="shared" si="85"/>
        <v/>
      </c>
      <c r="N89" s="22" t="str">
        <f t="shared" si="85"/>
        <v/>
      </c>
      <c r="O89" s="22" t="str">
        <f t="shared" si="85"/>
        <v/>
      </c>
      <c r="P89" s="22" t="str">
        <f t="shared" si="85"/>
        <v/>
      </c>
      <c r="Q89" s="22" t="str">
        <f t="shared" si="85"/>
        <v/>
      </c>
      <c r="R89" s="22" t="str">
        <f t="shared" si="85"/>
        <v/>
      </c>
      <c r="S89" s="22" t="str">
        <f t="shared" si="85"/>
        <v/>
      </c>
      <c r="T89" s="22" t="str">
        <f t="shared" si="85"/>
        <v/>
      </c>
      <c r="U89" s="22" t="str">
        <f t="shared" si="85"/>
        <v/>
      </c>
      <c r="V89" s="22" t="str">
        <f t="shared" si="85"/>
        <v/>
      </c>
      <c r="W89" s="22" t="str">
        <f t="shared" si="85"/>
        <v/>
      </c>
      <c r="X89" s="22" t="str">
        <f t="shared" si="85"/>
        <v/>
      </c>
      <c r="Y89" s="22" t="str">
        <f t="shared" si="85"/>
        <v/>
      </c>
      <c r="Z89" s="22" t="str">
        <f t="shared" si="85"/>
        <v/>
      </c>
      <c r="AA89" s="22" t="str">
        <f t="shared" si="85"/>
        <v/>
      </c>
      <c r="AB89" s="22" t="str">
        <f t="shared" si="85"/>
        <v/>
      </c>
      <c r="AC89" s="22" t="str">
        <f t="shared" si="85"/>
        <v/>
      </c>
      <c r="AD89" s="22" t="str">
        <f t="shared" si="85"/>
        <v/>
      </c>
      <c r="AE89" s="22" t="str">
        <f t="shared" si="85"/>
        <v/>
      </c>
      <c r="AF89" s="22" t="str">
        <f t="shared" si="85"/>
        <v/>
      </c>
      <c r="AG89" s="22" t="str">
        <f t="shared" si="85"/>
        <v/>
      </c>
      <c r="AH89" s="22" t="str">
        <f t="shared" si="85"/>
        <v/>
      </c>
      <c r="AI89" s="22" t="str">
        <f t="shared" si="85"/>
        <v/>
      </c>
      <c r="AJ89" s="22" t="str">
        <f t="shared" si="85"/>
        <v/>
      </c>
      <c r="AK89" s="22" t="str">
        <f t="shared" si="85"/>
        <v/>
      </c>
      <c r="AL89" s="22" t="str">
        <f t="shared" si="85"/>
        <v/>
      </c>
      <c r="AM89" s="22" t="str">
        <f t="shared" si="85"/>
        <v/>
      </c>
      <c r="AN89" s="22" t="str">
        <f t="shared" si="85"/>
        <v/>
      </c>
      <c r="AO89" s="22" t="str">
        <f t="shared" si="85"/>
        <v/>
      </c>
      <c r="AP89" s="22" t="str">
        <f t="shared" si="85"/>
        <v/>
      </c>
      <c r="AQ89" s="22" t="str">
        <f t="shared" si="85"/>
        <v/>
      </c>
      <c r="AR89" s="22" t="str">
        <f t="shared" si="85"/>
        <v/>
      </c>
      <c r="AS89" s="22" t="str">
        <f t="shared" si="85"/>
        <v/>
      </c>
    </row>
    <row r="90" spans="1:45" x14ac:dyDescent="0.3">
      <c r="A90" s="18">
        <f t="shared" si="22"/>
        <v>80</v>
      </c>
      <c r="B90" s="2">
        <f t="shared" si="23"/>
        <v>81</v>
      </c>
      <c r="C90" s="21" t="str" cm="1">
        <f t="array" ref="C90">IF(ISERROR(INDEX('Post-FTB Report'!$G$4:$G$5000,MATCH(1,($D$6='Post-FTB Report'!$F$4:$F$5000)*($A90='Post-FTB Report'!$E$4:$E$5000),0))),"",INDEX('Post-FTB Report'!$G$4:$G$5000,MATCH(1,($D$6='Post-FTB Report'!$F$4:$F$5000)*($A90='Post-FTB Report'!$E$4:$E$5000),0)))</f>
        <v/>
      </c>
      <c r="D90" s="20"/>
      <c r="E90" s="20"/>
      <c r="F90" s="32" t="str" cm="1">
        <f t="array" ref="F90">IF(ISERROR(INDEX('Post-FTB Report'!$K$4:$K$5000,MATCH(1,($D$6='Post-FTB Report'!$F$4:$F$5000)*($A90='Post-FTB Report'!$E$4:$E$5000),0))),"",INDEX('Post-FTB Report'!$K$4:$K$5000,MATCH(1,($D$6='Post-FTB Report'!$F$4:$F$5000)*($A90='Post-FTB Report'!$E$4:$E$5000),0)))</f>
        <v/>
      </c>
      <c r="G90" s="48" t="str" cm="1">
        <f t="array" ref="G90">IF(ISERROR(INDEX('Post-FTB Report'!$J$4:$J$5000,MATCH(1,($D$6='Post-FTB Report'!$F$4:$F$5000)*($A90='Post-FTB Report'!$E$4:$E$5000),0))),"",INDEX('Post-FTB Report'!$J$4:$J$5000,MATCH(1,($D$6='Post-FTB Report'!$F$4:$F$5000)*($A90='Post-FTB Report'!$E$4:$E$5000),0)))</f>
        <v/>
      </c>
      <c r="H90" s="90" t="str">
        <f t="shared" si="69"/>
        <v/>
      </c>
      <c r="J90" s="22" t="str">
        <f t="shared" ref="J90:AS90" si="86">IF(AND($G90&lt;K$7,$H90&gt;=K$7),$F90/12,"")</f>
        <v/>
      </c>
      <c r="K90" s="22" t="str">
        <f t="shared" si="86"/>
        <v/>
      </c>
      <c r="L90" s="22" t="str">
        <f t="shared" si="86"/>
        <v/>
      </c>
      <c r="M90" s="22" t="str">
        <f t="shared" si="86"/>
        <v/>
      </c>
      <c r="N90" s="22" t="str">
        <f t="shared" si="86"/>
        <v/>
      </c>
      <c r="O90" s="22" t="str">
        <f t="shared" si="86"/>
        <v/>
      </c>
      <c r="P90" s="22" t="str">
        <f t="shared" si="86"/>
        <v/>
      </c>
      <c r="Q90" s="22" t="str">
        <f t="shared" si="86"/>
        <v/>
      </c>
      <c r="R90" s="22" t="str">
        <f t="shared" si="86"/>
        <v/>
      </c>
      <c r="S90" s="22" t="str">
        <f t="shared" si="86"/>
        <v/>
      </c>
      <c r="T90" s="22" t="str">
        <f t="shared" si="86"/>
        <v/>
      </c>
      <c r="U90" s="22" t="str">
        <f t="shared" si="86"/>
        <v/>
      </c>
      <c r="V90" s="22" t="str">
        <f t="shared" si="86"/>
        <v/>
      </c>
      <c r="W90" s="22" t="str">
        <f t="shared" si="86"/>
        <v/>
      </c>
      <c r="X90" s="22" t="str">
        <f t="shared" si="86"/>
        <v/>
      </c>
      <c r="Y90" s="22" t="str">
        <f t="shared" si="86"/>
        <v/>
      </c>
      <c r="Z90" s="22" t="str">
        <f t="shared" si="86"/>
        <v/>
      </c>
      <c r="AA90" s="22" t="str">
        <f t="shared" si="86"/>
        <v/>
      </c>
      <c r="AB90" s="22" t="str">
        <f t="shared" si="86"/>
        <v/>
      </c>
      <c r="AC90" s="22" t="str">
        <f t="shared" si="86"/>
        <v/>
      </c>
      <c r="AD90" s="22" t="str">
        <f t="shared" si="86"/>
        <v/>
      </c>
      <c r="AE90" s="22" t="str">
        <f t="shared" si="86"/>
        <v/>
      </c>
      <c r="AF90" s="22" t="str">
        <f t="shared" si="86"/>
        <v/>
      </c>
      <c r="AG90" s="22" t="str">
        <f t="shared" si="86"/>
        <v/>
      </c>
      <c r="AH90" s="22" t="str">
        <f t="shared" si="86"/>
        <v/>
      </c>
      <c r="AI90" s="22" t="str">
        <f t="shared" si="86"/>
        <v/>
      </c>
      <c r="AJ90" s="22" t="str">
        <f t="shared" si="86"/>
        <v/>
      </c>
      <c r="AK90" s="22" t="str">
        <f t="shared" si="86"/>
        <v/>
      </c>
      <c r="AL90" s="22" t="str">
        <f t="shared" si="86"/>
        <v/>
      </c>
      <c r="AM90" s="22" t="str">
        <f t="shared" si="86"/>
        <v/>
      </c>
      <c r="AN90" s="22" t="str">
        <f t="shared" si="86"/>
        <v/>
      </c>
      <c r="AO90" s="22" t="str">
        <f t="shared" si="86"/>
        <v/>
      </c>
      <c r="AP90" s="22" t="str">
        <f t="shared" si="86"/>
        <v/>
      </c>
      <c r="AQ90" s="22" t="str">
        <f t="shared" si="86"/>
        <v/>
      </c>
      <c r="AR90" s="22" t="str">
        <f t="shared" si="86"/>
        <v/>
      </c>
      <c r="AS90" s="22" t="str">
        <f t="shared" si="86"/>
        <v/>
      </c>
    </row>
    <row r="91" spans="1:45" x14ac:dyDescent="0.3">
      <c r="A91" s="18">
        <f t="shared" si="22"/>
        <v>81</v>
      </c>
      <c r="B91" s="2">
        <f t="shared" si="23"/>
        <v>82</v>
      </c>
      <c r="C91" s="21" t="str" cm="1">
        <f t="array" ref="C91">IF(ISERROR(INDEX('Post-FTB Report'!$G$4:$G$5000,MATCH(1,($D$6='Post-FTB Report'!$F$4:$F$5000)*($A91='Post-FTB Report'!$E$4:$E$5000),0))),"",INDEX('Post-FTB Report'!$G$4:$G$5000,MATCH(1,($D$6='Post-FTB Report'!$F$4:$F$5000)*($A91='Post-FTB Report'!$E$4:$E$5000),0)))</f>
        <v/>
      </c>
      <c r="D91" s="20"/>
      <c r="E91" s="20"/>
      <c r="F91" s="32" t="str" cm="1">
        <f t="array" ref="F91">IF(ISERROR(INDEX('Post-FTB Report'!$K$4:$K$5000,MATCH(1,($D$6='Post-FTB Report'!$F$4:$F$5000)*($A91='Post-FTB Report'!$E$4:$E$5000),0))),"",INDEX('Post-FTB Report'!$K$4:$K$5000,MATCH(1,($D$6='Post-FTB Report'!$F$4:$F$5000)*($A91='Post-FTB Report'!$E$4:$E$5000),0)))</f>
        <v/>
      </c>
      <c r="G91" s="48" t="str" cm="1">
        <f t="array" ref="G91">IF(ISERROR(INDEX('Post-FTB Report'!$J$4:$J$5000,MATCH(1,($D$6='Post-FTB Report'!$F$4:$F$5000)*($A91='Post-FTB Report'!$E$4:$E$5000),0))),"",INDEX('Post-FTB Report'!$J$4:$J$5000,MATCH(1,($D$6='Post-FTB Report'!$F$4:$F$5000)*($A91='Post-FTB Report'!$E$4:$E$5000),0)))</f>
        <v/>
      </c>
      <c r="H91" s="90" t="str">
        <f t="shared" si="69"/>
        <v/>
      </c>
      <c r="J91" s="22" t="str">
        <f t="shared" ref="J91:AS91" si="87">IF(AND($G91&lt;K$7,$H91&gt;=K$7),$F91/12,"")</f>
        <v/>
      </c>
      <c r="K91" s="22" t="str">
        <f t="shared" si="87"/>
        <v/>
      </c>
      <c r="L91" s="22" t="str">
        <f t="shared" si="87"/>
        <v/>
      </c>
      <c r="M91" s="22" t="str">
        <f t="shared" si="87"/>
        <v/>
      </c>
      <c r="N91" s="22" t="str">
        <f t="shared" si="87"/>
        <v/>
      </c>
      <c r="O91" s="22" t="str">
        <f t="shared" si="87"/>
        <v/>
      </c>
      <c r="P91" s="22" t="str">
        <f t="shared" si="87"/>
        <v/>
      </c>
      <c r="Q91" s="22" t="str">
        <f t="shared" si="87"/>
        <v/>
      </c>
      <c r="R91" s="22" t="str">
        <f t="shared" si="87"/>
        <v/>
      </c>
      <c r="S91" s="22" t="str">
        <f t="shared" si="87"/>
        <v/>
      </c>
      <c r="T91" s="22" t="str">
        <f t="shared" si="87"/>
        <v/>
      </c>
      <c r="U91" s="22" t="str">
        <f t="shared" si="87"/>
        <v/>
      </c>
      <c r="V91" s="22" t="str">
        <f t="shared" si="87"/>
        <v/>
      </c>
      <c r="W91" s="22" t="str">
        <f t="shared" si="87"/>
        <v/>
      </c>
      <c r="X91" s="22" t="str">
        <f t="shared" si="87"/>
        <v/>
      </c>
      <c r="Y91" s="22" t="str">
        <f t="shared" si="87"/>
        <v/>
      </c>
      <c r="Z91" s="22" t="str">
        <f t="shared" si="87"/>
        <v/>
      </c>
      <c r="AA91" s="22" t="str">
        <f t="shared" si="87"/>
        <v/>
      </c>
      <c r="AB91" s="22" t="str">
        <f t="shared" si="87"/>
        <v/>
      </c>
      <c r="AC91" s="22" t="str">
        <f t="shared" si="87"/>
        <v/>
      </c>
      <c r="AD91" s="22" t="str">
        <f t="shared" si="87"/>
        <v/>
      </c>
      <c r="AE91" s="22" t="str">
        <f t="shared" si="87"/>
        <v/>
      </c>
      <c r="AF91" s="22" t="str">
        <f t="shared" si="87"/>
        <v/>
      </c>
      <c r="AG91" s="22" t="str">
        <f t="shared" si="87"/>
        <v/>
      </c>
      <c r="AH91" s="22" t="str">
        <f t="shared" si="87"/>
        <v/>
      </c>
      <c r="AI91" s="22" t="str">
        <f t="shared" si="87"/>
        <v/>
      </c>
      <c r="AJ91" s="22" t="str">
        <f t="shared" si="87"/>
        <v/>
      </c>
      <c r="AK91" s="22" t="str">
        <f t="shared" si="87"/>
        <v/>
      </c>
      <c r="AL91" s="22" t="str">
        <f t="shared" si="87"/>
        <v/>
      </c>
      <c r="AM91" s="22" t="str">
        <f t="shared" si="87"/>
        <v/>
      </c>
      <c r="AN91" s="22" t="str">
        <f t="shared" si="87"/>
        <v/>
      </c>
      <c r="AO91" s="22" t="str">
        <f t="shared" si="87"/>
        <v/>
      </c>
      <c r="AP91" s="22" t="str">
        <f t="shared" si="87"/>
        <v/>
      </c>
      <c r="AQ91" s="22" t="str">
        <f t="shared" si="87"/>
        <v/>
      </c>
      <c r="AR91" s="22" t="str">
        <f t="shared" si="87"/>
        <v/>
      </c>
      <c r="AS91" s="22" t="str">
        <f t="shared" si="87"/>
        <v/>
      </c>
    </row>
    <row r="92" spans="1:45" x14ac:dyDescent="0.3">
      <c r="A92" s="18">
        <f t="shared" si="22"/>
        <v>82</v>
      </c>
      <c r="B92" s="2">
        <f t="shared" si="23"/>
        <v>83</v>
      </c>
      <c r="C92" s="21" t="str" cm="1">
        <f t="array" ref="C92">IF(ISERROR(INDEX('Post-FTB Report'!$G$4:$G$5000,MATCH(1,($D$6='Post-FTB Report'!$F$4:$F$5000)*($A92='Post-FTB Report'!$E$4:$E$5000),0))),"",INDEX('Post-FTB Report'!$G$4:$G$5000,MATCH(1,($D$6='Post-FTB Report'!$F$4:$F$5000)*($A92='Post-FTB Report'!$E$4:$E$5000),0)))</f>
        <v/>
      </c>
      <c r="D92" s="20"/>
      <c r="E92" s="20"/>
      <c r="F92" s="32" t="str" cm="1">
        <f t="array" ref="F92">IF(ISERROR(INDEX('Post-FTB Report'!$K$4:$K$5000,MATCH(1,($D$6='Post-FTB Report'!$F$4:$F$5000)*($A92='Post-FTB Report'!$E$4:$E$5000),0))),"",INDEX('Post-FTB Report'!$K$4:$K$5000,MATCH(1,($D$6='Post-FTB Report'!$F$4:$F$5000)*($A92='Post-FTB Report'!$E$4:$E$5000),0)))</f>
        <v/>
      </c>
      <c r="G92" s="48" t="str" cm="1">
        <f t="array" ref="G92">IF(ISERROR(INDEX('Post-FTB Report'!$J$4:$J$5000,MATCH(1,($D$6='Post-FTB Report'!$F$4:$F$5000)*($A92='Post-FTB Report'!$E$4:$E$5000),0))),"",INDEX('Post-FTB Report'!$J$4:$J$5000,MATCH(1,($D$6='Post-FTB Report'!$F$4:$F$5000)*($A92='Post-FTB Report'!$E$4:$E$5000),0)))</f>
        <v/>
      </c>
      <c r="H92" s="90" t="str">
        <f t="shared" si="69"/>
        <v/>
      </c>
      <c r="J92" s="22" t="str">
        <f t="shared" ref="J92:AS92" si="88">IF(AND($G92&lt;K$7,$H92&gt;=K$7),$F92/12,"")</f>
        <v/>
      </c>
      <c r="K92" s="22" t="str">
        <f t="shared" si="88"/>
        <v/>
      </c>
      <c r="L92" s="22" t="str">
        <f t="shared" si="88"/>
        <v/>
      </c>
      <c r="M92" s="22" t="str">
        <f t="shared" si="88"/>
        <v/>
      </c>
      <c r="N92" s="22" t="str">
        <f t="shared" si="88"/>
        <v/>
      </c>
      <c r="O92" s="22" t="str">
        <f t="shared" si="88"/>
        <v/>
      </c>
      <c r="P92" s="22" t="str">
        <f t="shared" si="88"/>
        <v/>
      </c>
      <c r="Q92" s="22" t="str">
        <f t="shared" si="88"/>
        <v/>
      </c>
      <c r="R92" s="22" t="str">
        <f t="shared" si="88"/>
        <v/>
      </c>
      <c r="S92" s="22" t="str">
        <f t="shared" si="88"/>
        <v/>
      </c>
      <c r="T92" s="22" t="str">
        <f t="shared" si="88"/>
        <v/>
      </c>
      <c r="U92" s="22" t="str">
        <f t="shared" si="88"/>
        <v/>
      </c>
      <c r="V92" s="22" t="str">
        <f t="shared" si="88"/>
        <v/>
      </c>
      <c r="W92" s="22" t="str">
        <f t="shared" si="88"/>
        <v/>
      </c>
      <c r="X92" s="22" t="str">
        <f t="shared" si="88"/>
        <v/>
      </c>
      <c r="Y92" s="22" t="str">
        <f t="shared" si="88"/>
        <v/>
      </c>
      <c r="Z92" s="22" t="str">
        <f t="shared" si="88"/>
        <v/>
      </c>
      <c r="AA92" s="22" t="str">
        <f t="shared" si="88"/>
        <v/>
      </c>
      <c r="AB92" s="22" t="str">
        <f t="shared" si="88"/>
        <v/>
      </c>
      <c r="AC92" s="22" t="str">
        <f t="shared" si="88"/>
        <v/>
      </c>
      <c r="AD92" s="22" t="str">
        <f t="shared" si="88"/>
        <v/>
      </c>
      <c r="AE92" s="22" t="str">
        <f t="shared" si="88"/>
        <v/>
      </c>
      <c r="AF92" s="22" t="str">
        <f t="shared" si="88"/>
        <v/>
      </c>
      <c r="AG92" s="22" t="str">
        <f t="shared" si="88"/>
        <v/>
      </c>
      <c r="AH92" s="22" t="str">
        <f t="shared" si="88"/>
        <v/>
      </c>
      <c r="AI92" s="22" t="str">
        <f t="shared" si="88"/>
        <v/>
      </c>
      <c r="AJ92" s="22" t="str">
        <f t="shared" si="88"/>
        <v/>
      </c>
      <c r="AK92" s="22" t="str">
        <f t="shared" si="88"/>
        <v/>
      </c>
      <c r="AL92" s="22" t="str">
        <f t="shared" si="88"/>
        <v/>
      </c>
      <c r="AM92" s="22" t="str">
        <f t="shared" si="88"/>
        <v/>
      </c>
      <c r="AN92" s="22" t="str">
        <f t="shared" si="88"/>
        <v/>
      </c>
      <c r="AO92" s="22" t="str">
        <f t="shared" si="88"/>
        <v/>
      </c>
      <c r="AP92" s="22" t="str">
        <f t="shared" si="88"/>
        <v/>
      </c>
      <c r="AQ92" s="22" t="str">
        <f t="shared" si="88"/>
        <v/>
      </c>
      <c r="AR92" s="22" t="str">
        <f t="shared" si="88"/>
        <v/>
      </c>
      <c r="AS92" s="22" t="str">
        <f t="shared" si="88"/>
        <v/>
      </c>
    </row>
    <row r="93" spans="1:45" x14ac:dyDescent="0.3">
      <c r="A93" s="18">
        <f t="shared" si="22"/>
        <v>83</v>
      </c>
      <c r="B93" s="2">
        <f t="shared" si="23"/>
        <v>84</v>
      </c>
      <c r="C93" s="21" t="str" cm="1">
        <f t="array" ref="C93">IF(ISERROR(INDEX('Post-FTB Report'!$G$4:$G$5000,MATCH(1,($D$6='Post-FTB Report'!$F$4:$F$5000)*($A93='Post-FTB Report'!$E$4:$E$5000),0))),"",INDEX('Post-FTB Report'!$G$4:$G$5000,MATCH(1,($D$6='Post-FTB Report'!$F$4:$F$5000)*($A93='Post-FTB Report'!$E$4:$E$5000),0)))</f>
        <v/>
      </c>
      <c r="D93" s="20"/>
      <c r="E93" s="20"/>
      <c r="F93" s="32" t="str" cm="1">
        <f t="array" ref="F93">IF(ISERROR(INDEX('Post-FTB Report'!$K$4:$K$5000,MATCH(1,($D$6='Post-FTB Report'!$F$4:$F$5000)*($A93='Post-FTB Report'!$E$4:$E$5000),0))),"",INDEX('Post-FTB Report'!$K$4:$K$5000,MATCH(1,($D$6='Post-FTB Report'!$F$4:$F$5000)*($A93='Post-FTB Report'!$E$4:$E$5000),0)))</f>
        <v/>
      </c>
      <c r="G93" s="48" t="str" cm="1">
        <f t="array" ref="G93">IF(ISERROR(INDEX('Post-FTB Report'!$J$4:$J$5000,MATCH(1,($D$6='Post-FTB Report'!$F$4:$F$5000)*($A93='Post-FTB Report'!$E$4:$E$5000),0))),"",INDEX('Post-FTB Report'!$J$4:$J$5000,MATCH(1,($D$6='Post-FTB Report'!$F$4:$F$5000)*($A93='Post-FTB Report'!$E$4:$E$5000),0)))</f>
        <v/>
      </c>
      <c r="H93" s="90" t="str">
        <f t="shared" si="69"/>
        <v/>
      </c>
      <c r="J93" s="22" t="str">
        <f t="shared" ref="J93:AS93" si="89">IF(AND($G93&lt;K$7,$H93&gt;=K$7),$F93/12,"")</f>
        <v/>
      </c>
      <c r="K93" s="22" t="str">
        <f t="shared" si="89"/>
        <v/>
      </c>
      <c r="L93" s="22" t="str">
        <f t="shared" si="89"/>
        <v/>
      </c>
      <c r="M93" s="22" t="str">
        <f t="shared" si="89"/>
        <v/>
      </c>
      <c r="N93" s="22" t="str">
        <f t="shared" si="89"/>
        <v/>
      </c>
      <c r="O93" s="22" t="str">
        <f t="shared" si="89"/>
        <v/>
      </c>
      <c r="P93" s="22" t="str">
        <f t="shared" si="89"/>
        <v/>
      </c>
      <c r="Q93" s="22" t="str">
        <f t="shared" si="89"/>
        <v/>
      </c>
      <c r="R93" s="22" t="str">
        <f t="shared" si="89"/>
        <v/>
      </c>
      <c r="S93" s="22" t="str">
        <f t="shared" si="89"/>
        <v/>
      </c>
      <c r="T93" s="22" t="str">
        <f t="shared" si="89"/>
        <v/>
      </c>
      <c r="U93" s="22" t="str">
        <f t="shared" si="89"/>
        <v/>
      </c>
      <c r="V93" s="22" t="str">
        <f t="shared" si="89"/>
        <v/>
      </c>
      <c r="W93" s="22" t="str">
        <f t="shared" si="89"/>
        <v/>
      </c>
      <c r="X93" s="22" t="str">
        <f t="shared" si="89"/>
        <v/>
      </c>
      <c r="Y93" s="22" t="str">
        <f t="shared" si="89"/>
        <v/>
      </c>
      <c r="Z93" s="22" t="str">
        <f t="shared" si="89"/>
        <v/>
      </c>
      <c r="AA93" s="22" t="str">
        <f t="shared" si="89"/>
        <v/>
      </c>
      <c r="AB93" s="22" t="str">
        <f t="shared" si="89"/>
        <v/>
      </c>
      <c r="AC93" s="22" t="str">
        <f t="shared" si="89"/>
        <v/>
      </c>
      <c r="AD93" s="22" t="str">
        <f t="shared" si="89"/>
        <v/>
      </c>
      <c r="AE93" s="22" t="str">
        <f t="shared" si="89"/>
        <v/>
      </c>
      <c r="AF93" s="22" t="str">
        <f t="shared" si="89"/>
        <v/>
      </c>
      <c r="AG93" s="22" t="str">
        <f t="shared" si="89"/>
        <v/>
      </c>
      <c r="AH93" s="22" t="str">
        <f t="shared" si="89"/>
        <v/>
      </c>
      <c r="AI93" s="22" t="str">
        <f t="shared" si="89"/>
        <v/>
      </c>
      <c r="AJ93" s="22" t="str">
        <f t="shared" si="89"/>
        <v/>
      </c>
      <c r="AK93" s="22" t="str">
        <f t="shared" si="89"/>
        <v/>
      </c>
      <c r="AL93" s="22" t="str">
        <f t="shared" si="89"/>
        <v/>
      </c>
      <c r="AM93" s="22" t="str">
        <f t="shared" si="89"/>
        <v/>
      </c>
      <c r="AN93" s="22" t="str">
        <f t="shared" si="89"/>
        <v/>
      </c>
      <c r="AO93" s="22" t="str">
        <f t="shared" si="89"/>
        <v/>
      </c>
      <c r="AP93" s="22" t="str">
        <f t="shared" si="89"/>
        <v/>
      </c>
      <c r="AQ93" s="22" t="str">
        <f t="shared" si="89"/>
        <v/>
      </c>
      <c r="AR93" s="22" t="str">
        <f t="shared" si="89"/>
        <v/>
      </c>
      <c r="AS93" s="22" t="str">
        <f t="shared" si="89"/>
        <v/>
      </c>
    </row>
    <row r="94" spans="1:45" x14ac:dyDescent="0.3">
      <c r="A94" s="18">
        <f t="shared" si="22"/>
        <v>84</v>
      </c>
      <c r="B94" s="2">
        <f t="shared" si="23"/>
        <v>85</v>
      </c>
      <c r="C94" s="21" t="str" cm="1">
        <f t="array" ref="C94">IF(ISERROR(INDEX('Post-FTB Report'!$G$4:$G$5000,MATCH(1,($D$6='Post-FTB Report'!$F$4:$F$5000)*($A94='Post-FTB Report'!$E$4:$E$5000),0))),"",INDEX('Post-FTB Report'!$G$4:$G$5000,MATCH(1,($D$6='Post-FTB Report'!$F$4:$F$5000)*($A94='Post-FTB Report'!$E$4:$E$5000),0)))</f>
        <v/>
      </c>
      <c r="D94" s="20"/>
      <c r="E94" s="20"/>
      <c r="F94" s="32" t="str" cm="1">
        <f t="array" ref="F94">IF(ISERROR(INDEX('Post-FTB Report'!$K$4:$K$5000,MATCH(1,($D$6='Post-FTB Report'!$F$4:$F$5000)*($A94='Post-FTB Report'!$E$4:$E$5000),0))),"",INDEX('Post-FTB Report'!$K$4:$K$5000,MATCH(1,($D$6='Post-FTB Report'!$F$4:$F$5000)*($A94='Post-FTB Report'!$E$4:$E$5000),0)))</f>
        <v/>
      </c>
      <c r="G94" s="48" t="str" cm="1">
        <f t="array" ref="G94">IF(ISERROR(INDEX('Post-FTB Report'!$J$4:$J$5000,MATCH(1,($D$6='Post-FTB Report'!$F$4:$F$5000)*($A94='Post-FTB Report'!$E$4:$E$5000),0))),"",INDEX('Post-FTB Report'!$J$4:$J$5000,MATCH(1,($D$6='Post-FTB Report'!$F$4:$F$5000)*($A94='Post-FTB Report'!$E$4:$E$5000),0)))</f>
        <v/>
      </c>
      <c r="H94" s="90" t="str">
        <f t="shared" si="69"/>
        <v/>
      </c>
      <c r="J94" s="22" t="str">
        <f t="shared" ref="J94:AS94" si="90">IF(AND($G94&lt;K$7,$H94&gt;=K$7),$F94/12,"")</f>
        <v/>
      </c>
      <c r="K94" s="22" t="str">
        <f t="shared" si="90"/>
        <v/>
      </c>
      <c r="L94" s="22" t="str">
        <f t="shared" si="90"/>
        <v/>
      </c>
      <c r="M94" s="22" t="str">
        <f t="shared" si="90"/>
        <v/>
      </c>
      <c r="N94" s="22" t="str">
        <f t="shared" si="90"/>
        <v/>
      </c>
      <c r="O94" s="22" t="str">
        <f t="shared" si="90"/>
        <v/>
      </c>
      <c r="P94" s="22" t="str">
        <f t="shared" si="90"/>
        <v/>
      </c>
      <c r="Q94" s="22" t="str">
        <f t="shared" si="90"/>
        <v/>
      </c>
      <c r="R94" s="22" t="str">
        <f t="shared" si="90"/>
        <v/>
      </c>
      <c r="S94" s="22" t="str">
        <f t="shared" si="90"/>
        <v/>
      </c>
      <c r="T94" s="22" t="str">
        <f t="shared" si="90"/>
        <v/>
      </c>
      <c r="U94" s="22" t="str">
        <f t="shared" si="90"/>
        <v/>
      </c>
      <c r="V94" s="22" t="str">
        <f t="shared" si="90"/>
        <v/>
      </c>
      <c r="W94" s="22" t="str">
        <f t="shared" si="90"/>
        <v/>
      </c>
      <c r="X94" s="22" t="str">
        <f t="shared" si="90"/>
        <v/>
      </c>
      <c r="Y94" s="22" t="str">
        <f t="shared" si="90"/>
        <v/>
      </c>
      <c r="Z94" s="22" t="str">
        <f t="shared" si="90"/>
        <v/>
      </c>
      <c r="AA94" s="22" t="str">
        <f t="shared" si="90"/>
        <v/>
      </c>
      <c r="AB94" s="22" t="str">
        <f t="shared" si="90"/>
        <v/>
      </c>
      <c r="AC94" s="22" t="str">
        <f t="shared" si="90"/>
        <v/>
      </c>
      <c r="AD94" s="22" t="str">
        <f t="shared" si="90"/>
        <v/>
      </c>
      <c r="AE94" s="22" t="str">
        <f t="shared" si="90"/>
        <v/>
      </c>
      <c r="AF94" s="22" t="str">
        <f t="shared" si="90"/>
        <v/>
      </c>
      <c r="AG94" s="22" t="str">
        <f t="shared" si="90"/>
        <v/>
      </c>
      <c r="AH94" s="22" t="str">
        <f t="shared" si="90"/>
        <v/>
      </c>
      <c r="AI94" s="22" t="str">
        <f t="shared" si="90"/>
        <v/>
      </c>
      <c r="AJ94" s="22" t="str">
        <f t="shared" si="90"/>
        <v/>
      </c>
      <c r="AK94" s="22" t="str">
        <f t="shared" si="90"/>
        <v/>
      </c>
      <c r="AL94" s="22" t="str">
        <f t="shared" si="90"/>
        <v/>
      </c>
      <c r="AM94" s="22" t="str">
        <f t="shared" si="90"/>
        <v/>
      </c>
      <c r="AN94" s="22" t="str">
        <f t="shared" si="90"/>
        <v/>
      </c>
      <c r="AO94" s="22" t="str">
        <f t="shared" si="90"/>
        <v/>
      </c>
      <c r="AP94" s="22" t="str">
        <f t="shared" si="90"/>
        <v/>
      </c>
      <c r="AQ94" s="22" t="str">
        <f t="shared" si="90"/>
        <v/>
      </c>
      <c r="AR94" s="22" t="str">
        <f t="shared" si="90"/>
        <v/>
      </c>
      <c r="AS94" s="22" t="str">
        <f t="shared" si="90"/>
        <v/>
      </c>
    </row>
    <row r="95" spans="1:45" x14ac:dyDescent="0.3">
      <c r="A95" s="18">
        <f t="shared" si="22"/>
        <v>85</v>
      </c>
      <c r="B95" s="2">
        <f t="shared" si="23"/>
        <v>86</v>
      </c>
      <c r="C95" s="21" t="str" cm="1">
        <f t="array" ref="C95">IF(ISERROR(INDEX('Post-FTB Report'!$G$4:$G$5000,MATCH(1,($D$6='Post-FTB Report'!$F$4:$F$5000)*($A95='Post-FTB Report'!$E$4:$E$5000),0))),"",INDEX('Post-FTB Report'!$G$4:$G$5000,MATCH(1,($D$6='Post-FTB Report'!$F$4:$F$5000)*($A95='Post-FTB Report'!$E$4:$E$5000),0)))</f>
        <v/>
      </c>
      <c r="D95" s="20"/>
      <c r="E95" s="20"/>
      <c r="F95" s="32" t="str" cm="1">
        <f t="array" ref="F95">IF(ISERROR(INDEX('Post-FTB Report'!$K$4:$K$5000,MATCH(1,($D$6='Post-FTB Report'!$F$4:$F$5000)*($A95='Post-FTB Report'!$E$4:$E$5000),0))),"",INDEX('Post-FTB Report'!$K$4:$K$5000,MATCH(1,($D$6='Post-FTB Report'!$F$4:$F$5000)*($A95='Post-FTB Report'!$E$4:$E$5000),0)))</f>
        <v/>
      </c>
      <c r="G95" s="48" t="str" cm="1">
        <f t="array" ref="G95">IF(ISERROR(INDEX('Post-FTB Report'!$J$4:$J$5000,MATCH(1,($D$6='Post-FTB Report'!$F$4:$F$5000)*($A95='Post-FTB Report'!$E$4:$E$5000),0))),"",INDEX('Post-FTB Report'!$J$4:$J$5000,MATCH(1,($D$6='Post-FTB Report'!$F$4:$F$5000)*($A95='Post-FTB Report'!$E$4:$E$5000),0)))</f>
        <v/>
      </c>
      <c r="H95" s="90" t="str">
        <f t="shared" si="69"/>
        <v/>
      </c>
      <c r="J95" s="22" t="str">
        <f t="shared" ref="J95:AS95" si="91">IF(AND($G95&lt;K$7,$H95&gt;=K$7),$F95/12,"")</f>
        <v/>
      </c>
      <c r="K95" s="22" t="str">
        <f t="shared" si="91"/>
        <v/>
      </c>
      <c r="L95" s="22" t="str">
        <f t="shared" si="91"/>
        <v/>
      </c>
      <c r="M95" s="22" t="str">
        <f t="shared" si="91"/>
        <v/>
      </c>
      <c r="N95" s="22" t="str">
        <f t="shared" si="91"/>
        <v/>
      </c>
      <c r="O95" s="22" t="str">
        <f t="shared" si="91"/>
        <v/>
      </c>
      <c r="P95" s="22" t="str">
        <f t="shared" si="91"/>
        <v/>
      </c>
      <c r="Q95" s="22" t="str">
        <f t="shared" si="91"/>
        <v/>
      </c>
      <c r="R95" s="22" t="str">
        <f t="shared" si="91"/>
        <v/>
      </c>
      <c r="S95" s="22" t="str">
        <f t="shared" si="91"/>
        <v/>
      </c>
      <c r="T95" s="22" t="str">
        <f t="shared" si="91"/>
        <v/>
      </c>
      <c r="U95" s="22" t="str">
        <f t="shared" si="91"/>
        <v/>
      </c>
      <c r="V95" s="22" t="str">
        <f t="shared" si="91"/>
        <v/>
      </c>
      <c r="W95" s="22" t="str">
        <f t="shared" si="91"/>
        <v/>
      </c>
      <c r="X95" s="22" t="str">
        <f t="shared" si="91"/>
        <v/>
      </c>
      <c r="Y95" s="22" t="str">
        <f t="shared" si="91"/>
        <v/>
      </c>
      <c r="Z95" s="22" t="str">
        <f t="shared" si="91"/>
        <v/>
      </c>
      <c r="AA95" s="22" t="str">
        <f t="shared" si="91"/>
        <v/>
      </c>
      <c r="AB95" s="22" t="str">
        <f t="shared" si="91"/>
        <v/>
      </c>
      <c r="AC95" s="22" t="str">
        <f t="shared" si="91"/>
        <v/>
      </c>
      <c r="AD95" s="22" t="str">
        <f t="shared" si="91"/>
        <v/>
      </c>
      <c r="AE95" s="22" t="str">
        <f t="shared" si="91"/>
        <v/>
      </c>
      <c r="AF95" s="22" t="str">
        <f t="shared" si="91"/>
        <v/>
      </c>
      <c r="AG95" s="22" t="str">
        <f t="shared" si="91"/>
        <v/>
      </c>
      <c r="AH95" s="22" t="str">
        <f t="shared" si="91"/>
        <v/>
      </c>
      <c r="AI95" s="22" t="str">
        <f t="shared" si="91"/>
        <v/>
      </c>
      <c r="AJ95" s="22" t="str">
        <f t="shared" si="91"/>
        <v/>
      </c>
      <c r="AK95" s="22" t="str">
        <f t="shared" si="91"/>
        <v/>
      </c>
      <c r="AL95" s="22" t="str">
        <f t="shared" si="91"/>
        <v/>
      </c>
      <c r="AM95" s="22" t="str">
        <f t="shared" si="91"/>
        <v/>
      </c>
      <c r="AN95" s="22" t="str">
        <f t="shared" si="91"/>
        <v/>
      </c>
      <c r="AO95" s="22" t="str">
        <f t="shared" si="91"/>
        <v/>
      </c>
      <c r="AP95" s="22" t="str">
        <f t="shared" si="91"/>
        <v/>
      </c>
      <c r="AQ95" s="22" t="str">
        <f t="shared" si="91"/>
        <v/>
      </c>
      <c r="AR95" s="22" t="str">
        <f t="shared" si="91"/>
        <v/>
      </c>
      <c r="AS95" s="22" t="str">
        <f t="shared" si="91"/>
        <v/>
      </c>
    </row>
    <row r="96" spans="1:45" x14ac:dyDescent="0.3">
      <c r="A96" s="18">
        <f t="shared" si="22"/>
        <v>86</v>
      </c>
      <c r="B96" s="2">
        <f t="shared" si="23"/>
        <v>87</v>
      </c>
      <c r="C96" s="21" t="str" cm="1">
        <f t="array" ref="C96">IF(ISERROR(INDEX('Post-FTB Report'!$G$4:$G$5000,MATCH(1,($D$6='Post-FTB Report'!$F$4:$F$5000)*($A96='Post-FTB Report'!$E$4:$E$5000),0))),"",INDEX('Post-FTB Report'!$G$4:$G$5000,MATCH(1,($D$6='Post-FTB Report'!$F$4:$F$5000)*($A96='Post-FTB Report'!$E$4:$E$5000),0)))</f>
        <v/>
      </c>
      <c r="D96" s="20"/>
      <c r="E96" s="20"/>
      <c r="F96" s="32" t="str" cm="1">
        <f t="array" ref="F96">IF(ISERROR(INDEX('Post-FTB Report'!$K$4:$K$5000,MATCH(1,($D$6='Post-FTB Report'!$F$4:$F$5000)*($A96='Post-FTB Report'!$E$4:$E$5000),0))),"",INDEX('Post-FTB Report'!$K$4:$K$5000,MATCH(1,($D$6='Post-FTB Report'!$F$4:$F$5000)*($A96='Post-FTB Report'!$E$4:$E$5000),0)))</f>
        <v/>
      </c>
      <c r="G96" s="48" t="str" cm="1">
        <f t="array" ref="G96">IF(ISERROR(INDEX('Post-FTB Report'!$J$4:$J$5000,MATCH(1,($D$6='Post-FTB Report'!$F$4:$F$5000)*($A96='Post-FTB Report'!$E$4:$E$5000),0))),"",INDEX('Post-FTB Report'!$J$4:$J$5000,MATCH(1,($D$6='Post-FTB Report'!$F$4:$F$5000)*($A96='Post-FTB Report'!$E$4:$E$5000),0)))</f>
        <v/>
      </c>
      <c r="H96" s="90" t="str">
        <f t="shared" si="69"/>
        <v/>
      </c>
      <c r="J96" s="22" t="str">
        <f t="shared" ref="J96:AS96" si="92">IF(AND($G96&lt;K$7,$H96&gt;=K$7),$F96/12,"")</f>
        <v/>
      </c>
      <c r="K96" s="22" t="str">
        <f t="shared" si="92"/>
        <v/>
      </c>
      <c r="L96" s="22" t="str">
        <f t="shared" si="92"/>
        <v/>
      </c>
      <c r="M96" s="22" t="str">
        <f t="shared" si="92"/>
        <v/>
      </c>
      <c r="N96" s="22" t="str">
        <f t="shared" si="92"/>
        <v/>
      </c>
      <c r="O96" s="22" t="str">
        <f t="shared" si="92"/>
        <v/>
      </c>
      <c r="P96" s="22" t="str">
        <f t="shared" si="92"/>
        <v/>
      </c>
      <c r="Q96" s="22" t="str">
        <f t="shared" si="92"/>
        <v/>
      </c>
      <c r="R96" s="22" t="str">
        <f t="shared" si="92"/>
        <v/>
      </c>
      <c r="S96" s="22" t="str">
        <f t="shared" si="92"/>
        <v/>
      </c>
      <c r="T96" s="22" t="str">
        <f t="shared" si="92"/>
        <v/>
      </c>
      <c r="U96" s="22" t="str">
        <f t="shared" si="92"/>
        <v/>
      </c>
      <c r="V96" s="22" t="str">
        <f t="shared" si="92"/>
        <v/>
      </c>
      <c r="W96" s="22" t="str">
        <f t="shared" si="92"/>
        <v/>
      </c>
      <c r="X96" s="22" t="str">
        <f t="shared" si="92"/>
        <v/>
      </c>
      <c r="Y96" s="22" t="str">
        <f t="shared" si="92"/>
        <v/>
      </c>
      <c r="Z96" s="22" t="str">
        <f t="shared" si="92"/>
        <v/>
      </c>
      <c r="AA96" s="22" t="str">
        <f t="shared" si="92"/>
        <v/>
      </c>
      <c r="AB96" s="22" t="str">
        <f t="shared" si="92"/>
        <v/>
      </c>
      <c r="AC96" s="22" t="str">
        <f t="shared" si="92"/>
        <v/>
      </c>
      <c r="AD96" s="22" t="str">
        <f t="shared" si="92"/>
        <v/>
      </c>
      <c r="AE96" s="22" t="str">
        <f t="shared" si="92"/>
        <v/>
      </c>
      <c r="AF96" s="22" t="str">
        <f t="shared" si="92"/>
        <v/>
      </c>
      <c r="AG96" s="22" t="str">
        <f t="shared" si="92"/>
        <v/>
      </c>
      <c r="AH96" s="22" t="str">
        <f t="shared" si="92"/>
        <v/>
      </c>
      <c r="AI96" s="22" t="str">
        <f t="shared" si="92"/>
        <v/>
      </c>
      <c r="AJ96" s="22" t="str">
        <f t="shared" si="92"/>
        <v/>
      </c>
      <c r="AK96" s="22" t="str">
        <f t="shared" si="92"/>
        <v/>
      </c>
      <c r="AL96" s="22" t="str">
        <f t="shared" si="92"/>
        <v/>
      </c>
      <c r="AM96" s="22" t="str">
        <f t="shared" si="92"/>
        <v/>
      </c>
      <c r="AN96" s="22" t="str">
        <f t="shared" si="92"/>
        <v/>
      </c>
      <c r="AO96" s="22" t="str">
        <f t="shared" si="92"/>
        <v/>
      </c>
      <c r="AP96" s="22" t="str">
        <f t="shared" si="92"/>
        <v/>
      </c>
      <c r="AQ96" s="22" t="str">
        <f t="shared" si="92"/>
        <v/>
      </c>
      <c r="AR96" s="22" t="str">
        <f t="shared" si="92"/>
        <v/>
      </c>
      <c r="AS96" s="22" t="str">
        <f t="shared" si="92"/>
        <v/>
      </c>
    </row>
    <row r="97" spans="1:45" x14ac:dyDescent="0.3">
      <c r="A97" s="18">
        <f t="shared" si="22"/>
        <v>87</v>
      </c>
      <c r="B97" s="2">
        <f t="shared" si="23"/>
        <v>88</v>
      </c>
      <c r="C97" s="21" t="str" cm="1">
        <f t="array" ref="C97">IF(ISERROR(INDEX('Post-FTB Report'!$G$4:$G$5000,MATCH(1,($D$6='Post-FTB Report'!$F$4:$F$5000)*($A97='Post-FTB Report'!$E$4:$E$5000),0))),"",INDEX('Post-FTB Report'!$G$4:$G$5000,MATCH(1,($D$6='Post-FTB Report'!$F$4:$F$5000)*($A97='Post-FTB Report'!$E$4:$E$5000),0)))</f>
        <v/>
      </c>
      <c r="D97" s="20"/>
      <c r="E97" s="20"/>
      <c r="F97" s="32" t="str" cm="1">
        <f t="array" ref="F97">IF(ISERROR(INDEX('Post-FTB Report'!$K$4:$K$5000,MATCH(1,($D$6='Post-FTB Report'!$F$4:$F$5000)*($A97='Post-FTB Report'!$E$4:$E$5000),0))),"",INDEX('Post-FTB Report'!$K$4:$K$5000,MATCH(1,($D$6='Post-FTB Report'!$F$4:$F$5000)*($A97='Post-FTB Report'!$E$4:$E$5000),0)))</f>
        <v/>
      </c>
      <c r="G97" s="48" t="str" cm="1">
        <f t="array" ref="G97">IF(ISERROR(INDEX('Post-FTB Report'!$J$4:$J$5000,MATCH(1,($D$6='Post-FTB Report'!$F$4:$F$5000)*($A97='Post-FTB Report'!$E$4:$E$5000),0))),"",INDEX('Post-FTB Report'!$J$4:$J$5000,MATCH(1,($D$6='Post-FTB Report'!$F$4:$F$5000)*($A97='Post-FTB Report'!$E$4:$E$5000),0)))</f>
        <v/>
      </c>
      <c r="H97" s="90" t="str">
        <f t="shared" si="69"/>
        <v/>
      </c>
      <c r="J97" s="22" t="str">
        <f t="shared" ref="J97:AS97" si="93">IF(AND($G97&lt;K$7,$H97&gt;=K$7),$F97/12,"")</f>
        <v/>
      </c>
      <c r="K97" s="22" t="str">
        <f t="shared" si="93"/>
        <v/>
      </c>
      <c r="L97" s="22" t="str">
        <f t="shared" si="93"/>
        <v/>
      </c>
      <c r="M97" s="22" t="str">
        <f t="shared" si="93"/>
        <v/>
      </c>
      <c r="N97" s="22" t="str">
        <f t="shared" si="93"/>
        <v/>
      </c>
      <c r="O97" s="22" t="str">
        <f t="shared" si="93"/>
        <v/>
      </c>
      <c r="P97" s="22" t="str">
        <f t="shared" si="93"/>
        <v/>
      </c>
      <c r="Q97" s="22" t="str">
        <f t="shared" si="93"/>
        <v/>
      </c>
      <c r="R97" s="22" t="str">
        <f t="shared" si="93"/>
        <v/>
      </c>
      <c r="S97" s="22" t="str">
        <f t="shared" si="93"/>
        <v/>
      </c>
      <c r="T97" s="22" t="str">
        <f t="shared" si="93"/>
        <v/>
      </c>
      <c r="U97" s="22" t="str">
        <f t="shared" si="93"/>
        <v/>
      </c>
      <c r="V97" s="22" t="str">
        <f t="shared" si="93"/>
        <v/>
      </c>
      <c r="W97" s="22" t="str">
        <f t="shared" si="93"/>
        <v/>
      </c>
      <c r="X97" s="22" t="str">
        <f t="shared" si="93"/>
        <v/>
      </c>
      <c r="Y97" s="22" t="str">
        <f t="shared" si="93"/>
        <v/>
      </c>
      <c r="Z97" s="22" t="str">
        <f t="shared" si="93"/>
        <v/>
      </c>
      <c r="AA97" s="22" t="str">
        <f t="shared" si="93"/>
        <v/>
      </c>
      <c r="AB97" s="22" t="str">
        <f t="shared" si="93"/>
        <v/>
      </c>
      <c r="AC97" s="22" t="str">
        <f t="shared" si="93"/>
        <v/>
      </c>
      <c r="AD97" s="22" t="str">
        <f t="shared" si="93"/>
        <v/>
      </c>
      <c r="AE97" s="22" t="str">
        <f t="shared" si="93"/>
        <v/>
      </c>
      <c r="AF97" s="22" t="str">
        <f t="shared" si="93"/>
        <v/>
      </c>
      <c r="AG97" s="22" t="str">
        <f t="shared" si="93"/>
        <v/>
      </c>
      <c r="AH97" s="22" t="str">
        <f t="shared" si="93"/>
        <v/>
      </c>
      <c r="AI97" s="22" t="str">
        <f t="shared" si="93"/>
        <v/>
      </c>
      <c r="AJ97" s="22" t="str">
        <f t="shared" si="93"/>
        <v/>
      </c>
      <c r="AK97" s="22" t="str">
        <f t="shared" si="93"/>
        <v/>
      </c>
      <c r="AL97" s="22" t="str">
        <f t="shared" si="93"/>
        <v/>
      </c>
      <c r="AM97" s="22" t="str">
        <f t="shared" si="93"/>
        <v/>
      </c>
      <c r="AN97" s="22" t="str">
        <f t="shared" si="93"/>
        <v/>
      </c>
      <c r="AO97" s="22" t="str">
        <f t="shared" si="93"/>
        <v/>
      </c>
      <c r="AP97" s="22" t="str">
        <f t="shared" si="93"/>
        <v/>
      </c>
      <c r="AQ97" s="22" t="str">
        <f t="shared" si="93"/>
        <v/>
      </c>
      <c r="AR97" s="22" t="str">
        <f t="shared" si="93"/>
        <v/>
      </c>
      <c r="AS97" s="22" t="str">
        <f t="shared" si="93"/>
        <v/>
      </c>
    </row>
    <row r="98" spans="1:45" x14ac:dyDescent="0.3">
      <c r="A98" s="18">
        <f t="shared" si="22"/>
        <v>88</v>
      </c>
      <c r="B98" s="2">
        <f t="shared" si="23"/>
        <v>89</v>
      </c>
      <c r="C98" s="21" t="str" cm="1">
        <f t="array" ref="C98">IF(ISERROR(INDEX('Post-FTB Report'!$G$4:$G$5000,MATCH(1,($D$6='Post-FTB Report'!$F$4:$F$5000)*($A98='Post-FTB Report'!$E$4:$E$5000),0))),"",INDEX('Post-FTB Report'!$G$4:$G$5000,MATCH(1,($D$6='Post-FTB Report'!$F$4:$F$5000)*($A98='Post-FTB Report'!$E$4:$E$5000),0)))</f>
        <v/>
      </c>
      <c r="D98" s="20"/>
      <c r="E98" s="20"/>
      <c r="F98" s="32" t="str" cm="1">
        <f t="array" ref="F98">IF(ISERROR(INDEX('Post-FTB Report'!$K$4:$K$5000,MATCH(1,($D$6='Post-FTB Report'!$F$4:$F$5000)*($A98='Post-FTB Report'!$E$4:$E$5000),0))),"",INDEX('Post-FTB Report'!$K$4:$K$5000,MATCH(1,($D$6='Post-FTB Report'!$F$4:$F$5000)*($A98='Post-FTB Report'!$E$4:$E$5000),0)))</f>
        <v/>
      </c>
      <c r="G98" s="48" t="str" cm="1">
        <f t="array" ref="G98">IF(ISERROR(INDEX('Post-FTB Report'!$J$4:$J$5000,MATCH(1,($D$6='Post-FTB Report'!$F$4:$F$5000)*($A98='Post-FTB Report'!$E$4:$E$5000),0))),"",INDEX('Post-FTB Report'!$J$4:$J$5000,MATCH(1,($D$6='Post-FTB Report'!$F$4:$F$5000)*($A98='Post-FTB Report'!$E$4:$E$5000),0)))</f>
        <v/>
      </c>
      <c r="H98" s="90" t="str">
        <f t="shared" si="69"/>
        <v/>
      </c>
      <c r="J98" s="22" t="str">
        <f t="shared" ref="J98:AS98" si="94">IF(AND($G98&lt;K$7,$H98&gt;=K$7),$F98/12,"")</f>
        <v/>
      </c>
      <c r="K98" s="22" t="str">
        <f t="shared" si="94"/>
        <v/>
      </c>
      <c r="L98" s="22" t="str">
        <f t="shared" si="94"/>
        <v/>
      </c>
      <c r="M98" s="22" t="str">
        <f t="shared" si="94"/>
        <v/>
      </c>
      <c r="N98" s="22" t="str">
        <f t="shared" si="94"/>
        <v/>
      </c>
      <c r="O98" s="22" t="str">
        <f t="shared" si="94"/>
        <v/>
      </c>
      <c r="P98" s="22" t="str">
        <f t="shared" si="94"/>
        <v/>
      </c>
      <c r="Q98" s="22" t="str">
        <f t="shared" si="94"/>
        <v/>
      </c>
      <c r="R98" s="22" t="str">
        <f t="shared" si="94"/>
        <v/>
      </c>
      <c r="S98" s="22" t="str">
        <f t="shared" si="94"/>
        <v/>
      </c>
      <c r="T98" s="22" t="str">
        <f t="shared" si="94"/>
        <v/>
      </c>
      <c r="U98" s="22" t="str">
        <f t="shared" si="94"/>
        <v/>
      </c>
      <c r="V98" s="22" t="str">
        <f t="shared" si="94"/>
        <v/>
      </c>
      <c r="W98" s="22" t="str">
        <f t="shared" si="94"/>
        <v/>
      </c>
      <c r="X98" s="22" t="str">
        <f t="shared" si="94"/>
        <v/>
      </c>
      <c r="Y98" s="22" t="str">
        <f t="shared" si="94"/>
        <v/>
      </c>
      <c r="Z98" s="22" t="str">
        <f t="shared" si="94"/>
        <v/>
      </c>
      <c r="AA98" s="22" t="str">
        <f t="shared" si="94"/>
        <v/>
      </c>
      <c r="AB98" s="22" t="str">
        <f t="shared" si="94"/>
        <v/>
      </c>
      <c r="AC98" s="22" t="str">
        <f t="shared" si="94"/>
        <v/>
      </c>
      <c r="AD98" s="22" t="str">
        <f t="shared" si="94"/>
        <v/>
      </c>
      <c r="AE98" s="22" t="str">
        <f t="shared" si="94"/>
        <v/>
      </c>
      <c r="AF98" s="22" t="str">
        <f t="shared" si="94"/>
        <v/>
      </c>
      <c r="AG98" s="22" t="str">
        <f t="shared" si="94"/>
        <v/>
      </c>
      <c r="AH98" s="22" t="str">
        <f t="shared" si="94"/>
        <v/>
      </c>
      <c r="AI98" s="22" t="str">
        <f t="shared" si="94"/>
        <v/>
      </c>
      <c r="AJ98" s="22" t="str">
        <f t="shared" si="94"/>
        <v/>
      </c>
      <c r="AK98" s="22" t="str">
        <f t="shared" si="94"/>
        <v/>
      </c>
      <c r="AL98" s="22" t="str">
        <f t="shared" si="94"/>
        <v/>
      </c>
      <c r="AM98" s="22" t="str">
        <f t="shared" si="94"/>
        <v/>
      </c>
      <c r="AN98" s="22" t="str">
        <f t="shared" si="94"/>
        <v/>
      </c>
      <c r="AO98" s="22" t="str">
        <f t="shared" si="94"/>
        <v/>
      </c>
      <c r="AP98" s="22" t="str">
        <f t="shared" si="94"/>
        <v/>
      </c>
      <c r="AQ98" s="22" t="str">
        <f t="shared" si="94"/>
        <v/>
      </c>
      <c r="AR98" s="22" t="str">
        <f t="shared" si="94"/>
        <v/>
      </c>
      <c r="AS98" s="22" t="str">
        <f t="shared" si="94"/>
        <v/>
      </c>
    </row>
    <row r="99" spans="1:45" x14ac:dyDescent="0.3">
      <c r="A99" s="18">
        <f t="shared" si="22"/>
        <v>89</v>
      </c>
      <c r="B99" s="2">
        <f t="shared" si="23"/>
        <v>90</v>
      </c>
      <c r="C99" s="21" t="str" cm="1">
        <f t="array" ref="C99">IF(ISERROR(INDEX('Post-FTB Report'!$G$4:$G$5000,MATCH(1,($D$6='Post-FTB Report'!$F$4:$F$5000)*($A99='Post-FTB Report'!$E$4:$E$5000),0))),"",INDEX('Post-FTB Report'!$G$4:$G$5000,MATCH(1,($D$6='Post-FTB Report'!$F$4:$F$5000)*($A99='Post-FTB Report'!$E$4:$E$5000),0)))</f>
        <v/>
      </c>
      <c r="D99" s="20"/>
      <c r="E99" s="20"/>
      <c r="F99" s="32" t="str" cm="1">
        <f t="array" ref="F99">IF(ISERROR(INDEX('Post-FTB Report'!$K$4:$K$5000,MATCH(1,($D$6='Post-FTB Report'!$F$4:$F$5000)*($A99='Post-FTB Report'!$E$4:$E$5000),0))),"",INDEX('Post-FTB Report'!$K$4:$K$5000,MATCH(1,($D$6='Post-FTB Report'!$F$4:$F$5000)*($A99='Post-FTB Report'!$E$4:$E$5000),0)))</f>
        <v/>
      </c>
      <c r="G99" s="48" t="str" cm="1">
        <f t="array" ref="G99">IF(ISERROR(INDEX('Post-FTB Report'!$J$4:$J$5000,MATCH(1,($D$6='Post-FTB Report'!$F$4:$F$5000)*($A99='Post-FTB Report'!$E$4:$E$5000),0))),"",INDEX('Post-FTB Report'!$J$4:$J$5000,MATCH(1,($D$6='Post-FTB Report'!$F$4:$F$5000)*($A99='Post-FTB Report'!$E$4:$E$5000),0)))</f>
        <v/>
      </c>
      <c r="H99" s="90" t="str">
        <f t="shared" si="69"/>
        <v/>
      </c>
      <c r="J99" s="22" t="str">
        <f t="shared" ref="J99:AS99" si="95">IF(AND($G99&lt;K$7,$H99&gt;=K$7),$F99/12,"")</f>
        <v/>
      </c>
      <c r="K99" s="22" t="str">
        <f t="shared" si="95"/>
        <v/>
      </c>
      <c r="L99" s="22" t="str">
        <f t="shared" si="95"/>
        <v/>
      </c>
      <c r="M99" s="22" t="str">
        <f t="shared" si="95"/>
        <v/>
      </c>
      <c r="N99" s="22" t="str">
        <f t="shared" si="95"/>
        <v/>
      </c>
      <c r="O99" s="22" t="str">
        <f t="shared" si="95"/>
        <v/>
      </c>
      <c r="P99" s="22" t="str">
        <f t="shared" si="95"/>
        <v/>
      </c>
      <c r="Q99" s="22" t="str">
        <f t="shared" si="95"/>
        <v/>
      </c>
      <c r="R99" s="22" t="str">
        <f t="shared" si="95"/>
        <v/>
      </c>
      <c r="S99" s="22" t="str">
        <f t="shared" si="95"/>
        <v/>
      </c>
      <c r="T99" s="22" t="str">
        <f t="shared" si="95"/>
        <v/>
      </c>
      <c r="U99" s="22" t="str">
        <f t="shared" si="95"/>
        <v/>
      </c>
      <c r="V99" s="22" t="str">
        <f t="shared" si="95"/>
        <v/>
      </c>
      <c r="W99" s="22" t="str">
        <f t="shared" si="95"/>
        <v/>
      </c>
      <c r="X99" s="22" t="str">
        <f t="shared" si="95"/>
        <v/>
      </c>
      <c r="Y99" s="22" t="str">
        <f t="shared" si="95"/>
        <v/>
      </c>
      <c r="Z99" s="22" t="str">
        <f t="shared" si="95"/>
        <v/>
      </c>
      <c r="AA99" s="22" t="str">
        <f t="shared" si="95"/>
        <v/>
      </c>
      <c r="AB99" s="22" t="str">
        <f t="shared" si="95"/>
        <v/>
      </c>
      <c r="AC99" s="22" t="str">
        <f t="shared" si="95"/>
        <v/>
      </c>
      <c r="AD99" s="22" t="str">
        <f t="shared" si="95"/>
        <v/>
      </c>
      <c r="AE99" s="22" t="str">
        <f t="shared" si="95"/>
        <v/>
      </c>
      <c r="AF99" s="22" t="str">
        <f t="shared" si="95"/>
        <v/>
      </c>
      <c r="AG99" s="22" t="str">
        <f t="shared" si="95"/>
        <v/>
      </c>
      <c r="AH99" s="22" t="str">
        <f t="shared" si="95"/>
        <v/>
      </c>
      <c r="AI99" s="22" t="str">
        <f t="shared" si="95"/>
        <v/>
      </c>
      <c r="AJ99" s="22" t="str">
        <f t="shared" si="95"/>
        <v/>
      </c>
      <c r="AK99" s="22" t="str">
        <f t="shared" si="95"/>
        <v/>
      </c>
      <c r="AL99" s="22" t="str">
        <f t="shared" si="95"/>
        <v/>
      </c>
      <c r="AM99" s="22" t="str">
        <f t="shared" si="95"/>
        <v/>
      </c>
      <c r="AN99" s="22" t="str">
        <f t="shared" si="95"/>
        <v/>
      </c>
      <c r="AO99" s="22" t="str">
        <f t="shared" si="95"/>
        <v/>
      </c>
      <c r="AP99" s="22" t="str">
        <f t="shared" si="95"/>
        <v/>
      </c>
      <c r="AQ99" s="22" t="str">
        <f t="shared" si="95"/>
        <v/>
      </c>
      <c r="AR99" s="22" t="str">
        <f t="shared" si="95"/>
        <v/>
      </c>
      <c r="AS99" s="22" t="str">
        <f t="shared" si="95"/>
        <v/>
      </c>
    </row>
    <row r="100" spans="1:45" x14ac:dyDescent="0.3">
      <c r="A100" s="18">
        <f t="shared" si="22"/>
        <v>90</v>
      </c>
      <c r="B100" s="2">
        <f t="shared" si="23"/>
        <v>91</v>
      </c>
      <c r="C100" s="21" t="str" cm="1">
        <f t="array" ref="C100">IF(ISERROR(INDEX('Post-FTB Report'!$G$4:$G$5000,MATCH(1,($D$6='Post-FTB Report'!$F$4:$F$5000)*($A100='Post-FTB Report'!$E$4:$E$5000),0))),"",INDEX('Post-FTB Report'!$G$4:$G$5000,MATCH(1,($D$6='Post-FTB Report'!$F$4:$F$5000)*($A100='Post-FTB Report'!$E$4:$E$5000),0)))</f>
        <v/>
      </c>
      <c r="D100" s="20"/>
      <c r="E100" s="20"/>
      <c r="F100" s="32" t="str" cm="1">
        <f t="array" ref="F100">IF(ISERROR(INDEX('Post-FTB Report'!$K$4:$K$5000,MATCH(1,($D$6='Post-FTB Report'!$F$4:$F$5000)*($A100='Post-FTB Report'!$E$4:$E$5000),0))),"",INDEX('Post-FTB Report'!$K$4:$K$5000,MATCH(1,($D$6='Post-FTB Report'!$F$4:$F$5000)*($A100='Post-FTB Report'!$E$4:$E$5000),0)))</f>
        <v/>
      </c>
      <c r="G100" s="48" t="str" cm="1">
        <f t="array" ref="G100">IF(ISERROR(INDEX('Post-FTB Report'!$J$4:$J$5000,MATCH(1,($D$6='Post-FTB Report'!$F$4:$F$5000)*($A100='Post-FTB Report'!$E$4:$E$5000),0))),"",INDEX('Post-FTB Report'!$J$4:$J$5000,MATCH(1,($D$6='Post-FTB Report'!$F$4:$F$5000)*($A100='Post-FTB Report'!$E$4:$E$5000),0)))</f>
        <v/>
      </c>
      <c r="H100" s="90" t="str">
        <f t="shared" si="69"/>
        <v/>
      </c>
      <c r="J100" s="22" t="str">
        <f t="shared" ref="J100:AS100" si="96">IF(AND($G100&lt;K$7,$H100&gt;=K$7),$F100/12,"")</f>
        <v/>
      </c>
      <c r="K100" s="22" t="str">
        <f t="shared" si="96"/>
        <v/>
      </c>
      <c r="L100" s="22" t="str">
        <f t="shared" si="96"/>
        <v/>
      </c>
      <c r="M100" s="22" t="str">
        <f t="shared" si="96"/>
        <v/>
      </c>
      <c r="N100" s="22" t="str">
        <f t="shared" si="96"/>
        <v/>
      </c>
      <c r="O100" s="22" t="str">
        <f t="shared" si="96"/>
        <v/>
      </c>
      <c r="P100" s="22" t="str">
        <f t="shared" si="96"/>
        <v/>
      </c>
      <c r="Q100" s="22" t="str">
        <f t="shared" si="96"/>
        <v/>
      </c>
      <c r="R100" s="22" t="str">
        <f t="shared" si="96"/>
        <v/>
      </c>
      <c r="S100" s="22" t="str">
        <f t="shared" si="96"/>
        <v/>
      </c>
      <c r="T100" s="22" t="str">
        <f t="shared" si="96"/>
        <v/>
      </c>
      <c r="U100" s="22" t="str">
        <f t="shared" si="96"/>
        <v/>
      </c>
      <c r="V100" s="22" t="str">
        <f t="shared" si="96"/>
        <v/>
      </c>
      <c r="W100" s="22" t="str">
        <f t="shared" si="96"/>
        <v/>
      </c>
      <c r="X100" s="22" t="str">
        <f t="shared" si="96"/>
        <v/>
      </c>
      <c r="Y100" s="22" t="str">
        <f t="shared" si="96"/>
        <v/>
      </c>
      <c r="Z100" s="22" t="str">
        <f t="shared" si="96"/>
        <v/>
      </c>
      <c r="AA100" s="22" t="str">
        <f t="shared" si="96"/>
        <v/>
      </c>
      <c r="AB100" s="22" t="str">
        <f t="shared" si="96"/>
        <v/>
      </c>
      <c r="AC100" s="22" t="str">
        <f t="shared" si="96"/>
        <v/>
      </c>
      <c r="AD100" s="22" t="str">
        <f t="shared" si="96"/>
        <v/>
      </c>
      <c r="AE100" s="22" t="str">
        <f t="shared" si="96"/>
        <v/>
      </c>
      <c r="AF100" s="22" t="str">
        <f t="shared" si="96"/>
        <v/>
      </c>
      <c r="AG100" s="22" t="str">
        <f t="shared" si="96"/>
        <v/>
      </c>
      <c r="AH100" s="22" t="str">
        <f t="shared" si="96"/>
        <v/>
      </c>
      <c r="AI100" s="22" t="str">
        <f t="shared" si="96"/>
        <v/>
      </c>
      <c r="AJ100" s="22" t="str">
        <f t="shared" si="96"/>
        <v/>
      </c>
      <c r="AK100" s="22" t="str">
        <f t="shared" si="96"/>
        <v/>
      </c>
      <c r="AL100" s="22" t="str">
        <f t="shared" si="96"/>
        <v/>
      </c>
      <c r="AM100" s="22" t="str">
        <f t="shared" si="96"/>
        <v/>
      </c>
      <c r="AN100" s="22" t="str">
        <f t="shared" si="96"/>
        <v/>
      </c>
      <c r="AO100" s="22" t="str">
        <f t="shared" si="96"/>
        <v/>
      </c>
      <c r="AP100" s="22" t="str">
        <f t="shared" si="96"/>
        <v/>
      </c>
      <c r="AQ100" s="22" t="str">
        <f t="shared" si="96"/>
        <v/>
      </c>
      <c r="AR100" s="22" t="str">
        <f t="shared" si="96"/>
        <v/>
      </c>
      <c r="AS100" s="22" t="str">
        <f t="shared" si="96"/>
        <v/>
      </c>
    </row>
    <row r="101" spans="1:45" x14ac:dyDescent="0.3">
      <c r="A101" s="18">
        <f t="shared" si="22"/>
        <v>91</v>
      </c>
      <c r="B101" s="2">
        <f t="shared" si="23"/>
        <v>92</v>
      </c>
      <c r="C101" s="21" t="str" cm="1">
        <f t="array" ref="C101">IF(ISERROR(INDEX('Post-FTB Report'!$G$4:$G$5000,MATCH(1,($D$6='Post-FTB Report'!$F$4:$F$5000)*($A101='Post-FTB Report'!$E$4:$E$5000),0))),"",INDEX('Post-FTB Report'!$G$4:$G$5000,MATCH(1,($D$6='Post-FTB Report'!$F$4:$F$5000)*($A101='Post-FTB Report'!$E$4:$E$5000),0)))</f>
        <v/>
      </c>
      <c r="D101" s="20"/>
      <c r="E101" s="20"/>
      <c r="F101" s="32" t="str" cm="1">
        <f t="array" ref="F101">IF(ISERROR(INDEX('Post-FTB Report'!$K$4:$K$5000,MATCH(1,($D$6='Post-FTB Report'!$F$4:$F$5000)*($A101='Post-FTB Report'!$E$4:$E$5000),0))),"",INDEX('Post-FTB Report'!$K$4:$K$5000,MATCH(1,($D$6='Post-FTB Report'!$F$4:$F$5000)*($A101='Post-FTB Report'!$E$4:$E$5000),0)))</f>
        <v/>
      </c>
      <c r="G101" s="48" t="str" cm="1">
        <f t="array" ref="G101">IF(ISERROR(INDEX('Post-FTB Report'!$J$4:$J$5000,MATCH(1,($D$6='Post-FTB Report'!$F$4:$F$5000)*($A101='Post-FTB Report'!$E$4:$E$5000),0))),"",INDEX('Post-FTB Report'!$J$4:$J$5000,MATCH(1,($D$6='Post-FTB Report'!$F$4:$F$5000)*($A101='Post-FTB Report'!$E$4:$E$5000),0)))</f>
        <v/>
      </c>
      <c r="H101" s="90" t="str">
        <f t="shared" si="69"/>
        <v/>
      </c>
      <c r="J101" s="22" t="str">
        <f t="shared" ref="J101:AS101" si="97">IF(AND($G101&lt;K$7,$H101&gt;=K$7),$F101/12,"")</f>
        <v/>
      </c>
      <c r="K101" s="22" t="str">
        <f t="shared" si="97"/>
        <v/>
      </c>
      <c r="L101" s="22" t="str">
        <f t="shared" si="97"/>
        <v/>
      </c>
      <c r="M101" s="22" t="str">
        <f t="shared" si="97"/>
        <v/>
      </c>
      <c r="N101" s="22" t="str">
        <f t="shared" si="97"/>
        <v/>
      </c>
      <c r="O101" s="22" t="str">
        <f t="shared" si="97"/>
        <v/>
      </c>
      <c r="P101" s="22" t="str">
        <f t="shared" si="97"/>
        <v/>
      </c>
      <c r="Q101" s="22" t="str">
        <f t="shared" si="97"/>
        <v/>
      </c>
      <c r="R101" s="22" t="str">
        <f t="shared" si="97"/>
        <v/>
      </c>
      <c r="S101" s="22" t="str">
        <f t="shared" si="97"/>
        <v/>
      </c>
      <c r="T101" s="22" t="str">
        <f t="shared" si="97"/>
        <v/>
      </c>
      <c r="U101" s="22" t="str">
        <f t="shared" si="97"/>
        <v/>
      </c>
      <c r="V101" s="22" t="str">
        <f t="shared" si="97"/>
        <v/>
      </c>
      <c r="W101" s="22" t="str">
        <f t="shared" si="97"/>
        <v/>
      </c>
      <c r="X101" s="22" t="str">
        <f t="shared" si="97"/>
        <v/>
      </c>
      <c r="Y101" s="22" t="str">
        <f t="shared" si="97"/>
        <v/>
      </c>
      <c r="Z101" s="22" t="str">
        <f t="shared" si="97"/>
        <v/>
      </c>
      <c r="AA101" s="22" t="str">
        <f t="shared" si="97"/>
        <v/>
      </c>
      <c r="AB101" s="22" t="str">
        <f t="shared" si="97"/>
        <v/>
      </c>
      <c r="AC101" s="22" t="str">
        <f t="shared" si="97"/>
        <v/>
      </c>
      <c r="AD101" s="22" t="str">
        <f t="shared" si="97"/>
        <v/>
      </c>
      <c r="AE101" s="22" t="str">
        <f t="shared" si="97"/>
        <v/>
      </c>
      <c r="AF101" s="22" t="str">
        <f t="shared" si="97"/>
        <v/>
      </c>
      <c r="AG101" s="22" t="str">
        <f t="shared" si="97"/>
        <v/>
      </c>
      <c r="AH101" s="22" t="str">
        <f t="shared" si="97"/>
        <v/>
      </c>
      <c r="AI101" s="22" t="str">
        <f t="shared" si="97"/>
        <v/>
      </c>
      <c r="AJ101" s="22" t="str">
        <f t="shared" si="97"/>
        <v/>
      </c>
      <c r="AK101" s="22" t="str">
        <f t="shared" si="97"/>
        <v/>
      </c>
      <c r="AL101" s="22" t="str">
        <f t="shared" si="97"/>
        <v/>
      </c>
      <c r="AM101" s="22" t="str">
        <f t="shared" si="97"/>
        <v/>
      </c>
      <c r="AN101" s="22" t="str">
        <f t="shared" si="97"/>
        <v/>
      </c>
      <c r="AO101" s="22" t="str">
        <f t="shared" si="97"/>
        <v/>
      </c>
      <c r="AP101" s="22" t="str">
        <f t="shared" si="97"/>
        <v/>
      </c>
      <c r="AQ101" s="22" t="str">
        <f t="shared" si="97"/>
        <v/>
      </c>
      <c r="AR101" s="22" t="str">
        <f t="shared" si="97"/>
        <v/>
      </c>
      <c r="AS101" s="22" t="str">
        <f t="shared" si="97"/>
        <v/>
      </c>
    </row>
    <row r="102" spans="1:45" x14ac:dyDescent="0.3">
      <c r="A102" s="18">
        <f t="shared" si="22"/>
        <v>92</v>
      </c>
      <c r="B102" s="2">
        <f t="shared" si="23"/>
        <v>93</v>
      </c>
      <c r="C102" s="21" t="str" cm="1">
        <f t="array" ref="C102">IF(ISERROR(INDEX('Post-FTB Report'!$G$4:$G$5000,MATCH(1,($D$6='Post-FTB Report'!$F$4:$F$5000)*($A102='Post-FTB Report'!$E$4:$E$5000),0))),"",INDEX('Post-FTB Report'!$G$4:$G$5000,MATCH(1,($D$6='Post-FTB Report'!$F$4:$F$5000)*($A102='Post-FTB Report'!$E$4:$E$5000),0)))</f>
        <v/>
      </c>
      <c r="D102" s="20"/>
      <c r="E102" s="20"/>
      <c r="F102" s="32" t="str" cm="1">
        <f t="array" ref="F102">IF(ISERROR(INDEX('Post-FTB Report'!$K$4:$K$5000,MATCH(1,($D$6='Post-FTB Report'!$F$4:$F$5000)*($A102='Post-FTB Report'!$E$4:$E$5000),0))),"",INDEX('Post-FTB Report'!$K$4:$K$5000,MATCH(1,($D$6='Post-FTB Report'!$F$4:$F$5000)*($A102='Post-FTB Report'!$E$4:$E$5000),0)))</f>
        <v/>
      </c>
      <c r="G102" s="48" t="str" cm="1">
        <f t="array" ref="G102">IF(ISERROR(INDEX('Post-FTB Report'!$J$4:$J$5000,MATCH(1,($D$6='Post-FTB Report'!$F$4:$F$5000)*($A102='Post-FTB Report'!$E$4:$E$5000),0))),"",INDEX('Post-FTB Report'!$J$4:$J$5000,MATCH(1,($D$6='Post-FTB Report'!$F$4:$F$5000)*($A102='Post-FTB Report'!$E$4:$E$5000),0)))</f>
        <v/>
      </c>
      <c r="H102" s="90" t="str">
        <f t="shared" si="69"/>
        <v/>
      </c>
      <c r="J102" s="22" t="str">
        <f t="shared" ref="J102:AS102" si="98">IF(AND($G102&lt;K$7,$H102&gt;=K$7),$F102/12,"")</f>
        <v/>
      </c>
      <c r="K102" s="22" t="str">
        <f t="shared" si="98"/>
        <v/>
      </c>
      <c r="L102" s="22" t="str">
        <f t="shared" si="98"/>
        <v/>
      </c>
      <c r="M102" s="22" t="str">
        <f t="shared" si="98"/>
        <v/>
      </c>
      <c r="N102" s="22" t="str">
        <f t="shared" si="98"/>
        <v/>
      </c>
      <c r="O102" s="22" t="str">
        <f t="shared" si="98"/>
        <v/>
      </c>
      <c r="P102" s="22" t="str">
        <f t="shared" si="98"/>
        <v/>
      </c>
      <c r="Q102" s="22" t="str">
        <f t="shared" si="98"/>
        <v/>
      </c>
      <c r="R102" s="22" t="str">
        <f t="shared" si="98"/>
        <v/>
      </c>
      <c r="S102" s="22" t="str">
        <f t="shared" si="98"/>
        <v/>
      </c>
      <c r="T102" s="22" t="str">
        <f t="shared" si="98"/>
        <v/>
      </c>
      <c r="U102" s="22" t="str">
        <f t="shared" si="98"/>
        <v/>
      </c>
      <c r="V102" s="22" t="str">
        <f t="shared" si="98"/>
        <v/>
      </c>
      <c r="W102" s="22" t="str">
        <f t="shared" si="98"/>
        <v/>
      </c>
      <c r="X102" s="22" t="str">
        <f t="shared" si="98"/>
        <v/>
      </c>
      <c r="Y102" s="22" t="str">
        <f t="shared" si="98"/>
        <v/>
      </c>
      <c r="Z102" s="22" t="str">
        <f t="shared" si="98"/>
        <v/>
      </c>
      <c r="AA102" s="22" t="str">
        <f t="shared" si="98"/>
        <v/>
      </c>
      <c r="AB102" s="22" t="str">
        <f t="shared" si="98"/>
        <v/>
      </c>
      <c r="AC102" s="22" t="str">
        <f t="shared" si="98"/>
        <v/>
      </c>
      <c r="AD102" s="22" t="str">
        <f t="shared" si="98"/>
        <v/>
      </c>
      <c r="AE102" s="22" t="str">
        <f t="shared" si="98"/>
        <v/>
      </c>
      <c r="AF102" s="22" t="str">
        <f t="shared" si="98"/>
        <v/>
      </c>
      <c r="AG102" s="22" t="str">
        <f t="shared" si="98"/>
        <v/>
      </c>
      <c r="AH102" s="22" t="str">
        <f t="shared" si="98"/>
        <v/>
      </c>
      <c r="AI102" s="22" t="str">
        <f t="shared" si="98"/>
        <v/>
      </c>
      <c r="AJ102" s="22" t="str">
        <f t="shared" si="98"/>
        <v/>
      </c>
      <c r="AK102" s="22" t="str">
        <f t="shared" si="98"/>
        <v/>
      </c>
      <c r="AL102" s="22" t="str">
        <f t="shared" si="98"/>
        <v/>
      </c>
      <c r="AM102" s="22" t="str">
        <f t="shared" si="98"/>
        <v/>
      </c>
      <c r="AN102" s="22" t="str">
        <f t="shared" si="98"/>
        <v/>
      </c>
      <c r="AO102" s="22" t="str">
        <f t="shared" si="98"/>
        <v/>
      </c>
      <c r="AP102" s="22" t="str">
        <f t="shared" si="98"/>
        <v/>
      </c>
      <c r="AQ102" s="22" t="str">
        <f t="shared" si="98"/>
        <v/>
      </c>
      <c r="AR102" s="22" t="str">
        <f t="shared" si="98"/>
        <v/>
      </c>
      <c r="AS102" s="22" t="str">
        <f t="shared" si="98"/>
        <v/>
      </c>
    </row>
    <row r="103" spans="1:45" x14ac:dyDescent="0.3">
      <c r="A103" s="18">
        <f t="shared" si="22"/>
        <v>93</v>
      </c>
      <c r="B103" s="2">
        <f t="shared" si="23"/>
        <v>94</v>
      </c>
      <c r="C103" s="21" t="str" cm="1">
        <f t="array" ref="C103">IF(ISERROR(INDEX('Post-FTB Report'!$G$4:$G$5000,MATCH(1,($D$6='Post-FTB Report'!$F$4:$F$5000)*($A103='Post-FTB Report'!$E$4:$E$5000),0))),"",INDEX('Post-FTB Report'!$G$4:$G$5000,MATCH(1,($D$6='Post-FTB Report'!$F$4:$F$5000)*($A103='Post-FTB Report'!$E$4:$E$5000),0)))</f>
        <v/>
      </c>
      <c r="D103" s="20"/>
      <c r="E103" s="20"/>
      <c r="F103" s="32" t="str" cm="1">
        <f t="array" ref="F103">IF(ISERROR(INDEX('Post-FTB Report'!$K$4:$K$5000,MATCH(1,($D$6='Post-FTB Report'!$F$4:$F$5000)*($A103='Post-FTB Report'!$E$4:$E$5000),0))),"",INDEX('Post-FTB Report'!$K$4:$K$5000,MATCH(1,($D$6='Post-FTB Report'!$F$4:$F$5000)*($A103='Post-FTB Report'!$E$4:$E$5000),0)))</f>
        <v/>
      </c>
      <c r="G103" s="48" t="str" cm="1">
        <f t="array" ref="G103">IF(ISERROR(INDEX('Post-FTB Report'!$J$4:$J$5000,MATCH(1,($D$6='Post-FTB Report'!$F$4:$F$5000)*($A103='Post-FTB Report'!$E$4:$E$5000),0))),"",INDEX('Post-FTB Report'!$J$4:$J$5000,MATCH(1,($D$6='Post-FTB Report'!$F$4:$F$5000)*($A103='Post-FTB Report'!$E$4:$E$5000),0)))</f>
        <v/>
      </c>
      <c r="H103" s="90" t="str">
        <f t="shared" si="69"/>
        <v/>
      </c>
      <c r="J103" s="22" t="str">
        <f t="shared" ref="J103:AS103" si="99">IF(AND($G103&lt;K$7,$H103&gt;=K$7),$F103/12,"")</f>
        <v/>
      </c>
      <c r="K103" s="22" t="str">
        <f t="shared" si="99"/>
        <v/>
      </c>
      <c r="L103" s="22" t="str">
        <f t="shared" si="99"/>
        <v/>
      </c>
      <c r="M103" s="22" t="str">
        <f t="shared" si="99"/>
        <v/>
      </c>
      <c r="N103" s="22" t="str">
        <f t="shared" si="99"/>
        <v/>
      </c>
      <c r="O103" s="22" t="str">
        <f t="shared" si="99"/>
        <v/>
      </c>
      <c r="P103" s="22" t="str">
        <f t="shared" si="99"/>
        <v/>
      </c>
      <c r="Q103" s="22" t="str">
        <f t="shared" si="99"/>
        <v/>
      </c>
      <c r="R103" s="22" t="str">
        <f t="shared" si="99"/>
        <v/>
      </c>
      <c r="S103" s="22" t="str">
        <f t="shared" si="99"/>
        <v/>
      </c>
      <c r="T103" s="22" t="str">
        <f t="shared" si="99"/>
        <v/>
      </c>
      <c r="U103" s="22" t="str">
        <f t="shared" si="99"/>
        <v/>
      </c>
      <c r="V103" s="22" t="str">
        <f t="shared" si="99"/>
        <v/>
      </c>
      <c r="W103" s="22" t="str">
        <f t="shared" si="99"/>
        <v/>
      </c>
      <c r="X103" s="22" t="str">
        <f t="shared" si="99"/>
        <v/>
      </c>
      <c r="Y103" s="22" t="str">
        <f t="shared" si="99"/>
        <v/>
      </c>
      <c r="Z103" s="22" t="str">
        <f t="shared" si="99"/>
        <v/>
      </c>
      <c r="AA103" s="22" t="str">
        <f t="shared" si="99"/>
        <v/>
      </c>
      <c r="AB103" s="22" t="str">
        <f t="shared" si="99"/>
        <v/>
      </c>
      <c r="AC103" s="22" t="str">
        <f t="shared" si="99"/>
        <v/>
      </c>
      <c r="AD103" s="22" t="str">
        <f t="shared" si="99"/>
        <v/>
      </c>
      <c r="AE103" s="22" t="str">
        <f t="shared" si="99"/>
        <v/>
      </c>
      <c r="AF103" s="22" t="str">
        <f t="shared" si="99"/>
        <v/>
      </c>
      <c r="AG103" s="22" t="str">
        <f t="shared" si="99"/>
        <v/>
      </c>
      <c r="AH103" s="22" t="str">
        <f t="shared" si="99"/>
        <v/>
      </c>
      <c r="AI103" s="22" t="str">
        <f t="shared" si="99"/>
        <v/>
      </c>
      <c r="AJ103" s="22" t="str">
        <f t="shared" si="99"/>
        <v/>
      </c>
      <c r="AK103" s="22" t="str">
        <f t="shared" si="99"/>
        <v/>
      </c>
      <c r="AL103" s="22" t="str">
        <f t="shared" si="99"/>
        <v/>
      </c>
      <c r="AM103" s="22" t="str">
        <f t="shared" si="99"/>
        <v/>
      </c>
      <c r="AN103" s="22" t="str">
        <f t="shared" si="99"/>
        <v/>
      </c>
      <c r="AO103" s="22" t="str">
        <f t="shared" si="99"/>
        <v/>
      </c>
      <c r="AP103" s="22" t="str">
        <f t="shared" si="99"/>
        <v/>
      </c>
      <c r="AQ103" s="22" t="str">
        <f t="shared" si="99"/>
        <v/>
      </c>
      <c r="AR103" s="22" t="str">
        <f t="shared" si="99"/>
        <v/>
      </c>
      <c r="AS103" s="22" t="str">
        <f t="shared" si="99"/>
        <v/>
      </c>
    </row>
    <row r="104" spans="1:45" x14ac:dyDescent="0.3">
      <c r="A104" s="18">
        <f t="shared" si="22"/>
        <v>94</v>
      </c>
      <c r="B104" s="2">
        <f t="shared" si="23"/>
        <v>95</v>
      </c>
      <c r="C104" s="21" t="str" cm="1">
        <f t="array" ref="C104">IF(ISERROR(INDEX('Post-FTB Report'!$G$4:$G$5000,MATCH(1,($D$6='Post-FTB Report'!$F$4:$F$5000)*($A104='Post-FTB Report'!$E$4:$E$5000),0))),"",INDEX('Post-FTB Report'!$G$4:$G$5000,MATCH(1,($D$6='Post-FTB Report'!$F$4:$F$5000)*($A104='Post-FTB Report'!$E$4:$E$5000),0)))</f>
        <v/>
      </c>
      <c r="D104" s="20"/>
      <c r="E104" s="20"/>
      <c r="F104" s="32" t="str" cm="1">
        <f t="array" ref="F104">IF(ISERROR(INDEX('Post-FTB Report'!$K$4:$K$5000,MATCH(1,($D$6='Post-FTB Report'!$F$4:$F$5000)*($A104='Post-FTB Report'!$E$4:$E$5000),0))),"",INDEX('Post-FTB Report'!$K$4:$K$5000,MATCH(1,($D$6='Post-FTB Report'!$F$4:$F$5000)*($A104='Post-FTB Report'!$E$4:$E$5000),0)))</f>
        <v/>
      </c>
      <c r="G104" s="48" t="str" cm="1">
        <f t="array" ref="G104">IF(ISERROR(INDEX('Post-FTB Report'!$J$4:$J$5000,MATCH(1,($D$6='Post-FTB Report'!$F$4:$F$5000)*($A104='Post-FTB Report'!$E$4:$E$5000),0))),"",INDEX('Post-FTB Report'!$J$4:$J$5000,MATCH(1,($D$6='Post-FTB Report'!$F$4:$F$5000)*($A104='Post-FTB Report'!$E$4:$E$5000),0)))</f>
        <v/>
      </c>
      <c r="H104" s="90" t="str">
        <f t="shared" si="69"/>
        <v/>
      </c>
      <c r="J104" s="22" t="str">
        <f t="shared" ref="J104:AS104" si="100">IF(AND($G104&lt;K$7,$H104&gt;=K$7),$F104/12,"")</f>
        <v/>
      </c>
      <c r="K104" s="22" t="str">
        <f t="shared" si="100"/>
        <v/>
      </c>
      <c r="L104" s="22" t="str">
        <f t="shared" si="100"/>
        <v/>
      </c>
      <c r="M104" s="22" t="str">
        <f t="shared" si="100"/>
        <v/>
      </c>
      <c r="N104" s="22" t="str">
        <f t="shared" si="100"/>
        <v/>
      </c>
      <c r="O104" s="22" t="str">
        <f t="shared" si="100"/>
        <v/>
      </c>
      <c r="P104" s="22" t="str">
        <f t="shared" si="100"/>
        <v/>
      </c>
      <c r="Q104" s="22" t="str">
        <f t="shared" si="100"/>
        <v/>
      </c>
      <c r="R104" s="22" t="str">
        <f t="shared" si="100"/>
        <v/>
      </c>
      <c r="S104" s="22" t="str">
        <f t="shared" si="100"/>
        <v/>
      </c>
      <c r="T104" s="22" t="str">
        <f t="shared" si="100"/>
        <v/>
      </c>
      <c r="U104" s="22" t="str">
        <f t="shared" si="100"/>
        <v/>
      </c>
      <c r="V104" s="22" t="str">
        <f t="shared" si="100"/>
        <v/>
      </c>
      <c r="W104" s="22" t="str">
        <f t="shared" si="100"/>
        <v/>
      </c>
      <c r="X104" s="22" t="str">
        <f t="shared" si="100"/>
        <v/>
      </c>
      <c r="Y104" s="22" t="str">
        <f t="shared" si="100"/>
        <v/>
      </c>
      <c r="Z104" s="22" t="str">
        <f t="shared" si="100"/>
        <v/>
      </c>
      <c r="AA104" s="22" t="str">
        <f t="shared" si="100"/>
        <v/>
      </c>
      <c r="AB104" s="22" t="str">
        <f t="shared" si="100"/>
        <v/>
      </c>
      <c r="AC104" s="22" t="str">
        <f t="shared" si="100"/>
        <v/>
      </c>
      <c r="AD104" s="22" t="str">
        <f t="shared" si="100"/>
        <v/>
      </c>
      <c r="AE104" s="22" t="str">
        <f t="shared" si="100"/>
        <v/>
      </c>
      <c r="AF104" s="22" t="str">
        <f t="shared" si="100"/>
        <v/>
      </c>
      <c r="AG104" s="22" t="str">
        <f t="shared" si="100"/>
        <v/>
      </c>
      <c r="AH104" s="22" t="str">
        <f t="shared" si="100"/>
        <v/>
      </c>
      <c r="AI104" s="22" t="str">
        <f t="shared" si="100"/>
        <v/>
      </c>
      <c r="AJ104" s="22" t="str">
        <f t="shared" si="100"/>
        <v/>
      </c>
      <c r="AK104" s="22" t="str">
        <f t="shared" si="100"/>
        <v/>
      </c>
      <c r="AL104" s="22" t="str">
        <f t="shared" si="100"/>
        <v/>
      </c>
      <c r="AM104" s="22" t="str">
        <f t="shared" si="100"/>
        <v/>
      </c>
      <c r="AN104" s="22" t="str">
        <f t="shared" si="100"/>
        <v/>
      </c>
      <c r="AO104" s="22" t="str">
        <f t="shared" si="100"/>
        <v/>
      </c>
      <c r="AP104" s="22" t="str">
        <f t="shared" si="100"/>
        <v/>
      </c>
      <c r="AQ104" s="22" t="str">
        <f t="shared" si="100"/>
        <v/>
      </c>
      <c r="AR104" s="22" t="str">
        <f t="shared" si="100"/>
        <v/>
      </c>
      <c r="AS104" s="22" t="str">
        <f t="shared" si="100"/>
        <v/>
      </c>
    </row>
    <row r="105" spans="1:45" x14ac:dyDescent="0.3">
      <c r="A105" s="18">
        <f t="shared" si="22"/>
        <v>95</v>
      </c>
      <c r="B105" s="2">
        <f t="shared" si="23"/>
        <v>96</v>
      </c>
      <c r="C105" s="21" t="str" cm="1">
        <f t="array" ref="C105">IF(ISERROR(INDEX('Post-FTB Report'!$G$4:$G$5000,MATCH(1,($D$6='Post-FTB Report'!$F$4:$F$5000)*($A105='Post-FTB Report'!$E$4:$E$5000),0))),"",INDEX('Post-FTB Report'!$G$4:$G$5000,MATCH(1,($D$6='Post-FTB Report'!$F$4:$F$5000)*($A105='Post-FTB Report'!$E$4:$E$5000),0)))</f>
        <v/>
      </c>
      <c r="D105" s="20"/>
      <c r="E105" s="20"/>
      <c r="F105" s="32" t="str" cm="1">
        <f t="array" ref="F105">IF(ISERROR(INDEX('Post-FTB Report'!$K$4:$K$5000,MATCH(1,($D$6='Post-FTB Report'!$F$4:$F$5000)*($A105='Post-FTB Report'!$E$4:$E$5000),0))),"",INDEX('Post-FTB Report'!$K$4:$K$5000,MATCH(1,($D$6='Post-FTB Report'!$F$4:$F$5000)*($A105='Post-FTB Report'!$E$4:$E$5000),0)))</f>
        <v/>
      </c>
      <c r="G105" s="48" t="str" cm="1">
        <f t="array" ref="G105">IF(ISERROR(INDEX('Post-FTB Report'!$J$4:$J$5000,MATCH(1,($D$6='Post-FTB Report'!$F$4:$F$5000)*($A105='Post-FTB Report'!$E$4:$E$5000),0))),"",INDEX('Post-FTB Report'!$J$4:$J$5000,MATCH(1,($D$6='Post-FTB Report'!$F$4:$F$5000)*($A105='Post-FTB Report'!$E$4:$E$5000),0)))</f>
        <v/>
      </c>
      <c r="H105" s="90" t="str">
        <f t="shared" si="69"/>
        <v/>
      </c>
      <c r="J105" s="22" t="str">
        <f t="shared" ref="J105:AS105" si="101">IF(AND($G105&lt;K$7,$H105&gt;=K$7),$F105/12,"")</f>
        <v/>
      </c>
      <c r="K105" s="22" t="str">
        <f t="shared" si="101"/>
        <v/>
      </c>
      <c r="L105" s="22" t="str">
        <f t="shared" si="101"/>
        <v/>
      </c>
      <c r="M105" s="22" t="str">
        <f t="shared" si="101"/>
        <v/>
      </c>
      <c r="N105" s="22" t="str">
        <f t="shared" si="101"/>
        <v/>
      </c>
      <c r="O105" s="22" t="str">
        <f t="shared" si="101"/>
        <v/>
      </c>
      <c r="P105" s="22" t="str">
        <f t="shared" si="101"/>
        <v/>
      </c>
      <c r="Q105" s="22" t="str">
        <f t="shared" si="101"/>
        <v/>
      </c>
      <c r="R105" s="22" t="str">
        <f t="shared" si="101"/>
        <v/>
      </c>
      <c r="S105" s="22" t="str">
        <f t="shared" si="101"/>
        <v/>
      </c>
      <c r="T105" s="22" t="str">
        <f t="shared" si="101"/>
        <v/>
      </c>
      <c r="U105" s="22" t="str">
        <f t="shared" si="101"/>
        <v/>
      </c>
      <c r="V105" s="22" t="str">
        <f t="shared" si="101"/>
        <v/>
      </c>
      <c r="W105" s="22" t="str">
        <f t="shared" si="101"/>
        <v/>
      </c>
      <c r="X105" s="22" t="str">
        <f t="shared" si="101"/>
        <v/>
      </c>
      <c r="Y105" s="22" t="str">
        <f t="shared" si="101"/>
        <v/>
      </c>
      <c r="Z105" s="22" t="str">
        <f t="shared" si="101"/>
        <v/>
      </c>
      <c r="AA105" s="22" t="str">
        <f t="shared" si="101"/>
        <v/>
      </c>
      <c r="AB105" s="22" t="str">
        <f t="shared" si="101"/>
        <v/>
      </c>
      <c r="AC105" s="22" t="str">
        <f t="shared" si="101"/>
        <v/>
      </c>
      <c r="AD105" s="22" t="str">
        <f t="shared" si="101"/>
        <v/>
      </c>
      <c r="AE105" s="22" t="str">
        <f t="shared" si="101"/>
        <v/>
      </c>
      <c r="AF105" s="22" t="str">
        <f t="shared" si="101"/>
        <v/>
      </c>
      <c r="AG105" s="22" t="str">
        <f t="shared" si="101"/>
        <v/>
      </c>
      <c r="AH105" s="22" t="str">
        <f t="shared" si="101"/>
        <v/>
      </c>
      <c r="AI105" s="22" t="str">
        <f t="shared" si="101"/>
        <v/>
      </c>
      <c r="AJ105" s="22" t="str">
        <f t="shared" si="101"/>
        <v/>
      </c>
      <c r="AK105" s="22" t="str">
        <f t="shared" si="101"/>
        <v/>
      </c>
      <c r="AL105" s="22" t="str">
        <f t="shared" si="101"/>
        <v/>
      </c>
      <c r="AM105" s="22" t="str">
        <f t="shared" si="101"/>
        <v/>
      </c>
      <c r="AN105" s="22" t="str">
        <f t="shared" si="101"/>
        <v/>
      </c>
      <c r="AO105" s="22" t="str">
        <f t="shared" si="101"/>
        <v/>
      </c>
      <c r="AP105" s="22" t="str">
        <f t="shared" si="101"/>
        <v/>
      </c>
      <c r="AQ105" s="22" t="str">
        <f t="shared" si="101"/>
        <v/>
      </c>
      <c r="AR105" s="22" t="str">
        <f t="shared" si="101"/>
        <v/>
      </c>
      <c r="AS105" s="22" t="str">
        <f t="shared" si="101"/>
        <v/>
      </c>
    </row>
    <row r="106" spans="1:45" x14ac:dyDescent="0.3">
      <c r="A106" s="18">
        <f t="shared" si="22"/>
        <v>96</v>
      </c>
      <c r="B106" s="2">
        <f t="shared" si="23"/>
        <v>97</v>
      </c>
      <c r="C106" s="21" t="str" cm="1">
        <f t="array" ref="C106">IF(ISERROR(INDEX('Post-FTB Report'!$G$4:$G$5000,MATCH(1,($D$6='Post-FTB Report'!$F$4:$F$5000)*($A106='Post-FTB Report'!$E$4:$E$5000),0))),"",INDEX('Post-FTB Report'!$G$4:$G$5000,MATCH(1,($D$6='Post-FTB Report'!$F$4:$F$5000)*($A106='Post-FTB Report'!$E$4:$E$5000),0)))</f>
        <v/>
      </c>
      <c r="D106" s="20"/>
      <c r="E106" s="20"/>
      <c r="F106" s="32" t="str" cm="1">
        <f t="array" ref="F106">IF(ISERROR(INDEX('Post-FTB Report'!$K$4:$K$5000,MATCH(1,($D$6='Post-FTB Report'!$F$4:$F$5000)*($A106='Post-FTB Report'!$E$4:$E$5000),0))),"",INDEX('Post-FTB Report'!$K$4:$K$5000,MATCH(1,($D$6='Post-FTB Report'!$F$4:$F$5000)*($A106='Post-FTB Report'!$E$4:$E$5000),0)))</f>
        <v/>
      </c>
      <c r="G106" s="48" t="str" cm="1">
        <f t="array" ref="G106">IF(ISERROR(INDEX('Post-FTB Report'!$J$4:$J$5000,MATCH(1,($D$6='Post-FTB Report'!$F$4:$F$5000)*($A106='Post-FTB Report'!$E$4:$E$5000),0))),"",INDEX('Post-FTB Report'!$J$4:$J$5000,MATCH(1,($D$6='Post-FTB Report'!$F$4:$F$5000)*($A106='Post-FTB Report'!$E$4:$E$5000),0)))</f>
        <v/>
      </c>
      <c r="H106" s="90" t="str">
        <f t="shared" ref="H106:H137" si="102">IF(G106="","",EDATE(G106,12))</f>
        <v/>
      </c>
      <c r="J106" s="22" t="str">
        <f t="shared" ref="J106:AS106" si="103">IF(AND($G106&lt;K$7,$H106&gt;=K$7),$F106/12,"")</f>
        <v/>
      </c>
      <c r="K106" s="22" t="str">
        <f t="shared" si="103"/>
        <v/>
      </c>
      <c r="L106" s="22" t="str">
        <f t="shared" si="103"/>
        <v/>
      </c>
      <c r="M106" s="22" t="str">
        <f t="shared" si="103"/>
        <v/>
      </c>
      <c r="N106" s="22" t="str">
        <f t="shared" si="103"/>
        <v/>
      </c>
      <c r="O106" s="22" t="str">
        <f t="shared" si="103"/>
        <v/>
      </c>
      <c r="P106" s="22" t="str">
        <f t="shared" si="103"/>
        <v/>
      </c>
      <c r="Q106" s="22" t="str">
        <f t="shared" si="103"/>
        <v/>
      </c>
      <c r="R106" s="22" t="str">
        <f t="shared" si="103"/>
        <v/>
      </c>
      <c r="S106" s="22" t="str">
        <f t="shared" si="103"/>
        <v/>
      </c>
      <c r="T106" s="22" t="str">
        <f t="shared" si="103"/>
        <v/>
      </c>
      <c r="U106" s="22" t="str">
        <f t="shared" si="103"/>
        <v/>
      </c>
      <c r="V106" s="22" t="str">
        <f t="shared" si="103"/>
        <v/>
      </c>
      <c r="W106" s="22" t="str">
        <f t="shared" si="103"/>
        <v/>
      </c>
      <c r="X106" s="22" t="str">
        <f t="shared" si="103"/>
        <v/>
      </c>
      <c r="Y106" s="22" t="str">
        <f t="shared" si="103"/>
        <v/>
      </c>
      <c r="Z106" s="22" t="str">
        <f t="shared" si="103"/>
        <v/>
      </c>
      <c r="AA106" s="22" t="str">
        <f t="shared" si="103"/>
        <v/>
      </c>
      <c r="AB106" s="22" t="str">
        <f t="shared" si="103"/>
        <v/>
      </c>
      <c r="AC106" s="22" t="str">
        <f t="shared" si="103"/>
        <v/>
      </c>
      <c r="AD106" s="22" t="str">
        <f t="shared" si="103"/>
        <v/>
      </c>
      <c r="AE106" s="22" t="str">
        <f t="shared" si="103"/>
        <v/>
      </c>
      <c r="AF106" s="22" t="str">
        <f t="shared" si="103"/>
        <v/>
      </c>
      <c r="AG106" s="22" t="str">
        <f t="shared" si="103"/>
        <v/>
      </c>
      <c r="AH106" s="22" t="str">
        <f t="shared" si="103"/>
        <v/>
      </c>
      <c r="AI106" s="22" t="str">
        <f t="shared" si="103"/>
        <v/>
      </c>
      <c r="AJ106" s="22" t="str">
        <f t="shared" si="103"/>
        <v/>
      </c>
      <c r="AK106" s="22" t="str">
        <f t="shared" si="103"/>
        <v/>
      </c>
      <c r="AL106" s="22" t="str">
        <f t="shared" si="103"/>
        <v/>
      </c>
      <c r="AM106" s="22" t="str">
        <f t="shared" si="103"/>
        <v/>
      </c>
      <c r="AN106" s="22" t="str">
        <f t="shared" si="103"/>
        <v/>
      </c>
      <c r="AO106" s="22" t="str">
        <f t="shared" si="103"/>
        <v/>
      </c>
      <c r="AP106" s="22" t="str">
        <f t="shared" si="103"/>
        <v/>
      </c>
      <c r="AQ106" s="22" t="str">
        <f t="shared" si="103"/>
        <v/>
      </c>
      <c r="AR106" s="22" t="str">
        <f t="shared" si="103"/>
        <v/>
      </c>
      <c r="AS106" s="22" t="str">
        <f t="shared" si="103"/>
        <v/>
      </c>
    </row>
    <row r="107" spans="1:45" x14ac:dyDescent="0.3">
      <c r="A107" s="18">
        <f t="shared" si="22"/>
        <v>97</v>
      </c>
      <c r="B107" s="2">
        <f t="shared" si="23"/>
        <v>98</v>
      </c>
      <c r="C107" s="21" t="str" cm="1">
        <f t="array" ref="C107">IF(ISERROR(INDEX('Post-FTB Report'!$G$4:$G$5000,MATCH(1,($D$6='Post-FTB Report'!$F$4:$F$5000)*($A107='Post-FTB Report'!$E$4:$E$5000),0))),"",INDEX('Post-FTB Report'!$G$4:$G$5000,MATCH(1,($D$6='Post-FTB Report'!$F$4:$F$5000)*($A107='Post-FTB Report'!$E$4:$E$5000),0)))</f>
        <v/>
      </c>
      <c r="D107" s="20"/>
      <c r="E107" s="20"/>
      <c r="F107" s="32" t="str" cm="1">
        <f t="array" ref="F107">IF(ISERROR(INDEX('Post-FTB Report'!$K$4:$K$5000,MATCH(1,($D$6='Post-FTB Report'!$F$4:$F$5000)*($A107='Post-FTB Report'!$E$4:$E$5000),0))),"",INDEX('Post-FTB Report'!$K$4:$K$5000,MATCH(1,($D$6='Post-FTB Report'!$F$4:$F$5000)*($A107='Post-FTB Report'!$E$4:$E$5000),0)))</f>
        <v/>
      </c>
      <c r="G107" s="48" t="str" cm="1">
        <f t="array" ref="G107">IF(ISERROR(INDEX('Post-FTB Report'!$J$4:$J$5000,MATCH(1,($D$6='Post-FTB Report'!$F$4:$F$5000)*($A107='Post-FTB Report'!$E$4:$E$5000),0))),"",INDEX('Post-FTB Report'!$J$4:$J$5000,MATCH(1,($D$6='Post-FTB Report'!$F$4:$F$5000)*($A107='Post-FTB Report'!$E$4:$E$5000),0)))</f>
        <v/>
      </c>
      <c r="H107" s="90" t="str">
        <f t="shared" si="102"/>
        <v/>
      </c>
      <c r="J107" s="22" t="str">
        <f t="shared" ref="J107:AS107" si="104">IF(AND($G107&lt;K$7,$H107&gt;=K$7),$F107/12,"")</f>
        <v/>
      </c>
      <c r="K107" s="22" t="str">
        <f t="shared" si="104"/>
        <v/>
      </c>
      <c r="L107" s="22" t="str">
        <f t="shared" si="104"/>
        <v/>
      </c>
      <c r="M107" s="22" t="str">
        <f t="shared" si="104"/>
        <v/>
      </c>
      <c r="N107" s="22" t="str">
        <f t="shared" si="104"/>
        <v/>
      </c>
      <c r="O107" s="22" t="str">
        <f t="shared" si="104"/>
        <v/>
      </c>
      <c r="P107" s="22" t="str">
        <f t="shared" si="104"/>
        <v/>
      </c>
      <c r="Q107" s="22" t="str">
        <f t="shared" si="104"/>
        <v/>
      </c>
      <c r="R107" s="22" t="str">
        <f t="shared" si="104"/>
        <v/>
      </c>
      <c r="S107" s="22" t="str">
        <f t="shared" si="104"/>
        <v/>
      </c>
      <c r="T107" s="22" t="str">
        <f t="shared" si="104"/>
        <v/>
      </c>
      <c r="U107" s="22" t="str">
        <f t="shared" si="104"/>
        <v/>
      </c>
      <c r="V107" s="22" t="str">
        <f t="shared" si="104"/>
        <v/>
      </c>
      <c r="W107" s="22" t="str">
        <f t="shared" si="104"/>
        <v/>
      </c>
      <c r="X107" s="22" t="str">
        <f t="shared" si="104"/>
        <v/>
      </c>
      <c r="Y107" s="22" t="str">
        <f t="shared" si="104"/>
        <v/>
      </c>
      <c r="Z107" s="22" t="str">
        <f t="shared" si="104"/>
        <v/>
      </c>
      <c r="AA107" s="22" t="str">
        <f t="shared" si="104"/>
        <v/>
      </c>
      <c r="AB107" s="22" t="str">
        <f t="shared" si="104"/>
        <v/>
      </c>
      <c r="AC107" s="22" t="str">
        <f t="shared" si="104"/>
        <v/>
      </c>
      <c r="AD107" s="22" t="str">
        <f t="shared" si="104"/>
        <v/>
      </c>
      <c r="AE107" s="22" t="str">
        <f t="shared" si="104"/>
        <v/>
      </c>
      <c r="AF107" s="22" t="str">
        <f t="shared" si="104"/>
        <v/>
      </c>
      <c r="AG107" s="22" t="str">
        <f t="shared" si="104"/>
        <v/>
      </c>
      <c r="AH107" s="22" t="str">
        <f t="shared" si="104"/>
        <v/>
      </c>
      <c r="AI107" s="22" t="str">
        <f t="shared" si="104"/>
        <v/>
      </c>
      <c r="AJ107" s="22" t="str">
        <f t="shared" si="104"/>
        <v/>
      </c>
      <c r="AK107" s="22" t="str">
        <f t="shared" si="104"/>
        <v/>
      </c>
      <c r="AL107" s="22" t="str">
        <f t="shared" si="104"/>
        <v/>
      </c>
      <c r="AM107" s="22" t="str">
        <f t="shared" si="104"/>
        <v/>
      </c>
      <c r="AN107" s="22" t="str">
        <f t="shared" si="104"/>
        <v/>
      </c>
      <c r="AO107" s="22" t="str">
        <f t="shared" si="104"/>
        <v/>
      </c>
      <c r="AP107" s="22" t="str">
        <f t="shared" si="104"/>
        <v/>
      </c>
      <c r="AQ107" s="22" t="str">
        <f t="shared" si="104"/>
        <v/>
      </c>
      <c r="AR107" s="22" t="str">
        <f t="shared" si="104"/>
        <v/>
      </c>
      <c r="AS107" s="22" t="str">
        <f t="shared" si="104"/>
        <v/>
      </c>
    </row>
    <row r="108" spans="1:45" x14ac:dyDescent="0.3">
      <c r="A108" s="18">
        <f t="shared" si="22"/>
        <v>98</v>
      </c>
      <c r="B108" s="2">
        <f t="shared" si="23"/>
        <v>99</v>
      </c>
      <c r="C108" s="21" t="str" cm="1">
        <f t="array" ref="C108">IF(ISERROR(INDEX('Post-FTB Report'!$G$4:$G$5000,MATCH(1,($D$6='Post-FTB Report'!$F$4:$F$5000)*($A108='Post-FTB Report'!$E$4:$E$5000),0))),"",INDEX('Post-FTB Report'!$G$4:$G$5000,MATCH(1,($D$6='Post-FTB Report'!$F$4:$F$5000)*($A108='Post-FTB Report'!$E$4:$E$5000),0)))</f>
        <v/>
      </c>
      <c r="D108" s="20"/>
      <c r="E108" s="20"/>
      <c r="F108" s="32" t="str" cm="1">
        <f t="array" ref="F108">IF(ISERROR(INDEX('Post-FTB Report'!$K$4:$K$5000,MATCH(1,($D$6='Post-FTB Report'!$F$4:$F$5000)*($A108='Post-FTB Report'!$E$4:$E$5000),0))),"",INDEX('Post-FTB Report'!$K$4:$K$5000,MATCH(1,($D$6='Post-FTB Report'!$F$4:$F$5000)*($A108='Post-FTB Report'!$E$4:$E$5000),0)))</f>
        <v/>
      </c>
      <c r="G108" s="48" t="str" cm="1">
        <f t="array" ref="G108">IF(ISERROR(INDEX('Post-FTB Report'!$J$4:$J$5000,MATCH(1,($D$6='Post-FTB Report'!$F$4:$F$5000)*($A108='Post-FTB Report'!$E$4:$E$5000),0))),"",INDEX('Post-FTB Report'!$J$4:$J$5000,MATCH(1,($D$6='Post-FTB Report'!$F$4:$F$5000)*($A108='Post-FTB Report'!$E$4:$E$5000),0)))</f>
        <v/>
      </c>
      <c r="H108" s="90" t="str">
        <f t="shared" si="102"/>
        <v/>
      </c>
      <c r="J108" s="22" t="str">
        <f t="shared" ref="J108:AS108" si="105">IF(AND($G108&lt;K$7,$H108&gt;=K$7),$F108/12,"")</f>
        <v/>
      </c>
      <c r="K108" s="22" t="str">
        <f t="shared" si="105"/>
        <v/>
      </c>
      <c r="L108" s="22" t="str">
        <f t="shared" si="105"/>
        <v/>
      </c>
      <c r="M108" s="22" t="str">
        <f t="shared" si="105"/>
        <v/>
      </c>
      <c r="N108" s="22" t="str">
        <f t="shared" si="105"/>
        <v/>
      </c>
      <c r="O108" s="22" t="str">
        <f t="shared" si="105"/>
        <v/>
      </c>
      <c r="P108" s="22" t="str">
        <f t="shared" si="105"/>
        <v/>
      </c>
      <c r="Q108" s="22" t="str">
        <f t="shared" si="105"/>
        <v/>
      </c>
      <c r="R108" s="22" t="str">
        <f t="shared" si="105"/>
        <v/>
      </c>
      <c r="S108" s="22" t="str">
        <f t="shared" si="105"/>
        <v/>
      </c>
      <c r="T108" s="22" t="str">
        <f t="shared" si="105"/>
        <v/>
      </c>
      <c r="U108" s="22" t="str">
        <f t="shared" si="105"/>
        <v/>
      </c>
      <c r="V108" s="22" t="str">
        <f t="shared" si="105"/>
        <v/>
      </c>
      <c r="W108" s="22" t="str">
        <f t="shared" si="105"/>
        <v/>
      </c>
      <c r="X108" s="22" t="str">
        <f t="shared" si="105"/>
        <v/>
      </c>
      <c r="Y108" s="22" t="str">
        <f t="shared" si="105"/>
        <v/>
      </c>
      <c r="Z108" s="22" t="str">
        <f t="shared" si="105"/>
        <v/>
      </c>
      <c r="AA108" s="22" t="str">
        <f t="shared" si="105"/>
        <v/>
      </c>
      <c r="AB108" s="22" t="str">
        <f t="shared" si="105"/>
        <v/>
      </c>
      <c r="AC108" s="22" t="str">
        <f t="shared" si="105"/>
        <v/>
      </c>
      <c r="AD108" s="22" t="str">
        <f t="shared" si="105"/>
        <v/>
      </c>
      <c r="AE108" s="22" t="str">
        <f t="shared" si="105"/>
        <v/>
      </c>
      <c r="AF108" s="22" t="str">
        <f t="shared" si="105"/>
        <v/>
      </c>
      <c r="AG108" s="22" t="str">
        <f t="shared" si="105"/>
        <v/>
      </c>
      <c r="AH108" s="22" t="str">
        <f t="shared" si="105"/>
        <v/>
      </c>
      <c r="AI108" s="22" t="str">
        <f t="shared" si="105"/>
        <v/>
      </c>
      <c r="AJ108" s="22" t="str">
        <f t="shared" si="105"/>
        <v/>
      </c>
      <c r="AK108" s="22" t="str">
        <f t="shared" si="105"/>
        <v/>
      </c>
      <c r="AL108" s="22" t="str">
        <f t="shared" si="105"/>
        <v/>
      </c>
      <c r="AM108" s="22" t="str">
        <f t="shared" si="105"/>
        <v/>
      </c>
      <c r="AN108" s="22" t="str">
        <f t="shared" si="105"/>
        <v/>
      </c>
      <c r="AO108" s="22" t="str">
        <f t="shared" si="105"/>
        <v/>
      </c>
      <c r="AP108" s="22" t="str">
        <f t="shared" si="105"/>
        <v/>
      </c>
      <c r="AQ108" s="22" t="str">
        <f t="shared" si="105"/>
        <v/>
      </c>
      <c r="AR108" s="22" t="str">
        <f t="shared" si="105"/>
        <v/>
      </c>
      <c r="AS108" s="22" t="str">
        <f t="shared" si="105"/>
        <v/>
      </c>
    </row>
    <row r="109" spans="1:45" x14ac:dyDescent="0.3">
      <c r="A109" s="18">
        <f t="shared" si="22"/>
        <v>99</v>
      </c>
      <c r="B109" s="2">
        <f t="shared" si="23"/>
        <v>100</v>
      </c>
      <c r="C109" s="21" t="str" cm="1">
        <f t="array" ref="C109">IF(ISERROR(INDEX('Post-FTB Report'!$G$4:$G$5000,MATCH(1,($D$6='Post-FTB Report'!$F$4:$F$5000)*($A109='Post-FTB Report'!$E$4:$E$5000),0))),"",INDEX('Post-FTB Report'!$G$4:$G$5000,MATCH(1,($D$6='Post-FTB Report'!$F$4:$F$5000)*($A109='Post-FTB Report'!$E$4:$E$5000),0)))</f>
        <v/>
      </c>
      <c r="D109" s="20"/>
      <c r="E109" s="20"/>
      <c r="F109" s="32" t="str" cm="1">
        <f t="array" ref="F109">IF(ISERROR(INDEX('Post-FTB Report'!$K$4:$K$5000,MATCH(1,($D$6='Post-FTB Report'!$F$4:$F$5000)*($A109='Post-FTB Report'!$E$4:$E$5000),0))),"",INDEX('Post-FTB Report'!$K$4:$K$5000,MATCH(1,($D$6='Post-FTB Report'!$F$4:$F$5000)*($A109='Post-FTB Report'!$E$4:$E$5000),0)))</f>
        <v/>
      </c>
      <c r="G109" s="48" t="str" cm="1">
        <f t="array" ref="G109">IF(ISERROR(INDEX('Post-FTB Report'!$J$4:$J$5000,MATCH(1,($D$6='Post-FTB Report'!$F$4:$F$5000)*($A109='Post-FTB Report'!$E$4:$E$5000),0))),"",INDEX('Post-FTB Report'!$J$4:$J$5000,MATCH(1,($D$6='Post-FTB Report'!$F$4:$F$5000)*($A109='Post-FTB Report'!$E$4:$E$5000),0)))</f>
        <v/>
      </c>
      <c r="H109" s="90" t="str">
        <f t="shared" si="102"/>
        <v/>
      </c>
      <c r="J109" s="22" t="str">
        <f t="shared" ref="J109:AS109" si="106">IF(AND($G109&lt;K$7,$H109&gt;=K$7),$F109/12,"")</f>
        <v/>
      </c>
      <c r="K109" s="22" t="str">
        <f t="shared" si="106"/>
        <v/>
      </c>
      <c r="L109" s="22" t="str">
        <f t="shared" si="106"/>
        <v/>
      </c>
      <c r="M109" s="22" t="str">
        <f t="shared" si="106"/>
        <v/>
      </c>
      <c r="N109" s="22" t="str">
        <f t="shared" si="106"/>
        <v/>
      </c>
      <c r="O109" s="22" t="str">
        <f t="shared" si="106"/>
        <v/>
      </c>
      <c r="P109" s="22" t="str">
        <f t="shared" si="106"/>
        <v/>
      </c>
      <c r="Q109" s="22" t="str">
        <f t="shared" si="106"/>
        <v/>
      </c>
      <c r="R109" s="22" t="str">
        <f t="shared" si="106"/>
        <v/>
      </c>
      <c r="S109" s="22" t="str">
        <f t="shared" si="106"/>
        <v/>
      </c>
      <c r="T109" s="22" t="str">
        <f t="shared" si="106"/>
        <v/>
      </c>
      <c r="U109" s="22" t="str">
        <f t="shared" si="106"/>
        <v/>
      </c>
      <c r="V109" s="22" t="str">
        <f t="shared" si="106"/>
        <v/>
      </c>
      <c r="W109" s="22" t="str">
        <f t="shared" si="106"/>
        <v/>
      </c>
      <c r="X109" s="22" t="str">
        <f t="shared" si="106"/>
        <v/>
      </c>
      <c r="Y109" s="22" t="str">
        <f t="shared" si="106"/>
        <v/>
      </c>
      <c r="Z109" s="22" t="str">
        <f t="shared" si="106"/>
        <v/>
      </c>
      <c r="AA109" s="22" t="str">
        <f t="shared" si="106"/>
        <v/>
      </c>
      <c r="AB109" s="22" t="str">
        <f t="shared" si="106"/>
        <v/>
      </c>
      <c r="AC109" s="22" t="str">
        <f t="shared" si="106"/>
        <v/>
      </c>
      <c r="AD109" s="22" t="str">
        <f t="shared" si="106"/>
        <v/>
      </c>
      <c r="AE109" s="22" t="str">
        <f t="shared" si="106"/>
        <v/>
      </c>
      <c r="AF109" s="22" t="str">
        <f t="shared" si="106"/>
        <v/>
      </c>
      <c r="AG109" s="22" t="str">
        <f t="shared" si="106"/>
        <v/>
      </c>
      <c r="AH109" s="22" t="str">
        <f t="shared" si="106"/>
        <v/>
      </c>
      <c r="AI109" s="22" t="str">
        <f t="shared" si="106"/>
        <v/>
      </c>
      <c r="AJ109" s="22" t="str">
        <f t="shared" si="106"/>
        <v/>
      </c>
      <c r="AK109" s="22" t="str">
        <f t="shared" si="106"/>
        <v/>
      </c>
      <c r="AL109" s="22" t="str">
        <f t="shared" si="106"/>
        <v/>
      </c>
      <c r="AM109" s="22" t="str">
        <f t="shared" si="106"/>
        <v/>
      </c>
      <c r="AN109" s="22" t="str">
        <f t="shared" si="106"/>
        <v/>
      </c>
      <c r="AO109" s="22" t="str">
        <f t="shared" si="106"/>
        <v/>
      </c>
      <c r="AP109" s="22" t="str">
        <f t="shared" si="106"/>
        <v/>
      </c>
      <c r="AQ109" s="22" t="str">
        <f t="shared" si="106"/>
        <v/>
      </c>
      <c r="AR109" s="22" t="str">
        <f t="shared" si="106"/>
        <v/>
      </c>
      <c r="AS109" s="22" t="str">
        <f t="shared" si="106"/>
        <v/>
      </c>
    </row>
    <row r="110" spans="1:45" x14ac:dyDescent="0.3">
      <c r="A110" s="18">
        <f t="shared" si="22"/>
        <v>100</v>
      </c>
      <c r="B110" s="2">
        <f t="shared" si="23"/>
        <v>101</v>
      </c>
      <c r="C110" s="21" t="str" cm="1">
        <f t="array" ref="C110">IF(ISERROR(INDEX('Post-FTB Report'!$G$4:$G$5000,MATCH(1,($D$6='Post-FTB Report'!$F$4:$F$5000)*($A110='Post-FTB Report'!$E$4:$E$5000),0))),"",INDEX('Post-FTB Report'!$G$4:$G$5000,MATCH(1,($D$6='Post-FTB Report'!$F$4:$F$5000)*($A110='Post-FTB Report'!$E$4:$E$5000),0)))</f>
        <v/>
      </c>
      <c r="D110" s="20"/>
      <c r="E110" s="20"/>
      <c r="F110" s="32" t="str" cm="1">
        <f t="array" ref="F110">IF(ISERROR(INDEX('Post-FTB Report'!$K$4:$K$5000,MATCH(1,($D$6='Post-FTB Report'!$F$4:$F$5000)*($A110='Post-FTB Report'!$E$4:$E$5000),0))),"",INDEX('Post-FTB Report'!$K$4:$K$5000,MATCH(1,($D$6='Post-FTB Report'!$F$4:$F$5000)*($A110='Post-FTB Report'!$E$4:$E$5000),0)))</f>
        <v/>
      </c>
      <c r="G110" s="48" t="str" cm="1">
        <f t="array" ref="G110">IF(ISERROR(INDEX('Post-FTB Report'!$J$4:$J$5000,MATCH(1,($D$6='Post-FTB Report'!$F$4:$F$5000)*($A110='Post-FTB Report'!$E$4:$E$5000),0))),"",INDEX('Post-FTB Report'!$J$4:$J$5000,MATCH(1,($D$6='Post-FTB Report'!$F$4:$F$5000)*($A110='Post-FTB Report'!$E$4:$E$5000),0)))</f>
        <v/>
      </c>
      <c r="H110" s="90" t="str">
        <f t="shared" si="102"/>
        <v/>
      </c>
      <c r="J110" s="22" t="str">
        <f t="shared" ref="J110:AS110" si="107">IF(AND($G110&lt;K$7,$H110&gt;=K$7),$F110/12,"")</f>
        <v/>
      </c>
      <c r="K110" s="22" t="str">
        <f t="shared" si="107"/>
        <v/>
      </c>
      <c r="L110" s="22" t="str">
        <f t="shared" si="107"/>
        <v/>
      </c>
      <c r="M110" s="22" t="str">
        <f t="shared" si="107"/>
        <v/>
      </c>
      <c r="N110" s="22" t="str">
        <f t="shared" si="107"/>
        <v/>
      </c>
      <c r="O110" s="22" t="str">
        <f t="shared" si="107"/>
        <v/>
      </c>
      <c r="P110" s="22" t="str">
        <f t="shared" si="107"/>
        <v/>
      </c>
      <c r="Q110" s="22" t="str">
        <f t="shared" si="107"/>
        <v/>
      </c>
      <c r="R110" s="22" t="str">
        <f t="shared" si="107"/>
        <v/>
      </c>
      <c r="S110" s="22" t="str">
        <f t="shared" si="107"/>
        <v/>
      </c>
      <c r="T110" s="22" t="str">
        <f t="shared" si="107"/>
        <v/>
      </c>
      <c r="U110" s="22" t="str">
        <f t="shared" si="107"/>
        <v/>
      </c>
      <c r="V110" s="22" t="str">
        <f t="shared" si="107"/>
        <v/>
      </c>
      <c r="W110" s="22" t="str">
        <f t="shared" si="107"/>
        <v/>
      </c>
      <c r="X110" s="22" t="str">
        <f t="shared" si="107"/>
        <v/>
      </c>
      <c r="Y110" s="22" t="str">
        <f t="shared" si="107"/>
        <v/>
      </c>
      <c r="Z110" s="22" t="str">
        <f t="shared" si="107"/>
        <v/>
      </c>
      <c r="AA110" s="22" t="str">
        <f t="shared" si="107"/>
        <v/>
      </c>
      <c r="AB110" s="22" t="str">
        <f t="shared" si="107"/>
        <v/>
      </c>
      <c r="AC110" s="22" t="str">
        <f t="shared" si="107"/>
        <v/>
      </c>
      <c r="AD110" s="22" t="str">
        <f t="shared" si="107"/>
        <v/>
      </c>
      <c r="AE110" s="22" t="str">
        <f t="shared" si="107"/>
        <v/>
      </c>
      <c r="AF110" s="22" t="str">
        <f t="shared" si="107"/>
        <v/>
      </c>
      <c r="AG110" s="22" t="str">
        <f t="shared" si="107"/>
        <v/>
      </c>
      <c r="AH110" s="22" t="str">
        <f t="shared" si="107"/>
        <v/>
      </c>
      <c r="AI110" s="22" t="str">
        <f t="shared" si="107"/>
        <v/>
      </c>
      <c r="AJ110" s="22" t="str">
        <f t="shared" si="107"/>
        <v/>
      </c>
      <c r="AK110" s="22" t="str">
        <f t="shared" si="107"/>
        <v/>
      </c>
      <c r="AL110" s="22" t="str">
        <f t="shared" si="107"/>
        <v/>
      </c>
      <c r="AM110" s="22" t="str">
        <f t="shared" si="107"/>
        <v/>
      </c>
      <c r="AN110" s="22" t="str">
        <f t="shared" si="107"/>
        <v/>
      </c>
      <c r="AO110" s="22" t="str">
        <f t="shared" si="107"/>
        <v/>
      </c>
      <c r="AP110" s="22" t="str">
        <f t="shared" si="107"/>
        <v/>
      </c>
      <c r="AQ110" s="22" t="str">
        <f t="shared" si="107"/>
        <v/>
      </c>
      <c r="AR110" s="22" t="str">
        <f t="shared" si="107"/>
        <v/>
      </c>
      <c r="AS110" s="22" t="str">
        <f t="shared" si="107"/>
        <v/>
      </c>
    </row>
    <row r="111" spans="1:45" x14ac:dyDescent="0.3">
      <c r="A111" s="18">
        <f t="shared" si="22"/>
        <v>101</v>
      </c>
      <c r="B111" s="2">
        <f t="shared" si="23"/>
        <v>102</v>
      </c>
      <c r="C111" s="21" t="str" cm="1">
        <f t="array" ref="C111">IF(ISERROR(INDEX('Post-FTB Report'!$G$4:$G$5000,MATCH(1,($D$6='Post-FTB Report'!$F$4:$F$5000)*($A111='Post-FTB Report'!$E$4:$E$5000),0))),"",INDEX('Post-FTB Report'!$G$4:$G$5000,MATCH(1,($D$6='Post-FTB Report'!$F$4:$F$5000)*($A111='Post-FTB Report'!$E$4:$E$5000),0)))</f>
        <v/>
      </c>
      <c r="D111" s="20"/>
      <c r="E111" s="20"/>
      <c r="F111" s="32" t="str" cm="1">
        <f t="array" ref="F111">IF(ISERROR(INDEX('Post-FTB Report'!$K$4:$K$5000,MATCH(1,($D$6='Post-FTB Report'!$F$4:$F$5000)*($A111='Post-FTB Report'!$E$4:$E$5000),0))),"",INDEX('Post-FTB Report'!$K$4:$K$5000,MATCH(1,($D$6='Post-FTB Report'!$F$4:$F$5000)*($A111='Post-FTB Report'!$E$4:$E$5000),0)))</f>
        <v/>
      </c>
      <c r="G111" s="48" t="str" cm="1">
        <f t="array" ref="G111">IF(ISERROR(INDEX('Post-FTB Report'!$J$4:$J$5000,MATCH(1,($D$6='Post-FTB Report'!$F$4:$F$5000)*($A111='Post-FTB Report'!$E$4:$E$5000),0))),"",INDEX('Post-FTB Report'!$J$4:$J$5000,MATCH(1,($D$6='Post-FTB Report'!$F$4:$F$5000)*($A111='Post-FTB Report'!$E$4:$E$5000),0)))</f>
        <v/>
      </c>
      <c r="H111" s="90" t="str">
        <f t="shared" si="102"/>
        <v/>
      </c>
      <c r="J111" s="22" t="str">
        <f t="shared" ref="J111:AS111" si="108">IF(AND($G111&lt;K$7,$H111&gt;=K$7),$F111/12,"")</f>
        <v/>
      </c>
      <c r="K111" s="22" t="str">
        <f t="shared" si="108"/>
        <v/>
      </c>
      <c r="L111" s="22" t="str">
        <f t="shared" si="108"/>
        <v/>
      </c>
      <c r="M111" s="22" t="str">
        <f t="shared" si="108"/>
        <v/>
      </c>
      <c r="N111" s="22" t="str">
        <f t="shared" si="108"/>
        <v/>
      </c>
      <c r="O111" s="22" t="str">
        <f t="shared" si="108"/>
        <v/>
      </c>
      <c r="P111" s="22" t="str">
        <f t="shared" si="108"/>
        <v/>
      </c>
      <c r="Q111" s="22" t="str">
        <f t="shared" si="108"/>
        <v/>
      </c>
      <c r="R111" s="22" t="str">
        <f t="shared" si="108"/>
        <v/>
      </c>
      <c r="S111" s="22" t="str">
        <f t="shared" si="108"/>
        <v/>
      </c>
      <c r="T111" s="22" t="str">
        <f t="shared" si="108"/>
        <v/>
      </c>
      <c r="U111" s="22" t="str">
        <f t="shared" si="108"/>
        <v/>
      </c>
      <c r="V111" s="22" t="str">
        <f t="shared" si="108"/>
        <v/>
      </c>
      <c r="W111" s="22" t="str">
        <f t="shared" si="108"/>
        <v/>
      </c>
      <c r="X111" s="22" t="str">
        <f t="shared" si="108"/>
        <v/>
      </c>
      <c r="Y111" s="22" t="str">
        <f t="shared" si="108"/>
        <v/>
      </c>
      <c r="Z111" s="22" t="str">
        <f t="shared" si="108"/>
        <v/>
      </c>
      <c r="AA111" s="22" t="str">
        <f t="shared" si="108"/>
        <v/>
      </c>
      <c r="AB111" s="22" t="str">
        <f t="shared" si="108"/>
        <v/>
      </c>
      <c r="AC111" s="22" t="str">
        <f t="shared" si="108"/>
        <v/>
      </c>
      <c r="AD111" s="22" t="str">
        <f t="shared" si="108"/>
        <v/>
      </c>
      <c r="AE111" s="22" t="str">
        <f t="shared" si="108"/>
        <v/>
      </c>
      <c r="AF111" s="22" t="str">
        <f t="shared" si="108"/>
        <v/>
      </c>
      <c r="AG111" s="22" t="str">
        <f t="shared" si="108"/>
        <v/>
      </c>
      <c r="AH111" s="22" t="str">
        <f t="shared" si="108"/>
        <v/>
      </c>
      <c r="AI111" s="22" t="str">
        <f t="shared" si="108"/>
        <v/>
      </c>
      <c r="AJ111" s="22" t="str">
        <f t="shared" si="108"/>
        <v/>
      </c>
      <c r="AK111" s="22" t="str">
        <f t="shared" si="108"/>
        <v/>
      </c>
      <c r="AL111" s="22" t="str">
        <f t="shared" si="108"/>
        <v/>
      </c>
      <c r="AM111" s="22" t="str">
        <f t="shared" si="108"/>
        <v/>
      </c>
      <c r="AN111" s="22" t="str">
        <f t="shared" si="108"/>
        <v/>
      </c>
      <c r="AO111" s="22" t="str">
        <f t="shared" si="108"/>
        <v/>
      </c>
      <c r="AP111" s="22" t="str">
        <f t="shared" si="108"/>
        <v/>
      </c>
      <c r="AQ111" s="22" t="str">
        <f t="shared" si="108"/>
        <v/>
      </c>
      <c r="AR111" s="22" t="str">
        <f t="shared" si="108"/>
        <v/>
      </c>
      <c r="AS111" s="22" t="str">
        <f t="shared" si="108"/>
        <v/>
      </c>
    </row>
    <row r="112" spans="1:45" x14ac:dyDescent="0.3">
      <c r="A112" s="18">
        <f t="shared" si="22"/>
        <v>102</v>
      </c>
      <c r="B112" s="2">
        <f t="shared" si="23"/>
        <v>103</v>
      </c>
      <c r="C112" s="21" t="str" cm="1">
        <f t="array" ref="C112">IF(ISERROR(INDEX('Post-FTB Report'!$G$4:$G$5000,MATCH(1,($D$6='Post-FTB Report'!$F$4:$F$5000)*($A112='Post-FTB Report'!$E$4:$E$5000),0))),"",INDEX('Post-FTB Report'!$G$4:$G$5000,MATCH(1,($D$6='Post-FTB Report'!$F$4:$F$5000)*($A112='Post-FTB Report'!$E$4:$E$5000),0)))</f>
        <v/>
      </c>
      <c r="D112" s="20"/>
      <c r="E112" s="20"/>
      <c r="F112" s="32" t="str" cm="1">
        <f t="array" ref="F112">IF(ISERROR(INDEX('Post-FTB Report'!$K$4:$K$5000,MATCH(1,($D$6='Post-FTB Report'!$F$4:$F$5000)*($A112='Post-FTB Report'!$E$4:$E$5000),0))),"",INDEX('Post-FTB Report'!$K$4:$K$5000,MATCH(1,($D$6='Post-FTB Report'!$F$4:$F$5000)*($A112='Post-FTB Report'!$E$4:$E$5000),0)))</f>
        <v/>
      </c>
      <c r="G112" s="48" t="str" cm="1">
        <f t="array" ref="G112">IF(ISERROR(INDEX('Post-FTB Report'!$J$4:$J$5000,MATCH(1,($D$6='Post-FTB Report'!$F$4:$F$5000)*($A112='Post-FTB Report'!$E$4:$E$5000),0))),"",INDEX('Post-FTB Report'!$J$4:$J$5000,MATCH(1,($D$6='Post-FTB Report'!$F$4:$F$5000)*($A112='Post-FTB Report'!$E$4:$E$5000),0)))</f>
        <v/>
      </c>
      <c r="H112" s="90" t="str">
        <f t="shared" si="102"/>
        <v/>
      </c>
      <c r="J112" s="22" t="str">
        <f t="shared" ref="J112:AS112" si="109">IF(AND($G112&lt;K$7,$H112&gt;=K$7),$F112/12,"")</f>
        <v/>
      </c>
      <c r="K112" s="22" t="str">
        <f t="shared" si="109"/>
        <v/>
      </c>
      <c r="L112" s="22" t="str">
        <f t="shared" si="109"/>
        <v/>
      </c>
      <c r="M112" s="22" t="str">
        <f t="shared" si="109"/>
        <v/>
      </c>
      <c r="N112" s="22" t="str">
        <f t="shared" si="109"/>
        <v/>
      </c>
      <c r="O112" s="22" t="str">
        <f t="shared" si="109"/>
        <v/>
      </c>
      <c r="P112" s="22" t="str">
        <f t="shared" si="109"/>
        <v/>
      </c>
      <c r="Q112" s="22" t="str">
        <f t="shared" si="109"/>
        <v/>
      </c>
      <c r="R112" s="22" t="str">
        <f t="shared" si="109"/>
        <v/>
      </c>
      <c r="S112" s="22" t="str">
        <f t="shared" si="109"/>
        <v/>
      </c>
      <c r="T112" s="22" t="str">
        <f t="shared" si="109"/>
        <v/>
      </c>
      <c r="U112" s="22" t="str">
        <f t="shared" si="109"/>
        <v/>
      </c>
      <c r="V112" s="22" t="str">
        <f t="shared" si="109"/>
        <v/>
      </c>
      <c r="W112" s="22" t="str">
        <f t="shared" si="109"/>
        <v/>
      </c>
      <c r="X112" s="22" t="str">
        <f t="shared" si="109"/>
        <v/>
      </c>
      <c r="Y112" s="22" t="str">
        <f t="shared" si="109"/>
        <v/>
      </c>
      <c r="Z112" s="22" t="str">
        <f t="shared" si="109"/>
        <v/>
      </c>
      <c r="AA112" s="22" t="str">
        <f t="shared" si="109"/>
        <v/>
      </c>
      <c r="AB112" s="22" t="str">
        <f t="shared" si="109"/>
        <v/>
      </c>
      <c r="AC112" s="22" t="str">
        <f t="shared" si="109"/>
        <v/>
      </c>
      <c r="AD112" s="22" t="str">
        <f t="shared" si="109"/>
        <v/>
      </c>
      <c r="AE112" s="22" t="str">
        <f t="shared" si="109"/>
        <v/>
      </c>
      <c r="AF112" s="22" t="str">
        <f t="shared" si="109"/>
        <v/>
      </c>
      <c r="AG112" s="22" t="str">
        <f t="shared" si="109"/>
        <v/>
      </c>
      <c r="AH112" s="22" t="str">
        <f t="shared" si="109"/>
        <v/>
      </c>
      <c r="AI112" s="22" t="str">
        <f t="shared" si="109"/>
        <v/>
      </c>
      <c r="AJ112" s="22" t="str">
        <f t="shared" si="109"/>
        <v/>
      </c>
      <c r="AK112" s="22" t="str">
        <f t="shared" si="109"/>
        <v/>
      </c>
      <c r="AL112" s="22" t="str">
        <f t="shared" si="109"/>
        <v/>
      </c>
      <c r="AM112" s="22" t="str">
        <f t="shared" si="109"/>
        <v/>
      </c>
      <c r="AN112" s="22" t="str">
        <f t="shared" si="109"/>
        <v/>
      </c>
      <c r="AO112" s="22" t="str">
        <f t="shared" si="109"/>
        <v/>
      </c>
      <c r="AP112" s="22" t="str">
        <f t="shared" si="109"/>
        <v/>
      </c>
      <c r="AQ112" s="22" t="str">
        <f t="shared" si="109"/>
        <v/>
      </c>
      <c r="AR112" s="22" t="str">
        <f t="shared" si="109"/>
        <v/>
      </c>
      <c r="AS112" s="22" t="str">
        <f t="shared" si="109"/>
        <v/>
      </c>
    </row>
    <row r="113" spans="1:45" x14ac:dyDescent="0.3">
      <c r="A113" s="18">
        <f t="shared" si="22"/>
        <v>103</v>
      </c>
      <c r="B113" s="2">
        <f t="shared" si="23"/>
        <v>104</v>
      </c>
      <c r="C113" s="21" t="str" cm="1">
        <f t="array" ref="C113">IF(ISERROR(INDEX('Post-FTB Report'!$G$4:$G$5000,MATCH(1,($D$6='Post-FTB Report'!$F$4:$F$5000)*($A113='Post-FTB Report'!$E$4:$E$5000),0))),"",INDEX('Post-FTB Report'!$G$4:$G$5000,MATCH(1,($D$6='Post-FTB Report'!$F$4:$F$5000)*($A113='Post-FTB Report'!$E$4:$E$5000),0)))</f>
        <v/>
      </c>
      <c r="D113" s="20"/>
      <c r="E113" s="20"/>
      <c r="F113" s="32" t="str" cm="1">
        <f t="array" ref="F113">IF(ISERROR(INDEX('Post-FTB Report'!$K$4:$K$5000,MATCH(1,($D$6='Post-FTB Report'!$F$4:$F$5000)*($A113='Post-FTB Report'!$E$4:$E$5000),0))),"",INDEX('Post-FTB Report'!$K$4:$K$5000,MATCH(1,($D$6='Post-FTB Report'!$F$4:$F$5000)*($A113='Post-FTB Report'!$E$4:$E$5000),0)))</f>
        <v/>
      </c>
      <c r="G113" s="48" t="str" cm="1">
        <f t="array" ref="G113">IF(ISERROR(INDEX('Post-FTB Report'!$J$4:$J$5000,MATCH(1,($D$6='Post-FTB Report'!$F$4:$F$5000)*($A113='Post-FTB Report'!$E$4:$E$5000),0))),"",INDEX('Post-FTB Report'!$J$4:$J$5000,MATCH(1,($D$6='Post-FTB Report'!$F$4:$F$5000)*($A113='Post-FTB Report'!$E$4:$E$5000),0)))</f>
        <v/>
      </c>
      <c r="H113" s="90" t="str">
        <f t="shared" si="102"/>
        <v/>
      </c>
      <c r="J113" s="22" t="str">
        <f t="shared" ref="J113:AS113" si="110">IF(AND($G113&lt;K$7,$H113&gt;=K$7),$F113/12,"")</f>
        <v/>
      </c>
      <c r="K113" s="22" t="str">
        <f t="shared" si="110"/>
        <v/>
      </c>
      <c r="L113" s="22" t="str">
        <f t="shared" si="110"/>
        <v/>
      </c>
      <c r="M113" s="22" t="str">
        <f t="shared" si="110"/>
        <v/>
      </c>
      <c r="N113" s="22" t="str">
        <f t="shared" si="110"/>
        <v/>
      </c>
      <c r="O113" s="22" t="str">
        <f t="shared" si="110"/>
        <v/>
      </c>
      <c r="P113" s="22" t="str">
        <f t="shared" si="110"/>
        <v/>
      </c>
      <c r="Q113" s="22" t="str">
        <f t="shared" si="110"/>
        <v/>
      </c>
      <c r="R113" s="22" t="str">
        <f t="shared" si="110"/>
        <v/>
      </c>
      <c r="S113" s="22" t="str">
        <f t="shared" si="110"/>
        <v/>
      </c>
      <c r="T113" s="22" t="str">
        <f t="shared" si="110"/>
        <v/>
      </c>
      <c r="U113" s="22" t="str">
        <f t="shared" si="110"/>
        <v/>
      </c>
      <c r="V113" s="22" t="str">
        <f t="shared" si="110"/>
        <v/>
      </c>
      <c r="W113" s="22" t="str">
        <f t="shared" si="110"/>
        <v/>
      </c>
      <c r="X113" s="22" t="str">
        <f t="shared" si="110"/>
        <v/>
      </c>
      <c r="Y113" s="22" t="str">
        <f t="shared" si="110"/>
        <v/>
      </c>
      <c r="Z113" s="22" t="str">
        <f t="shared" si="110"/>
        <v/>
      </c>
      <c r="AA113" s="22" t="str">
        <f t="shared" si="110"/>
        <v/>
      </c>
      <c r="AB113" s="22" t="str">
        <f t="shared" si="110"/>
        <v/>
      </c>
      <c r="AC113" s="22" t="str">
        <f t="shared" si="110"/>
        <v/>
      </c>
      <c r="AD113" s="22" t="str">
        <f t="shared" si="110"/>
        <v/>
      </c>
      <c r="AE113" s="22" t="str">
        <f t="shared" si="110"/>
        <v/>
      </c>
      <c r="AF113" s="22" t="str">
        <f t="shared" si="110"/>
        <v/>
      </c>
      <c r="AG113" s="22" t="str">
        <f t="shared" si="110"/>
        <v/>
      </c>
      <c r="AH113" s="22" t="str">
        <f t="shared" si="110"/>
        <v/>
      </c>
      <c r="AI113" s="22" t="str">
        <f t="shared" si="110"/>
        <v/>
      </c>
      <c r="AJ113" s="22" t="str">
        <f t="shared" si="110"/>
        <v/>
      </c>
      <c r="AK113" s="22" t="str">
        <f t="shared" si="110"/>
        <v/>
      </c>
      <c r="AL113" s="22" t="str">
        <f t="shared" si="110"/>
        <v/>
      </c>
      <c r="AM113" s="22" t="str">
        <f t="shared" si="110"/>
        <v/>
      </c>
      <c r="AN113" s="22" t="str">
        <f t="shared" si="110"/>
        <v/>
      </c>
      <c r="AO113" s="22" t="str">
        <f t="shared" si="110"/>
        <v/>
      </c>
      <c r="AP113" s="22" t="str">
        <f t="shared" si="110"/>
        <v/>
      </c>
      <c r="AQ113" s="22" t="str">
        <f t="shared" si="110"/>
        <v/>
      </c>
      <c r="AR113" s="22" t="str">
        <f t="shared" si="110"/>
        <v/>
      </c>
      <c r="AS113" s="22" t="str">
        <f t="shared" si="110"/>
        <v/>
      </c>
    </row>
    <row r="114" spans="1:45" x14ac:dyDescent="0.3">
      <c r="A114" s="18">
        <f t="shared" si="22"/>
        <v>104</v>
      </c>
      <c r="B114" s="2">
        <f t="shared" si="23"/>
        <v>105</v>
      </c>
      <c r="C114" s="21" t="str" cm="1">
        <f t="array" ref="C114">IF(ISERROR(INDEX('Post-FTB Report'!$G$4:$G$5000,MATCH(1,($D$6='Post-FTB Report'!$F$4:$F$5000)*($A114='Post-FTB Report'!$E$4:$E$5000),0))),"",INDEX('Post-FTB Report'!$G$4:$G$5000,MATCH(1,($D$6='Post-FTB Report'!$F$4:$F$5000)*($A114='Post-FTB Report'!$E$4:$E$5000),0)))</f>
        <v/>
      </c>
      <c r="D114" s="20"/>
      <c r="E114" s="20"/>
      <c r="F114" s="32" t="str" cm="1">
        <f t="array" ref="F114">IF(ISERROR(INDEX('Post-FTB Report'!$K$4:$K$5000,MATCH(1,($D$6='Post-FTB Report'!$F$4:$F$5000)*($A114='Post-FTB Report'!$E$4:$E$5000),0))),"",INDEX('Post-FTB Report'!$K$4:$K$5000,MATCH(1,($D$6='Post-FTB Report'!$F$4:$F$5000)*($A114='Post-FTB Report'!$E$4:$E$5000),0)))</f>
        <v/>
      </c>
      <c r="G114" s="48" t="str" cm="1">
        <f t="array" ref="G114">IF(ISERROR(INDEX('Post-FTB Report'!$J$4:$J$5000,MATCH(1,($D$6='Post-FTB Report'!$F$4:$F$5000)*($A114='Post-FTB Report'!$E$4:$E$5000),0))),"",INDEX('Post-FTB Report'!$J$4:$J$5000,MATCH(1,($D$6='Post-FTB Report'!$F$4:$F$5000)*($A114='Post-FTB Report'!$E$4:$E$5000),0)))</f>
        <v/>
      </c>
      <c r="H114" s="90" t="str">
        <f t="shared" si="102"/>
        <v/>
      </c>
      <c r="J114" s="22" t="str">
        <f t="shared" ref="J114:AS114" si="111">IF(AND($G114&lt;K$7,$H114&gt;=K$7),$F114/12,"")</f>
        <v/>
      </c>
      <c r="K114" s="22" t="str">
        <f t="shared" si="111"/>
        <v/>
      </c>
      <c r="L114" s="22" t="str">
        <f t="shared" si="111"/>
        <v/>
      </c>
      <c r="M114" s="22" t="str">
        <f t="shared" si="111"/>
        <v/>
      </c>
      <c r="N114" s="22" t="str">
        <f t="shared" si="111"/>
        <v/>
      </c>
      <c r="O114" s="22" t="str">
        <f t="shared" si="111"/>
        <v/>
      </c>
      <c r="P114" s="22" t="str">
        <f t="shared" si="111"/>
        <v/>
      </c>
      <c r="Q114" s="22" t="str">
        <f t="shared" si="111"/>
        <v/>
      </c>
      <c r="R114" s="22" t="str">
        <f t="shared" si="111"/>
        <v/>
      </c>
      <c r="S114" s="22" t="str">
        <f t="shared" si="111"/>
        <v/>
      </c>
      <c r="T114" s="22" t="str">
        <f t="shared" si="111"/>
        <v/>
      </c>
      <c r="U114" s="22" t="str">
        <f t="shared" si="111"/>
        <v/>
      </c>
      <c r="V114" s="22" t="str">
        <f t="shared" si="111"/>
        <v/>
      </c>
      <c r="W114" s="22" t="str">
        <f t="shared" si="111"/>
        <v/>
      </c>
      <c r="X114" s="22" t="str">
        <f t="shared" si="111"/>
        <v/>
      </c>
      <c r="Y114" s="22" t="str">
        <f t="shared" si="111"/>
        <v/>
      </c>
      <c r="Z114" s="22" t="str">
        <f t="shared" si="111"/>
        <v/>
      </c>
      <c r="AA114" s="22" t="str">
        <f t="shared" si="111"/>
        <v/>
      </c>
      <c r="AB114" s="22" t="str">
        <f t="shared" si="111"/>
        <v/>
      </c>
      <c r="AC114" s="22" t="str">
        <f t="shared" si="111"/>
        <v/>
      </c>
      <c r="AD114" s="22" t="str">
        <f t="shared" si="111"/>
        <v/>
      </c>
      <c r="AE114" s="22" t="str">
        <f t="shared" si="111"/>
        <v/>
      </c>
      <c r="AF114" s="22" t="str">
        <f t="shared" si="111"/>
        <v/>
      </c>
      <c r="AG114" s="22" t="str">
        <f t="shared" si="111"/>
        <v/>
      </c>
      <c r="AH114" s="22" t="str">
        <f t="shared" si="111"/>
        <v/>
      </c>
      <c r="AI114" s="22" t="str">
        <f t="shared" si="111"/>
        <v/>
      </c>
      <c r="AJ114" s="22" t="str">
        <f t="shared" si="111"/>
        <v/>
      </c>
      <c r="AK114" s="22" t="str">
        <f t="shared" si="111"/>
        <v/>
      </c>
      <c r="AL114" s="22" t="str">
        <f t="shared" si="111"/>
        <v/>
      </c>
      <c r="AM114" s="22" t="str">
        <f t="shared" si="111"/>
        <v/>
      </c>
      <c r="AN114" s="22" t="str">
        <f t="shared" si="111"/>
        <v/>
      </c>
      <c r="AO114" s="22" t="str">
        <f t="shared" si="111"/>
        <v/>
      </c>
      <c r="AP114" s="22" t="str">
        <f t="shared" si="111"/>
        <v/>
      </c>
      <c r="AQ114" s="22" t="str">
        <f t="shared" si="111"/>
        <v/>
      </c>
      <c r="AR114" s="22" t="str">
        <f t="shared" si="111"/>
        <v/>
      </c>
      <c r="AS114" s="22" t="str">
        <f t="shared" si="111"/>
        <v/>
      </c>
    </row>
    <row r="115" spans="1:45" x14ac:dyDescent="0.3">
      <c r="A115" s="18">
        <f t="shared" si="22"/>
        <v>105</v>
      </c>
      <c r="B115" s="2">
        <f t="shared" si="23"/>
        <v>106</v>
      </c>
      <c r="C115" s="21" t="str" cm="1">
        <f t="array" ref="C115">IF(ISERROR(INDEX('Post-FTB Report'!$G$4:$G$5000,MATCH(1,($D$6='Post-FTB Report'!$F$4:$F$5000)*($A115='Post-FTB Report'!$E$4:$E$5000),0))),"",INDEX('Post-FTB Report'!$G$4:$G$5000,MATCH(1,($D$6='Post-FTB Report'!$F$4:$F$5000)*($A115='Post-FTB Report'!$E$4:$E$5000),0)))</f>
        <v/>
      </c>
      <c r="D115" s="20"/>
      <c r="E115" s="20"/>
      <c r="F115" s="32" t="str" cm="1">
        <f t="array" ref="F115">IF(ISERROR(INDEX('Post-FTB Report'!$K$4:$K$5000,MATCH(1,($D$6='Post-FTB Report'!$F$4:$F$5000)*($A115='Post-FTB Report'!$E$4:$E$5000),0))),"",INDEX('Post-FTB Report'!$K$4:$K$5000,MATCH(1,($D$6='Post-FTB Report'!$F$4:$F$5000)*($A115='Post-FTB Report'!$E$4:$E$5000),0)))</f>
        <v/>
      </c>
      <c r="G115" s="48" t="str" cm="1">
        <f t="array" ref="G115">IF(ISERROR(INDEX('Post-FTB Report'!$J$4:$J$5000,MATCH(1,($D$6='Post-FTB Report'!$F$4:$F$5000)*($A115='Post-FTB Report'!$E$4:$E$5000),0))),"",INDEX('Post-FTB Report'!$J$4:$J$5000,MATCH(1,($D$6='Post-FTB Report'!$F$4:$F$5000)*($A115='Post-FTB Report'!$E$4:$E$5000),0)))</f>
        <v/>
      </c>
      <c r="H115" s="90" t="str">
        <f t="shared" si="102"/>
        <v/>
      </c>
      <c r="J115" s="22" t="str">
        <f t="shared" ref="J115:AS115" si="112">IF(AND($G115&lt;K$7,$H115&gt;=K$7),$F115/12,"")</f>
        <v/>
      </c>
      <c r="K115" s="22" t="str">
        <f t="shared" si="112"/>
        <v/>
      </c>
      <c r="L115" s="22" t="str">
        <f t="shared" si="112"/>
        <v/>
      </c>
      <c r="M115" s="22" t="str">
        <f t="shared" si="112"/>
        <v/>
      </c>
      <c r="N115" s="22" t="str">
        <f t="shared" si="112"/>
        <v/>
      </c>
      <c r="O115" s="22" t="str">
        <f t="shared" si="112"/>
        <v/>
      </c>
      <c r="P115" s="22" t="str">
        <f t="shared" si="112"/>
        <v/>
      </c>
      <c r="Q115" s="22" t="str">
        <f t="shared" si="112"/>
        <v/>
      </c>
      <c r="R115" s="22" t="str">
        <f t="shared" si="112"/>
        <v/>
      </c>
      <c r="S115" s="22" t="str">
        <f t="shared" si="112"/>
        <v/>
      </c>
      <c r="T115" s="22" t="str">
        <f t="shared" si="112"/>
        <v/>
      </c>
      <c r="U115" s="22" t="str">
        <f t="shared" si="112"/>
        <v/>
      </c>
      <c r="V115" s="22" t="str">
        <f t="shared" si="112"/>
        <v/>
      </c>
      <c r="W115" s="22" t="str">
        <f t="shared" si="112"/>
        <v/>
      </c>
      <c r="X115" s="22" t="str">
        <f t="shared" si="112"/>
        <v/>
      </c>
      <c r="Y115" s="22" t="str">
        <f t="shared" si="112"/>
        <v/>
      </c>
      <c r="Z115" s="22" t="str">
        <f t="shared" si="112"/>
        <v/>
      </c>
      <c r="AA115" s="22" t="str">
        <f t="shared" si="112"/>
        <v/>
      </c>
      <c r="AB115" s="22" t="str">
        <f t="shared" si="112"/>
        <v/>
      </c>
      <c r="AC115" s="22" t="str">
        <f t="shared" si="112"/>
        <v/>
      </c>
      <c r="AD115" s="22" t="str">
        <f t="shared" si="112"/>
        <v/>
      </c>
      <c r="AE115" s="22" t="str">
        <f t="shared" si="112"/>
        <v/>
      </c>
      <c r="AF115" s="22" t="str">
        <f t="shared" si="112"/>
        <v/>
      </c>
      <c r="AG115" s="22" t="str">
        <f t="shared" si="112"/>
        <v/>
      </c>
      <c r="AH115" s="22" t="str">
        <f t="shared" si="112"/>
        <v/>
      </c>
      <c r="AI115" s="22" t="str">
        <f t="shared" si="112"/>
        <v/>
      </c>
      <c r="AJ115" s="22" t="str">
        <f t="shared" si="112"/>
        <v/>
      </c>
      <c r="AK115" s="22" t="str">
        <f t="shared" si="112"/>
        <v/>
      </c>
      <c r="AL115" s="22" t="str">
        <f t="shared" si="112"/>
        <v/>
      </c>
      <c r="AM115" s="22" t="str">
        <f t="shared" si="112"/>
        <v/>
      </c>
      <c r="AN115" s="22" t="str">
        <f t="shared" si="112"/>
        <v/>
      </c>
      <c r="AO115" s="22" t="str">
        <f t="shared" si="112"/>
        <v/>
      </c>
      <c r="AP115" s="22" t="str">
        <f t="shared" si="112"/>
        <v/>
      </c>
      <c r="AQ115" s="22" t="str">
        <f t="shared" si="112"/>
        <v/>
      </c>
      <c r="AR115" s="22" t="str">
        <f t="shared" si="112"/>
        <v/>
      </c>
      <c r="AS115" s="22" t="str">
        <f t="shared" si="112"/>
        <v/>
      </c>
    </row>
    <row r="116" spans="1:45" x14ac:dyDescent="0.3">
      <c r="A116" s="18">
        <f t="shared" si="22"/>
        <v>106</v>
      </c>
      <c r="B116" s="2">
        <f t="shared" si="23"/>
        <v>107</v>
      </c>
      <c r="C116" s="21" t="str" cm="1">
        <f t="array" ref="C116">IF(ISERROR(INDEX('Post-FTB Report'!$G$4:$G$5000,MATCH(1,($D$6='Post-FTB Report'!$F$4:$F$5000)*($A116='Post-FTB Report'!$E$4:$E$5000),0))),"",INDEX('Post-FTB Report'!$G$4:$G$5000,MATCH(1,($D$6='Post-FTB Report'!$F$4:$F$5000)*($A116='Post-FTB Report'!$E$4:$E$5000),0)))</f>
        <v/>
      </c>
      <c r="D116" s="20"/>
      <c r="E116" s="20"/>
      <c r="F116" s="32" t="str" cm="1">
        <f t="array" ref="F116">IF(ISERROR(INDEX('Post-FTB Report'!$K$4:$K$5000,MATCH(1,($D$6='Post-FTB Report'!$F$4:$F$5000)*($A116='Post-FTB Report'!$E$4:$E$5000),0))),"",INDEX('Post-FTB Report'!$K$4:$K$5000,MATCH(1,($D$6='Post-FTB Report'!$F$4:$F$5000)*($A116='Post-FTB Report'!$E$4:$E$5000),0)))</f>
        <v/>
      </c>
      <c r="G116" s="48" t="str" cm="1">
        <f t="array" ref="G116">IF(ISERROR(INDEX('Post-FTB Report'!$J$4:$J$5000,MATCH(1,($D$6='Post-FTB Report'!$F$4:$F$5000)*($A116='Post-FTB Report'!$E$4:$E$5000),0))),"",INDEX('Post-FTB Report'!$J$4:$J$5000,MATCH(1,($D$6='Post-FTB Report'!$F$4:$F$5000)*($A116='Post-FTB Report'!$E$4:$E$5000),0)))</f>
        <v/>
      </c>
      <c r="H116" s="90" t="str">
        <f t="shared" si="102"/>
        <v/>
      </c>
      <c r="J116" s="22" t="str">
        <f t="shared" ref="J116:AS116" si="113">IF(AND($G116&lt;K$7,$H116&gt;=K$7),$F116/12,"")</f>
        <v/>
      </c>
      <c r="K116" s="22" t="str">
        <f t="shared" si="113"/>
        <v/>
      </c>
      <c r="L116" s="22" t="str">
        <f t="shared" si="113"/>
        <v/>
      </c>
      <c r="M116" s="22" t="str">
        <f t="shared" si="113"/>
        <v/>
      </c>
      <c r="N116" s="22" t="str">
        <f t="shared" si="113"/>
        <v/>
      </c>
      <c r="O116" s="22" t="str">
        <f t="shared" si="113"/>
        <v/>
      </c>
      <c r="P116" s="22" t="str">
        <f t="shared" si="113"/>
        <v/>
      </c>
      <c r="Q116" s="22" t="str">
        <f t="shared" si="113"/>
        <v/>
      </c>
      <c r="R116" s="22" t="str">
        <f t="shared" si="113"/>
        <v/>
      </c>
      <c r="S116" s="22" t="str">
        <f t="shared" si="113"/>
        <v/>
      </c>
      <c r="T116" s="22" t="str">
        <f t="shared" si="113"/>
        <v/>
      </c>
      <c r="U116" s="22" t="str">
        <f t="shared" si="113"/>
        <v/>
      </c>
      <c r="V116" s="22" t="str">
        <f t="shared" si="113"/>
        <v/>
      </c>
      <c r="W116" s="22" t="str">
        <f t="shared" si="113"/>
        <v/>
      </c>
      <c r="X116" s="22" t="str">
        <f t="shared" si="113"/>
        <v/>
      </c>
      <c r="Y116" s="22" t="str">
        <f t="shared" si="113"/>
        <v/>
      </c>
      <c r="Z116" s="22" t="str">
        <f t="shared" si="113"/>
        <v/>
      </c>
      <c r="AA116" s="22" t="str">
        <f t="shared" si="113"/>
        <v/>
      </c>
      <c r="AB116" s="22" t="str">
        <f t="shared" si="113"/>
        <v/>
      </c>
      <c r="AC116" s="22" t="str">
        <f t="shared" si="113"/>
        <v/>
      </c>
      <c r="AD116" s="22" t="str">
        <f t="shared" si="113"/>
        <v/>
      </c>
      <c r="AE116" s="22" t="str">
        <f t="shared" si="113"/>
        <v/>
      </c>
      <c r="AF116" s="22" t="str">
        <f t="shared" si="113"/>
        <v/>
      </c>
      <c r="AG116" s="22" t="str">
        <f t="shared" si="113"/>
        <v/>
      </c>
      <c r="AH116" s="22" t="str">
        <f t="shared" si="113"/>
        <v/>
      </c>
      <c r="AI116" s="22" t="str">
        <f t="shared" si="113"/>
        <v/>
      </c>
      <c r="AJ116" s="22" t="str">
        <f t="shared" si="113"/>
        <v/>
      </c>
      <c r="AK116" s="22" t="str">
        <f t="shared" si="113"/>
        <v/>
      </c>
      <c r="AL116" s="22" t="str">
        <f t="shared" si="113"/>
        <v/>
      </c>
      <c r="AM116" s="22" t="str">
        <f t="shared" si="113"/>
        <v/>
      </c>
      <c r="AN116" s="22" t="str">
        <f t="shared" si="113"/>
        <v/>
      </c>
      <c r="AO116" s="22" t="str">
        <f t="shared" si="113"/>
        <v/>
      </c>
      <c r="AP116" s="22" t="str">
        <f t="shared" si="113"/>
        <v/>
      </c>
      <c r="AQ116" s="22" t="str">
        <f t="shared" si="113"/>
        <v/>
      </c>
      <c r="AR116" s="22" t="str">
        <f t="shared" si="113"/>
        <v/>
      </c>
      <c r="AS116" s="22" t="str">
        <f t="shared" si="113"/>
        <v/>
      </c>
    </row>
    <row r="117" spans="1:45" x14ac:dyDescent="0.3">
      <c r="A117" s="18">
        <f t="shared" si="22"/>
        <v>107</v>
      </c>
      <c r="B117" s="2">
        <f t="shared" si="23"/>
        <v>108</v>
      </c>
      <c r="C117" s="21" t="str" cm="1">
        <f t="array" ref="C117">IF(ISERROR(INDEX('Post-FTB Report'!$G$4:$G$5000,MATCH(1,($D$6='Post-FTB Report'!$F$4:$F$5000)*($A117='Post-FTB Report'!$E$4:$E$5000),0))),"",INDEX('Post-FTB Report'!$G$4:$G$5000,MATCH(1,($D$6='Post-FTB Report'!$F$4:$F$5000)*($A117='Post-FTB Report'!$E$4:$E$5000),0)))</f>
        <v/>
      </c>
      <c r="D117" s="20"/>
      <c r="E117" s="20"/>
      <c r="F117" s="32" t="str" cm="1">
        <f t="array" ref="F117">IF(ISERROR(INDEX('Post-FTB Report'!$K$4:$K$5000,MATCH(1,($D$6='Post-FTB Report'!$F$4:$F$5000)*($A117='Post-FTB Report'!$E$4:$E$5000),0))),"",INDEX('Post-FTB Report'!$K$4:$K$5000,MATCH(1,($D$6='Post-FTB Report'!$F$4:$F$5000)*($A117='Post-FTB Report'!$E$4:$E$5000),0)))</f>
        <v/>
      </c>
      <c r="G117" s="48" t="str" cm="1">
        <f t="array" ref="G117">IF(ISERROR(INDEX('Post-FTB Report'!$J$4:$J$5000,MATCH(1,($D$6='Post-FTB Report'!$F$4:$F$5000)*($A117='Post-FTB Report'!$E$4:$E$5000),0))),"",INDEX('Post-FTB Report'!$J$4:$J$5000,MATCH(1,($D$6='Post-FTB Report'!$F$4:$F$5000)*($A117='Post-FTB Report'!$E$4:$E$5000),0)))</f>
        <v/>
      </c>
      <c r="H117" s="90" t="str">
        <f t="shared" si="102"/>
        <v/>
      </c>
      <c r="J117" s="22" t="str">
        <f t="shared" ref="J117:AS117" si="114">IF(AND($G117&lt;K$7,$H117&gt;=K$7),$F117/12,"")</f>
        <v/>
      </c>
      <c r="K117" s="22" t="str">
        <f t="shared" si="114"/>
        <v/>
      </c>
      <c r="L117" s="22" t="str">
        <f t="shared" si="114"/>
        <v/>
      </c>
      <c r="M117" s="22" t="str">
        <f t="shared" si="114"/>
        <v/>
      </c>
      <c r="N117" s="22" t="str">
        <f t="shared" si="114"/>
        <v/>
      </c>
      <c r="O117" s="22" t="str">
        <f t="shared" si="114"/>
        <v/>
      </c>
      <c r="P117" s="22" t="str">
        <f t="shared" si="114"/>
        <v/>
      </c>
      <c r="Q117" s="22" t="str">
        <f t="shared" si="114"/>
        <v/>
      </c>
      <c r="R117" s="22" t="str">
        <f t="shared" si="114"/>
        <v/>
      </c>
      <c r="S117" s="22" t="str">
        <f t="shared" si="114"/>
        <v/>
      </c>
      <c r="T117" s="22" t="str">
        <f t="shared" si="114"/>
        <v/>
      </c>
      <c r="U117" s="22" t="str">
        <f t="shared" si="114"/>
        <v/>
      </c>
      <c r="V117" s="22" t="str">
        <f t="shared" si="114"/>
        <v/>
      </c>
      <c r="W117" s="22" t="str">
        <f t="shared" si="114"/>
        <v/>
      </c>
      <c r="X117" s="22" t="str">
        <f t="shared" si="114"/>
        <v/>
      </c>
      <c r="Y117" s="22" t="str">
        <f t="shared" si="114"/>
        <v/>
      </c>
      <c r="Z117" s="22" t="str">
        <f t="shared" si="114"/>
        <v/>
      </c>
      <c r="AA117" s="22" t="str">
        <f t="shared" si="114"/>
        <v/>
      </c>
      <c r="AB117" s="22" t="str">
        <f t="shared" si="114"/>
        <v/>
      </c>
      <c r="AC117" s="22" t="str">
        <f t="shared" si="114"/>
        <v/>
      </c>
      <c r="AD117" s="22" t="str">
        <f t="shared" si="114"/>
        <v/>
      </c>
      <c r="AE117" s="22" t="str">
        <f t="shared" si="114"/>
        <v/>
      </c>
      <c r="AF117" s="22" t="str">
        <f t="shared" si="114"/>
        <v/>
      </c>
      <c r="AG117" s="22" t="str">
        <f t="shared" si="114"/>
        <v/>
      </c>
      <c r="AH117" s="22" t="str">
        <f t="shared" si="114"/>
        <v/>
      </c>
      <c r="AI117" s="22" t="str">
        <f t="shared" si="114"/>
        <v/>
      </c>
      <c r="AJ117" s="22" t="str">
        <f t="shared" si="114"/>
        <v/>
      </c>
      <c r="AK117" s="22" t="str">
        <f t="shared" si="114"/>
        <v/>
      </c>
      <c r="AL117" s="22" t="str">
        <f t="shared" si="114"/>
        <v/>
      </c>
      <c r="AM117" s="22" t="str">
        <f t="shared" si="114"/>
        <v/>
      </c>
      <c r="AN117" s="22" t="str">
        <f t="shared" si="114"/>
        <v/>
      </c>
      <c r="AO117" s="22" t="str">
        <f t="shared" si="114"/>
        <v/>
      </c>
      <c r="AP117" s="22" t="str">
        <f t="shared" si="114"/>
        <v/>
      </c>
      <c r="AQ117" s="22" t="str">
        <f t="shared" si="114"/>
        <v/>
      </c>
      <c r="AR117" s="22" t="str">
        <f t="shared" si="114"/>
        <v/>
      </c>
      <c r="AS117" s="22" t="str">
        <f t="shared" si="114"/>
        <v/>
      </c>
    </row>
    <row r="118" spans="1:45" x14ac:dyDescent="0.3">
      <c r="A118" s="18">
        <f t="shared" si="22"/>
        <v>108</v>
      </c>
      <c r="B118" s="2">
        <f t="shared" si="23"/>
        <v>109</v>
      </c>
      <c r="C118" s="21" t="str" cm="1">
        <f t="array" ref="C118">IF(ISERROR(INDEX('Post-FTB Report'!$G$4:$G$5000,MATCH(1,($D$6='Post-FTB Report'!$F$4:$F$5000)*($A118='Post-FTB Report'!$E$4:$E$5000),0))),"",INDEX('Post-FTB Report'!$G$4:$G$5000,MATCH(1,($D$6='Post-FTB Report'!$F$4:$F$5000)*($A118='Post-FTB Report'!$E$4:$E$5000),0)))</f>
        <v/>
      </c>
      <c r="D118" s="20"/>
      <c r="E118" s="20"/>
      <c r="F118" s="32" t="str" cm="1">
        <f t="array" ref="F118">IF(ISERROR(INDEX('Post-FTB Report'!$K$4:$K$5000,MATCH(1,($D$6='Post-FTB Report'!$F$4:$F$5000)*($A118='Post-FTB Report'!$E$4:$E$5000),0))),"",INDEX('Post-FTB Report'!$K$4:$K$5000,MATCH(1,($D$6='Post-FTB Report'!$F$4:$F$5000)*($A118='Post-FTB Report'!$E$4:$E$5000),0)))</f>
        <v/>
      </c>
      <c r="G118" s="48" t="str" cm="1">
        <f t="array" ref="G118">IF(ISERROR(INDEX('Post-FTB Report'!$J$4:$J$5000,MATCH(1,($D$6='Post-FTB Report'!$F$4:$F$5000)*($A118='Post-FTB Report'!$E$4:$E$5000),0))),"",INDEX('Post-FTB Report'!$J$4:$J$5000,MATCH(1,($D$6='Post-FTB Report'!$F$4:$F$5000)*($A118='Post-FTB Report'!$E$4:$E$5000),0)))</f>
        <v/>
      </c>
      <c r="H118" s="90" t="str">
        <f t="shared" si="102"/>
        <v/>
      </c>
      <c r="J118" s="22" t="str">
        <f t="shared" ref="J118:AS118" si="115">IF(AND($G118&lt;K$7,$H118&gt;=K$7),$F118/12,"")</f>
        <v/>
      </c>
      <c r="K118" s="22" t="str">
        <f t="shared" si="115"/>
        <v/>
      </c>
      <c r="L118" s="22" t="str">
        <f t="shared" si="115"/>
        <v/>
      </c>
      <c r="M118" s="22" t="str">
        <f t="shared" si="115"/>
        <v/>
      </c>
      <c r="N118" s="22" t="str">
        <f t="shared" si="115"/>
        <v/>
      </c>
      <c r="O118" s="22" t="str">
        <f t="shared" si="115"/>
        <v/>
      </c>
      <c r="P118" s="22" t="str">
        <f t="shared" si="115"/>
        <v/>
      </c>
      <c r="Q118" s="22" t="str">
        <f t="shared" si="115"/>
        <v/>
      </c>
      <c r="R118" s="22" t="str">
        <f t="shared" si="115"/>
        <v/>
      </c>
      <c r="S118" s="22" t="str">
        <f t="shared" si="115"/>
        <v/>
      </c>
      <c r="T118" s="22" t="str">
        <f t="shared" si="115"/>
        <v/>
      </c>
      <c r="U118" s="22" t="str">
        <f t="shared" si="115"/>
        <v/>
      </c>
      <c r="V118" s="22" t="str">
        <f t="shared" si="115"/>
        <v/>
      </c>
      <c r="W118" s="22" t="str">
        <f t="shared" si="115"/>
        <v/>
      </c>
      <c r="X118" s="22" t="str">
        <f t="shared" si="115"/>
        <v/>
      </c>
      <c r="Y118" s="22" t="str">
        <f t="shared" si="115"/>
        <v/>
      </c>
      <c r="Z118" s="22" t="str">
        <f t="shared" si="115"/>
        <v/>
      </c>
      <c r="AA118" s="22" t="str">
        <f t="shared" si="115"/>
        <v/>
      </c>
      <c r="AB118" s="22" t="str">
        <f t="shared" si="115"/>
        <v/>
      </c>
      <c r="AC118" s="22" t="str">
        <f t="shared" si="115"/>
        <v/>
      </c>
      <c r="AD118" s="22" t="str">
        <f t="shared" si="115"/>
        <v/>
      </c>
      <c r="AE118" s="22" t="str">
        <f t="shared" si="115"/>
        <v/>
      </c>
      <c r="AF118" s="22" t="str">
        <f t="shared" si="115"/>
        <v/>
      </c>
      <c r="AG118" s="22" t="str">
        <f t="shared" si="115"/>
        <v/>
      </c>
      <c r="AH118" s="22" t="str">
        <f t="shared" si="115"/>
        <v/>
      </c>
      <c r="AI118" s="22" t="str">
        <f t="shared" si="115"/>
        <v/>
      </c>
      <c r="AJ118" s="22" t="str">
        <f t="shared" si="115"/>
        <v/>
      </c>
      <c r="AK118" s="22" t="str">
        <f t="shared" si="115"/>
        <v/>
      </c>
      <c r="AL118" s="22" t="str">
        <f t="shared" si="115"/>
        <v/>
      </c>
      <c r="AM118" s="22" t="str">
        <f t="shared" si="115"/>
        <v/>
      </c>
      <c r="AN118" s="22" t="str">
        <f t="shared" si="115"/>
        <v/>
      </c>
      <c r="AO118" s="22" t="str">
        <f t="shared" si="115"/>
        <v/>
      </c>
      <c r="AP118" s="22" t="str">
        <f t="shared" si="115"/>
        <v/>
      </c>
      <c r="AQ118" s="22" t="str">
        <f t="shared" si="115"/>
        <v/>
      </c>
      <c r="AR118" s="22" t="str">
        <f t="shared" si="115"/>
        <v/>
      </c>
      <c r="AS118" s="22" t="str">
        <f t="shared" si="115"/>
        <v/>
      </c>
    </row>
    <row r="119" spans="1:45" x14ac:dyDescent="0.3">
      <c r="A119" s="18">
        <f t="shared" si="22"/>
        <v>109</v>
      </c>
      <c r="B119" s="2">
        <f t="shared" si="23"/>
        <v>110</v>
      </c>
      <c r="C119" s="21" t="str" cm="1">
        <f t="array" ref="C119">IF(ISERROR(INDEX('Post-FTB Report'!$G$4:$G$5000,MATCH(1,($D$6='Post-FTB Report'!$F$4:$F$5000)*($A119='Post-FTB Report'!$E$4:$E$5000),0))),"",INDEX('Post-FTB Report'!$G$4:$G$5000,MATCH(1,($D$6='Post-FTB Report'!$F$4:$F$5000)*($A119='Post-FTB Report'!$E$4:$E$5000),0)))</f>
        <v/>
      </c>
      <c r="D119" s="20"/>
      <c r="E119" s="20"/>
      <c r="F119" s="32" t="str" cm="1">
        <f t="array" ref="F119">IF(ISERROR(INDEX('Post-FTB Report'!$K$4:$K$5000,MATCH(1,($D$6='Post-FTB Report'!$F$4:$F$5000)*($A119='Post-FTB Report'!$E$4:$E$5000),0))),"",INDEX('Post-FTB Report'!$K$4:$K$5000,MATCH(1,($D$6='Post-FTB Report'!$F$4:$F$5000)*($A119='Post-FTB Report'!$E$4:$E$5000),0)))</f>
        <v/>
      </c>
      <c r="G119" s="48" t="str" cm="1">
        <f t="array" ref="G119">IF(ISERROR(INDEX('Post-FTB Report'!$J$4:$J$5000,MATCH(1,($D$6='Post-FTB Report'!$F$4:$F$5000)*($A119='Post-FTB Report'!$E$4:$E$5000),0))),"",INDEX('Post-FTB Report'!$J$4:$J$5000,MATCH(1,($D$6='Post-FTB Report'!$F$4:$F$5000)*($A119='Post-FTB Report'!$E$4:$E$5000),0)))</f>
        <v/>
      </c>
      <c r="H119" s="90" t="str">
        <f t="shared" si="102"/>
        <v/>
      </c>
      <c r="J119" s="22" t="str">
        <f t="shared" ref="J119:AS119" si="116">IF(AND($G119&lt;K$7,$H119&gt;=K$7),$F119/12,"")</f>
        <v/>
      </c>
      <c r="K119" s="22" t="str">
        <f t="shared" si="116"/>
        <v/>
      </c>
      <c r="L119" s="22" t="str">
        <f t="shared" si="116"/>
        <v/>
      </c>
      <c r="M119" s="22" t="str">
        <f t="shared" si="116"/>
        <v/>
      </c>
      <c r="N119" s="22" t="str">
        <f t="shared" si="116"/>
        <v/>
      </c>
      <c r="O119" s="22" t="str">
        <f t="shared" si="116"/>
        <v/>
      </c>
      <c r="P119" s="22" t="str">
        <f t="shared" si="116"/>
        <v/>
      </c>
      <c r="Q119" s="22" t="str">
        <f t="shared" si="116"/>
        <v/>
      </c>
      <c r="R119" s="22" t="str">
        <f t="shared" si="116"/>
        <v/>
      </c>
      <c r="S119" s="22" t="str">
        <f t="shared" si="116"/>
        <v/>
      </c>
      <c r="T119" s="22" t="str">
        <f t="shared" si="116"/>
        <v/>
      </c>
      <c r="U119" s="22" t="str">
        <f t="shared" si="116"/>
        <v/>
      </c>
      <c r="V119" s="22" t="str">
        <f t="shared" si="116"/>
        <v/>
      </c>
      <c r="W119" s="22" t="str">
        <f t="shared" si="116"/>
        <v/>
      </c>
      <c r="X119" s="22" t="str">
        <f t="shared" si="116"/>
        <v/>
      </c>
      <c r="Y119" s="22" t="str">
        <f t="shared" si="116"/>
        <v/>
      </c>
      <c r="Z119" s="22" t="str">
        <f t="shared" si="116"/>
        <v/>
      </c>
      <c r="AA119" s="22" t="str">
        <f t="shared" si="116"/>
        <v/>
      </c>
      <c r="AB119" s="22" t="str">
        <f t="shared" si="116"/>
        <v/>
      </c>
      <c r="AC119" s="22" t="str">
        <f t="shared" si="116"/>
        <v/>
      </c>
      <c r="AD119" s="22" t="str">
        <f t="shared" si="116"/>
        <v/>
      </c>
      <c r="AE119" s="22" t="str">
        <f t="shared" si="116"/>
        <v/>
      </c>
      <c r="AF119" s="22" t="str">
        <f t="shared" si="116"/>
        <v/>
      </c>
      <c r="AG119" s="22" t="str">
        <f t="shared" si="116"/>
        <v/>
      </c>
      <c r="AH119" s="22" t="str">
        <f t="shared" si="116"/>
        <v/>
      </c>
      <c r="AI119" s="22" t="str">
        <f t="shared" si="116"/>
        <v/>
      </c>
      <c r="AJ119" s="22" t="str">
        <f t="shared" si="116"/>
        <v/>
      </c>
      <c r="AK119" s="22" t="str">
        <f t="shared" si="116"/>
        <v/>
      </c>
      <c r="AL119" s="22" t="str">
        <f t="shared" si="116"/>
        <v/>
      </c>
      <c r="AM119" s="22" t="str">
        <f t="shared" si="116"/>
        <v/>
      </c>
      <c r="AN119" s="22" t="str">
        <f t="shared" si="116"/>
        <v/>
      </c>
      <c r="AO119" s="22" t="str">
        <f t="shared" si="116"/>
        <v/>
      </c>
      <c r="AP119" s="22" t="str">
        <f t="shared" si="116"/>
        <v/>
      </c>
      <c r="AQ119" s="22" t="str">
        <f t="shared" si="116"/>
        <v/>
      </c>
      <c r="AR119" s="22" t="str">
        <f t="shared" si="116"/>
        <v/>
      </c>
      <c r="AS119" s="22" t="str">
        <f t="shared" si="116"/>
        <v/>
      </c>
    </row>
    <row r="120" spans="1:45" x14ac:dyDescent="0.3">
      <c r="A120" s="18">
        <f t="shared" si="22"/>
        <v>110</v>
      </c>
      <c r="B120" s="2">
        <f t="shared" si="23"/>
        <v>111</v>
      </c>
      <c r="C120" s="21" t="str" cm="1">
        <f t="array" ref="C120">IF(ISERROR(INDEX('Post-FTB Report'!$G$4:$G$5000,MATCH(1,($D$6='Post-FTB Report'!$F$4:$F$5000)*($A120='Post-FTB Report'!$E$4:$E$5000),0))),"",INDEX('Post-FTB Report'!$G$4:$G$5000,MATCH(1,($D$6='Post-FTB Report'!$F$4:$F$5000)*($A120='Post-FTB Report'!$E$4:$E$5000),0)))</f>
        <v/>
      </c>
      <c r="D120" s="20"/>
      <c r="E120" s="20"/>
      <c r="F120" s="32" t="str" cm="1">
        <f t="array" ref="F120">IF(ISERROR(INDEX('Post-FTB Report'!$K$4:$K$5000,MATCH(1,($D$6='Post-FTB Report'!$F$4:$F$5000)*($A120='Post-FTB Report'!$E$4:$E$5000),0))),"",INDEX('Post-FTB Report'!$K$4:$K$5000,MATCH(1,($D$6='Post-FTB Report'!$F$4:$F$5000)*($A120='Post-FTB Report'!$E$4:$E$5000),0)))</f>
        <v/>
      </c>
      <c r="G120" s="48" t="str" cm="1">
        <f t="array" ref="G120">IF(ISERROR(INDEX('Post-FTB Report'!$J$4:$J$5000,MATCH(1,($D$6='Post-FTB Report'!$F$4:$F$5000)*($A120='Post-FTB Report'!$E$4:$E$5000),0))),"",INDEX('Post-FTB Report'!$J$4:$J$5000,MATCH(1,($D$6='Post-FTB Report'!$F$4:$F$5000)*($A120='Post-FTB Report'!$E$4:$E$5000),0)))</f>
        <v/>
      </c>
      <c r="H120" s="90" t="str">
        <f t="shared" si="102"/>
        <v/>
      </c>
      <c r="J120" s="22" t="str">
        <f t="shared" ref="J120:AS120" si="117">IF(AND($G120&lt;K$7,$H120&gt;=K$7),$F120/12,"")</f>
        <v/>
      </c>
      <c r="K120" s="22" t="str">
        <f t="shared" si="117"/>
        <v/>
      </c>
      <c r="L120" s="22" t="str">
        <f t="shared" si="117"/>
        <v/>
      </c>
      <c r="M120" s="22" t="str">
        <f t="shared" si="117"/>
        <v/>
      </c>
      <c r="N120" s="22" t="str">
        <f t="shared" si="117"/>
        <v/>
      </c>
      <c r="O120" s="22" t="str">
        <f t="shared" si="117"/>
        <v/>
      </c>
      <c r="P120" s="22" t="str">
        <f t="shared" si="117"/>
        <v/>
      </c>
      <c r="Q120" s="22" t="str">
        <f t="shared" si="117"/>
        <v/>
      </c>
      <c r="R120" s="22" t="str">
        <f t="shared" si="117"/>
        <v/>
      </c>
      <c r="S120" s="22" t="str">
        <f t="shared" si="117"/>
        <v/>
      </c>
      <c r="T120" s="22" t="str">
        <f t="shared" si="117"/>
        <v/>
      </c>
      <c r="U120" s="22" t="str">
        <f t="shared" si="117"/>
        <v/>
      </c>
      <c r="V120" s="22" t="str">
        <f t="shared" si="117"/>
        <v/>
      </c>
      <c r="W120" s="22" t="str">
        <f t="shared" si="117"/>
        <v/>
      </c>
      <c r="X120" s="22" t="str">
        <f t="shared" si="117"/>
        <v/>
      </c>
      <c r="Y120" s="22" t="str">
        <f t="shared" si="117"/>
        <v/>
      </c>
      <c r="Z120" s="22" t="str">
        <f t="shared" si="117"/>
        <v/>
      </c>
      <c r="AA120" s="22" t="str">
        <f t="shared" si="117"/>
        <v/>
      </c>
      <c r="AB120" s="22" t="str">
        <f t="shared" si="117"/>
        <v/>
      </c>
      <c r="AC120" s="22" t="str">
        <f t="shared" si="117"/>
        <v/>
      </c>
      <c r="AD120" s="22" t="str">
        <f t="shared" si="117"/>
        <v/>
      </c>
      <c r="AE120" s="22" t="str">
        <f t="shared" si="117"/>
        <v/>
      </c>
      <c r="AF120" s="22" t="str">
        <f t="shared" si="117"/>
        <v/>
      </c>
      <c r="AG120" s="22" t="str">
        <f t="shared" si="117"/>
        <v/>
      </c>
      <c r="AH120" s="22" t="str">
        <f t="shared" si="117"/>
        <v/>
      </c>
      <c r="AI120" s="22" t="str">
        <f t="shared" si="117"/>
        <v/>
      </c>
      <c r="AJ120" s="22" t="str">
        <f t="shared" si="117"/>
        <v/>
      </c>
      <c r="AK120" s="22" t="str">
        <f t="shared" si="117"/>
        <v/>
      </c>
      <c r="AL120" s="22" t="str">
        <f t="shared" si="117"/>
        <v/>
      </c>
      <c r="AM120" s="22" t="str">
        <f t="shared" si="117"/>
        <v/>
      </c>
      <c r="AN120" s="22" t="str">
        <f t="shared" si="117"/>
        <v/>
      </c>
      <c r="AO120" s="22" t="str">
        <f t="shared" si="117"/>
        <v/>
      </c>
      <c r="AP120" s="22" t="str">
        <f t="shared" si="117"/>
        <v/>
      </c>
      <c r="AQ120" s="22" t="str">
        <f t="shared" si="117"/>
        <v/>
      </c>
      <c r="AR120" s="22" t="str">
        <f t="shared" si="117"/>
        <v/>
      </c>
      <c r="AS120" s="22" t="str">
        <f t="shared" si="117"/>
        <v/>
      </c>
    </row>
    <row r="121" spans="1:45" x14ac:dyDescent="0.3">
      <c r="A121" s="18">
        <f t="shared" si="22"/>
        <v>111</v>
      </c>
      <c r="B121" s="2">
        <f t="shared" si="23"/>
        <v>112</v>
      </c>
      <c r="C121" s="21" t="str" cm="1">
        <f t="array" ref="C121">IF(ISERROR(INDEX('Post-FTB Report'!$G$4:$G$5000,MATCH(1,($D$6='Post-FTB Report'!$F$4:$F$5000)*($A121='Post-FTB Report'!$E$4:$E$5000),0))),"",INDEX('Post-FTB Report'!$G$4:$G$5000,MATCH(1,($D$6='Post-FTB Report'!$F$4:$F$5000)*($A121='Post-FTB Report'!$E$4:$E$5000),0)))</f>
        <v/>
      </c>
      <c r="D121" s="20"/>
      <c r="E121" s="20"/>
      <c r="F121" s="32" t="str" cm="1">
        <f t="array" ref="F121">IF(ISERROR(INDEX('Post-FTB Report'!$K$4:$K$5000,MATCH(1,($D$6='Post-FTB Report'!$F$4:$F$5000)*($A121='Post-FTB Report'!$E$4:$E$5000),0))),"",INDEX('Post-FTB Report'!$K$4:$K$5000,MATCH(1,($D$6='Post-FTB Report'!$F$4:$F$5000)*($A121='Post-FTB Report'!$E$4:$E$5000),0)))</f>
        <v/>
      </c>
      <c r="G121" s="48" t="str" cm="1">
        <f t="array" ref="G121">IF(ISERROR(INDEX('Post-FTB Report'!$J$4:$J$5000,MATCH(1,($D$6='Post-FTB Report'!$F$4:$F$5000)*($A121='Post-FTB Report'!$E$4:$E$5000),0))),"",INDEX('Post-FTB Report'!$J$4:$J$5000,MATCH(1,($D$6='Post-FTB Report'!$F$4:$F$5000)*($A121='Post-FTB Report'!$E$4:$E$5000),0)))</f>
        <v/>
      </c>
      <c r="H121" s="90" t="str">
        <f t="shared" si="102"/>
        <v/>
      </c>
      <c r="J121" s="22" t="str">
        <f t="shared" ref="J121:AS121" si="118">IF(AND($G121&lt;K$7,$H121&gt;=K$7),$F121/12,"")</f>
        <v/>
      </c>
      <c r="K121" s="22" t="str">
        <f t="shared" si="118"/>
        <v/>
      </c>
      <c r="L121" s="22" t="str">
        <f t="shared" si="118"/>
        <v/>
      </c>
      <c r="M121" s="22" t="str">
        <f t="shared" si="118"/>
        <v/>
      </c>
      <c r="N121" s="22" t="str">
        <f t="shared" si="118"/>
        <v/>
      </c>
      <c r="O121" s="22" t="str">
        <f t="shared" si="118"/>
        <v/>
      </c>
      <c r="P121" s="22" t="str">
        <f t="shared" si="118"/>
        <v/>
      </c>
      <c r="Q121" s="22" t="str">
        <f t="shared" si="118"/>
        <v/>
      </c>
      <c r="R121" s="22" t="str">
        <f t="shared" si="118"/>
        <v/>
      </c>
      <c r="S121" s="22" t="str">
        <f t="shared" si="118"/>
        <v/>
      </c>
      <c r="T121" s="22" t="str">
        <f t="shared" si="118"/>
        <v/>
      </c>
      <c r="U121" s="22" t="str">
        <f t="shared" si="118"/>
        <v/>
      </c>
      <c r="V121" s="22" t="str">
        <f t="shared" si="118"/>
        <v/>
      </c>
      <c r="W121" s="22" t="str">
        <f t="shared" si="118"/>
        <v/>
      </c>
      <c r="X121" s="22" t="str">
        <f t="shared" si="118"/>
        <v/>
      </c>
      <c r="Y121" s="22" t="str">
        <f t="shared" si="118"/>
        <v/>
      </c>
      <c r="Z121" s="22" t="str">
        <f t="shared" si="118"/>
        <v/>
      </c>
      <c r="AA121" s="22" t="str">
        <f t="shared" si="118"/>
        <v/>
      </c>
      <c r="AB121" s="22" t="str">
        <f t="shared" si="118"/>
        <v/>
      </c>
      <c r="AC121" s="22" t="str">
        <f t="shared" si="118"/>
        <v/>
      </c>
      <c r="AD121" s="22" t="str">
        <f t="shared" si="118"/>
        <v/>
      </c>
      <c r="AE121" s="22" t="str">
        <f t="shared" si="118"/>
        <v/>
      </c>
      <c r="AF121" s="22" t="str">
        <f t="shared" si="118"/>
        <v/>
      </c>
      <c r="AG121" s="22" t="str">
        <f t="shared" si="118"/>
        <v/>
      </c>
      <c r="AH121" s="22" t="str">
        <f t="shared" si="118"/>
        <v/>
      </c>
      <c r="AI121" s="22" t="str">
        <f t="shared" si="118"/>
        <v/>
      </c>
      <c r="AJ121" s="22" t="str">
        <f t="shared" si="118"/>
        <v/>
      </c>
      <c r="AK121" s="22" t="str">
        <f t="shared" si="118"/>
        <v/>
      </c>
      <c r="AL121" s="22" t="str">
        <f t="shared" si="118"/>
        <v/>
      </c>
      <c r="AM121" s="22" t="str">
        <f t="shared" si="118"/>
        <v/>
      </c>
      <c r="AN121" s="22" t="str">
        <f t="shared" si="118"/>
        <v/>
      </c>
      <c r="AO121" s="22" t="str">
        <f t="shared" si="118"/>
        <v/>
      </c>
      <c r="AP121" s="22" t="str">
        <f t="shared" si="118"/>
        <v/>
      </c>
      <c r="AQ121" s="22" t="str">
        <f t="shared" si="118"/>
        <v/>
      </c>
      <c r="AR121" s="22" t="str">
        <f t="shared" si="118"/>
        <v/>
      </c>
      <c r="AS121" s="22" t="str">
        <f t="shared" si="118"/>
        <v/>
      </c>
    </row>
    <row r="122" spans="1:45" x14ac:dyDescent="0.3">
      <c r="A122" s="18">
        <f t="shared" si="22"/>
        <v>112</v>
      </c>
      <c r="B122" s="2">
        <f t="shared" si="23"/>
        <v>113</v>
      </c>
      <c r="C122" s="21" t="str" cm="1">
        <f t="array" ref="C122">IF(ISERROR(INDEX('Post-FTB Report'!$G$4:$G$5000,MATCH(1,($D$6='Post-FTB Report'!$F$4:$F$5000)*($A122='Post-FTB Report'!$E$4:$E$5000),0))),"",INDEX('Post-FTB Report'!$G$4:$G$5000,MATCH(1,($D$6='Post-FTB Report'!$F$4:$F$5000)*($A122='Post-FTB Report'!$E$4:$E$5000),0)))</f>
        <v/>
      </c>
      <c r="D122" s="20"/>
      <c r="E122" s="20"/>
      <c r="F122" s="32" t="str" cm="1">
        <f t="array" ref="F122">IF(ISERROR(INDEX('Post-FTB Report'!$K$4:$K$5000,MATCH(1,($D$6='Post-FTB Report'!$F$4:$F$5000)*($A122='Post-FTB Report'!$E$4:$E$5000),0))),"",INDEX('Post-FTB Report'!$K$4:$K$5000,MATCH(1,($D$6='Post-FTB Report'!$F$4:$F$5000)*($A122='Post-FTB Report'!$E$4:$E$5000),0)))</f>
        <v/>
      </c>
      <c r="G122" s="48" t="str" cm="1">
        <f t="array" ref="G122">IF(ISERROR(INDEX('Post-FTB Report'!$J$4:$J$5000,MATCH(1,($D$6='Post-FTB Report'!$F$4:$F$5000)*($A122='Post-FTB Report'!$E$4:$E$5000),0))),"",INDEX('Post-FTB Report'!$J$4:$J$5000,MATCH(1,($D$6='Post-FTB Report'!$F$4:$F$5000)*($A122='Post-FTB Report'!$E$4:$E$5000),0)))</f>
        <v/>
      </c>
      <c r="H122" s="90" t="str">
        <f t="shared" si="102"/>
        <v/>
      </c>
      <c r="J122" s="22" t="str">
        <f t="shared" ref="J122:AS122" si="119">IF(AND($G122&lt;K$7,$H122&gt;=K$7),$F122/12,"")</f>
        <v/>
      </c>
      <c r="K122" s="22" t="str">
        <f t="shared" si="119"/>
        <v/>
      </c>
      <c r="L122" s="22" t="str">
        <f t="shared" si="119"/>
        <v/>
      </c>
      <c r="M122" s="22" t="str">
        <f t="shared" si="119"/>
        <v/>
      </c>
      <c r="N122" s="22" t="str">
        <f t="shared" si="119"/>
        <v/>
      </c>
      <c r="O122" s="22" t="str">
        <f t="shared" si="119"/>
        <v/>
      </c>
      <c r="P122" s="22" t="str">
        <f t="shared" si="119"/>
        <v/>
      </c>
      <c r="Q122" s="22" t="str">
        <f t="shared" si="119"/>
        <v/>
      </c>
      <c r="R122" s="22" t="str">
        <f t="shared" si="119"/>
        <v/>
      </c>
      <c r="S122" s="22" t="str">
        <f t="shared" si="119"/>
        <v/>
      </c>
      <c r="T122" s="22" t="str">
        <f t="shared" si="119"/>
        <v/>
      </c>
      <c r="U122" s="22" t="str">
        <f t="shared" si="119"/>
        <v/>
      </c>
      <c r="V122" s="22" t="str">
        <f t="shared" si="119"/>
        <v/>
      </c>
      <c r="W122" s="22" t="str">
        <f t="shared" si="119"/>
        <v/>
      </c>
      <c r="X122" s="22" t="str">
        <f t="shared" si="119"/>
        <v/>
      </c>
      <c r="Y122" s="22" t="str">
        <f t="shared" si="119"/>
        <v/>
      </c>
      <c r="Z122" s="22" t="str">
        <f t="shared" si="119"/>
        <v/>
      </c>
      <c r="AA122" s="22" t="str">
        <f t="shared" si="119"/>
        <v/>
      </c>
      <c r="AB122" s="22" t="str">
        <f t="shared" si="119"/>
        <v/>
      </c>
      <c r="AC122" s="22" t="str">
        <f t="shared" si="119"/>
        <v/>
      </c>
      <c r="AD122" s="22" t="str">
        <f t="shared" si="119"/>
        <v/>
      </c>
      <c r="AE122" s="22" t="str">
        <f t="shared" si="119"/>
        <v/>
      </c>
      <c r="AF122" s="22" t="str">
        <f t="shared" si="119"/>
        <v/>
      </c>
      <c r="AG122" s="22" t="str">
        <f t="shared" si="119"/>
        <v/>
      </c>
      <c r="AH122" s="22" t="str">
        <f t="shared" si="119"/>
        <v/>
      </c>
      <c r="AI122" s="22" t="str">
        <f t="shared" si="119"/>
        <v/>
      </c>
      <c r="AJ122" s="22" t="str">
        <f t="shared" si="119"/>
        <v/>
      </c>
      <c r="AK122" s="22" t="str">
        <f t="shared" si="119"/>
        <v/>
      </c>
      <c r="AL122" s="22" t="str">
        <f t="shared" si="119"/>
        <v/>
      </c>
      <c r="AM122" s="22" t="str">
        <f t="shared" si="119"/>
        <v/>
      </c>
      <c r="AN122" s="22" t="str">
        <f t="shared" si="119"/>
        <v/>
      </c>
      <c r="AO122" s="22" t="str">
        <f t="shared" si="119"/>
        <v/>
      </c>
      <c r="AP122" s="22" t="str">
        <f t="shared" si="119"/>
        <v/>
      </c>
      <c r="AQ122" s="22" t="str">
        <f t="shared" si="119"/>
        <v/>
      </c>
      <c r="AR122" s="22" t="str">
        <f t="shared" si="119"/>
        <v/>
      </c>
      <c r="AS122" s="22" t="str">
        <f t="shared" si="119"/>
        <v/>
      </c>
    </row>
    <row r="123" spans="1:45" x14ac:dyDescent="0.3">
      <c r="A123" s="18">
        <f t="shared" si="22"/>
        <v>113</v>
      </c>
      <c r="B123" s="2">
        <f t="shared" si="23"/>
        <v>114</v>
      </c>
      <c r="C123" s="21" t="str" cm="1">
        <f t="array" ref="C123">IF(ISERROR(INDEX('Post-FTB Report'!$G$4:$G$5000,MATCH(1,($D$6='Post-FTB Report'!$F$4:$F$5000)*($A123='Post-FTB Report'!$E$4:$E$5000),0))),"",INDEX('Post-FTB Report'!$G$4:$G$5000,MATCH(1,($D$6='Post-FTB Report'!$F$4:$F$5000)*($A123='Post-FTB Report'!$E$4:$E$5000),0)))</f>
        <v/>
      </c>
      <c r="D123" s="20"/>
      <c r="E123" s="20"/>
      <c r="F123" s="32" t="str" cm="1">
        <f t="array" ref="F123">IF(ISERROR(INDEX('Post-FTB Report'!$K$4:$K$5000,MATCH(1,($D$6='Post-FTB Report'!$F$4:$F$5000)*($A123='Post-FTB Report'!$E$4:$E$5000),0))),"",INDEX('Post-FTB Report'!$K$4:$K$5000,MATCH(1,($D$6='Post-FTB Report'!$F$4:$F$5000)*($A123='Post-FTB Report'!$E$4:$E$5000),0)))</f>
        <v/>
      </c>
      <c r="G123" s="48" t="str" cm="1">
        <f t="array" ref="G123">IF(ISERROR(INDEX('Post-FTB Report'!$J$4:$J$5000,MATCH(1,($D$6='Post-FTB Report'!$F$4:$F$5000)*($A123='Post-FTB Report'!$E$4:$E$5000),0))),"",INDEX('Post-FTB Report'!$J$4:$J$5000,MATCH(1,($D$6='Post-FTB Report'!$F$4:$F$5000)*($A123='Post-FTB Report'!$E$4:$E$5000),0)))</f>
        <v/>
      </c>
      <c r="H123" s="90" t="str">
        <f t="shared" si="102"/>
        <v/>
      </c>
      <c r="J123" s="22" t="str">
        <f t="shared" ref="J123:AS123" si="120">IF(AND($G123&lt;K$7,$H123&gt;=K$7),$F123/12,"")</f>
        <v/>
      </c>
      <c r="K123" s="22" t="str">
        <f t="shared" si="120"/>
        <v/>
      </c>
      <c r="L123" s="22" t="str">
        <f t="shared" si="120"/>
        <v/>
      </c>
      <c r="M123" s="22" t="str">
        <f t="shared" si="120"/>
        <v/>
      </c>
      <c r="N123" s="22" t="str">
        <f t="shared" si="120"/>
        <v/>
      </c>
      <c r="O123" s="22" t="str">
        <f t="shared" si="120"/>
        <v/>
      </c>
      <c r="P123" s="22" t="str">
        <f t="shared" si="120"/>
        <v/>
      </c>
      <c r="Q123" s="22" t="str">
        <f t="shared" si="120"/>
        <v/>
      </c>
      <c r="R123" s="22" t="str">
        <f t="shared" si="120"/>
        <v/>
      </c>
      <c r="S123" s="22" t="str">
        <f t="shared" si="120"/>
        <v/>
      </c>
      <c r="T123" s="22" t="str">
        <f t="shared" si="120"/>
        <v/>
      </c>
      <c r="U123" s="22" t="str">
        <f t="shared" si="120"/>
        <v/>
      </c>
      <c r="V123" s="22" t="str">
        <f t="shared" si="120"/>
        <v/>
      </c>
      <c r="W123" s="22" t="str">
        <f t="shared" si="120"/>
        <v/>
      </c>
      <c r="X123" s="22" t="str">
        <f t="shared" si="120"/>
        <v/>
      </c>
      <c r="Y123" s="22" t="str">
        <f t="shared" si="120"/>
        <v/>
      </c>
      <c r="Z123" s="22" t="str">
        <f t="shared" si="120"/>
        <v/>
      </c>
      <c r="AA123" s="22" t="str">
        <f t="shared" si="120"/>
        <v/>
      </c>
      <c r="AB123" s="22" t="str">
        <f t="shared" si="120"/>
        <v/>
      </c>
      <c r="AC123" s="22" t="str">
        <f t="shared" si="120"/>
        <v/>
      </c>
      <c r="AD123" s="22" t="str">
        <f t="shared" si="120"/>
        <v/>
      </c>
      <c r="AE123" s="22" t="str">
        <f t="shared" si="120"/>
        <v/>
      </c>
      <c r="AF123" s="22" t="str">
        <f t="shared" si="120"/>
        <v/>
      </c>
      <c r="AG123" s="22" t="str">
        <f t="shared" si="120"/>
        <v/>
      </c>
      <c r="AH123" s="22" t="str">
        <f t="shared" si="120"/>
        <v/>
      </c>
      <c r="AI123" s="22" t="str">
        <f t="shared" si="120"/>
        <v/>
      </c>
      <c r="AJ123" s="22" t="str">
        <f t="shared" si="120"/>
        <v/>
      </c>
      <c r="AK123" s="22" t="str">
        <f t="shared" si="120"/>
        <v/>
      </c>
      <c r="AL123" s="22" t="str">
        <f t="shared" si="120"/>
        <v/>
      </c>
      <c r="AM123" s="22" t="str">
        <f t="shared" si="120"/>
        <v/>
      </c>
      <c r="AN123" s="22" t="str">
        <f t="shared" si="120"/>
        <v/>
      </c>
      <c r="AO123" s="22" t="str">
        <f t="shared" si="120"/>
        <v/>
      </c>
      <c r="AP123" s="22" t="str">
        <f t="shared" si="120"/>
        <v/>
      </c>
      <c r="AQ123" s="22" t="str">
        <f t="shared" si="120"/>
        <v/>
      </c>
      <c r="AR123" s="22" t="str">
        <f t="shared" si="120"/>
        <v/>
      </c>
      <c r="AS123" s="22" t="str">
        <f t="shared" si="120"/>
        <v/>
      </c>
    </row>
    <row r="124" spans="1:45" x14ac:dyDescent="0.3">
      <c r="A124" s="18">
        <f t="shared" si="22"/>
        <v>114</v>
      </c>
      <c r="B124" s="2">
        <f t="shared" si="23"/>
        <v>115</v>
      </c>
      <c r="C124" s="21" t="str" cm="1">
        <f t="array" ref="C124">IF(ISERROR(INDEX('Post-FTB Report'!$G$4:$G$5000,MATCH(1,($D$6='Post-FTB Report'!$F$4:$F$5000)*($A124='Post-FTB Report'!$E$4:$E$5000),0))),"",INDEX('Post-FTB Report'!$G$4:$G$5000,MATCH(1,($D$6='Post-FTB Report'!$F$4:$F$5000)*($A124='Post-FTB Report'!$E$4:$E$5000),0)))</f>
        <v/>
      </c>
      <c r="D124" s="20"/>
      <c r="E124" s="20"/>
      <c r="F124" s="32" t="str" cm="1">
        <f t="array" ref="F124">IF(ISERROR(INDEX('Post-FTB Report'!$K$4:$K$5000,MATCH(1,($D$6='Post-FTB Report'!$F$4:$F$5000)*($A124='Post-FTB Report'!$E$4:$E$5000),0))),"",INDEX('Post-FTB Report'!$K$4:$K$5000,MATCH(1,($D$6='Post-FTB Report'!$F$4:$F$5000)*($A124='Post-FTB Report'!$E$4:$E$5000),0)))</f>
        <v/>
      </c>
      <c r="G124" s="48" t="str" cm="1">
        <f t="array" ref="G124">IF(ISERROR(INDEX('Post-FTB Report'!$J$4:$J$5000,MATCH(1,($D$6='Post-FTB Report'!$F$4:$F$5000)*($A124='Post-FTB Report'!$E$4:$E$5000),0))),"",INDEX('Post-FTB Report'!$J$4:$J$5000,MATCH(1,($D$6='Post-FTB Report'!$F$4:$F$5000)*($A124='Post-FTB Report'!$E$4:$E$5000),0)))</f>
        <v/>
      </c>
      <c r="H124" s="90" t="str">
        <f t="shared" si="102"/>
        <v/>
      </c>
      <c r="J124" s="22" t="str">
        <f t="shared" ref="J124:AS124" si="121">IF(AND($G124&lt;K$7,$H124&gt;=K$7),$F124/12,"")</f>
        <v/>
      </c>
      <c r="K124" s="22" t="str">
        <f t="shared" si="121"/>
        <v/>
      </c>
      <c r="L124" s="22" t="str">
        <f t="shared" si="121"/>
        <v/>
      </c>
      <c r="M124" s="22" t="str">
        <f t="shared" si="121"/>
        <v/>
      </c>
      <c r="N124" s="22" t="str">
        <f t="shared" si="121"/>
        <v/>
      </c>
      <c r="O124" s="22" t="str">
        <f t="shared" si="121"/>
        <v/>
      </c>
      <c r="P124" s="22" t="str">
        <f t="shared" si="121"/>
        <v/>
      </c>
      <c r="Q124" s="22" t="str">
        <f t="shared" si="121"/>
        <v/>
      </c>
      <c r="R124" s="22" t="str">
        <f t="shared" si="121"/>
        <v/>
      </c>
      <c r="S124" s="22" t="str">
        <f t="shared" si="121"/>
        <v/>
      </c>
      <c r="T124" s="22" t="str">
        <f t="shared" si="121"/>
        <v/>
      </c>
      <c r="U124" s="22" t="str">
        <f t="shared" si="121"/>
        <v/>
      </c>
      <c r="V124" s="22" t="str">
        <f t="shared" si="121"/>
        <v/>
      </c>
      <c r="W124" s="22" t="str">
        <f t="shared" si="121"/>
        <v/>
      </c>
      <c r="X124" s="22" t="str">
        <f t="shared" si="121"/>
        <v/>
      </c>
      <c r="Y124" s="22" t="str">
        <f t="shared" si="121"/>
        <v/>
      </c>
      <c r="Z124" s="22" t="str">
        <f t="shared" si="121"/>
        <v/>
      </c>
      <c r="AA124" s="22" t="str">
        <f t="shared" si="121"/>
        <v/>
      </c>
      <c r="AB124" s="22" t="str">
        <f t="shared" si="121"/>
        <v/>
      </c>
      <c r="AC124" s="22" t="str">
        <f t="shared" si="121"/>
        <v/>
      </c>
      <c r="AD124" s="22" t="str">
        <f t="shared" si="121"/>
        <v/>
      </c>
      <c r="AE124" s="22" t="str">
        <f t="shared" si="121"/>
        <v/>
      </c>
      <c r="AF124" s="22" t="str">
        <f t="shared" si="121"/>
        <v/>
      </c>
      <c r="AG124" s="22" t="str">
        <f t="shared" si="121"/>
        <v/>
      </c>
      <c r="AH124" s="22" t="str">
        <f t="shared" si="121"/>
        <v/>
      </c>
      <c r="AI124" s="22" t="str">
        <f t="shared" si="121"/>
        <v/>
      </c>
      <c r="AJ124" s="22" t="str">
        <f t="shared" si="121"/>
        <v/>
      </c>
      <c r="AK124" s="22" t="str">
        <f t="shared" si="121"/>
        <v/>
      </c>
      <c r="AL124" s="22" t="str">
        <f t="shared" si="121"/>
        <v/>
      </c>
      <c r="AM124" s="22" t="str">
        <f t="shared" si="121"/>
        <v/>
      </c>
      <c r="AN124" s="22" t="str">
        <f t="shared" si="121"/>
        <v/>
      </c>
      <c r="AO124" s="22" t="str">
        <f t="shared" si="121"/>
        <v/>
      </c>
      <c r="AP124" s="22" t="str">
        <f t="shared" si="121"/>
        <v/>
      </c>
      <c r="AQ124" s="22" t="str">
        <f t="shared" si="121"/>
        <v/>
      </c>
      <c r="AR124" s="22" t="str">
        <f t="shared" si="121"/>
        <v/>
      </c>
      <c r="AS124" s="22" t="str">
        <f t="shared" si="121"/>
        <v/>
      </c>
    </row>
    <row r="125" spans="1:45" x14ac:dyDescent="0.3">
      <c r="A125" s="18">
        <f t="shared" si="22"/>
        <v>115</v>
      </c>
      <c r="B125" s="2">
        <f t="shared" si="23"/>
        <v>116</v>
      </c>
      <c r="C125" s="21" t="str" cm="1">
        <f t="array" ref="C125">IF(ISERROR(INDEX('Post-FTB Report'!$G$4:$G$5000,MATCH(1,($D$6='Post-FTB Report'!$F$4:$F$5000)*($A125='Post-FTB Report'!$E$4:$E$5000),0))),"",INDEX('Post-FTB Report'!$G$4:$G$5000,MATCH(1,($D$6='Post-FTB Report'!$F$4:$F$5000)*($A125='Post-FTB Report'!$E$4:$E$5000),0)))</f>
        <v/>
      </c>
      <c r="D125" s="20"/>
      <c r="E125" s="20"/>
      <c r="F125" s="32" t="str" cm="1">
        <f t="array" ref="F125">IF(ISERROR(INDEX('Post-FTB Report'!$K$4:$K$5000,MATCH(1,($D$6='Post-FTB Report'!$F$4:$F$5000)*($A125='Post-FTB Report'!$E$4:$E$5000),0))),"",INDEX('Post-FTB Report'!$K$4:$K$5000,MATCH(1,($D$6='Post-FTB Report'!$F$4:$F$5000)*($A125='Post-FTB Report'!$E$4:$E$5000),0)))</f>
        <v/>
      </c>
      <c r="G125" s="48" t="str" cm="1">
        <f t="array" ref="G125">IF(ISERROR(INDEX('Post-FTB Report'!$J$4:$J$5000,MATCH(1,($D$6='Post-FTB Report'!$F$4:$F$5000)*($A125='Post-FTB Report'!$E$4:$E$5000),0))),"",INDEX('Post-FTB Report'!$J$4:$J$5000,MATCH(1,($D$6='Post-FTB Report'!$F$4:$F$5000)*($A125='Post-FTB Report'!$E$4:$E$5000),0)))</f>
        <v/>
      </c>
      <c r="H125" s="90" t="str">
        <f t="shared" si="102"/>
        <v/>
      </c>
      <c r="J125" s="22" t="str">
        <f t="shared" ref="J125:AS125" si="122">IF(AND($G125&lt;K$7,$H125&gt;=K$7),$F125/12,"")</f>
        <v/>
      </c>
      <c r="K125" s="22" t="str">
        <f t="shared" si="122"/>
        <v/>
      </c>
      <c r="L125" s="22" t="str">
        <f t="shared" si="122"/>
        <v/>
      </c>
      <c r="M125" s="22" t="str">
        <f t="shared" si="122"/>
        <v/>
      </c>
      <c r="N125" s="22" t="str">
        <f t="shared" si="122"/>
        <v/>
      </c>
      <c r="O125" s="22" t="str">
        <f t="shared" si="122"/>
        <v/>
      </c>
      <c r="P125" s="22" t="str">
        <f t="shared" si="122"/>
        <v/>
      </c>
      <c r="Q125" s="22" t="str">
        <f t="shared" si="122"/>
        <v/>
      </c>
      <c r="R125" s="22" t="str">
        <f t="shared" si="122"/>
        <v/>
      </c>
      <c r="S125" s="22" t="str">
        <f t="shared" si="122"/>
        <v/>
      </c>
      <c r="T125" s="22" t="str">
        <f t="shared" si="122"/>
        <v/>
      </c>
      <c r="U125" s="22" t="str">
        <f t="shared" si="122"/>
        <v/>
      </c>
      <c r="V125" s="22" t="str">
        <f t="shared" si="122"/>
        <v/>
      </c>
      <c r="W125" s="22" t="str">
        <f t="shared" si="122"/>
        <v/>
      </c>
      <c r="X125" s="22" t="str">
        <f t="shared" si="122"/>
        <v/>
      </c>
      <c r="Y125" s="22" t="str">
        <f t="shared" si="122"/>
        <v/>
      </c>
      <c r="Z125" s="22" t="str">
        <f t="shared" si="122"/>
        <v/>
      </c>
      <c r="AA125" s="22" t="str">
        <f t="shared" si="122"/>
        <v/>
      </c>
      <c r="AB125" s="22" t="str">
        <f t="shared" si="122"/>
        <v/>
      </c>
      <c r="AC125" s="22" t="str">
        <f t="shared" si="122"/>
        <v/>
      </c>
      <c r="AD125" s="22" t="str">
        <f t="shared" si="122"/>
        <v/>
      </c>
      <c r="AE125" s="22" t="str">
        <f t="shared" si="122"/>
        <v/>
      </c>
      <c r="AF125" s="22" t="str">
        <f t="shared" si="122"/>
        <v/>
      </c>
      <c r="AG125" s="22" t="str">
        <f t="shared" si="122"/>
        <v/>
      </c>
      <c r="AH125" s="22" t="str">
        <f t="shared" si="122"/>
        <v/>
      </c>
      <c r="AI125" s="22" t="str">
        <f t="shared" si="122"/>
        <v/>
      </c>
      <c r="AJ125" s="22" t="str">
        <f t="shared" si="122"/>
        <v/>
      </c>
      <c r="AK125" s="22" t="str">
        <f t="shared" si="122"/>
        <v/>
      </c>
      <c r="AL125" s="22" t="str">
        <f t="shared" si="122"/>
        <v/>
      </c>
      <c r="AM125" s="22" t="str">
        <f t="shared" si="122"/>
        <v/>
      </c>
      <c r="AN125" s="22" t="str">
        <f t="shared" si="122"/>
        <v/>
      </c>
      <c r="AO125" s="22" t="str">
        <f t="shared" si="122"/>
        <v/>
      </c>
      <c r="AP125" s="22" t="str">
        <f t="shared" si="122"/>
        <v/>
      </c>
      <c r="AQ125" s="22" t="str">
        <f t="shared" si="122"/>
        <v/>
      </c>
      <c r="AR125" s="22" t="str">
        <f t="shared" si="122"/>
        <v/>
      </c>
      <c r="AS125" s="22" t="str">
        <f t="shared" si="122"/>
        <v/>
      </c>
    </row>
    <row r="126" spans="1:45" x14ac:dyDescent="0.3">
      <c r="A126" s="18">
        <f t="shared" si="22"/>
        <v>116</v>
      </c>
      <c r="B126" s="2">
        <f t="shared" si="23"/>
        <v>117</v>
      </c>
      <c r="C126" s="21" t="str" cm="1">
        <f t="array" ref="C126">IF(ISERROR(INDEX('Post-FTB Report'!$G$4:$G$5000,MATCH(1,($D$6='Post-FTB Report'!$F$4:$F$5000)*($A126='Post-FTB Report'!$E$4:$E$5000),0))),"",INDEX('Post-FTB Report'!$G$4:$G$5000,MATCH(1,($D$6='Post-FTB Report'!$F$4:$F$5000)*($A126='Post-FTB Report'!$E$4:$E$5000),0)))</f>
        <v/>
      </c>
      <c r="D126" s="20"/>
      <c r="E126" s="20"/>
      <c r="F126" s="32" t="str" cm="1">
        <f t="array" ref="F126">IF(ISERROR(INDEX('Post-FTB Report'!$K$4:$K$5000,MATCH(1,($D$6='Post-FTB Report'!$F$4:$F$5000)*($A126='Post-FTB Report'!$E$4:$E$5000),0))),"",INDEX('Post-FTB Report'!$K$4:$K$5000,MATCH(1,($D$6='Post-FTB Report'!$F$4:$F$5000)*($A126='Post-FTB Report'!$E$4:$E$5000),0)))</f>
        <v/>
      </c>
      <c r="G126" s="48" t="str" cm="1">
        <f t="array" ref="G126">IF(ISERROR(INDEX('Post-FTB Report'!$J$4:$J$5000,MATCH(1,($D$6='Post-FTB Report'!$F$4:$F$5000)*($A126='Post-FTB Report'!$E$4:$E$5000),0))),"",INDEX('Post-FTB Report'!$J$4:$J$5000,MATCH(1,($D$6='Post-FTB Report'!$F$4:$F$5000)*($A126='Post-FTB Report'!$E$4:$E$5000),0)))</f>
        <v/>
      </c>
      <c r="H126" s="90" t="str">
        <f t="shared" si="102"/>
        <v/>
      </c>
      <c r="J126" s="22" t="str">
        <f t="shared" ref="J126:AS126" si="123">IF(AND($G126&lt;K$7,$H126&gt;=K$7),$F126/12,"")</f>
        <v/>
      </c>
      <c r="K126" s="22" t="str">
        <f t="shared" si="123"/>
        <v/>
      </c>
      <c r="L126" s="22" t="str">
        <f t="shared" si="123"/>
        <v/>
      </c>
      <c r="M126" s="22" t="str">
        <f t="shared" si="123"/>
        <v/>
      </c>
      <c r="N126" s="22" t="str">
        <f t="shared" si="123"/>
        <v/>
      </c>
      <c r="O126" s="22" t="str">
        <f t="shared" si="123"/>
        <v/>
      </c>
      <c r="P126" s="22" t="str">
        <f t="shared" si="123"/>
        <v/>
      </c>
      <c r="Q126" s="22" t="str">
        <f t="shared" si="123"/>
        <v/>
      </c>
      <c r="R126" s="22" t="str">
        <f t="shared" si="123"/>
        <v/>
      </c>
      <c r="S126" s="22" t="str">
        <f t="shared" si="123"/>
        <v/>
      </c>
      <c r="T126" s="22" t="str">
        <f t="shared" si="123"/>
        <v/>
      </c>
      <c r="U126" s="22" t="str">
        <f t="shared" si="123"/>
        <v/>
      </c>
      <c r="V126" s="22" t="str">
        <f t="shared" si="123"/>
        <v/>
      </c>
      <c r="W126" s="22" t="str">
        <f t="shared" si="123"/>
        <v/>
      </c>
      <c r="X126" s="22" t="str">
        <f t="shared" si="123"/>
        <v/>
      </c>
      <c r="Y126" s="22" t="str">
        <f t="shared" si="123"/>
        <v/>
      </c>
      <c r="Z126" s="22" t="str">
        <f t="shared" si="123"/>
        <v/>
      </c>
      <c r="AA126" s="22" t="str">
        <f t="shared" si="123"/>
        <v/>
      </c>
      <c r="AB126" s="22" t="str">
        <f t="shared" si="123"/>
        <v/>
      </c>
      <c r="AC126" s="22" t="str">
        <f t="shared" si="123"/>
        <v/>
      </c>
      <c r="AD126" s="22" t="str">
        <f t="shared" si="123"/>
        <v/>
      </c>
      <c r="AE126" s="22" t="str">
        <f t="shared" si="123"/>
        <v/>
      </c>
      <c r="AF126" s="22" t="str">
        <f t="shared" si="123"/>
        <v/>
      </c>
      <c r="AG126" s="22" t="str">
        <f t="shared" si="123"/>
        <v/>
      </c>
      <c r="AH126" s="22" t="str">
        <f t="shared" si="123"/>
        <v/>
      </c>
      <c r="AI126" s="22" t="str">
        <f t="shared" si="123"/>
        <v/>
      </c>
      <c r="AJ126" s="22" t="str">
        <f t="shared" si="123"/>
        <v/>
      </c>
      <c r="AK126" s="22" t="str">
        <f t="shared" si="123"/>
        <v/>
      </c>
      <c r="AL126" s="22" t="str">
        <f t="shared" si="123"/>
        <v/>
      </c>
      <c r="AM126" s="22" t="str">
        <f t="shared" si="123"/>
        <v/>
      </c>
      <c r="AN126" s="22" t="str">
        <f t="shared" si="123"/>
        <v/>
      </c>
      <c r="AO126" s="22" t="str">
        <f t="shared" si="123"/>
        <v/>
      </c>
      <c r="AP126" s="22" t="str">
        <f t="shared" si="123"/>
        <v/>
      </c>
      <c r="AQ126" s="22" t="str">
        <f t="shared" si="123"/>
        <v/>
      </c>
      <c r="AR126" s="22" t="str">
        <f t="shared" si="123"/>
        <v/>
      </c>
      <c r="AS126" s="22" t="str">
        <f t="shared" si="123"/>
        <v/>
      </c>
    </row>
    <row r="127" spans="1:45" x14ac:dyDescent="0.3">
      <c r="A127" s="18">
        <f t="shared" si="22"/>
        <v>117</v>
      </c>
      <c r="B127" s="2">
        <f t="shared" si="23"/>
        <v>118</v>
      </c>
      <c r="C127" s="21" t="str" cm="1">
        <f t="array" ref="C127">IF(ISERROR(INDEX('Post-FTB Report'!$G$4:$G$5000,MATCH(1,($D$6='Post-FTB Report'!$F$4:$F$5000)*($A127='Post-FTB Report'!$E$4:$E$5000),0))),"",INDEX('Post-FTB Report'!$G$4:$G$5000,MATCH(1,($D$6='Post-FTB Report'!$F$4:$F$5000)*($A127='Post-FTB Report'!$E$4:$E$5000),0)))</f>
        <v/>
      </c>
      <c r="D127" s="20"/>
      <c r="E127" s="20"/>
      <c r="F127" s="32" t="str" cm="1">
        <f t="array" ref="F127">IF(ISERROR(INDEX('Post-FTB Report'!$K$4:$K$5000,MATCH(1,($D$6='Post-FTB Report'!$F$4:$F$5000)*($A127='Post-FTB Report'!$E$4:$E$5000),0))),"",INDEX('Post-FTB Report'!$K$4:$K$5000,MATCH(1,($D$6='Post-FTB Report'!$F$4:$F$5000)*($A127='Post-FTB Report'!$E$4:$E$5000),0)))</f>
        <v/>
      </c>
      <c r="G127" s="48" t="str" cm="1">
        <f t="array" ref="G127">IF(ISERROR(INDEX('Post-FTB Report'!$J$4:$J$5000,MATCH(1,($D$6='Post-FTB Report'!$F$4:$F$5000)*($A127='Post-FTB Report'!$E$4:$E$5000),0))),"",INDEX('Post-FTB Report'!$J$4:$J$5000,MATCH(1,($D$6='Post-FTB Report'!$F$4:$F$5000)*($A127='Post-FTB Report'!$E$4:$E$5000),0)))</f>
        <v/>
      </c>
      <c r="H127" s="90" t="str">
        <f t="shared" si="102"/>
        <v/>
      </c>
      <c r="J127" s="22" t="str">
        <f t="shared" ref="J127:AS127" si="124">IF(AND($G127&lt;K$7,$H127&gt;=K$7),$F127/12,"")</f>
        <v/>
      </c>
      <c r="K127" s="22" t="str">
        <f t="shared" si="124"/>
        <v/>
      </c>
      <c r="L127" s="22" t="str">
        <f t="shared" si="124"/>
        <v/>
      </c>
      <c r="M127" s="22" t="str">
        <f t="shared" si="124"/>
        <v/>
      </c>
      <c r="N127" s="22" t="str">
        <f t="shared" si="124"/>
        <v/>
      </c>
      <c r="O127" s="22" t="str">
        <f t="shared" si="124"/>
        <v/>
      </c>
      <c r="P127" s="22" t="str">
        <f t="shared" si="124"/>
        <v/>
      </c>
      <c r="Q127" s="22" t="str">
        <f t="shared" si="124"/>
        <v/>
      </c>
      <c r="R127" s="22" t="str">
        <f t="shared" si="124"/>
        <v/>
      </c>
      <c r="S127" s="22" t="str">
        <f t="shared" si="124"/>
        <v/>
      </c>
      <c r="T127" s="22" t="str">
        <f t="shared" si="124"/>
        <v/>
      </c>
      <c r="U127" s="22" t="str">
        <f t="shared" si="124"/>
        <v/>
      </c>
      <c r="V127" s="22" t="str">
        <f t="shared" si="124"/>
        <v/>
      </c>
      <c r="W127" s="22" t="str">
        <f t="shared" si="124"/>
        <v/>
      </c>
      <c r="X127" s="22" t="str">
        <f t="shared" si="124"/>
        <v/>
      </c>
      <c r="Y127" s="22" t="str">
        <f t="shared" si="124"/>
        <v/>
      </c>
      <c r="Z127" s="22" t="str">
        <f t="shared" si="124"/>
        <v/>
      </c>
      <c r="AA127" s="22" t="str">
        <f t="shared" si="124"/>
        <v/>
      </c>
      <c r="AB127" s="22" t="str">
        <f t="shared" si="124"/>
        <v/>
      </c>
      <c r="AC127" s="22" t="str">
        <f t="shared" si="124"/>
        <v/>
      </c>
      <c r="AD127" s="22" t="str">
        <f t="shared" si="124"/>
        <v/>
      </c>
      <c r="AE127" s="22" t="str">
        <f t="shared" si="124"/>
        <v/>
      </c>
      <c r="AF127" s="22" t="str">
        <f t="shared" si="124"/>
        <v/>
      </c>
      <c r="AG127" s="22" t="str">
        <f t="shared" si="124"/>
        <v/>
      </c>
      <c r="AH127" s="22" t="str">
        <f t="shared" si="124"/>
        <v/>
      </c>
      <c r="AI127" s="22" t="str">
        <f t="shared" si="124"/>
        <v/>
      </c>
      <c r="AJ127" s="22" t="str">
        <f t="shared" si="124"/>
        <v/>
      </c>
      <c r="AK127" s="22" t="str">
        <f t="shared" si="124"/>
        <v/>
      </c>
      <c r="AL127" s="22" t="str">
        <f t="shared" si="124"/>
        <v/>
      </c>
      <c r="AM127" s="22" t="str">
        <f t="shared" si="124"/>
        <v/>
      </c>
      <c r="AN127" s="22" t="str">
        <f t="shared" si="124"/>
        <v/>
      </c>
      <c r="AO127" s="22" t="str">
        <f t="shared" si="124"/>
        <v/>
      </c>
      <c r="AP127" s="22" t="str">
        <f t="shared" si="124"/>
        <v/>
      </c>
      <c r="AQ127" s="22" t="str">
        <f t="shared" si="124"/>
        <v/>
      </c>
      <c r="AR127" s="22" t="str">
        <f t="shared" si="124"/>
        <v/>
      </c>
      <c r="AS127" s="22" t="str">
        <f t="shared" si="124"/>
        <v/>
      </c>
    </row>
    <row r="128" spans="1:45" x14ac:dyDescent="0.3">
      <c r="A128" s="18">
        <f t="shared" si="22"/>
        <v>118</v>
      </c>
      <c r="B128" s="2">
        <f t="shared" si="23"/>
        <v>119</v>
      </c>
      <c r="C128" s="21" t="str" cm="1">
        <f t="array" ref="C128">IF(ISERROR(INDEX('Post-FTB Report'!$G$4:$G$5000,MATCH(1,($D$6='Post-FTB Report'!$F$4:$F$5000)*($A128='Post-FTB Report'!$E$4:$E$5000),0))),"",INDEX('Post-FTB Report'!$G$4:$G$5000,MATCH(1,($D$6='Post-FTB Report'!$F$4:$F$5000)*($A128='Post-FTB Report'!$E$4:$E$5000),0)))</f>
        <v/>
      </c>
      <c r="D128" s="20"/>
      <c r="E128" s="20"/>
      <c r="F128" s="32" t="str" cm="1">
        <f t="array" ref="F128">IF(ISERROR(INDEX('Post-FTB Report'!$K$4:$K$5000,MATCH(1,($D$6='Post-FTB Report'!$F$4:$F$5000)*($A128='Post-FTB Report'!$E$4:$E$5000),0))),"",INDEX('Post-FTB Report'!$K$4:$K$5000,MATCH(1,($D$6='Post-FTB Report'!$F$4:$F$5000)*($A128='Post-FTB Report'!$E$4:$E$5000),0)))</f>
        <v/>
      </c>
      <c r="G128" s="48" t="str" cm="1">
        <f t="array" ref="G128">IF(ISERROR(INDEX('Post-FTB Report'!$J$4:$J$5000,MATCH(1,($D$6='Post-FTB Report'!$F$4:$F$5000)*($A128='Post-FTB Report'!$E$4:$E$5000),0))),"",INDEX('Post-FTB Report'!$J$4:$J$5000,MATCH(1,($D$6='Post-FTB Report'!$F$4:$F$5000)*($A128='Post-FTB Report'!$E$4:$E$5000),0)))</f>
        <v/>
      </c>
      <c r="H128" s="90" t="str">
        <f t="shared" si="102"/>
        <v/>
      </c>
      <c r="J128" s="22" t="str">
        <f t="shared" ref="J128:AS128" si="125">IF(AND($G128&lt;K$7,$H128&gt;=K$7),$F128/12,"")</f>
        <v/>
      </c>
      <c r="K128" s="22" t="str">
        <f t="shared" si="125"/>
        <v/>
      </c>
      <c r="L128" s="22" t="str">
        <f t="shared" si="125"/>
        <v/>
      </c>
      <c r="M128" s="22" t="str">
        <f t="shared" si="125"/>
        <v/>
      </c>
      <c r="N128" s="22" t="str">
        <f t="shared" si="125"/>
        <v/>
      </c>
      <c r="O128" s="22" t="str">
        <f t="shared" si="125"/>
        <v/>
      </c>
      <c r="P128" s="22" t="str">
        <f t="shared" si="125"/>
        <v/>
      </c>
      <c r="Q128" s="22" t="str">
        <f t="shared" si="125"/>
        <v/>
      </c>
      <c r="R128" s="22" t="str">
        <f t="shared" si="125"/>
        <v/>
      </c>
      <c r="S128" s="22" t="str">
        <f t="shared" si="125"/>
        <v/>
      </c>
      <c r="T128" s="22" t="str">
        <f t="shared" si="125"/>
        <v/>
      </c>
      <c r="U128" s="22" t="str">
        <f t="shared" si="125"/>
        <v/>
      </c>
      <c r="V128" s="22" t="str">
        <f t="shared" si="125"/>
        <v/>
      </c>
      <c r="W128" s="22" t="str">
        <f t="shared" si="125"/>
        <v/>
      </c>
      <c r="X128" s="22" t="str">
        <f t="shared" si="125"/>
        <v/>
      </c>
      <c r="Y128" s="22" t="str">
        <f t="shared" si="125"/>
        <v/>
      </c>
      <c r="Z128" s="22" t="str">
        <f t="shared" si="125"/>
        <v/>
      </c>
      <c r="AA128" s="22" t="str">
        <f t="shared" si="125"/>
        <v/>
      </c>
      <c r="AB128" s="22" t="str">
        <f t="shared" si="125"/>
        <v/>
      </c>
      <c r="AC128" s="22" t="str">
        <f t="shared" si="125"/>
        <v/>
      </c>
      <c r="AD128" s="22" t="str">
        <f t="shared" si="125"/>
        <v/>
      </c>
      <c r="AE128" s="22" t="str">
        <f t="shared" si="125"/>
        <v/>
      </c>
      <c r="AF128" s="22" t="str">
        <f t="shared" si="125"/>
        <v/>
      </c>
      <c r="AG128" s="22" t="str">
        <f t="shared" si="125"/>
        <v/>
      </c>
      <c r="AH128" s="22" t="str">
        <f t="shared" si="125"/>
        <v/>
      </c>
      <c r="AI128" s="22" t="str">
        <f t="shared" si="125"/>
        <v/>
      </c>
      <c r="AJ128" s="22" t="str">
        <f t="shared" si="125"/>
        <v/>
      </c>
      <c r="AK128" s="22" t="str">
        <f t="shared" si="125"/>
        <v/>
      </c>
      <c r="AL128" s="22" t="str">
        <f t="shared" si="125"/>
        <v/>
      </c>
      <c r="AM128" s="22" t="str">
        <f t="shared" si="125"/>
        <v/>
      </c>
      <c r="AN128" s="22" t="str">
        <f t="shared" si="125"/>
        <v/>
      </c>
      <c r="AO128" s="22" t="str">
        <f t="shared" si="125"/>
        <v/>
      </c>
      <c r="AP128" s="22" t="str">
        <f t="shared" si="125"/>
        <v/>
      </c>
      <c r="AQ128" s="22" t="str">
        <f t="shared" si="125"/>
        <v/>
      </c>
      <c r="AR128" s="22" t="str">
        <f t="shared" si="125"/>
        <v/>
      </c>
      <c r="AS128" s="22" t="str">
        <f t="shared" si="125"/>
        <v/>
      </c>
    </row>
    <row r="129" spans="1:45" x14ac:dyDescent="0.3">
      <c r="A129" s="18">
        <f t="shared" si="22"/>
        <v>119</v>
      </c>
      <c r="B129" s="2">
        <f t="shared" si="23"/>
        <v>120</v>
      </c>
      <c r="C129" s="21" t="str" cm="1">
        <f t="array" ref="C129">IF(ISERROR(INDEX('Post-FTB Report'!$G$4:$G$5000,MATCH(1,($D$6='Post-FTB Report'!$F$4:$F$5000)*($A129='Post-FTB Report'!$E$4:$E$5000),0))),"",INDEX('Post-FTB Report'!$G$4:$G$5000,MATCH(1,($D$6='Post-FTB Report'!$F$4:$F$5000)*($A129='Post-FTB Report'!$E$4:$E$5000),0)))</f>
        <v/>
      </c>
      <c r="D129" s="20"/>
      <c r="E129" s="20"/>
      <c r="F129" s="32" t="str" cm="1">
        <f t="array" ref="F129">IF(ISERROR(INDEX('Post-FTB Report'!$K$4:$K$5000,MATCH(1,($D$6='Post-FTB Report'!$F$4:$F$5000)*($A129='Post-FTB Report'!$E$4:$E$5000),0))),"",INDEX('Post-FTB Report'!$K$4:$K$5000,MATCH(1,($D$6='Post-FTB Report'!$F$4:$F$5000)*($A129='Post-FTB Report'!$E$4:$E$5000),0)))</f>
        <v/>
      </c>
      <c r="G129" s="48" t="str" cm="1">
        <f t="array" ref="G129">IF(ISERROR(INDEX('Post-FTB Report'!$J$4:$J$5000,MATCH(1,($D$6='Post-FTB Report'!$F$4:$F$5000)*($A129='Post-FTB Report'!$E$4:$E$5000),0))),"",INDEX('Post-FTB Report'!$J$4:$J$5000,MATCH(1,($D$6='Post-FTB Report'!$F$4:$F$5000)*($A129='Post-FTB Report'!$E$4:$E$5000),0)))</f>
        <v/>
      </c>
      <c r="H129" s="90" t="str">
        <f t="shared" si="102"/>
        <v/>
      </c>
      <c r="J129" s="22" t="str">
        <f t="shared" ref="J129:AS129" si="126">IF(AND($G129&lt;K$7,$H129&gt;=K$7),$F129/12,"")</f>
        <v/>
      </c>
      <c r="K129" s="22" t="str">
        <f t="shared" si="126"/>
        <v/>
      </c>
      <c r="L129" s="22" t="str">
        <f t="shared" si="126"/>
        <v/>
      </c>
      <c r="M129" s="22" t="str">
        <f t="shared" si="126"/>
        <v/>
      </c>
      <c r="N129" s="22" t="str">
        <f t="shared" si="126"/>
        <v/>
      </c>
      <c r="O129" s="22" t="str">
        <f t="shared" si="126"/>
        <v/>
      </c>
      <c r="P129" s="22" t="str">
        <f t="shared" si="126"/>
        <v/>
      </c>
      <c r="Q129" s="22" t="str">
        <f t="shared" si="126"/>
        <v/>
      </c>
      <c r="R129" s="22" t="str">
        <f t="shared" si="126"/>
        <v/>
      </c>
      <c r="S129" s="22" t="str">
        <f t="shared" si="126"/>
        <v/>
      </c>
      <c r="T129" s="22" t="str">
        <f t="shared" si="126"/>
        <v/>
      </c>
      <c r="U129" s="22" t="str">
        <f t="shared" si="126"/>
        <v/>
      </c>
      <c r="V129" s="22" t="str">
        <f t="shared" si="126"/>
        <v/>
      </c>
      <c r="W129" s="22" t="str">
        <f t="shared" si="126"/>
        <v/>
      </c>
      <c r="X129" s="22" t="str">
        <f t="shared" si="126"/>
        <v/>
      </c>
      <c r="Y129" s="22" t="str">
        <f t="shared" si="126"/>
        <v/>
      </c>
      <c r="Z129" s="22" t="str">
        <f t="shared" si="126"/>
        <v/>
      </c>
      <c r="AA129" s="22" t="str">
        <f t="shared" si="126"/>
        <v/>
      </c>
      <c r="AB129" s="22" t="str">
        <f t="shared" si="126"/>
        <v/>
      </c>
      <c r="AC129" s="22" t="str">
        <f t="shared" si="126"/>
        <v/>
      </c>
      <c r="AD129" s="22" t="str">
        <f t="shared" si="126"/>
        <v/>
      </c>
      <c r="AE129" s="22" t="str">
        <f t="shared" si="126"/>
        <v/>
      </c>
      <c r="AF129" s="22" t="str">
        <f t="shared" si="126"/>
        <v/>
      </c>
      <c r="AG129" s="22" t="str">
        <f t="shared" si="126"/>
        <v/>
      </c>
      <c r="AH129" s="22" t="str">
        <f t="shared" si="126"/>
        <v/>
      </c>
      <c r="AI129" s="22" t="str">
        <f t="shared" si="126"/>
        <v/>
      </c>
      <c r="AJ129" s="22" t="str">
        <f t="shared" si="126"/>
        <v/>
      </c>
      <c r="AK129" s="22" t="str">
        <f t="shared" si="126"/>
        <v/>
      </c>
      <c r="AL129" s="22" t="str">
        <f t="shared" si="126"/>
        <v/>
      </c>
      <c r="AM129" s="22" t="str">
        <f t="shared" si="126"/>
        <v/>
      </c>
      <c r="AN129" s="22" t="str">
        <f t="shared" si="126"/>
        <v/>
      </c>
      <c r="AO129" s="22" t="str">
        <f t="shared" si="126"/>
        <v/>
      </c>
      <c r="AP129" s="22" t="str">
        <f t="shared" si="126"/>
        <v/>
      </c>
      <c r="AQ129" s="22" t="str">
        <f t="shared" si="126"/>
        <v/>
      </c>
      <c r="AR129" s="22" t="str">
        <f t="shared" si="126"/>
        <v/>
      </c>
      <c r="AS129" s="22" t="str">
        <f t="shared" si="126"/>
        <v/>
      </c>
    </row>
    <row r="130" spans="1:45" x14ac:dyDescent="0.3">
      <c r="A130" s="18">
        <f t="shared" si="22"/>
        <v>120</v>
      </c>
      <c r="B130" s="2">
        <f t="shared" si="23"/>
        <v>121</v>
      </c>
      <c r="C130" s="21" t="str" cm="1">
        <f t="array" ref="C130">IF(ISERROR(INDEX('Post-FTB Report'!$G$4:$G$5000,MATCH(1,($D$6='Post-FTB Report'!$F$4:$F$5000)*($A130='Post-FTB Report'!$E$4:$E$5000),0))),"",INDEX('Post-FTB Report'!$G$4:$G$5000,MATCH(1,($D$6='Post-FTB Report'!$F$4:$F$5000)*($A130='Post-FTB Report'!$E$4:$E$5000),0)))</f>
        <v/>
      </c>
      <c r="D130" s="20"/>
      <c r="E130" s="20"/>
      <c r="F130" s="32" t="str" cm="1">
        <f t="array" ref="F130">IF(ISERROR(INDEX('Post-FTB Report'!$K$4:$K$5000,MATCH(1,($D$6='Post-FTB Report'!$F$4:$F$5000)*($A130='Post-FTB Report'!$E$4:$E$5000),0))),"",INDEX('Post-FTB Report'!$K$4:$K$5000,MATCH(1,($D$6='Post-FTB Report'!$F$4:$F$5000)*($A130='Post-FTB Report'!$E$4:$E$5000),0)))</f>
        <v/>
      </c>
      <c r="G130" s="48" t="str" cm="1">
        <f t="array" ref="G130">IF(ISERROR(INDEX('Post-FTB Report'!$J$4:$J$5000,MATCH(1,($D$6='Post-FTB Report'!$F$4:$F$5000)*($A130='Post-FTB Report'!$E$4:$E$5000),0))),"",INDEX('Post-FTB Report'!$J$4:$J$5000,MATCH(1,($D$6='Post-FTB Report'!$F$4:$F$5000)*($A130='Post-FTB Report'!$E$4:$E$5000),0)))</f>
        <v/>
      </c>
      <c r="H130" s="90" t="str">
        <f t="shared" si="102"/>
        <v/>
      </c>
      <c r="J130" s="22" t="str">
        <f t="shared" ref="J130:AS130" si="127">IF(AND($G130&lt;K$7,$H130&gt;=K$7),$F130/12,"")</f>
        <v/>
      </c>
      <c r="K130" s="22" t="str">
        <f t="shared" si="127"/>
        <v/>
      </c>
      <c r="L130" s="22" t="str">
        <f t="shared" si="127"/>
        <v/>
      </c>
      <c r="M130" s="22" t="str">
        <f t="shared" si="127"/>
        <v/>
      </c>
      <c r="N130" s="22" t="str">
        <f t="shared" si="127"/>
        <v/>
      </c>
      <c r="O130" s="22" t="str">
        <f t="shared" si="127"/>
        <v/>
      </c>
      <c r="P130" s="22" t="str">
        <f t="shared" si="127"/>
        <v/>
      </c>
      <c r="Q130" s="22" t="str">
        <f t="shared" si="127"/>
        <v/>
      </c>
      <c r="R130" s="22" t="str">
        <f t="shared" si="127"/>
        <v/>
      </c>
      <c r="S130" s="22" t="str">
        <f t="shared" si="127"/>
        <v/>
      </c>
      <c r="T130" s="22" t="str">
        <f t="shared" si="127"/>
        <v/>
      </c>
      <c r="U130" s="22" t="str">
        <f t="shared" si="127"/>
        <v/>
      </c>
      <c r="V130" s="22" t="str">
        <f t="shared" si="127"/>
        <v/>
      </c>
      <c r="W130" s="22" t="str">
        <f t="shared" si="127"/>
        <v/>
      </c>
      <c r="X130" s="22" t="str">
        <f t="shared" si="127"/>
        <v/>
      </c>
      <c r="Y130" s="22" t="str">
        <f t="shared" si="127"/>
        <v/>
      </c>
      <c r="Z130" s="22" t="str">
        <f t="shared" si="127"/>
        <v/>
      </c>
      <c r="AA130" s="22" t="str">
        <f t="shared" si="127"/>
        <v/>
      </c>
      <c r="AB130" s="22" t="str">
        <f t="shared" si="127"/>
        <v/>
      </c>
      <c r="AC130" s="22" t="str">
        <f t="shared" si="127"/>
        <v/>
      </c>
      <c r="AD130" s="22" t="str">
        <f t="shared" si="127"/>
        <v/>
      </c>
      <c r="AE130" s="22" t="str">
        <f t="shared" si="127"/>
        <v/>
      </c>
      <c r="AF130" s="22" t="str">
        <f t="shared" si="127"/>
        <v/>
      </c>
      <c r="AG130" s="22" t="str">
        <f t="shared" si="127"/>
        <v/>
      </c>
      <c r="AH130" s="22" t="str">
        <f t="shared" si="127"/>
        <v/>
      </c>
      <c r="AI130" s="22" t="str">
        <f t="shared" si="127"/>
        <v/>
      </c>
      <c r="AJ130" s="22" t="str">
        <f t="shared" si="127"/>
        <v/>
      </c>
      <c r="AK130" s="22" t="str">
        <f t="shared" si="127"/>
        <v/>
      </c>
      <c r="AL130" s="22" t="str">
        <f t="shared" si="127"/>
        <v/>
      </c>
      <c r="AM130" s="22" t="str">
        <f t="shared" si="127"/>
        <v/>
      </c>
      <c r="AN130" s="22" t="str">
        <f t="shared" si="127"/>
        <v/>
      </c>
      <c r="AO130" s="22" t="str">
        <f t="shared" si="127"/>
        <v/>
      </c>
      <c r="AP130" s="22" t="str">
        <f t="shared" si="127"/>
        <v/>
      </c>
      <c r="AQ130" s="22" t="str">
        <f t="shared" si="127"/>
        <v/>
      </c>
      <c r="AR130" s="22" t="str">
        <f t="shared" si="127"/>
        <v/>
      </c>
      <c r="AS130" s="22" t="str">
        <f t="shared" si="127"/>
        <v/>
      </c>
    </row>
    <row r="131" spans="1:45" x14ac:dyDescent="0.3">
      <c r="A131" s="18">
        <f t="shared" si="22"/>
        <v>121</v>
      </c>
      <c r="B131" s="2">
        <f t="shared" si="23"/>
        <v>122</v>
      </c>
      <c r="C131" s="21" t="str" cm="1">
        <f t="array" ref="C131">IF(ISERROR(INDEX('Post-FTB Report'!$G$4:$G$5000,MATCH(1,($D$6='Post-FTB Report'!$F$4:$F$5000)*($A131='Post-FTB Report'!$E$4:$E$5000),0))),"",INDEX('Post-FTB Report'!$G$4:$G$5000,MATCH(1,($D$6='Post-FTB Report'!$F$4:$F$5000)*($A131='Post-FTB Report'!$E$4:$E$5000),0)))</f>
        <v/>
      </c>
      <c r="D131" s="20"/>
      <c r="E131" s="20"/>
      <c r="F131" s="32" t="str" cm="1">
        <f t="array" ref="F131">IF(ISERROR(INDEX('Post-FTB Report'!$K$4:$K$5000,MATCH(1,($D$6='Post-FTB Report'!$F$4:$F$5000)*($A131='Post-FTB Report'!$E$4:$E$5000),0))),"",INDEX('Post-FTB Report'!$K$4:$K$5000,MATCH(1,($D$6='Post-FTB Report'!$F$4:$F$5000)*($A131='Post-FTB Report'!$E$4:$E$5000),0)))</f>
        <v/>
      </c>
      <c r="G131" s="48" t="str" cm="1">
        <f t="array" ref="G131">IF(ISERROR(INDEX('Post-FTB Report'!$J$4:$J$5000,MATCH(1,($D$6='Post-FTB Report'!$F$4:$F$5000)*($A131='Post-FTB Report'!$E$4:$E$5000),0))),"",INDEX('Post-FTB Report'!$J$4:$J$5000,MATCH(1,($D$6='Post-FTB Report'!$F$4:$F$5000)*($A131='Post-FTB Report'!$E$4:$E$5000),0)))</f>
        <v/>
      </c>
      <c r="H131" s="90" t="str">
        <f t="shared" si="102"/>
        <v/>
      </c>
      <c r="J131" s="22" t="str">
        <f t="shared" ref="J131:AS131" si="128">IF(AND($G131&lt;K$7,$H131&gt;=K$7),$F131/12,"")</f>
        <v/>
      </c>
      <c r="K131" s="22" t="str">
        <f t="shared" si="128"/>
        <v/>
      </c>
      <c r="L131" s="22" t="str">
        <f t="shared" si="128"/>
        <v/>
      </c>
      <c r="M131" s="22" t="str">
        <f t="shared" si="128"/>
        <v/>
      </c>
      <c r="N131" s="22" t="str">
        <f t="shared" si="128"/>
        <v/>
      </c>
      <c r="O131" s="22" t="str">
        <f t="shared" si="128"/>
        <v/>
      </c>
      <c r="P131" s="22" t="str">
        <f t="shared" si="128"/>
        <v/>
      </c>
      <c r="Q131" s="22" t="str">
        <f t="shared" si="128"/>
        <v/>
      </c>
      <c r="R131" s="22" t="str">
        <f t="shared" si="128"/>
        <v/>
      </c>
      <c r="S131" s="22" t="str">
        <f t="shared" si="128"/>
        <v/>
      </c>
      <c r="T131" s="22" t="str">
        <f t="shared" si="128"/>
        <v/>
      </c>
      <c r="U131" s="22" t="str">
        <f t="shared" si="128"/>
        <v/>
      </c>
      <c r="V131" s="22" t="str">
        <f t="shared" si="128"/>
        <v/>
      </c>
      <c r="W131" s="22" t="str">
        <f t="shared" si="128"/>
        <v/>
      </c>
      <c r="X131" s="22" t="str">
        <f t="shared" si="128"/>
        <v/>
      </c>
      <c r="Y131" s="22" t="str">
        <f t="shared" si="128"/>
        <v/>
      </c>
      <c r="Z131" s="22" t="str">
        <f t="shared" si="128"/>
        <v/>
      </c>
      <c r="AA131" s="22" t="str">
        <f t="shared" si="128"/>
        <v/>
      </c>
      <c r="AB131" s="22" t="str">
        <f t="shared" si="128"/>
        <v/>
      </c>
      <c r="AC131" s="22" t="str">
        <f t="shared" si="128"/>
        <v/>
      </c>
      <c r="AD131" s="22" t="str">
        <f t="shared" si="128"/>
        <v/>
      </c>
      <c r="AE131" s="22" t="str">
        <f t="shared" si="128"/>
        <v/>
      </c>
      <c r="AF131" s="22" t="str">
        <f t="shared" si="128"/>
        <v/>
      </c>
      <c r="AG131" s="22" t="str">
        <f t="shared" si="128"/>
        <v/>
      </c>
      <c r="AH131" s="22" t="str">
        <f t="shared" si="128"/>
        <v/>
      </c>
      <c r="AI131" s="22" t="str">
        <f t="shared" si="128"/>
        <v/>
      </c>
      <c r="AJ131" s="22" t="str">
        <f t="shared" si="128"/>
        <v/>
      </c>
      <c r="AK131" s="22" t="str">
        <f t="shared" si="128"/>
        <v/>
      </c>
      <c r="AL131" s="22" t="str">
        <f t="shared" si="128"/>
        <v/>
      </c>
      <c r="AM131" s="22" t="str">
        <f t="shared" si="128"/>
        <v/>
      </c>
      <c r="AN131" s="22" t="str">
        <f t="shared" si="128"/>
        <v/>
      </c>
      <c r="AO131" s="22" t="str">
        <f t="shared" si="128"/>
        <v/>
      </c>
      <c r="AP131" s="22" t="str">
        <f t="shared" si="128"/>
        <v/>
      </c>
      <c r="AQ131" s="22" t="str">
        <f t="shared" si="128"/>
        <v/>
      </c>
      <c r="AR131" s="22" t="str">
        <f t="shared" si="128"/>
        <v/>
      </c>
      <c r="AS131" s="22" t="str">
        <f t="shared" si="128"/>
        <v/>
      </c>
    </row>
    <row r="132" spans="1:45" x14ac:dyDescent="0.3">
      <c r="A132" s="18">
        <f t="shared" si="22"/>
        <v>122</v>
      </c>
      <c r="B132" s="2">
        <f t="shared" si="23"/>
        <v>123</v>
      </c>
      <c r="C132" s="21" t="str" cm="1">
        <f t="array" ref="C132">IF(ISERROR(INDEX('Post-FTB Report'!$G$4:$G$5000,MATCH(1,($D$6='Post-FTB Report'!$F$4:$F$5000)*($A132='Post-FTB Report'!$E$4:$E$5000),0))),"",INDEX('Post-FTB Report'!$G$4:$G$5000,MATCH(1,($D$6='Post-FTB Report'!$F$4:$F$5000)*($A132='Post-FTB Report'!$E$4:$E$5000),0)))</f>
        <v/>
      </c>
      <c r="D132" s="20"/>
      <c r="E132" s="20"/>
      <c r="F132" s="32" t="str" cm="1">
        <f t="array" ref="F132">IF(ISERROR(INDEX('Post-FTB Report'!$K$4:$K$5000,MATCH(1,($D$6='Post-FTB Report'!$F$4:$F$5000)*($A132='Post-FTB Report'!$E$4:$E$5000),0))),"",INDEX('Post-FTB Report'!$K$4:$K$5000,MATCH(1,($D$6='Post-FTB Report'!$F$4:$F$5000)*($A132='Post-FTB Report'!$E$4:$E$5000),0)))</f>
        <v/>
      </c>
      <c r="G132" s="48" t="str" cm="1">
        <f t="array" ref="G132">IF(ISERROR(INDEX('Post-FTB Report'!$J$4:$J$5000,MATCH(1,($D$6='Post-FTB Report'!$F$4:$F$5000)*($A132='Post-FTB Report'!$E$4:$E$5000),0))),"",INDEX('Post-FTB Report'!$J$4:$J$5000,MATCH(1,($D$6='Post-FTB Report'!$F$4:$F$5000)*($A132='Post-FTB Report'!$E$4:$E$5000),0)))</f>
        <v/>
      </c>
      <c r="H132" s="90" t="str">
        <f t="shared" si="102"/>
        <v/>
      </c>
      <c r="J132" s="22" t="str">
        <f t="shared" ref="J132:AS132" si="129">IF(AND($G132&lt;K$7,$H132&gt;=K$7),$F132/12,"")</f>
        <v/>
      </c>
      <c r="K132" s="22" t="str">
        <f t="shared" si="129"/>
        <v/>
      </c>
      <c r="L132" s="22" t="str">
        <f t="shared" si="129"/>
        <v/>
      </c>
      <c r="M132" s="22" t="str">
        <f t="shared" si="129"/>
        <v/>
      </c>
      <c r="N132" s="22" t="str">
        <f t="shared" si="129"/>
        <v/>
      </c>
      <c r="O132" s="22" t="str">
        <f t="shared" si="129"/>
        <v/>
      </c>
      <c r="P132" s="22" t="str">
        <f t="shared" si="129"/>
        <v/>
      </c>
      <c r="Q132" s="22" t="str">
        <f t="shared" si="129"/>
        <v/>
      </c>
      <c r="R132" s="22" t="str">
        <f t="shared" si="129"/>
        <v/>
      </c>
      <c r="S132" s="22" t="str">
        <f t="shared" si="129"/>
        <v/>
      </c>
      <c r="T132" s="22" t="str">
        <f t="shared" si="129"/>
        <v/>
      </c>
      <c r="U132" s="22" t="str">
        <f t="shared" si="129"/>
        <v/>
      </c>
      <c r="V132" s="22" t="str">
        <f t="shared" si="129"/>
        <v/>
      </c>
      <c r="W132" s="22" t="str">
        <f t="shared" si="129"/>
        <v/>
      </c>
      <c r="X132" s="22" t="str">
        <f t="shared" si="129"/>
        <v/>
      </c>
      <c r="Y132" s="22" t="str">
        <f t="shared" si="129"/>
        <v/>
      </c>
      <c r="Z132" s="22" t="str">
        <f t="shared" si="129"/>
        <v/>
      </c>
      <c r="AA132" s="22" t="str">
        <f t="shared" si="129"/>
        <v/>
      </c>
      <c r="AB132" s="22" t="str">
        <f t="shared" si="129"/>
        <v/>
      </c>
      <c r="AC132" s="22" t="str">
        <f t="shared" si="129"/>
        <v/>
      </c>
      <c r="AD132" s="22" t="str">
        <f t="shared" si="129"/>
        <v/>
      </c>
      <c r="AE132" s="22" t="str">
        <f t="shared" si="129"/>
        <v/>
      </c>
      <c r="AF132" s="22" t="str">
        <f t="shared" si="129"/>
        <v/>
      </c>
      <c r="AG132" s="22" t="str">
        <f t="shared" si="129"/>
        <v/>
      </c>
      <c r="AH132" s="22" t="str">
        <f t="shared" si="129"/>
        <v/>
      </c>
      <c r="AI132" s="22" t="str">
        <f t="shared" si="129"/>
        <v/>
      </c>
      <c r="AJ132" s="22" t="str">
        <f t="shared" si="129"/>
        <v/>
      </c>
      <c r="AK132" s="22" t="str">
        <f t="shared" si="129"/>
        <v/>
      </c>
      <c r="AL132" s="22" t="str">
        <f t="shared" si="129"/>
        <v/>
      </c>
      <c r="AM132" s="22" t="str">
        <f t="shared" si="129"/>
        <v/>
      </c>
      <c r="AN132" s="22" t="str">
        <f t="shared" si="129"/>
        <v/>
      </c>
      <c r="AO132" s="22" t="str">
        <f t="shared" si="129"/>
        <v/>
      </c>
      <c r="AP132" s="22" t="str">
        <f t="shared" si="129"/>
        <v/>
      </c>
      <c r="AQ132" s="22" t="str">
        <f t="shared" si="129"/>
        <v/>
      </c>
      <c r="AR132" s="22" t="str">
        <f t="shared" si="129"/>
        <v/>
      </c>
      <c r="AS132" s="22" t="str">
        <f t="shared" si="129"/>
        <v/>
      </c>
    </row>
    <row r="133" spans="1:45" x14ac:dyDescent="0.3">
      <c r="A133" s="18">
        <f t="shared" si="22"/>
        <v>123</v>
      </c>
      <c r="B133" s="2">
        <f t="shared" si="23"/>
        <v>124</v>
      </c>
      <c r="C133" s="21" t="str" cm="1">
        <f t="array" ref="C133">IF(ISERROR(INDEX('Post-FTB Report'!$G$4:$G$5000,MATCH(1,($D$6='Post-FTB Report'!$F$4:$F$5000)*($A133='Post-FTB Report'!$E$4:$E$5000),0))),"",INDEX('Post-FTB Report'!$G$4:$G$5000,MATCH(1,($D$6='Post-FTB Report'!$F$4:$F$5000)*($A133='Post-FTB Report'!$E$4:$E$5000),0)))</f>
        <v/>
      </c>
      <c r="D133" s="20"/>
      <c r="E133" s="20"/>
      <c r="F133" s="32" t="str" cm="1">
        <f t="array" ref="F133">IF(ISERROR(INDEX('Post-FTB Report'!$K$4:$K$5000,MATCH(1,($D$6='Post-FTB Report'!$F$4:$F$5000)*($A133='Post-FTB Report'!$E$4:$E$5000),0))),"",INDEX('Post-FTB Report'!$K$4:$K$5000,MATCH(1,($D$6='Post-FTB Report'!$F$4:$F$5000)*($A133='Post-FTB Report'!$E$4:$E$5000),0)))</f>
        <v/>
      </c>
      <c r="G133" s="48" t="str" cm="1">
        <f t="array" ref="G133">IF(ISERROR(INDEX('Post-FTB Report'!$J$4:$J$5000,MATCH(1,($D$6='Post-FTB Report'!$F$4:$F$5000)*($A133='Post-FTB Report'!$E$4:$E$5000),0))),"",INDEX('Post-FTB Report'!$J$4:$J$5000,MATCH(1,($D$6='Post-FTB Report'!$F$4:$F$5000)*($A133='Post-FTB Report'!$E$4:$E$5000),0)))</f>
        <v/>
      </c>
      <c r="H133" s="90" t="str">
        <f t="shared" si="102"/>
        <v/>
      </c>
      <c r="J133" s="22" t="str">
        <f t="shared" ref="J133:AS133" si="130">IF(AND($G133&lt;K$7,$H133&gt;=K$7),$F133/12,"")</f>
        <v/>
      </c>
      <c r="K133" s="22" t="str">
        <f t="shared" si="130"/>
        <v/>
      </c>
      <c r="L133" s="22" t="str">
        <f t="shared" si="130"/>
        <v/>
      </c>
      <c r="M133" s="22" t="str">
        <f t="shared" si="130"/>
        <v/>
      </c>
      <c r="N133" s="22" t="str">
        <f t="shared" si="130"/>
        <v/>
      </c>
      <c r="O133" s="22" t="str">
        <f t="shared" si="130"/>
        <v/>
      </c>
      <c r="P133" s="22" t="str">
        <f t="shared" si="130"/>
        <v/>
      </c>
      <c r="Q133" s="22" t="str">
        <f t="shared" si="130"/>
        <v/>
      </c>
      <c r="R133" s="22" t="str">
        <f t="shared" si="130"/>
        <v/>
      </c>
      <c r="S133" s="22" t="str">
        <f t="shared" si="130"/>
        <v/>
      </c>
      <c r="T133" s="22" t="str">
        <f t="shared" si="130"/>
        <v/>
      </c>
      <c r="U133" s="22" t="str">
        <f t="shared" si="130"/>
        <v/>
      </c>
      <c r="V133" s="22" t="str">
        <f t="shared" si="130"/>
        <v/>
      </c>
      <c r="W133" s="22" t="str">
        <f t="shared" si="130"/>
        <v/>
      </c>
      <c r="X133" s="22" t="str">
        <f t="shared" si="130"/>
        <v/>
      </c>
      <c r="Y133" s="22" t="str">
        <f t="shared" si="130"/>
        <v/>
      </c>
      <c r="Z133" s="22" t="str">
        <f t="shared" si="130"/>
        <v/>
      </c>
      <c r="AA133" s="22" t="str">
        <f t="shared" si="130"/>
        <v/>
      </c>
      <c r="AB133" s="22" t="str">
        <f t="shared" si="130"/>
        <v/>
      </c>
      <c r="AC133" s="22" t="str">
        <f t="shared" si="130"/>
        <v/>
      </c>
      <c r="AD133" s="22" t="str">
        <f t="shared" si="130"/>
        <v/>
      </c>
      <c r="AE133" s="22" t="str">
        <f t="shared" si="130"/>
        <v/>
      </c>
      <c r="AF133" s="22" t="str">
        <f t="shared" si="130"/>
        <v/>
      </c>
      <c r="AG133" s="22" t="str">
        <f t="shared" si="130"/>
        <v/>
      </c>
      <c r="AH133" s="22" t="str">
        <f t="shared" si="130"/>
        <v/>
      </c>
      <c r="AI133" s="22" t="str">
        <f t="shared" si="130"/>
        <v/>
      </c>
      <c r="AJ133" s="22" t="str">
        <f t="shared" si="130"/>
        <v/>
      </c>
      <c r="AK133" s="22" t="str">
        <f t="shared" si="130"/>
        <v/>
      </c>
      <c r="AL133" s="22" t="str">
        <f t="shared" si="130"/>
        <v/>
      </c>
      <c r="AM133" s="22" t="str">
        <f t="shared" si="130"/>
        <v/>
      </c>
      <c r="AN133" s="22" t="str">
        <f t="shared" si="130"/>
        <v/>
      </c>
      <c r="AO133" s="22" t="str">
        <f t="shared" si="130"/>
        <v/>
      </c>
      <c r="AP133" s="22" t="str">
        <f t="shared" si="130"/>
        <v/>
      </c>
      <c r="AQ133" s="22" t="str">
        <f t="shared" si="130"/>
        <v/>
      </c>
      <c r="AR133" s="22" t="str">
        <f t="shared" si="130"/>
        <v/>
      </c>
      <c r="AS133" s="22" t="str">
        <f t="shared" si="130"/>
        <v/>
      </c>
    </row>
    <row r="134" spans="1:45" x14ac:dyDescent="0.3">
      <c r="A134" s="18">
        <f t="shared" si="22"/>
        <v>124</v>
      </c>
      <c r="B134" s="2">
        <f t="shared" si="23"/>
        <v>125</v>
      </c>
      <c r="C134" s="21" t="str" cm="1">
        <f t="array" ref="C134">IF(ISERROR(INDEX('Post-FTB Report'!$G$4:$G$5000,MATCH(1,($D$6='Post-FTB Report'!$F$4:$F$5000)*($A134='Post-FTB Report'!$E$4:$E$5000),0))),"",INDEX('Post-FTB Report'!$G$4:$G$5000,MATCH(1,($D$6='Post-FTB Report'!$F$4:$F$5000)*($A134='Post-FTB Report'!$E$4:$E$5000),0)))</f>
        <v/>
      </c>
      <c r="D134" s="20"/>
      <c r="E134" s="20"/>
      <c r="F134" s="32" t="str" cm="1">
        <f t="array" ref="F134">IF(ISERROR(INDEX('Post-FTB Report'!$K$4:$K$5000,MATCH(1,($D$6='Post-FTB Report'!$F$4:$F$5000)*($A134='Post-FTB Report'!$E$4:$E$5000),0))),"",INDEX('Post-FTB Report'!$K$4:$K$5000,MATCH(1,($D$6='Post-FTB Report'!$F$4:$F$5000)*($A134='Post-FTB Report'!$E$4:$E$5000),0)))</f>
        <v/>
      </c>
      <c r="G134" s="48" t="str" cm="1">
        <f t="array" ref="G134">IF(ISERROR(INDEX('Post-FTB Report'!$J$4:$J$5000,MATCH(1,($D$6='Post-FTB Report'!$F$4:$F$5000)*($A134='Post-FTB Report'!$E$4:$E$5000),0))),"",INDEX('Post-FTB Report'!$J$4:$J$5000,MATCH(1,($D$6='Post-FTB Report'!$F$4:$F$5000)*($A134='Post-FTB Report'!$E$4:$E$5000),0)))</f>
        <v/>
      </c>
      <c r="H134" s="90" t="str">
        <f t="shared" si="102"/>
        <v/>
      </c>
      <c r="J134" s="22" t="str">
        <f t="shared" ref="J134:AS134" si="131">IF(AND($G134&lt;K$7,$H134&gt;=K$7),$F134/12,"")</f>
        <v/>
      </c>
      <c r="K134" s="22" t="str">
        <f t="shared" si="131"/>
        <v/>
      </c>
      <c r="L134" s="22" t="str">
        <f t="shared" si="131"/>
        <v/>
      </c>
      <c r="M134" s="22" t="str">
        <f t="shared" si="131"/>
        <v/>
      </c>
      <c r="N134" s="22" t="str">
        <f t="shared" si="131"/>
        <v/>
      </c>
      <c r="O134" s="22" t="str">
        <f t="shared" si="131"/>
        <v/>
      </c>
      <c r="P134" s="22" t="str">
        <f t="shared" si="131"/>
        <v/>
      </c>
      <c r="Q134" s="22" t="str">
        <f t="shared" si="131"/>
        <v/>
      </c>
      <c r="R134" s="22" t="str">
        <f t="shared" si="131"/>
        <v/>
      </c>
      <c r="S134" s="22" t="str">
        <f t="shared" si="131"/>
        <v/>
      </c>
      <c r="T134" s="22" t="str">
        <f t="shared" si="131"/>
        <v/>
      </c>
      <c r="U134" s="22" t="str">
        <f t="shared" si="131"/>
        <v/>
      </c>
      <c r="V134" s="22" t="str">
        <f t="shared" si="131"/>
        <v/>
      </c>
      <c r="W134" s="22" t="str">
        <f t="shared" si="131"/>
        <v/>
      </c>
      <c r="X134" s="22" t="str">
        <f t="shared" si="131"/>
        <v/>
      </c>
      <c r="Y134" s="22" t="str">
        <f t="shared" si="131"/>
        <v/>
      </c>
      <c r="Z134" s="22" t="str">
        <f t="shared" si="131"/>
        <v/>
      </c>
      <c r="AA134" s="22" t="str">
        <f t="shared" si="131"/>
        <v/>
      </c>
      <c r="AB134" s="22" t="str">
        <f t="shared" si="131"/>
        <v/>
      </c>
      <c r="AC134" s="22" t="str">
        <f t="shared" si="131"/>
        <v/>
      </c>
      <c r="AD134" s="22" t="str">
        <f t="shared" si="131"/>
        <v/>
      </c>
      <c r="AE134" s="22" t="str">
        <f t="shared" si="131"/>
        <v/>
      </c>
      <c r="AF134" s="22" t="str">
        <f t="shared" si="131"/>
        <v/>
      </c>
      <c r="AG134" s="22" t="str">
        <f t="shared" si="131"/>
        <v/>
      </c>
      <c r="AH134" s="22" t="str">
        <f t="shared" si="131"/>
        <v/>
      </c>
      <c r="AI134" s="22" t="str">
        <f t="shared" si="131"/>
        <v/>
      </c>
      <c r="AJ134" s="22" t="str">
        <f t="shared" si="131"/>
        <v/>
      </c>
      <c r="AK134" s="22" t="str">
        <f t="shared" si="131"/>
        <v/>
      </c>
      <c r="AL134" s="22" t="str">
        <f t="shared" si="131"/>
        <v/>
      </c>
      <c r="AM134" s="22" t="str">
        <f t="shared" si="131"/>
        <v/>
      </c>
      <c r="AN134" s="22" t="str">
        <f t="shared" si="131"/>
        <v/>
      </c>
      <c r="AO134" s="22" t="str">
        <f t="shared" si="131"/>
        <v/>
      </c>
      <c r="AP134" s="22" t="str">
        <f t="shared" si="131"/>
        <v/>
      </c>
      <c r="AQ134" s="22" t="str">
        <f t="shared" si="131"/>
        <v/>
      </c>
      <c r="AR134" s="22" t="str">
        <f t="shared" si="131"/>
        <v/>
      </c>
      <c r="AS134" s="22" t="str">
        <f t="shared" si="131"/>
        <v/>
      </c>
    </row>
    <row r="135" spans="1:45" x14ac:dyDescent="0.3">
      <c r="A135" s="18">
        <f t="shared" si="22"/>
        <v>125</v>
      </c>
      <c r="B135" s="2">
        <f t="shared" si="23"/>
        <v>126</v>
      </c>
      <c r="C135" s="21" t="str" cm="1">
        <f t="array" ref="C135">IF(ISERROR(INDEX('Post-FTB Report'!$G$4:$G$5000,MATCH(1,($D$6='Post-FTB Report'!$F$4:$F$5000)*($A135='Post-FTB Report'!$E$4:$E$5000),0))),"",INDEX('Post-FTB Report'!$G$4:$G$5000,MATCH(1,($D$6='Post-FTB Report'!$F$4:$F$5000)*($A135='Post-FTB Report'!$E$4:$E$5000),0)))</f>
        <v/>
      </c>
      <c r="D135" s="20"/>
      <c r="E135" s="20"/>
      <c r="F135" s="32" t="str" cm="1">
        <f t="array" ref="F135">IF(ISERROR(INDEX('Post-FTB Report'!$K$4:$K$5000,MATCH(1,($D$6='Post-FTB Report'!$F$4:$F$5000)*($A135='Post-FTB Report'!$E$4:$E$5000),0))),"",INDEX('Post-FTB Report'!$K$4:$K$5000,MATCH(1,($D$6='Post-FTB Report'!$F$4:$F$5000)*($A135='Post-FTB Report'!$E$4:$E$5000),0)))</f>
        <v/>
      </c>
      <c r="G135" s="48" t="str" cm="1">
        <f t="array" ref="G135">IF(ISERROR(INDEX('Post-FTB Report'!$J$4:$J$5000,MATCH(1,($D$6='Post-FTB Report'!$F$4:$F$5000)*($A135='Post-FTB Report'!$E$4:$E$5000),0))),"",INDEX('Post-FTB Report'!$J$4:$J$5000,MATCH(1,($D$6='Post-FTB Report'!$F$4:$F$5000)*($A135='Post-FTB Report'!$E$4:$E$5000),0)))</f>
        <v/>
      </c>
      <c r="H135" s="90" t="str">
        <f t="shared" si="102"/>
        <v/>
      </c>
      <c r="J135" s="22" t="str">
        <f t="shared" ref="J135:AS135" si="132">IF(AND($G135&lt;K$7,$H135&gt;=K$7),$F135/12,"")</f>
        <v/>
      </c>
      <c r="K135" s="22" t="str">
        <f t="shared" si="132"/>
        <v/>
      </c>
      <c r="L135" s="22" t="str">
        <f t="shared" si="132"/>
        <v/>
      </c>
      <c r="M135" s="22" t="str">
        <f t="shared" si="132"/>
        <v/>
      </c>
      <c r="N135" s="22" t="str">
        <f t="shared" si="132"/>
        <v/>
      </c>
      <c r="O135" s="22" t="str">
        <f t="shared" si="132"/>
        <v/>
      </c>
      <c r="P135" s="22" t="str">
        <f t="shared" si="132"/>
        <v/>
      </c>
      <c r="Q135" s="22" t="str">
        <f t="shared" si="132"/>
        <v/>
      </c>
      <c r="R135" s="22" t="str">
        <f t="shared" si="132"/>
        <v/>
      </c>
      <c r="S135" s="22" t="str">
        <f t="shared" si="132"/>
        <v/>
      </c>
      <c r="T135" s="22" t="str">
        <f t="shared" si="132"/>
        <v/>
      </c>
      <c r="U135" s="22" t="str">
        <f t="shared" si="132"/>
        <v/>
      </c>
      <c r="V135" s="22" t="str">
        <f t="shared" si="132"/>
        <v/>
      </c>
      <c r="W135" s="22" t="str">
        <f t="shared" si="132"/>
        <v/>
      </c>
      <c r="X135" s="22" t="str">
        <f t="shared" si="132"/>
        <v/>
      </c>
      <c r="Y135" s="22" t="str">
        <f t="shared" si="132"/>
        <v/>
      </c>
      <c r="Z135" s="22" t="str">
        <f t="shared" si="132"/>
        <v/>
      </c>
      <c r="AA135" s="22" t="str">
        <f t="shared" si="132"/>
        <v/>
      </c>
      <c r="AB135" s="22" t="str">
        <f t="shared" si="132"/>
        <v/>
      </c>
      <c r="AC135" s="22" t="str">
        <f t="shared" si="132"/>
        <v/>
      </c>
      <c r="AD135" s="22" t="str">
        <f t="shared" si="132"/>
        <v/>
      </c>
      <c r="AE135" s="22" t="str">
        <f t="shared" si="132"/>
        <v/>
      </c>
      <c r="AF135" s="22" t="str">
        <f t="shared" si="132"/>
        <v/>
      </c>
      <c r="AG135" s="22" t="str">
        <f t="shared" si="132"/>
        <v/>
      </c>
      <c r="AH135" s="22" t="str">
        <f t="shared" si="132"/>
        <v/>
      </c>
      <c r="AI135" s="22" t="str">
        <f t="shared" si="132"/>
        <v/>
      </c>
      <c r="AJ135" s="22" t="str">
        <f t="shared" si="132"/>
        <v/>
      </c>
      <c r="AK135" s="22" t="str">
        <f t="shared" si="132"/>
        <v/>
      </c>
      <c r="AL135" s="22" t="str">
        <f t="shared" si="132"/>
        <v/>
      </c>
      <c r="AM135" s="22" t="str">
        <f t="shared" si="132"/>
        <v/>
      </c>
      <c r="AN135" s="22" t="str">
        <f t="shared" si="132"/>
        <v/>
      </c>
      <c r="AO135" s="22" t="str">
        <f t="shared" si="132"/>
        <v/>
      </c>
      <c r="AP135" s="22" t="str">
        <f t="shared" si="132"/>
        <v/>
      </c>
      <c r="AQ135" s="22" t="str">
        <f t="shared" si="132"/>
        <v/>
      </c>
      <c r="AR135" s="22" t="str">
        <f t="shared" si="132"/>
        <v/>
      </c>
      <c r="AS135" s="22" t="str">
        <f t="shared" si="132"/>
        <v/>
      </c>
    </row>
    <row r="136" spans="1:45" x14ac:dyDescent="0.3">
      <c r="A136" s="18">
        <f t="shared" si="22"/>
        <v>126</v>
      </c>
      <c r="B136" s="2">
        <f t="shared" si="23"/>
        <v>127</v>
      </c>
      <c r="C136" s="21" t="str" cm="1">
        <f t="array" ref="C136">IF(ISERROR(INDEX('Post-FTB Report'!$G$4:$G$5000,MATCH(1,($D$6='Post-FTB Report'!$F$4:$F$5000)*($A136='Post-FTB Report'!$E$4:$E$5000),0))),"",INDEX('Post-FTB Report'!$G$4:$G$5000,MATCH(1,($D$6='Post-FTB Report'!$F$4:$F$5000)*($A136='Post-FTB Report'!$E$4:$E$5000),0)))</f>
        <v/>
      </c>
      <c r="D136" s="20"/>
      <c r="E136" s="20"/>
      <c r="F136" s="32" t="str" cm="1">
        <f t="array" ref="F136">IF(ISERROR(INDEX('Post-FTB Report'!$K$4:$K$5000,MATCH(1,($D$6='Post-FTB Report'!$F$4:$F$5000)*($A136='Post-FTB Report'!$E$4:$E$5000),0))),"",INDEX('Post-FTB Report'!$K$4:$K$5000,MATCH(1,($D$6='Post-FTB Report'!$F$4:$F$5000)*($A136='Post-FTB Report'!$E$4:$E$5000),0)))</f>
        <v/>
      </c>
      <c r="G136" s="48" t="str" cm="1">
        <f t="array" ref="G136">IF(ISERROR(INDEX('Post-FTB Report'!$J$4:$J$5000,MATCH(1,($D$6='Post-FTB Report'!$F$4:$F$5000)*($A136='Post-FTB Report'!$E$4:$E$5000),0))),"",INDEX('Post-FTB Report'!$J$4:$J$5000,MATCH(1,($D$6='Post-FTB Report'!$F$4:$F$5000)*($A136='Post-FTB Report'!$E$4:$E$5000),0)))</f>
        <v/>
      </c>
      <c r="H136" s="90" t="str">
        <f t="shared" si="102"/>
        <v/>
      </c>
      <c r="J136" s="22" t="str">
        <f t="shared" ref="J136:AS136" si="133">IF(AND($G136&lt;K$7,$H136&gt;=K$7),$F136/12,"")</f>
        <v/>
      </c>
      <c r="K136" s="22" t="str">
        <f t="shared" si="133"/>
        <v/>
      </c>
      <c r="L136" s="22" t="str">
        <f t="shared" si="133"/>
        <v/>
      </c>
      <c r="M136" s="22" t="str">
        <f t="shared" si="133"/>
        <v/>
      </c>
      <c r="N136" s="22" t="str">
        <f t="shared" si="133"/>
        <v/>
      </c>
      <c r="O136" s="22" t="str">
        <f t="shared" si="133"/>
        <v/>
      </c>
      <c r="P136" s="22" t="str">
        <f t="shared" si="133"/>
        <v/>
      </c>
      <c r="Q136" s="22" t="str">
        <f t="shared" si="133"/>
        <v/>
      </c>
      <c r="R136" s="22" t="str">
        <f t="shared" si="133"/>
        <v/>
      </c>
      <c r="S136" s="22" t="str">
        <f t="shared" si="133"/>
        <v/>
      </c>
      <c r="T136" s="22" t="str">
        <f t="shared" si="133"/>
        <v/>
      </c>
      <c r="U136" s="22" t="str">
        <f t="shared" si="133"/>
        <v/>
      </c>
      <c r="V136" s="22" t="str">
        <f t="shared" si="133"/>
        <v/>
      </c>
      <c r="W136" s="22" t="str">
        <f t="shared" si="133"/>
        <v/>
      </c>
      <c r="X136" s="22" t="str">
        <f t="shared" si="133"/>
        <v/>
      </c>
      <c r="Y136" s="22" t="str">
        <f t="shared" si="133"/>
        <v/>
      </c>
      <c r="Z136" s="22" t="str">
        <f t="shared" si="133"/>
        <v/>
      </c>
      <c r="AA136" s="22" t="str">
        <f t="shared" si="133"/>
        <v/>
      </c>
      <c r="AB136" s="22" t="str">
        <f t="shared" si="133"/>
        <v/>
      </c>
      <c r="AC136" s="22" t="str">
        <f t="shared" si="133"/>
        <v/>
      </c>
      <c r="AD136" s="22" t="str">
        <f t="shared" si="133"/>
        <v/>
      </c>
      <c r="AE136" s="22" t="str">
        <f t="shared" si="133"/>
        <v/>
      </c>
      <c r="AF136" s="22" t="str">
        <f t="shared" si="133"/>
        <v/>
      </c>
      <c r="AG136" s="22" t="str">
        <f t="shared" si="133"/>
        <v/>
      </c>
      <c r="AH136" s="22" t="str">
        <f t="shared" si="133"/>
        <v/>
      </c>
      <c r="AI136" s="22" t="str">
        <f t="shared" si="133"/>
        <v/>
      </c>
      <c r="AJ136" s="22" t="str">
        <f t="shared" si="133"/>
        <v/>
      </c>
      <c r="AK136" s="22" t="str">
        <f t="shared" si="133"/>
        <v/>
      </c>
      <c r="AL136" s="22" t="str">
        <f t="shared" si="133"/>
        <v/>
      </c>
      <c r="AM136" s="22" t="str">
        <f t="shared" si="133"/>
        <v/>
      </c>
      <c r="AN136" s="22" t="str">
        <f t="shared" si="133"/>
        <v/>
      </c>
      <c r="AO136" s="22" t="str">
        <f t="shared" si="133"/>
        <v/>
      </c>
      <c r="AP136" s="22" t="str">
        <f t="shared" si="133"/>
        <v/>
      </c>
      <c r="AQ136" s="22" t="str">
        <f t="shared" si="133"/>
        <v/>
      </c>
      <c r="AR136" s="22" t="str">
        <f t="shared" si="133"/>
        <v/>
      </c>
      <c r="AS136" s="22" t="str">
        <f t="shared" si="133"/>
        <v/>
      </c>
    </row>
    <row r="137" spans="1:45" x14ac:dyDescent="0.3">
      <c r="A137" s="18">
        <f t="shared" si="22"/>
        <v>127</v>
      </c>
      <c r="B137" s="2">
        <f t="shared" si="23"/>
        <v>128</v>
      </c>
      <c r="C137" s="21" t="str" cm="1">
        <f t="array" ref="C137">IF(ISERROR(INDEX('Post-FTB Report'!$G$4:$G$5000,MATCH(1,($D$6='Post-FTB Report'!$F$4:$F$5000)*($A137='Post-FTB Report'!$E$4:$E$5000),0))),"",INDEX('Post-FTB Report'!$G$4:$G$5000,MATCH(1,($D$6='Post-FTB Report'!$F$4:$F$5000)*($A137='Post-FTB Report'!$E$4:$E$5000),0)))</f>
        <v/>
      </c>
      <c r="D137" s="20"/>
      <c r="E137" s="20"/>
      <c r="F137" s="32" t="str" cm="1">
        <f t="array" ref="F137">IF(ISERROR(INDEX('Post-FTB Report'!$K$4:$K$5000,MATCH(1,($D$6='Post-FTB Report'!$F$4:$F$5000)*($A137='Post-FTB Report'!$E$4:$E$5000),0))),"",INDEX('Post-FTB Report'!$K$4:$K$5000,MATCH(1,($D$6='Post-FTB Report'!$F$4:$F$5000)*($A137='Post-FTB Report'!$E$4:$E$5000),0)))</f>
        <v/>
      </c>
      <c r="G137" s="48" t="str" cm="1">
        <f t="array" ref="G137">IF(ISERROR(INDEX('Post-FTB Report'!$J$4:$J$5000,MATCH(1,($D$6='Post-FTB Report'!$F$4:$F$5000)*($A137='Post-FTB Report'!$E$4:$E$5000),0))),"",INDEX('Post-FTB Report'!$J$4:$J$5000,MATCH(1,($D$6='Post-FTB Report'!$F$4:$F$5000)*($A137='Post-FTB Report'!$E$4:$E$5000),0)))</f>
        <v/>
      </c>
      <c r="H137" s="90" t="str">
        <f t="shared" si="102"/>
        <v/>
      </c>
      <c r="J137" s="22" t="str">
        <f t="shared" ref="J137:AS137" si="134">IF(AND($G137&lt;K$7,$H137&gt;=K$7),$F137/12,"")</f>
        <v/>
      </c>
      <c r="K137" s="22" t="str">
        <f t="shared" si="134"/>
        <v/>
      </c>
      <c r="L137" s="22" t="str">
        <f t="shared" si="134"/>
        <v/>
      </c>
      <c r="M137" s="22" t="str">
        <f t="shared" si="134"/>
        <v/>
      </c>
      <c r="N137" s="22" t="str">
        <f t="shared" si="134"/>
        <v/>
      </c>
      <c r="O137" s="22" t="str">
        <f t="shared" si="134"/>
        <v/>
      </c>
      <c r="P137" s="22" t="str">
        <f t="shared" si="134"/>
        <v/>
      </c>
      <c r="Q137" s="22" t="str">
        <f t="shared" si="134"/>
        <v/>
      </c>
      <c r="R137" s="22" t="str">
        <f t="shared" si="134"/>
        <v/>
      </c>
      <c r="S137" s="22" t="str">
        <f t="shared" si="134"/>
        <v/>
      </c>
      <c r="T137" s="22" t="str">
        <f t="shared" si="134"/>
        <v/>
      </c>
      <c r="U137" s="22" t="str">
        <f t="shared" si="134"/>
        <v/>
      </c>
      <c r="V137" s="22" t="str">
        <f t="shared" si="134"/>
        <v/>
      </c>
      <c r="W137" s="22" t="str">
        <f t="shared" si="134"/>
        <v/>
      </c>
      <c r="X137" s="22" t="str">
        <f t="shared" si="134"/>
        <v/>
      </c>
      <c r="Y137" s="22" t="str">
        <f t="shared" si="134"/>
        <v/>
      </c>
      <c r="Z137" s="22" t="str">
        <f t="shared" si="134"/>
        <v/>
      </c>
      <c r="AA137" s="22" t="str">
        <f t="shared" si="134"/>
        <v/>
      </c>
      <c r="AB137" s="22" t="str">
        <f t="shared" si="134"/>
        <v/>
      </c>
      <c r="AC137" s="22" t="str">
        <f t="shared" si="134"/>
        <v/>
      </c>
      <c r="AD137" s="22" t="str">
        <f t="shared" si="134"/>
        <v/>
      </c>
      <c r="AE137" s="22" t="str">
        <f t="shared" si="134"/>
        <v/>
      </c>
      <c r="AF137" s="22" t="str">
        <f t="shared" si="134"/>
        <v/>
      </c>
      <c r="AG137" s="22" t="str">
        <f t="shared" si="134"/>
        <v/>
      </c>
      <c r="AH137" s="22" t="str">
        <f t="shared" si="134"/>
        <v/>
      </c>
      <c r="AI137" s="22" t="str">
        <f t="shared" si="134"/>
        <v/>
      </c>
      <c r="AJ137" s="22" t="str">
        <f t="shared" si="134"/>
        <v/>
      </c>
      <c r="AK137" s="22" t="str">
        <f t="shared" si="134"/>
        <v/>
      </c>
      <c r="AL137" s="22" t="str">
        <f t="shared" si="134"/>
        <v/>
      </c>
      <c r="AM137" s="22" t="str">
        <f t="shared" si="134"/>
        <v/>
      </c>
      <c r="AN137" s="22" t="str">
        <f t="shared" si="134"/>
        <v/>
      </c>
      <c r="AO137" s="22" t="str">
        <f t="shared" si="134"/>
        <v/>
      </c>
      <c r="AP137" s="22" t="str">
        <f t="shared" si="134"/>
        <v/>
      </c>
      <c r="AQ137" s="22" t="str">
        <f t="shared" si="134"/>
        <v/>
      </c>
      <c r="AR137" s="22" t="str">
        <f t="shared" si="134"/>
        <v/>
      </c>
      <c r="AS137" s="22" t="str">
        <f t="shared" si="134"/>
        <v/>
      </c>
    </row>
    <row r="138" spans="1:45" x14ac:dyDescent="0.3">
      <c r="A138" s="18">
        <f t="shared" si="22"/>
        <v>128</v>
      </c>
      <c r="B138" s="2">
        <f t="shared" si="23"/>
        <v>129</v>
      </c>
      <c r="C138" s="21" t="str" cm="1">
        <f t="array" ref="C138">IF(ISERROR(INDEX('Post-FTB Report'!$G$4:$G$5000,MATCH(1,($D$6='Post-FTB Report'!$F$4:$F$5000)*($A138='Post-FTB Report'!$E$4:$E$5000),0))),"",INDEX('Post-FTB Report'!$G$4:$G$5000,MATCH(1,($D$6='Post-FTB Report'!$F$4:$F$5000)*($A138='Post-FTB Report'!$E$4:$E$5000),0)))</f>
        <v/>
      </c>
      <c r="D138" s="20"/>
      <c r="E138" s="20"/>
      <c r="F138" s="32" t="str" cm="1">
        <f t="array" ref="F138">IF(ISERROR(INDEX('Post-FTB Report'!$K$4:$K$5000,MATCH(1,($D$6='Post-FTB Report'!$F$4:$F$5000)*($A138='Post-FTB Report'!$E$4:$E$5000),0))),"",INDEX('Post-FTB Report'!$K$4:$K$5000,MATCH(1,($D$6='Post-FTB Report'!$F$4:$F$5000)*($A138='Post-FTB Report'!$E$4:$E$5000),0)))</f>
        <v/>
      </c>
      <c r="G138" s="48" t="str" cm="1">
        <f t="array" ref="G138">IF(ISERROR(INDEX('Post-FTB Report'!$J$4:$J$5000,MATCH(1,($D$6='Post-FTB Report'!$F$4:$F$5000)*($A138='Post-FTB Report'!$E$4:$E$5000),0))),"",INDEX('Post-FTB Report'!$J$4:$J$5000,MATCH(1,($D$6='Post-FTB Report'!$F$4:$F$5000)*($A138='Post-FTB Report'!$E$4:$E$5000),0)))</f>
        <v/>
      </c>
      <c r="H138" s="90" t="str">
        <f t="shared" ref="H138:H169" si="135">IF(G138="","",EDATE(G138,12))</f>
        <v/>
      </c>
      <c r="J138" s="22" t="str">
        <f t="shared" ref="J138:AS138" si="136">IF(AND($G138&lt;K$7,$H138&gt;=K$7),$F138/12,"")</f>
        <v/>
      </c>
      <c r="K138" s="22" t="str">
        <f t="shared" si="136"/>
        <v/>
      </c>
      <c r="L138" s="22" t="str">
        <f t="shared" si="136"/>
        <v/>
      </c>
      <c r="M138" s="22" t="str">
        <f t="shared" si="136"/>
        <v/>
      </c>
      <c r="N138" s="22" t="str">
        <f t="shared" si="136"/>
        <v/>
      </c>
      <c r="O138" s="22" t="str">
        <f t="shared" si="136"/>
        <v/>
      </c>
      <c r="P138" s="22" t="str">
        <f t="shared" si="136"/>
        <v/>
      </c>
      <c r="Q138" s="22" t="str">
        <f t="shared" si="136"/>
        <v/>
      </c>
      <c r="R138" s="22" t="str">
        <f t="shared" si="136"/>
        <v/>
      </c>
      <c r="S138" s="22" t="str">
        <f t="shared" si="136"/>
        <v/>
      </c>
      <c r="T138" s="22" t="str">
        <f t="shared" si="136"/>
        <v/>
      </c>
      <c r="U138" s="22" t="str">
        <f t="shared" si="136"/>
        <v/>
      </c>
      <c r="V138" s="22" t="str">
        <f t="shared" si="136"/>
        <v/>
      </c>
      <c r="W138" s="22" t="str">
        <f t="shared" si="136"/>
        <v/>
      </c>
      <c r="X138" s="22" t="str">
        <f t="shared" si="136"/>
        <v/>
      </c>
      <c r="Y138" s="22" t="str">
        <f t="shared" si="136"/>
        <v/>
      </c>
      <c r="Z138" s="22" t="str">
        <f t="shared" si="136"/>
        <v/>
      </c>
      <c r="AA138" s="22" t="str">
        <f t="shared" si="136"/>
        <v/>
      </c>
      <c r="AB138" s="22" t="str">
        <f t="shared" si="136"/>
        <v/>
      </c>
      <c r="AC138" s="22" t="str">
        <f t="shared" si="136"/>
        <v/>
      </c>
      <c r="AD138" s="22" t="str">
        <f t="shared" si="136"/>
        <v/>
      </c>
      <c r="AE138" s="22" t="str">
        <f t="shared" si="136"/>
        <v/>
      </c>
      <c r="AF138" s="22" t="str">
        <f t="shared" si="136"/>
        <v/>
      </c>
      <c r="AG138" s="22" t="str">
        <f t="shared" si="136"/>
        <v/>
      </c>
      <c r="AH138" s="22" t="str">
        <f t="shared" si="136"/>
        <v/>
      </c>
      <c r="AI138" s="22" t="str">
        <f t="shared" si="136"/>
        <v/>
      </c>
      <c r="AJ138" s="22" t="str">
        <f t="shared" si="136"/>
        <v/>
      </c>
      <c r="AK138" s="22" t="str">
        <f t="shared" si="136"/>
        <v/>
      </c>
      <c r="AL138" s="22" t="str">
        <f t="shared" si="136"/>
        <v/>
      </c>
      <c r="AM138" s="22" t="str">
        <f t="shared" si="136"/>
        <v/>
      </c>
      <c r="AN138" s="22" t="str">
        <f t="shared" si="136"/>
        <v/>
      </c>
      <c r="AO138" s="22" t="str">
        <f t="shared" si="136"/>
        <v/>
      </c>
      <c r="AP138" s="22" t="str">
        <f t="shared" si="136"/>
        <v/>
      </c>
      <c r="AQ138" s="22" t="str">
        <f t="shared" si="136"/>
        <v/>
      </c>
      <c r="AR138" s="22" t="str">
        <f t="shared" si="136"/>
        <v/>
      </c>
      <c r="AS138" s="22" t="str">
        <f t="shared" si="136"/>
        <v/>
      </c>
    </row>
    <row r="139" spans="1:45" x14ac:dyDescent="0.3">
      <c r="A139" s="18">
        <f t="shared" si="22"/>
        <v>129</v>
      </c>
      <c r="B139" s="2">
        <f t="shared" si="23"/>
        <v>130</v>
      </c>
      <c r="C139" s="21" t="str" cm="1">
        <f t="array" ref="C139">IF(ISERROR(INDEX('Post-FTB Report'!$G$4:$G$5000,MATCH(1,($D$6='Post-FTB Report'!$F$4:$F$5000)*($A139='Post-FTB Report'!$E$4:$E$5000),0))),"",INDEX('Post-FTB Report'!$G$4:$G$5000,MATCH(1,($D$6='Post-FTB Report'!$F$4:$F$5000)*($A139='Post-FTB Report'!$E$4:$E$5000),0)))</f>
        <v/>
      </c>
      <c r="D139" s="20"/>
      <c r="E139" s="20"/>
      <c r="F139" s="32" t="str" cm="1">
        <f t="array" ref="F139">IF(ISERROR(INDEX('Post-FTB Report'!$K$4:$K$5000,MATCH(1,($D$6='Post-FTB Report'!$F$4:$F$5000)*($A139='Post-FTB Report'!$E$4:$E$5000),0))),"",INDEX('Post-FTB Report'!$K$4:$K$5000,MATCH(1,($D$6='Post-FTB Report'!$F$4:$F$5000)*($A139='Post-FTB Report'!$E$4:$E$5000),0)))</f>
        <v/>
      </c>
      <c r="G139" s="48" t="str" cm="1">
        <f t="array" ref="G139">IF(ISERROR(INDEX('Post-FTB Report'!$J$4:$J$5000,MATCH(1,($D$6='Post-FTB Report'!$F$4:$F$5000)*($A139='Post-FTB Report'!$E$4:$E$5000),0))),"",INDEX('Post-FTB Report'!$J$4:$J$5000,MATCH(1,($D$6='Post-FTB Report'!$F$4:$F$5000)*($A139='Post-FTB Report'!$E$4:$E$5000),0)))</f>
        <v/>
      </c>
      <c r="H139" s="90" t="str">
        <f t="shared" si="135"/>
        <v/>
      </c>
      <c r="J139" s="22" t="str">
        <f t="shared" ref="J139:AS139" si="137">IF(AND($G139&lt;K$7,$H139&gt;=K$7),$F139/12,"")</f>
        <v/>
      </c>
      <c r="K139" s="22" t="str">
        <f t="shared" si="137"/>
        <v/>
      </c>
      <c r="L139" s="22" t="str">
        <f t="shared" si="137"/>
        <v/>
      </c>
      <c r="M139" s="22" t="str">
        <f t="shared" si="137"/>
        <v/>
      </c>
      <c r="N139" s="22" t="str">
        <f t="shared" si="137"/>
        <v/>
      </c>
      <c r="O139" s="22" t="str">
        <f t="shared" si="137"/>
        <v/>
      </c>
      <c r="P139" s="22" t="str">
        <f t="shared" si="137"/>
        <v/>
      </c>
      <c r="Q139" s="22" t="str">
        <f t="shared" si="137"/>
        <v/>
      </c>
      <c r="R139" s="22" t="str">
        <f t="shared" si="137"/>
        <v/>
      </c>
      <c r="S139" s="22" t="str">
        <f t="shared" si="137"/>
        <v/>
      </c>
      <c r="T139" s="22" t="str">
        <f t="shared" si="137"/>
        <v/>
      </c>
      <c r="U139" s="22" t="str">
        <f t="shared" si="137"/>
        <v/>
      </c>
      <c r="V139" s="22" t="str">
        <f t="shared" si="137"/>
        <v/>
      </c>
      <c r="W139" s="22" t="str">
        <f t="shared" si="137"/>
        <v/>
      </c>
      <c r="X139" s="22" t="str">
        <f t="shared" si="137"/>
        <v/>
      </c>
      <c r="Y139" s="22" t="str">
        <f t="shared" si="137"/>
        <v/>
      </c>
      <c r="Z139" s="22" t="str">
        <f t="shared" si="137"/>
        <v/>
      </c>
      <c r="AA139" s="22" t="str">
        <f t="shared" si="137"/>
        <v/>
      </c>
      <c r="AB139" s="22" t="str">
        <f t="shared" si="137"/>
        <v/>
      </c>
      <c r="AC139" s="22" t="str">
        <f t="shared" si="137"/>
        <v/>
      </c>
      <c r="AD139" s="22" t="str">
        <f t="shared" si="137"/>
        <v/>
      </c>
      <c r="AE139" s="22" t="str">
        <f t="shared" si="137"/>
        <v/>
      </c>
      <c r="AF139" s="22" t="str">
        <f t="shared" si="137"/>
        <v/>
      </c>
      <c r="AG139" s="22" t="str">
        <f t="shared" si="137"/>
        <v/>
      </c>
      <c r="AH139" s="22" t="str">
        <f t="shared" si="137"/>
        <v/>
      </c>
      <c r="AI139" s="22" t="str">
        <f t="shared" si="137"/>
        <v/>
      </c>
      <c r="AJ139" s="22" t="str">
        <f t="shared" si="137"/>
        <v/>
      </c>
      <c r="AK139" s="22" t="str">
        <f t="shared" si="137"/>
        <v/>
      </c>
      <c r="AL139" s="22" t="str">
        <f t="shared" si="137"/>
        <v/>
      </c>
      <c r="AM139" s="22" t="str">
        <f t="shared" si="137"/>
        <v/>
      </c>
      <c r="AN139" s="22" t="str">
        <f t="shared" si="137"/>
        <v/>
      </c>
      <c r="AO139" s="22" t="str">
        <f t="shared" si="137"/>
        <v/>
      </c>
      <c r="AP139" s="22" t="str">
        <f t="shared" si="137"/>
        <v/>
      </c>
      <c r="AQ139" s="22" t="str">
        <f t="shared" si="137"/>
        <v/>
      </c>
      <c r="AR139" s="22" t="str">
        <f t="shared" si="137"/>
        <v/>
      </c>
      <c r="AS139" s="22" t="str">
        <f t="shared" si="137"/>
        <v/>
      </c>
    </row>
    <row r="140" spans="1:45" x14ac:dyDescent="0.3">
      <c r="A140" s="18">
        <f t="shared" si="22"/>
        <v>130</v>
      </c>
      <c r="B140" s="2">
        <f t="shared" si="23"/>
        <v>131</v>
      </c>
      <c r="C140" s="21" t="str" cm="1">
        <f t="array" ref="C140">IF(ISERROR(INDEX('Post-FTB Report'!$G$4:$G$5000,MATCH(1,($D$6='Post-FTB Report'!$F$4:$F$5000)*($A140='Post-FTB Report'!$E$4:$E$5000),0))),"",INDEX('Post-FTB Report'!$G$4:$G$5000,MATCH(1,($D$6='Post-FTB Report'!$F$4:$F$5000)*($A140='Post-FTB Report'!$E$4:$E$5000),0)))</f>
        <v/>
      </c>
      <c r="D140" s="20"/>
      <c r="E140" s="20"/>
      <c r="F140" s="32" t="str" cm="1">
        <f t="array" ref="F140">IF(ISERROR(INDEX('Post-FTB Report'!$K$4:$K$5000,MATCH(1,($D$6='Post-FTB Report'!$F$4:$F$5000)*($A140='Post-FTB Report'!$E$4:$E$5000),0))),"",INDEX('Post-FTB Report'!$K$4:$K$5000,MATCH(1,($D$6='Post-FTB Report'!$F$4:$F$5000)*($A140='Post-FTB Report'!$E$4:$E$5000),0)))</f>
        <v/>
      </c>
      <c r="G140" s="48" t="str" cm="1">
        <f t="array" ref="G140">IF(ISERROR(INDEX('Post-FTB Report'!$J$4:$J$5000,MATCH(1,($D$6='Post-FTB Report'!$F$4:$F$5000)*($A140='Post-FTB Report'!$E$4:$E$5000),0))),"",INDEX('Post-FTB Report'!$J$4:$J$5000,MATCH(1,($D$6='Post-FTB Report'!$F$4:$F$5000)*($A140='Post-FTB Report'!$E$4:$E$5000),0)))</f>
        <v/>
      </c>
      <c r="H140" s="90" t="str">
        <f t="shared" si="135"/>
        <v/>
      </c>
      <c r="J140" s="22" t="str">
        <f t="shared" ref="J140:AS140" si="138">IF(AND($G140&lt;K$7,$H140&gt;=K$7),$F140/12,"")</f>
        <v/>
      </c>
      <c r="K140" s="22" t="str">
        <f t="shared" si="138"/>
        <v/>
      </c>
      <c r="L140" s="22" t="str">
        <f t="shared" si="138"/>
        <v/>
      </c>
      <c r="M140" s="22" t="str">
        <f t="shared" si="138"/>
        <v/>
      </c>
      <c r="N140" s="22" t="str">
        <f t="shared" si="138"/>
        <v/>
      </c>
      <c r="O140" s="22" t="str">
        <f t="shared" si="138"/>
        <v/>
      </c>
      <c r="P140" s="22" t="str">
        <f t="shared" si="138"/>
        <v/>
      </c>
      <c r="Q140" s="22" t="str">
        <f t="shared" si="138"/>
        <v/>
      </c>
      <c r="R140" s="22" t="str">
        <f t="shared" si="138"/>
        <v/>
      </c>
      <c r="S140" s="22" t="str">
        <f t="shared" si="138"/>
        <v/>
      </c>
      <c r="T140" s="22" t="str">
        <f t="shared" si="138"/>
        <v/>
      </c>
      <c r="U140" s="22" t="str">
        <f t="shared" si="138"/>
        <v/>
      </c>
      <c r="V140" s="22" t="str">
        <f t="shared" si="138"/>
        <v/>
      </c>
      <c r="W140" s="22" t="str">
        <f t="shared" si="138"/>
        <v/>
      </c>
      <c r="X140" s="22" t="str">
        <f t="shared" si="138"/>
        <v/>
      </c>
      <c r="Y140" s="22" t="str">
        <f t="shared" si="138"/>
        <v/>
      </c>
      <c r="Z140" s="22" t="str">
        <f t="shared" si="138"/>
        <v/>
      </c>
      <c r="AA140" s="22" t="str">
        <f t="shared" si="138"/>
        <v/>
      </c>
      <c r="AB140" s="22" t="str">
        <f t="shared" si="138"/>
        <v/>
      </c>
      <c r="AC140" s="22" t="str">
        <f t="shared" si="138"/>
        <v/>
      </c>
      <c r="AD140" s="22" t="str">
        <f t="shared" si="138"/>
        <v/>
      </c>
      <c r="AE140" s="22" t="str">
        <f t="shared" si="138"/>
        <v/>
      </c>
      <c r="AF140" s="22" t="str">
        <f t="shared" si="138"/>
        <v/>
      </c>
      <c r="AG140" s="22" t="str">
        <f t="shared" si="138"/>
        <v/>
      </c>
      <c r="AH140" s="22" t="str">
        <f t="shared" si="138"/>
        <v/>
      </c>
      <c r="AI140" s="22" t="str">
        <f t="shared" si="138"/>
        <v/>
      </c>
      <c r="AJ140" s="22" t="str">
        <f t="shared" si="138"/>
        <v/>
      </c>
      <c r="AK140" s="22" t="str">
        <f t="shared" si="138"/>
        <v/>
      </c>
      <c r="AL140" s="22" t="str">
        <f t="shared" si="138"/>
        <v/>
      </c>
      <c r="AM140" s="22" t="str">
        <f t="shared" si="138"/>
        <v/>
      </c>
      <c r="AN140" s="22" t="str">
        <f t="shared" si="138"/>
        <v/>
      </c>
      <c r="AO140" s="22" t="str">
        <f t="shared" si="138"/>
        <v/>
      </c>
      <c r="AP140" s="22" t="str">
        <f t="shared" si="138"/>
        <v/>
      </c>
      <c r="AQ140" s="22" t="str">
        <f t="shared" si="138"/>
        <v/>
      </c>
      <c r="AR140" s="22" t="str">
        <f t="shared" si="138"/>
        <v/>
      </c>
      <c r="AS140" s="22" t="str">
        <f t="shared" si="138"/>
        <v/>
      </c>
    </row>
    <row r="141" spans="1:45" x14ac:dyDescent="0.3">
      <c r="A141" s="18">
        <f t="shared" si="22"/>
        <v>131</v>
      </c>
      <c r="B141" s="2">
        <f t="shared" si="23"/>
        <v>132</v>
      </c>
      <c r="C141" s="21" t="str" cm="1">
        <f t="array" ref="C141">IF(ISERROR(INDEX('Post-FTB Report'!$G$4:$G$5000,MATCH(1,($D$6='Post-FTB Report'!$F$4:$F$5000)*($A141='Post-FTB Report'!$E$4:$E$5000),0))),"",INDEX('Post-FTB Report'!$G$4:$G$5000,MATCH(1,($D$6='Post-FTB Report'!$F$4:$F$5000)*($A141='Post-FTB Report'!$E$4:$E$5000),0)))</f>
        <v/>
      </c>
      <c r="D141" s="20"/>
      <c r="E141" s="20"/>
      <c r="F141" s="32" t="str" cm="1">
        <f t="array" ref="F141">IF(ISERROR(INDEX('Post-FTB Report'!$K$4:$K$5000,MATCH(1,($D$6='Post-FTB Report'!$F$4:$F$5000)*($A141='Post-FTB Report'!$E$4:$E$5000),0))),"",INDEX('Post-FTB Report'!$K$4:$K$5000,MATCH(1,($D$6='Post-FTB Report'!$F$4:$F$5000)*($A141='Post-FTB Report'!$E$4:$E$5000),0)))</f>
        <v/>
      </c>
      <c r="G141" s="48" t="str" cm="1">
        <f t="array" ref="G141">IF(ISERROR(INDEX('Post-FTB Report'!$J$4:$J$5000,MATCH(1,($D$6='Post-FTB Report'!$F$4:$F$5000)*($A141='Post-FTB Report'!$E$4:$E$5000),0))),"",INDEX('Post-FTB Report'!$J$4:$J$5000,MATCH(1,($D$6='Post-FTB Report'!$F$4:$F$5000)*($A141='Post-FTB Report'!$E$4:$E$5000),0)))</f>
        <v/>
      </c>
      <c r="H141" s="90" t="str">
        <f t="shared" si="135"/>
        <v/>
      </c>
      <c r="J141" s="22" t="str">
        <f t="shared" ref="J141:AS141" si="139">IF(AND($G141&lt;K$7,$H141&gt;=K$7),$F141/12,"")</f>
        <v/>
      </c>
      <c r="K141" s="22" t="str">
        <f t="shared" si="139"/>
        <v/>
      </c>
      <c r="L141" s="22" t="str">
        <f t="shared" si="139"/>
        <v/>
      </c>
      <c r="M141" s="22" t="str">
        <f t="shared" si="139"/>
        <v/>
      </c>
      <c r="N141" s="22" t="str">
        <f t="shared" si="139"/>
        <v/>
      </c>
      <c r="O141" s="22" t="str">
        <f t="shared" si="139"/>
        <v/>
      </c>
      <c r="P141" s="22" t="str">
        <f t="shared" si="139"/>
        <v/>
      </c>
      <c r="Q141" s="22" t="str">
        <f t="shared" si="139"/>
        <v/>
      </c>
      <c r="R141" s="22" t="str">
        <f t="shared" si="139"/>
        <v/>
      </c>
      <c r="S141" s="22" t="str">
        <f t="shared" si="139"/>
        <v/>
      </c>
      <c r="T141" s="22" t="str">
        <f t="shared" si="139"/>
        <v/>
      </c>
      <c r="U141" s="22" t="str">
        <f t="shared" si="139"/>
        <v/>
      </c>
      <c r="V141" s="22" t="str">
        <f t="shared" si="139"/>
        <v/>
      </c>
      <c r="W141" s="22" t="str">
        <f t="shared" si="139"/>
        <v/>
      </c>
      <c r="X141" s="22" t="str">
        <f t="shared" si="139"/>
        <v/>
      </c>
      <c r="Y141" s="22" t="str">
        <f t="shared" si="139"/>
        <v/>
      </c>
      <c r="Z141" s="22" t="str">
        <f t="shared" si="139"/>
        <v/>
      </c>
      <c r="AA141" s="22" t="str">
        <f t="shared" si="139"/>
        <v/>
      </c>
      <c r="AB141" s="22" t="str">
        <f t="shared" si="139"/>
        <v/>
      </c>
      <c r="AC141" s="22" t="str">
        <f t="shared" si="139"/>
        <v/>
      </c>
      <c r="AD141" s="22" t="str">
        <f t="shared" si="139"/>
        <v/>
      </c>
      <c r="AE141" s="22" t="str">
        <f t="shared" si="139"/>
        <v/>
      </c>
      <c r="AF141" s="22" t="str">
        <f t="shared" si="139"/>
        <v/>
      </c>
      <c r="AG141" s="22" t="str">
        <f t="shared" si="139"/>
        <v/>
      </c>
      <c r="AH141" s="22" t="str">
        <f t="shared" si="139"/>
        <v/>
      </c>
      <c r="AI141" s="22" t="str">
        <f t="shared" si="139"/>
        <v/>
      </c>
      <c r="AJ141" s="22" t="str">
        <f t="shared" si="139"/>
        <v/>
      </c>
      <c r="AK141" s="22" t="str">
        <f t="shared" si="139"/>
        <v/>
      </c>
      <c r="AL141" s="22" t="str">
        <f t="shared" si="139"/>
        <v/>
      </c>
      <c r="AM141" s="22" t="str">
        <f t="shared" si="139"/>
        <v/>
      </c>
      <c r="AN141" s="22" t="str">
        <f t="shared" si="139"/>
        <v/>
      </c>
      <c r="AO141" s="22" t="str">
        <f t="shared" si="139"/>
        <v/>
      </c>
      <c r="AP141" s="22" t="str">
        <f t="shared" si="139"/>
        <v/>
      </c>
      <c r="AQ141" s="22" t="str">
        <f t="shared" si="139"/>
        <v/>
      </c>
      <c r="AR141" s="22" t="str">
        <f t="shared" si="139"/>
        <v/>
      </c>
      <c r="AS141" s="22" t="str">
        <f t="shared" si="139"/>
        <v/>
      </c>
    </row>
    <row r="142" spans="1:45" x14ac:dyDescent="0.3">
      <c r="A142" s="18">
        <f t="shared" si="22"/>
        <v>132</v>
      </c>
      <c r="B142" s="2">
        <f t="shared" si="23"/>
        <v>133</v>
      </c>
      <c r="C142" s="21" t="str" cm="1">
        <f t="array" ref="C142">IF(ISERROR(INDEX('Post-FTB Report'!$G$4:$G$5000,MATCH(1,($D$6='Post-FTB Report'!$F$4:$F$5000)*($A142='Post-FTB Report'!$E$4:$E$5000),0))),"",INDEX('Post-FTB Report'!$G$4:$G$5000,MATCH(1,($D$6='Post-FTB Report'!$F$4:$F$5000)*($A142='Post-FTB Report'!$E$4:$E$5000),0)))</f>
        <v/>
      </c>
      <c r="D142" s="20"/>
      <c r="E142" s="20"/>
      <c r="F142" s="32" t="str" cm="1">
        <f t="array" ref="F142">IF(ISERROR(INDEX('Post-FTB Report'!$K$4:$K$5000,MATCH(1,($D$6='Post-FTB Report'!$F$4:$F$5000)*($A142='Post-FTB Report'!$E$4:$E$5000),0))),"",INDEX('Post-FTB Report'!$K$4:$K$5000,MATCH(1,($D$6='Post-FTB Report'!$F$4:$F$5000)*($A142='Post-FTB Report'!$E$4:$E$5000),0)))</f>
        <v/>
      </c>
      <c r="G142" s="48" t="str" cm="1">
        <f t="array" ref="G142">IF(ISERROR(INDEX('Post-FTB Report'!$J$4:$J$5000,MATCH(1,($D$6='Post-FTB Report'!$F$4:$F$5000)*($A142='Post-FTB Report'!$E$4:$E$5000),0))),"",INDEX('Post-FTB Report'!$J$4:$J$5000,MATCH(1,($D$6='Post-FTB Report'!$F$4:$F$5000)*($A142='Post-FTB Report'!$E$4:$E$5000),0)))</f>
        <v/>
      </c>
      <c r="H142" s="90" t="str">
        <f t="shared" si="135"/>
        <v/>
      </c>
      <c r="J142" s="22" t="str">
        <f t="shared" ref="J142:AS142" si="140">IF(AND($G142&lt;K$7,$H142&gt;=K$7),$F142/12,"")</f>
        <v/>
      </c>
      <c r="K142" s="22" t="str">
        <f t="shared" si="140"/>
        <v/>
      </c>
      <c r="L142" s="22" t="str">
        <f t="shared" si="140"/>
        <v/>
      </c>
      <c r="M142" s="22" t="str">
        <f t="shared" si="140"/>
        <v/>
      </c>
      <c r="N142" s="22" t="str">
        <f t="shared" si="140"/>
        <v/>
      </c>
      <c r="O142" s="22" t="str">
        <f t="shared" si="140"/>
        <v/>
      </c>
      <c r="P142" s="22" t="str">
        <f t="shared" si="140"/>
        <v/>
      </c>
      <c r="Q142" s="22" t="str">
        <f t="shared" si="140"/>
        <v/>
      </c>
      <c r="R142" s="22" t="str">
        <f t="shared" si="140"/>
        <v/>
      </c>
      <c r="S142" s="22" t="str">
        <f t="shared" si="140"/>
        <v/>
      </c>
      <c r="T142" s="22" t="str">
        <f t="shared" si="140"/>
        <v/>
      </c>
      <c r="U142" s="22" t="str">
        <f t="shared" si="140"/>
        <v/>
      </c>
      <c r="V142" s="22" t="str">
        <f t="shared" si="140"/>
        <v/>
      </c>
      <c r="W142" s="22" t="str">
        <f t="shared" si="140"/>
        <v/>
      </c>
      <c r="X142" s="22" t="str">
        <f t="shared" si="140"/>
        <v/>
      </c>
      <c r="Y142" s="22" t="str">
        <f t="shared" si="140"/>
        <v/>
      </c>
      <c r="Z142" s="22" t="str">
        <f t="shared" si="140"/>
        <v/>
      </c>
      <c r="AA142" s="22" t="str">
        <f t="shared" si="140"/>
        <v/>
      </c>
      <c r="AB142" s="22" t="str">
        <f t="shared" si="140"/>
        <v/>
      </c>
      <c r="AC142" s="22" t="str">
        <f t="shared" si="140"/>
        <v/>
      </c>
      <c r="AD142" s="22" t="str">
        <f t="shared" si="140"/>
        <v/>
      </c>
      <c r="AE142" s="22" t="str">
        <f t="shared" si="140"/>
        <v/>
      </c>
      <c r="AF142" s="22" t="str">
        <f t="shared" si="140"/>
        <v/>
      </c>
      <c r="AG142" s="22" t="str">
        <f t="shared" si="140"/>
        <v/>
      </c>
      <c r="AH142" s="22" t="str">
        <f t="shared" si="140"/>
        <v/>
      </c>
      <c r="AI142" s="22" t="str">
        <f t="shared" si="140"/>
        <v/>
      </c>
      <c r="AJ142" s="22" t="str">
        <f t="shared" si="140"/>
        <v/>
      </c>
      <c r="AK142" s="22" t="str">
        <f t="shared" si="140"/>
        <v/>
      </c>
      <c r="AL142" s="22" t="str">
        <f t="shared" si="140"/>
        <v/>
      </c>
      <c r="AM142" s="22" t="str">
        <f t="shared" si="140"/>
        <v/>
      </c>
      <c r="AN142" s="22" t="str">
        <f t="shared" si="140"/>
        <v/>
      </c>
      <c r="AO142" s="22" t="str">
        <f t="shared" si="140"/>
        <v/>
      </c>
      <c r="AP142" s="22" t="str">
        <f t="shared" si="140"/>
        <v/>
      </c>
      <c r="AQ142" s="22" t="str">
        <f t="shared" si="140"/>
        <v/>
      </c>
      <c r="AR142" s="22" t="str">
        <f t="shared" si="140"/>
        <v/>
      </c>
      <c r="AS142" s="22" t="str">
        <f t="shared" si="140"/>
        <v/>
      </c>
    </row>
    <row r="143" spans="1:45" x14ac:dyDescent="0.3">
      <c r="A143" s="18">
        <f t="shared" si="22"/>
        <v>133</v>
      </c>
      <c r="B143" s="2">
        <f t="shared" si="23"/>
        <v>134</v>
      </c>
      <c r="C143" s="21" t="str" cm="1">
        <f t="array" ref="C143">IF(ISERROR(INDEX('Post-FTB Report'!$G$4:$G$5000,MATCH(1,($D$6='Post-FTB Report'!$F$4:$F$5000)*($A143='Post-FTB Report'!$E$4:$E$5000),0))),"",INDEX('Post-FTB Report'!$G$4:$G$5000,MATCH(1,($D$6='Post-FTB Report'!$F$4:$F$5000)*($A143='Post-FTB Report'!$E$4:$E$5000),0)))</f>
        <v/>
      </c>
      <c r="D143" s="20"/>
      <c r="E143" s="20"/>
      <c r="F143" s="32" t="str" cm="1">
        <f t="array" ref="F143">IF(ISERROR(INDEX('Post-FTB Report'!$K$4:$K$5000,MATCH(1,($D$6='Post-FTB Report'!$F$4:$F$5000)*($A143='Post-FTB Report'!$E$4:$E$5000),0))),"",INDEX('Post-FTB Report'!$K$4:$K$5000,MATCH(1,($D$6='Post-FTB Report'!$F$4:$F$5000)*($A143='Post-FTB Report'!$E$4:$E$5000),0)))</f>
        <v/>
      </c>
      <c r="G143" s="48" t="str" cm="1">
        <f t="array" ref="G143">IF(ISERROR(INDEX('Post-FTB Report'!$J$4:$J$5000,MATCH(1,($D$6='Post-FTB Report'!$F$4:$F$5000)*($A143='Post-FTB Report'!$E$4:$E$5000),0))),"",INDEX('Post-FTB Report'!$J$4:$J$5000,MATCH(1,($D$6='Post-FTB Report'!$F$4:$F$5000)*($A143='Post-FTB Report'!$E$4:$E$5000),0)))</f>
        <v/>
      </c>
      <c r="H143" s="90" t="str">
        <f t="shared" si="135"/>
        <v/>
      </c>
      <c r="J143" s="22" t="str">
        <f t="shared" ref="J143:AS143" si="141">IF(AND($G143&lt;K$7,$H143&gt;=K$7),$F143/12,"")</f>
        <v/>
      </c>
      <c r="K143" s="22" t="str">
        <f t="shared" si="141"/>
        <v/>
      </c>
      <c r="L143" s="22" t="str">
        <f t="shared" si="141"/>
        <v/>
      </c>
      <c r="M143" s="22" t="str">
        <f t="shared" si="141"/>
        <v/>
      </c>
      <c r="N143" s="22" t="str">
        <f t="shared" si="141"/>
        <v/>
      </c>
      <c r="O143" s="22" t="str">
        <f t="shared" si="141"/>
        <v/>
      </c>
      <c r="P143" s="22" t="str">
        <f t="shared" si="141"/>
        <v/>
      </c>
      <c r="Q143" s="22" t="str">
        <f t="shared" si="141"/>
        <v/>
      </c>
      <c r="R143" s="22" t="str">
        <f t="shared" si="141"/>
        <v/>
      </c>
      <c r="S143" s="22" t="str">
        <f t="shared" si="141"/>
        <v/>
      </c>
      <c r="T143" s="22" t="str">
        <f t="shared" si="141"/>
        <v/>
      </c>
      <c r="U143" s="22" t="str">
        <f t="shared" si="141"/>
        <v/>
      </c>
      <c r="V143" s="22" t="str">
        <f t="shared" si="141"/>
        <v/>
      </c>
      <c r="W143" s="22" t="str">
        <f t="shared" si="141"/>
        <v/>
      </c>
      <c r="X143" s="22" t="str">
        <f t="shared" si="141"/>
        <v/>
      </c>
      <c r="Y143" s="22" t="str">
        <f t="shared" si="141"/>
        <v/>
      </c>
      <c r="Z143" s="22" t="str">
        <f t="shared" si="141"/>
        <v/>
      </c>
      <c r="AA143" s="22" t="str">
        <f t="shared" si="141"/>
        <v/>
      </c>
      <c r="AB143" s="22" t="str">
        <f t="shared" si="141"/>
        <v/>
      </c>
      <c r="AC143" s="22" t="str">
        <f t="shared" si="141"/>
        <v/>
      </c>
      <c r="AD143" s="22" t="str">
        <f t="shared" si="141"/>
        <v/>
      </c>
      <c r="AE143" s="22" t="str">
        <f t="shared" si="141"/>
        <v/>
      </c>
      <c r="AF143" s="22" t="str">
        <f t="shared" si="141"/>
        <v/>
      </c>
      <c r="AG143" s="22" t="str">
        <f t="shared" si="141"/>
        <v/>
      </c>
      <c r="AH143" s="22" t="str">
        <f t="shared" si="141"/>
        <v/>
      </c>
      <c r="AI143" s="22" t="str">
        <f t="shared" si="141"/>
        <v/>
      </c>
      <c r="AJ143" s="22" t="str">
        <f t="shared" si="141"/>
        <v/>
      </c>
      <c r="AK143" s="22" t="str">
        <f t="shared" si="141"/>
        <v/>
      </c>
      <c r="AL143" s="22" t="str">
        <f t="shared" si="141"/>
        <v/>
      </c>
      <c r="AM143" s="22" t="str">
        <f t="shared" si="141"/>
        <v/>
      </c>
      <c r="AN143" s="22" t="str">
        <f t="shared" si="141"/>
        <v/>
      </c>
      <c r="AO143" s="22" t="str">
        <f t="shared" si="141"/>
        <v/>
      </c>
      <c r="AP143" s="22" t="str">
        <f t="shared" si="141"/>
        <v/>
      </c>
      <c r="AQ143" s="22" t="str">
        <f t="shared" si="141"/>
        <v/>
      </c>
      <c r="AR143" s="22" t="str">
        <f t="shared" si="141"/>
        <v/>
      </c>
      <c r="AS143" s="22" t="str">
        <f t="shared" si="141"/>
        <v/>
      </c>
    </row>
    <row r="144" spans="1:45" x14ac:dyDescent="0.3">
      <c r="A144" s="18">
        <f t="shared" si="22"/>
        <v>134</v>
      </c>
      <c r="B144" s="2">
        <f t="shared" si="23"/>
        <v>135</v>
      </c>
      <c r="C144" s="21" t="str" cm="1">
        <f t="array" ref="C144">IF(ISERROR(INDEX('Post-FTB Report'!$G$4:$G$5000,MATCH(1,($D$6='Post-FTB Report'!$F$4:$F$5000)*($A144='Post-FTB Report'!$E$4:$E$5000),0))),"",INDEX('Post-FTB Report'!$G$4:$G$5000,MATCH(1,($D$6='Post-FTB Report'!$F$4:$F$5000)*($A144='Post-FTB Report'!$E$4:$E$5000),0)))</f>
        <v/>
      </c>
      <c r="D144" s="20"/>
      <c r="E144" s="20"/>
      <c r="F144" s="32" t="str" cm="1">
        <f t="array" ref="F144">IF(ISERROR(INDEX('Post-FTB Report'!$K$4:$K$5000,MATCH(1,($D$6='Post-FTB Report'!$F$4:$F$5000)*($A144='Post-FTB Report'!$E$4:$E$5000),0))),"",INDEX('Post-FTB Report'!$K$4:$K$5000,MATCH(1,($D$6='Post-FTB Report'!$F$4:$F$5000)*($A144='Post-FTB Report'!$E$4:$E$5000),0)))</f>
        <v/>
      </c>
      <c r="G144" s="48" t="str" cm="1">
        <f t="array" ref="G144">IF(ISERROR(INDEX('Post-FTB Report'!$J$4:$J$5000,MATCH(1,($D$6='Post-FTB Report'!$F$4:$F$5000)*($A144='Post-FTB Report'!$E$4:$E$5000),0))),"",INDEX('Post-FTB Report'!$J$4:$J$5000,MATCH(1,($D$6='Post-FTB Report'!$F$4:$F$5000)*($A144='Post-FTB Report'!$E$4:$E$5000),0)))</f>
        <v/>
      </c>
      <c r="H144" s="90" t="str">
        <f t="shared" si="135"/>
        <v/>
      </c>
      <c r="J144" s="22" t="str">
        <f t="shared" ref="J144:AS144" si="142">IF(AND($G144&lt;K$7,$H144&gt;=K$7),$F144/12,"")</f>
        <v/>
      </c>
      <c r="K144" s="22" t="str">
        <f t="shared" si="142"/>
        <v/>
      </c>
      <c r="L144" s="22" t="str">
        <f t="shared" si="142"/>
        <v/>
      </c>
      <c r="M144" s="22" t="str">
        <f t="shared" si="142"/>
        <v/>
      </c>
      <c r="N144" s="22" t="str">
        <f t="shared" si="142"/>
        <v/>
      </c>
      <c r="O144" s="22" t="str">
        <f t="shared" si="142"/>
        <v/>
      </c>
      <c r="P144" s="22" t="str">
        <f t="shared" si="142"/>
        <v/>
      </c>
      <c r="Q144" s="22" t="str">
        <f t="shared" si="142"/>
        <v/>
      </c>
      <c r="R144" s="22" t="str">
        <f t="shared" si="142"/>
        <v/>
      </c>
      <c r="S144" s="22" t="str">
        <f t="shared" si="142"/>
        <v/>
      </c>
      <c r="T144" s="22" t="str">
        <f t="shared" si="142"/>
        <v/>
      </c>
      <c r="U144" s="22" t="str">
        <f t="shared" si="142"/>
        <v/>
      </c>
      <c r="V144" s="22" t="str">
        <f t="shared" si="142"/>
        <v/>
      </c>
      <c r="W144" s="22" t="str">
        <f t="shared" si="142"/>
        <v/>
      </c>
      <c r="X144" s="22" t="str">
        <f t="shared" si="142"/>
        <v/>
      </c>
      <c r="Y144" s="22" t="str">
        <f t="shared" si="142"/>
        <v/>
      </c>
      <c r="Z144" s="22" t="str">
        <f t="shared" si="142"/>
        <v/>
      </c>
      <c r="AA144" s="22" t="str">
        <f t="shared" si="142"/>
        <v/>
      </c>
      <c r="AB144" s="22" t="str">
        <f t="shared" si="142"/>
        <v/>
      </c>
      <c r="AC144" s="22" t="str">
        <f t="shared" si="142"/>
        <v/>
      </c>
      <c r="AD144" s="22" t="str">
        <f t="shared" si="142"/>
        <v/>
      </c>
      <c r="AE144" s="22" t="str">
        <f t="shared" si="142"/>
        <v/>
      </c>
      <c r="AF144" s="22" t="str">
        <f t="shared" si="142"/>
        <v/>
      </c>
      <c r="AG144" s="22" t="str">
        <f t="shared" si="142"/>
        <v/>
      </c>
      <c r="AH144" s="22" t="str">
        <f t="shared" si="142"/>
        <v/>
      </c>
      <c r="AI144" s="22" t="str">
        <f t="shared" si="142"/>
        <v/>
      </c>
      <c r="AJ144" s="22" t="str">
        <f t="shared" si="142"/>
        <v/>
      </c>
      <c r="AK144" s="22" t="str">
        <f t="shared" si="142"/>
        <v/>
      </c>
      <c r="AL144" s="22" t="str">
        <f t="shared" si="142"/>
        <v/>
      </c>
      <c r="AM144" s="22" t="str">
        <f t="shared" si="142"/>
        <v/>
      </c>
      <c r="AN144" s="22" t="str">
        <f t="shared" si="142"/>
        <v/>
      </c>
      <c r="AO144" s="22" t="str">
        <f t="shared" si="142"/>
        <v/>
      </c>
      <c r="AP144" s="22" t="str">
        <f t="shared" si="142"/>
        <v/>
      </c>
      <c r="AQ144" s="22" t="str">
        <f t="shared" si="142"/>
        <v/>
      </c>
      <c r="AR144" s="22" t="str">
        <f t="shared" si="142"/>
        <v/>
      </c>
      <c r="AS144" s="22" t="str">
        <f t="shared" si="142"/>
        <v/>
      </c>
    </row>
    <row r="145" spans="1:45" x14ac:dyDescent="0.3">
      <c r="A145" s="18">
        <f t="shared" si="22"/>
        <v>135</v>
      </c>
      <c r="B145" s="2">
        <f t="shared" si="23"/>
        <v>136</v>
      </c>
      <c r="C145" s="21" t="str" cm="1">
        <f t="array" ref="C145">IF(ISERROR(INDEX('Post-FTB Report'!$G$4:$G$5000,MATCH(1,($D$6='Post-FTB Report'!$F$4:$F$5000)*($A145='Post-FTB Report'!$E$4:$E$5000),0))),"",INDEX('Post-FTB Report'!$G$4:$G$5000,MATCH(1,($D$6='Post-FTB Report'!$F$4:$F$5000)*($A145='Post-FTB Report'!$E$4:$E$5000),0)))</f>
        <v/>
      </c>
      <c r="D145" s="20"/>
      <c r="E145" s="20"/>
      <c r="F145" s="32" t="str" cm="1">
        <f t="array" ref="F145">IF(ISERROR(INDEX('Post-FTB Report'!$K$4:$K$5000,MATCH(1,($D$6='Post-FTB Report'!$F$4:$F$5000)*($A145='Post-FTB Report'!$E$4:$E$5000),0))),"",INDEX('Post-FTB Report'!$K$4:$K$5000,MATCH(1,($D$6='Post-FTB Report'!$F$4:$F$5000)*($A145='Post-FTB Report'!$E$4:$E$5000),0)))</f>
        <v/>
      </c>
      <c r="G145" s="48" t="str" cm="1">
        <f t="array" ref="G145">IF(ISERROR(INDEX('Post-FTB Report'!$J$4:$J$5000,MATCH(1,($D$6='Post-FTB Report'!$F$4:$F$5000)*($A145='Post-FTB Report'!$E$4:$E$5000),0))),"",INDEX('Post-FTB Report'!$J$4:$J$5000,MATCH(1,($D$6='Post-FTB Report'!$F$4:$F$5000)*($A145='Post-FTB Report'!$E$4:$E$5000),0)))</f>
        <v/>
      </c>
      <c r="H145" s="90" t="str">
        <f t="shared" si="135"/>
        <v/>
      </c>
      <c r="J145" s="22" t="str">
        <f t="shared" ref="J145:AS145" si="143">IF(AND($G145&lt;K$7,$H145&gt;=K$7),$F145/12,"")</f>
        <v/>
      </c>
      <c r="K145" s="22" t="str">
        <f t="shared" si="143"/>
        <v/>
      </c>
      <c r="L145" s="22" t="str">
        <f t="shared" si="143"/>
        <v/>
      </c>
      <c r="M145" s="22" t="str">
        <f t="shared" si="143"/>
        <v/>
      </c>
      <c r="N145" s="22" t="str">
        <f t="shared" si="143"/>
        <v/>
      </c>
      <c r="O145" s="22" t="str">
        <f t="shared" si="143"/>
        <v/>
      </c>
      <c r="P145" s="22" t="str">
        <f t="shared" si="143"/>
        <v/>
      </c>
      <c r="Q145" s="22" t="str">
        <f t="shared" si="143"/>
        <v/>
      </c>
      <c r="R145" s="22" t="str">
        <f t="shared" si="143"/>
        <v/>
      </c>
      <c r="S145" s="22" t="str">
        <f t="shared" si="143"/>
        <v/>
      </c>
      <c r="T145" s="22" t="str">
        <f t="shared" si="143"/>
        <v/>
      </c>
      <c r="U145" s="22" t="str">
        <f t="shared" si="143"/>
        <v/>
      </c>
      <c r="V145" s="22" t="str">
        <f t="shared" si="143"/>
        <v/>
      </c>
      <c r="W145" s="22" t="str">
        <f t="shared" si="143"/>
        <v/>
      </c>
      <c r="X145" s="22" t="str">
        <f t="shared" si="143"/>
        <v/>
      </c>
      <c r="Y145" s="22" t="str">
        <f t="shared" si="143"/>
        <v/>
      </c>
      <c r="Z145" s="22" t="str">
        <f t="shared" si="143"/>
        <v/>
      </c>
      <c r="AA145" s="22" t="str">
        <f t="shared" si="143"/>
        <v/>
      </c>
      <c r="AB145" s="22" t="str">
        <f t="shared" si="143"/>
        <v/>
      </c>
      <c r="AC145" s="22" t="str">
        <f t="shared" si="143"/>
        <v/>
      </c>
      <c r="AD145" s="22" t="str">
        <f t="shared" si="143"/>
        <v/>
      </c>
      <c r="AE145" s="22" t="str">
        <f t="shared" si="143"/>
        <v/>
      </c>
      <c r="AF145" s="22" t="str">
        <f t="shared" si="143"/>
        <v/>
      </c>
      <c r="AG145" s="22" t="str">
        <f t="shared" si="143"/>
        <v/>
      </c>
      <c r="AH145" s="22" t="str">
        <f t="shared" si="143"/>
        <v/>
      </c>
      <c r="AI145" s="22" t="str">
        <f t="shared" si="143"/>
        <v/>
      </c>
      <c r="AJ145" s="22" t="str">
        <f t="shared" si="143"/>
        <v/>
      </c>
      <c r="AK145" s="22" t="str">
        <f t="shared" si="143"/>
        <v/>
      </c>
      <c r="AL145" s="22" t="str">
        <f t="shared" si="143"/>
        <v/>
      </c>
      <c r="AM145" s="22" t="str">
        <f t="shared" si="143"/>
        <v/>
      </c>
      <c r="AN145" s="22" t="str">
        <f t="shared" si="143"/>
        <v/>
      </c>
      <c r="AO145" s="22" t="str">
        <f t="shared" si="143"/>
        <v/>
      </c>
      <c r="AP145" s="22" t="str">
        <f t="shared" si="143"/>
        <v/>
      </c>
      <c r="AQ145" s="22" t="str">
        <f t="shared" si="143"/>
        <v/>
      </c>
      <c r="AR145" s="22" t="str">
        <f t="shared" si="143"/>
        <v/>
      </c>
      <c r="AS145" s="22" t="str">
        <f t="shared" si="143"/>
        <v/>
      </c>
    </row>
    <row r="146" spans="1:45" x14ac:dyDescent="0.3">
      <c r="A146" s="18">
        <f t="shared" si="22"/>
        <v>136</v>
      </c>
      <c r="B146" s="2">
        <f t="shared" si="23"/>
        <v>137</v>
      </c>
      <c r="C146" s="21" t="str" cm="1">
        <f t="array" ref="C146">IF(ISERROR(INDEX('Post-FTB Report'!$G$4:$G$5000,MATCH(1,($D$6='Post-FTB Report'!$F$4:$F$5000)*($A146='Post-FTB Report'!$E$4:$E$5000),0))),"",INDEX('Post-FTB Report'!$G$4:$G$5000,MATCH(1,($D$6='Post-FTB Report'!$F$4:$F$5000)*($A146='Post-FTB Report'!$E$4:$E$5000),0)))</f>
        <v/>
      </c>
      <c r="D146" s="20"/>
      <c r="E146" s="20"/>
      <c r="F146" s="32" t="str" cm="1">
        <f t="array" ref="F146">IF(ISERROR(INDEX('Post-FTB Report'!$K$4:$K$5000,MATCH(1,($D$6='Post-FTB Report'!$F$4:$F$5000)*($A146='Post-FTB Report'!$E$4:$E$5000),0))),"",INDEX('Post-FTB Report'!$K$4:$K$5000,MATCH(1,($D$6='Post-FTB Report'!$F$4:$F$5000)*($A146='Post-FTB Report'!$E$4:$E$5000),0)))</f>
        <v/>
      </c>
      <c r="G146" s="48" t="str" cm="1">
        <f t="array" ref="G146">IF(ISERROR(INDEX('Post-FTB Report'!$J$4:$J$5000,MATCH(1,($D$6='Post-FTB Report'!$F$4:$F$5000)*($A146='Post-FTB Report'!$E$4:$E$5000),0))),"",INDEX('Post-FTB Report'!$J$4:$J$5000,MATCH(1,($D$6='Post-FTB Report'!$F$4:$F$5000)*($A146='Post-FTB Report'!$E$4:$E$5000),0)))</f>
        <v/>
      </c>
      <c r="H146" s="90" t="str">
        <f t="shared" si="135"/>
        <v/>
      </c>
      <c r="J146" s="22" t="str">
        <f t="shared" ref="J146:AS146" si="144">IF(AND($G146&lt;K$7,$H146&gt;=K$7),$F146/12,"")</f>
        <v/>
      </c>
      <c r="K146" s="22" t="str">
        <f t="shared" si="144"/>
        <v/>
      </c>
      <c r="L146" s="22" t="str">
        <f t="shared" si="144"/>
        <v/>
      </c>
      <c r="M146" s="22" t="str">
        <f t="shared" si="144"/>
        <v/>
      </c>
      <c r="N146" s="22" t="str">
        <f t="shared" si="144"/>
        <v/>
      </c>
      <c r="O146" s="22" t="str">
        <f t="shared" si="144"/>
        <v/>
      </c>
      <c r="P146" s="22" t="str">
        <f t="shared" si="144"/>
        <v/>
      </c>
      <c r="Q146" s="22" t="str">
        <f t="shared" si="144"/>
        <v/>
      </c>
      <c r="R146" s="22" t="str">
        <f t="shared" si="144"/>
        <v/>
      </c>
      <c r="S146" s="22" t="str">
        <f t="shared" si="144"/>
        <v/>
      </c>
      <c r="T146" s="22" t="str">
        <f t="shared" si="144"/>
        <v/>
      </c>
      <c r="U146" s="22" t="str">
        <f t="shared" si="144"/>
        <v/>
      </c>
      <c r="V146" s="22" t="str">
        <f t="shared" si="144"/>
        <v/>
      </c>
      <c r="W146" s="22" t="str">
        <f t="shared" si="144"/>
        <v/>
      </c>
      <c r="X146" s="22" t="str">
        <f t="shared" si="144"/>
        <v/>
      </c>
      <c r="Y146" s="22" t="str">
        <f t="shared" si="144"/>
        <v/>
      </c>
      <c r="Z146" s="22" t="str">
        <f t="shared" si="144"/>
        <v/>
      </c>
      <c r="AA146" s="22" t="str">
        <f t="shared" si="144"/>
        <v/>
      </c>
      <c r="AB146" s="22" t="str">
        <f t="shared" si="144"/>
        <v/>
      </c>
      <c r="AC146" s="22" t="str">
        <f t="shared" si="144"/>
        <v/>
      </c>
      <c r="AD146" s="22" t="str">
        <f t="shared" si="144"/>
        <v/>
      </c>
      <c r="AE146" s="22" t="str">
        <f t="shared" si="144"/>
        <v/>
      </c>
      <c r="AF146" s="22" t="str">
        <f t="shared" si="144"/>
        <v/>
      </c>
      <c r="AG146" s="22" t="str">
        <f t="shared" si="144"/>
        <v/>
      </c>
      <c r="AH146" s="22" t="str">
        <f t="shared" si="144"/>
        <v/>
      </c>
      <c r="AI146" s="22" t="str">
        <f t="shared" si="144"/>
        <v/>
      </c>
      <c r="AJ146" s="22" t="str">
        <f t="shared" si="144"/>
        <v/>
      </c>
      <c r="AK146" s="22" t="str">
        <f t="shared" si="144"/>
        <v/>
      </c>
      <c r="AL146" s="22" t="str">
        <f t="shared" si="144"/>
        <v/>
      </c>
      <c r="AM146" s="22" t="str">
        <f t="shared" si="144"/>
        <v/>
      </c>
      <c r="AN146" s="22" t="str">
        <f t="shared" si="144"/>
        <v/>
      </c>
      <c r="AO146" s="22" t="str">
        <f t="shared" si="144"/>
        <v/>
      </c>
      <c r="AP146" s="22" t="str">
        <f t="shared" si="144"/>
        <v/>
      </c>
      <c r="AQ146" s="22" t="str">
        <f t="shared" si="144"/>
        <v/>
      </c>
      <c r="AR146" s="22" t="str">
        <f t="shared" si="144"/>
        <v/>
      </c>
      <c r="AS146" s="22" t="str">
        <f t="shared" si="144"/>
        <v/>
      </c>
    </row>
    <row r="147" spans="1:45" x14ac:dyDescent="0.3">
      <c r="A147" s="18">
        <f t="shared" si="22"/>
        <v>137</v>
      </c>
      <c r="B147" s="2">
        <f t="shared" si="23"/>
        <v>138</v>
      </c>
      <c r="C147" s="21" t="str" cm="1">
        <f t="array" ref="C147">IF(ISERROR(INDEX('Post-FTB Report'!$G$4:$G$5000,MATCH(1,($D$6='Post-FTB Report'!$F$4:$F$5000)*($A147='Post-FTB Report'!$E$4:$E$5000),0))),"",INDEX('Post-FTB Report'!$G$4:$G$5000,MATCH(1,($D$6='Post-FTB Report'!$F$4:$F$5000)*($A147='Post-FTB Report'!$E$4:$E$5000),0)))</f>
        <v/>
      </c>
      <c r="D147" s="20"/>
      <c r="E147" s="20"/>
      <c r="F147" s="32" t="str" cm="1">
        <f t="array" ref="F147">IF(ISERROR(INDEX('Post-FTB Report'!$K$4:$K$5000,MATCH(1,($D$6='Post-FTB Report'!$F$4:$F$5000)*($A147='Post-FTB Report'!$E$4:$E$5000),0))),"",INDEX('Post-FTB Report'!$K$4:$K$5000,MATCH(1,($D$6='Post-FTB Report'!$F$4:$F$5000)*($A147='Post-FTB Report'!$E$4:$E$5000),0)))</f>
        <v/>
      </c>
      <c r="G147" s="48" t="str" cm="1">
        <f t="array" ref="G147">IF(ISERROR(INDEX('Post-FTB Report'!$J$4:$J$5000,MATCH(1,($D$6='Post-FTB Report'!$F$4:$F$5000)*($A147='Post-FTB Report'!$E$4:$E$5000),0))),"",INDEX('Post-FTB Report'!$J$4:$J$5000,MATCH(1,($D$6='Post-FTB Report'!$F$4:$F$5000)*($A147='Post-FTB Report'!$E$4:$E$5000),0)))</f>
        <v/>
      </c>
      <c r="H147" s="90" t="str">
        <f t="shared" si="135"/>
        <v/>
      </c>
      <c r="J147" s="22" t="str">
        <f t="shared" ref="J147:AS147" si="145">IF(AND($G147&lt;K$7,$H147&gt;=K$7),$F147/12,"")</f>
        <v/>
      </c>
      <c r="K147" s="22" t="str">
        <f t="shared" si="145"/>
        <v/>
      </c>
      <c r="L147" s="22" t="str">
        <f t="shared" si="145"/>
        <v/>
      </c>
      <c r="M147" s="22" t="str">
        <f t="shared" si="145"/>
        <v/>
      </c>
      <c r="N147" s="22" t="str">
        <f t="shared" si="145"/>
        <v/>
      </c>
      <c r="O147" s="22" t="str">
        <f t="shared" si="145"/>
        <v/>
      </c>
      <c r="P147" s="22" t="str">
        <f t="shared" si="145"/>
        <v/>
      </c>
      <c r="Q147" s="22" t="str">
        <f t="shared" si="145"/>
        <v/>
      </c>
      <c r="R147" s="22" t="str">
        <f t="shared" si="145"/>
        <v/>
      </c>
      <c r="S147" s="22" t="str">
        <f t="shared" si="145"/>
        <v/>
      </c>
      <c r="T147" s="22" t="str">
        <f t="shared" si="145"/>
        <v/>
      </c>
      <c r="U147" s="22" t="str">
        <f t="shared" si="145"/>
        <v/>
      </c>
      <c r="V147" s="22" t="str">
        <f t="shared" si="145"/>
        <v/>
      </c>
      <c r="W147" s="22" t="str">
        <f t="shared" si="145"/>
        <v/>
      </c>
      <c r="X147" s="22" t="str">
        <f t="shared" si="145"/>
        <v/>
      </c>
      <c r="Y147" s="22" t="str">
        <f t="shared" si="145"/>
        <v/>
      </c>
      <c r="Z147" s="22" t="str">
        <f t="shared" si="145"/>
        <v/>
      </c>
      <c r="AA147" s="22" t="str">
        <f t="shared" si="145"/>
        <v/>
      </c>
      <c r="AB147" s="22" t="str">
        <f t="shared" si="145"/>
        <v/>
      </c>
      <c r="AC147" s="22" t="str">
        <f t="shared" si="145"/>
        <v/>
      </c>
      <c r="AD147" s="22" t="str">
        <f t="shared" si="145"/>
        <v/>
      </c>
      <c r="AE147" s="22" t="str">
        <f t="shared" si="145"/>
        <v/>
      </c>
      <c r="AF147" s="22" t="str">
        <f t="shared" si="145"/>
        <v/>
      </c>
      <c r="AG147" s="22" t="str">
        <f t="shared" si="145"/>
        <v/>
      </c>
      <c r="AH147" s="22" t="str">
        <f t="shared" si="145"/>
        <v/>
      </c>
      <c r="AI147" s="22" t="str">
        <f t="shared" si="145"/>
        <v/>
      </c>
      <c r="AJ147" s="22" t="str">
        <f t="shared" si="145"/>
        <v/>
      </c>
      <c r="AK147" s="22" t="str">
        <f t="shared" si="145"/>
        <v/>
      </c>
      <c r="AL147" s="22" t="str">
        <f t="shared" si="145"/>
        <v/>
      </c>
      <c r="AM147" s="22" t="str">
        <f t="shared" si="145"/>
        <v/>
      </c>
      <c r="AN147" s="22" t="str">
        <f t="shared" si="145"/>
        <v/>
      </c>
      <c r="AO147" s="22" t="str">
        <f t="shared" si="145"/>
        <v/>
      </c>
      <c r="AP147" s="22" t="str">
        <f t="shared" si="145"/>
        <v/>
      </c>
      <c r="AQ147" s="22" t="str">
        <f t="shared" si="145"/>
        <v/>
      </c>
      <c r="AR147" s="22" t="str">
        <f t="shared" si="145"/>
        <v/>
      </c>
      <c r="AS147" s="22" t="str">
        <f t="shared" si="145"/>
        <v/>
      </c>
    </row>
    <row r="148" spans="1:45" x14ac:dyDescent="0.3">
      <c r="A148" s="18">
        <f t="shared" si="22"/>
        <v>138</v>
      </c>
      <c r="B148" s="2">
        <f t="shared" si="23"/>
        <v>139</v>
      </c>
      <c r="C148" s="21" t="str" cm="1">
        <f t="array" ref="C148">IF(ISERROR(INDEX('Post-FTB Report'!$G$4:$G$5000,MATCH(1,($D$6='Post-FTB Report'!$F$4:$F$5000)*($A148='Post-FTB Report'!$E$4:$E$5000),0))),"",INDEX('Post-FTB Report'!$G$4:$G$5000,MATCH(1,($D$6='Post-FTB Report'!$F$4:$F$5000)*($A148='Post-FTB Report'!$E$4:$E$5000),0)))</f>
        <v/>
      </c>
      <c r="D148" s="20"/>
      <c r="E148" s="20"/>
      <c r="F148" s="32" t="str" cm="1">
        <f t="array" ref="F148">IF(ISERROR(INDEX('Post-FTB Report'!$K$4:$K$5000,MATCH(1,($D$6='Post-FTB Report'!$F$4:$F$5000)*($A148='Post-FTB Report'!$E$4:$E$5000),0))),"",INDEX('Post-FTB Report'!$K$4:$K$5000,MATCH(1,($D$6='Post-FTB Report'!$F$4:$F$5000)*($A148='Post-FTB Report'!$E$4:$E$5000),0)))</f>
        <v/>
      </c>
      <c r="G148" s="48" t="str" cm="1">
        <f t="array" ref="G148">IF(ISERROR(INDEX('Post-FTB Report'!$J$4:$J$5000,MATCH(1,($D$6='Post-FTB Report'!$F$4:$F$5000)*($A148='Post-FTB Report'!$E$4:$E$5000),0))),"",INDEX('Post-FTB Report'!$J$4:$J$5000,MATCH(1,($D$6='Post-FTB Report'!$F$4:$F$5000)*($A148='Post-FTB Report'!$E$4:$E$5000),0)))</f>
        <v/>
      </c>
      <c r="H148" s="90" t="str">
        <f t="shared" si="135"/>
        <v/>
      </c>
      <c r="J148" s="22" t="str">
        <f t="shared" ref="J148:AS148" si="146">IF(AND($G148&lt;K$7,$H148&gt;=K$7),$F148/12,"")</f>
        <v/>
      </c>
      <c r="K148" s="22" t="str">
        <f t="shared" si="146"/>
        <v/>
      </c>
      <c r="L148" s="22" t="str">
        <f t="shared" si="146"/>
        <v/>
      </c>
      <c r="M148" s="22" t="str">
        <f t="shared" si="146"/>
        <v/>
      </c>
      <c r="N148" s="22" t="str">
        <f t="shared" si="146"/>
        <v/>
      </c>
      <c r="O148" s="22" t="str">
        <f t="shared" si="146"/>
        <v/>
      </c>
      <c r="P148" s="22" t="str">
        <f t="shared" si="146"/>
        <v/>
      </c>
      <c r="Q148" s="22" t="str">
        <f t="shared" si="146"/>
        <v/>
      </c>
      <c r="R148" s="22" t="str">
        <f t="shared" si="146"/>
        <v/>
      </c>
      <c r="S148" s="22" t="str">
        <f t="shared" si="146"/>
        <v/>
      </c>
      <c r="T148" s="22" t="str">
        <f t="shared" si="146"/>
        <v/>
      </c>
      <c r="U148" s="22" t="str">
        <f t="shared" si="146"/>
        <v/>
      </c>
      <c r="V148" s="22" t="str">
        <f t="shared" si="146"/>
        <v/>
      </c>
      <c r="W148" s="22" t="str">
        <f t="shared" si="146"/>
        <v/>
      </c>
      <c r="X148" s="22" t="str">
        <f t="shared" si="146"/>
        <v/>
      </c>
      <c r="Y148" s="22" t="str">
        <f t="shared" si="146"/>
        <v/>
      </c>
      <c r="Z148" s="22" t="str">
        <f t="shared" si="146"/>
        <v/>
      </c>
      <c r="AA148" s="22" t="str">
        <f t="shared" si="146"/>
        <v/>
      </c>
      <c r="AB148" s="22" t="str">
        <f t="shared" si="146"/>
        <v/>
      </c>
      <c r="AC148" s="22" t="str">
        <f t="shared" si="146"/>
        <v/>
      </c>
      <c r="AD148" s="22" t="str">
        <f t="shared" si="146"/>
        <v/>
      </c>
      <c r="AE148" s="22" t="str">
        <f t="shared" si="146"/>
        <v/>
      </c>
      <c r="AF148" s="22" t="str">
        <f t="shared" si="146"/>
        <v/>
      </c>
      <c r="AG148" s="22" t="str">
        <f t="shared" si="146"/>
        <v/>
      </c>
      <c r="AH148" s="22" t="str">
        <f t="shared" si="146"/>
        <v/>
      </c>
      <c r="AI148" s="22" t="str">
        <f t="shared" si="146"/>
        <v/>
      </c>
      <c r="AJ148" s="22" t="str">
        <f t="shared" si="146"/>
        <v/>
      </c>
      <c r="AK148" s="22" t="str">
        <f t="shared" si="146"/>
        <v/>
      </c>
      <c r="AL148" s="22" t="str">
        <f t="shared" si="146"/>
        <v/>
      </c>
      <c r="AM148" s="22" t="str">
        <f t="shared" si="146"/>
        <v/>
      </c>
      <c r="AN148" s="22" t="str">
        <f t="shared" si="146"/>
        <v/>
      </c>
      <c r="AO148" s="22" t="str">
        <f t="shared" si="146"/>
        <v/>
      </c>
      <c r="AP148" s="22" t="str">
        <f t="shared" si="146"/>
        <v/>
      </c>
      <c r="AQ148" s="22" t="str">
        <f t="shared" si="146"/>
        <v/>
      </c>
      <c r="AR148" s="22" t="str">
        <f t="shared" si="146"/>
        <v/>
      </c>
      <c r="AS148" s="22" t="str">
        <f t="shared" si="146"/>
        <v/>
      </c>
    </row>
    <row r="149" spans="1:45" x14ac:dyDescent="0.3">
      <c r="A149" s="18">
        <f t="shared" si="22"/>
        <v>139</v>
      </c>
      <c r="B149" s="2">
        <f t="shared" si="23"/>
        <v>140</v>
      </c>
      <c r="C149" s="21" t="str" cm="1">
        <f t="array" ref="C149">IF(ISERROR(INDEX('Post-FTB Report'!$G$4:$G$5000,MATCH(1,($D$6='Post-FTB Report'!$F$4:$F$5000)*($A149='Post-FTB Report'!$E$4:$E$5000),0))),"",INDEX('Post-FTB Report'!$G$4:$G$5000,MATCH(1,($D$6='Post-FTB Report'!$F$4:$F$5000)*($A149='Post-FTB Report'!$E$4:$E$5000),0)))</f>
        <v/>
      </c>
      <c r="D149" s="20"/>
      <c r="E149" s="20"/>
      <c r="F149" s="32" t="str" cm="1">
        <f t="array" ref="F149">IF(ISERROR(INDEX('Post-FTB Report'!$K$4:$K$5000,MATCH(1,($D$6='Post-FTB Report'!$F$4:$F$5000)*($A149='Post-FTB Report'!$E$4:$E$5000),0))),"",INDEX('Post-FTB Report'!$K$4:$K$5000,MATCH(1,($D$6='Post-FTB Report'!$F$4:$F$5000)*($A149='Post-FTB Report'!$E$4:$E$5000),0)))</f>
        <v/>
      </c>
      <c r="G149" s="48" t="str" cm="1">
        <f t="array" ref="G149">IF(ISERROR(INDEX('Post-FTB Report'!$J$4:$J$5000,MATCH(1,($D$6='Post-FTB Report'!$F$4:$F$5000)*($A149='Post-FTB Report'!$E$4:$E$5000),0))),"",INDEX('Post-FTB Report'!$J$4:$J$5000,MATCH(1,($D$6='Post-FTB Report'!$F$4:$F$5000)*($A149='Post-FTB Report'!$E$4:$E$5000),0)))</f>
        <v/>
      </c>
      <c r="H149" s="90" t="str">
        <f t="shared" si="135"/>
        <v/>
      </c>
      <c r="J149" s="22" t="str">
        <f t="shared" ref="J149:AS149" si="147">IF(AND($G149&lt;K$7,$H149&gt;=K$7),$F149/12,"")</f>
        <v/>
      </c>
      <c r="K149" s="22" t="str">
        <f t="shared" si="147"/>
        <v/>
      </c>
      <c r="L149" s="22" t="str">
        <f t="shared" si="147"/>
        <v/>
      </c>
      <c r="M149" s="22" t="str">
        <f t="shared" si="147"/>
        <v/>
      </c>
      <c r="N149" s="22" t="str">
        <f t="shared" si="147"/>
        <v/>
      </c>
      <c r="O149" s="22" t="str">
        <f t="shared" si="147"/>
        <v/>
      </c>
      <c r="P149" s="22" t="str">
        <f t="shared" si="147"/>
        <v/>
      </c>
      <c r="Q149" s="22" t="str">
        <f t="shared" si="147"/>
        <v/>
      </c>
      <c r="R149" s="22" t="str">
        <f t="shared" si="147"/>
        <v/>
      </c>
      <c r="S149" s="22" t="str">
        <f t="shared" si="147"/>
        <v/>
      </c>
      <c r="T149" s="22" t="str">
        <f t="shared" si="147"/>
        <v/>
      </c>
      <c r="U149" s="22" t="str">
        <f t="shared" si="147"/>
        <v/>
      </c>
      <c r="V149" s="22" t="str">
        <f t="shared" si="147"/>
        <v/>
      </c>
      <c r="W149" s="22" t="str">
        <f t="shared" si="147"/>
        <v/>
      </c>
      <c r="X149" s="22" t="str">
        <f t="shared" si="147"/>
        <v/>
      </c>
      <c r="Y149" s="22" t="str">
        <f t="shared" si="147"/>
        <v/>
      </c>
      <c r="Z149" s="22" t="str">
        <f t="shared" si="147"/>
        <v/>
      </c>
      <c r="AA149" s="22" t="str">
        <f t="shared" si="147"/>
        <v/>
      </c>
      <c r="AB149" s="22" t="str">
        <f t="shared" si="147"/>
        <v/>
      </c>
      <c r="AC149" s="22" t="str">
        <f t="shared" si="147"/>
        <v/>
      </c>
      <c r="AD149" s="22" t="str">
        <f t="shared" si="147"/>
        <v/>
      </c>
      <c r="AE149" s="22" t="str">
        <f t="shared" si="147"/>
        <v/>
      </c>
      <c r="AF149" s="22" t="str">
        <f t="shared" si="147"/>
        <v/>
      </c>
      <c r="AG149" s="22" t="str">
        <f t="shared" si="147"/>
        <v/>
      </c>
      <c r="AH149" s="22" t="str">
        <f t="shared" si="147"/>
        <v/>
      </c>
      <c r="AI149" s="22" t="str">
        <f t="shared" si="147"/>
        <v/>
      </c>
      <c r="AJ149" s="22" t="str">
        <f t="shared" si="147"/>
        <v/>
      </c>
      <c r="AK149" s="22" t="str">
        <f t="shared" si="147"/>
        <v/>
      </c>
      <c r="AL149" s="22" t="str">
        <f t="shared" si="147"/>
        <v/>
      </c>
      <c r="AM149" s="22" t="str">
        <f t="shared" si="147"/>
        <v/>
      </c>
      <c r="AN149" s="22" t="str">
        <f t="shared" si="147"/>
        <v/>
      </c>
      <c r="AO149" s="22" t="str">
        <f t="shared" si="147"/>
        <v/>
      </c>
      <c r="AP149" s="22" t="str">
        <f t="shared" si="147"/>
        <v/>
      </c>
      <c r="AQ149" s="22" t="str">
        <f t="shared" si="147"/>
        <v/>
      </c>
      <c r="AR149" s="22" t="str">
        <f t="shared" si="147"/>
        <v/>
      </c>
      <c r="AS149" s="22" t="str">
        <f t="shared" si="147"/>
        <v/>
      </c>
    </row>
    <row r="150" spans="1:45" x14ac:dyDescent="0.3">
      <c r="A150" s="18">
        <f t="shared" si="22"/>
        <v>140</v>
      </c>
      <c r="B150" s="2">
        <f t="shared" si="23"/>
        <v>141</v>
      </c>
      <c r="C150" s="21" t="str" cm="1">
        <f t="array" ref="C150">IF(ISERROR(INDEX('Post-FTB Report'!$G$4:$G$5000,MATCH(1,($D$6='Post-FTB Report'!$F$4:$F$5000)*($A150='Post-FTB Report'!$E$4:$E$5000),0))),"",INDEX('Post-FTB Report'!$G$4:$G$5000,MATCH(1,($D$6='Post-FTB Report'!$F$4:$F$5000)*($A150='Post-FTB Report'!$E$4:$E$5000),0)))</f>
        <v/>
      </c>
      <c r="D150" s="20"/>
      <c r="E150" s="20"/>
      <c r="F150" s="32" t="str" cm="1">
        <f t="array" ref="F150">IF(ISERROR(INDEX('Post-FTB Report'!$K$4:$K$5000,MATCH(1,($D$6='Post-FTB Report'!$F$4:$F$5000)*($A150='Post-FTB Report'!$E$4:$E$5000),0))),"",INDEX('Post-FTB Report'!$K$4:$K$5000,MATCH(1,($D$6='Post-FTB Report'!$F$4:$F$5000)*($A150='Post-FTB Report'!$E$4:$E$5000),0)))</f>
        <v/>
      </c>
      <c r="G150" s="48" t="str" cm="1">
        <f t="array" ref="G150">IF(ISERROR(INDEX('Post-FTB Report'!$J$4:$J$5000,MATCH(1,($D$6='Post-FTB Report'!$F$4:$F$5000)*($A150='Post-FTB Report'!$E$4:$E$5000),0))),"",INDEX('Post-FTB Report'!$J$4:$J$5000,MATCH(1,($D$6='Post-FTB Report'!$F$4:$F$5000)*($A150='Post-FTB Report'!$E$4:$E$5000),0)))</f>
        <v/>
      </c>
      <c r="H150" s="90" t="str">
        <f t="shared" si="135"/>
        <v/>
      </c>
      <c r="J150" s="22" t="str">
        <f t="shared" ref="J150:AS150" si="148">IF(AND($G150&lt;K$7,$H150&gt;=K$7),$F150/12,"")</f>
        <v/>
      </c>
      <c r="K150" s="22" t="str">
        <f t="shared" si="148"/>
        <v/>
      </c>
      <c r="L150" s="22" t="str">
        <f t="shared" si="148"/>
        <v/>
      </c>
      <c r="M150" s="22" t="str">
        <f t="shared" si="148"/>
        <v/>
      </c>
      <c r="N150" s="22" t="str">
        <f t="shared" si="148"/>
        <v/>
      </c>
      <c r="O150" s="22" t="str">
        <f t="shared" si="148"/>
        <v/>
      </c>
      <c r="P150" s="22" t="str">
        <f t="shared" si="148"/>
        <v/>
      </c>
      <c r="Q150" s="22" t="str">
        <f t="shared" si="148"/>
        <v/>
      </c>
      <c r="R150" s="22" t="str">
        <f t="shared" si="148"/>
        <v/>
      </c>
      <c r="S150" s="22" t="str">
        <f t="shared" si="148"/>
        <v/>
      </c>
      <c r="T150" s="22" t="str">
        <f t="shared" si="148"/>
        <v/>
      </c>
      <c r="U150" s="22" t="str">
        <f t="shared" si="148"/>
        <v/>
      </c>
      <c r="V150" s="22" t="str">
        <f t="shared" si="148"/>
        <v/>
      </c>
      <c r="W150" s="22" t="str">
        <f t="shared" si="148"/>
        <v/>
      </c>
      <c r="X150" s="22" t="str">
        <f t="shared" si="148"/>
        <v/>
      </c>
      <c r="Y150" s="22" t="str">
        <f t="shared" si="148"/>
        <v/>
      </c>
      <c r="Z150" s="22" t="str">
        <f t="shared" si="148"/>
        <v/>
      </c>
      <c r="AA150" s="22" t="str">
        <f t="shared" si="148"/>
        <v/>
      </c>
      <c r="AB150" s="22" t="str">
        <f t="shared" si="148"/>
        <v/>
      </c>
      <c r="AC150" s="22" t="str">
        <f t="shared" si="148"/>
        <v/>
      </c>
      <c r="AD150" s="22" t="str">
        <f t="shared" si="148"/>
        <v/>
      </c>
      <c r="AE150" s="22" t="str">
        <f t="shared" si="148"/>
        <v/>
      </c>
      <c r="AF150" s="22" t="str">
        <f t="shared" si="148"/>
        <v/>
      </c>
      <c r="AG150" s="22" t="str">
        <f t="shared" si="148"/>
        <v/>
      </c>
      <c r="AH150" s="22" t="str">
        <f t="shared" si="148"/>
        <v/>
      </c>
      <c r="AI150" s="22" t="str">
        <f t="shared" si="148"/>
        <v/>
      </c>
      <c r="AJ150" s="22" t="str">
        <f t="shared" si="148"/>
        <v/>
      </c>
      <c r="AK150" s="22" t="str">
        <f t="shared" si="148"/>
        <v/>
      </c>
      <c r="AL150" s="22" t="str">
        <f t="shared" si="148"/>
        <v/>
      </c>
      <c r="AM150" s="22" t="str">
        <f t="shared" si="148"/>
        <v/>
      </c>
      <c r="AN150" s="22" t="str">
        <f t="shared" si="148"/>
        <v/>
      </c>
      <c r="AO150" s="22" t="str">
        <f t="shared" si="148"/>
        <v/>
      </c>
      <c r="AP150" s="22" t="str">
        <f t="shared" si="148"/>
        <v/>
      </c>
      <c r="AQ150" s="22" t="str">
        <f t="shared" si="148"/>
        <v/>
      </c>
      <c r="AR150" s="22" t="str">
        <f t="shared" si="148"/>
        <v/>
      </c>
      <c r="AS150" s="22" t="str">
        <f t="shared" si="148"/>
        <v/>
      </c>
    </row>
    <row r="151" spans="1:45" x14ac:dyDescent="0.3">
      <c r="A151" s="18">
        <f t="shared" si="22"/>
        <v>141</v>
      </c>
      <c r="B151" s="2">
        <f t="shared" si="23"/>
        <v>142</v>
      </c>
      <c r="C151" s="21" t="str" cm="1">
        <f t="array" ref="C151">IF(ISERROR(INDEX('Post-FTB Report'!$G$4:$G$5000,MATCH(1,($D$6='Post-FTB Report'!$F$4:$F$5000)*($A151='Post-FTB Report'!$E$4:$E$5000),0))),"",INDEX('Post-FTB Report'!$G$4:$G$5000,MATCH(1,($D$6='Post-FTB Report'!$F$4:$F$5000)*($A151='Post-FTB Report'!$E$4:$E$5000),0)))</f>
        <v/>
      </c>
      <c r="D151" s="20"/>
      <c r="E151" s="20"/>
      <c r="F151" s="32" t="str" cm="1">
        <f t="array" ref="F151">IF(ISERROR(INDEX('Post-FTB Report'!$K$4:$K$5000,MATCH(1,($D$6='Post-FTB Report'!$F$4:$F$5000)*($A151='Post-FTB Report'!$E$4:$E$5000),0))),"",INDEX('Post-FTB Report'!$K$4:$K$5000,MATCH(1,($D$6='Post-FTB Report'!$F$4:$F$5000)*($A151='Post-FTB Report'!$E$4:$E$5000),0)))</f>
        <v/>
      </c>
      <c r="G151" s="48" t="str" cm="1">
        <f t="array" ref="G151">IF(ISERROR(INDEX('Post-FTB Report'!$J$4:$J$5000,MATCH(1,($D$6='Post-FTB Report'!$F$4:$F$5000)*($A151='Post-FTB Report'!$E$4:$E$5000),0))),"",INDEX('Post-FTB Report'!$J$4:$J$5000,MATCH(1,($D$6='Post-FTB Report'!$F$4:$F$5000)*($A151='Post-FTB Report'!$E$4:$E$5000),0)))</f>
        <v/>
      </c>
      <c r="H151" s="90" t="str">
        <f t="shared" si="135"/>
        <v/>
      </c>
      <c r="J151" s="22" t="str">
        <f t="shared" ref="J151:AS151" si="149">IF(AND($G151&lt;K$7,$H151&gt;=K$7),$F151/12,"")</f>
        <v/>
      </c>
      <c r="K151" s="22" t="str">
        <f t="shared" si="149"/>
        <v/>
      </c>
      <c r="L151" s="22" t="str">
        <f t="shared" si="149"/>
        <v/>
      </c>
      <c r="M151" s="22" t="str">
        <f t="shared" si="149"/>
        <v/>
      </c>
      <c r="N151" s="22" t="str">
        <f t="shared" si="149"/>
        <v/>
      </c>
      <c r="O151" s="22" t="str">
        <f t="shared" si="149"/>
        <v/>
      </c>
      <c r="P151" s="22" t="str">
        <f t="shared" si="149"/>
        <v/>
      </c>
      <c r="Q151" s="22" t="str">
        <f t="shared" si="149"/>
        <v/>
      </c>
      <c r="R151" s="22" t="str">
        <f t="shared" si="149"/>
        <v/>
      </c>
      <c r="S151" s="22" t="str">
        <f t="shared" si="149"/>
        <v/>
      </c>
      <c r="T151" s="22" t="str">
        <f t="shared" si="149"/>
        <v/>
      </c>
      <c r="U151" s="22" t="str">
        <f t="shared" si="149"/>
        <v/>
      </c>
      <c r="V151" s="22" t="str">
        <f t="shared" si="149"/>
        <v/>
      </c>
      <c r="W151" s="22" t="str">
        <f t="shared" si="149"/>
        <v/>
      </c>
      <c r="X151" s="22" t="str">
        <f t="shared" si="149"/>
        <v/>
      </c>
      <c r="Y151" s="22" t="str">
        <f t="shared" si="149"/>
        <v/>
      </c>
      <c r="Z151" s="22" t="str">
        <f t="shared" si="149"/>
        <v/>
      </c>
      <c r="AA151" s="22" t="str">
        <f t="shared" si="149"/>
        <v/>
      </c>
      <c r="AB151" s="22" t="str">
        <f t="shared" si="149"/>
        <v/>
      </c>
      <c r="AC151" s="22" t="str">
        <f t="shared" si="149"/>
        <v/>
      </c>
      <c r="AD151" s="22" t="str">
        <f t="shared" si="149"/>
        <v/>
      </c>
      <c r="AE151" s="22" t="str">
        <f t="shared" si="149"/>
        <v/>
      </c>
      <c r="AF151" s="22" t="str">
        <f t="shared" si="149"/>
        <v/>
      </c>
      <c r="AG151" s="22" t="str">
        <f t="shared" si="149"/>
        <v/>
      </c>
      <c r="AH151" s="22" t="str">
        <f t="shared" si="149"/>
        <v/>
      </c>
      <c r="AI151" s="22" t="str">
        <f t="shared" si="149"/>
        <v/>
      </c>
      <c r="AJ151" s="22" t="str">
        <f t="shared" si="149"/>
        <v/>
      </c>
      <c r="AK151" s="22" t="str">
        <f t="shared" si="149"/>
        <v/>
      </c>
      <c r="AL151" s="22" t="str">
        <f t="shared" si="149"/>
        <v/>
      </c>
      <c r="AM151" s="22" t="str">
        <f t="shared" si="149"/>
        <v/>
      </c>
      <c r="AN151" s="22" t="str">
        <f t="shared" si="149"/>
        <v/>
      </c>
      <c r="AO151" s="22" t="str">
        <f t="shared" si="149"/>
        <v/>
      </c>
      <c r="AP151" s="22" t="str">
        <f t="shared" si="149"/>
        <v/>
      </c>
      <c r="AQ151" s="22" t="str">
        <f t="shared" si="149"/>
        <v/>
      </c>
      <c r="AR151" s="22" t="str">
        <f t="shared" si="149"/>
        <v/>
      </c>
      <c r="AS151" s="22" t="str">
        <f t="shared" si="149"/>
        <v/>
      </c>
    </row>
    <row r="152" spans="1:45" x14ac:dyDescent="0.3">
      <c r="A152" s="18">
        <f t="shared" si="22"/>
        <v>142</v>
      </c>
      <c r="B152" s="2">
        <f t="shared" si="23"/>
        <v>143</v>
      </c>
      <c r="C152" s="21" t="str" cm="1">
        <f t="array" ref="C152">IF(ISERROR(INDEX('Post-FTB Report'!$G$4:$G$5000,MATCH(1,($D$6='Post-FTB Report'!$F$4:$F$5000)*($A152='Post-FTB Report'!$E$4:$E$5000),0))),"",INDEX('Post-FTB Report'!$G$4:$G$5000,MATCH(1,($D$6='Post-FTB Report'!$F$4:$F$5000)*($A152='Post-FTB Report'!$E$4:$E$5000),0)))</f>
        <v/>
      </c>
      <c r="D152" s="20"/>
      <c r="E152" s="20"/>
      <c r="F152" s="32" t="str" cm="1">
        <f t="array" ref="F152">IF(ISERROR(INDEX('Post-FTB Report'!$K$4:$K$5000,MATCH(1,($D$6='Post-FTB Report'!$F$4:$F$5000)*($A152='Post-FTB Report'!$E$4:$E$5000),0))),"",INDEX('Post-FTB Report'!$K$4:$K$5000,MATCH(1,($D$6='Post-FTB Report'!$F$4:$F$5000)*($A152='Post-FTB Report'!$E$4:$E$5000),0)))</f>
        <v/>
      </c>
      <c r="G152" s="48" t="str" cm="1">
        <f t="array" ref="G152">IF(ISERROR(INDEX('Post-FTB Report'!$J$4:$J$5000,MATCH(1,($D$6='Post-FTB Report'!$F$4:$F$5000)*($A152='Post-FTB Report'!$E$4:$E$5000),0))),"",INDEX('Post-FTB Report'!$J$4:$J$5000,MATCH(1,($D$6='Post-FTB Report'!$F$4:$F$5000)*($A152='Post-FTB Report'!$E$4:$E$5000),0)))</f>
        <v/>
      </c>
      <c r="H152" s="90" t="str">
        <f t="shared" si="135"/>
        <v/>
      </c>
      <c r="J152" s="22" t="str">
        <f t="shared" ref="J152:AS152" si="150">IF(AND($G152&lt;K$7,$H152&gt;=K$7),$F152/12,"")</f>
        <v/>
      </c>
      <c r="K152" s="22" t="str">
        <f t="shared" si="150"/>
        <v/>
      </c>
      <c r="L152" s="22" t="str">
        <f t="shared" si="150"/>
        <v/>
      </c>
      <c r="M152" s="22" t="str">
        <f t="shared" si="150"/>
        <v/>
      </c>
      <c r="N152" s="22" t="str">
        <f t="shared" si="150"/>
        <v/>
      </c>
      <c r="O152" s="22" t="str">
        <f t="shared" si="150"/>
        <v/>
      </c>
      <c r="P152" s="22" t="str">
        <f t="shared" si="150"/>
        <v/>
      </c>
      <c r="Q152" s="22" t="str">
        <f t="shared" si="150"/>
        <v/>
      </c>
      <c r="R152" s="22" t="str">
        <f t="shared" si="150"/>
        <v/>
      </c>
      <c r="S152" s="22" t="str">
        <f t="shared" si="150"/>
        <v/>
      </c>
      <c r="T152" s="22" t="str">
        <f t="shared" si="150"/>
        <v/>
      </c>
      <c r="U152" s="22" t="str">
        <f t="shared" si="150"/>
        <v/>
      </c>
      <c r="V152" s="22" t="str">
        <f t="shared" si="150"/>
        <v/>
      </c>
      <c r="W152" s="22" t="str">
        <f t="shared" si="150"/>
        <v/>
      </c>
      <c r="X152" s="22" t="str">
        <f t="shared" si="150"/>
        <v/>
      </c>
      <c r="Y152" s="22" t="str">
        <f t="shared" si="150"/>
        <v/>
      </c>
      <c r="Z152" s="22" t="str">
        <f t="shared" si="150"/>
        <v/>
      </c>
      <c r="AA152" s="22" t="str">
        <f t="shared" si="150"/>
        <v/>
      </c>
      <c r="AB152" s="22" t="str">
        <f t="shared" si="150"/>
        <v/>
      </c>
      <c r="AC152" s="22" t="str">
        <f t="shared" si="150"/>
        <v/>
      </c>
      <c r="AD152" s="22" t="str">
        <f t="shared" si="150"/>
        <v/>
      </c>
      <c r="AE152" s="22" t="str">
        <f t="shared" si="150"/>
        <v/>
      </c>
      <c r="AF152" s="22" t="str">
        <f t="shared" si="150"/>
        <v/>
      </c>
      <c r="AG152" s="22" t="str">
        <f t="shared" si="150"/>
        <v/>
      </c>
      <c r="AH152" s="22" t="str">
        <f t="shared" si="150"/>
        <v/>
      </c>
      <c r="AI152" s="22" t="str">
        <f t="shared" si="150"/>
        <v/>
      </c>
      <c r="AJ152" s="22" t="str">
        <f t="shared" si="150"/>
        <v/>
      </c>
      <c r="AK152" s="22" t="str">
        <f t="shared" si="150"/>
        <v/>
      </c>
      <c r="AL152" s="22" t="str">
        <f t="shared" si="150"/>
        <v/>
      </c>
      <c r="AM152" s="22" t="str">
        <f t="shared" si="150"/>
        <v/>
      </c>
      <c r="AN152" s="22" t="str">
        <f t="shared" si="150"/>
        <v/>
      </c>
      <c r="AO152" s="22" t="str">
        <f t="shared" si="150"/>
        <v/>
      </c>
      <c r="AP152" s="22" t="str">
        <f t="shared" si="150"/>
        <v/>
      </c>
      <c r="AQ152" s="22" t="str">
        <f t="shared" si="150"/>
        <v/>
      </c>
      <c r="AR152" s="22" t="str">
        <f t="shared" si="150"/>
        <v/>
      </c>
      <c r="AS152" s="22" t="str">
        <f t="shared" si="150"/>
        <v/>
      </c>
    </row>
    <row r="153" spans="1:45" x14ac:dyDescent="0.3">
      <c r="A153" s="18">
        <f t="shared" si="22"/>
        <v>143</v>
      </c>
      <c r="B153" s="2">
        <f t="shared" si="23"/>
        <v>144</v>
      </c>
      <c r="C153" s="21" t="str" cm="1">
        <f t="array" ref="C153">IF(ISERROR(INDEX('Post-FTB Report'!$G$4:$G$5000,MATCH(1,($D$6='Post-FTB Report'!$F$4:$F$5000)*($A153='Post-FTB Report'!$E$4:$E$5000),0))),"",INDEX('Post-FTB Report'!$G$4:$G$5000,MATCH(1,($D$6='Post-FTB Report'!$F$4:$F$5000)*($A153='Post-FTB Report'!$E$4:$E$5000),0)))</f>
        <v/>
      </c>
      <c r="D153" s="20"/>
      <c r="E153" s="20"/>
      <c r="F153" s="32" t="str" cm="1">
        <f t="array" ref="F153">IF(ISERROR(INDEX('Post-FTB Report'!$K$4:$K$5000,MATCH(1,($D$6='Post-FTB Report'!$F$4:$F$5000)*($A153='Post-FTB Report'!$E$4:$E$5000),0))),"",INDEX('Post-FTB Report'!$K$4:$K$5000,MATCH(1,($D$6='Post-FTB Report'!$F$4:$F$5000)*($A153='Post-FTB Report'!$E$4:$E$5000),0)))</f>
        <v/>
      </c>
      <c r="G153" s="48" t="str" cm="1">
        <f t="array" ref="G153">IF(ISERROR(INDEX('Post-FTB Report'!$J$4:$J$5000,MATCH(1,($D$6='Post-FTB Report'!$F$4:$F$5000)*($A153='Post-FTB Report'!$E$4:$E$5000),0))),"",INDEX('Post-FTB Report'!$J$4:$J$5000,MATCH(1,($D$6='Post-FTB Report'!$F$4:$F$5000)*($A153='Post-FTB Report'!$E$4:$E$5000),0)))</f>
        <v/>
      </c>
      <c r="H153" s="90" t="str">
        <f t="shared" si="135"/>
        <v/>
      </c>
      <c r="J153" s="22" t="str">
        <f t="shared" ref="J153:AS153" si="151">IF(AND($G153&lt;K$7,$H153&gt;=K$7),$F153/12,"")</f>
        <v/>
      </c>
      <c r="K153" s="22" t="str">
        <f t="shared" si="151"/>
        <v/>
      </c>
      <c r="L153" s="22" t="str">
        <f t="shared" si="151"/>
        <v/>
      </c>
      <c r="M153" s="22" t="str">
        <f t="shared" si="151"/>
        <v/>
      </c>
      <c r="N153" s="22" t="str">
        <f t="shared" si="151"/>
        <v/>
      </c>
      <c r="O153" s="22" t="str">
        <f t="shared" si="151"/>
        <v/>
      </c>
      <c r="P153" s="22" t="str">
        <f t="shared" si="151"/>
        <v/>
      </c>
      <c r="Q153" s="22" t="str">
        <f t="shared" si="151"/>
        <v/>
      </c>
      <c r="R153" s="22" t="str">
        <f t="shared" si="151"/>
        <v/>
      </c>
      <c r="S153" s="22" t="str">
        <f t="shared" si="151"/>
        <v/>
      </c>
      <c r="T153" s="22" t="str">
        <f t="shared" si="151"/>
        <v/>
      </c>
      <c r="U153" s="22" t="str">
        <f t="shared" si="151"/>
        <v/>
      </c>
      <c r="V153" s="22" t="str">
        <f t="shared" si="151"/>
        <v/>
      </c>
      <c r="W153" s="22" t="str">
        <f t="shared" si="151"/>
        <v/>
      </c>
      <c r="X153" s="22" t="str">
        <f t="shared" si="151"/>
        <v/>
      </c>
      <c r="Y153" s="22" t="str">
        <f t="shared" si="151"/>
        <v/>
      </c>
      <c r="Z153" s="22" t="str">
        <f t="shared" si="151"/>
        <v/>
      </c>
      <c r="AA153" s="22" t="str">
        <f t="shared" si="151"/>
        <v/>
      </c>
      <c r="AB153" s="22" t="str">
        <f t="shared" si="151"/>
        <v/>
      </c>
      <c r="AC153" s="22" t="str">
        <f t="shared" si="151"/>
        <v/>
      </c>
      <c r="AD153" s="22" t="str">
        <f t="shared" si="151"/>
        <v/>
      </c>
      <c r="AE153" s="22" t="str">
        <f t="shared" si="151"/>
        <v/>
      </c>
      <c r="AF153" s="22" t="str">
        <f t="shared" si="151"/>
        <v/>
      </c>
      <c r="AG153" s="22" t="str">
        <f t="shared" si="151"/>
        <v/>
      </c>
      <c r="AH153" s="22" t="str">
        <f t="shared" si="151"/>
        <v/>
      </c>
      <c r="AI153" s="22" t="str">
        <f t="shared" si="151"/>
        <v/>
      </c>
      <c r="AJ153" s="22" t="str">
        <f t="shared" si="151"/>
        <v/>
      </c>
      <c r="AK153" s="22" t="str">
        <f t="shared" si="151"/>
        <v/>
      </c>
      <c r="AL153" s="22" t="str">
        <f t="shared" si="151"/>
        <v/>
      </c>
      <c r="AM153" s="22" t="str">
        <f t="shared" si="151"/>
        <v/>
      </c>
      <c r="AN153" s="22" t="str">
        <f t="shared" si="151"/>
        <v/>
      </c>
      <c r="AO153" s="22" t="str">
        <f t="shared" si="151"/>
        <v/>
      </c>
      <c r="AP153" s="22" t="str">
        <f t="shared" si="151"/>
        <v/>
      </c>
      <c r="AQ153" s="22" t="str">
        <f t="shared" si="151"/>
        <v/>
      </c>
      <c r="AR153" s="22" t="str">
        <f t="shared" si="151"/>
        <v/>
      </c>
      <c r="AS153" s="22" t="str">
        <f t="shared" si="151"/>
        <v/>
      </c>
    </row>
    <row r="154" spans="1:45" x14ac:dyDescent="0.3">
      <c r="A154" s="18">
        <f t="shared" si="22"/>
        <v>144</v>
      </c>
      <c r="B154" s="2">
        <f t="shared" si="23"/>
        <v>145</v>
      </c>
      <c r="C154" s="21" t="str" cm="1">
        <f t="array" ref="C154">IF(ISERROR(INDEX('Post-FTB Report'!$G$4:$G$5000,MATCH(1,($D$6='Post-FTB Report'!$F$4:$F$5000)*($A154='Post-FTB Report'!$E$4:$E$5000),0))),"",INDEX('Post-FTB Report'!$G$4:$G$5000,MATCH(1,($D$6='Post-FTB Report'!$F$4:$F$5000)*($A154='Post-FTB Report'!$E$4:$E$5000),0)))</f>
        <v/>
      </c>
      <c r="D154" s="20"/>
      <c r="E154" s="20"/>
      <c r="F154" s="32" t="str" cm="1">
        <f t="array" ref="F154">IF(ISERROR(INDEX('Post-FTB Report'!$K$4:$K$5000,MATCH(1,($D$6='Post-FTB Report'!$F$4:$F$5000)*($A154='Post-FTB Report'!$E$4:$E$5000),0))),"",INDEX('Post-FTB Report'!$K$4:$K$5000,MATCH(1,($D$6='Post-FTB Report'!$F$4:$F$5000)*($A154='Post-FTB Report'!$E$4:$E$5000),0)))</f>
        <v/>
      </c>
      <c r="G154" s="48" t="str" cm="1">
        <f t="array" ref="G154">IF(ISERROR(INDEX('Post-FTB Report'!$J$4:$J$5000,MATCH(1,($D$6='Post-FTB Report'!$F$4:$F$5000)*($A154='Post-FTB Report'!$E$4:$E$5000),0))),"",INDEX('Post-FTB Report'!$J$4:$J$5000,MATCH(1,($D$6='Post-FTB Report'!$F$4:$F$5000)*($A154='Post-FTB Report'!$E$4:$E$5000),0)))</f>
        <v/>
      </c>
      <c r="H154" s="90" t="str">
        <f t="shared" si="135"/>
        <v/>
      </c>
      <c r="J154" s="22" t="str">
        <f t="shared" ref="J154:AS154" si="152">IF(AND($G154&lt;K$7,$H154&gt;=K$7),$F154/12,"")</f>
        <v/>
      </c>
      <c r="K154" s="22" t="str">
        <f t="shared" si="152"/>
        <v/>
      </c>
      <c r="L154" s="22" t="str">
        <f t="shared" si="152"/>
        <v/>
      </c>
      <c r="M154" s="22" t="str">
        <f t="shared" si="152"/>
        <v/>
      </c>
      <c r="N154" s="22" t="str">
        <f t="shared" si="152"/>
        <v/>
      </c>
      <c r="O154" s="22" t="str">
        <f t="shared" si="152"/>
        <v/>
      </c>
      <c r="P154" s="22" t="str">
        <f t="shared" si="152"/>
        <v/>
      </c>
      <c r="Q154" s="22" t="str">
        <f t="shared" si="152"/>
        <v/>
      </c>
      <c r="R154" s="22" t="str">
        <f t="shared" si="152"/>
        <v/>
      </c>
      <c r="S154" s="22" t="str">
        <f t="shared" si="152"/>
        <v/>
      </c>
      <c r="T154" s="22" t="str">
        <f t="shared" si="152"/>
        <v/>
      </c>
      <c r="U154" s="22" t="str">
        <f t="shared" si="152"/>
        <v/>
      </c>
      <c r="V154" s="22" t="str">
        <f t="shared" si="152"/>
        <v/>
      </c>
      <c r="W154" s="22" t="str">
        <f t="shared" si="152"/>
        <v/>
      </c>
      <c r="X154" s="22" t="str">
        <f t="shared" si="152"/>
        <v/>
      </c>
      <c r="Y154" s="22" t="str">
        <f t="shared" si="152"/>
        <v/>
      </c>
      <c r="Z154" s="22" t="str">
        <f t="shared" si="152"/>
        <v/>
      </c>
      <c r="AA154" s="22" t="str">
        <f t="shared" si="152"/>
        <v/>
      </c>
      <c r="AB154" s="22" t="str">
        <f t="shared" si="152"/>
        <v/>
      </c>
      <c r="AC154" s="22" t="str">
        <f t="shared" si="152"/>
        <v/>
      </c>
      <c r="AD154" s="22" t="str">
        <f t="shared" si="152"/>
        <v/>
      </c>
      <c r="AE154" s="22" t="str">
        <f t="shared" si="152"/>
        <v/>
      </c>
      <c r="AF154" s="22" t="str">
        <f t="shared" si="152"/>
        <v/>
      </c>
      <c r="AG154" s="22" t="str">
        <f t="shared" si="152"/>
        <v/>
      </c>
      <c r="AH154" s="22" t="str">
        <f t="shared" si="152"/>
        <v/>
      </c>
      <c r="AI154" s="22" t="str">
        <f t="shared" si="152"/>
        <v/>
      </c>
      <c r="AJ154" s="22" t="str">
        <f t="shared" si="152"/>
        <v/>
      </c>
      <c r="AK154" s="22" t="str">
        <f t="shared" si="152"/>
        <v/>
      </c>
      <c r="AL154" s="22" t="str">
        <f t="shared" si="152"/>
        <v/>
      </c>
      <c r="AM154" s="22" t="str">
        <f t="shared" si="152"/>
        <v/>
      </c>
      <c r="AN154" s="22" t="str">
        <f t="shared" si="152"/>
        <v/>
      </c>
      <c r="AO154" s="22" t="str">
        <f t="shared" si="152"/>
        <v/>
      </c>
      <c r="AP154" s="22" t="str">
        <f t="shared" si="152"/>
        <v/>
      </c>
      <c r="AQ154" s="22" t="str">
        <f t="shared" si="152"/>
        <v/>
      </c>
      <c r="AR154" s="22" t="str">
        <f t="shared" si="152"/>
        <v/>
      </c>
      <c r="AS154" s="22" t="str">
        <f t="shared" si="152"/>
        <v/>
      </c>
    </row>
    <row r="155" spans="1:45" x14ac:dyDescent="0.3">
      <c r="A155" s="18">
        <f t="shared" si="22"/>
        <v>145</v>
      </c>
      <c r="B155" s="2">
        <f t="shared" si="23"/>
        <v>146</v>
      </c>
      <c r="C155" s="21" t="str" cm="1">
        <f t="array" ref="C155">IF(ISERROR(INDEX('Post-FTB Report'!$G$4:$G$5000,MATCH(1,($D$6='Post-FTB Report'!$F$4:$F$5000)*($A155='Post-FTB Report'!$E$4:$E$5000),0))),"",INDEX('Post-FTB Report'!$G$4:$G$5000,MATCH(1,($D$6='Post-FTB Report'!$F$4:$F$5000)*($A155='Post-FTB Report'!$E$4:$E$5000),0)))</f>
        <v/>
      </c>
      <c r="D155" s="20"/>
      <c r="E155" s="20"/>
      <c r="F155" s="32" t="str" cm="1">
        <f t="array" ref="F155">IF(ISERROR(INDEX('Post-FTB Report'!$K$4:$K$5000,MATCH(1,($D$6='Post-FTB Report'!$F$4:$F$5000)*($A155='Post-FTB Report'!$E$4:$E$5000),0))),"",INDEX('Post-FTB Report'!$K$4:$K$5000,MATCH(1,($D$6='Post-FTB Report'!$F$4:$F$5000)*($A155='Post-FTB Report'!$E$4:$E$5000),0)))</f>
        <v/>
      </c>
      <c r="G155" s="48" t="str" cm="1">
        <f t="array" ref="G155">IF(ISERROR(INDEX('Post-FTB Report'!$J$4:$J$5000,MATCH(1,($D$6='Post-FTB Report'!$F$4:$F$5000)*($A155='Post-FTB Report'!$E$4:$E$5000),0))),"",INDEX('Post-FTB Report'!$J$4:$J$5000,MATCH(1,($D$6='Post-FTB Report'!$F$4:$F$5000)*($A155='Post-FTB Report'!$E$4:$E$5000),0)))</f>
        <v/>
      </c>
      <c r="H155" s="90" t="str">
        <f t="shared" si="135"/>
        <v/>
      </c>
      <c r="J155" s="22" t="str">
        <f t="shared" ref="J155:AS155" si="153">IF(AND($G155&lt;K$7,$H155&gt;=K$7),$F155/12,"")</f>
        <v/>
      </c>
      <c r="K155" s="22" t="str">
        <f t="shared" si="153"/>
        <v/>
      </c>
      <c r="L155" s="22" t="str">
        <f t="shared" si="153"/>
        <v/>
      </c>
      <c r="M155" s="22" t="str">
        <f t="shared" si="153"/>
        <v/>
      </c>
      <c r="N155" s="22" t="str">
        <f t="shared" si="153"/>
        <v/>
      </c>
      <c r="O155" s="22" t="str">
        <f t="shared" si="153"/>
        <v/>
      </c>
      <c r="P155" s="22" t="str">
        <f t="shared" si="153"/>
        <v/>
      </c>
      <c r="Q155" s="22" t="str">
        <f t="shared" si="153"/>
        <v/>
      </c>
      <c r="R155" s="22" t="str">
        <f t="shared" si="153"/>
        <v/>
      </c>
      <c r="S155" s="22" t="str">
        <f t="shared" si="153"/>
        <v/>
      </c>
      <c r="T155" s="22" t="str">
        <f t="shared" si="153"/>
        <v/>
      </c>
      <c r="U155" s="22" t="str">
        <f t="shared" si="153"/>
        <v/>
      </c>
      <c r="V155" s="22" t="str">
        <f t="shared" si="153"/>
        <v/>
      </c>
      <c r="W155" s="22" t="str">
        <f t="shared" si="153"/>
        <v/>
      </c>
      <c r="X155" s="22" t="str">
        <f t="shared" si="153"/>
        <v/>
      </c>
      <c r="Y155" s="22" t="str">
        <f t="shared" si="153"/>
        <v/>
      </c>
      <c r="Z155" s="22" t="str">
        <f t="shared" si="153"/>
        <v/>
      </c>
      <c r="AA155" s="22" t="str">
        <f t="shared" si="153"/>
        <v/>
      </c>
      <c r="AB155" s="22" t="str">
        <f t="shared" si="153"/>
        <v/>
      </c>
      <c r="AC155" s="22" t="str">
        <f t="shared" si="153"/>
        <v/>
      </c>
      <c r="AD155" s="22" t="str">
        <f t="shared" si="153"/>
        <v/>
      </c>
      <c r="AE155" s="22" t="str">
        <f t="shared" si="153"/>
        <v/>
      </c>
      <c r="AF155" s="22" t="str">
        <f t="shared" si="153"/>
        <v/>
      </c>
      <c r="AG155" s="22" t="str">
        <f t="shared" si="153"/>
        <v/>
      </c>
      <c r="AH155" s="22" t="str">
        <f t="shared" si="153"/>
        <v/>
      </c>
      <c r="AI155" s="22" t="str">
        <f t="shared" si="153"/>
        <v/>
      </c>
      <c r="AJ155" s="22" t="str">
        <f t="shared" si="153"/>
        <v/>
      </c>
      <c r="AK155" s="22" t="str">
        <f t="shared" si="153"/>
        <v/>
      </c>
      <c r="AL155" s="22" t="str">
        <f t="shared" si="153"/>
        <v/>
      </c>
      <c r="AM155" s="22" t="str">
        <f t="shared" si="153"/>
        <v/>
      </c>
      <c r="AN155" s="22" t="str">
        <f t="shared" si="153"/>
        <v/>
      </c>
      <c r="AO155" s="22" t="str">
        <f t="shared" si="153"/>
        <v/>
      </c>
      <c r="AP155" s="22" t="str">
        <f t="shared" si="153"/>
        <v/>
      </c>
      <c r="AQ155" s="22" t="str">
        <f t="shared" si="153"/>
        <v/>
      </c>
      <c r="AR155" s="22" t="str">
        <f t="shared" si="153"/>
        <v/>
      </c>
      <c r="AS155" s="22" t="str">
        <f t="shared" si="153"/>
        <v/>
      </c>
    </row>
    <row r="156" spans="1:45" x14ac:dyDescent="0.3">
      <c r="A156" s="18">
        <f t="shared" si="22"/>
        <v>146</v>
      </c>
      <c r="B156" s="2">
        <f t="shared" si="23"/>
        <v>147</v>
      </c>
      <c r="C156" s="21" t="str" cm="1">
        <f t="array" ref="C156">IF(ISERROR(INDEX('Post-FTB Report'!$G$4:$G$5000,MATCH(1,($D$6='Post-FTB Report'!$F$4:$F$5000)*($A156='Post-FTB Report'!$E$4:$E$5000),0))),"",INDEX('Post-FTB Report'!$G$4:$G$5000,MATCH(1,($D$6='Post-FTB Report'!$F$4:$F$5000)*($A156='Post-FTB Report'!$E$4:$E$5000),0)))</f>
        <v/>
      </c>
      <c r="D156" s="20"/>
      <c r="E156" s="20"/>
      <c r="F156" s="32" t="str" cm="1">
        <f t="array" ref="F156">IF(ISERROR(INDEX('Post-FTB Report'!$K$4:$K$5000,MATCH(1,($D$6='Post-FTB Report'!$F$4:$F$5000)*($A156='Post-FTB Report'!$E$4:$E$5000),0))),"",INDEX('Post-FTB Report'!$K$4:$K$5000,MATCH(1,($D$6='Post-FTB Report'!$F$4:$F$5000)*($A156='Post-FTB Report'!$E$4:$E$5000),0)))</f>
        <v/>
      </c>
      <c r="G156" s="48" t="str" cm="1">
        <f t="array" ref="G156">IF(ISERROR(INDEX('Post-FTB Report'!$J$4:$J$5000,MATCH(1,($D$6='Post-FTB Report'!$F$4:$F$5000)*($A156='Post-FTB Report'!$E$4:$E$5000),0))),"",INDEX('Post-FTB Report'!$J$4:$J$5000,MATCH(1,($D$6='Post-FTB Report'!$F$4:$F$5000)*($A156='Post-FTB Report'!$E$4:$E$5000),0)))</f>
        <v/>
      </c>
      <c r="H156" s="90" t="str">
        <f t="shared" si="135"/>
        <v/>
      </c>
      <c r="J156" s="22" t="str">
        <f t="shared" ref="J156:AS156" si="154">IF(AND($G156&lt;K$7,$H156&gt;=K$7),$F156/12,"")</f>
        <v/>
      </c>
      <c r="K156" s="22" t="str">
        <f t="shared" si="154"/>
        <v/>
      </c>
      <c r="L156" s="22" t="str">
        <f t="shared" si="154"/>
        <v/>
      </c>
      <c r="M156" s="22" t="str">
        <f t="shared" si="154"/>
        <v/>
      </c>
      <c r="N156" s="22" t="str">
        <f t="shared" si="154"/>
        <v/>
      </c>
      <c r="O156" s="22" t="str">
        <f t="shared" si="154"/>
        <v/>
      </c>
      <c r="P156" s="22" t="str">
        <f t="shared" si="154"/>
        <v/>
      </c>
      <c r="Q156" s="22" t="str">
        <f t="shared" si="154"/>
        <v/>
      </c>
      <c r="R156" s="22" t="str">
        <f t="shared" si="154"/>
        <v/>
      </c>
      <c r="S156" s="22" t="str">
        <f t="shared" si="154"/>
        <v/>
      </c>
      <c r="T156" s="22" t="str">
        <f t="shared" si="154"/>
        <v/>
      </c>
      <c r="U156" s="22" t="str">
        <f t="shared" si="154"/>
        <v/>
      </c>
      <c r="V156" s="22" t="str">
        <f t="shared" si="154"/>
        <v/>
      </c>
      <c r="W156" s="22" t="str">
        <f t="shared" si="154"/>
        <v/>
      </c>
      <c r="X156" s="22" t="str">
        <f t="shared" si="154"/>
        <v/>
      </c>
      <c r="Y156" s="22" t="str">
        <f t="shared" si="154"/>
        <v/>
      </c>
      <c r="Z156" s="22" t="str">
        <f t="shared" si="154"/>
        <v/>
      </c>
      <c r="AA156" s="22" t="str">
        <f t="shared" si="154"/>
        <v/>
      </c>
      <c r="AB156" s="22" t="str">
        <f t="shared" si="154"/>
        <v/>
      </c>
      <c r="AC156" s="22" t="str">
        <f t="shared" si="154"/>
        <v/>
      </c>
      <c r="AD156" s="22" t="str">
        <f t="shared" si="154"/>
        <v/>
      </c>
      <c r="AE156" s="22" t="str">
        <f t="shared" si="154"/>
        <v/>
      </c>
      <c r="AF156" s="22" t="str">
        <f t="shared" si="154"/>
        <v/>
      </c>
      <c r="AG156" s="22" t="str">
        <f t="shared" si="154"/>
        <v/>
      </c>
      <c r="AH156" s="22" t="str">
        <f t="shared" si="154"/>
        <v/>
      </c>
      <c r="AI156" s="22" t="str">
        <f t="shared" si="154"/>
        <v/>
      </c>
      <c r="AJ156" s="22" t="str">
        <f t="shared" si="154"/>
        <v/>
      </c>
      <c r="AK156" s="22" t="str">
        <f t="shared" si="154"/>
        <v/>
      </c>
      <c r="AL156" s="22" t="str">
        <f t="shared" si="154"/>
        <v/>
      </c>
      <c r="AM156" s="22" t="str">
        <f t="shared" si="154"/>
        <v/>
      </c>
      <c r="AN156" s="22" t="str">
        <f t="shared" si="154"/>
        <v/>
      </c>
      <c r="AO156" s="22" t="str">
        <f t="shared" si="154"/>
        <v/>
      </c>
      <c r="AP156" s="22" t="str">
        <f t="shared" si="154"/>
        <v/>
      </c>
      <c r="AQ156" s="22" t="str">
        <f t="shared" si="154"/>
        <v/>
      </c>
      <c r="AR156" s="22" t="str">
        <f t="shared" si="154"/>
        <v/>
      </c>
      <c r="AS156" s="22" t="str">
        <f t="shared" si="154"/>
        <v/>
      </c>
    </row>
    <row r="157" spans="1:45" x14ac:dyDescent="0.3">
      <c r="A157" s="18">
        <f t="shared" si="22"/>
        <v>147</v>
      </c>
      <c r="B157" s="2">
        <f t="shared" si="23"/>
        <v>148</v>
      </c>
      <c r="C157" s="21" t="str" cm="1">
        <f t="array" ref="C157">IF(ISERROR(INDEX('Post-FTB Report'!$G$4:$G$5000,MATCH(1,($D$6='Post-FTB Report'!$F$4:$F$5000)*($A157='Post-FTB Report'!$E$4:$E$5000),0))),"",INDEX('Post-FTB Report'!$G$4:$G$5000,MATCH(1,($D$6='Post-FTB Report'!$F$4:$F$5000)*($A157='Post-FTB Report'!$E$4:$E$5000),0)))</f>
        <v/>
      </c>
      <c r="D157" s="20"/>
      <c r="E157" s="20"/>
      <c r="F157" s="32" t="str" cm="1">
        <f t="array" ref="F157">IF(ISERROR(INDEX('Post-FTB Report'!$K$4:$K$5000,MATCH(1,($D$6='Post-FTB Report'!$F$4:$F$5000)*($A157='Post-FTB Report'!$E$4:$E$5000),0))),"",INDEX('Post-FTB Report'!$K$4:$K$5000,MATCH(1,($D$6='Post-FTB Report'!$F$4:$F$5000)*($A157='Post-FTB Report'!$E$4:$E$5000),0)))</f>
        <v/>
      </c>
      <c r="G157" s="48" t="str" cm="1">
        <f t="array" ref="G157">IF(ISERROR(INDEX('Post-FTB Report'!$J$4:$J$5000,MATCH(1,($D$6='Post-FTB Report'!$F$4:$F$5000)*($A157='Post-FTB Report'!$E$4:$E$5000),0))),"",INDEX('Post-FTB Report'!$J$4:$J$5000,MATCH(1,($D$6='Post-FTB Report'!$F$4:$F$5000)*($A157='Post-FTB Report'!$E$4:$E$5000),0)))</f>
        <v/>
      </c>
      <c r="H157" s="90" t="str">
        <f t="shared" si="135"/>
        <v/>
      </c>
      <c r="J157" s="22" t="str">
        <f t="shared" ref="J157:AS157" si="155">IF(AND($G157&lt;K$7,$H157&gt;=K$7),$F157/12,"")</f>
        <v/>
      </c>
      <c r="K157" s="22" t="str">
        <f t="shared" si="155"/>
        <v/>
      </c>
      <c r="L157" s="22" t="str">
        <f t="shared" si="155"/>
        <v/>
      </c>
      <c r="M157" s="22" t="str">
        <f t="shared" si="155"/>
        <v/>
      </c>
      <c r="N157" s="22" t="str">
        <f t="shared" si="155"/>
        <v/>
      </c>
      <c r="O157" s="22" t="str">
        <f t="shared" si="155"/>
        <v/>
      </c>
      <c r="P157" s="22" t="str">
        <f t="shared" si="155"/>
        <v/>
      </c>
      <c r="Q157" s="22" t="str">
        <f t="shared" si="155"/>
        <v/>
      </c>
      <c r="R157" s="22" t="str">
        <f t="shared" si="155"/>
        <v/>
      </c>
      <c r="S157" s="22" t="str">
        <f t="shared" si="155"/>
        <v/>
      </c>
      <c r="T157" s="22" t="str">
        <f t="shared" si="155"/>
        <v/>
      </c>
      <c r="U157" s="22" t="str">
        <f t="shared" si="155"/>
        <v/>
      </c>
      <c r="V157" s="22" t="str">
        <f t="shared" si="155"/>
        <v/>
      </c>
      <c r="W157" s="22" t="str">
        <f t="shared" si="155"/>
        <v/>
      </c>
      <c r="X157" s="22" t="str">
        <f t="shared" si="155"/>
        <v/>
      </c>
      <c r="Y157" s="22" t="str">
        <f t="shared" si="155"/>
        <v/>
      </c>
      <c r="Z157" s="22" t="str">
        <f t="shared" si="155"/>
        <v/>
      </c>
      <c r="AA157" s="22" t="str">
        <f t="shared" si="155"/>
        <v/>
      </c>
      <c r="AB157" s="22" t="str">
        <f t="shared" si="155"/>
        <v/>
      </c>
      <c r="AC157" s="22" t="str">
        <f t="shared" si="155"/>
        <v/>
      </c>
      <c r="AD157" s="22" t="str">
        <f t="shared" si="155"/>
        <v/>
      </c>
      <c r="AE157" s="22" t="str">
        <f t="shared" si="155"/>
        <v/>
      </c>
      <c r="AF157" s="22" t="str">
        <f t="shared" si="155"/>
        <v/>
      </c>
      <c r="AG157" s="22" t="str">
        <f t="shared" si="155"/>
        <v/>
      </c>
      <c r="AH157" s="22" t="str">
        <f t="shared" si="155"/>
        <v/>
      </c>
      <c r="AI157" s="22" t="str">
        <f t="shared" si="155"/>
        <v/>
      </c>
      <c r="AJ157" s="22" t="str">
        <f t="shared" si="155"/>
        <v/>
      </c>
      <c r="AK157" s="22" t="str">
        <f t="shared" si="155"/>
        <v/>
      </c>
      <c r="AL157" s="22" t="str">
        <f t="shared" si="155"/>
        <v/>
      </c>
      <c r="AM157" s="22" t="str">
        <f t="shared" si="155"/>
        <v/>
      </c>
      <c r="AN157" s="22" t="str">
        <f t="shared" si="155"/>
        <v/>
      </c>
      <c r="AO157" s="22" t="str">
        <f t="shared" si="155"/>
        <v/>
      </c>
      <c r="AP157" s="22" t="str">
        <f t="shared" si="155"/>
        <v/>
      </c>
      <c r="AQ157" s="22" t="str">
        <f t="shared" si="155"/>
        <v/>
      </c>
      <c r="AR157" s="22" t="str">
        <f t="shared" si="155"/>
        <v/>
      </c>
      <c r="AS157" s="22" t="str">
        <f t="shared" si="155"/>
        <v/>
      </c>
    </row>
    <row r="158" spans="1:45" x14ac:dyDescent="0.3">
      <c r="A158" s="18">
        <f t="shared" si="22"/>
        <v>148</v>
      </c>
      <c r="B158" s="2">
        <f t="shared" si="23"/>
        <v>149</v>
      </c>
      <c r="C158" s="21" t="str" cm="1">
        <f t="array" ref="C158">IF(ISERROR(INDEX('Post-FTB Report'!$G$4:$G$5000,MATCH(1,($D$6='Post-FTB Report'!$F$4:$F$5000)*($A158='Post-FTB Report'!$E$4:$E$5000),0))),"",INDEX('Post-FTB Report'!$G$4:$G$5000,MATCH(1,($D$6='Post-FTB Report'!$F$4:$F$5000)*($A158='Post-FTB Report'!$E$4:$E$5000),0)))</f>
        <v/>
      </c>
      <c r="D158" s="20"/>
      <c r="E158" s="20"/>
      <c r="F158" s="32" t="str" cm="1">
        <f t="array" ref="F158">IF(ISERROR(INDEX('Post-FTB Report'!$K$4:$K$5000,MATCH(1,($D$6='Post-FTB Report'!$F$4:$F$5000)*($A158='Post-FTB Report'!$E$4:$E$5000),0))),"",INDEX('Post-FTB Report'!$K$4:$K$5000,MATCH(1,($D$6='Post-FTB Report'!$F$4:$F$5000)*($A158='Post-FTB Report'!$E$4:$E$5000),0)))</f>
        <v/>
      </c>
      <c r="G158" s="48" t="str" cm="1">
        <f t="array" ref="G158">IF(ISERROR(INDEX('Post-FTB Report'!$J$4:$J$5000,MATCH(1,($D$6='Post-FTB Report'!$F$4:$F$5000)*($A158='Post-FTB Report'!$E$4:$E$5000),0))),"",INDEX('Post-FTB Report'!$J$4:$J$5000,MATCH(1,($D$6='Post-FTB Report'!$F$4:$F$5000)*($A158='Post-FTB Report'!$E$4:$E$5000),0)))</f>
        <v/>
      </c>
      <c r="H158" s="90" t="str">
        <f t="shared" si="135"/>
        <v/>
      </c>
      <c r="J158" s="22" t="str">
        <f t="shared" ref="J158:AS158" si="156">IF(AND($G158&lt;K$7,$H158&gt;=K$7),$F158/12,"")</f>
        <v/>
      </c>
      <c r="K158" s="22" t="str">
        <f t="shared" si="156"/>
        <v/>
      </c>
      <c r="L158" s="22" t="str">
        <f t="shared" si="156"/>
        <v/>
      </c>
      <c r="M158" s="22" t="str">
        <f t="shared" si="156"/>
        <v/>
      </c>
      <c r="N158" s="22" t="str">
        <f t="shared" si="156"/>
        <v/>
      </c>
      <c r="O158" s="22" t="str">
        <f t="shared" si="156"/>
        <v/>
      </c>
      <c r="P158" s="22" t="str">
        <f t="shared" si="156"/>
        <v/>
      </c>
      <c r="Q158" s="22" t="str">
        <f t="shared" si="156"/>
        <v/>
      </c>
      <c r="R158" s="22" t="str">
        <f t="shared" si="156"/>
        <v/>
      </c>
      <c r="S158" s="22" t="str">
        <f t="shared" si="156"/>
        <v/>
      </c>
      <c r="T158" s="22" t="str">
        <f t="shared" si="156"/>
        <v/>
      </c>
      <c r="U158" s="22" t="str">
        <f t="shared" si="156"/>
        <v/>
      </c>
      <c r="V158" s="22" t="str">
        <f t="shared" si="156"/>
        <v/>
      </c>
      <c r="W158" s="22" t="str">
        <f t="shared" si="156"/>
        <v/>
      </c>
      <c r="X158" s="22" t="str">
        <f t="shared" si="156"/>
        <v/>
      </c>
      <c r="Y158" s="22" t="str">
        <f t="shared" si="156"/>
        <v/>
      </c>
      <c r="Z158" s="22" t="str">
        <f t="shared" si="156"/>
        <v/>
      </c>
      <c r="AA158" s="22" t="str">
        <f t="shared" si="156"/>
        <v/>
      </c>
      <c r="AB158" s="22" t="str">
        <f t="shared" si="156"/>
        <v/>
      </c>
      <c r="AC158" s="22" t="str">
        <f t="shared" si="156"/>
        <v/>
      </c>
      <c r="AD158" s="22" t="str">
        <f t="shared" si="156"/>
        <v/>
      </c>
      <c r="AE158" s="22" t="str">
        <f t="shared" si="156"/>
        <v/>
      </c>
      <c r="AF158" s="22" t="str">
        <f t="shared" si="156"/>
        <v/>
      </c>
      <c r="AG158" s="22" t="str">
        <f t="shared" si="156"/>
        <v/>
      </c>
      <c r="AH158" s="22" t="str">
        <f t="shared" si="156"/>
        <v/>
      </c>
      <c r="AI158" s="22" t="str">
        <f t="shared" si="156"/>
        <v/>
      </c>
      <c r="AJ158" s="22" t="str">
        <f t="shared" si="156"/>
        <v/>
      </c>
      <c r="AK158" s="22" t="str">
        <f t="shared" si="156"/>
        <v/>
      </c>
      <c r="AL158" s="22" t="str">
        <f t="shared" si="156"/>
        <v/>
      </c>
      <c r="AM158" s="22" t="str">
        <f t="shared" si="156"/>
        <v/>
      </c>
      <c r="AN158" s="22" t="str">
        <f t="shared" si="156"/>
        <v/>
      </c>
      <c r="AO158" s="22" t="str">
        <f t="shared" si="156"/>
        <v/>
      </c>
      <c r="AP158" s="22" t="str">
        <f t="shared" si="156"/>
        <v/>
      </c>
      <c r="AQ158" s="22" t="str">
        <f t="shared" si="156"/>
        <v/>
      </c>
      <c r="AR158" s="22" t="str">
        <f t="shared" si="156"/>
        <v/>
      </c>
      <c r="AS158" s="22" t="str">
        <f t="shared" si="156"/>
        <v/>
      </c>
    </row>
    <row r="159" spans="1:45" x14ac:dyDescent="0.3">
      <c r="A159" s="18">
        <f t="shared" si="22"/>
        <v>149</v>
      </c>
      <c r="B159" s="2">
        <f t="shared" si="23"/>
        <v>150</v>
      </c>
      <c r="C159" s="21" t="str" cm="1">
        <f t="array" ref="C159">IF(ISERROR(INDEX('Post-FTB Report'!$G$4:$G$5000,MATCH(1,($D$6='Post-FTB Report'!$F$4:$F$5000)*($A159='Post-FTB Report'!$E$4:$E$5000),0))),"",INDEX('Post-FTB Report'!$G$4:$G$5000,MATCH(1,($D$6='Post-FTB Report'!$F$4:$F$5000)*($A159='Post-FTB Report'!$E$4:$E$5000),0)))</f>
        <v/>
      </c>
      <c r="D159" s="20"/>
      <c r="E159" s="20"/>
      <c r="F159" s="32" t="str" cm="1">
        <f t="array" ref="F159">IF(ISERROR(INDEX('Post-FTB Report'!$K$4:$K$5000,MATCH(1,($D$6='Post-FTB Report'!$F$4:$F$5000)*($A159='Post-FTB Report'!$E$4:$E$5000),0))),"",INDEX('Post-FTB Report'!$K$4:$K$5000,MATCH(1,($D$6='Post-FTB Report'!$F$4:$F$5000)*($A159='Post-FTB Report'!$E$4:$E$5000),0)))</f>
        <v/>
      </c>
      <c r="G159" s="48" t="str" cm="1">
        <f t="array" ref="G159">IF(ISERROR(INDEX('Post-FTB Report'!$J$4:$J$5000,MATCH(1,($D$6='Post-FTB Report'!$F$4:$F$5000)*($A159='Post-FTB Report'!$E$4:$E$5000),0))),"",INDEX('Post-FTB Report'!$J$4:$J$5000,MATCH(1,($D$6='Post-FTB Report'!$F$4:$F$5000)*($A159='Post-FTB Report'!$E$4:$E$5000),0)))</f>
        <v/>
      </c>
      <c r="H159" s="90" t="str">
        <f t="shared" si="135"/>
        <v/>
      </c>
      <c r="J159" s="22" t="str">
        <f t="shared" ref="J159:AS159" si="157">IF(AND($G159&lt;K$7,$H159&gt;=K$7),$F159/12,"")</f>
        <v/>
      </c>
      <c r="K159" s="22" t="str">
        <f t="shared" si="157"/>
        <v/>
      </c>
      <c r="L159" s="22" t="str">
        <f t="shared" si="157"/>
        <v/>
      </c>
      <c r="M159" s="22" t="str">
        <f t="shared" si="157"/>
        <v/>
      </c>
      <c r="N159" s="22" t="str">
        <f t="shared" si="157"/>
        <v/>
      </c>
      <c r="O159" s="22" t="str">
        <f t="shared" si="157"/>
        <v/>
      </c>
      <c r="P159" s="22" t="str">
        <f t="shared" si="157"/>
        <v/>
      </c>
      <c r="Q159" s="22" t="str">
        <f t="shared" si="157"/>
        <v/>
      </c>
      <c r="R159" s="22" t="str">
        <f t="shared" si="157"/>
        <v/>
      </c>
      <c r="S159" s="22" t="str">
        <f t="shared" si="157"/>
        <v/>
      </c>
      <c r="T159" s="22" t="str">
        <f t="shared" si="157"/>
        <v/>
      </c>
      <c r="U159" s="22" t="str">
        <f t="shared" si="157"/>
        <v/>
      </c>
      <c r="V159" s="22" t="str">
        <f t="shared" si="157"/>
        <v/>
      </c>
      <c r="W159" s="22" t="str">
        <f t="shared" si="157"/>
        <v/>
      </c>
      <c r="X159" s="22" t="str">
        <f t="shared" si="157"/>
        <v/>
      </c>
      <c r="Y159" s="22" t="str">
        <f t="shared" si="157"/>
        <v/>
      </c>
      <c r="Z159" s="22" t="str">
        <f t="shared" si="157"/>
        <v/>
      </c>
      <c r="AA159" s="22" t="str">
        <f t="shared" si="157"/>
        <v/>
      </c>
      <c r="AB159" s="22" t="str">
        <f t="shared" si="157"/>
        <v/>
      </c>
      <c r="AC159" s="22" t="str">
        <f t="shared" si="157"/>
        <v/>
      </c>
      <c r="AD159" s="22" t="str">
        <f t="shared" si="157"/>
        <v/>
      </c>
      <c r="AE159" s="22" t="str">
        <f t="shared" si="157"/>
        <v/>
      </c>
      <c r="AF159" s="22" t="str">
        <f t="shared" si="157"/>
        <v/>
      </c>
      <c r="AG159" s="22" t="str">
        <f t="shared" si="157"/>
        <v/>
      </c>
      <c r="AH159" s="22" t="str">
        <f t="shared" si="157"/>
        <v/>
      </c>
      <c r="AI159" s="22" t="str">
        <f t="shared" si="157"/>
        <v/>
      </c>
      <c r="AJ159" s="22" t="str">
        <f t="shared" si="157"/>
        <v/>
      </c>
      <c r="AK159" s="22" t="str">
        <f t="shared" si="157"/>
        <v/>
      </c>
      <c r="AL159" s="22" t="str">
        <f t="shared" si="157"/>
        <v/>
      </c>
      <c r="AM159" s="22" t="str">
        <f t="shared" si="157"/>
        <v/>
      </c>
      <c r="AN159" s="22" t="str">
        <f t="shared" si="157"/>
        <v/>
      </c>
      <c r="AO159" s="22" t="str">
        <f t="shared" si="157"/>
        <v/>
      </c>
      <c r="AP159" s="22" t="str">
        <f t="shared" si="157"/>
        <v/>
      </c>
      <c r="AQ159" s="22" t="str">
        <f t="shared" si="157"/>
        <v/>
      </c>
      <c r="AR159" s="22" t="str">
        <f t="shared" si="157"/>
        <v/>
      </c>
      <c r="AS159" s="22" t="str">
        <f t="shared" si="157"/>
        <v/>
      </c>
    </row>
    <row r="160" spans="1:45" x14ac:dyDescent="0.3">
      <c r="A160" s="18">
        <f t="shared" si="22"/>
        <v>150</v>
      </c>
      <c r="B160" s="2">
        <f t="shared" si="23"/>
        <v>151</v>
      </c>
      <c r="C160" s="21" t="str" cm="1">
        <f t="array" ref="C160">IF(ISERROR(INDEX('Post-FTB Report'!$G$4:$G$5000,MATCH(1,($D$6='Post-FTB Report'!$F$4:$F$5000)*($A160='Post-FTB Report'!$E$4:$E$5000),0))),"",INDEX('Post-FTB Report'!$G$4:$G$5000,MATCH(1,($D$6='Post-FTB Report'!$F$4:$F$5000)*($A160='Post-FTB Report'!$E$4:$E$5000),0)))</f>
        <v/>
      </c>
      <c r="D160" s="20"/>
      <c r="E160" s="20"/>
      <c r="F160" s="32" t="str" cm="1">
        <f t="array" ref="F160">IF(ISERROR(INDEX('Post-FTB Report'!$K$4:$K$5000,MATCH(1,($D$6='Post-FTB Report'!$F$4:$F$5000)*($A160='Post-FTB Report'!$E$4:$E$5000),0))),"",INDEX('Post-FTB Report'!$K$4:$K$5000,MATCH(1,($D$6='Post-FTB Report'!$F$4:$F$5000)*($A160='Post-FTB Report'!$E$4:$E$5000),0)))</f>
        <v/>
      </c>
      <c r="G160" s="48" t="str" cm="1">
        <f t="array" ref="G160">IF(ISERROR(INDEX('Post-FTB Report'!$J$4:$J$5000,MATCH(1,($D$6='Post-FTB Report'!$F$4:$F$5000)*($A160='Post-FTB Report'!$E$4:$E$5000),0))),"",INDEX('Post-FTB Report'!$J$4:$J$5000,MATCH(1,($D$6='Post-FTB Report'!$F$4:$F$5000)*($A160='Post-FTB Report'!$E$4:$E$5000),0)))</f>
        <v/>
      </c>
      <c r="H160" s="90" t="str">
        <f t="shared" si="135"/>
        <v/>
      </c>
      <c r="J160" s="22" t="str">
        <f t="shared" ref="J160:AS160" si="158">IF(AND($G160&lt;K$7,$H160&gt;=K$7),$F160/12,"")</f>
        <v/>
      </c>
      <c r="K160" s="22" t="str">
        <f t="shared" si="158"/>
        <v/>
      </c>
      <c r="L160" s="22" t="str">
        <f t="shared" si="158"/>
        <v/>
      </c>
      <c r="M160" s="22" t="str">
        <f t="shared" si="158"/>
        <v/>
      </c>
      <c r="N160" s="22" t="str">
        <f t="shared" si="158"/>
        <v/>
      </c>
      <c r="O160" s="22" t="str">
        <f t="shared" si="158"/>
        <v/>
      </c>
      <c r="P160" s="22" t="str">
        <f t="shared" si="158"/>
        <v/>
      </c>
      <c r="Q160" s="22" t="str">
        <f t="shared" si="158"/>
        <v/>
      </c>
      <c r="R160" s="22" t="str">
        <f t="shared" si="158"/>
        <v/>
      </c>
      <c r="S160" s="22" t="str">
        <f t="shared" si="158"/>
        <v/>
      </c>
      <c r="T160" s="22" t="str">
        <f t="shared" si="158"/>
        <v/>
      </c>
      <c r="U160" s="22" t="str">
        <f t="shared" si="158"/>
        <v/>
      </c>
      <c r="V160" s="22" t="str">
        <f t="shared" si="158"/>
        <v/>
      </c>
      <c r="W160" s="22" t="str">
        <f t="shared" si="158"/>
        <v/>
      </c>
      <c r="X160" s="22" t="str">
        <f t="shared" si="158"/>
        <v/>
      </c>
      <c r="Y160" s="22" t="str">
        <f t="shared" si="158"/>
        <v/>
      </c>
      <c r="Z160" s="22" t="str">
        <f t="shared" si="158"/>
        <v/>
      </c>
      <c r="AA160" s="22" t="str">
        <f t="shared" si="158"/>
        <v/>
      </c>
      <c r="AB160" s="22" t="str">
        <f t="shared" si="158"/>
        <v/>
      </c>
      <c r="AC160" s="22" t="str">
        <f t="shared" si="158"/>
        <v/>
      </c>
      <c r="AD160" s="22" t="str">
        <f t="shared" si="158"/>
        <v/>
      </c>
      <c r="AE160" s="22" t="str">
        <f t="shared" si="158"/>
        <v/>
      </c>
      <c r="AF160" s="22" t="str">
        <f t="shared" si="158"/>
        <v/>
      </c>
      <c r="AG160" s="22" t="str">
        <f t="shared" si="158"/>
        <v/>
      </c>
      <c r="AH160" s="22" t="str">
        <f t="shared" si="158"/>
        <v/>
      </c>
      <c r="AI160" s="22" t="str">
        <f t="shared" si="158"/>
        <v/>
      </c>
      <c r="AJ160" s="22" t="str">
        <f t="shared" si="158"/>
        <v/>
      </c>
      <c r="AK160" s="22" t="str">
        <f t="shared" si="158"/>
        <v/>
      </c>
      <c r="AL160" s="22" t="str">
        <f t="shared" si="158"/>
        <v/>
      </c>
      <c r="AM160" s="22" t="str">
        <f t="shared" si="158"/>
        <v/>
      </c>
      <c r="AN160" s="22" t="str">
        <f t="shared" si="158"/>
        <v/>
      </c>
      <c r="AO160" s="22" t="str">
        <f t="shared" si="158"/>
        <v/>
      </c>
      <c r="AP160" s="22" t="str">
        <f t="shared" si="158"/>
        <v/>
      </c>
      <c r="AQ160" s="22" t="str">
        <f t="shared" si="158"/>
        <v/>
      </c>
      <c r="AR160" s="22" t="str">
        <f t="shared" si="158"/>
        <v/>
      </c>
      <c r="AS160" s="22" t="str">
        <f t="shared" si="158"/>
        <v/>
      </c>
    </row>
    <row r="161" spans="1:45" x14ac:dyDescent="0.3">
      <c r="A161" s="18">
        <f t="shared" si="22"/>
        <v>151</v>
      </c>
      <c r="B161" s="2">
        <f t="shared" si="23"/>
        <v>152</v>
      </c>
      <c r="C161" s="21" t="str" cm="1">
        <f t="array" ref="C161">IF(ISERROR(INDEX('Post-FTB Report'!$G$4:$G$5000,MATCH(1,($D$6='Post-FTB Report'!$F$4:$F$5000)*($A161='Post-FTB Report'!$E$4:$E$5000),0))),"",INDEX('Post-FTB Report'!$G$4:$G$5000,MATCH(1,($D$6='Post-FTB Report'!$F$4:$F$5000)*($A161='Post-FTB Report'!$E$4:$E$5000),0)))</f>
        <v/>
      </c>
      <c r="D161" s="20"/>
      <c r="E161" s="20"/>
      <c r="F161" s="32" t="str" cm="1">
        <f t="array" ref="F161">IF(ISERROR(INDEX('Post-FTB Report'!$K$4:$K$5000,MATCH(1,($D$6='Post-FTB Report'!$F$4:$F$5000)*($A161='Post-FTB Report'!$E$4:$E$5000),0))),"",INDEX('Post-FTB Report'!$K$4:$K$5000,MATCH(1,($D$6='Post-FTB Report'!$F$4:$F$5000)*($A161='Post-FTB Report'!$E$4:$E$5000),0)))</f>
        <v/>
      </c>
      <c r="G161" s="48" t="str" cm="1">
        <f t="array" ref="G161">IF(ISERROR(INDEX('Post-FTB Report'!$J$4:$J$5000,MATCH(1,($D$6='Post-FTB Report'!$F$4:$F$5000)*($A161='Post-FTB Report'!$E$4:$E$5000),0))),"",INDEX('Post-FTB Report'!$J$4:$J$5000,MATCH(1,($D$6='Post-FTB Report'!$F$4:$F$5000)*($A161='Post-FTB Report'!$E$4:$E$5000),0)))</f>
        <v/>
      </c>
      <c r="H161" s="90" t="str">
        <f t="shared" si="135"/>
        <v/>
      </c>
      <c r="J161" s="22" t="str">
        <f t="shared" ref="J161:AS161" si="159">IF(AND($G161&lt;K$7,$H161&gt;=K$7),$F161/12,"")</f>
        <v/>
      </c>
      <c r="K161" s="22" t="str">
        <f t="shared" si="159"/>
        <v/>
      </c>
      <c r="L161" s="22" t="str">
        <f t="shared" si="159"/>
        <v/>
      </c>
      <c r="M161" s="22" t="str">
        <f t="shared" si="159"/>
        <v/>
      </c>
      <c r="N161" s="22" t="str">
        <f t="shared" si="159"/>
        <v/>
      </c>
      <c r="O161" s="22" t="str">
        <f t="shared" si="159"/>
        <v/>
      </c>
      <c r="P161" s="22" t="str">
        <f t="shared" si="159"/>
        <v/>
      </c>
      <c r="Q161" s="22" t="str">
        <f t="shared" si="159"/>
        <v/>
      </c>
      <c r="R161" s="22" t="str">
        <f t="shared" si="159"/>
        <v/>
      </c>
      <c r="S161" s="22" t="str">
        <f t="shared" si="159"/>
        <v/>
      </c>
      <c r="T161" s="22" t="str">
        <f t="shared" si="159"/>
        <v/>
      </c>
      <c r="U161" s="22" t="str">
        <f t="shared" si="159"/>
        <v/>
      </c>
      <c r="V161" s="22" t="str">
        <f t="shared" si="159"/>
        <v/>
      </c>
      <c r="W161" s="22" t="str">
        <f t="shared" si="159"/>
        <v/>
      </c>
      <c r="X161" s="22" t="str">
        <f t="shared" si="159"/>
        <v/>
      </c>
      <c r="Y161" s="22" t="str">
        <f t="shared" si="159"/>
        <v/>
      </c>
      <c r="Z161" s="22" t="str">
        <f t="shared" si="159"/>
        <v/>
      </c>
      <c r="AA161" s="22" t="str">
        <f t="shared" si="159"/>
        <v/>
      </c>
      <c r="AB161" s="22" t="str">
        <f t="shared" si="159"/>
        <v/>
      </c>
      <c r="AC161" s="22" t="str">
        <f t="shared" si="159"/>
        <v/>
      </c>
      <c r="AD161" s="22" t="str">
        <f t="shared" si="159"/>
        <v/>
      </c>
      <c r="AE161" s="22" t="str">
        <f t="shared" si="159"/>
        <v/>
      </c>
      <c r="AF161" s="22" t="str">
        <f t="shared" si="159"/>
        <v/>
      </c>
      <c r="AG161" s="22" t="str">
        <f t="shared" si="159"/>
        <v/>
      </c>
      <c r="AH161" s="22" t="str">
        <f t="shared" si="159"/>
        <v/>
      </c>
      <c r="AI161" s="22" t="str">
        <f t="shared" si="159"/>
        <v/>
      </c>
      <c r="AJ161" s="22" t="str">
        <f t="shared" si="159"/>
        <v/>
      </c>
      <c r="AK161" s="22" t="str">
        <f t="shared" si="159"/>
        <v/>
      </c>
      <c r="AL161" s="22" t="str">
        <f t="shared" si="159"/>
        <v/>
      </c>
      <c r="AM161" s="22" t="str">
        <f t="shared" si="159"/>
        <v/>
      </c>
      <c r="AN161" s="22" t="str">
        <f t="shared" si="159"/>
        <v/>
      </c>
      <c r="AO161" s="22" t="str">
        <f t="shared" si="159"/>
        <v/>
      </c>
      <c r="AP161" s="22" t="str">
        <f t="shared" si="159"/>
        <v/>
      </c>
      <c r="AQ161" s="22" t="str">
        <f t="shared" si="159"/>
        <v/>
      </c>
      <c r="AR161" s="22" t="str">
        <f t="shared" si="159"/>
        <v/>
      </c>
      <c r="AS161" s="22" t="str">
        <f t="shared" si="159"/>
        <v/>
      </c>
    </row>
    <row r="162" spans="1:45" x14ac:dyDescent="0.3">
      <c r="A162" s="18">
        <f t="shared" si="22"/>
        <v>152</v>
      </c>
      <c r="B162" s="2">
        <f t="shared" si="23"/>
        <v>153</v>
      </c>
      <c r="C162" s="21" t="str" cm="1">
        <f t="array" ref="C162">IF(ISERROR(INDEX('Post-FTB Report'!$G$4:$G$5000,MATCH(1,($D$6='Post-FTB Report'!$F$4:$F$5000)*($A162='Post-FTB Report'!$E$4:$E$5000),0))),"",INDEX('Post-FTB Report'!$G$4:$G$5000,MATCH(1,($D$6='Post-FTB Report'!$F$4:$F$5000)*($A162='Post-FTB Report'!$E$4:$E$5000),0)))</f>
        <v/>
      </c>
      <c r="D162" s="20"/>
      <c r="E162" s="20"/>
      <c r="F162" s="32" t="str" cm="1">
        <f t="array" ref="F162">IF(ISERROR(INDEX('Post-FTB Report'!$K$4:$K$5000,MATCH(1,($D$6='Post-FTB Report'!$F$4:$F$5000)*($A162='Post-FTB Report'!$E$4:$E$5000),0))),"",INDEX('Post-FTB Report'!$K$4:$K$5000,MATCH(1,($D$6='Post-FTB Report'!$F$4:$F$5000)*($A162='Post-FTB Report'!$E$4:$E$5000),0)))</f>
        <v/>
      </c>
      <c r="G162" s="48" t="str" cm="1">
        <f t="array" ref="G162">IF(ISERROR(INDEX('Post-FTB Report'!$J$4:$J$5000,MATCH(1,($D$6='Post-FTB Report'!$F$4:$F$5000)*($A162='Post-FTB Report'!$E$4:$E$5000),0))),"",INDEX('Post-FTB Report'!$J$4:$J$5000,MATCH(1,($D$6='Post-FTB Report'!$F$4:$F$5000)*($A162='Post-FTB Report'!$E$4:$E$5000),0)))</f>
        <v/>
      </c>
      <c r="H162" s="90" t="str">
        <f t="shared" si="135"/>
        <v/>
      </c>
      <c r="J162" s="22" t="str">
        <f t="shared" ref="J162:AS162" si="160">IF(AND($G162&lt;K$7,$H162&gt;=K$7),$F162/12,"")</f>
        <v/>
      </c>
      <c r="K162" s="22" t="str">
        <f t="shared" si="160"/>
        <v/>
      </c>
      <c r="L162" s="22" t="str">
        <f t="shared" si="160"/>
        <v/>
      </c>
      <c r="M162" s="22" t="str">
        <f t="shared" si="160"/>
        <v/>
      </c>
      <c r="N162" s="22" t="str">
        <f t="shared" si="160"/>
        <v/>
      </c>
      <c r="O162" s="22" t="str">
        <f t="shared" si="160"/>
        <v/>
      </c>
      <c r="P162" s="22" t="str">
        <f t="shared" si="160"/>
        <v/>
      </c>
      <c r="Q162" s="22" t="str">
        <f t="shared" si="160"/>
        <v/>
      </c>
      <c r="R162" s="22" t="str">
        <f t="shared" si="160"/>
        <v/>
      </c>
      <c r="S162" s="22" t="str">
        <f t="shared" si="160"/>
        <v/>
      </c>
      <c r="T162" s="22" t="str">
        <f t="shared" si="160"/>
        <v/>
      </c>
      <c r="U162" s="22" t="str">
        <f t="shared" si="160"/>
        <v/>
      </c>
      <c r="V162" s="22" t="str">
        <f t="shared" si="160"/>
        <v/>
      </c>
      <c r="W162" s="22" t="str">
        <f t="shared" si="160"/>
        <v/>
      </c>
      <c r="X162" s="22" t="str">
        <f t="shared" si="160"/>
        <v/>
      </c>
      <c r="Y162" s="22" t="str">
        <f t="shared" si="160"/>
        <v/>
      </c>
      <c r="Z162" s="22" t="str">
        <f t="shared" si="160"/>
        <v/>
      </c>
      <c r="AA162" s="22" t="str">
        <f t="shared" si="160"/>
        <v/>
      </c>
      <c r="AB162" s="22" t="str">
        <f t="shared" si="160"/>
        <v/>
      </c>
      <c r="AC162" s="22" t="str">
        <f t="shared" si="160"/>
        <v/>
      </c>
      <c r="AD162" s="22" t="str">
        <f t="shared" si="160"/>
        <v/>
      </c>
      <c r="AE162" s="22" t="str">
        <f t="shared" si="160"/>
        <v/>
      </c>
      <c r="AF162" s="22" t="str">
        <f t="shared" si="160"/>
        <v/>
      </c>
      <c r="AG162" s="22" t="str">
        <f t="shared" si="160"/>
        <v/>
      </c>
      <c r="AH162" s="22" t="str">
        <f t="shared" si="160"/>
        <v/>
      </c>
      <c r="AI162" s="22" t="str">
        <f t="shared" si="160"/>
        <v/>
      </c>
      <c r="AJ162" s="22" t="str">
        <f t="shared" si="160"/>
        <v/>
      </c>
      <c r="AK162" s="22" t="str">
        <f t="shared" si="160"/>
        <v/>
      </c>
      <c r="AL162" s="22" t="str">
        <f t="shared" si="160"/>
        <v/>
      </c>
      <c r="AM162" s="22" t="str">
        <f t="shared" si="160"/>
        <v/>
      </c>
      <c r="AN162" s="22" t="str">
        <f t="shared" si="160"/>
        <v/>
      </c>
      <c r="AO162" s="22" t="str">
        <f t="shared" si="160"/>
        <v/>
      </c>
      <c r="AP162" s="22" t="str">
        <f t="shared" si="160"/>
        <v/>
      </c>
      <c r="AQ162" s="22" t="str">
        <f t="shared" si="160"/>
        <v/>
      </c>
      <c r="AR162" s="22" t="str">
        <f t="shared" si="160"/>
        <v/>
      </c>
      <c r="AS162" s="22" t="str">
        <f t="shared" si="160"/>
        <v/>
      </c>
    </row>
    <row r="163" spans="1:45" x14ac:dyDescent="0.3">
      <c r="A163" s="18">
        <f t="shared" si="22"/>
        <v>153</v>
      </c>
      <c r="B163" s="2">
        <f t="shared" si="23"/>
        <v>154</v>
      </c>
      <c r="C163" s="21" t="str" cm="1">
        <f t="array" ref="C163">IF(ISERROR(INDEX('Post-FTB Report'!$G$4:$G$5000,MATCH(1,($D$6='Post-FTB Report'!$F$4:$F$5000)*($A163='Post-FTB Report'!$E$4:$E$5000),0))),"",INDEX('Post-FTB Report'!$G$4:$G$5000,MATCH(1,($D$6='Post-FTB Report'!$F$4:$F$5000)*($A163='Post-FTB Report'!$E$4:$E$5000),0)))</f>
        <v/>
      </c>
      <c r="D163" s="20"/>
      <c r="E163" s="20"/>
      <c r="F163" s="32" t="str" cm="1">
        <f t="array" ref="F163">IF(ISERROR(INDEX('Post-FTB Report'!$K$4:$K$5000,MATCH(1,($D$6='Post-FTB Report'!$F$4:$F$5000)*($A163='Post-FTB Report'!$E$4:$E$5000),0))),"",INDEX('Post-FTB Report'!$K$4:$K$5000,MATCH(1,($D$6='Post-FTB Report'!$F$4:$F$5000)*($A163='Post-FTB Report'!$E$4:$E$5000),0)))</f>
        <v/>
      </c>
      <c r="G163" s="48" t="str" cm="1">
        <f t="array" ref="G163">IF(ISERROR(INDEX('Post-FTB Report'!$J$4:$J$5000,MATCH(1,($D$6='Post-FTB Report'!$F$4:$F$5000)*($A163='Post-FTB Report'!$E$4:$E$5000),0))),"",INDEX('Post-FTB Report'!$J$4:$J$5000,MATCH(1,($D$6='Post-FTB Report'!$F$4:$F$5000)*($A163='Post-FTB Report'!$E$4:$E$5000),0)))</f>
        <v/>
      </c>
      <c r="H163" s="90" t="str">
        <f t="shared" si="135"/>
        <v/>
      </c>
      <c r="J163" s="22" t="str">
        <f t="shared" ref="J163:AS163" si="161">IF(AND($G163&lt;K$7,$H163&gt;=K$7),$F163/12,"")</f>
        <v/>
      </c>
      <c r="K163" s="22" t="str">
        <f t="shared" si="161"/>
        <v/>
      </c>
      <c r="L163" s="22" t="str">
        <f t="shared" si="161"/>
        <v/>
      </c>
      <c r="M163" s="22" t="str">
        <f t="shared" si="161"/>
        <v/>
      </c>
      <c r="N163" s="22" t="str">
        <f t="shared" si="161"/>
        <v/>
      </c>
      <c r="O163" s="22" t="str">
        <f t="shared" si="161"/>
        <v/>
      </c>
      <c r="P163" s="22" t="str">
        <f t="shared" si="161"/>
        <v/>
      </c>
      <c r="Q163" s="22" t="str">
        <f t="shared" si="161"/>
        <v/>
      </c>
      <c r="R163" s="22" t="str">
        <f t="shared" si="161"/>
        <v/>
      </c>
      <c r="S163" s="22" t="str">
        <f t="shared" si="161"/>
        <v/>
      </c>
      <c r="T163" s="22" t="str">
        <f t="shared" si="161"/>
        <v/>
      </c>
      <c r="U163" s="22" t="str">
        <f t="shared" si="161"/>
        <v/>
      </c>
      <c r="V163" s="22" t="str">
        <f t="shared" si="161"/>
        <v/>
      </c>
      <c r="W163" s="22" t="str">
        <f t="shared" si="161"/>
        <v/>
      </c>
      <c r="X163" s="22" t="str">
        <f t="shared" si="161"/>
        <v/>
      </c>
      <c r="Y163" s="22" t="str">
        <f t="shared" si="161"/>
        <v/>
      </c>
      <c r="Z163" s="22" t="str">
        <f t="shared" si="161"/>
        <v/>
      </c>
      <c r="AA163" s="22" t="str">
        <f t="shared" si="161"/>
        <v/>
      </c>
      <c r="AB163" s="22" t="str">
        <f t="shared" si="161"/>
        <v/>
      </c>
      <c r="AC163" s="22" t="str">
        <f t="shared" si="161"/>
        <v/>
      </c>
      <c r="AD163" s="22" t="str">
        <f t="shared" si="161"/>
        <v/>
      </c>
      <c r="AE163" s="22" t="str">
        <f t="shared" si="161"/>
        <v/>
      </c>
      <c r="AF163" s="22" t="str">
        <f t="shared" si="161"/>
        <v/>
      </c>
      <c r="AG163" s="22" t="str">
        <f t="shared" si="161"/>
        <v/>
      </c>
      <c r="AH163" s="22" t="str">
        <f t="shared" si="161"/>
        <v/>
      </c>
      <c r="AI163" s="22" t="str">
        <f t="shared" si="161"/>
        <v/>
      </c>
      <c r="AJ163" s="22" t="str">
        <f t="shared" si="161"/>
        <v/>
      </c>
      <c r="AK163" s="22" t="str">
        <f t="shared" si="161"/>
        <v/>
      </c>
      <c r="AL163" s="22" t="str">
        <f t="shared" si="161"/>
        <v/>
      </c>
      <c r="AM163" s="22" t="str">
        <f t="shared" si="161"/>
        <v/>
      </c>
      <c r="AN163" s="22" t="str">
        <f t="shared" si="161"/>
        <v/>
      </c>
      <c r="AO163" s="22" t="str">
        <f t="shared" si="161"/>
        <v/>
      </c>
      <c r="AP163" s="22" t="str">
        <f t="shared" si="161"/>
        <v/>
      </c>
      <c r="AQ163" s="22" t="str">
        <f t="shared" si="161"/>
        <v/>
      </c>
      <c r="AR163" s="22" t="str">
        <f t="shared" si="161"/>
        <v/>
      </c>
      <c r="AS163" s="22" t="str">
        <f t="shared" si="161"/>
        <v/>
      </c>
    </row>
    <row r="164" spans="1:45" x14ac:dyDescent="0.3">
      <c r="A164" s="18">
        <f t="shared" si="22"/>
        <v>154</v>
      </c>
      <c r="B164" s="2">
        <f t="shared" si="23"/>
        <v>155</v>
      </c>
      <c r="C164" s="21" t="str" cm="1">
        <f t="array" ref="C164">IF(ISERROR(INDEX('Post-FTB Report'!$G$4:$G$5000,MATCH(1,($D$6='Post-FTB Report'!$F$4:$F$5000)*($A164='Post-FTB Report'!$E$4:$E$5000),0))),"",INDEX('Post-FTB Report'!$G$4:$G$5000,MATCH(1,($D$6='Post-FTB Report'!$F$4:$F$5000)*($A164='Post-FTB Report'!$E$4:$E$5000),0)))</f>
        <v/>
      </c>
      <c r="D164" s="20"/>
      <c r="E164" s="20"/>
      <c r="F164" s="32" t="str" cm="1">
        <f t="array" ref="F164">IF(ISERROR(INDEX('Post-FTB Report'!$K$4:$K$5000,MATCH(1,($D$6='Post-FTB Report'!$F$4:$F$5000)*($A164='Post-FTB Report'!$E$4:$E$5000),0))),"",INDEX('Post-FTB Report'!$K$4:$K$5000,MATCH(1,($D$6='Post-FTB Report'!$F$4:$F$5000)*($A164='Post-FTB Report'!$E$4:$E$5000),0)))</f>
        <v/>
      </c>
      <c r="G164" s="48" t="str" cm="1">
        <f t="array" ref="G164">IF(ISERROR(INDEX('Post-FTB Report'!$J$4:$J$5000,MATCH(1,($D$6='Post-FTB Report'!$F$4:$F$5000)*($A164='Post-FTB Report'!$E$4:$E$5000),0))),"",INDEX('Post-FTB Report'!$J$4:$J$5000,MATCH(1,($D$6='Post-FTB Report'!$F$4:$F$5000)*($A164='Post-FTB Report'!$E$4:$E$5000),0)))</f>
        <v/>
      </c>
      <c r="H164" s="90" t="str">
        <f t="shared" si="135"/>
        <v/>
      </c>
      <c r="J164" s="22" t="str">
        <f t="shared" ref="J164:AS164" si="162">IF(AND($G164&lt;K$7,$H164&gt;=K$7),$F164/12,"")</f>
        <v/>
      </c>
      <c r="K164" s="22" t="str">
        <f t="shared" si="162"/>
        <v/>
      </c>
      <c r="L164" s="22" t="str">
        <f t="shared" si="162"/>
        <v/>
      </c>
      <c r="M164" s="22" t="str">
        <f t="shared" si="162"/>
        <v/>
      </c>
      <c r="N164" s="22" t="str">
        <f t="shared" si="162"/>
        <v/>
      </c>
      <c r="O164" s="22" t="str">
        <f t="shared" si="162"/>
        <v/>
      </c>
      <c r="P164" s="22" t="str">
        <f t="shared" si="162"/>
        <v/>
      </c>
      <c r="Q164" s="22" t="str">
        <f t="shared" si="162"/>
        <v/>
      </c>
      <c r="R164" s="22" t="str">
        <f t="shared" si="162"/>
        <v/>
      </c>
      <c r="S164" s="22" t="str">
        <f t="shared" si="162"/>
        <v/>
      </c>
      <c r="T164" s="22" t="str">
        <f t="shared" si="162"/>
        <v/>
      </c>
      <c r="U164" s="22" t="str">
        <f t="shared" si="162"/>
        <v/>
      </c>
      <c r="V164" s="22" t="str">
        <f t="shared" si="162"/>
        <v/>
      </c>
      <c r="W164" s="22" t="str">
        <f t="shared" si="162"/>
        <v/>
      </c>
      <c r="X164" s="22" t="str">
        <f t="shared" si="162"/>
        <v/>
      </c>
      <c r="Y164" s="22" t="str">
        <f t="shared" si="162"/>
        <v/>
      </c>
      <c r="Z164" s="22" t="str">
        <f t="shared" si="162"/>
        <v/>
      </c>
      <c r="AA164" s="22" t="str">
        <f t="shared" si="162"/>
        <v/>
      </c>
      <c r="AB164" s="22" t="str">
        <f t="shared" si="162"/>
        <v/>
      </c>
      <c r="AC164" s="22" t="str">
        <f t="shared" si="162"/>
        <v/>
      </c>
      <c r="AD164" s="22" t="str">
        <f t="shared" si="162"/>
        <v/>
      </c>
      <c r="AE164" s="22" t="str">
        <f t="shared" si="162"/>
        <v/>
      </c>
      <c r="AF164" s="22" t="str">
        <f t="shared" si="162"/>
        <v/>
      </c>
      <c r="AG164" s="22" t="str">
        <f t="shared" si="162"/>
        <v/>
      </c>
      <c r="AH164" s="22" t="str">
        <f t="shared" si="162"/>
        <v/>
      </c>
      <c r="AI164" s="22" t="str">
        <f t="shared" si="162"/>
        <v/>
      </c>
      <c r="AJ164" s="22" t="str">
        <f t="shared" si="162"/>
        <v/>
      </c>
      <c r="AK164" s="22" t="str">
        <f t="shared" si="162"/>
        <v/>
      </c>
      <c r="AL164" s="22" t="str">
        <f t="shared" si="162"/>
        <v/>
      </c>
      <c r="AM164" s="22" t="str">
        <f t="shared" si="162"/>
        <v/>
      </c>
      <c r="AN164" s="22" t="str">
        <f t="shared" si="162"/>
        <v/>
      </c>
      <c r="AO164" s="22" t="str">
        <f t="shared" si="162"/>
        <v/>
      </c>
      <c r="AP164" s="22" t="str">
        <f t="shared" si="162"/>
        <v/>
      </c>
      <c r="AQ164" s="22" t="str">
        <f t="shared" si="162"/>
        <v/>
      </c>
      <c r="AR164" s="22" t="str">
        <f t="shared" si="162"/>
        <v/>
      </c>
      <c r="AS164" s="22" t="str">
        <f t="shared" si="162"/>
        <v/>
      </c>
    </row>
    <row r="165" spans="1:45" x14ac:dyDescent="0.3">
      <c r="A165" s="18">
        <f t="shared" si="22"/>
        <v>155</v>
      </c>
      <c r="B165" s="2">
        <f t="shared" si="23"/>
        <v>156</v>
      </c>
      <c r="C165" s="21" t="str" cm="1">
        <f t="array" ref="C165">IF(ISERROR(INDEX('Post-FTB Report'!$G$4:$G$5000,MATCH(1,($D$6='Post-FTB Report'!$F$4:$F$5000)*($A165='Post-FTB Report'!$E$4:$E$5000),0))),"",INDEX('Post-FTB Report'!$G$4:$G$5000,MATCH(1,($D$6='Post-FTB Report'!$F$4:$F$5000)*($A165='Post-FTB Report'!$E$4:$E$5000),0)))</f>
        <v/>
      </c>
      <c r="D165" s="20"/>
      <c r="E165" s="20"/>
      <c r="F165" s="32" t="str" cm="1">
        <f t="array" ref="F165">IF(ISERROR(INDEX('Post-FTB Report'!$K$4:$K$5000,MATCH(1,($D$6='Post-FTB Report'!$F$4:$F$5000)*($A165='Post-FTB Report'!$E$4:$E$5000),0))),"",INDEX('Post-FTB Report'!$K$4:$K$5000,MATCH(1,($D$6='Post-FTB Report'!$F$4:$F$5000)*($A165='Post-FTB Report'!$E$4:$E$5000),0)))</f>
        <v/>
      </c>
      <c r="G165" s="48" t="str" cm="1">
        <f t="array" ref="G165">IF(ISERROR(INDEX('Post-FTB Report'!$J$4:$J$5000,MATCH(1,($D$6='Post-FTB Report'!$F$4:$F$5000)*($A165='Post-FTB Report'!$E$4:$E$5000),0))),"",INDEX('Post-FTB Report'!$J$4:$J$5000,MATCH(1,($D$6='Post-FTB Report'!$F$4:$F$5000)*($A165='Post-FTB Report'!$E$4:$E$5000),0)))</f>
        <v/>
      </c>
      <c r="H165" s="90" t="str">
        <f t="shared" si="135"/>
        <v/>
      </c>
      <c r="J165" s="22" t="str">
        <f t="shared" ref="J165:AS165" si="163">IF(AND($G165&lt;K$7,$H165&gt;=K$7),$F165/12,"")</f>
        <v/>
      </c>
      <c r="K165" s="22" t="str">
        <f t="shared" si="163"/>
        <v/>
      </c>
      <c r="L165" s="22" t="str">
        <f t="shared" si="163"/>
        <v/>
      </c>
      <c r="M165" s="22" t="str">
        <f t="shared" si="163"/>
        <v/>
      </c>
      <c r="N165" s="22" t="str">
        <f t="shared" si="163"/>
        <v/>
      </c>
      <c r="O165" s="22" t="str">
        <f t="shared" si="163"/>
        <v/>
      </c>
      <c r="P165" s="22" t="str">
        <f t="shared" si="163"/>
        <v/>
      </c>
      <c r="Q165" s="22" t="str">
        <f t="shared" si="163"/>
        <v/>
      </c>
      <c r="R165" s="22" t="str">
        <f t="shared" si="163"/>
        <v/>
      </c>
      <c r="S165" s="22" t="str">
        <f t="shared" si="163"/>
        <v/>
      </c>
      <c r="T165" s="22" t="str">
        <f t="shared" si="163"/>
        <v/>
      </c>
      <c r="U165" s="22" t="str">
        <f t="shared" si="163"/>
        <v/>
      </c>
      <c r="V165" s="22" t="str">
        <f t="shared" si="163"/>
        <v/>
      </c>
      <c r="W165" s="22" t="str">
        <f t="shared" si="163"/>
        <v/>
      </c>
      <c r="X165" s="22" t="str">
        <f t="shared" si="163"/>
        <v/>
      </c>
      <c r="Y165" s="22" t="str">
        <f t="shared" si="163"/>
        <v/>
      </c>
      <c r="Z165" s="22" t="str">
        <f t="shared" si="163"/>
        <v/>
      </c>
      <c r="AA165" s="22" t="str">
        <f t="shared" si="163"/>
        <v/>
      </c>
      <c r="AB165" s="22" t="str">
        <f t="shared" si="163"/>
        <v/>
      </c>
      <c r="AC165" s="22" t="str">
        <f t="shared" si="163"/>
        <v/>
      </c>
      <c r="AD165" s="22" t="str">
        <f t="shared" si="163"/>
        <v/>
      </c>
      <c r="AE165" s="22" t="str">
        <f t="shared" si="163"/>
        <v/>
      </c>
      <c r="AF165" s="22" t="str">
        <f t="shared" si="163"/>
        <v/>
      </c>
      <c r="AG165" s="22" t="str">
        <f t="shared" si="163"/>
        <v/>
      </c>
      <c r="AH165" s="22" t="str">
        <f t="shared" si="163"/>
        <v/>
      </c>
      <c r="AI165" s="22" t="str">
        <f t="shared" si="163"/>
        <v/>
      </c>
      <c r="AJ165" s="22" t="str">
        <f t="shared" si="163"/>
        <v/>
      </c>
      <c r="AK165" s="22" t="str">
        <f t="shared" si="163"/>
        <v/>
      </c>
      <c r="AL165" s="22" t="str">
        <f t="shared" si="163"/>
        <v/>
      </c>
      <c r="AM165" s="22" t="str">
        <f t="shared" si="163"/>
        <v/>
      </c>
      <c r="AN165" s="22" t="str">
        <f t="shared" si="163"/>
        <v/>
      </c>
      <c r="AO165" s="22" t="str">
        <f t="shared" si="163"/>
        <v/>
      </c>
      <c r="AP165" s="22" t="str">
        <f t="shared" si="163"/>
        <v/>
      </c>
      <c r="AQ165" s="22" t="str">
        <f t="shared" si="163"/>
        <v/>
      </c>
      <c r="AR165" s="22" t="str">
        <f t="shared" si="163"/>
        <v/>
      </c>
      <c r="AS165" s="22" t="str">
        <f t="shared" si="163"/>
        <v/>
      </c>
    </row>
    <row r="166" spans="1:45" x14ac:dyDescent="0.3">
      <c r="A166" s="18">
        <f t="shared" si="22"/>
        <v>156</v>
      </c>
      <c r="B166" s="2">
        <f t="shared" si="23"/>
        <v>157</v>
      </c>
      <c r="C166" s="21" t="str" cm="1">
        <f t="array" ref="C166">IF(ISERROR(INDEX('Post-FTB Report'!$G$4:$G$5000,MATCH(1,($D$6='Post-FTB Report'!$F$4:$F$5000)*($A166='Post-FTB Report'!$E$4:$E$5000),0))),"",INDEX('Post-FTB Report'!$G$4:$G$5000,MATCH(1,($D$6='Post-FTB Report'!$F$4:$F$5000)*($A166='Post-FTB Report'!$E$4:$E$5000),0)))</f>
        <v/>
      </c>
      <c r="D166" s="20"/>
      <c r="E166" s="20"/>
      <c r="F166" s="32" t="str" cm="1">
        <f t="array" ref="F166">IF(ISERROR(INDEX('Post-FTB Report'!$K$4:$K$5000,MATCH(1,($D$6='Post-FTB Report'!$F$4:$F$5000)*($A166='Post-FTB Report'!$E$4:$E$5000),0))),"",INDEX('Post-FTB Report'!$K$4:$K$5000,MATCH(1,($D$6='Post-FTB Report'!$F$4:$F$5000)*($A166='Post-FTB Report'!$E$4:$E$5000),0)))</f>
        <v/>
      </c>
      <c r="G166" s="48" t="str" cm="1">
        <f t="array" ref="G166">IF(ISERROR(INDEX('Post-FTB Report'!$J$4:$J$5000,MATCH(1,($D$6='Post-FTB Report'!$F$4:$F$5000)*($A166='Post-FTB Report'!$E$4:$E$5000),0))),"",INDEX('Post-FTB Report'!$J$4:$J$5000,MATCH(1,($D$6='Post-FTB Report'!$F$4:$F$5000)*($A166='Post-FTB Report'!$E$4:$E$5000),0)))</f>
        <v/>
      </c>
      <c r="H166" s="90" t="str">
        <f t="shared" si="135"/>
        <v/>
      </c>
      <c r="J166" s="22" t="str">
        <f t="shared" ref="J166:AS166" si="164">IF(AND($G166&lt;K$7,$H166&gt;=K$7),$F166/12,"")</f>
        <v/>
      </c>
      <c r="K166" s="22" t="str">
        <f t="shared" si="164"/>
        <v/>
      </c>
      <c r="L166" s="22" t="str">
        <f t="shared" si="164"/>
        <v/>
      </c>
      <c r="M166" s="22" t="str">
        <f t="shared" si="164"/>
        <v/>
      </c>
      <c r="N166" s="22" t="str">
        <f t="shared" si="164"/>
        <v/>
      </c>
      <c r="O166" s="22" t="str">
        <f t="shared" si="164"/>
        <v/>
      </c>
      <c r="P166" s="22" t="str">
        <f t="shared" si="164"/>
        <v/>
      </c>
      <c r="Q166" s="22" t="str">
        <f t="shared" si="164"/>
        <v/>
      </c>
      <c r="R166" s="22" t="str">
        <f t="shared" si="164"/>
        <v/>
      </c>
      <c r="S166" s="22" t="str">
        <f t="shared" si="164"/>
        <v/>
      </c>
      <c r="T166" s="22" t="str">
        <f t="shared" si="164"/>
        <v/>
      </c>
      <c r="U166" s="22" t="str">
        <f t="shared" si="164"/>
        <v/>
      </c>
      <c r="V166" s="22" t="str">
        <f t="shared" si="164"/>
        <v/>
      </c>
      <c r="W166" s="22" t="str">
        <f t="shared" si="164"/>
        <v/>
      </c>
      <c r="X166" s="22" t="str">
        <f t="shared" si="164"/>
        <v/>
      </c>
      <c r="Y166" s="22" t="str">
        <f t="shared" si="164"/>
        <v/>
      </c>
      <c r="Z166" s="22" t="str">
        <f t="shared" si="164"/>
        <v/>
      </c>
      <c r="AA166" s="22" t="str">
        <f t="shared" si="164"/>
        <v/>
      </c>
      <c r="AB166" s="22" t="str">
        <f t="shared" si="164"/>
        <v/>
      </c>
      <c r="AC166" s="22" t="str">
        <f t="shared" si="164"/>
        <v/>
      </c>
      <c r="AD166" s="22" t="str">
        <f t="shared" si="164"/>
        <v/>
      </c>
      <c r="AE166" s="22" t="str">
        <f t="shared" si="164"/>
        <v/>
      </c>
      <c r="AF166" s="22" t="str">
        <f t="shared" si="164"/>
        <v/>
      </c>
      <c r="AG166" s="22" t="str">
        <f t="shared" si="164"/>
        <v/>
      </c>
      <c r="AH166" s="22" t="str">
        <f t="shared" si="164"/>
        <v/>
      </c>
      <c r="AI166" s="22" t="str">
        <f t="shared" si="164"/>
        <v/>
      </c>
      <c r="AJ166" s="22" t="str">
        <f t="shared" si="164"/>
        <v/>
      </c>
      <c r="AK166" s="22" t="str">
        <f t="shared" si="164"/>
        <v/>
      </c>
      <c r="AL166" s="22" t="str">
        <f t="shared" si="164"/>
        <v/>
      </c>
      <c r="AM166" s="22" t="str">
        <f t="shared" si="164"/>
        <v/>
      </c>
      <c r="AN166" s="22" t="str">
        <f t="shared" si="164"/>
        <v/>
      </c>
      <c r="AO166" s="22" t="str">
        <f t="shared" si="164"/>
        <v/>
      </c>
      <c r="AP166" s="22" t="str">
        <f t="shared" si="164"/>
        <v/>
      </c>
      <c r="AQ166" s="22" t="str">
        <f t="shared" si="164"/>
        <v/>
      </c>
      <c r="AR166" s="22" t="str">
        <f t="shared" si="164"/>
        <v/>
      </c>
      <c r="AS166" s="22" t="str">
        <f t="shared" si="164"/>
        <v/>
      </c>
    </row>
    <row r="167" spans="1:45" x14ac:dyDescent="0.3">
      <c r="A167" s="18">
        <f t="shared" si="22"/>
        <v>157</v>
      </c>
      <c r="B167" s="2">
        <f t="shared" si="23"/>
        <v>158</v>
      </c>
      <c r="C167" s="21" t="str" cm="1">
        <f t="array" ref="C167">IF(ISERROR(INDEX('Post-FTB Report'!$G$4:$G$5000,MATCH(1,($D$6='Post-FTB Report'!$F$4:$F$5000)*($A167='Post-FTB Report'!$E$4:$E$5000),0))),"",INDEX('Post-FTB Report'!$G$4:$G$5000,MATCH(1,($D$6='Post-FTB Report'!$F$4:$F$5000)*($A167='Post-FTB Report'!$E$4:$E$5000),0)))</f>
        <v/>
      </c>
      <c r="D167" s="20"/>
      <c r="E167" s="20"/>
      <c r="F167" s="32" t="str" cm="1">
        <f t="array" ref="F167">IF(ISERROR(INDEX('Post-FTB Report'!$K$4:$K$5000,MATCH(1,($D$6='Post-FTB Report'!$F$4:$F$5000)*($A167='Post-FTB Report'!$E$4:$E$5000),0))),"",INDEX('Post-FTB Report'!$K$4:$K$5000,MATCH(1,($D$6='Post-FTB Report'!$F$4:$F$5000)*($A167='Post-FTB Report'!$E$4:$E$5000),0)))</f>
        <v/>
      </c>
      <c r="G167" s="48" t="str" cm="1">
        <f t="array" ref="G167">IF(ISERROR(INDEX('Post-FTB Report'!$J$4:$J$5000,MATCH(1,($D$6='Post-FTB Report'!$F$4:$F$5000)*($A167='Post-FTB Report'!$E$4:$E$5000),0))),"",INDEX('Post-FTB Report'!$J$4:$J$5000,MATCH(1,($D$6='Post-FTB Report'!$F$4:$F$5000)*($A167='Post-FTB Report'!$E$4:$E$5000),0)))</f>
        <v/>
      </c>
      <c r="H167" s="90" t="str">
        <f t="shared" si="135"/>
        <v/>
      </c>
      <c r="J167" s="22" t="str">
        <f t="shared" ref="J167:AS167" si="165">IF(AND($G167&lt;K$7,$H167&gt;=K$7),$F167/12,"")</f>
        <v/>
      </c>
      <c r="K167" s="22" t="str">
        <f t="shared" si="165"/>
        <v/>
      </c>
      <c r="L167" s="22" t="str">
        <f t="shared" si="165"/>
        <v/>
      </c>
      <c r="M167" s="22" t="str">
        <f t="shared" si="165"/>
        <v/>
      </c>
      <c r="N167" s="22" t="str">
        <f t="shared" si="165"/>
        <v/>
      </c>
      <c r="O167" s="22" t="str">
        <f t="shared" si="165"/>
        <v/>
      </c>
      <c r="P167" s="22" t="str">
        <f t="shared" si="165"/>
        <v/>
      </c>
      <c r="Q167" s="22" t="str">
        <f t="shared" si="165"/>
        <v/>
      </c>
      <c r="R167" s="22" t="str">
        <f t="shared" si="165"/>
        <v/>
      </c>
      <c r="S167" s="22" t="str">
        <f t="shared" si="165"/>
        <v/>
      </c>
      <c r="T167" s="22" t="str">
        <f t="shared" si="165"/>
        <v/>
      </c>
      <c r="U167" s="22" t="str">
        <f t="shared" si="165"/>
        <v/>
      </c>
      <c r="V167" s="22" t="str">
        <f t="shared" si="165"/>
        <v/>
      </c>
      <c r="W167" s="22" t="str">
        <f t="shared" si="165"/>
        <v/>
      </c>
      <c r="X167" s="22" t="str">
        <f t="shared" si="165"/>
        <v/>
      </c>
      <c r="Y167" s="22" t="str">
        <f t="shared" si="165"/>
        <v/>
      </c>
      <c r="Z167" s="22" t="str">
        <f t="shared" si="165"/>
        <v/>
      </c>
      <c r="AA167" s="22" t="str">
        <f t="shared" si="165"/>
        <v/>
      </c>
      <c r="AB167" s="22" t="str">
        <f t="shared" si="165"/>
        <v/>
      </c>
      <c r="AC167" s="22" t="str">
        <f t="shared" si="165"/>
        <v/>
      </c>
      <c r="AD167" s="22" t="str">
        <f t="shared" si="165"/>
        <v/>
      </c>
      <c r="AE167" s="22" t="str">
        <f t="shared" si="165"/>
        <v/>
      </c>
      <c r="AF167" s="22" t="str">
        <f t="shared" si="165"/>
        <v/>
      </c>
      <c r="AG167" s="22" t="str">
        <f t="shared" si="165"/>
        <v/>
      </c>
      <c r="AH167" s="22" t="str">
        <f t="shared" si="165"/>
        <v/>
      </c>
      <c r="AI167" s="22" t="str">
        <f t="shared" si="165"/>
        <v/>
      </c>
      <c r="AJ167" s="22" t="str">
        <f t="shared" si="165"/>
        <v/>
      </c>
      <c r="AK167" s="22" t="str">
        <f t="shared" si="165"/>
        <v/>
      </c>
      <c r="AL167" s="22" t="str">
        <f t="shared" si="165"/>
        <v/>
      </c>
      <c r="AM167" s="22" t="str">
        <f t="shared" si="165"/>
        <v/>
      </c>
      <c r="AN167" s="22" t="str">
        <f t="shared" si="165"/>
        <v/>
      </c>
      <c r="AO167" s="22" t="str">
        <f t="shared" si="165"/>
        <v/>
      </c>
      <c r="AP167" s="22" t="str">
        <f t="shared" si="165"/>
        <v/>
      </c>
      <c r="AQ167" s="22" t="str">
        <f t="shared" si="165"/>
        <v/>
      </c>
      <c r="AR167" s="22" t="str">
        <f t="shared" si="165"/>
        <v/>
      </c>
      <c r="AS167" s="22" t="str">
        <f t="shared" si="165"/>
        <v/>
      </c>
    </row>
    <row r="168" spans="1:45" x14ac:dyDescent="0.3">
      <c r="A168" s="18">
        <f t="shared" si="22"/>
        <v>158</v>
      </c>
      <c r="B168" s="2">
        <f t="shared" si="23"/>
        <v>159</v>
      </c>
      <c r="C168" s="21" t="str" cm="1">
        <f t="array" ref="C168">IF(ISERROR(INDEX('Post-FTB Report'!$G$4:$G$5000,MATCH(1,($D$6='Post-FTB Report'!$F$4:$F$5000)*($A168='Post-FTB Report'!$E$4:$E$5000),0))),"",INDEX('Post-FTB Report'!$G$4:$G$5000,MATCH(1,($D$6='Post-FTB Report'!$F$4:$F$5000)*($A168='Post-FTB Report'!$E$4:$E$5000),0)))</f>
        <v/>
      </c>
      <c r="D168" s="20"/>
      <c r="E168" s="20"/>
      <c r="F168" s="32" t="str" cm="1">
        <f t="array" ref="F168">IF(ISERROR(INDEX('Post-FTB Report'!$K$4:$K$5000,MATCH(1,($D$6='Post-FTB Report'!$F$4:$F$5000)*($A168='Post-FTB Report'!$E$4:$E$5000),0))),"",INDEX('Post-FTB Report'!$K$4:$K$5000,MATCH(1,($D$6='Post-FTB Report'!$F$4:$F$5000)*($A168='Post-FTB Report'!$E$4:$E$5000),0)))</f>
        <v/>
      </c>
      <c r="G168" s="48" t="str" cm="1">
        <f t="array" ref="G168">IF(ISERROR(INDEX('Post-FTB Report'!$J$4:$J$5000,MATCH(1,($D$6='Post-FTB Report'!$F$4:$F$5000)*($A168='Post-FTB Report'!$E$4:$E$5000),0))),"",INDEX('Post-FTB Report'!$J$4:$J$5000,MATCH(1,($D$6='Post-FTB Report'!$F$4:$F$5000)*($A168='Post-FTB Report'!$E$4:$E$5000),0)))</f>
        <v/>
      </c>
      <c r="H168" s="90" t="str">
        <f t="shared" si="135"/>
        <v/>
      </c>
      <c r="J168" s="22" t="str">
        <f t="shared" ref="J168:AS168" si="166">IF(AND($G168&lt;K$7,$H168&gt;=K$7),$F168/12,"")</f>
        <v/>
      </c>
      <c r="K168" s="22" t="str">
        <f t="shared" si="166"/>
        <v/>
      </c>
      <c r="L168" s="22" t="str">
        <f t="shared" si="166"/>
        <v/>
      </c>
      <c r="M168" s="22" t="str">
        <f t="shared" si="166"/>
        <v/>
      </c>
      <c r="N168" s="22" t="str">
        <f t="shared" si="166"/>
        <v/>
      </c>
      <c r="O168" s="22" t="str">
        <f t="shared" si="166"/>
        <v/>
      </c>
      <c r="P168" s="22" t="str">
        <f t="shared" si="166"/>
        <v/>
      </c>
      <c r="Q168" s="22" t="str">
        <f t="shared" si="166"/>
        <v/>
      </c>
      <c r="R168" s="22" t="str">
        <f t="shared" si="166"/>
        <v/>
      </c>
      <c r="S168" s="22" t="str">
        <f t="shared" si="166"/>
        <v/>
      </c>
      <c r="T168" s="22" t="str">
        <f t="shared" si="166"/>
        <v/>
      </c>
      <c r="U168" s="22" t="str">
        <f t="shared" si="166"/>
        <v/>
      </c>
      <c r="V168" s="22" t="str">
        <f t="shared" si="166"/>
        <v/>
      </c>
      <c r="W168" s="22" t="str">
        <f t="shared" si="166"/>
        <v/>
      </c>
      <c r="X168" s="22" t="str">
        <f t="shared" si="166"/>
        <v/>
      </c>
      <c r="Y168" s="22" t="str">
        <f t="shared" si="166"/>
        <v/>
      </c>
      <c r="Z168" s="22" t="str">
        <f t="shared" si="166"/>
        <v/>
      </c>
      <c r="AA168" s="22" t="str">
        <f t="shared" si="166"/>
        <v/>
      </c>
      <c r="AB168" s="22" t="str">
        <f t="shared" si="166"/>
        <v/>
      </c>
      <c r="AC168" s="22" t="str">
        <f t="shared" si="166"/>
        <v/>
      </c>
      <c r="AD168" s="22" t="str">
        <f t="shared" si="166"/>
        <v/>
      </c>
      <c r="AE168" s="22" t="str">
        <f t="shared" si="166"/>
        <v/>
      </c>
      <c r="AF168" s="22" t="str">
        <f t="shared" si="166"/>
        <v/>
      </c>
      <c r="AG168" s="22" t="str">
        <f t="shared" si="166"/>
        <v/>
      </c>
      <c r="AH168" s="22" t="str">
        <f t="shared" si="166"/>
        <v/>
      </c>
      <c r="AI168" s="22" t="str">
        <f t="shared" si="166"/>
        <v/>
      </c>
      <c r="AJ168" s="22" t="str">
        <f t="shared" si="166"/>
        <v/>
      </c>
      <c r="AK168" s="22" t="str">
        <f t="shared" si="166"/>
        <v/>
      </c>
      <c r="AL168" s="22" t="str">
        <f t="shared" si="166"/>
        <v/>
      </c>
      <c r="AM168" s="22" t="str">
        <f t="shared" si="166"/>
        <v/>
      </c>
      <c r="AN168" s="22" t="str">
        <f t="shared" si="166"/>
        <v/>
      </c>
      <c r="AO168" s="22" t="str">
        <f t="shared" si="166"/>
        <v/>
      </c>
      <c r="AP168" s="22" t="str">
        <f t="shared" si="166"/>
        <v/>
      </c>
      <c r="AQ168" s="22" t="str">
        <f t="shared" si="166"/>
        <v/>
      </c>
      <c r="AR168" s="22" t="str">
        <f t="shared" si="166"/>
        <v/>
      </c>
      <c r="AS168" s="22" t="str">
        <f t="shared" si="166"/>
        <v/>
      </c>
    </row>
    <row r="169" spans="1:45" x14ac:dyDescent="0.3">
      <c r="A169" s="18">
        <f t="shared" si="22"/>
        <v>159</v>
      </c>
      <c r="B169" s="2">
        <f t="shared" si="23"/>
        <v>160</v>
      </c>
      <c r="C169" s="21" t="str" cm="1">
        <f t="array" ref="C169">IF(ISERROR(INDEX('Post-FTB Report'!$G$4:$G$5000,MATCH(1,($D$6='Post-FTB Report'!$F$4:$F$5000)*($A169='Post-FTB Report'!$E$4:$E$5000),0))),"",INDEX('Post-FTB Report'!$G$4:$G$5000,MATCH(1,($D$6='Post-FTB Report'!$F$4:$F$5000)*($A169='Post-FTB Report'!$E$4:$E$5000),0)))</f>
        <v/>
      </c>
      <c r="D169" s="20"/>
      <c r="E169" s="20"/>
      <c r="F169" s="32" t="str" cm="1">
        <f t="array" ref="F169">IF(ISERROR(INDEX('Post-FTB Report'!$K$4:$K$5000,MATCH(1,($D$6='Post-FTB Report'!$F$4:$F$5000)*($A169='Post-FTB Report'!$E$4:$E$5000),0))),"",INDEX('Post-FTB Report'!$K$4:$K$5000,MATCH(1,($D$6='Post-FTB Report'!$F$4:$F$5000)*($A169='Post-FTB Report'!$E$4:$E$5000),0)))</f>
        <v/>
      </c>
      <c r="G169" s="48" t="str" cm="1">
        <f t="array" ref="G169">IF(ISERROR(INDEX('Post-FTB Report'!$J$4:$J$5000,MATCH(1,($D$6='Post-FTB Report'!$F$4:$F$5000)*($A169='Post-FTB Report'!$E$4:$E$5000),0))),"",INDEX('Post-FTB Report'!$J$4:$J$5000,MATCH(1,($D$6='Post-FTB Report'!$F$4:$F$5000)*($A169='Post-FTB Report'!$E$4:$E$5000),0)))</f>
        <v/>
      </c>
      <c r="H169" s="90" t="str">
        <f t="shared" si="135"/>
        <v/>
      </c>
      <c r="J169" s="22" t="str">
        <f t="shared" ref="J169:AS169" si="167">IF(AND($G169&lt;K$7,$H169&gt;=K$7),$F169/12,"")</f>
        <v/>
      </c>
      <c r="K169" s="22" t="str">
        <f t="shared" si="167"/>
        <v/>
      </c>
      <c r="L169" s="22" t="str">
        <f t="shared" si="167"/>
        <v/>
      </c>
      <c r="M169" s="22" t="str">
        <f t="shared" si="167"/>
        <v/>
      </c>
      <c r="N169" s="22" t="str">
        <f t="shared" si="167"/>
        <v/>
      </c>
      <c r="O169" s="22" t="str">
        <f t="shared" si="167"/>
        <v/>
      </c>
      <c r="P169" s="22" t="str">
        <f t="shared" si="167"/>
        <v/>
      </c>
      <c r="Q169" s="22" t="str">
        <f t="shared" si="167"/>
        <v/>
      </c>
      <c r="R169" s="22" t="str">
        <f t="shared" si="167"/>
        <v/>
      </c>
      <c r="S169" s="22" t="str">
        <f t="shared" si="167"/>
        <v/>
      </c>
      <c r="T169" s="22" t="str">
        <f t="shared" si="167"/>
        <v/>
      </c>
      <c r="U169" s="22" t="str">
        <f t="shared" si="167"/>
        <v/>
      </c>
      <c r="V169" s="22" t="str">
        <f t="shared" si="167"/>
        <v/>
      </c>
      <c r="W169" s="22" t="str">
        <f t="shared" si="167"/>
        <v/>
      </c>
      <c r="X169" s="22" t="str">
        <f t="shared" si="167"/>
        <v/>
      </c>
      <c r="Y169" s="22" t="str">
        <f t="shared" si="167"/>
        <v/>
      </c>
      <c r="Z169" s="22" t="str">
        <f t="shared" si="167"/>
        <v/>
      </c>
      <c r="AA169" s="22" t="str">
        <f t="shared" si="167"/>
        <v/>
      </c>
      <c r="AB169" s="22" t="str">
        <f t="shared" si="167"/>
        <v/>
      </c>
      <c r="AC169" s="22" t="str">
        <f t="shared" si="167"/>
        <v/>
      </c>
      <c r="AD169" s="22" t="str">
        <f t="shared" si="167"/>
        <v/>
      </c>
      <c r="AE169" s="22" t="str">
        <f t="shared" si="167"/>
        <v/>
      </c>
      <c r="AF169" s="22" t="str">
        <f t="shared" si="167"/>
        <v/>
      </c>
      <c r="AG169" s="22" t="str">
        <f t="shared" si="167"/>
        <v/>
      </c>
      <c r="AH169" s="22" t="str">
        <f t="shared" si="167"/>
        <v/>
      </c>
      <c r="AI169" s="22" t="str">
        <f t="shared" si="167"/>
        <v/>
      </c>
      <c r="AJ169" s="22" t="str">
        <f t="shared" si="167"/>
        <v/>
      </c>
      <c r="AK169" s="22" t="str">
        <f t="shared" si="167"/>
        <v/>
      </c>
      <c r="AL169" s="22" t="str">
        <f t="shared" si="167"/>
        <v/>
      </c>
      <c r="AM169" s="22" t="str">
        <f t="shared" si="167"/>
        <v/>
      </c>
      <c r="AN169" s="22" t="str">
        <f t="shared" si="167"/>
        <v/>
      </c>
      <c r="AO169" s="22" t="str">
        <f t="shared" si="167"/>
        <v/>
      </c>
      <c r="AP169" s="22" t="str">
        <f t="shared" si="167"/>
        <v/>
      </c>
      <c r="AQ169" s="22" t="str">
        <f t="shared" si="167"/>
        <v/>
      </c>
      <c r="AR169" s="22" t="str">
        <f t="shared" si="167"/>
        <v/>
      </c>
      <c r="AS169" s="22" t="str">
        <f t="shared" si="167"/>
        <v/>
      </c>
    </row>
    <row r="170" spans="1:45" x14ac:dyDescent="0.3">
      <c r="A170" s="18">
        <f t="shared" si="22"/>
        <v>160</v>
      </c>
      <c r="B170" s="2">
        <f t="shared" si="23"/>
        <v>161</v>
      </c>
      <c r="C170" s="21" t="str" cm="1">
        <f t="array" ref="C170">IF(ISERROR(INDEX('Post-FTB Report'!$G$4:$G$5000,MATCH(1,($D$6='Post-FTB Report'!$F$4:$F$5000)*($A170='Post-FTB Report'!$E$4:$E$5000),0))),"",INDEX('Post-FTB Report'!$G$4:$G$5000,MATCH(1,($D$6='Post-FTB Report'!$F$4:$F$5000)*($A170='Post-FTB Report'!$E$4:$E$5000),0)))</f>
        <v/>
      </c>
      <c r="D170" s="20"/>
      <c r="E170" s="20"/>
      <c r="F170" s="32" t="str" cm="1">
        <f t="array" ref="F170">IF(ISERROR(INDEX('Post-FTB Report'!$K$4:$K$5000,MATCH(1,($D$6='Post-FTB Report'!$F$4:$F$5000)*($A170='Post-FTB Report'!$E$4:$E$5000),0))),"",INDEX('Post-FTB Report'!$K$4:$K$5000,MATCH(1,($D$6='Post-FTB Report'!$F$4:$F$5000)*($A170='Post-FTB Report'!$E$4:$E$5000),0)))</f>
        <v/>
      </c>
      <c r="G170" s="48" t="str" cm="1">
        <f t="array" ref="G170">IF(ISERROR(INDEX('Post-FTB Report'!$J$4:$J$5000,MATCH(1,($D$6='Post-FTB Report'!$F$4:$F$5000)*($A170='Post-FTB Report'!$E$4:$E$5000),0))),"",INDEX('Post-FTB Report'!$J$4:$J$5000,MATCH(1,($D$6='Post-FTB Report'!$F$4:$F$5000)*($A170='Post-FTB Report'!$E$4:$E$5000),0)))</f>
        <v/>
      </c>
      <c r="H170" s="90" t="str">
        <f t="shared" ref="H170:H201" si="168">IF(G170="","",EDATE(G170,12))</f>
        <v/>
      </c>
      <c r="J170" s="22" t="str">
        <f t="shared" ref="J170:AS170" si="169">IF(AND($G170&lt;K$7,$H170&gt;=K$7),$F170/12,"")</f>
        <v/>
      </c>
      <c r="K170" s="22" t="str">
        <f t="shared" si="169"/>
        <v/>
      </c>
      <c r="L170" s="22" t="str">
        <f t="shared" si="169"/>
        <v/>
      </c>
      <c r="M170" s="22" t="str">
        <f t="shared" si="169"/>
        <v/>
      </c>
      <c r="N170" s="22" t="str">
        <f t="shared" si="169"/>
        <v/>
      </c>
      <c r="O170" s="22" t="str">
        <f t="shared" si="169"/>
        <v/>
      </c>
      <c r="P170" s="22" t="str">
        <f t="shared" si="169"/>
        <v/>
      </c>
      <c r="Q170" s="22" t="str">
        <f t="shared" si="169"/>
        <v/>
      </c>
      <c r="R170" s="22" t="str">
        <f t="shared" si="169"/>
        <v/>
      </c>
      <c r="S170" s="22" t="str">
        <f t="shared" si="169"/>
        <v/>
      </c>
      <c r="T170" s="22" t="str">
        <f t="shared" si="169"/>
        <v/>
      </c>
      <c r="U170" s="22" t="str">
        <f t="shared" si="169"/>
        <v/>
      </c>
      <c r="V170" s="22" t="str">
        <f t="shared" si="169"/>
        <v/>
      </c>
      <c r="W170" s="22" t="str">
        <f t="shared" si="169"/>
        <v/>
      </c>
      <c r="X170" s="22" t="str">
        <f t="shared" si="169"/>
        <v/>
      </c>
      <c r="Y170" s="22" t="str">
        <f t="shared" si="169"/>
        <v/>
      </c>
      <c r="Z170" s="22" t="str">
        <f t="shared" si="169"/>
        <v/>
      </c>
      <c r="AA170" s="22" t="str">
        <f t="shared" si="169"/>
        <v/>
      </c>
      <c r="AB170" s="22" t="str">
        <f t="shared" si="169"/>
        <v/>
      </c>
      <c r="AC170" s="22" t="str">
        <f t="shared" si="169"/>
        <v/>
      </c>
      <c r="AD170" s="22" t="str">
        <f t="shared" si="169"/>
        <v/>
      </c>
      <c r="AE170" s="22" t="str">
        <f t="shared" si="169"/>
        <v/>
      </c>
      <c r="AF170" s="22" t="str">
        <f t="shared" si="169"/>
        <v/>
      </c>
      <c r="AG170" s="22" t="str">
        <f t="shared" si="169"/>
        <v/>
      </c>
      <c r="AH170" s="22" t="str">
        <f t="shared" si="169"/>
        <v/>
      </c>
      <c r="AI170" s="22" t="str">
        <f t="shared" si="169"/>
        <v/>
      </c>
      <c r="AJ170" s="22" t="str">
        <f t="shared" si="169"/>
        <v/>
      </c>
      <c r="AK170" s="22" t="str">
        <f t="shared" si="169"/>
        <v/>
      </c>
      <c r="AL170" s="22" t="str">
        <f t="shared" si="169"/>
        <v/>
      </c>
      <c r="AM170" s="22" t="str">
        <f t="shared" si="169"/>
        <v/>
      </c>
      <c r="AN170" s="22" t="str">
        <f t="shared" si="169"/>
        <v/>
      </c>
      <c r="AO170" s="22" t="str">
        <f t="shared" si="169"/>
        <v/>
      </c>
      <c r="AP170" s="22" t="str">
        <f t="shared" si="169"/>
        <v/>
      </c>
      <c r="AQ170" s="22" t="str">
        <f t="shared" si="169"/>
        <v/>
      </c>
      <c r="AR170" s="22" t="str">
        <f t="shared" si="169"/>
        <v/>
      </c>
      <c r="AS170" s="22" t="str">
        <f t="shared" si="169"/>
        <v/>
      </c>
    </row>
    <row r="171" spans="1:45" x14ac:dyDescent="0.3">
      <c r="A171" s="18">
        <f t="shared" si="22"/>
        <v>161</v>
      </c>
      <c r="B171" s="2">
        <f t="shared" si="23"/>
        <v>162</v>
      </c>
      <c r="C171" s="21" t="str" cm="1">
        <f t="array" ref="C171">IF(ISERROR(INDEX('Post-FTB Report'!$G$4:$G$5000,MATCH(1,($D$6='Post-FTB Report'!$F$4:$F$5000)*($A171='Post-FTB Report'!$E$4:$E$5000),0))),"",INDEX('Post-FTB Report'!$G$4:$G$5000,MATCH(1,($D$6='Post-FTB Report'!$F$4:$F$5000)*($A171='Post-FTB Report'!$E$4:$E$5000),0)))</f>
        <v/>
      </c>
      <c r="D171" s="20"/>
      <c r="E171" s="20"/>
      <c r="F171" s="32" t="str" cm="1">
        <f t="array" ref="F171">IF(ISERROR(INDEX('Post-FTB Report'!$K$4:$K$5000,MATCH(1,($D$6='Post-FTB Report'!$F$4:$F$5000)*($A171='Post-FTB Report'!$E$4:$E$5000),0))),"",INDEX('Post-FTB Report'!$K$4:$K$5000,MATCH(1,($D$6='Post-FTB Report'!$F$4:$F$5000)*($A171='Post-FTB Report'!$E$4:$E$5000),0)))</f>
        <v/>
      </c>
      <c r="G171" s="48" t="str" cm="1">
        <f t="array" ref="G171">IF(ISERROR(INDEX('Post-FTB Report'!$J$4:$J$5000,MATCH(1,($D$6='Post-FTB Report'!$F$4:$F$5000)*($A171='Post-FTB Report'!$E$4:$E$5000),0))),"",INDEX('Post-FTB Report'!$J$4:$J$5000,MATCH(1,($D$6='Post-FTB Report'!$F$4:$F$5000)*($A171='Post-FTB Report'!$E$4:$E$5000),0)))</f>
        <v/>
      </c>
      <c r="H171" s="90" t="str">
        <f t="shared" si="168"/>
        <v/>
      </c>
      <c r="J171" s="22" t="str">
        <f t="shared" ref="J171:AS171" si="170">IF(AND($G171&lt;K$7,$H171&gt;=K$7),$F171/12,"")</f>
        <v/>
      </c>
      <c r="K171" s="22" t="str">
        <f t="shared" si="170"/>
        <v/>
      </c>
      <c r="L171" s="22" t="str">
        <f t="shared" si="170"/>
        <v/>
      </c>
      <c r="M171" s="22" t="str">
        <f t="shared" si="170"/>
        <v/>
      </c>
      <c r="N171" s="22" t="str">
        <f t="shared" si="170"/>
        <v/>
      </c>
      <c r="O171" s="22" t="str">
        <f t="shared" si="170"/>
        <v/>
      </c>
      <c r="P171" s="22" t="str">
        <f t="shared" si="170"/>
        <v/>
      </c>
      <c r="Q171" s="22" t="str">
        <f t="shared" si="170"/>
        <v/>
      </c>
      <c r="R171" s="22" t="str">
        <f t="shared" si="170"/>
        <v/>
      </c>
      <c r="S171" s="22" t="str">
        <f t="shared" si="170"/>
        <v/>
      </c>
      <c r="T171" s="22" t="str">
        <f t="shared" si="170"/>
        <v/>
      </c>
      <c r="U171" s="22" t="str">
        <f t="shared" si="170"/>
        <v/>
      </c>
      <c r="V171" s="22" t="str">
        <f t="shared" si="170"/>
        <v/>
      </c>
      <c r="W171" s="22" t="str">
        <f t="shared" si="170"/>
        <v/>
      </c>
      <c r="X171" s="22" t="str">
        <f t="shared" si="170"/>
        <v/>
      </c>
      <c r="Y171" s="22" t="str">
        <f t="shared" si="170"/>
        <v/>
      </c>
      <c r="Z171" s="22" t="str">
        <f t="shared" si="170"/>
        <v/>
      </c>
      <c r="AA171" s="22" t="str">
        <f t="shared" si="170"/>
        <v/>
      </c>
      <c r="AB171" s="22" t="str">
        <f t="shared" si="170"/>
        <v/>
      </c>
      <c r="AC171" s="22" t="str">
        <f t="shared" si="170"/>
        <v/>
      </c>
      <c r="AD171" s="22" t="str">
        <f t="shared" si="170"/>
        <v/>
      </c>
      <c r="AE171" s="22" t="str">
        <f t="shared" si="170"/>
        <v/>
      </c>
      <c r="AF171" s="22" t="str">
        <f t="shared" si="170"/>
        <v/>
      </c>
      <c r="AG171" s="22" t="str">
        <f t="shared" si="170"/>
        <v/>
      </c>
      <c r="AH171" s="22" t="str">
        <f t="shared" si="170"/>
        <v/>
      </c>
      <c r="AI171" s="22" t="str">
        <f t="shared" si="170"/>
        <v/>
      </c>
      <c r="AJ171" s="22" t="str">
        <f t="shared" si="170"/>
        <v/>
      </c>
      <c r="AK171" s="22" t="str">
        <f t="shared" si="170"/>
        <v/>
      </c>
      <c r="AL171" s="22" t="str">
        <f t="shared" si="170"/>
        <v/>
      </c>
      <c r="AM171" s="22" t="str">
        <f t="shared" si="170"/>
        <v/>
      </c>
      <c r="AN171" s="22" t="str">
        <f t="shared" si="170"/>
        <v/>
      </c>
      <c r="AO171" s="22" t="str">
        <f t="shared" si="170"/>
        <v/>
      </c>
      <c r="AP171" s="22" t="str">
        <f t="shared" si="170"/>
        <v/>
      </c>
      <c r="AQ171" s="22" t="str">
        <f t="shared" si="170"/>
        <v/>
      </c>
      <c r="AR171" s="22" t="str">
        <f t="shared" si="170"/>
        <v/>
      </c>
      <c r="AS171" s="22" t="str">
        <f t="shared" si="170"/>
        <v/>
      </c>
    </row>
    <row r="172" spans="1:45" x14ac:dyDescent="0.3">
      <c r="A172" s="18">
        <f t="shared" si="22"/>
        <v>162</v>
      </c>
      <c r="B172" s="2">
        <f t="shared" si="23"/>
        <v>163</v>
      </c>
      <c r="C172" s="21" t="str" cm="1">
        <f t="array" ref="C172">IF(ISERROR(INDEX('Post-FTB Report'!$G$4:$G$5000,MATCH(1,($D$6='Post-FTB Report'!$F$4:$F$5000)*($A172='Post-FTB Report'!$E$4:$E$5000),0))),"",INDEX('Post-FTB Report'!$G$4:$G$5000,MATCH(1,($D$6='Post-FTB Report'!$F$4:$F$5000)*($A172='Post-FTB Report'!$E$4:$E$5000),0)))</f>
        <v/>
      </c>
      <c r="D172" s="20"/>
      <c r="E172" s="20"/>
      <c r="F172" s="32" t="str" cm="1">
        <f t="array" ref="F172">IF(ISERROR(INDEX('Post-FTB Report'!$K$4:$K$5000,MATCH(1,($D$6='Post-FTB Report'!$F$4:$F$5000)*($A172='Post-FTB Report'!$E$4:$E$5000),0))),"",INDEX('Post-FTB Report'!$K$4:$K$5000,MATCH(1,($D$6='Post-FTB Report'!$F$4:$F$5000)*($A172='Post-FTB Report'!$E$4:$E$5000),0)))</f>
        <v/>
      </c>
      <c r="G172" s="48" t="str" cm="1">
        <f t="array" ref="G172">IF(ISERROR(INDEX('Post-FTB Report'!$J$4:$J$5000,MATCH(1,($D$6='Post-FTB Report'!$F$4:$F$5000)*($A172='Post-FTB Report'!$E$4:$E$5000),0))),"",INDEX('Post-FTB Report'!$J$4:$J$5000,MATCH(1,($D$6='Post-FTB Report'!$F$4:$F$5000)*($A172='Post-FTB Report'!$E$4:$E$5000),0)))</f>
        <v/>
      </c>
      <c r="H172" s="90" t="str">
        <f t="shared" si="168"/>
        <v/>
      </c>
      <c r="J172" s="22" t="str">
        <f t="shared" ref="J172:AS172" si="171">IF(AND($G172&lt;K$7,$H172&gt;=K$7),$F172/12,"")</f>
        <v/>
      </c>
      <c r="K172" s="22" t="str">
        <f t="shared" si="171"/>
        <v/>
      </c>
      <c r="L172" s="22" t="str">
        <f t="shared" si="171"/>
        <v/>
      </c>
      <c r="M172" s="22" t="str">
        <f t="shared" si="171"/>
        <v/>
      </c>
      <c r="N172" s="22" t="str">
        <f t="shared" si="171"/>
        <v/>
      </c>
      <c r="O172" s="22" t="str">
        <f t="shared" si="171"/>
        <v/>
      </c>
      <c r="P172" s="22" t="str">
        <f t="shared" si="171"/>
        <v/>
      </c>
      <c r="Q172" s="22" t="str">
        <f t="shared" si="171"/>
        <v/>
      </c>
      <c r="R172" s="22" t="str">
        <f t="shared" si="171"/>
        <v/>
      </c>
      <c r="S172" s="22" t="str">
        <f t="shared" si="171"/>
        <v/>
      </c>
      <c r="T172" s="22" t="str">
        <f t="shared" si="171"/>
        <v/>
      </c>
      <c r="U172" s="22" t="str">
        <f t="shared" si="171"/>
        <v/>
      </c>
      <c r="V172" s="22" t="str">
        <f t="shared" si="171"/>
        <v/>
      </c>
      <c r="W172" s="22" t="str">
        <f t="shared" si="171"/>
        <v/>
      </c>
      <c r="X172" s="22" t="str">
        <f t="shared" si="171"/>
        <v/>
      </c>
      <c r="Y172" s="22" t="str">
        <f t="shared" si="171"/>
        <v/>
      </c>
      <c r="Z172" s="22" t="str">
        <f t="shared" si="171"/>
        <v/>
      </c>
      <c r="AA172" s="22" t="str">
        <f t="shared" si="171"/>
        <v/>
      </c>
      <c r="AB172" s="22" t="str">
        <f t="shared" si="171"/>
        <v/>
      </c>
      <c r="AC172" s="22" t="str">
        <f t="shared" si="171"/>
        <v/>
      </c>
      <c r="AD172" s="22" t="str">
        <f t="shared" si="171"/>
        <v/>
      </c>
      <c r="AE172" s="22" t="str">
        <f t="shared" si="171"/>
        <v/>
      </c>
      <c r="AF172" s="22" t="str">
        <f t="shared" si="171"/>
        <v/>
      </c>
      <c r="AG172" s="22" t="str">
        <f t="shared" si="171"/>
        <v/>
      </c>
      <c r="AH172" s="22" t="str">
        <f t="shared" si="171"/>
        <v/>
      </c>
      <c r="AI172" s="22" t="str">
        <f t="shared" si="171"/>
        <v/>
      </c>
      <c r="AJ172" s="22" t="str">
        <f t="shared" si="171"/>
        <v/>
      </c>
      <c r="AK172" s="22" t="str">
        <f t="shared" si="171"/>
        <v/>
      </c>
      <c r="AL172" s="22" t="str">
        <f t="shared" si="171"/>
        <v/>
      </c>
      <c r="AM172" s="22" t="str">
        <f t="shared" si="171"/>
        <v/>
      </c>
      <c r="AN172" s="22" t="str">
        <f t="shared" si="171"/>
        <v/>
      </c>
      <c r="AO172" s="22" t="str">
        <f t="shared" si="171"/>
        <v/>
      </c>
      <c r="AP172" s="22" t="str">
        <f t="shared" si="171"/>
        <v/>
      </c>
      <c r="AQ172" s="22" t="str">
        <f t="shared" si="171"/>
        <v/>
      </c>
      <c r="AR172" s="22" t="str">
        <f t="shared" si="171"/>
        <v/>
      </c>
      <c r="AS172" s="22" t="str">
        <f t="shared" si="171"/>
        <v/>
      </c>
    </row>
    <row r="173" spans="1:45" x14ac:dyDescent="0.3">
      <c r="A173" s="18">
        <f t="shared" si="22"/>
        <v>163</v>
      </c>
      <c r="B173" s="2">
        <f t="shared" si="23"/>
        <v>164</v>
      </c>
      <c r="C173" s="21" t="str" cm="1">
        <f t="array" ref="C173">IF(ISERROR(INDEX('Post-FTB Report'!$G$4:$G$5000,MATCH(1,($D$6='Post-FTB Report'!$F$4:$F$5000)*($A173='Post-FTB Report'!$E$4:$E$5000),0))),"",INDEX('Post-FTB Report'!$G$4:$G$5000,MATCH(1,($D$6='Post-FTB Report'!$F$4:$F$5000)*($A173='Post-FTB Report'!$E$4:$E$5000),0)))</f>
        <v/>
      </c>
      <c r="D173" s="20"/>
      <c r="E173" s="20"/>
      <c r="F173" s="32" t="str" cm="1">
        <f t="array" ref="F173">IF(ISERROR(INDEX('Post-FTB Report'!$K$4:$K$5000,MATCH(1,($D$6='Post-FTB Report'!$F$4:$F$5000)*($A173='Post-FTB Report'!$E$4:$E$5000),0))),"",INDEX('Post-FTB Report'!$K$4:$K$5000,MATCH(1,($D$6='Post-FTB Report'!$F$4:$F$5000)*($A173='Post-FTB Report'!$E$4:$E$5000),0)))</f>
        <v/>
      </c>
      <c r="G173" s="48" t="str" cm="1">
        <f t="array" ref="G173">IF(ISERROR(INDEX('Post-FTB Report'!$J$4:$J$5000,MATCH(1,($D$6='Post-FTB Report'!$F$4:$F$5000)*($A173='Post-FTB Report'!$E$4:$E$5000),0))),"",INDEX('Post-FTB Report'!$J$4:$J$5000,MATCH(1,($D$6='Post-FTB Report'!$F$4:$F$5000)*($A173='Post-FTB Report'!$E$4:$E$5000),0)))</f>
        <v/>
      </c>
      <c r="H173" s="90" t="str">
        <f t="shared" si="168"/>
        <v/>
      </c>
      <c r="J173" s="22" t="str">
        <f t="shared" ref="J173:AS173" si="172">IF(AND($G173&lt;K$7,$H173&gt;=K$7),$F173/12,"")</f>
        <v/>
      </c>
      <c r="K173" s="22" t="str">
        <f t="shared" si="172"/>
        <v/>
      </c>
      <c r="L173" s="22" t="str">
        <f t="shared" si="172"/>
        <v/>
      </c>
      <c r="M173" s="22" t="str">
        <f t="shared" si="172"/>
        <v/>
      </c>
      <c r="N173" s="22" t="str">
        <f t="shared" si="172"/>
        <v/>
      </c>
      <c r="O173" s="22" t="str">
        <f t="shared" si="172"/>
        <v/>
      </c>
      <c r="P173" s="22" t="str">
        <f t="shared" si="172"/>
        <v/>
      </c>
      <c r="Q173" s="22" t="str">
        <f t="shared" si="172"/>
        <v/>
      </c>
      <c r="R173" s="22" t="str">
        <f t="shared" si="172"/>
        <v/>
      </c>
      <c r="S173" s="22" t="str">
        <f t="shared" si="172"/>
        <v/>
      </c>
      <c r="T173" s="22" t="str">
        <f t="shared" si="172"/>
        <v/>
      </c>
      <c r="U173" s="22" t="str">
        <f t="shared" si="172"/>
        <v/>
      </c>
      <c r="V173" s="22" t="str">
        <f t="shared" si="172"/>
        <v/>
      </c>
      <c r="W173" s="22" t="str">
        <f t="shared" si="172"/>
        <v/>
      </c>
      <c r="X173" s="22" t="str">
        <f t="shared" si="172"/>
        <v/>
      </c>
      <c r="Y173" s="22" t="str">
        <f t="shared" si="172"/>
        <v/>
      </c>
      <c r="Z173" s="22" t="str">
        <f t="shared" si="172"/>
        <v/>
      </c>
      <c r="AA173" s="22" t="str">
        <f t="shared" si="172"/>
        <v/>
      </c>
      <c r="AB173" s="22" t="str">
        <f t="shared" si="172"/>
        <v/>
      </c>
      <c r="AC173" s="22" t="str">
        <f t="shared" si="172"/>
        <v/>
      </c>
      <c r="AD173" s="22" t="str">
        <f t="shared" si="172"/>
        <v/>
      </c>
      <c r="AE173" s="22" t="str">
        <f t="shared" si="172"/>
        <v/>
      </c>
      <c r="AF173" s="22" t="str">
        <f t="shared" si="172"/>
        <v/>
      </c>
      <c r="AG173" s="22" t="str">
        <f t="shared" si="172"/>
        <v/>
      </c>
      <c r="AH173" s="22" t="str">
        <f t="shared" si="172"/>
        <v/>
      </c>
      <c r="AI173" s="22" t="str">
        <f t="shared" si="172"/>
        <v/>
      </c>
      <c r="AJ173" s="22" t="str">
        <f t="shared" si="172"/>
        <v/>
      </c>
      <c r="AK173" s="22" t="str">
        <f t="shared" si="172"/>
        <v/>
      </c>
      <c r="AL173" s="22" t="str">
        <f t="shared" si="172"/>
        <v/>
      </c>
      <c r="AM173" s="22" t="str">
        <f t="shared" si="172"/>
        <v/>
      </c>
      <c r="AN173" s="22" t="str">
        <f t="shared" si="172"/>
        <v/>
      </c>
      <c r="AO173" s="22" t="str">
        <f t="shared" si="172"/>
        <v/>
      </c>
      <c r="AP173" s="22" t="str">
        <f t="shared" si="172"/>
        <v/>
      </c>
      <c r="AQ173" s="22" t="str">
        <f t="shared" si="172"/>
        <v/>
      </c>
      <c r="AR173" s="22" t="str">
        <f t="shared" si="172"/>
        <v/>
      </c>
      <c r="AS173" s="22" t="str">
        <f t="shared" si="172"/>
        <v/>
      </c>
    </row>
    <row r="174" spans="1:45" x14ac:dyDescent="0.3">
      <c r="A174" s="18">
        <f t="shared" si="22"/>
        <v>164</v>
      </c>
      <c r="B174" s="2">
        <f t="shared" si="23"/>
        <v>165</v>
      </c>
      <c r="C174" s="21" t="str" cm="1">
        <f t="array" ref="C174">IF(ISERROR(INDEX('Post-FTB Report'!$G$4:$G$5000,MATCH(1,($D$6='Post-FTB Report'!$F$4:$F$5000)*($A174='Post-FTB Report'!$E$4:$E$5000),0))),"",INDEX('Post-FTB Report'!$G$4:$G$5000,MATCH(1,($D$6='Post-FTB Report'!$F$4:$F$5000)*($A174='Post-FTB Report'!$E$4:$E$5000),0)))</f>
        <v/>
      </c>
      <c r="D174" s="20"/>
      <c r="E174" s="20"/>
      <c r="F174" s="32" t="str" cm="1">
        <f t="array" ref="F174">IF(ISERROR(INDEX('Post-FTB Report'!$K$4:$K$5000,MATCH(1,($D$6='Post-FTB Report'!$F$4:$F$5000)*($A174='Post-FTB Report'!$E$4:$E$5000),0))),"",INDEX('Post-FTB Report'!$K$4:$K$5000,MATCH(1,($D$6='Post-FTB Report'!$F$4:$F$5000)*($A174='Post-FTB Report'!$E$4:$E$5000),0)))</f>
        <v/>
      </c>
      <c r="G174" s="48" t="str" cm="1">
        <f t="array" ref="G174">IF(ISERROR(INDEX('Post-FTB Report'!$J$4:$J$5000,MATCH(1,($D$6='Post-FTB Report'!$F$4:$F$5000)*($A174='Post-FTB Report'!$E$4:$E$5000),0))),"",INDEX('Post-FTB Report'!$J$4:$J$5000,MATCH(1,($D$6='Post-FTB Report'!$F$4:$F$5000)*($A174='Post-FTB Report'!$E$4:$E$5000),0)))</f>
        <v/>
      </c>
      <c r="H174" s="90" t="str">
        <f t="shared" si="168"/>
        <v/>
      </c>
      <c r="J174" s="22" t="str">
        <f t="shared" ref="J174:AS174" si="173">IF(AND($G174&lt;K$7,$H174&gt;=K$7),$F174/12,"")</f>
        <v/>
      </c>
      <c r="K174" s="22" t="str">
        <f t="shared" si="173"/>
        <v/>
      </c>
      <c r="L174" s="22" t="str">
        <f t="shared" si="173"/>
        <v/>
      </c>
      <c r="M174" s="22" t="str">
        <f t="shared" si="173"/>
        <v/>
      </c>
      <c r="N174" s="22" t="str">
        <f t="shared" si="173"/>
        <v/>
      </c>
      <c r="O174" s="22" t="str">
        <f t="shared" si="173"/>
        <v/>
      </c>
      <c r="P174" s="22" t="str">
        <f t="shared" si="173"/>
        <v/>
      </c>
      <c r="Q174" s="22" t="str">
        <f t="shared" si="173"/>
        <v/>
      </c>
      <c r="R174" s="22" t="str">
        <f t="shared" si="173"/>
        <v/>
      </c>
      <c r="S174" s="22" t="str">
        <f t="shared" si="173"/>
        <v/>
      </c>
      <c r="T174" s="22" t="str">
        <f t="shared" si="173"/>
        <v/>
      </c>
      <c r="U174" s="22" t="str">
        <f t="shared" si="173"/>
        <v/>
      </c>
      <c r="V174" s="22" t="str">
        <f t="shared" si="173"/>
        <v/>
      </c>
      <c r="W174" s="22" t="str">
        <f t="shared" si="173"/>
        <v/>
      </c>
      <c r="X174" s="22" t="str">
        <f t="shared" si="173"/>
        <v/>
      </c>
      <c r="Y174" s="22" t="str">
        <f t="shared" si="173"/>
        <v/>
      </c>
      <c r="Z174" s="22" t="str">
        <f t="shared" si="173"/>
        <v/>
      </c>
      <c r="AA174" s="22" t="str">
        <f t="shared" si="173"/>
        <v/>
      </c>
      <c r="AB174" s="22" t="str">
        <f t="shared" si="173"/>
        <v/>
      </c>
      <c r="AC174" s="22" t="str">
        <f t="shared" si="173"/>
        <v/>
      </c>
      <c r="AD174" s="22" t="str">
        <f t="shared" si="173"/>
        <v/>
      </c>
      <c r="AE174" s="22" t="str">
        <f t="shared" si="173"/>
        <v/>
      </c>
      <c r="AF174" s="22" t="str">
        <f t="shared" si="173"/>
        <v/>
      </c>
      <c r="AG174" s="22" t="str">
        <f t="shared" si="173"/>
        <v/>
      </c>
      <c r="AH174" s="22" t="str">
        <f t="shared" si="173"/>
        <v/>
      </c>
      <c r="AI174" s="22" t="str">
        <f t="shared" si="173"/>
        <v/>
      </c>
      <c r="AJ174" s="22" t="str">
        <f t="shared" si="173"/>
        <v/>
      </c>
      <c r="AK174" s="22" t="str">
        <f t="shared" si="173"/>
        <v/>
      </c>
      <c r="AL174" s="22" t="str">
        <f t="shared" si="173"/>
        <v/>
      </c>
      <c r="AM174" s="22" t="str">
        <f t="shared" si="173"/>
        <v/>
      </c>
      <c r="AN174" s="22" t="str">
        <f t="shared" si="173"/>
        <v/>
      </c>
      <c r="AO174" s="22" t="str">
        <f t="shared" si="173"/>
        <v/>
      </c>
      <c r="AP174" s="22" t="str">
        <f t="shared" si="173"/>
        <v/>
      </c>
      <c r="AQ174" s="22" t="str">
        <f t="shared" si="173"/>
        <v/>
      </c>
      <c r="AR174" s="22" t="str">
        <f t="shared" si="173"/>
        <v/>
      </c>
      <c r="AS174" s="22" t="str">
        <f t="shared" si="173"/>
        <v/>
      </c>
    </row>
    <row r="175" spans="1:45" x14ac:dyDescent="0.3">
      <c r="A175" s="18">
        <f t="shared" si="22"/>
        <v>165</v>
      </c>
      <c r="B175" s="2">
        <f t="shared" si="23"/>
        <v>166</v>
      </c>
      <c r="C175" s="21" t="str" cm="1">
        <f t="array" ref="C175">IF(ISERROR(INDEX('Post-FTB Report'!$G$4:$G$5000,MATCH(1,($D$6='Post-FTB Report'!$F$4:$F$5000)*($A175='Post-FTB Report'!$E$4:$E$5000),0))),"",INDEX('Post-FTB Report'!$G$4:$G$5000,MATCH(1,($D$6='Post-FTB Report'!$F$4:$F$5000)*($A175='Post-FTB Report'!$E$4:$E$5000),0)))</f>
        <v/>
      </c>
      <c r="D175" s="20"/>
      <c r="E175" s="20"/>
      <c r="F175" s="32" t="str" cm="1">
        <f t="array" ref="F175">IF(ISERROR(INDEX('Post-FTB Report'!$K$4:$K$5000,MATCH(1,($D$6='Post-FTB Report'!$F$4:$F$5000)*($A175='Post-FTB Report'!$E$4:$E$5000),0))),"",INDEX('Post-FTB Report'!$K$4:$K$5000,MATCH(1,($D$6='Post-FTB Report'!$F$4:$F$5000)*($A175='Post-FTB Report'!$E$4:$E$5000),0)))</f>
        <v/>
      </c>
      <c r="G175" s="48" t="str" cm="1">
        <f t="array" ref="G175">IF(ISERROR(INDEX('Post-FTB Report'!$J$4:$J$5000,MATCH(1,($D$6='Post-FTB Report'!$F$4:$F$5000)*($A175='Post-FTB Report'!$E$4:$E$5000),0))),"",INDEX('Post-FTB Report'!$J$4:$J$5000,MATCH(1,($D$6='Post-FTB Report'!$F$4:$F$5000)*($A175='Post-FTB Report'!$E$4:$E$5000),0)))</f>
        <v/>
      </c>
      <c r="H175" s="90" t="str">
        <f t="shared" si="168"/>
        <v/>
      </c>
      <c r="J175" s="22" t="str">
        <f t="shared" ref="J175:AS175" si="174">IF(AND($G175&lt;K$7,$H175&gt;=K$7),$F175/12,"")</f>
        <v/>
      </c>
      <c r="K175" s="22" t="str">
        <f t="shared" si="174"/>
        <v/>
      </c>
      <c r="L175" s="22" t="str">
        <f t="shared" si="174"/>
        <v/>
      </c>
      <c r="M175" s="22" t="str">
        <f t="shared" si="174"/>
        <v/>
      </c>
      <c r="N175" s="22" t="str">
        <f t="shared" si="174"/>
        <v/>
      </c>
      <c r="O175" s="22" t="str">
        <f t="shared" si="174"/>
        <v/>
      </c>
      <c r="P175" s="22" t="str">
        <f t="shared" si="174"/>
        <v/>
      </c>
      <c r="Q175" s="22" t="str">
        <f t="shared" si="174"/>
        <v/>
      </c>
      <c r="R175" s="22" t="str">
        <f t="shared" si="174"/>
        <v/>
      </c>
      <c r="S175" s="22" t="str">
        <f t="shared" si="174"/>
        <v/>
      </c>
      <c r="T175" s="22" t="str">
        <f t="shared" si="174"/>
        <v/>
      </c>
      <c r="U175" s="22" t="str">
        <f t="shared" si="174"/>
        <v/>
      </c>
      <c r="V175" s="22" t="str">
        <f t="shared" si="174"/>
        <v/>
      </c>
      <c r="W175" s="22" t="str">
        <f t="shared" si="174"/>
        <v/>
      </c>
      <c r="X175" s="22" t="str">
        <f t="shared" si="174"/>
        <v/>
      </c>
      <c r="Y175" s="22" t="str">
        <f t="shared" si="174"/>
        <v/>
      </c>
      <c r="Z175" s="22" t="str">
        <f t="shared" si="174"/>
        <v/>
      </c>
      <c r="AA175" s="22" t="str">
        <f t="shared" si="174"/>
        <v/>
      </c>
      <c r="AB175" s="22" t="str">
        <f t="shared" si="174"/>
        <v/>
      </c>
      <c r="AC175" s="22" t="str">
        <f t="shared" si="174"/>
        <v/>
      </c>
      <c r="AD175" s="22" t="str">
        <f t="shared" si="174"/>
        <v/>
      </c>
      <c r="AE175" s="22" t="str">
        <f t="shared" si="174"/>
        <v/>
      </c>
      <c r="AF175" s="22" t="str">
        <f t="shared" si="174"/>
        <v/>
      </c>
      <c r="AG175" s="22" t="str">
        <f t="shared" si="174"/>
        <v/>
      </c>
      <c r="AH175" s="22" t="str">
        <f t="shared" si="174"/>
        <v/>
      </c>
      <c r="AI175" s="22" t="str">
        <f t="shared" si="174"/>
        <v/>
      </c>
      <c r="AJ175" s="22" t="str">
        <f t="shared" si="174"/>
        <v/>
      </c>
      <c r="AK175" s="22" t="str">
        <f t="shared" si="174"/>
        <v/>
      </c>
      <c r="AL175" s="22" t="str">
        <f t="shared" si="174"/>
        <v/>
      </c>
      <c r="AM175" s="22" t="str">
        <f t="shared" si="174"/>
        <v/>
      </c>
      <c r="AN175" s="22" t="str">
        <f t="shared" si="174"/>
        <v/>
      </c>
      <c r="AO175" s="22" t="str">
        <f t="shared" si="174"/>
        <v/>
      </c>
      <c r="AP175" s="22" t="str">
        <f t="shared" si="174"/>
        <v/>
      </c>
      <c r="AQ175" s="22" t="str">
        <f t="shared" si="174"/>
        <v/>
      </c>
      <c r="AR175" s="22" t="str">
        <f t="shared" si="174"/>
        <v/>
      </c>
      <c r="AS175" s="22" t="str">
        <f t="shared" si="174"/>
        <v/>
      </c>
    </row>
    <row r="176" spans="1:45" x14ac:dyDescent="0.3">
      <c r="A176" s="18">
        <f t="shared" si="22"/>
        <v>166</v>
      </c>
      <c r="B176" s="2">
        <f t="shared" si="23"/>
        <v>167</v>
      </c>
      <c r="C176" s="21" t="str" cm="1">
        <f t="array" ref="C176">IF(ISERROR(INDEX('Post-FTB Report'!$G$4:$G$5000,MATCH(1,($D$6='Post-FTB Report'!$F$4:$F$5000)*($A176='Post-FTB Report'!$E$4:$E$5000),0))),"",INDEX('Post-FTB Report'!$G$4:$G$5000,MATCH(1,($D$6='Post-FTB Report'!$F$4:$F$5000)*($A176='Post-FTB Report'!$E$4:$E$5000),0)))</f>
        <v/>
      </c>
      <c r="D176" s="20"/>
      <c r="E176" s="20"/>
      <c r="F176" s="32" t="str" cm="1">
        <f t="array" ref="F176">IF(ISERROR(INDEX('Post-FTB Report'!$K$4:$K$5000,MATCH(1,($D$6='Post-FTB Report'!$F$4:$F$5000)*($A176='Post-FTB Report'!$E$4:$E$5000),0))),"",INDEX('Post-FTB Report'!$K$4:$K$5000,MATCH(1,($D$6='Post-FTB Report'!$F$4:$F$5000)*($A176='Post-FTB Report'!$E$4:$E$5000),0)))</f>
        <v/>
      </c>
      <c r="G176" s="48" t="str" cm="1">
        <f t="array" ref="G176">IF(ISERROR(INDEX('Post-FTB Report'!$J$4:$J$5000,MATCH(1,($D$6='Post-FTB Report'!$F$4:$F$5000)*($A176='Post-FTB Report'!$E$4:$E$5000),0))),"",INDEX('Post-FTB Report'!$J$4:$J$5000,MATCH(1,($D$6='Post-FTB Report'!$F$4:$F$5000)*($A176='Post-FTB Report'!$E$4:$E$5000),0)))</f>
        <v/>
      </c>
      <c r="H176" s="90" t="str">
        <f t="shared" si="168"/>
        <v/>
      </c>
      <c r="J176" s="22" t="str">
        <f t="shared" ref="J176:AS176" si="175">IF(AND($G176&lt;K$7,$H176&gt;=K$7),$F176/12,"")</f>
        <v/>
      </c>
      <c r="K176" s="22" t="str">
        <f t="shared" si="175"/>
        <v/>
      </c>
      <c r="L176" s="22" t="str">
        <f t="shared" si="175"/>
        <v/>
      </c>
      <c r="M176" s="22" t="str">
        <f t="shared" si="175"/>
        <v/>
      </c>
      <c r="N176" s="22" t="str">
        <f t="shared" si="175"/>
        <v/>
      </c>
      <c r="O176" s="22" t="str">
        <f t="shared" si="175"/>
        <v/>
      </c>
      <c r="P176" s="22" t="str">
        <f t="shared" si="175"/>
        <v/>
      </c>
      <c r="Q176" s="22" t="str">
        <f t="shared" si="175"/>
        <v/>
      </c>
      <c r="R176" s="22" t="str">
        <f t="shared" si="175"/>
        <v/>
      </c>
      <c r="S176" s="22" t="str">
        <f t="shared" si="175"/>
        <v/>
      </c>
      <c r="T176" s="22" t="str">
        <f t="shared" si="175"/>
        <v/>
      </c>
      <c r="U176" s="22" t="str">
        <f t="shared" si="175"/>
        <v/>
      </c>
      <c r="V176" s="22" t="str">
        <f t="shared" si="175"/>
        <v/>
      </c>
      <c r="W176" s="22" t="str">
        <f t="shared" si="175"/>
        <v/>
      </c>
      <c r="X176" s="22" t="str">
        <f t="shared" si="175"/>
        <v/>
      </c>
      <c r="Y176" s="22" t="str">
        <f t="shared" si="175"/>
        <v/>
      </c>
      <c r="Z176" s="22" t="str">
        <f t="shared" si="175"/>
        <v/>
      </c>
      <c r="AA176" s="22" t="str">
        <f t="shared" si="175"/>
        <v/>
      </c>
      <c r="AB176" s="22" t="str">
        <f t="shared" si="175"/>
        <v/>
      </c>
      <c r="AC176" s="22" t="str">
        <f t="shared" si="175"/>
        <v/>
      </c>
      <c r="AD176" s="22" t="str">
        <f t="shared" si="175"/>
        <v/>
      </c>
      <c r="AE176" s="22" t="str">
        <f t="shared" si="175"/>
        <v/>
      </c>
      <c r="AF176" s="22" t="str">
        <f t="shared" si="175"/>
        <v/>
      </c>
      <c r="AG176" s="22" t="str">
        <f t="shared" si="175"/>
        <v/>
      </c>
      <c r="AH176" s="22" t="str">
        <f t="shared" si="175"/>
        <v/>
      </c>
      <c r="AI176" s="22" t="str">
        <f t="shared" si="175"/>
        <v/>
      </c>
      <c r="AJ176" s="22" t="str">
        <f t="shared" si="175"/>
        <v/>
      </c>
      <c r="AK176" s="22" t="str">
        <f t="shared" si="175"/>
        <v/>
      </c>
      <c r="AL176" s="22" t="str">
        <f t="shared" si="175"/>
        <v/>
      </c>
      <c r="AM176" s="22" t="str">
        <f t="shared" si="175"/>
        <v/>
      </c>
      <c r="AN176" s="22" t="str">
        <f t="shared" si="175"/>
        <v/>
      </c>
      <c r="AO176" s="22" t="str">
        <f t="shared" si="175"/>
        <v/>
      </c>
      <c r="AP176" s="22" t="str">
        <f t="shared" si="175"/>
        <v/>
      </c>
      <c r="AQ176" s="22" t="str">
        <f t="shared" si="175"/>
        <v/>
      </c>
      <c r="AR176" s="22" t="str">
        <f t="shared" si="175"/>
        <v/>
      </c>
      <c r="AS176" s="22" t="str">
        <f t="shared" si="175"/>
        <v/>
      </c>
    </row>
    <row r="177" spans="1:45" x14ac:dyDescent="0.3">
      <c r="A177" s="18">
        <f t="shared" si="22"/>
        <v>167</v>
      </c>
      <c r="B177" s="2">
        <f t="shared" si="23"/>
        <v>168</v>
      </c>
      <c r="C177" s="21" t="str" cm="1">
        <f t="array" ref="C177">IF(ISERROR(INDEX('Post-FTB Report'!$G$4:$G$5000,MATCH(1,($D$6='Post-FTB Report'!$F$4:$F$5000)*($A177='Post-FTB Report'!$E$4:$E$5000),0))),"",INDEX('Post-FTB Report'!$G$4:$G$5000,MATCH(1,($D$6='Post-FTB Report'!$F$4:$F$5000)*($A177='Post-FTB Report'!$E$4:$E$5000),0)))</f>
        <v/>
      </c>
      <c r="D177" s="20"/>
      <c r="E177" s="20"/>
      <c r="F177" s="32" t="str" cm="1">
        <f t="array" ref="F177">IF(ISERROR(INDEX('Post-FTB Report'!$K$4:$K$5000,MATCH(1,($D$6='Post-FTB Report'!$F$4:$F$5000)*($A177='Post-FTB Report'!$E$4:$E$5000),0))),"",INDEX('Post-FTB Report'!$K$4:$K$5000,MATCH(1,($D$6='Post-FTB Report'!$F$4:$F$5000)*($A177='Post-FTB Report'!$E$4:$E$5000),0)))</f>
        <v/>
      </c>
      <c r="G177" s="48" t="str" cm="1">
        <f t="array" ref="G177">IF(ISERROR(INDEX('Post-FTB Report'!$J$4:$J$5000,MATCH(1,($D$6='Post-FTB Report'!$F$4:$F$5000)*($A177='Post-FTB Report'!$E$4:$E$5000),0))),"",INDEX('Post-FTB Report'!$J$4:$J$5000,MATCH(1,($D$6='Post-FTB Report'!$F$4:$F$5000)*($A177='Post-FTB Report'!$E$4:$E$5000),0)))</f>
        <v/>
      </c>
      <c r="H177" s="90" t="str">
        <f t="shared" si="168"/>
        <v/>
      </c>
      <c r="J177" s="22" t="str">
        <f t="shared" ref="J177:AS177" si="176">IF(AND($G177&lt;K$7,$H177&gt;=K$7),$F177/12,"")</f>
        <v/>
      </c>
      <c r="K177" s="22" t="str">
        <f t="shared" si="176"/>
        <v/>
      </c>
      <c r="L177" s="22" t="str">
        <f t="shared" si="176"/>
        <v/>
      </c>
      <c r="M177" s="22" t="str">
        <f t="shared" si="176"/>
        <v/>
      </c>
      <c r="N177" s="22" t="str">
        <f t="shared" si="176"/>
        <v/>
      </c>
      <c r="O177" s="22" t="str">
        <f t="shared" si="176"/>
        <v/>
      </c>
      <c r="P177" s="22" t="str">
        <f t="shared" si="176"/>
        <v/>
      </c>
      <c r="Q177" s="22" t="str">
        <f t="shared" si="176"/>
        <v/>
      </c>
      <c r="R177" s="22" t="str">
        <f t="shared" si="176"/>
        <v/>
      </c>
      <c r="S177" s="22" t="str">
        <f t="shared" si="176"/>
        <v/>
      </c>
      <c r="T177" s="22" t="str">
        <f t="shared" si="176"/>
        <v/>
      </c>
      <c r="U177" s="22" t="str">
        <f t="shared" si="176"/>
        <v/>
      </c>
      <c r="V177" s="22" t="str">
        <f t="shared" si="176"/>
        <v/>
      </c>
      <c r="W177" s="22" t="str">
        <f t="shared" si="176"/>
        <v/>
      </c>
      <c r="X177" s="22" t="str">
        <f t="shared" si="176"/>
        <v/>
      </c>
      <c r="Y177" s="22" t="str">
        <f t="shared" si="176"/>
        <v/>
      </c>
      <c r="Z177" s="22" t="str">
        <f t="shared" si="176"/>
        <v/>
      </c>
      <c r="AA177" s="22" t="str">
        <f t="shared" si="176"/>
        <v/>
      </c>
      <c r="AB177" s="22" t="str">
        <f t="shared" si="176"/>
        <v/>
      </c>
      <c r="AC177" s="22" t="str">
        <f t="shared" si="176"/>
        <v/>
      </c>
      <c r="AD177" s="22" t="str">
        <f t="shared" si="176"/>
        <v/>
      </c>
      <c r="AE177" s="22" t="str">
        <f t="shared" si="176"/>
        <v/>
      </c>
      <c r="AF177" s="22" t="str">
        <f t="shared" si="176"/>
        <v/>
      </c>
      <c r="AG177" s="22" t="str">
        <f t="shared" si="176"/>
        <v/>
      </c>
      <c r="AH177" s="22" t="str">
        <f t="shared" si="176"/>
        <v/>
      </c>
      <c r="AI177" s="22" t="str">
        <f t="shared" si="176"/>
        <v/>
      </c>
      <c r="AJ177" s="22" t="str">
        <f t="shared" si="176"/>
        <v/>
      </c>
      <c r="AK177" s="22" t="str">
        <f t="shared" si="176"/>
        <v/>
      </c>
      <c r="AL177" s="22" t="str">
        <f t="shared" si="176"/>
        <v/>
      </c>
      <c r="AM177" s="22" t="str">
        <f t="shared" si="176"/>
        <v/>
      </c>
      <c r="AN177" s="22" t="str">
        <f t="shared" si="176"/>
        <v/>
      </c>
      <c r="AO177" s="22" t="str">
        <f t="shared" si="176"/>
        <v/>
      </c>
      <c r="AP177" s="22" t="str">
        <f t="shared" si="176"/>
        <v/>
      </c>
      <c r="AQ177" s="22" t="str">
        <f t="shared" si="176"/>
        <v/>
      </c>
      <c r="AR177" s="22" t="str">
        <f t="shared" si="176"/>
        <v/>
      </c>
      <c r="AS177" s="22" t="str">
        <f t="shared" si="176"/>
        <v/>
      </c>
    </row>
    <row r="178" spans="1:45" x14ac:dyDescent="0.3">
      <c r="A178" s="18">
        <f t="shared" si="22"/>
        <v>168</v>
      </c>
      <c r="B178" s="2">
        <f t="shared" si="23"/>
        <v>169</v>
      </c>
      <c r="C178" s="21" t="str" cm="1">
        <f t="array" ref="C178">IF(ISERROR(INDEX('Post-FTB Report'!$G$4:$G$5000,MATCH(1,($D$6='Post-FTB Report'!$F$4:$F$5000)*($A178='Post-FTB Report'!$E$4:$E$5000),0))),"",INDEX('Post-FTB Report'!$G$4:$G$5000,MATCH(1,($D$6='Post-FTB Report'!$F$4:$F$5000)*($A178='Post-FTB Report'!$E$4:$E$5000),0)))</f>
        <v/>
      </c>
      <c r="D178" s="20"/>
      <c r="E178" s="20"/>
      <c r="F178" s="32" t="str" cm="1">
        <f t="array" ref="F178">IF(ISERROR(INDEX('Post-FTB Report'!$K$4:$K$5000,MATCH(1,($D$6='Post-FTB Report'!$F$4:$F$5000)*($A178='Post-FTB Report'!$E$4:$E$5000),0))),"",INDEX('Post-FTB Report'!$K$4:$K$5000,MATCH(1,($D$6='Post-FTB Report'!$F$4:$F$5000)*($A178='Post-FTB Report'!$E$4:$E$5000),0)))</f>
        <v/>
      </c>
      <c r="G178" s="48" t="str" cm="1">
        <f t="array" ref="G178">IF(ISERROR(INDEX('Post-FTB Report'!$J$4:$J$5000,MATCH(1,($D$6='Post-FTB Report'!$F$4:$F$5000)*($A178='Post-FTB Report'!$E$4:$E$5000),0))),"",INDEX('Post-FTB Report'!$J$4:$J$5000,MATCH(1,($D$6='Post-FTB Report'!$F$4:$F$5000)*($A178='Post-FTB Report'!$E$4:$E$5000),0)))</f>
        <v/>
      </c>
      <c r="H178" s="90" t="str">
        <f t="shared" si="168"/>
        <v/>
      </c>
      <c r="J178" s="22" t="str">
        <f t="shared" ref="J178:AS178" si="177">IF(AND($G178&lt;K$7,$H178&gt;=K$7),$F178/12,"")</f>
        <v/>
      </c>
      <c r="K178" s="22" t="str">
        <f t="shared" si="177"/>
        <v/>
      </c>
      <c r="L178" s="22" t="str">
        <f t="shared" si="177"/>
        <v/>
      </c>
      <c r="M178" s="22" t="str">
        <f t="shared" si="177"/>
        <v/>
      </c>
      <c r="N178" s="22" t="str">
        <f t="shared" si="177"/>
        <v/>
      </c>
      <c r="O178" s="22" t="str">
        <f t="shared" si="177"/>
        <v/>
      </c>
      <c r="P178" s="22" t="str">
        <f t="shared" si="177"/>
        <v/>
      </c>
      <c r="Q178" s="22" t="str">
        <f t="shared" si="177"/>
        <v/>
      </c>
      <c r="R178" s="22" t="str">
        <f t="shared" si="177"/>
        <v/>
      </c>
      <c r="S178" s="22" t="str">
        <f t="shared" si="177"/>
        <v/>
      </c>
      <c r="T178" s="22" t="str">
        <f t="shared" si="177"/>
        <v/>
      </c>
      <c r="U178" s="22" t="str">
        <f t="shared" si="177"/>
        <v/>
      </c>
      <c r="V178" s="22" t="str">
        <f t="shared" si="177"/>
        <v/>
      </c>
      <c r="W178" s="22" t="str">
        <f t="shared" si="177"/>
        <v/>
      </c>
      <c r="X178" s="22" t="str">
        <f t="shared" si="177"/>
        <v/>
      </c>
      <c r="Y178" s="22" t="str">
        <f t="shared" si="177"/>
        <v/>
      </c>
      <c r="Z178" s="22" t="str">
        <f t="shared" si="177"/>
        <v/>
      </c>
      <c r="AA178" s="22" t="str">
        <f t="shared" si="177"/>
        <v/>
      </c>
      <c r="AB178" s="22" t="str">
        <f t="shared" si="177"/>
        <v/>
      </c>
      <c r="AC178" s="22" t="str">
        <f t="shared" si="177"/>
        <v/>
      </c>
      <c r="AD178" s="22" t="str">
        <f t="shared" si="177"/>
        <v/>
      </c>
      <c r="AE178" s="22" t="str">
        <f t="shared" si="177"/>
        <v/>
      </c>
      <c r="AF178" s="22" t="str">
        <f t="shared" si="177"/>
        <v/>
      </c>
      <c r="AG178" s="22" t="str">
        <f t="shared" si="177"/>
        <v/>
      </c>
      <c r="AH178" s="22" t="str">
        <f t="shared" si="177"/>
        <v/>
      </c>
      <c r="AI178" s="22" t="str">
        <f t="shared" si="177"/>
        <v/>
      </c>
      <c r="AJ178" s="22" t="str">
        <f t="shared" si="177"/>
        <v/>
      </c>
      <c r="AK178" s="22" t="str">
        <f t="shared" si="177"/>
        <v/>
      </c>
      <c r="AL178" s="22" t="str">
        <f t="shared" si="177"/>
        <v/>
      </c>
      <c r="AM178" s="22" t="str">
        <f t="shared" si="177"/>
        <v/>
      </c>
      <c r="AN178" s="22" t="str">
        <f t="shared" si="177"/>
        <v/>
      </c>
      <c r="AO178" s="22" t="str">
        <f t="shared" si="177"/>
        <v/>
      </c>
      <c r="AP178" s="22" t="str">
        <f t="shared" si="177"/>
        <v/>
      </c>
      <c r="AQ178" s="22" t="str">
        <f t="shared" si="177"/>
        <v/>
      </c>
      <c r="AR178" s="22" t="str">
        <f t="shared" si="177"/>
        <v/>
      </c>
      <c r="AS178" s="22" t="str">
        <f t="shared" si="177"/>
        <v/>
      </c>
    </row>
    <row r="179" spans="1:45" x14ac:dyDescent="0.3">
      <c r="A179" s="18">
        <f t="shared" si="22"/>
        <v>169</v>
      </c>
      <c r="B179" s="2">
        <f t="shared" si="23"/>
        <v>170</v>
      </c>
      <c r="C179" s="21" t="str" cm="1">
        <f t="array" ref="C179">IF(ISERROR(INDEX('Post-FTB Report'!$G$4:$G$5000,MATCH(1,($D$6='Post-FTB Report'!$F$4:$F$5000)*($A179='Post-FTB Report'!$E$4:$E$5000),0))),"",INDEX('Post-FTB Report'!$G$4:$G$5000,MATCH(1,($D$6='Post-FTB Report'!$F$4:$F$5000)*($A179='Post-FTB Report'!$E$4:$E$5000),0)))</f>
        <v/>
      </c>
      <c r="D179" s="20"/>
      <c r="E179" s="20"/>
      <c r="F179" s="32" t="str" cm="1">
        <f t="array" ref="F179">IF(ISERROR(INDEX('Post-FTB Report'!$K$4:$K$5000,MATCH(1,($D$6='Post-FTB Report'!$F$4:$F$5000)*($A179='Post-FTB Report'!$E$4:$E$5000),0))),"",INDEX('Post-FTB Report'!$K$4:$K$5000,MATCH(1,($D$6='Post-FTB Report'!$F$4:$F$5000)*($A179='Post-FTB Report'!$E$4:$E$5000),0)))</f>
        <v/>
      </c>
      <c r="G179" s="48" t="str" cm="1">
        <f t="array" ref="G179">IF(ISERROR(INDEX('Post-FTB Report'!$J$4:$J$5000,MATCH(1,($D$6='Post-FTB Report'!$F$4:$F$5000)*($A179='Post-FTB Report'!$E$4:$E$5000),0))),"",INDEX('Post-FTB Report'!$J$4:$J$5000,MATCH(1,($D$6='Post-FTB Report'!$F$4:$F$5000)*($A179='Post-FTB Report'!$E$4:$E$5000),0)))</f>
        <v/>
      </c>
      <c r="H179" s="90" t="str">
        <f t="shared" si="168"/>
        <v/>
      </c>
      <c r="J179" s="22" t="str">
        <f t="shared" ref="J179:AS179" si="178">IF(AND($G179&lt;K$7,$H179&gt;=K$7),$F179/12,"")</f>
        <v/>
      </c>
      <c r="K179" s="22" t="str">
        <f t="shared" si="178"/>
        <v/>
      </c>
      <c r="L179" s="22" t="str">
        <f t="shared" si="178"/>
        <v/>
      </c>
      <c r="M179" s="22" t="str">
        <f t="shared" si="178"/>
        <v/>
      </c>
      <c r="N179" s="22" t="str">
        <f t="shared" si="178"/>
        <v/>
      </c>
      <c r="O179" s="22" t="str">
        <f t="shared" si="178"/>
        <v/>
      </c>
      <c r="P179" s="22" t="str">
        <f t="shared" si="178"/>
        <v/>
      </c>
      <c r="Q179" s="22" t="str">
        <f t="shared" si="178"/>
        <v/>
      </c>
      <c r="R179" s="22" t="str">
        <f t="shared" si="178"/>
        <v/>
      </c>
      <c r="S179" s="22" t="str">
        <f t="shared" si="178"/>
        <v/>
      </c>
      <c r="T179" s="22" t="str">
        <f t="shared" si="178"/>
        <v/>
      </c>
      <c r="U179" s="22" t="str">
        <f t="shared" si="178"/>
        <v/>
      </c>
      <c r="V179" s="22" t="str">
        <f t="shared" si="178"/>
        <v/>
      </c>
      <c r="W179" s="22" t="str">
        <f t="shared" si="178"/>
        <v/>
      </c>
      <c r="X179" s="22" t="str">
        <f t="shared" si="178"/>
        <v/>
      </c>
      <c r="Y179" s="22" t="str">
        <f t="shared" si="178"/>
        <v/>
      </c>
      <c r="Z179" s="22" t="str">
        <f t="shared" si="178"/>
        <v/>
      </c>
      <c r="AA179" s="22" t="str">
        <f t="shared" si="178"/>
        <v/>
      </c>
      <c r="AB179" s="22" t="str">
        <f t="shared" si="178"/>
        <v/>
      </c>
      <c r="AC179" s="22" t="str">
        <f t="shared" si="178"/>
        <v/>
      </c>
      <c r="AD179" s="22" t="str">
        <f t="shared" si="178"/>
        <v/>
      </c>
      <c r="AE179" s="22" t="str">
        <f t="shared" si="178"/>
        <v/>
      </c>
      <c r="AF179" s="22" t="str">
        <f t="shared" si="178"/>
        <v/>
      </c>
      <c r="AG179" s="22" t="str">
        <f t="shared" si="178"/>
        <v/>
      </c>
      <c r="AH179" s="22" t="str">
        <f t="shared" si="178"/>
        <v/>
      </c>
      <c r="AI179" s="22" t="str">
        <f t="shared" si="178"/>
        <v/>
      </c>
      <c r="AJ179" s="22" t="str">
        <f t="shared" si="178"/>
        <v/>
      </c>
      <c r="AK179" s="22" t="str">
        <f t="shared" si="178"/>
        <v/>
      </c>
      <c r="AL179" s="22" t="str">
        <f t="shared" si="178"/>
        <v/>
      </c>
      <c r="AM179" s="22" t="str">
        <f t="shared" si="178"/>
        <v/>
      </c>
      <c r="AN179" s="22" t="str">
        <f t="shared" si="178"/>
        <v/>
      </c>
      <c r="AO179" s="22" t="str">
        <f t="shared" si="178"/>
        <v/>
      </c>
      <c r="AP179" s="22" t="str">
        <f t="shared" si="178"/>
        <v/>
      </c>
      <c r="AQ179" s="22" t="str">
        <f t="shared" si="178"/>
        <v/>
      </c>
      <c r="AR179" s="22" t="str">
        <f t="shared" si="178"/>
        <v/>
      </c>
      <c r="AS179" s="22" t="str">
        <f t="shared" si="178"/>
        <v/>
      </c>
    </row>
    <row r="180" spans="1:45" x14ac:dyDescent="0.3">
      <c r="A180" s="18">
        <f t="shared" si="22"/>
        <v>170</v>
      </c>
      <c r="B180" s="2">
        <f t="shared" si="23"/>
        <v>171</v>
      </c>
      <c r="C180" s="21" t="str" cm="1">
        <f t="array" ref="C180">IF(ISERROR(INDEX('Post-FTB Report'!$G$4:$G$5000,MATCH(1,($D$6='Post-FTB Report'!$F$4:$F$5000)*($A180='Post-FTB Report'!$E$4:$E$5000),0))),"",INDEX('Post-FTB Report'!$G$4:$G$5000,MATCH(1,($D$6='Post-FTB Report'!$F$4:$F$5000)*($A180='Post-FTB Report'!$E$4:$E$5000),0)))</f>
        <v/>
      </c>
      <c r="D180" s="20"/>
      <c r="E180" s="20"/>
      <c r="F180" s="32" t="str" cm="1">
        <f t="array" ref="F180">IF(ISERROR(INDEX('Post-FTB Report'!$K$4:$K$5000,MATCH(1,($D$6='Post-FTB Report'!$F$4:$F$5000)*($A180='Post-FTB Report'!$E$4:$E$5000),0))),"",INDEX('Post-FTB Report'!$K$4:$K$5000,MATCH(1,($D$6='Post-FTB Report'!$F$4:$F$5000)*($A180='Post-FTB Report'!$E$4:$E$5000),0)))</f>
        <v/>
      </c>
      <c r="G180" s="48" t="str" cm="1">
        <f t="array" ref="G180">IF(ISERROR(INDEX('Post-FTB Report'!$J$4:$J$5000,MATCH(1,($D$6='Post-FTB Report'!$F$4:$F$5000)*($A180='Post-FTB Report'!$E$4:$E$5000),0))),"",INDEX('Post-FTB Report'!$J$4:$J$5000,MATCH(1,($D$6='Post-FTB Report'!$F$4:$F$5000)*($A180='Post-FTB Report'!$E$4:$E$5000),0)))</f>
        <v/>
      </c>
      <c r="H180" s="90" t="str">
        <f t="shared" si="168"/>
        <v/>
      </c>
      <c r="J180" s="22" t="str">
        <f t="shared" ref="J180:AS180" si="179">IF(AND($G180&lt;K$7,$H180&gt;=K$7),$F180/12,"")</f>
        <v/>
      </c>
      <c r="K180" s="22" t="str">
        <f t="shared" si="179"/>
        <v/>
      </c>
      <c r="L180" s="22" t="str">
        <f t="shared" si="179"/>
        <v/>
      </c>
      <c r="M180" s="22" t="str">
        <f t="shared" si="179"/>
        <v/>
      </c>
      <c r="N180" s="22" t="str">
        <f t="shared" si="179"/>
        <v/>
      </c>
      <c r="O180" s="22" t="str">
        <f t="shared" si="179"/>
        <v/>
      </c>
      <c r="P180" s="22" t="str">
        <f t="shared" si="179"/>
        <v/>
      </c>
      <c r="Q180" s="22" t="str">
        <f t="shared" si="179"/>
        <v/>
      </c>
      <c r="R180" s="22" t="str">
        <f t="shared" si="179"/>
        <v/>
      </c>
      <c r="S180" s="22" t="str">
        <f t="shared" si="179"/>
        <v/>
      </c>
      <c r="T180" s="22" t="str">
        <f t="shared" si="179"/>
        <v/>
      </c>
      <c r="U180" s="22" t="str">
        <f t="shared" si="179"/>
        <v/>
      </c>
      <c r="V180" s="22" t="str">
        <f t="shared" si="179"/>
        <v/>
      </c>
      <c r="W180" s="22" t="str">
        <f t="shared" si="179"/>
        <v/>
      </c>
      <c r="X180" s="22" t="str">
        <f t="shared" si="179"/>
        <v/>
      </c>
      <c r="Y180" s="22" t="str">
        <f t="shared" si="179"/>
        <v/>
      </c>
      <c r="Z180" s="22" t="str">
        <f t="shared" si="179"/>
        <v/>
      </c>
      <c r="AA180" s="22" t="str">
        <f t="shared" si="179"/>
        <v/>
      </c>
      <c r="AB180" s="22" t="str">
        <f t="shared" si="179"/>
        <v/>
      </c>
      <c r="AC180" s="22" t="str">
        <f t="shared" si="179"/>
        <v/>
      </c>
      <c r="AD180" s="22" t="str">
        <f t="shared" si="179"/>
        <v/>
      </c>
      <c r="AE180" s="22" t="str">
        <f t="shared" si="179"/>
        <v/>
      </c>
      <c r="AF180" s="22" t="str">
        <f t="shared" si="179"/>
        <v/>
      </c>
      <c r="AG180" s="22" t="str">
        <f t="shared" si="179"/>
        <v/>
      </c>
      <c r="AH180" s="22" t="str">
        <f t="shared" si="179"/>
        <v/>
      </c>
      <c r="AI180" s="22" t="str">
        <f t="shared" si="179"/>
        <v/>
      </c>
      <c r="AJ180" s="22" t="str">
        <f t="shared" si="179"/>
        <v/>
      </c>
      <c r="AK180" s="22" t="str">
        <f t="shared" si="179"/>
        <v/>
      </c>
      <c r="AL180" s="22" t="str">
        <f t="shared" si="179"/>
        <v/>
      </c>
      <c r="AM180" s="22" t="str">
        <f t="shared" si="179"/>
        <v/>
      </c>
      <c r="AN180" s="22" t="str">
        <f t="shared" si="179"/>
        <v/>
      </c>
      <c r="AO180" s="22" t="str">
        <f t="shared" si="179"/>
        <v/>
      </c>
      <c r="AP180" s="22" t="str">
        <f t="shared" si="179"/>
        <v/>
      </c>
      <c r="AQ180" s="22" t="str">
        <f t="shared" si="179"/>
        <v/>
      </c>
      <c r="AR180" s="22" t="str">
        <f t="shared" si="179"/>
        <v/>
      </c>
      <c r="AS180" s="22" t="str">
        <f t="shared" si="179"/>
        <v/>
      </c>
    </row>
    <row r="181" spans="1:45" x14ac:dyDescent="0.3">
      <c r="A181" s="18">
        <f t="shared" si="22"/>
        <v>171</v>
      </c>
      <c r="B181" s="2">
        <f t="shared" si="23"/>
        <v>172</v>
      </c>
      <c r="C181" s="21" t="str" cm="1">
        <f t="array" ref="C181">IF(ISERROR(INDEX('Post-FTB Report'!$G$4:$G$5000,MATCH(1,($D$6='Post-FTB Report'!$F$4:$F$5000)*($A181='Post-FTB Report'!$E$4:$E$5000),0))),"",INDEX('Post-FTB Report'!$G$4:$G$5000,MATCH(1,($D$6='Post-FTB Report'!$F$4:$F$5000)*($A181='Post-FTB Report'!$E$4:$E$5000),0)))</f>
        <v/>
      </c>
      <c r="D181" s="20"/>
      <c r="E181" s="20"/>
      <c r="F181" s="32" t="str" cm="1">
        <f t="array" ref="F181">IF(ISERROR(INDEX('Post-FTB Report'!$K$4:$K$5000,MATCH(1,($D$6='Post-FTB Report'!$F$4:$F$5000)*($A181='Post-FTB Report'!$E$4:$E$5000),0))),"",INDEX('Post-FTB Report'!$K$4:$K$5000,MATCH(1,($D$6='Post-FTB Report'!$F$4:$F$5000)*($A181='Post-FTB Report'!$E$4:$E$5000),0)))</f>
        <v/>
      </c>
      <c r="G181" s="48" t="str" cm="1">
        <f t="array" ref="G181">IF(ISERROR(INDEX('Post-FTB Report'!$J$4:$J$5000,MATCH(1,($D$6='Post-FTB Report'!$F$4:$F$5000)*($A181='Post-FTB Report'!$E$4:$E$5000),0))),"",INDEX('Post-FTB Report'!$J$4:$J$5000,MATCH(1,($D$6='Post-FTB Report'!$F$4:$F$5000)*($A181='Post-FTB Report'!$E$4:$E$5000),0)))</f>
        <v/>
      </c>
      <c r="H181" s="90" t="str">
        <f t="shared" si="168"/>
        <v/>
      </c>
      <c r="J181" s="22" t="str">
        <f t="shared" ref="J181:AS181" si="180">IF(AND($G181&lt;K$7,$H181&gt;=K$7),$F181/12,"")</f>
        <v/>
      </c>
      <c r="K181" s="22" t="str">
        <f t="shared" si="180"/>
        <v/>
      </c>
      <c r="L181" s="22" t="str">
        <f t="shared" si="180"/>
        <v/>
      </c>
      <c r="M181" s="22" t="str">
        <f t="shared" si="180"/>
        <v/>
      </c>
      <c r="N181" s="22" t="str">
        <f t="shared" si="180"/>
        <v/>
      </c>
      <c r="O181" s="22" t="str">
        <f t="shared" si="180"/>
        <v/>
      </c>
      <c r="P181" s="22" t="str">
        <f t="shared" si="180"/>
        <v/>
      </c>
      <c r="Q181" s="22" t="str">
        <f t="shared" si="180"/>
        <v/>
      </c>
      <c r="R181" s="22" t="str">
        <f t="shared" si="180"/>
        <v/>
      </c>
      <c r="S181" s="22" t="str">
        <f t="shared" si="180"/>
        <v/>
      </c>
      <c r="T181" s="22" t="str">
        <f t="shared" si="180"/>
        <v/>
      </c>
      <c r="U181" s="22" t="str">
        <f t="shared" si="180"/>
        <v/>
      </c>
      <c r="V181" s="22" t="str">
        <f t="shared" si="180"/>
        <v/>
      </c>
      <c r="W181" s="22" t="str">
        <f t="shared" si="180"/>
        <v/>
      </c>
      <c r="X181" s="22" t="str">
        <f t="shared" si="180"/>
        <v/>
      </c>
      <c r="Y181" s="22" t="str">
        <f t="shared" si="180"/>
        <v/>
      </c>
      <c r="Z181" s="22" t="str">
        <f t="shared" si="180"/>
        <v/>
      </c>
      <c r="AA181" s="22" t="str">
        <f t="shared" si="180"/>
        <v/>
      </c>
      <c r="AB181" s="22" t="str">
        <f t="shared" si="180"/>
        <v/>
      </c>
      <c r="AC181" s="22" t="str">
        <f t="shared" si="180"/>
        <v/>
      </c>
      <c r="AD181" s="22" t="str">
        <f t="shared" si="180"/>
        <v/>
      </c>
      <c r="AE181" s="22" t="str">
        <f t="shared" si="180"/>
        <v/>
      </c>
      <c r="AF181" s="22" t="str">
        <f t="shared" si="180"/>
        <v/>
      </c>
      <c r="AG181" s="22" t="str">
        <f t="shared" si="180"/>
        <v/>
      </c>
      <c r="AH181" s="22" t="str">
        <f t="shared" si="180"/>
        <v/>
      </c>
      <c r="AI181" s="22" t="str">
        <f t="shared" si="180"/>
        <v/>
      </c>
      <c r="AJ181" s="22" t="str">
        <f t="shared" si="180"/>
        <v/>
      </c>
      <c r="AK181" s="22" t="str">
        <f t="shared" si="180"/>
        <v/>
      </c>
      <c r="AL181" s="22" t="str">
        <f t="shared" si="180"/>
        <v/>
      </c>
      <c r="AM181" s="22" t="str">
        <f t="shared" si="180"/>
        <v/>
      </c>
      <c r="AN181" s="22" t="str">
        <f t="shared" si="180"/>
        <v/>
      </c>
      <c r="AO181" s="22" t="str">
        <f t="shared" si="180"/>
        <v/>
      </c>
      <c r="AP181" s="22" t="str">
        <f t="shared" si="180"/>
        <v/>
      </c>
      <c r="AQ181" s="22" t="str">
        <f t="shared" si="180"/>
        <v/>
      </c>
      <c r="AR181" s="22" t="str">
        <f t="shared" si="180"/>
        <v/>
      </c>
      <c r="AS181" s="22" t="str">
        <f t="shared" si="180"/>
        <v/>
      </c>
    </row>
    <row r="182" spans="1:45" x14ac:dyDescent="0.3">
      <c r="A182" s="18">
        <f t="shared" si="22"/>
        <v>172</v>
      </c>
      <c r="B182" s="2">
        <f t="shared" si="23"/>
        <v>173</v>
      </c>
      <c r="C182" s="21" t="str" cm="1">
        <f t="array" ref="C182">IF(ISERROR(INDEX('Post-FTB Report'!$G$4:$G$5000,MATCH(1,($D$6='Post-FTB Report'!$F$4:$F$5000)*($A182='Post-FTB Report'!$E$4:$E$5000),0))),"",INDEX('Post-FTB Report'!$G$4:$G$5000,MATCH(1,($D$6='Post-FTB Report'!$F$4:$F$5000)*($A182='Post-FTB Report'!$E$4:$E$5000),0)))</f>
        <v/>
      </c>
      <c r="D182" s="20"/>
      <c r="E182" s="20"/>
      <c r="F182" s="32" t="str" cm="1">
        <f t="array" ref="F182">IF(ISERROR(INDEX('Post-FTB Report'!$K$4:$K$5000,MATCH(1,($D$6='Post-FTB Report'!$F$4:$F$5000)*($A182='Post-FTB Report'!$E$4:$E$5000),0))),"",INDEX('Post-FTB Report'!$K$4:$K$5000,MATCH(1,($D$6='Post-FTB Report'!$F$4:$F$5000)*($A182='Post-FTB Report'!$E$4:$E$5000),0)))</f>
        <v/>
      </c>
      <c r="G182" s="48" t="str" cm="1">
        <f t="array" ref="G182">IF(ISERROR(INDEX('Post-FTB Report'!$J$4:$J$5000,MATCH(1,($D$6='Post-FTB Report'!$F$4:$F$5000)*($A182='Post-FTB Report'!$E$4:$E$5000),0))),"",INDEX('Post-FTB Report'!$J$4:$J$5000,MATCH(1,($D$6='Post-FTB Report'!$F$4:$F$5000)*($A182='Post-FTB Report'!$E$4:$E$5000),0)))</f>
        <v/>
      </c>
      <c r="H182" s="90" t="str">
        <f t="shared" si="168"/>
        <v/>
      </c>
      <c r="J182" s="22" t="str">
        <f t="shared" ref="J182:AS182" si="181">IF(AND($G182&lt;K$7,$H182&gt;=K$7),$F182/12,"")</f>
        <v/>
      </c>
      <c r="K182" s="22" t="str">
        <f t="shared" si="181"/>
        <v/>
      </c>
      <c r="L182" s="22" t="str">
        <f t="shared" si="181"/>
        <v/>
      </c>
      <c r="M182" s="22" t="str">
        <f t="shared" si="181"/>
        <v/>
      </c>
      <c r="N182" s="22" t="str">
        <f t="shared" si="181"/>
        <v/>
      </c>
      <c r="O182" s="22" t="str">
        <f t="shared" si="181"/>
        <v/>
      </c>
      <c r="P182" s="22" t="str">
        <f t="shared" si="181"/>
        <v/>
      </c>
      <c r="Q182" s="22" t="str">
        <f t="shared" si="181"/>
        <v/>
      </c>
      <c r="R182" s="22" t="str">
        <f t="shared" si="181"/>
        <v/>
      </c>
      <c r="S182" s="22" t="str">
        <f t="shared" si="181"/>
        <v/>
      </c>
      <c r="T182" s="22" t="str">
        <f t="shared" si="181"/>
        <v/>
      </c>
      <c r="U182" s="22" t="str">
        <f t="shared" si="181"/>
        <v/>
      </c>
      <c r="V182" s="22" t="str">
        <f t="shared" si="181"/>
        <v/>
      </c>
      <c r="W182" s="22" t="str">
        <f t="shared" si="181"/>
        <v/>
      </c>
      <c r="X182" s="22" t="str">
        <f t="shared" si="181"/>
        <v/>
      </c>
      <c r="Y182" s="22" t="str">
        <f t="shared" si="181"/>
        <v/>
      </c>
      <c r="Z182" s="22" t="str">
        <f t="shared" si="181"/>
        <v/>
      </c>
      <c r="AA182" s="22" t="str">
        <f t="shared" si="181"/>
        <v/>
      </c>
      <c r="AB182" s="22" t="str">
        <f t="shared" si="181"/>
        <v/>
      </c>
      <c r="AC182" s="22" t="str">
        <f t="shared" si="181"/>
        <v/>
      </c>
      <c r="AD182" s="22" t="str">
        <f t="shared" si="181"/>
        <v/>
      </c>
      <c r="AE182" s="22" t="str">
        <f t="shared" si="181"/>
        <v/>
      </c>
      <c r="AF182" s="22" t="str">
        <f t="shared" si="181"/>
        <v/>
      </c>
      <c r="AG182" s="22" t="str">
        <f t="shared" si="181"/>
        <v/>
      </c>
      <c r="AH182" s="22" t="str">
        <f t="shared" si="181"/>
        <v/>
      </c>
      <c r="AI182" s="22" t="str">
        <f t="shared" si="181"/>
        <v/>
      </c>
      <c r="AJ182" s="22" t="str">
        <f t="shared" si="181"/>
        <v/>
      </c>
      <c r="AK182" s="22" t="str">
        <f t="shared" si="181"/>
        <v/>
      </c>
      <c r="AL182" s="22" t="str">
        <f t="shared" si="181"/>
        <v/>
      </c>
      <c r="AM182" s="22" t="str">
        <f t="shared" si="181"/>
        <v/>
      </c>
      <c r="AN182" s="22" t="str">
        <f t="shared" si="181"/>
        <v/>
      </c>
      <c r="AO182" s="22" t="str">
        <f t="shared" si="181"/>
        <v/>
      </c>
      <c r="AP182" s="22" t="str">
        <f t="shared" si="181"/>
        <v/>
      </c>
      <c r="AQ182" s="22" t="str">
        <f t="shared" si="181"/>
        <v/>
      </c>
      <c r="AR182" s="22" t="str">
        <f t="shared" si="181"/>
        <v/>
      </c>
      <c r="AS182" s="22" t="str">
        <f t="shared" si="181"/>
        <v/>
      </c>
    </row>
    <row r="183" spans="1:45" x14ac:dyDescent="0.3">
      <c r="A183" s="18">
        <f t="shared" si="22"/>
        <v>173</v>
      </c>
      <c r="B183" s="2">
        <f t="shared" si="23"/>
        <v>174</v>
      </c>
      <c r="C183" s="21" t="str" cm="1">
        <f t="array" ref="C183">IF(ISERROR(INDEX('Post-FTB Report'!$G$4:$G$5000,MATCH(1,($D$6='Post-FTB Report'!$F$4:$F$5000)*($A183='Post-FTB Report'!$E$4:$E$5000),0))),"",INDEX('Post-FTB Report'!$G$4:$G$5000,MATCH(1,($D$6='Post-FTB Report'!$F$4:$F$5000)*($A183='Post-FTB Report'!$E$4:$E$5000),0)))</f>
        <v/>
      </c>
      <c r="D183" s="20"/>
      <c r="E183" s="20"/>
      <c r="F183" s="32" t="str" cm="1">
        <f t="array" ref="F183">IF(ISERROR(INDEX('Post-FTB Report'!$K$4:$K$5000,MATCH(1,($D$6='Post-FTB Report'!$F$4:$F$5000)*($A183='Post-FTB Report'!$E$4:$E$5000),0))),"",INDEX('Post-FTB Report'!$K$4:$K$5000,MATCH(1,($D$6='Post-FTB Report'!$F$4:$F$5000)*($A183='Post-FTB Report'!$E$4:$E$5000),0)))</f>
        <v/>
      </c>
      <c r="G183" s="48" t="str" cm="1">
        <f t="array" ref="G183">IF(ISERROR(INDEX('Post-FTB Report'!$J$4:$J$5000,MATCH(1,($D$6='Post-FTB Report'!$F$4:$F$5000)*($A183='Post-FTB Report'!$E$4:$E$5000),0))),"",INDEX('Post-FTB Report'!$J$4:$J$5000,MATCH(1,($D$6='Post-FTB Report'!$F$4:$F$5000)*($A183='Post-FTB Report'!$E$4:$E$5000),0)))</f>
        <v/>
      </c>
      <c r="H183" s="90" t="str">
        <f t="shared" si="168"/>
        <v/>
      </c>
      <c r="J183" s="22" t="str">
        <f t="shared" ref="J183:AS183" si="182">IF(AND($G183&lt;K$7,$H183&gt;=K$7),$F183/12,"")</f>
        <v/>
      </c>
      <c r="K183" s="22" t="str">
        <f t="shared" si="182"/>
        <v/>
      </c>
      <c r="L183" s="22" t="str">
        <f t="shared" si="182"/>
        <v/>
      </c>
      <c r="M183" s="22" t="str">
        <f t="shared" si="182"/>
        <v/>
      </c>
      <c r="N183" s="22" t="str">
        <f t="shared" si="182"/>
        <v/>
      </c>
      <c r="O183" s="22" t="str">
        <f t="shared" si="182"/>
        <v/>
      </c>
      <c r="P183" s="22" t="str">
        <f t="shared" si="182"/>
        <v/>
      </c>
      <c r="Q183" s="22" t="str">
        <f t="shared" si="182"/>
        <v/>
      </c>
      <c r="R183" s="22" t="str">
        <f t="shared" si="182"/>
        <v/>
      </c>
      <c r="S183" s="22" t="str">
        <f t="shared" si="182"/>
        <v/>
      </c>
      <c r="T183" s="22" t="str">
        <f t="shared" si="182"/>
        <v/>
      </c>
      <c r="U183" s="22" t="str">
        <f t="shared" si="182"/>
        <v/>
      </c>
      <c r="V183" s="22" t="str">
        <f t="shared" si="182"/>
        <v/>
      </c>
      <c r="W183" s="22" t="str">
        <f t="shared" si="182"/>
        <v/>
      </c>
      <c r="X183" s="22" t="str">
        <f t="shared" si="182"/>
        <v/>
      </c>
      <c r="Y183" s="22" t="str">
        <f t="shared" si="182"/>
        <v/>
      </c>
      <c r="Z183" s="22" t="str">
        <f t="shared" si="182"/>
        <v/>
      </c>
      <c r="AA183" s="22" t="str">
        <f t="shared" si="182"/>
        <v/>
      </c>
      <c r="AB183" s="22" t="str">
        <f t="shared" si="182"/>
        <v/>
      </c>
      <c r="AC183" s="22" t="str">
        <f t="shared" si="182"/>
        <v/>
      </c>
      <c r="AD183" s="22" t="str">
        <f t="shared" si="182"/>
        <v/>
      </c>
      <c r="AE183" s="22" t="str">
        <f t="shared" si="182"/>
        <v/>
      </c>
      <c r="AF183" s="22" t="str">
        <f t="shared" si="182"/>
        <v/>
      </c>
      <c r="AG183" s="22" t="str">
        <f t="shared" si="182"/>
        <v/>
      </c>
      <c r="AH183" s="22" t="str">
        <f t="shared" si="182"/>
        <v/>
      </c>
      <c r="AI183" s="22" t="str">
        <f t="shared" si="182"/>
        <v/>
      </c>
      <c r="AJ183" s="22" t="str">
        <f t="shared" si="182"/>
        <v/>
      </c>
      <c r="AK183" s="22" t="str">
        <f t="shared" si="182"/>
        <v/>
      </c>
      <c r="AL183" s="22" t="str">
        <f t="shared" si="182"/>
        <v/>
      </c>
      <c r="AM183" s="22" t="str">
        <f t="shared" si="182"/>
        <v/>
      </c>
      <c r="AN183" s="22" t="str">
        <f t="shared" si="182"/>
        <v/>
      </c>
      <c r="AO183" s="22" t="str">
        <f t="shared" si="182"/>
        <v/>
      </c>
      <c r="AP183" s="22" t="str">
        <f t="shared" si="182"/>
        <v/>
      </c>
      <c r="AQ183" s="22" t="str">
        <f t="shared" si="182"/>
        <v/>
      </c>
      <c r="AR183" s="22" t="str">
        <f t="shared" si="182"/>
        <v/>
      </c>
      <c r="AS183" s="22" t="str">
        <f t="shared" si="182"/>
        <v/>
      </c>
    </row>
    <row r="184" spans="1:45" x14ac:dyDescent="0.3">
      <c r="A184" s="18">
        <f t="shared" si="22"/>
        <v>174</v>
      </c>
      <c r="B184" s="2">
        <f t="shared" si="23"/>
        <v>175</v>
      </c>
      <c r="C184" s="21" t="str" cm="1">
        <f t="array" ref="C184">IF(ISERROR(INDEX('Post-FTB Report'!$G$4:$G$5000,MATCH(1,($D$6='Post-FTB Report'!$F$4:$F$5000)*($A184='Post-FTB Report'!$E$4:$E$5000),0))),"",INDEX('Post-FTB Report'!$G$4:$G$5000,MATCH(1,($D$6='Post-FTB Report'!$F$4:$F$5000)*($A184='Post-FTB Report'!$E$4:$E$5000),0)))</f>
        <v/>
      </c>
      <c r="D184" s="20"/>
      <c r="E184" s="20"/>
      <c r="F184" s="32" t="str" cm="1">
        <f t="array" ref="F184">IF(ISERROR(INDEX('Post-FTB Report'!$K$4:$K$5000,MATCH(1,($D$6='Post-FTB Report'!$F$4:$F$5000)*($A184='Post-FTB Report'!$E$4:$E$5000),0))),"",INDEX('Post-FTB Report'!$K$4:$K$5000,MATCH(1,($D$6='Post-FTB Report'!$F$4:$F$5000)*($A184='Post-FTB Report'!$E$4:$E$5000),0)))</f>
        <v/>
      </c>
      <c r="G184" s="48" t="str" cm="1">
        <f t="array" ref="G184">IF(ISERROR(INDEX('Post-FTB Report'!$J$4:$J$5000,MATCH(1,($D$6='Post-FTB Report'!$F$4:$F$5000)*($A184='Post-FTB Report'!$E$4:$E$5000),0))),"",INDEX('Post-FTB Report'!$J$4:$J$5000,MATCH(1,($D$6='Post-FTB Report'!$F$4:$F$5000)*($A184='Post-FTB Report'!$E$4:$E$5000),0)))</f>
        <v/>
      </c>
      <c r="H184" s="90" t="str">
        <f t="shared" si="168"/>
        <v/>
      </c>
      <c r="J184" s="22" t="str">
        <f t="shared" ref="J184:AS184" si="183">IF(AND($G184&lt;K$7,$H184&gt;=K$7),$F184/12,"")</f>
        <v/>
      </c>
      <c r="K184" s="22" t="str">
        <f t="shared" si="183"/>
        <v/>
      </c>
      <c r="L184" s="22" t="str">
        <f t="shared" si="183"/>
        <v/>
      </c>
      <c r="M184" s="22" t="str">
        <f t="shared" si="183"/>
        <v/>
      </c>
      <c r="N184" s="22" t="str">
        <f t="shared" si="183"/>
        <v/>
      </c>
      <c r="O184" s="22" t="str">
        <f t="shared" si="183"/>
        <v/>
      </c>
      <c r="P184" s="22" t="str">
        <f t="shared" si="183"/>
        <v/>
      </c>
      <c r="Q184" s="22" t="str">
        <f t="shared" si="183"/>
        <v/>
      </c>
      <c r="R184" s="22" t="str">
        <f t="shared" si="183"/>
        <v/>
      </c>
      <c r="S184" s="22" t="str">
        <f t="shared" si="183"/>
        <v/>
      </c>
      <c r="T184" s="22" t="str">
        <f t="shared" si="183"/>
        <v/>
      </c>
      <c r="U184" s="22" t="str">
        <f t="shared" si="183"/>
        <v/>
      </c>
      <c r="V184" s="22" t="str">
        <f t="shared" si="183"/>
        <v/>
      </c>
      <c r="W184" s="22" t="str">
        <f t="shared" si="183"/>
        <v/>
      </c>
      <c r="X184" s="22" t="str">
        <f t="shared" si="183"/>
        <v/>
      </c>
      <c r="Y184" s="22" t="str">
        <f t="shared" si="183"/>
        <v/>
      </c>
      <c r="Z184" s="22" t="str">
        <f t="shared" si="183"/>
        <v/>
      </c>
      <c r="AA184" s="22" t="str">
        <f t="shared" si="183"/>
        <v/>
      </c>
      <c r="AB184" s="22" t="str">
        <f t="shared" si="183"/>
        <v/>
      </c>
      <c r="AC184" s="22" t="str">
        <f t="shared" si="183"/>
        <v/>
      </c>
      <c r="AD184" s="22" t="str">
        <f t="shared" si="183"/>
        <v/>
      </c>
      <c r="AE184" s="22" t="str">
        <f t="shared" si="183"/>
        <v/>
      </c>
      <c r="AF184" s="22" t="str">
        <f t="shared" si="183"/>
        <v/>
      </c>
      <c r="AG184" s="22" t="str">
        <f t="shared" si="183"/>
        <v/>
      </c>
      <c r="AH184" s="22" t="str">
        <f t="shared" si="183"/>
        <v/>
      </c>
      <c r="AI184" s="22" t="str">
        <f t="shared" si="183"/>
        <v/>
      </c>
      <c r="AJ184" s="22" t="str">
        <f t="shared" si="183"/>
        <v/>
      </c>
      <c r="AK184" s="22" t="str">
        <f t="shared" si="183"/>
        <v/>
      </c>
      <c r="AL184" s="22" t="str">
        <f t="shared" si="183"/>
        <v/>
      </c>
      <c r="AM184" s="22" t="str">
        <f t="shared" si="183"/>
        <v/>
      </c>
      <c r="AN184" s="22" t="str">
        <f t="shared" si="183"/>
        <v/>
      </c>
      <c r="AO184" s="22" t="str">
        <f t="shared" si="183"/>
        <v/>
      </c>
      <c r="AP184" s="22" t="str">
        <f t="shared" si="183"/>
        <v/>
      </c>
      <c r="AQ184" s="22" t="str">
        <f t="shared" si="183"/>
        <v/>
      </c>
      <c r="AR184" s="22" t="str">
        <f t="shared" si="183"/>
        <v/>
      </c>
      <c r="AS184" s="22" t="str">
        <f t="shared" si="183"/>
        <v/>
      </c>
    </row>
    <row r="185" spans="1:45" x14ac:dyDescent="0.3">
      <c r="A185" s="18">
        <f t="shared" si="22"/>
        <v>175</v>
      </c>
      <c r="B185" s="2">
        <f t="shared" si="23"/>
        <v>176</v>
      </c>
      <c r="C185" s="21" t="str" cm="1">
        <f t="array" ref="C185">IF(ISERROR(INDEX('Post-FTB Report'!$G$4:$G$5000,MATCH(1,($D$6='Post-FTB Report'!$F$4:$F$5000)*($A185='Post-FTB Report'!$E$4:$E$5000),0))),"",INDEX('Post-FTB Report'!$G$4:$G$5000,MATCH(1,($D$6='Post-FTB Report'!$F$4:$F$5000)*($A185='Post-FTB Report'!$E$4:$E$5000),0)))</f>
        <v/>
      </c>
      <c r="D185" s="20"/>
      <c r="E185" s="20"/>
      <c r="F185" s="32" t="str" cm="1">
        <f t="array" ref="F185">IF(ISERROR(INDEX('Post-FTB Report'!$K$4:$K$5000,MATCH(1,($D$6='Post-FTB Report'!$F$4:$F$5000)*($A185='Post-FTB Report'!$E$4:$E$5000),0))),"",INDEX('Post-FTB Report'!$K$4:$K$5000,MATCH(1,($D$6='Post-FTB Report'!$F$4:$F$5000)*($A185='Post-FTB Report'!$E$4:$E$5000),0)))</f>
        <v/>
      </c>
      <c r="G185" s="48" t="str" cm="1">
        <f t="array" ref="G185">IF(ISERROR(INDEX('Post-FTB Report'!$J$4:$J$5000,MATCH(1,($D$6='Post-FTB Report'!$F$4:$F$5000)*($A185='Post-FTB Report'!$E$4:$E$5000),0))),"",INDEX('Post-FTB Report'!$J$4:$J$5000,MATCH(1,($D$6='Post-FTB Report'!$F$4:$F$5000)*($A185='Post-FTB Report'!$E$4:$E$5000),0)))</f>
        <v/>
      </c>
      <c r="H185" s="90" t="str">
        <f t="shared" si="168"/>
        <v/>
      </c>
      <c r="J185" s="22" t="str">
        <f t="shared" ref="J185:AS185" si="184">IF(AND($G185&lt;K$7,$H185&gt;=K$7),$F185/12,"")</f>
        <v/>
      </c>
      <c r="K185" s="22" t="str">
        <f t="shared" si="184"/>
        <v/>
      </c>
      <c r="L185" s="22" t="str">
        <f t="shared" si="184"/>
        <v/>
      </c>
      <c r="M185" s="22" t="str">
        <f t="shared" si="184"/>
        <v/>
      </c>
      <c r="N185" s="22" t="str">
        <f t="shared" si="184"/>
        <v/>
      </c>
      <c r="O185" s="22" t="str">
        <f t="shared" si="184"/>
        <v/>
      </c>
      <c r="P185" s="22" t="str">
        <f t="shared" si="184"/>
        <v/>
      </c>
      <c r="Q185" s="22" t="str">
        <f t="shared" si="184"/>
        <v/>
      </c>
      <c r="R185" s="22" t="str">
        <f t="shared" si="184"/>
        <v/>
      </c>
      <c r="S185" s="22" t="str">
        <f t="shared" si="184"/>
        <v/>
      </c>
      <c r="T185" s="22" t="str">
        <f t="shared" si="184"/>
        <v/>
      </c>
      <c r="U185" s="22" t="str">
        <f t="shared" si="184"/>
        <v/>
      </c>
      <c r="V185" s="22" t="str">
        <f t="shared" si="184"/>
        <v/>
      </c>
      <c r="W185" s="22" t="str">
        <f t="shared" si="184"/>
        <v/>
      </c>
      <c r="X185" s="22" t="str">
        <f t="shared" si="184"/>
        <v/>
      </c>
      <c r="Y185" s="22" t="str">
        <f t="shared" si="184"/>
        <v/>
      </c>
      <c r="Z185" s="22" t="str">
        <f t="shared" si="184"/>
        <v/>
      </c>
      <c r="AA185" s="22" t="str">
        <f t="shared" si="184"/>
        <v/>
      </c>
      <c r="AB185" s="22" t="str">
        <f t="shared" si="184"/>
        <v/>
      </c>
      <c r="AC185" s="22" t="str">
        <f t="shared" si="184"/>
        <v/>
      </c>
      <c r="AD185" s="22" t="str">
        <f t="shared" si="184"/>
        <v/>
      </c>
      <c r="AE185" s="22" t="str">
        <f t="shared" si="184"/>
        <v/>
      </c>
      <c r="AF185" s="22" t="str">
        <f t="shared" si="184"/>
        <v/>
      </c>
      <c r="AG185" s="22" t="str">
        <f t="shared" si="184"/>
        <v/>
      </c>
      <c r="AH185" s="22" t="str">
        <f t="shared" si="184"/>
        <v/>
      </c>
      <c r="AI185" s="22" t="str">
        <f t="shared" si="184"/>
        <v/>
      </c>
      <c r="AJ185" s="22" t="str">
        <f t="shared" si="184"/>
        <v/>
      </c>
      <c r="AK185" s="22" t="str">
        <f t="shared" si="184"/>
        <v/>
      </c>
      <c r="AL185" s="22" t="str">
        <f t="shared" si="184"/>
        <v/>
      </c>
      <c r="AM185" s="22" t="str">
        <f t="shared" si="184"/>
        <v/>
      </c>
      <c r="AN185" s="22" t="str">
        <f t="shared" si="184"/>
        <v/>
      </c>
      <c r="AO185" s="22" t="str">
        <f t="shared" si="184"/>
        <v/>
      </c>
      <c r="AP185" s="22" t="str">
        <f t="shared" si="184"/>
        <v/>
      </c>
      <c r="AQ185" s="22" t="str">
        <f t="shared" si="184"/>
        <v/>
      </c>
      <c r="AR185" s="22" t="str">
        <f t="shared" si="184"/>
        <v/>
      </c>
      <c r="AS185" s="22" t="str">
        <f t="shared" si="184"/>
        <v/>
      </c>
    </row>
    <row r="186" spans="1:45" x14ac:dyDescent="0.3">
      <c r="A186" s="18">
        <f t="shared" si="22"/>
        <v>176</v>
      </c>
      <c r="B186" s="2">
        <f t="shared" si="23"/>
        <v>177</v>
      </c>
      <c r="C186" s="21" t="str" cm="1">
        <f t="array" ref="C186">IF(ISERROR(INDEX('Post-FTB Report'!$G$4:$G$5000,MATCH(1,($D$6='Post-FTB Report'!$F$4:$F$5000)*($A186='Post-FTB Report'!$E$4:$E$5000),0))),"",INDEX('Post-FTB Report'!$G$4:$G$5000,MATCH(1,($D$6='Post-FTB Report'!$F$4:$F$5000)*($A186='Post-FTB Report'!$E$4:$E$5000),0)))</f>
        <v/>
      </c>
      <c r="D186" s="20"/>
      <c r="E186" s="20"/>
      <c r="F186" s="32" t="str" cm="1">
        <f t="array" ref="F186">IF(ISERROR(INDEX('Post-FTB Report'!$K$4:$K$5000,MATCH(1,($D$6='Post-FTB Report'!$F$4:$F$5000)*($A186='Post-FTB Report'!$E$4:$E$5000),0))),"",INDEX('Post-FTB Report'!$K$4:$K$5000,MATCH(1,($D$6='Post-FTB Report'!$F$4:$F$5000)*($A186='Post-FTB Report'!$E$4:$E$5000),0)))</f>
        <v/>
      </c>
      <c r="G186" s="48" t="str" cm="1">
        <f t="array" ref="G186">IF(ISERROR(INDEX('Post-FTB Report'!$J$4:$J$5000,MATCH(1,($D$6='Post-FTB Report'!$F$4:$F$5000)*($A186='Post-FTB Report'!$E$4:$E$5000),0))),"",INDEX('Post-FTB Report'!$J$4:$J$5000,MATCH(1,($D$6='Post-FTB Report'!$F$4:$F$5000)*($A186='Post-FTB Report'!$E$4:$E$5000),0)))</f>
        <v/>
      </c>
      <c r="H186" s="90" t="str">
        <f t="shared" si="168"/>
        <v/>
      </c>
      <c r="J186" s="22" t="str">
        <f t="shared" ref="J186:AS186" si="185">IF(AND($G186&lt;K$7,$H186&gt;=K$7),$F186/12,"")</f>
        <v/>
      </c>
      <c r="K186" s="22" t="str">
        <f t="shared" si="185"/>
        <v/>
      </c>
      <c r="L186" s="22" t="str">
        <f t="shared" si="185"/>
        <v/>
      </c>
      <c r="M186" s="22" t="str">
        <f t="shared" si="185"/>
        <v/>
      </c>
      <c r="N186" s="22" t="str">
        <f t="shared" si="185"/>
        <v/>
      </c>
      <c r="O186" s="22" t="str">
        <f t="shared" si="185"/>
        <v/>
      </c>
      <c r="P186" s="22" t="str">
        <f t="shared" si="185"/>
        <v/>
      </c>
      <c r="Q186" s="22" t="str">
        <f t="shared" si="185"/>
        <v/>
      </c>
      <c r="R186" s="22" t="str">
        <f t="shared" si="185"/>
        <v/>
      </c>
      <c r="S186" s="22" t="str">
        <f t="shared" si="185"/>
        <v/>
      </c>
      <c r="T186" s="22" t="str">
        <f t="shared" si="185"/>
        <v/>
      </c>
      <c r="U186" s="22" t="str">
        <f t="shared" si="185"/>
        <v/>
      </c>
      <c r="V186" s="22" t="str">
        <f t="shared" si="185"/>
        <v/>
      </c>
      <c r="W186" s="22" t="str">
        <f t="shared" si="185"/>
        <v/>
      </c>
      <c r="X186" s="22" t="str">
        <f t="shared" si="185"/>
        <v/>
      </c>
      <c r="Y186" s="22" t="str">
        <f t="shared" si="185"/>
        <v/>
      </c>
      <c r="Z186" s="22" t="str">
        <f t="shared" si="185"/>
        <v/>
      </c>
      <c r="AA186" s="22" t="str">
        <f t="shared" si="185"/>
        <v/>
      </c>
      <c r="AB186" s="22" t="str">
        <f t="shared" si="185"/>
        <v/>
      </c>
      <c r="AC186" s="22" t="str">
        <f t="shared" si="185"/>
        <v/>
      </c>
      <c r="AD186" s="22" t="str">
        <f t="shared" si="185"/>
        <v/>
      </c>
      <c r="AE186" s="22" t="str">
        <f t="shared" si="185"/>
        <v/>
      </c>
      <c r="AF186" s="22" t="str">
        <f t="shared" si="185"/>
        <v/>
      </c>
      <c r="AG186" s="22" t="str">
        <f t="shared" si="185"/>
        <v/>
      </c>
      <c r="AH186" s="22" t="str">
        <f t="shared" si="185"/>
        <v/>
      </c>
      <c r="AI186" s="22" t="str">
        <f t="shared" si="185"/>
        <v/>
      </c>
      <c r="AJ186" s="22" t="str">
        <f t="shared" si="185"/>
        <v/>
      </c>
      <c r="AK186" s="22" t="str">
        <f t="shared" si="185"/>
        <v/>
      </c>
      <c r="AL186" s="22" t="str">
        <f t="shared" si="185"/>
        <v/>
      </c>
      <c r="AM186" s="22" t="str">
        <f t="shared" si="185"/>
        <v/>
      </c>
      <c r="AN186" s="22" t="str">
        <f t="shared" si="185"/>
        <v/>
      </c>
      <c r="AO186" s="22" t="str">
        <f t="shared" si="185"/>
        <v/>
      </c>
      <c r="AP186" s="22" t="str">
        <f t="shared" si="185"/>
        <v/>
      </c>
      <c r="AQ186" s="22" t="str">
        <f t="shared" si="185"/>
        <v/>
      </c>
      <c r="AR186" s="22" t="str">
        <f t="shared" si="185"/>
        <v/>
      </c>
      <c r="AS186" s="22" t="str">
        <f t="shared" si="185"/>
        <v/>
      </c>
    </row>
    <row r="187" spans="1:45" x14ac:dyDescent="0.3">
      <c r="A187" s="18">
        <f t="shared" si="22"/>
        <v>177</v>
      </c>
      <c r="B187" s="2">
        <f t="shared" si="23"/>
        <v>178</v>
      </c>
      <c r="C187" s="21" t="str" cm="1">
        <f t="array" ref="C187">IF(ISERROR(INDEX('Post-FTB Report'!$G$4:$G$5000,MATCH(1,($D$6='Post-FTB Report'!$F$4:$F$5000)*($A187='Post-FTB Report'!$E$4:$E$5000),0))),"",INDEX('Post-FTB Report'!$G$4:$G$5000,MATCH(1,($D$6='Post-FTB Report'!$F$4:$F$5000)*($A187='Post-FTB Report'!$E$4:$E$5000),0)))</f>
        <v/>
      </c>
      <c r="D187" s="20"/>
      <c r="E187" s="20"/>
      <c r="F187" s="32" t="str" cm="1">
        <f t="array" ref="F187">IF(ISERROR(INDEX('Post-FTB Report'!$K$4:$K$5000,MATCH(1,($D$6='Post-FTB Report'!$F$4:$F$5000)*($A187='Post-FTB Report'!$E$4:$E$5000),0))),"",INDEX('Post-FTB Report'!$K$4:$K$5000,MATCH(1,($D$6='Post-FTB Report'!$F$4:$F$5000)*($A187='Post-FTB Report'!$E$4:$E$5000),0)))</f>
        <v/>
      </c>
      <c r="G187" s="48" t="str" cm="1">
        <f t="array" ref="G187">IF(ISERROR(INDEX('Post-FTB Report'!$J$4:$J$5000,MATCH(1,($D$6='Post-FTB Report'!$F$4:$F$5000)*($A187='Post-FTB Report'!$E$4:$E$5000),0))),"",INDEX('Post-FTB Report'!$J$4:$J$5000,MATCH(1,($D$6='Post-FTB Report'!$F$4:$F$5000)*($A187='Post-FTB Report'!$E$4:$E$5000),0)))</f>
        <v/>
      </c>
      <c r="H187" s="90" t="str">
        <f t="shared" si="168"/>
        <v/>
      </c>
      <c r="J187" s="22" t="str">
        <f t="shared" ref="J187:AS187" si="186">IF(AND($G187&lt;K$7,$H187&gt;=K$7),$F187/12,"")</f>
        <v/>
      </c>
      <c r="K187" s="22" t="str">
        <f t="shared" si="186"/>
        <v/>
      </c>
      <c r="L187" s="22" t="str">
        <f t="shared" si="186"/>
        <v/>
      </c>
      <c r="M187" s="22" t="str">
        <f t="shared" si="186"/>
        <v/>
      </c>
      <c r="N187" s="22" t="str">
        <f t="shared" si="186"/>
        <v/>
      </c>
      <c r="O187" s="22" t="str">
        <f t="shared" si="186"/>
        <v/>
      </c>
      <c r="P187" s="22" t="str">
        <f t="shared" si="186"/>
        <v/>
      </c>
      <c r="Q187" s="22" t="str">
        <f t="shared" si="186"/>
        <v/>
      </c>
      <c r="R187" s="22" t="str">
        <f t="shared" si="186"/>
        <v/>
      </c>
      <c r="S187" s="22" t="str">
        <f t="shared" si="186"/>
        <v/>
      </c>
      <c r="T187" s="22" t="str">
        <f t="shared" si="186"/>
        <v/>
      </c>
      <c r="U187" s="22" t="str">
        <f t="shared" si="186"/>
        <v/>
      </c>
      <c r="V187" s="22" t="str">
        <f t="shared" si="186"/>
        <v/>
      </c>
      <c r="W187" s="22" t="str">
        <f t="shared" si="186"/>
        <v/>
      </c>
      <c r="X187" s="22" t="str">
        <f t="shared" si="186"/>
        <v/>
      </c>
      <c r="Y187" s="22" t="str">
        <f t="shared" si="186"/>
        <v/>
      </c>
      <c r="Z187" s="22" t="str">
        <f t="shared" si="186"/>
        <v/>
      </c>
      <c r="AA187" s="22" t="str">
        <f t="shared" si="186"/>
        <v/>
      </c>
      <c r="AB187" s="22" t="str">
        <f t="shared" si="186"/>
        <v/>
      </c>
      <c r="AC187" s="22" t="str">
        <f t="shared" si="186"/>
        <v/>
      </c>
      <c r="AD187" s="22" t="str">
        <f t="shared" si="186"/>
        <v/>
      </c>
      <c r="AE187" s="22" t="str">
        <f t="shared" si="186"/>
        <v/>
      </c>
      <c r="AF187" s="22" t="str">
        <f t="shared" si="186"/>
        <v/>
      </c>
      <c r="AG187" s="22" t="str">
        <f t="shared" si="186"/>
        <v/>
      </c>
      <c r="AH187" s="22" t="str">
        <f t="shared" si="186"/>
        <v/>
      </c>
      <c r="AI187" s="22" t="str">
        <f t="shared" si="186"/>
        <v/>
      </c>
      <c r="AJ187" s="22" t="str">
        <f t="shared" si="186"/>
        <v/>
      </c>
      <c r="AK187" s="22" t="str">
        <f t="shared" si="186"/>
        <v/>
      </c>
      <c r="AL187" s="22" t="str">
        <f t="shared" si="186"/>
        <v/>
      </c>
      <c r="AM187" s="22" t="str">
        <f t="shared" si="186"/>
        <v/>
      </c>
      <c r="AN187" s="22" t="str">
        <f t="shared" si="186"/>
        <v/>
      </c>
      <c r="AO187" s="22" t="str">
        <f t="shared" si="186"/>
        <v/>
      </c>
      <c r="AP187" s="22" t="str">
        <f t="shared" si="186"/>
        <v/>
      </c>
      <c r="AQ187" s="22" t="str">
        <f t="shared" si="186"/>
        <v/>
      </c>
      <c r="AR187" s="22" t="str">
        <f t="shared" si="186"/>
        <v/>
      </c>
      <c r="AS187" s="22" t="str">
        <f t="shared" si="186"/>
        <v/>
      </c>
    </row>
    <row r="188" spans="1:45" x14ac:dyDescent="0.3">
      <c r="A188" s="18">
        <f t="shared" si="22"/>
        <v>178</v>
      </c>
      <c r="B188" s="2">
        <f t="shared" si="23"/>
        <v>179</v>
      </c>
      <c r="C188" s="21" t="str" cm="1">
        <f t="array" ref="C188">IF(ISERROR(INDEX('Post-FTB Report'!$G$4:$G$5000,MATCH(1,($D$6='Post-FTB Report'!$F$4:$F$5000)*($A188='Post-FTB Report'!$E$4:$E$5000),0))),"",INDEX('Post-FTB Report'!$G$4:$G$5000,MATCH(1,($D$6='Post-FTB Report'!$F$4:$F$5000)*($A188='Post-FTB Report'!$E$4:$E$5000),0)))</f>
        <v/>
      </c>
      <c r="D188" s="20"/>
      <c r="E188" s="20"/>
      <c r="F188" s="32" t="str" cm="1">
        <f t="array" ref="F188">IF(ISERROR(INDEX('Post-FTB Report'!$K$4:$K$5000,MATCH(1,($D$6='Post-FTB Report'!$F$4:$F$5000)*($A188='Post-FTB Report'!$E$4:$E$5000),0))),"",INDEX('Post-FTB Report'!$K$4:$K$5000,MATCH(1,($D$6='Post-FTB Report'!$F$4:$F$5000)*($A188='Post-FTB Report'!$E$4:$E$5000),0)))</f>
        <v/>
      </c>
      <c r="G188" s="48" t="str" cm="1">
        <f t="array" ref="G188">IF(ISERROR(INDEX('Post-FTB Report'!$J$4:$J$5000,MATCH(1,($D$6='Post-FTB Report'!$F$4:$F$5000)*($A188='Post-FTB Report'!$E$4:$E$5000),0))),"",INDEX('Post-FTB Report'!$J$4:$J$5000,MATCH(1,($D$6='Post-FTB Report'!$F$4:$F$5000)*($A188='Post-FTB Report'!$E$4:$E$5000),0)))</f>
        <v/>
      </c>
      <c r="H188" s="90" t="str">
        <f t="shared" si="168"/>
        <v/>
      </c>
      <c r="J188" s="22" t="str">
        <f t="shared" ref="J188:AS188" si="187">IF(AND($G188&lt;K$7,$H188&gt;=K$7),$F188/12,"")</f>
        <v/>
      </c>
      <c r="K188" s="22" t="str">
        <f t="shared" si="187"/>
        <v/>
      </c>
      <c r="L188" s="22" t="str">
        <f t="shared" si="187"/>
        <v/>
      </c>
      <c r="M188" s="22" t="str">
        <f t="shared" si="187"/>
        <v/>
      </c>
      <c r="N188" s="22" t="str">
        <f t="shared" si="187"/>
        <v/>
      </c>
      <c r="O188" s="22" t="str">
        <f t="shared" si="187"/>
        <v/>
      </c>
      <c r="P188" s="22" t="str">
        <f t="shared" si="187"/>
        <v/>
      </c>
      <c r="Q188" s="22" t="str">
        <f t="shared" si="187"/>
        <v/>
      </c>
      <c r="R188" s="22" t="str">
        <f t="shared" si="187"/>
        <v/>
      </c>
      <c r="S188" s="22" t="str">
        <f t="shared" si="187"/>
        <v/>
      </c>
      <c r="T188" s="22" t="str">
        <f t="shared" si="187"/>
        <v/>
      </c>
      <c r="U188" s="22" t="str">
        <f t="shared" si="187"/>
        <v/>
      </c>
      <c r="V188" s="22" t="str">
        <f t="shared" si="187"/>
        <v/>
      </c>
      <c r="W188" s="22" t="str">
        <f t="shared" si="187"/>
        <v/>
      </c>
      <c r="X188" s="22" t="str">
        <f t="shared" si="187"/>
        <v/>
      </c>
      <c r="Y188" s="22" t="str">
        <f t="shared" si="187"/>
        <v/>
      </c>
      <c r="Z188" s="22" t="str">
        <f t="shared" si="187"/>
        <v/>
      </c>
      <c r="AA188" s="22" t="str">
        <f t="shared" si="187"/>
        <v/>
      </c>
      <c r="AB188" s="22" t="str">
        <f t="shared" si="187"/>
        <v/>
      </c>
      <c r="AC188" s="22" t="str">
        <f t="shared" si="187"/>
        <v/>
      </c>
      <c r="AD188" s="22" t="str">
        <f t="shared" si="187"/>
        <v/>
      </c>
      <c r="AE188" s="22" t="str">
        <f t="shared" si="187"/>
        <v/>
      </c>
      <c r="AF188" s="22" t="str">
        <f t="shared" si="187"/>
        <v/>
      </c>
      <c r="AG188" s="22" t="str">
        <f t="shared" si="187"/>
        <v/>
      </c>
      <c r="AH188" s="22" t="str">
        <f t="shared" si="187"/>
        <v/>
      </c>
      <c r="AI188" s="22" t="str">
        <f t="shared" si="187"/>
        <v/>
      </c>
      <c r="AJ188" s="22" t="str">
        <f t="shared" si="187"/>
        <v/>
      </c>
      <c r="AK188" s="22" t="str">
        <f t="shared" si="187"/>
        <v/>
      </c>
      <c r="AL188" s="22" t="str">
        <f t="shared" si="187"/>
        <v/>
      </c>
      <c r="AM188" s="22" t="str">
        <f t="shared" si="187"/>
        <v/>
      </c>
      <c r="AN188" s="22" t="str">
        <f t="shared" si="187"/>
        <v/>
      </c>
      <c r="AO188" s="22" t="str">
        <f t="shared" si="187"/>
        <v/>
      </c>
      <c r="AP188" s="22" t="str">
        <f t="shared" si="187"/>
        <v/>
      </c>
      <c r="AQ188" s="22" t="str">
        <f t="shared" si="187"/>
        <v/>
      </c>
      <c r="AR188" s="22" t="str">
        <f t="shared" si="187"/>
        <v/>
      </c>
      <c r="AS188" s="22" t="str">
        <f t="shared" si="187"/>
        <v/>
      </c>
    </row>
    <row r="189" spans="1:45" x14ac:dyDescent="0.3">
      <c r="A189" s="18">
        <f t="shared" si="22"/>
        <v>179</v>
      </c>
      <c r="B189" s="2">
        <f t="shared" si="23"/>
        <v>180</v>
      </c>
      <c r="C189" s="21" t="str" cm="1">
        <f t="array" ref="C189">IF(ISERROR(INDEX('Post-FTB Report'!$G$4:$G$5000,MATCH(1,($D$6='Post-FTB Report'!$F$4:$F$5000)*($A189='Post-FTB Report'!$E$4:$E$5000),0))),"",INDEX('Post-FTB Report'!$G$4:$G$5000,MATCH(1,($D$6='Post-FTB Report'!$F$4:$F$5000)*($A189='Post-FTB Report'!$E$4:$E$5000),0)))</f>
        <v/>
      </c>
      <c r="D189" s="20"/>
      <c r="E189" s="20"/>
      <c r="F189" s="32" t="str" cm="1">
        <f t="array" ref="F189">IF(ISERROR(INDEX('Post-FTB Report'!$K$4:$K$5000,MATCH(1,($D$6='Post-FTB Report'!$F$4:$F$5000)*($A189='Post-FTB Report'!$E$4:$E$5000),0))),"",INDEX('Post-FTB Report'!$K$4:$K$5000,MATCH(1,($D$6='Post-FTB Report'!$F$4:$F$5000)*($A189='Post-FTB Report'!$E$4:$E$5000),0)))</f>
        <v/>
      </c>
      <c r="G189" s="48" t="str" cm="1">
        <f t="array" ref="G189">IF(ISERROR(INDEX('Post-FTB Report'!$J$4:$J$5000,MATCH(1,($D$6='Post-FTB Report'!$F$4:$F$5000)*($A189='Post-FTB Report'!$E$4:$E$5000),0))),"",INDEX('Post-FTB Report'!$J$4:$J$5000,MATCH(1,($D$6='Post-FTB Report'!$F$4:$F$5000)*($A189='Post-FTB Report'!$E$4:$E$5000),0)))</f>
        <v/>
      </c>
      <c r="H189" s="90" t="str">
        <f t="shared" si="168"/>
        <v/>
      </c>
      <c r="J189" s="22" t="str">
        <f t="shared" ref="J189:AS189" si="188">IF(AND($G189&lt;K$7,$H189&gt;=K$7),$F189/12,"")</f>
        <v/>
      </c>
      <c r="K189" s="22" t="str">
        <f t="shared" si="188"/>
        <v/>
      </c>
      <c r="L189" s="22" t="str">
        <f t="shared" si="188"/>
        <v/>
      </c>
      <c r="M189" s="22" t="str">
        <f t="shared" si="188"/>
        <v/>
      </c>
      <c r="N189" s="22" t="str">
        <f t="shared" si="188"/>
        <v/>
      </c>
      <c r="O189" s="22" t="str">
        <f t="shared" si="188"/>
        <v/>
      </c>
      <c r="P189" s="22" t="str">
        <f t="shared" si="188"/>
        <v/>
      </c>
      <c r="Q189" s="22" t="str">
        <f t="shared" si="188"/>
        <v/>
      </c>
      <c r="R189" s="22" t="str">
        <f t="shared" si="188"/>
        <v/>
      </c>
      <c r="S189" s="22" t="str">
        <f t="shared" si="188"/>
        <v/>
      </c>
      <c r="T189" s="22" t="str">
        <f t="shared" si="188"/>
        <v/>
      </c>
      <c r="U189" s="22" t="str">
        <f t="shared" si="188"/>
        <v/>
      </c>
      <c r="V189" s="22" t="str">
        <f t="shared" si="188"/>
        <v/>
      </c>
      <c r="W189" s="22" t="str">
        <f t="shared" si="188"/>
        <v/>
      </c>
      <c r="X189" s="22" t="str">
        <f t="shared" si="188"/>
        <v/>
      </c>
      <c r="Y189" s="22" t="str">
        <f t="shared" si="188"/>
        <v/>
      </c>
      <c r="Z189" s="22" t="str">
        <f t="shared" si="188"/>
        <v/>
      </c>
      <c r="AA189" s="22" t="str">
        <f t="shared" si="188"/>
        <v/>
      </c>
      <c r="AB189" s="22" t="str">
        <f t="shared" si="188"/>
        <v/>
      </c>
      <c r="AC189" s="22" t="str">
        <f t="shared" si="188"/>
        <v/>
      </c>
      <c r="AD189" s="22" t="str">
        <f t="shared" si="188"/>
        <v/>
      </c>
      <c r="AE189" s="22" t="str">
        <f t="shared" si="188"/>
        <v/>
      </c>
      <c r="AF189" s="22" t="str">
        <f t="shared" si="188"/>
        <v/>
      </c>
      <c r="AG189" s="22" t="str">
        <f t="shared" si="188"/>
        <v/>
      </c>
      <c r="AH189" s="22" t="str">
        <f t="shared" si="188"/>
        <v/>
      </c>
      <c r="AI189" s="22" t="str">
        <f t="shared" si="188"/>
        <v/>
      </c>
      <c r="AJ189" s="22" t="str">
        <f t="shared" si="188"/>
        <v/>
      </c>
      <c r="AK189" s="22" t="str">
        <f t="shared" si="188"/>
        <v/>
      </c>
      <c r="AL189" s="22" t="str">
        <f t="shared" si="188"/>
        <v/>
      </c>
      <c r="AM189" s="22" t="str">
        <f t="shared" si="188"/>
        <v/>
      </c>
      <c r="AN189" s="22" t="str">
        <f t="shared" si="188"/>
        <v/>
      </c>
      <c r="AO189" s="22" t="str">
        <f t="shared" si="188"/>
        <v/>
      </c>
      <c r="AP189" s="22" t="str">
        <f t="shared" si="188"/>
        <v/>
      </c>
      <c r="AQ189" s="22" t="str">
        <f t="shared" si="188"/>
        <v/>
      </c>
      <c r="AR189" s="22" t="str">
        <f t="shared" si="188"/>
        <v/>
      </c>
      <c r="AS189" s="22" t="str">
        <f t="shared" si="188"/>
        <v/>
      </c>
    </row>
    <row r="190" spans="1:45" x14ac:dyDescent="0.3">
      <c r="A190" s="18">
        <f t="shared" si="22"/>
        <v>180</v>
      </c>
      <c r="B190" s="2">
        <f t="shared" si="23"/>
        <v>181</v>
      </c>
      <c r="C190" s="21" t="str" cm="1">
        <f t="array" ref="C190">IF(ISERROR(INDEX('Post-FTB Report'!$G$4:$G$5000,MATCH(1,($D$6='Post-FTB Report'!$F$4:$F$5000)*($A190='Post-FTB Report'!$E$4:$E$5000),0))),"",INDEX('Post-FTB Report'!$G$4:$G$5000,MATCH(1,($D$6='Post-FTB Report'!$F$4:$F$5000)*($A190='Post-FTB Report'!$E$4:$E$5000),0)))</f>
        <v/>
      </c>
      <c r="D190" s="20"/>
      <c r="E190" s="20"/>
      <c r="F190" s="32" t="str" cm="1">
        <f t="array" ref="F190">IF(ISERROR(INDEX('Post-FTB Report'!$K$4:$K$5000,MATCH(1,($D$6='Post-FTB Report'!$F$4:$F$5000)*($A190='Post-FTB Report'!$E$4:$E$5000),0))),"",INDEX('Post-FTB Report'!$K$4:$K$5000,MATCH(1,($D$6='Post-FTB Report'!$F$4:$F$5000)*($A190='Post-FTB Report'!$E$4:$E$5000),0)))</f>
        <v/>
      </c>
      <c r="G190" s="48" t="str" cm="1">
        <f t="array" ref="G190">IF(ISERROR(INDEX('Post-FTB Report'!$J$4:$J$5000,MATCH(1,($D$6='Post-FTB Report'!$F$4:$F$5000)*($A190='Post-FTB Report'!$E$4:$E$5000),0))),"",INDEX('Post-FTB Report'!$J$4:$J$5000,MATCH(1,($D$6='Post-FTB Report'!$F$4:$F$5000)*($A190='Post-FTB Report'!$E$4:$E$5000),0)))</f>
        <v/>
      </c>
      <c r="H190" s="90" t="str">
        <f t="shared" si="168"/>
        <v/>
      </c>
      <c r="J190" s="22" t="str">
        <f t="shared" ref="J190:AS190" si="189">IF(AND($G190&lt;K$7,$H190&gt;=K$7),$F190/12,"")</f>
        <v/>
      </c>
      <c r="K190" s="22" t="str">
        <f t="shared" si="189"/>
        <v/>
      </c>
      <c r="L190" s="22" t="str">
        <f t="shared" si="189"/>
        <v/>
      </c>
      <c r="M190" s="22" t="str">
        <f t="shared" si="189"/>
        <v/>
      </c>
      <c r="N190" s="22" t="str">
        <f t="shared" si="189"/>
        <v/>
      </c>
      <c r="O190" s="22" t="str">
        <f t="shared" si="189"/>
        <v/>
      </c>
      <c r="P190" s="22" t="str">
        <f t="shared" si="189"/>
        <v/>
      </c>
      <c r="Q190" s="22" t="str">
        <f t="shared" si="189"/>
        <v/>
      </c>
      <c r="R190" s="22" t="str">
        <f t="shared" si="189"/>
        <v/>
      </c>
      <c r="S190" s="22" t="str">
        <f t="shared" si="189"/>
        <v/>
      </c>
      <c r="T190" s="22" t="str">
        <f t="shared" si="189"/>
        <v/>
      </c>
      <c r="U190" s="22" t="str">
        <f t="shared" si="189"/>
        <v/>
      </c>
      <c r="V190" s="22" t="str">
        <f t="shared" si="189"/>
        <v/>
      </c>
      <c r="W190" s="22" t="str">
        <f t="shared" si="189"/>
        <v/>
      </c>
      <c r="X190" s="22" t="str">
        <f t="shared" si="189"/>
        <v/>
      </c>
      <c r="Y190" s="22" t="str">
        <f t="shared" si="189"/>
        <v/>
      </c>
      <c r="Z190" s="22" t="str">
        <f t="shared" si="189"/>
        <v/>
      </c>
      <c r="AA190" s="22" t="str">
        <f t="shared" si="189"/>
        <v/>
      </c>
      <c r="AB190" s="22" t="str">
        <f t="shared" si="189"/>
        <v/>
      </c>
      <c r="AC190" s="22" t="str">
        <f t="shared" si="189"/>
        <v/>
      </c>
      <c r="AD190" s="22" t="str">
        <f t="shared" si="189"/>
        <v/>
      </c>
      <c r="AE190" s="22" t="str">
        <f t="shared" si="189"/>
        <v/>
      </c>
      <c r="AF190" s="22" t="str">
        <f t="shared" si="189"/>
        <v/>
      </c>
      <c r="AG190" s="22" t="str">
        <f t="shared" si="189"/>
        <v/>
      </c>
      <c r="AH190" s="22" t="str">
        <f t="shared" si="189"/>
        <v/>
      </c>
      <c r="AI190" s="22" t="str">
        <f t="shared" si="189"/>
        <v/>
      </c>
      <c r="AJ190" s="22" t="str">
        <f t="shared" si="189"/>
        <v/>
      </c>
      <c r="AK190" s="22" t="str">
        <f t="shared" si="189"/>
        <v/>
      </c>
      <c r="AL190" s="22" t="str">
        <f t="shared" si="189"/>
        <v/>
      </c>
      <c r="AM190" s="22" t="str">
        <f t="shared" si="189"/>
        <v/>
      </c>
      <c r="AN190" s="22" t="str">
        <f t="shared" si="189"/>
        <v/>
      </c>
      <c r="AO190" s="22" t="str">
        <f t="shared" si="189"/>
        <v/>
      </c>
      <c r="AP190" s="22" t="str">
        <f t="shared" si="189"/>
        <v/>
      </c>
      <c r="AQ190" s="22" t="str">
        <f t="shared" si="189"/>
        <v/>
      </c>
      <c r="AR190" s="22" t="str">
        <f t="shared" si="189"/>
        <v/>
      </c>
      <c r="AS190" s="22" t="str">
        <f t="shared" si="189"/>
        <v/>
      </c>
    </row>
    <row r="191" spans="1:45" x14ac:dyDescent="0.3">
      <c r="A191" s="18">
        <f t="shared" si="22"/>
        <v>181</v>
      </c>
      <c r="B191" s="2">
        <f t="shared" si="23"/>
        <v>182</v>
      </c>
      <c r="C191" s="21" t="str" cm="1">
        <f t="array" ref="C191">IF(ISERROR(INDEX('Post-FTB Report'!$G$4:$G$5000,MATCH(1,($D$6='Post-FTB Report'!$F$4:$F$5000)*($A191='Post-FTB Report'!$E$4:$E$5000),0))),"",INDEX('Post-FTB Report'!$G$4:$G$5000,MATCH(1,($D$6='Post-FTB Report'!$F$4:$F$5000)*($A191='Post-FTB Report'!$E$4:$E$5000),0)))</f>
        <v/>
      </c>
      <c r="D191" s="20"/>
      <c r="E191" s="20"/>
      <c r="F191" s="32" t="str" cm="1">
        <f t="array" ref="F191">IF(ISERROR(INDEX('Post-FTB Report'!$K$4:$K$5000,MATCH(1,($D$6='Post-FTB Report'!$F$4:$F$5000)*($A191='Post-FTB Report'!$E$4:$E$5000),0))),"",INDEX('Post-FTB Report'!$K$4:$K$5000,MATCH(1,($D$6='Post-FTB Report'!$F$4:$F$5000)*($A191='Post-FTB Report'!$E$4:$E$5000),0)))</f>
        <v/>
      </c>
      <c r="G191" s="48" t="str" cm="1">
        <f t="array" ref="G191">IF(ISERROR(INDEX('Post-FTB Report'!$J$4:$J$5000,MATCH(1,($D$6='Post-FTB Report'!$F$4:$F$5000)*($A191='Post-FTB Report'!$E$4:$E$5000),0))),"",INDEX('Post-FTB Report'!$J$4:$J$5000,MATCH(1,($D$6='Post-FTB Report'!$F$4:$F$5000)*($A191='Post-FTB Report'!$E$4:$E$5000),0)))</f>
        <v/>
      </c>
      <c r="H191" s="90" t="str">
        <f t="shared" si="168"/>
        <v/>
      </c>
      <c r="J191" s="22" t="str">
        <f t="shared" ref="J191:AS191" si="190">IF(AND($G191&lt;K$7,$H191&gt;=K$7),$F191/12,"")</f>
        <v/>
      </c>
      <c r="K191" s="22" t="str">
        <f t="shared" si="190"/>
        <v/>
      </c>
      <c r="L191" s="22" t="str">
        <f t="shared" si="190"/>
        <v/>
      </c>
      <c r="M191" s="22" t="str">
        <f t="shared" si="190"/>
        <v/>
      </c>
      <c r="N191" s="22" t="str">
        <f t="shared" si="190"/>
        <v/>
      </c>
      <c r="O191" s="22" t="str">
        <f t="shared" si="190"/>
        <v/>
      </c>
      <c r="P191" s="22" t="str">
        <f t="shared" si="190"/>
        <v/>
      </c>
      <c r="Q191" s="22" t="str">
        <f t="shared" si="190"/>
        <v/>
      </c>
      <c r="R191" s="22" t="str">
        <f t="shared" si="190"/>
        <v/>
      </c>
      <c r="S191" s="22" t="str">
        <f t="shared" si="190"/>
        <v/>
      </c>
      <c r="T191" s="22" t="str">
        <f t="shared" si="190"/>
        <v/>
      </c>
      <c r="U191" s="22" t="str">
        <f t="shared" si="190"/>
        <v/>
      </c>
      <c r="V191" s="22" t="str">
        <f t="shared" si="190"/>
        <v/>
      </c>
      <c r="W191" s="22" t="str">
        <f t="shared" si="190"/>
        <v/>
      </c>
      <c r="X191" s="22" t="str">
        <f t="shared" si="190"/>
        <v/>
      </c>
      <c r="Y191" s="22" t="str">
        <f t="shared" si="190"/>
        <v/>
      </c>
      <c r="Z191" s="22" t="str">
        <f t="shared" si="190"/>
        <v/>
      </c>
      <c r="AA191" s="22" t="str">
        <f t="shared" si="190"/>
        <v/>
      </c>
      <c r="AB191" s="22" t="str">
        <f t="shared" si="190"/>
        <v/>
      </c>
      <c r="AC191" s="22" t="str">
        <f t="shared" si="190"/>
        <v/>
      </c>
      <c r="AD191" s="22" t="str">
        <f t="shared" si="190"/>
        <v/>
      </c>
      <c r="AE191" s="22" t="str">
        <f t="shared" si="190"/>
        <v/>
      </c>
      <c r="AF191" s="22" t="str">
        <f t="shared" si="190"/>
        <v/>
      </c>
      <c r="AG191" s="22" t="str">
        <f t="shared" si="190"/>
        <v/>
      </c>
      <c r="AH191" s="22" t="str">
        <f t="shared" si="190"/>
        <v/>
      </c>
      <c r="AI191" s="22" t="str">
        <f t="shared" si="190"/>
        <v/>
      </c>
      <c r="AJ191" s="22" t="str">
        <f t="shared" si="190"/>
        <v/>
      </c>
      <c r="AK191" s="22" t="str">
        <f t="shared" si="190"/>
        <v/>
      </c>
      <c r="AL191" s="22" t="str">
        <f t="shared" si="190"/>
        <v/>
      </c>
      <c r="AM191" s="22" t="str">
        <f t="shared" si="190"/>
        <v/>
      </c>
      <c r="AN191" s="22" t="str">
        <f t="shared" si="190"/>
        <v/>
      </c>
      <c r="AO191" s="22" t="str">
        <f t="shared" si="190"/>
        <v/>
      </c>
      <c r="AP191" s="22" t="str">
        <f t="shared" si="190"/>
        <v/>
      </c>
      <c r="AQ191" s="22" t="str">
        <f t="shared" si="190"/>
        <v/>
      </c>
      <c r="AR191" s="22" t="str">
        <f t="shared" si="190"/>
        <v/>
      </c>
      <c r="AS191" s="22" t="str">
        <f t="shared" si="190"/>
        <v/>
      </c>
    </row>
    <row r="192" spans="1:45" x14ac:dyDescent="0.3">
      <c r="A192" s="18">
        <f t="shared" si="22"/>
        <v>182</v>
      </c>
      <c r="B192" s="2">
        <f t="shared" si="23"/>
        <v>183</v>
      </c>
      <c r="C192" s="21" t="str" cm="1">
        <f t="array" ref="C192">IF(ISERROR(INDEX('Post-FTB Report'!$G$4:$G$5000,MATCH(1,($D$6='Post-FTB Report'!$F$4:$F$5000)*($A192='Post-FTB Report'!$E$4:$E$5000),0))),"",INDEX('Post-FTB Report'!$G$4:$G$5000,MATCH(1,($D$6='Post-FTB Report'!$F$4:$F$5000)*($A192='Post-FTB Report'!$E$4:$E$5000),0)))</f>
        <v/>
      </c>
      <c r="D192" s="20"/>
      <c r="E192" s="20"/>
      <c r="F192" s="32" t="str" cm="1">
        <f t="array" ref="F192">IF(ISERROR(INDEX('Post-FTB Report'!$K$4:$K$5000,MATCH(1,($D$6='Post-FTB Report'!$F$4:$F$5000)*($A192='Post-FTB Report'!$E$4:$E$5000),0))),"",INDEX('Post-FTB Report'!$K$4:$K$5000,MATCH(1,($D$6='Post-FTB Report'!$F$4:$F$5000)*($A192='Post-FTB Report'!$E$4:$E$5000),0)))</f>
        <v/>
      </c>
      <c r="G192" s="48" t="str" cm="1">
        <f t="array" ref="G192">IF(ISERROR(INDEX('Post-FTB Report'!$J$4:$J$5000,MATCH(1,($D$6='Post-FTB Report'!$F$4:$F$5000)*($A192='Post-FTB Report'!$E$4:$E$5000),0))),"",INDEX('Post-FTB Report'!$J$4:$J$5000,MATCH(1,($D$6='Post-FTB Report'!$F$4:$F$5000)*($A192='Post-FTB Report'!$E$4:$E$5000),0)))</f>
        <v/>
      </c>
      <c r="H192" s="90" t="str">
        <f t="shared" si="168"/>
        <v/>
      </c>
      <c r="J192" s="22" t="str">
        <f t="shared" ref="J192:AS192" si="191">IF(AND($G192&lt;K$7,$H192&gt;=K$7),$F192/12,"")</f>
        <v/>
      </c>
      <c r="K192" s="22" t="str">
        <f t="shared" si="191"/>
        <v/>
      </c>
      <c r="L192" s="22" t="str">
        <f t="shared" si="191"/>
        <v/>
      </c>
      <c r="M192" s="22" t="str">
        <f t="shared" si="191"/>
        <v/>
      </c>
      <c r="N192" s="22" t="str">
        <f t="shared" si="191"/>
        <v/>
      </c>
      <c r="O192" s="22" t="str">
        <f t="shared" si="191"/>
        <v/>
      </c>
      <c r="P192" s="22" t="str">
        <f t="shared" si="191"/>
        <v/>
      </c>
      <c r="Q192" s="22" t="str">
        <f t="shared" si="191"/>
        <v/>
      </c>
      <c r="R192" s="22" t="str">
        <f t="shared" si="191"/>
        <v/>
      </c>
      <c r="S192" s="22" t="str">
        <f t="shared" si="191"/>
        <v/>
      </c>
      <c r="T192" s="22" t="str">
        <f t="shared" si="191"/>
        <v/>
      </c>
      <c r="U192" s="22" t="str">
        <f t="shared" si="191"/>
        <v/>
      </c>
      <c r="V192" s="22" t="str">
        <f t="shared" si="191"/>
        <v/>
      </c>
      <c r="W192" s="22" t="str">
        <f t="shared" si="191"/>
        <v/>
      </c>
      <c r="X192" s="22" t="str">
        <f t="shared" si="191"/>
        <v/>
      </c>
      <c r="Y192" s="22" t="str">
        <f t="shared" si="191"/>
        <v/>
      </c>
      <c r="Z192" s="22" t="str">
        <f t="shared" si="191"/>
        <v/>
      </c>
      <c r="AA192" s="22" t="str">
        <f t="shared" si="191"/>
        <v/>
      </c>
      <c r="AB192" s="22" t="str">
        <f t="shared" si="191"/>
        <v/>
      </c>
      <c r="AC192" s="22" t="str">
        <f t="shared" si="191"/>
        <v/>
      </c>
      <c r="AD192" s="22" t="str">
        <f t="shared" si="191"/>
        <v/>
      </c>
      <c r="AE192" s="22" t="str">
        <f t="shared" si="191"/>
        <v/>
      </c>
      <c r="AF192" s="22" t="str">
        <f t="shared" si="191"/>
        <v/>
      </c>
      <c r="AG192" s="22" t="str">
        <f t="shared" si="191"/>
        <v/>
      </c>
      <c r="AH192" s="22" t="str">
        <f t="shared" si="191"/>
        <v/>
      </c>
      <c r="AI192" s="22" t="str">
        <f t="shared" si="191"/>
        <v/>
      </c>
      <c r="AJ192" s="22" t="str">
        <f t="shared" si="191"/>
        <v/>
      </c>
      <c r="AK192" s="22" t="str">
        <f t="shared" si="191"/>
        <v/>
      </c>
      <c r="AL192" s="22" t="str">
        <f t="shared" si="191"/>
        <v/>
      </c>
      <c r="AM192" s="22" t="str">
        <f t="shared" si="191"/>
        <v/>
      </c>
      <c r="AN192" s="22" t="str">
        <f t="shared" si="191"/>
        <v/>
      </c>
      <c r="AO192" s="22" t="str">
        <f t="shared" si="191"/>
        <v/>
      </c>
      <c r="AP192" s="22" t="str">
        <f t="shared" si="191"/>
        <v/>
      </c>
      <c r="AQ192" s="22" t="str">
        <f t="shared" si="191"/>
        <v/>
      </c>
      <c r="AR192" s="22" t="str">
        <f t="shared" si="191"/>
        <v/>
      </c>
      <c r="AS192" s="22" t="str">
        <f t="shared" si="191"/>
        <v/>
      </c>
    </row>
    <row r="193" spans="1:45" x14ac:dyDescent="0.3">
      <c r="A193" s="18">
        <f t="shared" si="22"/>
        <v>183</v>
      </c>
      <c r="B193" s="2">
        <f t="shared" si="23"/>
        <v>184</v>
      </c>
      <c r="C193" s="21" t="str" cm="1">
        <f t="array" ref="C193">IF(ISERROR(INDEX('Post-FTB Report'!$G$4:$G$5000,MATCH(1,($D$6='Post-FTB Report'!$F$4:$F$5000)*($A193='Post-FTB Report'!$E$4:$E$5000),0))),"",INDEX('Post-FTB Report'!$G$4:$G$5000,MATCH(1,($D$6='Post-FTB Report'!$F$4:$F$5000)*($A193='Post-FTB Report'!$E$4:$E$5000),0)))</f>
        <v/>
      </c>
      <c r="D193" s="20"/>
      <c r="E193" s="20"/>
      <c r="F193" s="32" t="str" cm="1">
        <f t="array" ref="F193">IF(ISERROR(INDEX('Post-FTB Report'!$K$4:$K$5000,MATCH(1,($D$6='Post-FTB Report'!$F$4:$F$5000)*($A193='Post-FTB Report'!$E$4:$E$5000),0))),"",INDEX('Post-FTB Report'!$K$4:$K$5000,MATCH(1,($D$6='Post-FTB Report'!$F$4:$F$5000)*($A193='Post-FTB Report'!$E$4:$E$5000),0)))</f>
        <v/>
      </c>
      <c r="G193" s="48" t="str" cm="1">
        <f t="array" ref="G193">IF(ISERROR(INDEX('Post-FTB Report'!$J$4:$J$5000,MATCH(1,($D$6='Post-FTB Report'!$F$4:$F$5000)*($A193='Post-FTB Report'!$E$4:$E$5000),0))),"",INDEX('Post-FTB Report'!$J$4:$J$5000,MATCH(1,($D$6='Post-FTB Report'!$F$4:$F$5000)*($A193='Post-FTB Report'!$E$4:$E$5000),0)))</f>
        <v/>
      </c>
      <c r="H193" s="90" t="str">
        <f t="shared" si="168"/>
        <v/>
      </c>
      <c r="J193" s="22" t="str">
        <f t="shared" ref="J193:AS193" si="192">IF(AND($G193&lt;K$7,$H193&gt;=K$7),$F193/12,"")</f>
        <v/>
      </c>
      <c r="K193" s="22" t="str">
        <f t="shared" si="192"/>
        <v/>
      </c>
      <c r="L193" s="22" t="str">
        <f t="shared" si="192"/>
        <v/>
      </c>
      <c r="M193" s="22" t="str">
        <f t="shared" si="192"/>
        <v/>
      </c>
      <c r="N193" s="22" t="str">
        <f t="shared" si="192"/>
        <v/>
      </c>
      <c r="O193" s="22" t="str">
        <f t="shared" si="192"/>
        <v/>
      </c>
      <c r="P193" s="22" t="str">
        <f t="shared" si="192"/>
        <v/>
      </c>
      <c r="Q193" s="22" t="str">
        <f t="shared" si="192"/>
        <v/>
      </c>
      <c r="R193" s="22" t="str">
        <f t="shared" si="192"/>
        <v/>
      </c>
      <c r="S193" s="22" t="str">
        <f t="shared" si="192"/>
        <v/>
      </c>
      <c r="T193" s="22" t="str">
        <f t="shared" si="192"/>
        <v/>
      </c>
      <c r="U193" s="22" t="str">
        <f t="shared" si="192"/>
        <v/>
      </c>
      <c r="V193" s="22" t="str">
        <f t="shared" si="192"/>
        <v/>
      </c>
      <c r="W193" s="22" t="str">
        <f t="shared" si="192"/>
        <v/>
      </c>
      <c r="X193" s="22" t="str">
        <f t="shared" si="192"/>
        <v/>
      </c>
      <c r="Y193" s="22" t="str">
        <f t="shared" si="192"/>
        <v/>
      </c>
      <c r="Z193" s="22" t="str">
        <f t="shared" si="192"/>
        <v/>
      </c>
      <c r="AA193" s="22" t="str">
        <f t="shared" si="192"/>
        <v/>
      </c>
      <c r="AB193" s="22" t="str">
        <f t="shared" si="192"/>
        <v/>
      </c>
      <c r="AC193" s="22" t="str">
        <f t="shared" si="192"/>
        <v/>
      </c>
      <c r="AD193" s="22" t="str">
        <f t="shared" si="192"/>
        <v/>
      </c>
      <c r="AE193" s="22" t="str">
        <f t="shared" si="192"/>
        <v/>
      </c>
      <c r="AF193" s="22" t="str">
        <f t="shared" si="192"/>
        <v/>
      </c>
      <c r="AG193" s="22" t="str">
        <f t="shared" si="192"/>
        <v/>
      </c>
      <c r="AH193" s="22" t="str">
        <f t="shared" si="192"/>
        <v/>
      </c>
      <c r="AI193" s="22" t="str">
        <f t="shared" si="192"/>
        <v/>
      </c>
      <c r="AJ193" s="22" t="str">
        <f t="shared" si="192"/>
        <v/>
      </c>
      <c r="AK193" s="22" t="str">
        <f t="shared" si="192"/>
        <v/>
      </c>
      <c r="AL193" s="22" t="str">
        <f t="shared" si="192"/>
        <v/>
      </c>
      <c r="AM193" s="22" t="str">
        <f t="shared" si="192"/>
        <v/>
      </c>
      <c r="AN193" s="22" t="str">
        <f t="shared" si="192"/>
        <v/>
      </c>
      <c r="AO193" s="22" t="str">
        <f t="shared" si="192"/>
        <v/>
      </c>
      <c r="AP193" s="22" t="str">
        <f t="shared" si="192"/>
        <v/>
      </c>
      <c r="AQ193" s="22" t="str">
        <f t="shared" si="192"/>
        <v/>
      </c>
      <c r="AR193" s="22" t="str">
        <f t="shared" si="192"/>
        <v/>
      </c>
      <c r="AS193" s="22" t="str">
        <f t="shared" si="192"/>
        <v/>
      </c>
    </row>
    <row r="194" spans="1:45" x14ac:dyDescent="0.3">
      <c r="A194" s="18">
        <f t="shared" si="22"/>
        <v>184</v>
      </c>
      <c r="B194" s="2">
        <f t="shared" si="23"/>
        <v>185</v>
      </c>
      <c r="C194" s="21" t="str" cm="1">
        <f t="array" ref="C194">IF(ISERROR(INDEX('Post-FTB Report'!$G$4:$G$5000,MATCH(1,($D$6='Post-FTB Report'!$F$4:$F$5000)*($A194='Post-FTB Report'!$E$4:$E$5000),0))),"",INDEX('Post-FTB Report'!$G$4:$G$5000,MATCH(1,($D$6='Post-FTB Report'!$F$4:$F$5000)*($A194='Post-FTB Report'!$E$4:$E$5000),0)))</f>
        <v/>
      </c>
      <c r="D194" s="20"/>
      <c r="E194" s="20"/>
      <c r="F194" s="32" t="str" cm="1">
        <f t="array" ref="F194">IF(ISERROR(INDEX('Post-FTB Report'!$K$4:$K$5000,MATCH(1,($D$6='Post-FTB Report'!$F$4:$F$5000)*($A194='Post-FTB Report'!$E$4:$E$5000),0))),"",INDEX('Post-FTB Report'!$K$4:$K$5000,MATCH(1,($D$6='Post-FTB Report'!$F$4:$F$5000)*($A194='Post-FTB Report'!$E$4:$E$5000),0)))</f>
        <v/>
      </c>
      <c r="G194" s="48" t="str" cm="1">
        <f t="array" ref="G194">IF(ISERROR(INDEX('Post-FTB Report'!$J$4:$J$5000,MATCH(1,($D$6='Post-FTB Report'!$F$4:$F$5000)*($A194='Post-FTB Report'!$E$4:$E$5000),0))),"",INDEX('Post-FTB Report'!$J$4:$J$5000,MATCH(1,($D$6='Post-FTB Report'!$F$4:$F$5000)*($A194='Post-FTB Report'!$E$4:$E$5000),0)))</f>
        <v/>
      </c>
      <c r="H194" s="90" t="str">
        <f t="shared" si="168"/>
        <v/>
      </c>
      <c r="J194" s="22" t="str">
        <f t="shared" ref="J194:AS194" si="193">IF(AND($G194&lt;K$7,$H194&gt;=K$7),$F194/12,"")</f>
        <v/>
      </c>
      <c r="K194" s="22" t="str">
        <f t="shared" si="193"/>
        <v/>
      </c>
      <c r="L194" s="22" t="str">
        <f t="shared" si="193"/>
        <v/>
      </c>
      <c r="M194" s="22" t="str">
        <f t="shared" si="193"/>
        <v/>
      </c>
      <c r="N194" s="22" t="str">
        <f t="shared" si="193"/>
        <v/>
      </c>
      <c r="O194" s="22" t="str">
        <f t="shared" si="193"/>
        <v/>
      </c>
      <c r="P194" s="22" t="str">
        <f t="shared" si="193"/>
        <v/>
      </c>
      <c r="Q194" s="22" t="str">
        <f t="shared" si="193"/>
        <v/>
      </c>
      <c r="R194" s="22" t="str">
        <f t="shared" si="193"/>
        <v/>
      </c>
      <c r="S194" s="22" t="str">
        <f t="shared" si="193"/>
        <v/>
      </c>
      <c r="T194" s="22" t="str">
        <f t="shared" si="193"/>
        <v/>
      </c>
      <c r="U194" s="22" t="str">
        <f t="shared" si="193"/>
        <v/>
      </c>
      <c r="V194" s="22" t="str">
        <f t="shared" si="193"/>
        <v/>
      </c>
      <c r="W194" s="22" t="str">
        <f t="shared" si="193"/>
        <v/>
      </c>
      <c r="X194" s="22" t="str">
        <f t="shared" si="193"/>
        <v/>
      </c>
      <c r="Y194" s="22" t="str">
        <f t="shared" si="193"/>
        <v/>
      </c>
      <c r="Z194" s="22" t="str">
        <f t="shared" si="193"/>
        <v/>
      </c>
      <c r="AA194" s="22" t="str">
        <f t="shared" si="193"/>
        <v/>
      </c>
      <c r="AB194" s="22" t="str">
        <f t="shared" si="193"/>
        <v/>
      </c>
      <c r="AC194" s="22" t="str">
        <f t="shared" si="193"/>
        <v/>
      </c>
      <c r="AD194" s="22" t="str">
        <f t="shared" si="193"/>
        <v/>
      </c>
      <c r="AE194" s="22" t="str">
        <f t="shared" si="193"/>
        <v/>
      </c>
      <c r="AF194" s="22" t="str">
        <f t="shared" si="193"/>
        <v/>
      </c>
      <c r="AG194" s="22" t="str">
        <f t="shared" si="193"/>
        <v/>
      </c>
      <c r="AH194" s="22" t="str">
        <f t="shared" si="193"/>
        <v/>
      </c>
      <c r="AI194" s="22" t="str">
        <f t="shared" si="193"/>
        <v/>
      </c>
      <c r="AJ194" s="22" t="str">
        <f t="shared" si="193"/>
        <v/>
      </c>
      <c r="AK194" s="22" t="str">
        <f t="shared" si="193"/>
        <v/>
      </c>
      <c r="AL194" s="22" t="str">
        <f t="shared" si="193"/>
        <v/>
      </c>
      <c r="AM194" s="22" t="str">
        <f t="shared" si="193"/>
        <v/>
      </c>
      <c r="AN194" s="22" t="str">
        <f t="shared" si="193"/>
        <v/>
      </c>
      <c r="AO194" s="22" t="str">
        <f t="shared" si="193"/>
        <v/>
      </c>
      <c r="AP194" s="22" t="str">
        <f t="shared" si="193"/>
        <v/>
      </c>
      <c r="AQ194" s="22" t="str">
        <f t="shared" si="193"/>
        <v/>
      </c>
      <c r="AR194" s="22" t="str">
        <f t="shared" si="193"/>
        <v/>
      </c>
      <c r="AS194" s="22" t="str">
        <f t="shared" si="193"/>
        <v/>
      </c>
    </row>
    <row r="195" spans="1:45" x14ac:dyDescent="0.3">
      <c r="A195" s="18">
        <f t="shared" si="22"/>
        <v>185</v>
      </c>
      <c r="B195" s="2">
        <f t="shared" si="23"/>
        <v>186</v>
      </c>
      <c r="C195" s="21" t="str" cm="1">
        <f t="array" ref="C195">IF(ISERROR(INDEX('Post-FTB Report'!$G$4:$G$5000,MATCH(1,($D$6='Post-FTB Report'!$F$4:$F$5000)*($A195='Post-FTB Report'!$E$4:$E$5000),0))),"",INDEX('Post-FTB Report'!$G$4:$G$5000,MATCH(1,($D$6='Post-FTB Report'!$F$4:$F$5000)*($A195='Post-FTB Report'!$E$4:$E$5000),0)))</f>
        <v/>
      </c>
      <c r="D195" s="20"/>
      <c r="E195" s="20"/>
      <c r="F195" s="32" t="str" cm="1">
        <f t="array" ref="F195">IF(ISERROR(INDEX('Post-FTB Report'!$K$4:$K$5000,MATCH(1,($D$6='Post-FTB Report'!$F$4:$F$5000)*($A195='Post-FTB Report'!$E$4:$E$5000),0))),"",INDEX('Post-FTB Report'!$K$4:$K$5000,MATCH(1,($D$6='Post-FTB Report'!$F$4:$F$5000)*($A195='Post-FTB Report'!$E$4:$E$5000),0)))</f>
        <v/>
      </c>
      <c r="G195" s="48" t="str" cm="1">
        <f t="array" ref="G195">IF(ISERROR(INDEX('Post-FTB Report'!$J$4:$J$5000,MATCH(1,($D$6='Post-FTB Report'!$F$4:$F$5000)*($A195='Post-FTB Report'!$E$4:$E$5000),0))),"",INDEX('Post-FTB Report'!$J$4:$J$5000,MATCH(1,($D$6='Post-FTB Report'!$F$4:$F$5000)*($A195='Post-FTB Report'!$E$4:$E$5000),0)))</f>
        <v/>
      </c>
      <c r="H195" s="90" t="str">
        <f t="shared" si="168"/>
        <v/>
      </c>
      <c r="J195" s="22" t="str">
        <f t="shared" ref="J195:AS195" si="194">IF(AND($G195&lt;K$7,$H195&gt;=K$7),$F195/12,"")</f>
        <v/>
      </c>
      <c r="K195" s="22" t="str">
        <f t="shared" si="194"/>
        <v/>
      </c>
      <c r="L195" s="22" t="str">
        <f t="shared" si="194"/>
        <v/>
      </c>
      <c r="M195" s="22" t="str">
        <f t="shared" si="194"/>
        <v/>
      </c>
      <c r="N195" s="22" t="str">
        <f t="shared" si="194"/>
        <v/>
      </c>
      <c r="O195" s="22" t="str">
        <f t="shared" si="194"/>
        <v/>
      </c>
      <c r="P195" s="22" t="str">
        <f t="shared" si="194"/>
        <v/>
      </c>
      <c r="Q195" s="22" t="str">
        <f t="shared" si="194"/>
        <v/>
      </c>
      <c r="R195" s="22" t="str">
        <f t="shared" si="194"/>
        <v/>
      </c>
      <c r="S195" s="22" t="str">
        <f t="shared" si="194"/>
        <v/>
      </c>
      <c r="T195" s="22" t="str">
        <f t="shared" si="194"/>
        <v/>
      </c>
      <c r="U195" s="22" t="str">
        <f t="shared" si="194"/>
        <v/>
      </c>
      <c r="V195" s="22" t="str">
        <f t="shared" si="194"/>
        <v/>
      </c>
      <c r="W195" s="22" t="str">
        <f t="shared" si="194"/>
        <v/>
      </c>
      <c r="X195" s="22" t="str">
        <f t="shared" si="194"/>
        <v/>
      </c>
      <c r="Y195" s="22" t="str">
        <f t="shared" si="194"/>
        <v/>
      </c>
      <c r="Z195" s="22" t="str">
        <f t="shared" si="194"/>
        <v/>
      </c>
      <c r="AA195" s="22" t="str">
        <f t="shared" si="194"/>
        <v/>
      </c>
      <c r="AB195" s="22" t="str">
        <f t="shared" si="194"/>
        <v/>
      </c>
      <c r="AC195" s="22" t="str">
        <f t="shared" si="194"/>
        <v/>
      </c>
      <c r="AD195" s="22" t="str">
        <f t="shared" si="194"/>
        <v/>
      </c>
      <c r="AE195" s="22" t="str">
        <f t="shared" si="194"/>
        <v/>
      </c>
      <c r="AF195" s="22" t="str">
        <f t="shared" si="194"/>
        <v/>
      </c>
      <c r="AG195" s="22" t="str">
        <f t="shared" si="194"/>
        <v/>
      </c>
      <c r="AH195" s="22" t="str">
        <f t="shared" si="194"/>
        <v/>
      </c>
      <c r="AI195" s="22" t="str">
        <f t="shared" si="194"/>
        <v/>
      </c>
      <c r="AJ195" s="22" t="str">
        <f t="shared" si="194"/>
        <v/>
      </c>
      <c r="AK195" s="22" t="str">
        <f t="shared" si="194"/>
        <v/>
      </c>
      <c r="AL195" s="22" t="str">
        <f t="shared" si="194"/>
        <v/>
      </c>
      <c r="AM195" s="22" t="str">
        <f t="shared" si="194"/>
        <v/>
      </c>
      <c r="AN195" s="22" t="str">
        <f t="shared" si="194"/>
        <v/>
      </c>
      <c r="AO195" s="22" t="str">
        <f t="shared" si="194"/>
        <v/>
      </c>
      <c r="AP195" s="22" t="str">
        <f t="shared" si="194"/>
        <v/>
      </c>
      <c r="AQ195" s="22" t="str">
        <f t="shared" si="194"/>
        <v/>
      </c>
      <c r="AR195" s="22" t="str">
        <f t="shared" si="194"/>
        <v/>
      </c>
      <c r="AS195" s="22" t="str">
        <f t="shared" si="194"/>
        <v/>
      </c>
    </row>
    <row r="196" spans="1:45" x14ac:dyDescent="0.3">
      <c r="A196" s="18">
        <f t="shared" si="22"/>
        <v>186</v>
      </c>
      <c r="B196" s="2">
        <f t="shared" si="23"/>
        <v>187</v>
      </c>
      <c r="C196" s="21" t="str" cm="1">
        <f t="array" ref="C196">IF(ISERROR(INDEX('Post-FTB Report'!$G$4:$G$5000,MATCH(1,($D$6='Post-FTB Report'!$F$4:$F$5000)*($A196='Post-FTB Report'!$E$4:$E$5000),0))),"",INDEX('Post-FTB Report'!$G$4:$G$5000,MATCH(1,($D$6='Post-FTB Report'!$F$4:$F$5000)*($A196='Post-FTB Report'!$E$4:$E$5000),0)))</f>
        <v/>
      </c>
      <c r="D196" s="20"/>
      <c r="E196" s="20"/>
      <c r="F196" s="32" t="str" cm="1">
        <f t="array" ref="F196">IF(ISERROR(INDEX('Post-FTB Report'!$K$4:$K$5000,MATCH(1,($D$6='Post-FTB Report'!$F$4:$F$5000)*($A196='Post-FTB Report'!$E$4:$E$5000),0))),"",INDEX('Post-FTB Report'!$K$4:$K$5000,MATCH(1,($D$6='Post-FTB Report'!$F$4:$F$5000)*($A196='Post-FTB Report'!$E$4:$E$5000),0)))</f>
        <v/>
      </c>
      <c r="G196" s="48" t="str" cm="1">
        <f t="array" ref="G196">IF(ISERROR(INDEX('Post-FTB Report'!$J$4:$J$5000,MATCH(1,($D$6='Post-FTB Report'!$F$4:$F$5000)*($A196='Post-FTB Report'!$E$4:$E$5000),0))),"",INDEX('Post-FTB Report'!$J$4:$J$5000,MATCH(1,($D$6='Post-FTB Report'!$F$4:$F$5000)*($A196='Post-FTB Report'!$E$4:$E$5000),0)))</f>
        <v/>
      </c>
      <c r="H196" s="90" t="str">
        <f t="shared" si="168"/>
        <v/>
      </c>
      <c r="J196" s="22" t="str">
        <f t="shared" ref="J196:AS196" si="195">IF(AND($G196&lt;K$7,$H196&gt;=K$7),$F196/12,"")</f>
        <v/>
      </c>
      <c r="K196" s="22" t="str">
        <f t="shared" si="195"/>
        <v/>
      </c>
      <c r="L196" s="22" t="str">
        <f t="shared" si="195"/>
        <v/>
      </c>
      <c r="M196" s="22" t="str">
        <f t="shared" si="195"/>
        <v/>
      </c>
      <c r="N196" s="22" t="str">
        <f t="shared" si="195"/>
        <v/>
      </c>
      <c r="O196" s="22" t="str">
        <f t="shared" si="195"/>
        <v/>
      </c>
      <c r="P196" s="22" t="str">
        <f t="shared" si="195"/>
        <v/>
      </c>
      <c r="Q196" s="22" t="str">
        <f t="shared" si="195"/>
        <v/>
      </c>
      <c r="R196" s="22" t="str">
        <f t="shared" si="195"/>
        <v/>
      </c>
      <c r="S196" s="22" t="str">
        <f t="shared" si="195"/>
        <v/>
      </c>
      <c r="T196" s="22" t="str">
        <f t="shared" si="195"/>
        <v/>
      </c>
      <c r="U196" s="22" t="str">
        <f t="shared" si="195"/>
        <v/>
      </c>
      <c r="V196" s="22" t="str">
        <f t="shared" si="195"/>
        <v/>
      </c>
      <c r="W196" s="22" t="str">
        <f t="shared" si="195"/>
        <v/>
      </c>
      <c r="X196" s="22" t="str">
        <f t="shared" si="195"/>
        <v/>
      </c>
      <c r="Y196" s="22" t="str">
        <f t="shared" si="195"/>
        <v/>
      </c>
      <c r="Z196" s="22" t="str">
        <f t="shared" si="195"/>
        <v/>
      </c>
      <c r="AA196" s="22" t="str">
        <f t="shared" si="195"/>
        <v/>
      </c>
      <c r="AB196" s="22" t="str">
        <f t="shared" si="195"/>
        <v/>
      </c>
      <c r="AC196" s="22" t="str">
        <f t="shared" si="195"/>
        <v/>
      </c>
      <c r="AD196" s="22" t="str">
        <f t="shared" si="195"/>
        <v/>
      </c>
      <c r="AE196" s="22" t="str">
        <f t="shared" si="195"/>
        <v/>
      </c>
      <c r="AF196" s="22" t="str">
        <f t="shared" si="195"/>
        <v/>
      </c>
      <c r="AG196" s="22" t="str">
        <f t="shared" si="195"/>
        <v/>
      </c>
      <c r="AH196" s="22" t="str">
        <f t="shared" si="195"/>
        <v/>
      </c>
      <c r="AI196" s="22" t="str">
        <f t="shared" si="195"/>
        <v/>
      </c>
      <c r="AJ196" s="22" t="str">
        <f t="shared" si="195"/>
        <v/>
      </c>
      <c r="AK196" s="22" t="str">
        <f t="shared" si="195"/>
        <v/>
      </c>
      <c r="AL196" s="22" t="str">
        <f t="shared" si="195"/>
        <v/>
      </c>
      <c r="AM196" s="22" t="str">
        <f t="shared" si="195"/>
        <v/>
      </c>
      <c r="AN196" s="22" t="str">
        <f t="shared" si="195"/>
        <v/>
      </c>
      <c r="AO196" s="22" t="str">
        <f t="shared" si="195"/>
        <v/>
      </c>
      <c r="AP196" s="22" t="str">
        <f t="shared" si="195"/>
        <v/>
      </c>
      <c r="AQ196" s="22" t="str">
        <f t="shared" si="195"/>
        <v/>
      </c>
      <c r="AR196" s="22" t="str">
        <f t="shared" si="195"/>
        <v/>
      </c>
      <c r="AS196" s="22" t="str">
        <f t="shared" si="195"/>
        <v/>
      </c>
    </row>
    <row r="197" spans="1:45" x14ac:dyDescent="0.3">
      <c r="A197" s="18">
        <f t="shared" si="22"/>
        <v>187</v>
      </c>
      <c r="B197" s="2">
        <f t="shared" si="23"/>
        <v>188</v>
      </c>
      <c r="C197" s="21" t="str" cm="1">
        <f t="array" ref="C197">IF(ISERROR(INDEX('Post-FTB Report'!$G$4:$G$5000,MATCH(1,($D$6='Post-FTB Report'!$F$4:$F$5000)*($A197='Post-FTB Report'!$E$4:$E$5000),0))),"",INDEX('Post-FTB Report'!$G$4:$G$5000,MATCH(1,($D$6='Post-FTB Report'!$F$4:$F$5000)*($A197='Post-FTB Report'!$E$4:$E$5000),0)))</f>
        <v/>
      </c>
      <c r="D197" s="20"/>
      <c r="E197" s="20"/>
      <c r="F197" s="32" t="str" cm="1">
        <f t="array" ref="F197">IF(ISERROR(INDEX('Post-FTB Report'!$K$4:$K$5000,MATCH(1,($D$6='Post-FTB Report'!$F$4:$F$5000)*($A197='Post-FTB Report'!$E$4:$E$5000),0))),"",INDEX('Post-FTB Report'!$K$4:$K$5000,MATCH(1,($D$6='Post-FTB Report'!$F$4:$F$5000)*($A197='Post-FTB Report'!$E$4:$E$5000),0)))</f>
        <v/>
      </c>
      <c r="G197" s="48" t="str" cm="1">
        <f t="array" ref="G197">IF(ISERROR(INDEX('Post-FTB Report'!$J$4:$J$5000,MATCH(1,($D$6='Post-FTB Report'!$F$4:$F$5000)*($A197='Post-FTB Report'!$E$4:$E$5000),0))),"",INDEX('Post-FTB Report'!$J$4:$J$5000,MATCH(1,($D$6='Post-FTB Report'!$F$4:$F$5000)*($A197='Post-FTB Report'!$E$4:$E$5000),0)))</f>
        <v/>
      </c>
      <c r="H197" s="90" t="str">
        <f t="shared" si="168"/>
        <v/>
      </c>
      <c r="J197" s="22" t="str">
        <f t="shared" ref="J197:AS197" si="196">IF(AND($G197&lt;K$7,$H197&gt;=K$7),$F197/12,"")</f>
        <v/>
      </c>
      <c r="K197" s="22" t="str">
        <f t="shared" si="196"/>
        <v/>
      </c>
      <c r="L197" s="22" t="str">
        <f t="shared" si="196"/>
        <v/>
      </c>
      <c r="M197" s="22" t="str">
        <f t="shared" si="196"/>
        <v/>
      </c>
      <c r="N197" s="22" t="str">
        <f t="shared" si="196"/>
        <v/>
      </c>
      <c r="O197" s="22" t="str">
        <f t="shared" si="196"/>
        <v/>
      </c>
      <c r="P197" s="22" t="str">
        <f t="shared" si="196"/>
        <v/>
      </c>
      <c r="Q197" s="22" t="str">
        <f t="shared" si="196"/>
        <v/>
      </c>
      <c r="R197" s="22" t="str">
        <f t="shared" si="196"/>
        <v/>
      </c>
      <c r="S197" s="22" t="str">
        <f t="shared" si="196"/>
        <v/>
      </c>
      <c r="T197" s="22" t="str">
        <f t="shared" si="196"/>
        <v/>
      </c>
      <c r="U197" s="22" t="str">
        <f t="shared" si="196"/>
        <v/>
      </c>
      <c r="V197" s="22" t="str">
        <f t="shared" si="196"/>
        <v/>
      </c>
      <c r="W197" s="22" t="str">
        <f t="shared" si="196"/>
        <v/>
      </c>
      <c r="X197" s="22" t="str">
        <f t="shared" si="196"/>
        <v/>
      </c>
      <c r="Y197" s="22" t="str">
        <f t="shared" si="196"/>
        <v/>
      </c>
      <c r="Z197" s="22" t="str">
        <f t="shared" si="196"/>
        <v/>
      </c>
      <c r="AA197" s="22" t="str">
        <f t="shared" si="196"/>
        <v/>
      </c>
      <c r="AB197" s="22" t="str">
        <f t="shared" si="196"/>
        <v/>
      </c>
      <c r="AC197" s="22" t="str">
        <f t="shared" si="196"/>
        <v/>
      </c>
      <c r="AD197" s="22" t="str">
        <f t="shared" si="196"/>
        <v/>
      </c>
      <c r="AE197" s="22" t="str">
        <f t="shared" si="196"/>
        <v/>
      </c>
      <c r="AF197" s="22" t="str">
        <f t="shared" si="196"/>
        <v/>
      </c>
      <c r="AG197" s="22" t="str">
        <f t="shared" si="196"/>
        <v/>
      </c>
      <c r="AH197" s="22" t="str">
        <f t="shared" si="196"/>
        <v/>
      </c>
      <c r="AI197" s="22" t="str">
        <f t="shared" si="196"/>
        <v/>
      </c>
      <c r="AJ197" s="22" t="str">
        <f t="shared" si="196"/>
        <v/>
      </c>
      <c r="AK197" s="22" t="str">
        <f t="shared" si="196"/>
        <v/>
      </c>
      <c r="AL197" s="22" t="str">
        <f t="shared" si="196"/>
        <v/>
      </c>
      <c r="AM197" s="22" t="str">
        <f t="shared" si="196"/>
        <v/>
      </c>
      <c r="AN197" s="22" t="str">
        <f t="shared" si="196"/>
        <v/>
      </c>
      <c r="AO197" s="22" t="str">
        <f t="shared" si="196"/>
        <v/>
      </c>
      <c r="AP197" s="22" t="str">
        <f t="shared" si="196"/>
        <v/>
      </c>
      <c r="AQ197" s="22" t="str">
        <f t="shared" si="196"/>
        <v/>
      </c>
      <c r="AR197" s="22" t="str">
        <f t="shared" si="196"/>
        <v/>
      </c>
      <c r="AS197" s="22" t="str">
        <f t="shared" si="196"/>
        <v/>
      </c>
    </row>
    <row r="198" spans="1:45" x14ac:dyDescent="0.3">
      <c r="A198" s="18">
        <f t="shared" si="22"/>
        <v>188</v>
      </c>
      <c r="B198" s="2">
        <f t="shared" si="23"/>
        <v>189</v>
      </c>
      <c r="C198" s="21" t="str" cm="1">
        <f t="array" ref="C198">IF(ISERROR(INDEX('Post-FTB Report'!$G$4:$G$5000,MATCH(1,($D$6='Post-FTB Report'!$F$4:$F$5000)*($A198='Post-FTB Report'!$E$4:$E$5000),0))),"",INDEX('Post-FTB Report'!$G$4:$G$5000,MATCH(1,($D$6='Post-FTB Report'!$F$4:$F$5000)*($A198='Post-FTB Report'!$E$4:$E$5000),0)))</f>
        <v/>
      </c>
      <c r="D198" s="20"/>
      <c r="E198" s="20"/>
      <c r="F198" s="32" t="str" cm="1">
        <f t="array" ref="F198">IF(ISERROR(INDEX('Post-FTB Report'!$K$4:$K$5000,MATCH(1,($D$6='Post-FTB Report'!$F$4:$F$5000)*($A198='Post-FTB Report'!$E$4:$E$5000),0))),"",INDEX('Post-FTB Report'!$K$4:$K$5000,MATCH(1,($D$6='Post-FTB Report'!$F$4:$F$5000)*($A198='Post-FTB Report'!$E$4:$E$5000),0)))</f>
        <v/>
      </c>
      <c r="G198" s="48" t="str" cm="1">
        <f t="array" ref="G198">IF(ISERROR(INDEX('Post-FTB Report'!$J$4:$J$5000,MATCH(1,($D$6='Post-FTB Report'!$F$4:$F$5000)*($A198='Post-FTB Report'!$E$4:$E$5000),0))),"",INDEX('Post-FTB Report'!$J$4:$J$5000,MATCH(1,($D$6='Post-FTB Report'!$F$4:$F$5000)*($A198='Post-FTB Report'!$E$4:$E$5000),0)))</f>
        <v/>
      </c>
      <c r="H198" s="90" t="str">
        <f t="shared" si="168"/>
        <v/>
      </c>
      <c r="J198" s="22" t="str">
        <f t="shared" ref="J198:AS198" si="197">IF(AND($G198&lt;K$7,$H198&gt;=K$7),$F198/12,"")</f>
        <v/>
      </c>
      <c r="K198" s="22" t="str">
        <f t="shared" si="197"/>
        <v/>
      </c>
      <c r="L198" s="22" t="str">
        <f t="shared" si="197"/>
        <v/>
      </c>
      <c r="M198" s="22" t="str">
        <f t="shared" si="197"/>
        <v/>
      </c>
      <c r="N198" s="22" t="str">
        <f t="shared" si="197"/>
        <v/>
      </c>
      <c r="O198" s="22" t="str">
        <f t="shared" si="197"/>
        <v/>
      </c>
      <c r="P198" s="22" t="str">
        <f t="shared" si="197"/>
        <v/>
      </c>
      <c r="Q198" s="22" t="str">
        <f t="shared" si="197"/>
        <v/>
      </c>
      <c r="R198" s="22" t="str">
        <f t="shared" si="197"/>
        <v/>
      </c>
      <c r="S198" s="22" t="str">
        <f t="shared" si="197"/>
        <v/>
      </c>
      <c r="T198" s="22" t="str">
        <f t="shared" si="197"/>
        <v/>
      </c>
      <c r="U198" s="22" t="str">
        <f t="shared" si="197"/>
        <v/>
      </c>
      <c r="V198" s="22" t="str">
        <f t="shared" si="197"/>
        <v/>
      </c>
      <c r="W198" s="22" t="str">
        <f t="shared" si="197"/>
        <v/>
      </c>
      <c r="X198" s="22" t="str">
        <f t="shared" si="197"/>
        <v/>
      </c>
      <c r="Y198" s="22" t="str">
        <f t="shared" si="197"/>
        <v/>
      </c>
      <c r="Z198" s="22" t="str">
        <f t="shared" si="197"/>
        <v/>
      </c>
      <c r="AA198" s="22" t="str">
        <f t="shared" si="197"/>
        <v/>
      </c>
      <c r="AB198" s="22" t="str">
        <f t="shared" si="197"/>
        <v/>
      </c>
      <c r="AC198" s="22" t="str">
        <f t="shared" si="197"/>
        <v/>
      </c>
      <c r="AD198" s="22" t="str">
        <f t="shared" si="197"/>
        <v/>
      </c>
      <c r="AE198" s="22" t="str">
        <f t="shared" si="197"/>
        <v/>
      </c>
      <c r="AF198" s="22" t="str">
        <f t="shared" si="197"/>
        <v/>
      </c>
      <c r="AG198" s="22" t="str">
        <f t="shared" si="197"/>
        <v/>
      </c>
      <c r="AH198" s="22" t="str">
        <f t="shared" si="197"/>
        <v/>
      </c>
      <c r="AI198" s="22" t="str">
        <f t="shared" si="197"/>
        <v/>
      </c>
      <c r="AJ198" s="22" t="str">
        <f t="shared" si="197"/>
        <v/>
      </c>
      <c r="AK198" s="22" t="str">
        <f t="shared" si="197"/>
        <v/>
      </c>
      <c r="AL198" s="22" t="str">
        <f t="shared" si="197"/>
        <v/>
      </c>
      <c r="AM198" s="22" t="str">
        <f t="shared" si="197"/>
        <v/>
      </c>
      <c r="AN198" s="22" t="str">
        <f t="shared" si="197"/>
        <v/>
      </c>
      <c r="AO198" s="22" t="str">
        <f t="shared" si="197"/>
        <v/>
      </c>
      <c r="AP198" s="22" t="str">
        <f t="shared" si="197"/>
        <v/>
      </c>
      <c r="AQ198" s="22" t="str">
        <f t="shared" si="197"/>
        <v/>
      </c>
      <c r="AR198" s="22" t="str">
        <f t="shared" si="197"/>
        <v/>
      </c>
      <c r="AS198" s="22" t="str">
        <f t="shared" si="197"/>
        <v/>
      </c>
    </row>
    <row r="199" spans="1:45" x14ac:dyDescent="0.3">
      <c r="A199" s="18">
        <f t="shared" si="22"/>
        <v>189</v>
      </c>
      <c r="B199" s="2">
        <f t="shared" si="23"/>
        <v>190</v>
      </c>
      <c r="C199" s="21" t="str" cm="1">
        <f t="array" ref="C199">IF(ISERROR(INDEX('Post-FTB Report'!$G$4:$G$5000,MATCH(1,($D$6='Post-FTB Report'!$F$4:$F$5000)*($A199='Post-FTB Report'!$E$4:$E$5000),0))),"",INDEX('Post-FTB Report'!$G$4:$G$5000,MATCH(1,($D$6='Post-FTB Report'!$F$4:$F$5000)*($A199='Post-FTB Report'!$E$4:$E$5000),0)))</f>
        <v/>
      </c>
      <c r="D199" s="20"/>
      <c r="E199" s="20"/>
      <c r="F199" s="32" t="str" cm="1">
        <f t="array" ref="F199">IF(ISERROR(INDEX('Post-FTB Report'!$K$4:$K$5000,MATCH(1,($D$6='Post-FTB Report'!$F$4:$F$5000)*($A199='Post-FTB Report'!$E$4:$E$5000),0))),"",INDEX('Post-FTB Report'!$K$4:$K$5000,MATCH(1,($D$6='Post-FTB Report'!$F$4:$F$5000)*($A199='Post-FTB Report'!$E$4:$E$5000),0)))</f>
        <v/>
      </c>
      <c r="G199" s="48" t="str" cm="1">
        <f t="array" ref="G199">IF(ISERROR(INDEX('Post-FTB Report'!$J$4:$J$5000,MATCH(1,($D$6='Post-FTB Report'!$F$4:$F$5000)*($A199='Post-FTB Report'!$E$4:$E$5000),0))),"",INDEX('Post-FTB Report'!$J$4:$J$5000,MATCH(1,($D$6='Post-FTB Report'!$F$4:$F$5000)*($A199='Post-FTB Report'!$E$4:$E$5000),0)))</f>
        <v/>
      </c>
      <c r="H199" s="90" t="str">
        <f t="shared" si="168"/>
        <v/>
      </c>
      <c r="J199" s="22" t="str">
        <f t="shared" ref="J199:AS199" si="198">IF(AND($G199&lt;K$7,$H199&gt;=K$7),$F199/12,"")</f>
        <v/>
      </c>
      <c r="K199" s="22" t="str">
        <f t="shared" si="198"/>
        <v/>
      </c>
      <c r="L199" s="22" t="str">
        <f t="shared" si="198"/>
        <v/>
      </c>
      <c r="M199" s="22" t="str">
        <f t="shared" si="198"/>
        <v/>
      </c>
      <c r="N199" s="22" t="str">
        <f t="shared" si="198"/>
        <v/>
      </c>
      <c r="O199" s="22" t="str">
        <f t="shared" si="198"/>
        <v/>
      </c>
      <c r="P199" s="22" t="str">
        <f t="shared" si="198"/>
        <v/>
      </c>
      <c r="Q199" s="22" t="str">
        <f t="shared" si="198"/>
        <v/>
      </c>
      <c r="R199" s="22" t="str">
        <f t="shared" si="198"/>
        <v/>
      </c>
      <c r="S199" s="22" t="str">
        <f t="shared" si="198"/>
        <v/>
      </c>
      <c r="T199" s="22" t="str">
        <f t="shared" si="198"/>
        <v/>
      </c>
      <c r="U199" s="22" t="str">
        <f t="shared" si="198"/>
        <v/>
      </c>
      <c r="V199" s="22" t="str">
        <f t="shared" si="198"/>
        <v/>
      </c>
      <c r="W199" s="22" t="str">
        <f t="shared" si="198"/>
        <v/>
      </c>
      <c r="X199" s="22" t="str">
        <f t="shared" si="198"/>
        <v/>
      </c>
      <c r="Y199" s="22" t="str">
        <f t="shared" si="198"/>
        <v/>
      </c>
      <c r="Z199" s="22" t="str">
        <f t="shared" si="198"/>
        <v/>
      </c>
      <c r="AA199" s="22" t="str">
        <f t="shared" si="198"/>
        <v/>
      </c>
      <c r="AB199" s="22" t="str">
        <f t="shared" si="198"/>
        <v/>
      </c>
      <c r="AC199" s="22" t="str">
        <f t="shared" si="198"/>
        <v/>
      </c>
      <c r="AD199" s="22" t="str">
        <f t="shared" si="198"/>
        <v/>
      </c>
      <c r="AE199" s="22" t="str">
        <f t="shared" si="198"/>
        <v/>
      </c>
      <c r="AF199" s="22" t="str">
        <f t="shared" si="198"/>
        <v/>
      </c>
      <c r="AG199" s="22" t="str">
        <f t="shared" si="198"/>
        <v/>
      </c>
      <c r="AH199" s="22" t="str">
        <f t="shared" si="198"/>
        <v/>
      </c>
      <c r="AI199" s="22" t="str">
        <f t="shared" si="198"/>
        <v/>
      </c>
      <c r="AJ199" s="22" t="str">
        <f t="shared" si="198"/>
        <v/>
      </c>
      <c r="AK199" s="22" t="str">
        <f t="shared" si="198"/>
        <v/>
      </c>
      <c r="AL199" s="22" t="str">
        <f t="shared" si="198"/>
        <v/>
      </c>
      <c r="AM199" s="22" t="str">
        <f t="shared" si="198"/>
        <v/>
      </c>
      <c r="AN199" s="22" t="str">
        <f t="shared" si="198"/>
        <v/>
      </c>
      <c r="AO199" s="22" t="str">
        <f t="shared" si="198"/>
        <v/>
      </c>
      <c r="AP199" s="22" t="str">
        <f t="shared" si="198"/>
        <v/>
      </c>
      <c r="AQ199" s="22" t="str">
        <f t="shared" si="198"/>
        <v/>
      </c>
      <c r="AR199" s="22" t="str">
        <f t="shared" si="198"/>
        <v/>
      </c>
      <c r="AS199" s="22" t="str">
        <f t="shared" si="198"/>
        <v/>
      </c>
    </row>
    <row r="200" spans="1:45" x14ac:dyDescent="0.3">
      <c r="A200" s="18">
        <f t="shared" si="22"/>
        <v>190</v>
      </c>
      <c r="B200" s="2">
        <f t="shared" si="23"/>
        <v>191</v>
      </c>
      <c r="C200" s="21" t="str" cm="1">
        <f t="array" ref="C200">IF(ISERROR(INDEX('Post-FTB Report'!$G$4:$G$5000,MATCH(1,($D$6='Post-FTB Report'!$F$4:$F$5000)*($A200='Post-FTB Report'!$E$4:$E$5000),0))),"",INDEX('Post-FTB Report'!$G$4:$G$5000,MATCH(1,($D$6='Post-FTB Report'!$F$4:$F$5000)*($A200='Post-FTB Report'!$E$4:$E$5000),0)))</f>
        <v/>
      </c>
      <c r="D200" s="20"/>
      <c r="E200" s="20"/>
      <c r="F200" s="32" t="str" cm="1">
        <f t="array" ref="F200">IF(ISERROR(INDEX('Post-FTB Report'!$K$4:$K$5000,MATCH(1,($D$6='Post-FTB Report'!$F$4:$F$5000)*($A200='Post-FTB Report'!$E$4:$E$5000),0))),"",INDEX('Post-FTB Report'!$K$4:$K$5000,MATCH(1,($D$6='Post-FTB Report'!$F$4:$F$5000)*($A200='Post-FTB Report'!$E$4:$E$5000),0)))</f>
        <v/>
      </c>
      <c r="G200" s="48" t="str" cm="1">
        <f t="array" ref="G200">IF(ISERROR(INDEX('Post-FTB Report'!$J$4:$J$5000,MATCH(1,($D$6='Post-FTB Report'!$F$4:$F$5000)*($A200='Post-FTB Report'!$E$4:$E$5000),0))),"",INDEX('Post-FTB Report'!$J$4:$J$5000,MATCH(1,($D$6='Post-FTB Report'!$F$4:$F$5000)*($A200='Post-FTB Report'!$E$4:$E$5000),0)))</f>
        <v/>
      </c>
      <c r="H200" s="90" t="str">
        <f t="shared" si="168"/>
        <v/>
      </c>
      <c r="J200" s="22" t="str">
        <f t="shared" ref="J200:AS200" si="199">IF(AND($G200&lt;K$7,$H200&gt;=K$7),$F200/12,"")</f>
        <v/>
      </c>
      <c r="K200" s="22" t="str">
        <f t="shared" si="199"/>
        <v/>
      </c>
      <c r="L200" s="22" t="str">
        <f t="shared" si="199"/>
        <v/>
      </c>
      <c r="M200" s="22" t="str">
        <f t="shared" si="199"/>
        <v/>
      </c>
      <c r="N200" s="22" t="str">
        <f t="shared" si="199"/>
        <v/>
      </c>
      <c r="O200" s="22" t="str">
        <f t="shared" si="199"/>
        <v/>
      </c>
      <c r="P200" s="22" t="str">
        <f t="shared" si="199"/>
        <v/>
      </c>
      <c r="Q200" s="22" t="str">
        <f t="shared" si="199"/>
        <v/>
      </c>
      <c r="R200" s="22" t="str">
        <f t="shared" si="199"/>
        <v/>
      </c>
      <c r="S200" s="22" t="str">
        <f t="shared" si="199"/>
        <v/>
      </c>
      <c r="T200" s="22" t="str">
        <f t="shared" si="199"/>
        <v/>
      </c>
      <c r="U200" s="22" t="str">
        <f t="shared" si="199"/>
        <v/>
      </c>
      <c r="V200" s="22" t="str">
        <f t="shared" si="199"/>
        <v/>
      </c>
      <c r="W200" s="22" t="str">
        <f t="shared" si="199"/>
        <v/>
      </c>
      <c r="X200" s="22" t="str">
        <f t="shared" si="199"/>
        <v/>
      </c>
      <c r="Y200" s="22" t="str">
        <f t="shared" si="199"/>
        <v/>
      </c>
      <c r="Z200" s="22" t="str">
        <f t="shared" si="199"/>
        <v/>
      </c>
      <c r="AA200" s="22" t="str">
        <f t="shared" si="199"/>
        <v/>
      </c>
      <c r="AB200" s="22" t="str">
        <f t="shared" si="199"/>
        <v/>
      </c>
      <c r="AC200" s="22" t="str">
        <f t="shared" si="199"/>
        <v/>
      </c>
      <c r="AD200" s="22" t="str">
        <f t="shared" si="199"/>
        <v/>
      </c>
      <c r="AE200" s="22" t="str">
        <f t="shared" si="199"/>
        <v/>
      </c>
      <c r="AF200" s="22" t="str">
        <f t="shared" si="199"/>
        <v/>
      </c>
      <c r="AG200" s="22" t="str">
        <f t="shared" si="199"/>
        <v/>
      </c>
      <c r="AH200" s="22" t="str">
        <f t="shared" si="199"/>
        <v/>
      </c>
      <c r="AI200" s="22" t="str">
        <f t="shared" si="199"/>
        <v/>
      </c>
      <c r="AJ200" s="22" t="str">
        <f t="shared" si="199"/>
        <v/>
      </c>
      <c r="AK200" s="22" t="str">
        <f t="shared" si="199"/>
        <v/>
      </c>
      <c r="AL200" s="22" t="str">
        <f t="shared" si="199"/>
        <v/>
      </c>
      <c r="AM200" s="22" t="str">
        <f t="shared" si="199"/>
        <v/>
      </c>
      <c r="AN200" s="22" t="str">
        <f t="shared" si="199"/>
        <v/>
      </c>
      <c r="AO200" s="22" t="str">
        <f t="shared" si="199"/>
        <v/>
      </c>
      <c r="AP200" s="22" t="str">
        <f t="shared" si="199"/>
        <v/>
      </c>
      <c r="AQ200" s="22" t="str">
        <f t="shared" si="199"/>
        <v/>
      </c>
      <c r="AR200" s="22" t="str">
        <f t="shared" si="199"/>
        <v/>
      </c>
      <c r="AS200" s="22" t="str">
        <f t="shared" si="199"/>
        <v/>
      </c>
    </row>
    <row r="201" spans="1:45" x14ac:dyDescent="0.3">
      <c r="A201" s="18">
        <f t="shared" si="22"/>
        <v>191</v>
      </c>
      <c r="B201" s="2">
        <f t="shared" si="23"/>
        <v>192</v>
      </c>
      <c r="C201" s="21" t="str" cm="1">
        <f t="array" ref="C201">IF(ISERROR(INDEX('Post-FTB Report'!$G$4:$G$5000,MATCH(1,($D$6='Post-FTB Report'!$F$4:$F$5000)*($A201='Post-FTB Report'!$E$4:$E$5000),0))),"",INDEX('Post-FTB Report'!$G$4:$G$5000,MATCH(1,($D$6='Post-FTB Report'!$F$4:$F$5000)*($A201='Post-FTB Report'!$E$4:$E$5000),0)))</f>
        <v/>
      </c>
      <c r="D201" s="20"/>
      <c r="E201" s="20"/>
      <c r="F201" s="32" t="str" cm="1">
        <f t="array" ref="F201">IF(ISERROR(INDEX('Post-FTB Report'!$K$4:$K$5000,MATCH(1,($D$6='Post-FTB Report'!$F$4:$F$5000)*($A201='Post-FTB Report'!$E$4:$E$5000),0))),"",INDEX('Post-FTB Report'!$K$4:$K$5000,MATCH(1,($D$6='Post-FTB Report'!$F$4:$F$5000)*($A201='Post-FTB Report'!$E$4:$E$5000),0)))</f>
        <v/>
      </c>
      <c r="G201" s="48" t="str" cm="1">
        <f t="array" ref="G201">IF(ISERROR(INDEX('Post-FTB Report'!$J$4:$J$5000,MATCH(1,($D$6='Post-FTB Report'!$F$4:$F$5000)*($A201='Post-FTB Report'!$E$4:$E$5000),0))),"",INDEX('Post-FTB Report'!$J$4:$J$5000,MATCH(1,($D$6='Post-FTB Report'!$F$4:$F$5000)*($A201='Post-FTB Report'!$E$4:$E$5000),0)))</f>
        <v/>
      </c>
      <c r="H201" s="90" t="str">
        <f t="shared" si="168"/>
        <v/>
      </c>
      <c r="J201" s="22" t="str">
        <f t="shared" ref="J201:AS201" si="200">IF(AND($G201&lt;K$7,$H201&gt;=K$7),$F201/12,"")</f>
        <v/>
      </c>
      <c r="K201" s="22" t="str">
        <f t="shared" si="200"/>
        <v/>
      </c>
      <c r="L201" s="22" t="str">
        <f t="shared" si="200"/>
        <v/>
      </c>
      <c r="M201" s="22" t="str">
        <f t="shared" si="200"/>
        <v/>
      </c>
      <c r="N201" s="22" t="str">
        <f t="shared" si="200"/>
        <v/>
      </c>
      <c r="O201" s="22" t="str">
        <f t="shared" si="200"/>
        <v/>
      </c>
      <c r="P201" s="22" t="str">
        <f t="shared" si="200"/>
        <v/>
      </c>
      <c r="Q201" s="22" t="str">
        <f t="shared" si="200"/>
        <v/>
      </c>
      <c r="R201" s="22" t="str">
        <f t="shared" si="200"/>
        <v/>
      </c>
      <c r="S201" s="22" t="str">
        <f t="shared" si="200"/>
        <v/>
      </c>
      <c r="T201" s="22" t="str">
        <f t="shared" si="200"/>
        <v/>
      </c>
      <c r="U201" s="22" t="str">
        <f t="shared" si="200"/>
        <v/>
      </c>
      <c r="V201" s="22" t="str">
        <f t="shared" si="200"/>
        <v/>
      </c>
      <c r="W201" s="22" t="str">
        <f t="shared" si="200"/>
        <v/>
      </c>
      <c r="X201" s="22" t="str">
        <f t="shared" si="200"/>
        <v/>
      </c>
      <c r="Y201" s="22" t="str">
        <f t="shared" si="200"/>
        <v/>
      </c>
      <c r="Z201" s="22" t="str">
        <f t="shared" si="200"/>
        <v/>
      </c>
      <c r="AA201" s="22" t="str">
        <f t="shared" si="200"/>
        <v/>
      </c>
      <c r="AB201" s="22" t="str">
        <f t="shared" si="200"/>
        <v/>
      </c>
      <c r="AC201" s="22" t="str">
        <f t="shared" si="200"/>
        <v/>
      </c>
      <c r="AD201" s="22" t="str">
        <f t="shared" si="200"/>
        <v/>
      </c>
      <c r="AE201" s="22" t="str">
        <f t="shared" si="200"/>
        <v/>
      </c>
      <c r="AF201" s="22" t="str">
        <f t="shared" si="200"/>
        <v/>
      </c>
      <c r="AG201" s="22" t="str">
        <f t="shared" si="200"/>
        <v/>
      </c>
      <c r="AH201" s="22" t="str">
        <f t="shared" si="200"/>
        <v/>
      </c>
      <c r="AI201" s="22" t="str">
        <f t="shared" si="200"/>
        <v/>
      </c>
      <c r="AJ201" s="22" t="str">
        <f t="shared" si="200"/>
        <v/>
      </c>
      <c r="AK201" s="22" t="str">
        <f t="shared" si="200"/>
        <v/>
      </c>
      <c r="AL201" s="22" t="str">
        <f t="shared" si="200"/>
        <v/>
      </c>
      <c r="AM201" s="22" t="str">
        <f t="shared" si="200"/>
        <v/>
      </c>
      <c r="AN201" s="22" t="str">
        <f t="shared" si="200"/>
        <v/>
      </c>
      <c r="AO201" s="22" t="str">
        <f t="shared" si="200"/>
        <v/>
      </c>
      <c r="AP201" s="22" t="str">
        <f t="shared" si="200"/>
        <v/>
      </c>
      <c r="AQ201" s="22" t="str">
        <f t="shared" si="200"/>
        <v/>
      </c>
      <c r="AR201" s="22" t="str">
        <f t="shared" si="200"/>
        <v/>
      </c>
      <c r="AS201" s="22" t="str">
        <f t="shared" si="200"/>
        <v/>
      </c>
    </row>
    <row r="202" spans="1:45" x14ac:dyDescent="0.3">
      <c r="A202" s="18">
        <f t="shared" si="22"/>
        <v>192</v>
      </c>
      <c r="B202" s="2">
        <f t="shared" si="23"/>
        <v>193</v>
      </c>
      <c r="C202" s="21" t="str" cm="1">
        <f t="array" ref="C202">IF(ISERROR(INDEX('Post-FTB Report'!$G$4:$G$5000,MATCH(1,($D$6='Post-FTB Report'!$F$4:$F$5000)*($A202='Post-FTB Report'!$E$4:$E$5000),0))),"",INDEX('Post-FTB Report'!$G$4:$G$5000,MATCH(1,($D$6='Post-FTB Report'!$F$4:$F$5000)*($A202='Post-FTB Report'!$E$4:$E$5000),0)))</f>
        <v/>
      </c>
      <c r="D202" s="20"/>
      <c r="E202" s="20"/>
      <c r="F202" s="32" t="str" cm="1">
        <f t="array" ref="F202">IF(ISERROR(INDEX('Post-FTB Report'!$K$4:$K$5000,MATCH(1,($D$6='Post-FTB Report'!$F$4:$F$5000)*($A202='Post-FTB Report'!$E$4:$E$5000),0))),"",INDEX('Post-FTB Report'!$K$4:$K$5000,MATCH(1,($D$6='Post-FTB Report'!$F$4:$F$5000)*($A202='Post-FTB Report'!$E$4:$E$5000),0)))</f>
        <v/>
      </c>
      <c r="G202" s="48" t="str" cm="1">
        <f t="array" ref="G202">IF(ISERROR(INDEX('Post-FTB Report'!$J$4:$J$5000,MATCH(1,($D$6='Post-FTB Report'!$F$4:$F$5000)*($A202='Post-FTB Report'!$E$4:$E$5000),0))),"",INDEX('Post-FTB Report'!$J$4:$J$5000,MATCH(1,($D$6='Post-FTB Report'!$F$4:$F$5000)*($A202='Post-FTB Report'!$E$4:$E$5000),0)))</f>
        <v/>
      </c>
      <c r="H202" s="90" t="str">
        <f t="shared" ref="H202:H209" si="201">IF(G202="","",EDATE(G202,12))</f>
        <v/>
      </c>
      <c r="J202" s="22" t="str">
        <f t="shared" ref="J202:AS202" si="202">IF(AND($G202&lt;K$7,$H202&gt;=K$7),$F202/12,"")</f>
        <v/>
      </c>
      <c r="K202" s="22" t="str">
        <f t="shared" si="202"/>
        <v/>
      </c>
      <c r="L202" s="22" t="str">
        <f t="shared" si="202"/>
        <v/>
      </c>
      <c r="M202" s="22" t="str">
        <f t="shared" si="202"/>
        <v/>
      </c>
      <c r="N202" s="22" t="str">
        <f t="shared" si="202"/>
        <v/>
      </c>
      <c r="O202" s="22" t="str">
        <f t="shared" si="202"/>
        <v/>
      </c>
      <c r="P202" s="22" t="str">
        <f t="shared" si="202"/>
        <v/>
      </c>
      <c r="Q202" s="22" t="str">
        <f t="shared" si="202"/>
        <v/>
      </c>
      <c r="R202" s="22" t="str">
        <f t="shared" si="202"/>
        <v/>
      </c>
      <c r="S202" s="22" t="str">
        <f t="shared" si="202"/>
        <v/>
      </c>
      <c r="T202" s="22" t="str">
        <f t="shared" si="202"/>
        <v/>
      </c>
      <c r="U202" s="22" t="str">
        <f t="shared" si="202"/>
        <v/>
      </c>
      <c r="V202" s="22" t="str">
        <f t="shared" si="202"/>
        <v/>
      </c>
      <c r="W202" s="22" t="str">
        <f t="shared" si="202"/>
        <v/>
      </c>
      <c r="X202" s="22" t="str">
        <f t="shared" si="202"/>
        <v/>
      </c>
      <c r="Y202" s="22" t="str">
        <f t="shared" si="202"/>
        <v/>
      </c>
      <c r="Z202" s="22" t="str">
        <f t="shared" si="202"/>
        <v/>
      </c>
      <c r="AA202" s="22" t="str">
        <f t="shared" si="202"/>
        <v/>
      </c>
      <c r="AB202" s="22" t="str">
        <f t="shared" si="202"/>
        <v/>
      </c>
      <c r="AC202" s="22" t="str">
        <f t="shared" si="202"/>
        <v/>
      </c>
      <c r="AD202" s="22" t="str">
        <f t="shared" si="202"/>
        <v/>
      </c>
      <c r="AE202" s="22" t="str">
        <f t="shared" si="202"/>
        <v/>
      </c>
      <c r="AF202" s="22" t="str">
        <f t="shared" si="202"/>
        <v/>
      </c>
      <c r="AG202" s="22" t="str">
        <f t="shared" si="202"/>
        <v/>
      </c>
      <c r="AH202" s="22" t="str">
        <f t="shared" si="202"/>
        <v/>
      </c>
      <c r="AI202" s="22" t="str">
        <f t="shared" si="202"/>
        <v/>
      </c>
      <c r="AJ202" s="22" t="str">
        <f t="shared" si="202"/>
        <v/>
      </c>
      <c r="AK202" s="22" t="str">
        <f t="shared" si="202"/>
        <v/>
      </c>
      <c r="AL202" s="22" t="str">
        <f t="shared" si="202"/>
        <v/>
      </c>
      <c r="AM202" s="22" t="str">
        <f t="shared" si="202"/>
        <v/>
      </c>
      <c r="AN202" s="22" t="str">
        <f t="shared" si="202"/>
        <v/>
      </c>
      <c r="AO202" s="22" t="str">
        <f t="shared" si="202"/>
        <v/>
      </c>
      <c r="AP202" s="22" t="str">
        <f t="shared" si="202"/>
        <v/>
      </c>
      <c r="AQ202" s="22" t="str">
        <f t="shared" si="202"/>
        <v/>
      </c>
      <c r="AR202" s="22" t="str">
        <f t="shared" si="202"/>
        <v/>
      </c>
      <c r="AS202" s="22" t="str">
        <f t="shared" si="202"/>
        <v/>
      </c>
    </row>
    <row r="203" spans="1:45" x14ac:dyDescent="0.3">
      <c r="A203" s="18">
        <f t="shared" si="22"/>
        <v>193</v>
      </c>
      <c r="B203" s="2">
        <f t="shared" si="23"/>
        <v>194</v>
      </c>
      <c r="C203" s="21" t="str" cm="1">
        <f t="array" ref="C203">IF(ISERROR(INDEX('Post-FTB Report'!$G$4:$G$5000,MATCH(1,($D$6='Post-FTB Report'!$F$4:$F$5000)*($A203='Post-FTB Report'!$E$4:$E$5000),0))),"",INDEX('Post-FTB Report'!$G$4:$G$5000,MATCH(1,($D$6='Post-FTB Report'!$F$4:$F$5000)*($A203='Post-FTB Report'!$E$4:$E$5000),0)))</f>
        <v/>
      </c>
      <c r="D203" s="20"/>
      <c r="E203" s="20"/>
      <c r="F203" s="32" t="str" cm="1">
        <f t="array" ref="F203">IF(ISERROR(INDEX('Post-FTB Report'!$K$4:$K$5000,MATCH(1,($D$6='Post-FTB Report'!$F$4:$F$5000)*($A203='Post-FTB Report'!$E$4:$E$5000),0))),"",INDEX('Post-FTB Report'!$K$4:$K$5000,MATCH(1,($D$6='Post-FTB Report'!$F$4:$F$5000)*($A203='Post-FTB Report'!$E$4:$E$5000),0)))</f>
        <v/>
      </c>
      <c r="G203" s="48" t="str" cm="1">
        <f t="array" ref="G203">IF(ISERROR(INDEX('Post-FTB Report'!$J$4:$J$5000,MATCH(1,($D$6='Post-FTB Report'!$F$4:$F$5000)*($A203='Post-FTB Report'!$E$4:$E$5000),0))),"",INDEX('Post-FTB Report'!$J$4:$J$5000,MATCH(1,($D$6='Post-FTB Report'!$F$4:$F$5000)*($A203='Post-FTB Report'!$E$4:$E$5000),0)))</f>
        <v/>
      </c>
      <c r="H203" s="90" t="str">
        <f t="shared" si="201"/>
        <v/>
      </c>
      <c r="J203" s="22" t="str">
        <f t="shared" ref="J203:AS203" si="203">IF(AND($G203&lt;K$7,$H203&gt;=K$7),$F203/12,"")</f>
        <v/>
      </c>
      <c r="K203" s="22" t="str">
        <f t="shared" si="203"/>
        <v/>
      </c>
      <c r="L203" s="22" t="str">
        <f t="shared" si="203"/>
        <v/>
      </c>
      <c r="M203" s="22" t="str">
        <f t="shared" si="203"/>
        <v/>
      </c>
      <c r="N203" s="22" t="str">
        <f t="shared" si="203"/>
        <v/>
      </c>
      <c r="O203" s="22" t="str">
        <f t="shared" si="203"/>
        <v/>
      </c>
      <c r="P203" s="22" t="str">
        <f t="shared" si="203"/>
        <v/>
      </c>
      <c r="Q203" s="22" t="str">
        <f t="shared" si="203"/>
        <v/>
      </c>
      <c r="R203" s="22" t="str">
        <f t="shared" si="203"/>
        <v/>
      </c>
      <c r="S203" s="22" t="str">
        <f t="shared" si="203"/>
        <v/>
      </c>
      <c r="T203" s="22" t="str">
        <f t="shared" si="203"/>
        <v/>
      </c>
      <c r="U203" s="22" t="str">
        <f t="shared" si="203"/>
        <v/>
      </c>
      <c r="V203" s="22" t="str">
        <f t="shared" si="203"/>
        <v/>
      </c>
      <c r="W203" s="22" t="str">
        <f t="shared" si="203"/>
        <v/>
      </c>
      <c r="X203" s="22" t="str">
        <f t="shared" si="203"/>
        <v/>
      </c>
      <c r="Y203" s="22" t="str">
        <f t="shared" si="203"/>
        <v/>
      </c>
      <c r="Z203" s="22" t="str">
        <f t="shared" si="203"/>
        <v/>
      </c>
      <c r="AA203" s="22" t="str">
        <f t="shared" si="203"/>
        <v/>
      </c>
      <c r="AB203" s="22" t="str">
        <f t="shared" si="203"/>
        <v/>
      </c>
      <c r="AC203" s="22" t="str">
        <f t="shared" si="203"/>
        <v/>
      </c>
      <c r="AD203" s="22" t="str">
        <f t="shared" si="203"/>
        <v/>
      </c>
      <c r="AE203" s="22" t="str">
        <f t="shared" si="203"/>
        <v/>
      </c>
      <c r="AF203" s="22" t="str">
        <f t="shared" si="203"/>
        <v/>
      </c>
      <c r="AG203" s="22" t="str">
        <f t="shared" si="203"/>
        <v/>
      </c>
      <c r="AH203" s="22" t="str">
        <f t="shared" si="203"/>
        <v/>
      </c>
      <c r="AI203" s="22" t="str">
        <f t="shared" si="203"/>
        <v/>
      </c>
      <c r="AJ203" s="22" t="str">
        <f t="shared" si="203"/>
        <v/>
      </c>
      <c r="AK203" s="22" t="str">
        <f t="shared" si="203"/>
        <v/>
      </c>
      <c r="AL203" s="22" t="str">
        <f t="shared" si="203"/>
        <v/>
      </c>
      <c r="AM203" s="22" t="str">
        <f t="shared" si="203"/>
        <v/>
      </c>
      <c r="AN203" s="22" t="str">
        <f t="shared" si="203"/>
        <v/>
      </c>
      <c r="AO203" s="22" t="str">
        <f t="shared" si="203"/>
        <v/>
      </c>
      <c r="AP203" s="22" t="str">
        <f t="shared" si="203"/>
        <v/>
      </c>
      <c r="AQ203" s="22" t="str">
        <f t="shared" si="203"/>
        <v/>
      </c>
      <c r="AR203" s="22" t="str">
        <f t="shared" si="203"/>
        <v/>
      </c>
      <c r="AS203" s="22" t="str">
        <f t="shared" si="203"/>
        <v/>
      </c>
    </row>
    <row r="204" spans="1:45" x14ac:dyDescent="0.3">
      <c r="A204" s="18">
        <f t="shared" si="22"/>
        <v>194</v>
      </c>
      <c r="B204" s="2">
        <f t="shared" si="23"/>
        <v>195</v>
      </c>
      <c r="C204" s="21" t="str" cm="1">
        <f t="array" ref="C204">IF(ISERROR(INDEX('Post-FTB Report'!$G$4:$G$5000,MATCH(1,($D$6='Post-FTB Report'!$F$4:$F$5000)*($A204='Post-FTB Report'!$E$4:$E$5000),0))),"",INDEX('Post-FTB Report'!$G$4:$G$5000,MATCH(1,($D$6='Post-FTB Report'!$F$4:$F$5000)*($A204='Post-FTB Report'!$E$4:$E$5000),0)))</f>
        <v/>
      </c>
      <c r="D204" s="20"/>
      <c r="E204" s="20"/>
      <c r="F204" s="32" t="str" cm="1">
        <f t="array" ref="F204">IF(ISERROR(INDEX('Post-FTB Report'!$K$4:$K$5000,MATCH(1,($D$6='Post-FTB Report'!$F$4:$F$5000)*($A204='Post-FTB Report'!$E$4:$E$5000),0))),"",INDEX('Post-FTB Report'!$K$4:$K$5000,MATCH(1,($D$6='Post-FTB Report'!$F$4:$F$5000)*($A204='Post-FTB Report'!$E$4:$E$5000),0)))</f>
        <v/>
      </c>
      <c r="G204" s="48" t="str" cm="1">
        <f t="array" ref="G204">IF(ISERROR(INDEX('Post-FTB Report'!$J$4:$J$5000,MATCH(1,($D$6='Post-FTB Report'!$F$4:$F$5000)*($A204='Post-FTB Report'!$E$4:$E$5000),0))),"",INDEX('Post-FTB Report'!$J$4:$J$5000,MATCH(1,($D$6='Post-FTB Report'!$F$4:$F$5000)*($A204='Post-FTB Report'!$E$4:$E$5000),0)))</f>
        <v/>
      </c>
      <c r="H204" s="90" t="str">
        <f t="shared" si="201"/>
        <v/>
      </c>
      <c r="J204" s="22" t="str">
        <f t="shared" ref="J204:AS204" si="204">IF(AND($G204&lt;K$7,$H204&gt;=K$7),$F204/12,"")</f>
        <v/>
      </c>
      <c r="K204" s="22" t="str">
        <f t="shared" si="204"/>
        <v/>
      </c>
      <c r="L204" s="22" t="str">
        <f t="shared" si="204"/>
        <v/>
      </c>
      <c r="M204" s="22" t="str">
        <f t="shared" si="204"/>
        <v/>
      </c>
      <c r="N204" s="22" t="str">
        <f t="shared" si="204"/>
        <v/>
      </c>
      <c r="O204" s="22" t="str">
        <f t="shared" si="204"/>
        <v/>
      </c>
      <c r="P204" s="22" t="str">
        <f t="shared" si="204"/>
        <v/>
      </c>
      <c r="Q204" s="22" t="str">
        <f t="shared" si="204"/>
        <v/>
      </c>
      <c r="R204" s="22" t="str">
        <f t="shared" si="204"/>
        <v/>
      </c>
      <c r="S204" s="22" t="str">
        <f t="shared" si="204"/>
        <v/>
      </c>
      <c r="T204" s="22" t="str">
        <f t="shared" si="204"/>
        <v/>
      </c>
      <c r="U204" s="22" t="str">
        <f t="shared" si="204"/>
        <v/>
      </c>
      <c r="V204" s="22" t="str">
        <f t="shared" si="204"/>
        <v/>
      </c>
      <c r="W204" s="22" t="str">
        <f t="shared" si="204"/>
        <v/>
      </c>
      <c r="X204" s="22" t="str">
        <f t="shared" si="204"/>
        <v/>
      </c>
      <c r="Y204" s="22" t="str">
        <f t="shared" si="204"/>
        <v/>
      </c>
      <c r="Z204" s="22" t="str">
        <f t="shared" si="204"/>
        <v/>
      </c>
      <c r="AA204" s="22" t="str">
        <f t="shared" si="204"/>
        <v/>
      </c>
      <c r="AB204" s="22" t="str">
        <f t="shared" si="204"/>
        <v/>
      </c>
      <c r="AC204" s="22" t="str">
        <f t="shared" si="204"/>
        <v/>
      </c>
      <c r="AD204" s="22" t="str">
        <f t="shared" si="204"/>
        <v/>
      </c>
      <c r="AE204" s="22" t="str">
        <f t="shared" si="204"/>
        <v/>
      </c>
      <c r="AF204" s="22" t="str">
        <f t="shared" si="204"/>
        <v/>
      </c>
      <c r="AG204" s="22" t="str">
        <f t="shared" si="204"/>
        <v/>
      </c>
      <c r="AH204" s="22" t="str">
        <f t="shared" si="204"/>
        <v/>
      </c>
      <c r="AI204" s="22" t="str">
        <f t="shared" si="204"/>
        <v/>
      </c>
      <c r="AJ204" s="22" t="str">
        <f t="shared" si="204"/>
        <v/>
      </c>
      <c r="AK204" s="22" t="str">
        <f t="shared" si="204"/>
        <v/>
      </c>
      <c r="AL204" s="22" t="str">
        <f t="shared" si="204"/>
        <v/>
      </c>
      <c r="AM204" s="22" t="str">
        <f t="shared" si="204"/>
        <v/>
      </c>
      <c r="AN204" s="22" t="str">
        <f t="shared" si="204"/>
        <v/>
      </c>
      <c r="AO204" s="22" t="str">
        <f t="shared" si="204"/>
        <v/>
      </c>
      <c r="AP204" s="22" t="str">
        <f t="shared" si="204"/>
        <v/>
      </c>
      <c r="AQ204" s="22" t="str">
        <f t="shared" si="204"/>
        <v/>
      </c>
      <c r="AR204" s="22" t="str">
        <f t="shared" si="204"/>
        <v/>
      </c>
      <c r="AS204" s="22" t="str">
        <f t="shared" si="204"/>
        <v/>
      </c>
    </row>
    <row r="205" spans="1:45" x14ac:dyDescent="0.3">
      <c r="A205" s="18">
        <f t="shared" si="22"/>
        <v>195</v>
      </c>
      <c r="B205" s="2">
        <f t="shared" si="23"/>
        <v>196</v>
      </c>
      <c r="C205" s="21" t="str" cm="1">
        <f t="array" ref="C205">IF(ISERROR(INDEX('Post-FTB Report'!$G$4:$G$5000,MATCH(1,($D$6='Post-FTB Report'!$F$4:$F$5000)*($A205='Post-FTB Report'!$E$4:$E$5000),0))),"",INDEX('Post-FTB Report'!$G$4:$G$5000,MATCH(1,($D$6='Post-FTB Report'!$F$4:$F$5000)*($A205='Post-FTB Report'!$E$4:$E$5000),0)))</f>
        <v/>
      </c>
      <c r="D205" s="20"/>
      <c r="E205" s="20"/>
      <c r="F205" s="32" t="str" cm="1">
        <f t="array" ref="F205">IF(ISERROR(INDEX('Post-FTB Report'!$K$4:$K$5000,MATCH(1,($D$6='Post-FTB Report'!$F$4:$F$5000)*($A205='Post-FTB Report'!$E$4:$E$5000),0))),"",INDEX('Post-FTB Report'!$K$4:$K$5000,MATCH(1,($D$6='Post-FTB Report'!$F$4:$F$5000)*($A205='Post-FTB Report'!$E$4:$E$5000),0)))</f>
        <v/>
      </c>
      <c r="G205" s="48" t="str" cm="1">
        <f t="array" ref="G205">IF(ISERROR(INDEX('Post-FTB Report'!$J$4:$J$5000,MATCH(1,($D$6='Post-FTB Report'!$F$4:$F$5000)*($A205='Post-FTB Report'!$E$4:$E$5000),0))),"",INDEX('Post-FTB Report'!$J$4:$J$5000,MATCH(1,($D$6='Post-FTB Report'!$F$4:$F$5000)*($A205='Post-FTB Report'!$E$4:$E$5000),0)))</f>
        <v/>
      </c>
      <c r="H205" s="90" t="str">
        <f t="shared" si="201"/>
        <v/>
      </c>
      <c r="J205" s="22" t="str">
        <f t="shared" ref="J205:AS205" si="205">IF(AND($G205&lt;K$7,$H205&gt;=K$7),$F205/12,"")</f>
        <v/>
      </c>
      <c r="K205" s="22" t="str">
        <f t="shared" si="205"/>
        <v/>
      </c>
      <c r="L205" s="22" t="str">
        <f t="shared" si="205"/>
        <v/>
      </c>
      <c r="M205" s="22" t="str">
        <f t="shared" si="205"/>
        <v/>
      </c>
      <c r="N205" s="22" t="str">
        <f t="shared" si="205"/>
        <v/>
      </c>
      <c r="O205" s="22" t="str">
        <f t="shared" si="205"/>
        <v/>
      </c>
      <c r="P205" s="22" t="str">
        <f t="shared" si="205"/>
        <v/>
      </c>
      <c r="Q205" s="22" t="str">
        <f t="shared" si="205"/>
        <v/>
      </c>
      <c r="R205" s="22" t="str">
        <f t="shared" si="205"/>
        <v/>
      </c>
      <c r="S205" s="22" t="str">
        <f t="shared" si="205"/>
        <v/>
      </c>
      <c r="T205" s="22" t="str">
        <f t="shared" si="205"/>
        <v/>
      </c>
      <c r="U205" s="22" t="str">
        <f t="shared" si="205"/>
        <v/>
      </c>
      <c r="V205" s="22" t="str">
        <f t="shared" si="205"/>
        <v/>
      </c>
      <c r="W205" s="22" t="str">
        <f t="shared" si="205"/>
        <v/>
      </c>
      <c r="X205" s="22" t="str">
        <f t="shared" si="205"/>
        <v/>
      </c>
      <c r="Y205" s="22" t="str">
        <f t="shared" si="205"/>
        <v/>
      </c>
      <c r="Z205" s="22" t="str">
        <f t="shared" si="205"/>
        <v/>
      </c>
      <c r="AA205" s="22" t="str">
        <f t="shared" si="205"/>
        <v/>
      </c>
      <c r="AB205" s="22" t="str">
        <f t="shared" si="205"/>
        <v/>
      </c>
      <c r="AC205" s="22" t="str">
        <f t="shared" si="205"/>
        <v/>
      </c>
      <c r="AD205" s="22" t="str">
        <f t="shared" si="205"/>
        <v/>
      </c>
      <c r="AE205" s="22" t="str">
        <f t="shared" si="205"/>
        <v/>
      </c>
      <c r="AF205" s="22" t="str">
        <f t="shared" si="205"/>
        <v/>
      </c>
      <c r="AG205" s="22" t="str">
        <f t="shared" si="205"/>
        <v/>
      </c>
      <c r="AH205" s="22" t="str">
        <f t="shared" si="205"/>
        <v/>
      </c>
      <c r="AI205" s="22" t="str">
        <f t="shared" si="205"/>
        <v/>
      </c>
      <c r="AJ205" s="22" t="str">
        <f t="shared" si="205"/>
        <v/>
      </c>
      <c r="AK205" s="22" t="str">
        <f t="shared" si="205"/>
        <v/>
      </c>
      <c r="AL205" s="22" t="str">
        <f t="shared" si="205"/>
        <v/>
      </c>
      <c r="AM205" s="22" t="str">
        <f t="shared" si="205"/>
        <v/>
      </c>
      <c r="AN205" s="22" t="str">
        <f t="shared" si="205"/>
        <v/>
      </c>
      <c r="AO205" s="22" t="str">
        <f t="shared" si="205"/>
        <v/>
      </c>
      <c r="AP205" s="22" t="str">
        <f t="shared" si="205"/>
        <v/>
      </c>
      <c r="AQ205" s="22" t="str">
        <f t="shared" si="205"/>
        <v/>
      </c>
      <c r="AR205" s="22" t="str">
        <f t="shared" si="205"/>
        <v/>
      </c>
      <c r="AS205" s="22" t="str">
        <f t="shared" si="205"/>
        <v/>
      </c>
    </row>
    <row r="206" spans="1:45" x14ac:dyDescent="0.3">
      <c r="A206" s="18">
        <f t="shared" si="22"/>
        <v>196</v>
      </c>
      <c r="B206" s="2">
        <f t="shared" si="23"/>
        <v>197</v>
      </c>
      <c r="C206" s="21" t="str" cm="1">
        <f t="array" ref="C206">IF(ISERROR(INDEX('Post-FTB Report'!$G$4:$G$5000,MATCH(1,($D$6='Post-FTB Report'!$F$4:$F$5000)*($A206='Post-FTB Report'!$E$4:$E$5000),0))),"",INDEX('Post-FTB Report'!$G$4:$G$5000,MATCH(1,($D$6='Post-FTB Report'!$F$4:$F$5000)*($A206='Post-FTB Report'!$E$4:$E$5000),0)))</f>
        <v/>
      </c>
      <c r="D206" s="20"/>
      <c r="E206" s="20"/>
      <c r="F206" s="32" t="str" cm="1">
        <f t="array" ref="F206">IF(ISERROR(INDEX('Post-FTB Report'!$K$4:$K$5000,MATCH(1,($D$6='Post-FTB Report'!$F$4:$F$5000)*($A206='Post-FTB Report'!$E$4:$E$5000),0))),"",INDEX('Post-FTB Report'!$K$4:$K$5000,MATCH(1,($D$6='Post-FTB Report'!$F$4:$F$5000)*($A206='Post-FTB Report'!$E$4:$E$5000),0)))</f>
        <v/>
      </c>
      <c r="G206" s="48" t="str" cm="1">
        <f t="array" ref="G206">IF(ISERROR(INDEX('Post-FTB Report'!$J$4:$J$5000,MATCH(1,($D$6='Post-FTB Report'!$F$4:$F$5000)*($A206='Post-FTB Report'!$E$4:$E$5000),0))),"",INDEX('Post-FTB Report'!$J$4:$J$5000,MATCH(1,($D$6='Post-FTB Report'!$F$4:$F$5000)*($A206='Post-FTB Report'!$E$4:$E$5000),0)))</f>
        <v/>
      </c>
      <c r="H206" s="90" t="str">
        <f t="shared" si="201"/>
        <v/>
      </c>
      <c r="J206" s="22" t="str">
        <f t="shared" ref="J206:AS206" si="206">IF(AND($G206&lt;K$7,$H206&gt;=K$7),$F206/12,"")</f>
        <v/>
      </c>
      <c r="K206" s="22" t="str">
        <f t="shared" si="206"/>
        <v/>
      </c>
      <c r="L206" s="22" t="str">
        <f t="shared" si="206"/>
        <v/>
      </c>
      <c r="M206" s="22" t="str">
        <f t="shared" si="206"/>
        <v/>
      </c>
      <c r="N206" s="22" t="str">
        <f t="shared" si="206"/>
        <v/>
      </c>
      <c r="O206" s="22" t="str">
        <f t="shared" si="206"/>
        <v/>
      </c>
      <c r="P206" s="22" t="str">
        <f t="shared" si="206"/>
        <v/>
      </c>
      <c r="Q206" s="22" t="str">
        <f t="shared" si="206"/>
        <v/>
      </c>
      <c r="R206" s="22" t="str">
        <f t="shared" si="206"/>
        <v/>
      </c>
      <c r="S206" s="22" t="str">
        <f t="shared" si="206"/>
        <v/>
      </c>
      <c r="T206" s="22" t="str">
        <f t="shared" si="206"/>
        <v/>
      </c>
      <c r="U206" s="22" t="str">
        <f t="shared" si="206"/>
        <v/>
      </c>
      <c r="V206" s="22" t="str">
        <f t="shared" si="206"/>
        <v/>
      </c>
      <c r="W206" s="22" t="str">
        <f t="shared" si="206"/>
        <v/>
      </c>
      <c r="X206" s="22" t="str">
        <f t="shared" si="206"/>
        <v/>
      </c>
      <c r="Y206" s="22" t="str">
        <f t="shared" si="206"/>
        <v/>
      </c>
      <c r="Z206" s="22" t="str">
        <f t="shared" si="206"/>
        <v/>
      </c>
      <c r="AA206" s="22" t="str">
        <f t="shared" si="206"/>
        <v/>
      </c>
      <c r="AB206" s="22" t="str">
        <f t="shared" si="206"/>
        <v/>
      </c>
      <c r="AC206" s="22" t="str">
        <f t="shared" si="206"/>
        <v/>
      </c>
      <c r="AD206" s="22" t="str">
        <f t="shared" si="206"/>
        <v/>
      </c>
      <c r="AE206" s="22" t="str">
        <f t="shared" si="206"/>
        <v/>
      </c>
      <c r="AF206" s="22" t="str">
        <f t="shared" si="206"/>
        <v/>
      </c>
      <c r="AG206" s="22" t="str">
        <f t="shared" si="206"/>
        <v/>
      </c>
      <c r="AH206" s="22" t="str">
        <f t="shared" si="206"/>
        <v/>
      </c>
      <c r="AI206" s="22" t="str">
        <f t="shared" si="206"/>
        <v/>
      </c>
      <c r="AJ206" s="22" t="str">
        <f t="shared" si="206"/>
        <v/>
      </c>
      <c r="AK206" s="22" t="str">
        <f t="shared" si="206"/>
        <v/>
      </c>
      <c r="AL206" s="22" t="str">
        <f t="shared" si="206"/>
        <v/>
      </c>
      <c r="AM206" s="22" t="str">
        <f t="shared" si="206"/>
        <v/>
      </c>
      <c r="AN206" s="22" t="str">
        <f t="shared" si="206"/>
        <v/>
      </c>
      <c r="AO206" s="22" t="str">
        <f t="shared" si="206"/>
        <v/>
      </c>
      <c r="AP206" s="22" t="str">
        <f t="shared" si="206"/>
        <v/>
      </c>
      <c r="AQ206" s="22" t="str">
        <f t="shared" si="206"/>
        <v/>
      </c>
      <c r="AR206" s="22" t="str">
        <f t="shared" si="206"/>
        <v/>
      </c>
      <c r="AS206" s="22" t="str">
        <f t="shared" si="206"/>
        <v/>
      </c>
    </row>
    <row r="207" spans="1:45" x14ac:dyDescent="0.3">
      <c r="A207" s="18">
        <f t="shared" si="22"/>
        <v>197</v>
      </c>
      <c r="B207" s="2">
        <f t="shared" si="23"/>
        <v>198</v>
      </c>
      <c r="C207" s="21" t="str" cm="1">
        <f t="array" ref="C207">IF(ISERROR(INDEX('Post-FTB Report'!$G$4:$G$5000,MATCH(1,($D$6='Post-FTB Report'!$F$4:$F$5000)*($A207='Post-FTB Report'!$E$4:$E$5000),0))),"",INDEX('Post-FTB Report'!$G$4:$G$5000,MATCH(1,($D$6='Post-FTB Report'!$F$4:$F$5000)*($A207='Post-FTB Report'!$E$4:$E$5000),0)))</f>
        <v/>
      </c>
      <c r="D207" s="20"/>
      <c r="E207" s="20"/>
      <c r="F207" s="32" t="str" cm="1">
        <f t="array" ref="F207">IF(ISERROR(INDEX('Post-FTB Report'!$K$4:$K$5000,MATCH(1,($D$6='Post-FTB Report'!$F$4:$F$5000)*($A207='Post-FTB Report'!$E$4:$E$5000),0))),"",INDEX('Post-FTB Report'!$K$4:$K$5000,MATCH(1,($D$6='Post-FTB Report'!$F$4:$F$5000)*($A207='Post-FTB Report'!$E$4:$E$5000),0)))</f>
        <v/>
      </c>
      <c r="G207" s="48" t="str" cm="1">
        <f t="array" ref="G207">IF(ISERROR(INDEX('Post-FTB Report'!$J$4:$J$5000,MATCH(1,($D$6='Post-FTB Report'!$F$4:$F$5000)*($A207='Post-FTB Report'!$E$4:$E$5000),0))),"",INDEX('Post-FTB Report'!$J$4:$J$5000,MATCH(1,($D$6='Post-FTB Report'!$F$4:$F$5000)*($A207='Post-FTB Report'!$E$4:$E$5000),0)))</f>
        <v/>
      </c>
      <c r="H207" s="90" t="str">
        <f t="shared" si="201"/>
        <v/>
      </c>
      <c r="J207" s="22" t="str">
        <f t="shared" ref="J207:AS207" si="207">IF(AND($G207&lt;K$7,$H207&gt;=K$7),$F207/12,"")</f>
        <v/>
      </c>
      <c r="K207" s="22" t="str">
        <f t="shared" si="207"/>
        <v/>
      </c>
      <c r="L207" s="22" t="str">
        <f t="shared" si="207"/>
        <v/>
      </c>
      <c r="M207" s="22" t="str">
        <f t="shared" si="207"/>
        <v/>
      </c>
      <c r="N207" s="22" t="str">
        <f t="shared" si="207"/>
        <v/>
      </c>
      <c r="O207" s="22" t="str">
        <f t="shared" si="207"/>
        <v/>
      </c>
      <c r="P207" s="22" t="str">
        <f t="shared" si="207"/>
        <v/>
      </c>
      <c r="Q207" s="22" t="str">
        <f t="shared" si="207"/>
        <v/>
      </c>
      <c r="R207" s="22" t="str">
        <f t="shared" si="207"/>
        <v/>
      </c>
      <c r="S207" s="22" t="str">
        <f t="shared" si="207"/>
        <v/>
      </c>
      <c r="T207" s="22" t="str">
        <f t="shared" si="207"/>
        <v/>
      </c>
      <c r="U207" s="22" t="str">
        <f t="shared" si="207"/>
        <v/>
      </c>
      <c r="V207" s="22" t="str">
        <f t="shared" si="207"/>
        <v/>
      </c>
      <c r="W207" s="22" t="str">
        <f t="shared" si="207"/>
        <v/>
      </c>
      <c r="X207" s="22" t="str">
        <f t="shared" si="207"/>
        <v/>
      </c>
      <c r="Y207" s="22" t="str">
        <f t="shared" si="207"/>
        <v/>
      </c>
      <c r="Z207" s="22" t="str">
        <f t="shared" si="207"/>
        <v/>
      </c>
      <c r="AA207" s="22" t="str">
        <f t="shared" si="207"/>
        <v/>
      </c>
      <c r="AB207" s="22" t="str">
        <f t="shared" si="207"/>
        <v/>
      </c>
      <c r="AC207" s="22" t="str">
        <f t="shared" si="207"/>
        <v/>
      </c>
      <c r="AD207" s="22" t="str">
        <f t="shared" si="207"/>
        <v/>
      </c>
      <c r="AE207" s="22" t="str">
        <f t="shared" si="207"/>
        <v/>
      </c>
      <c r="AF207" s="22" t="str">
        <f t="shared" si="207"/>
        <v/>
      </c>
      <c r="AG207" s="22" t="str">
        <f t="shared" si="207"/>
        <v/>
      </c>
      <c r="AH207" s="22" t="str">
        <f t="shared" si="207"/>
        <v/>
      </c>
      <c r="AI207" s="22" t="str">
        <f t="shared" si="207"/>
        <v/>
      </c>
      <c r="AJ207" s="22" t="str">
        <f t="shared" si="207"/>
        <v/>
      </c>
      <c r="AK207" s="22" t="str">
        <f t="shared" si="207"/>
        <v/>
      </c>
      <c r="AL207" s="22" t="str">
        <f t="shared" si="207"/>
        <v/>
      </c>
      <c r="AM207" s="22" t="str">
        <f t="shared" si="207"/>
        <v/>
      </c>
      <c r="AN207" s="22" t="str">
        <f t="shared" si="207"/>
        <v/>
      </c>
      <c r="AO207" s="22" t="str">
        <f t="shared" si="207"/>
        <v/>
      </c>
      <c r="AP207" s="22" t="str">
        <f t="shared" si="207"/>
        <v/>
      </c>
      <c r="AQ207" s="22" t="str">
        <f t="shared" si="207"/>
        <v/>
      </c>
      <c r="AR207" s="22" t="str">
        <f t="shared" si="207"/>
        <v/>
      </c>
      <c r="AS207" s="22" t="str">
        <f t="shared" si="207"/>
        <v/>
      </c>
    </row>
    <row r="208" spans="1:45" x14ac:dyDescent="0.3">
      <c r="A208" s="18">
        <f t="shared" si="22"/>
        <v>198</v>
      </c>
      <c r="B208" s="2">
        <f t="shared" si="23"/>
        <v>199</v>
      </c>
      <c r="C208" s="21" t="str" cm="1">
        <f t="array" ref="C208">IF(ISERROR(INDEX('Post-FTB Report'!$G$4:$G$5000,MATCH(1,($D$6='Post-FTB Report'!$F$4:$F$5000)*($A208='Post-FTB Report'!$E$4:$E$5000),0))),"",INDEX('Post-FTB Report'!$G$4:$G$5000,MATCH(1,($D$6='Post-FTB Report'!$F$4:$F$5000)*($A208='Post-FTB Report'!$E$4:$E$5000),0)))</f>
        <v/>
      </c>
      <c r="D208" s="20"/>
      <c r="E208" s="20"/>
      <c r="F208" s="32" t="str" cm="1">
        <f t="array" ref="F208">IF(ISERROR(INDEX('Post-FTB Report'!$K$4:$K$5000,MATCH(1,($D$6='Post-FTB Report'!$F$4:$F$5000)*($A208='Post-FTB Report'!$E$4:$E$5000),0))),"",INDEX('Post-FTB Report'!$K$4:$K$5000,MATCH(1,($D$6='Post-FTB Report'!$F$4:$F$5000)*($A208='Post-FTB Report'!$E$4:$E$5000),0)))</f>
        <v/>
      </c>
      <c r="G208" s="48" t="str" cm="1">
        <f t="array" ref="G208">IF(ISERROR(INDEX('Post-FTB Report'!$J$4:$J$5000,MATCH(1,($D$6='Post-FTB Report'!$F$4:$F$5000)*($A208='Post-FTB Report'!$E$4:$E$5000),0))),"",INDEX('Post-FTB Report'!$J$4:$J$5000,MATCH(1,($D$6='Post-FTB Report'!$F$4:$F$5000)*($A208='Post-FTB Report'!$E$4:$E$5000),0)))</f>
        <v/>
      </c>
      <c r="H208" s="90" t="str">
        <f t="shared" si="201"/>
        <v/>
      </c>
      <c r="J208" s="22" t="str">
        <f t="shared" ref="J208:AS208" si="208">IF(AND($G208&lt;K$7,$H208&gt;=K$7),$F208/12,"")</f>
        <v/>
      </c>
      <c r="K208" s="22" t="str">
        <f t="shared" si="208"/>
        <v/>
      </c>
      <c r="L208" s="22" t="str">
        <f t="shared" si="208"/>
        <v/>
      </c>
      <c r="M208" s="22" t="str">
        <f t="shared" si="208"/>
        <v/>
      </c>
      <c r="N208" s="22" t="str">
        <f t="shared" si="208"/>
        <v/>
      </c>
      <c r="O208" s="22" t="str">
        <f t="shared" si="208"/>
        <v/>
      </c>
      <c r="P208" s="22" t="str">
        <f t="shared" si="208"/>
        <v/>
      </c>
      <c r="Q208" s="22" t="str">
        <f t="shared" si="208"/>
        <v/>
      </c>
      <c r="R208" s="22" t="str">
        <f t="shared" si="208"/>
        <v/>
      </c>
      <c r="S208" s="22" t="str">
        <f t="shared" si="208"/>
        <v/>
      </c>
      <c r="T208" s="22" t="str">
        <f t="shared" si="208"/>
        <v/>
      </c>
      <c r="U208" s="22" t="str">
        <f t="shared" si="208"/>
        <v/>
      </c>
      <c r="V208" s="22" t="str">
        <f t="shared" si="208"/>
        <v/>
      </c>
      <c r="W208" s="22" t="str">
        <f t="shared" si="208"/>
        <v/>
      </c>
      <c r="X208" s="22" t="str">
        <f t="shared" si="208"/>
        <v/>
      </c>
      <c r="Y208" s="22" t="str">
        <f t="shared" si="208"/>
        <v/>
      </c>
      <c r="Z208" s="22" t="str">
        <f t="shared" si="208"/>
        <v/>
      </c>
      <c r="AA208" s="22" t="str">
        <f t="shared" si="208"/>
        <v/>
      </c>
      <c r="AB208" s="22" t="str">
        <f t="shared" si="208"/>
        <v/>
      </c>
      <c r="AC208" s="22" t="str">
        <f t="shared" si="208"/>
        <v/>
      </c>
      <c r="AD208" s="22" t="str">
        <f t="shared" si="208"/>
        <v/>
      </c>
      <c r="AE208" s="22" t="str">
        <f t="shared" si="208"/>
        <v/>
      </c>
      <c r="AF208" s="22" t="str">
        <f t="shared" si="208"/>
        <v/>
      </c>
      <c r="AG208" s="22" t="str">
        <f t="shared" si="208"/>
        <v/>
      </c>
      <c r="AH208" s="22" t="str">
        <f t="shared" si="208"/>
        <v/>
      </c>
      <c r="AI208" s="22" t="str">
        <f t="shared" si="208"/>
        <v/>
      </c>
      <c r="AJ208" s="22" t="str">
        <f t="shared" si="208"/>
        <v/>
      </c>
      <c r="AK208" s="22" t="str">
        <f t="shared" si="208"/>
        <v/>
      </c>
      <c r="AL208" s="22" t="str">
        <f t="shared" si="208"/>
        <v/>
      </c>
      <c r="AM208" s="22" t="str">
        <f t="shared" si="208"/>
        <v/>
      </c>
      <c r="AN208" s="22" t="str">
        <f t="shared" si="208"/>
        <v/>
      </c>
      <c r="AO208" s="22" t="str">
        <f t="shared" si="208"/>
        <v/>
      </c>
      <c r="AP208" s="22" t="str">
        <f t="shared" si="208"/>
        <v/>
      </c>
      <c r="AQ208" s="22" t="str">
        <f t="shared" si="208"/>
        <v/>
      </c>
      <c r="AR208" s="22" t="str">
        <f t="shared" si="208"/>
        <v/>
      </c>
      <c r="AS208" s="22" t="str">
        <f t="shared" si="208"/>
        <v/>
      </c>
    </row>
    <row r="209" spans="1:45" x14ac:dyDescent="0.3">
      <c r="A209" s="18">
        <f t="shared" si="22"/>
        <v>199</v>
      </c>
      <c r="B209" s="2">
        <f t="shared" si="23"/>
        <v>200</v>
      </c>
      <c r="C209" s="21" t="str" cm="1">
        <f t="array" ref="C209">IF(ISERROR(INDEX('Post-FTB Report'!$G$4:$G$5000,MATCH(1,($D$6='Post-FTB Report'!$F$4:$F$5000)*($A209='Post-FTB Report'!$E$4:$E$5000),0))),"",INDEX('Post-FTB Report'!$G$4:$G$5000,MATCH(1,($D$6='Post-FTB Report'!$F$4:$F$5000)*($A209='Post-FTB Report'!$E$4:$E$5000),0)))</f>
        <v/>
      </c>
      <c r="D209" s="20"/>
      <c r="E209" s="20"/>
      <c r="F209" s="32" t="str" cm="1">
        <f t="array" ref="F209">IF(ISERROR(INDEX('Post-FTB Report'!$K$4:$K$5000,MATCH(1,($D$6='Post-FTB Report'!$F$4:$F$5000)*($A209='Post-FTB Report'!$E$4:$E$5000),0))),"",INDEX('Post-FTB Report'!$K$4:$K$5000,MATCH(1,($D$6='Post-FTB Report'!$F$4:$F$5000)*($A209='Post-FTB Report'!$E$4:$E$5000),0)))</f>
        <v/>
      </c>
      <c r="G209" s="48" t="str" cm="1">
        <f t="array" ref="G209">IF(ISERROR(INDEX('Post-FTB Report'!$J$4:$J$5000,MATCH(1,($D$6='Post-FTB Report'!$F$4:$F$5000)*($A209='Post-FTB Report'!$E$4:$E$5000),0))),"",INDEX('Post-FTB Report'!$J$4:$J$5000,MATCH(1,($D$6='Post-FTB Report'!$F$4:$F$5000)*($A209='Post-FTB Report'!$E$4:$E$5000),0)))</f>
        <v/>
      </c>
      <c r="H209" s="90" t="str">
        <f t="shared" si="201"/>
        <v/>
      </c>
      <c r="J209" s="22" t="str">
        <f t="shared" ref="J209:AS209" si="209">IF(AND($G209&lt;K$7,$H209&gt;=K$7),$F209/12,"")</f>
        <v/>
      </c>
      <c r="K209" s="22" t="str">
        <f t="shared" si="209"/>
        <v/>
      </c>
      <c r="L209" s="22" t="str">
        <f t="shared" si="209"/>
        <v/>
      </c>
      <c r="M209" s="22" t="str">
        <f t="shared" si="209"/>
        <v/>
      </c>
      <c r="N209" s="22" t="str">
        <f t="shared" si="209"/>
        <v/>
      </c>
      <c r="O209" s="22" t="str">
        <f t="shared" si="209"/>
        <v/>
      </c>
      <c r="P209" s="22" t="str">
        <f t="shared" si="209"/>
        <v/>
      </c>
      <c r="Q209" s="22" t="str">
        <f t="shared" si="209"/>
        <v/>
      </c>
      <c r="R209" s="22" t="str">
        <f t="shared" si="209"/>
        <v/>
      </c>
      <c r="S209" s="22" t="str">
        <f t="shared" si="209"/>
        <v/>
      </c>
      <c r="T209" s="22" t="str">
        <f t="shared" si="209"/>
        <v/>
      </c>
      <c r="U209" s="22" t="str">
        <f t="shared" si="209"/>
        <v/>
      </c>
      <c r="V209" s="22" t="str">
        <f t="shared" si="209"/>
        <v/>
      </c>
      <c r="W209" s="22" t="str">
        <f t="shared" si="209"/>
        <v/>
      </c>
      <c r="X209" s="22" t="str">
        <f t="shared" si="209"/>
        <v/>
      </c>
      <c r="Y209" s="22" t="str">
        <f t="shared" si="209"/>
        <v/>
      </c>
      <c r="Z209" s="22" t="str">
        <f t="shared" si="209"/>
        <v/>
      </c>
      <c r="AA209" s="22" t="str">
        <f t="shared" si="209"/>
        <v/>
      </c>
      <c r="AB209" s="22" t="str">
        <f t="shared" si="209"/>
        <v/>
      </c>
      <c r="AC209" s="22" t="str">
        <f t="shared" si="209"/>
        <v/>
      </c>
      <c r="AD209" s="22" t="str">
        <f t="shared" si="209"/>
        <v/>
      </c>
      <c r="AE209" s="22" t="str">
        <f t="shared" si="209"/>
        <v/>
      </c>
      <c r="AF209" s="22" t="str">
        <f t="shared" si="209"/>
        <v/>
      </c>
      <c r="AG209" s="22" t="str">
        <f t="shared" si="209"/>
        <v/>
      </c>
      <c r="AH209" s="22" t="str">
        <f t="shared" si="209"/>
        <v/>
      </c>
      <c r="AI209" s="22" t="str">
        <f t="shared" si="209"/>
        <v/>
      </c>
      <c r="AJ209" s="22" t="str">
        <f t="shared" si="209"/>
        <v/>
      </c>
      <c r="AK209" s="22" t="str">
        <f t="shared" si="209"/>
        <v/>
      </c>
      <c r="AL209" s="22" t="str">
        <f t="shared" si="209"/>
        <v/>
      </c>
      <c r="AM209" s="22" t="str">
        <f t="shared" si="209"/>
        <v/>
      </c>
      <c r="AN209" s="22" t="str">
        <f t="shared" si="209"/>
        <v/>
      </c>
      <c r="AO209" s="22" t="str">
        <f t="shared" si="209"/>
        <v/>
      </c>
      <c r="AP209" s="22" t="str">
        <f t="shared" si="209"/>
        <v/>
      </c>
      <c r="AQ209" s="22" t="str">
        <f t="shared" si="209"/>
        <v/>
      </c>
      <c r="AR209" s="22" t="str">
        <f t="shared" si="209"/>
        <v/>
      </c>
      <c r="AS209" s="22" t="str">
        <f t="shared" si="209"/>
        <v/>
      </c>
    </row>
    <row r="210" spans="1:45" x14ac:dyDescent="0.3"/>
    <row r="211" spans="1:45" ht="17.25" thickBot="1" x14ac:dyDescent="0.35">
      <c r="C211" s="23" t="s">
        <v>82</v>
      </c>
      <c r="D211" s="23"/>
      <c r="E211" s="30"/>
      <c r="F211" s="24">
        <f>SUM(F10:F39)</f>
        <v>2460002</v>
      </c>
      <c r="G211" s="30"/>
      <c r="H211" s="91"/>
      <c r="I211" s="72"/>
      <c r="J211" s="24">
        <f>SUM(J10:J209)</f>
        <v>0</v>
      </c>
      <c r="K211" s="24">
        <f t="shared" ref="K211:AS211" si="210">SUM(K10:K209)</f>
        <v>0</v>
      </c>
      <c r="L211" s="24">
        <f t="shared" si="210"/>
        <v>0</v>
      </c>
      <c r="M211" s="24">
        <f t="shared" si="210"/>
        <v>11833.333333333334</v>
      </c>
      <c r="N211" s="24">
        <f t="shared" si="210"/>
        <v>11833.333333333334</v>
      </c>
      <c r="O211" s="24">
        <f t="shared" si="210"/>
        <v>11833.333333333334</v>
      </c>
      <c r="P211" s="24">
        <f t="shared" si="210"/>
        <v>11833.333333333334</v>
      </c>
      <c r="Q211" s="24">
        <f t="shared" si="210"/>
        <v>11833.333333333334</v>
      </c>
      <c r="R211" s="24">
        <f t="shared" si="210"/>
        <v>11833.333333333334</v>
      </c>
      <c r="S211" s="24">
        <f t="shared" si="210"/>
        <v>45500</v>
      </c>
      <c r="T211" s="24">
        <f t="shared" si="210"/>
        <v>127666.75</v>
      </c>
      <c r="U211" s="24">
        <f t="shared" si="210"/>
        <v>205000.16666666663</v>
      </c>
      <c r="V211" s="24">
        <f t="shared" si="210"/>
        <v>205000.16666666663</v>
      </c>
      <c r="W211" s="24">
        <f t="shared" si="210"/>
        <v>205000.16666666663</v>
      </c>
      <c r="X211" s="24">
        <f t="shared" si="210"/>
        <v>205000.16666666663</v>
      </c>
      <c r="Y211" s="24">
        <f t="shared" si="210"/>
        <v>193166.83333333331</v>
      </c>
      <c r="Z211" s="24">
        <f t="shared" si="210"/>
        <v>193166.83333333331</v>
      </c>
      <c r="AA211" s="24">
        <f t="shared" si="210"/>
        <v>193166.83333333331</v>
      </c>
      <c r="AB211" s="24">
        <f t="shared" si="210"/>
        <v>193166.83333333331</v>
      </c>
      <c r="AC211" s="24">
        <f t="shared" si="210"/>
        <v>193166.83333333331</v>
      </c>
      <c r="AD211" s="24">
        <f t="shared" si="210"/>
        <v>193166.83333333331</v>
      </c>
      <c r="AE211" s="24">
        <f t="shared" si="210"/>
        <v>159500.16666666666</v>
      </c>
      <c r="AF211" s="24">
        <f t="shared" si="210"/>
        <v>77333.416666666672</v>
      </c>
      <c r="AG211" s="24">
        <f t="shared" si="210"/>
        <v>0</v>
      </c>
      <c r="AH211" s="24">
        <f t="shared" si="210"/>
        <v>0</v>
      </c>
      <c r="AI211" s="24">
        <f t="shared" si="210"/>
        <v>0</v>
      </c>
      <c r="AJ211" s="24">
        <f t="shared" si="210"/>
        <v>0</v>
      </c>
      <c r="AK211" s="24">
        <f t="shared" si="210"/>
        <v>0</v>
      </c>
      <c r="AL211" s="24">
        <f t="shared" si="210"/>
        <v>0</v>
      </c>
      <c r="AM211" s="24">
        <f t="shared" si="210"/>
        <v>0</v>
      </c>
      <c r="AN211" s="24">
        <f t="shared" si="210"/>
        <v>0</v>
      </c>
      <c r="AO211" s="24">
        <f t="shared" si="210"/>
        <v>0</v>
      </c>
      <c r="AP211" s="24">
        <f t="shared" si="210"/>
        <v>0</v>
      </c>
      <c r="AQ211" s="24">
        <f t="shared" si="210"/>
        <v>0</v>
      </c>
      <c r="AR211" s="24">
        <f t="shared" si="210"/>
        <v>0</v>
      </c>
      <c r="AS211" s="24">
        <f t="shared" si="210"/>
        <v>0</v>
      </c>
    </row>
    <row r="212" spans="1:45" ht="18" thickTop="1" thickBot="1" x14ac:dyDescent="0.35">
      <c r="C212" s="52" t="s">
        <v>80</v>
      </c>
      <c r="D212" s="52"/>
      <c r="E212" s="52"/>
      <c r="F212" s="53">
        <f>+COUNTIF(F10:F209,"&gt;0")</f>
        <v>16</v>
      </c>
      <c r="G212" s="53"/>
      <c r="H212" s="91"/>
      <c r="I212" s="72"/>
      <c r="J212" s="53">
        <f>+COUNTIF(J10:J209,"&gt;0")</f>
        <v>0</v>
      </c>
      <c r="K212" s="53">
        <f t="shared" ref="K212:AG212" si="211">+COUNTIF(K10:K209,"&gt;0")</f>
        <v>0</v>
      </c>
      <c r="L212" s="53">
        <f t="shared" si="211"/>
        <v>0</v>
      </c>
      <c r="M212" s="53">
        <f t="shared" si="211"/>
        <v>2</v>
      </c>
      <c r="N212" s="53">
        <f t="shared" si="211"/>
        <v>2</v>
      </c>
      <c r="O212" s="53">
        <f t="shared" si="211"/>
        <v>2</v>
      </c>
      <c r="P212" s="53">
        <f t="shared" si="211"/>
        <v>2</v>
      </c>
      <c r="Q212" s="53">
        <f t="shared" si="211"/>
        <v>2</v>
      </c>
      <c r="R212" s="53">
        <f t="shared" si="211"/>
        <v>2</v>
      </c>
      <c r="S212" s="53">
        <f t="shared" si="211"/>
        <v>7</v>
      </c>
      <c r="T212" s="53">
        <f t="shared" si="211"/>
        <v>11</v>
      </c>
      <c r="U212" s="53">
        <f t="shared" si="211"/>
        <v>16</v>
      </c>
      <c r="V212" s="53">
        <f t="shared" si="211"/>
        <v>16</v>
      </c>
      <c r="W212" s="53">
        <f t="shared" si="211"/>
        <v>16</v>
      </c>
      <c r="X212" s="53">
        <f t="shared" si="211"/>
        <v>16</v>
      </c>
      <c r="Y212" s="53">
        <f t="shared" si="211"/>
        <v>14</v>
      </c>
      <c r="Z212" s="53">
        <f t="shared" si="211"/>
        <v>14</v>
      </c>
      <c r="AA212" s="53">
        <f t="shared" si="211"/>
        <v>14</v>
      </c>
      <c r="AB212" s="53">
        <f t="shared" si="211"/>
        <v>14</v>
      </c>
      <c r="AC212" s="53">
        <f t="shared" si="211"/>
        <v>14</v>
      </c>
      <c r="AD212" s="53">
        <f t="shared" si="211"/>
        <v>14</v>
      </c>
      <c r="AE212" s="53">
        <f t="shared" si="211"/>
        <v>9</v>
      </c>
      <c r="AF212" s="53">
        <f t="shared" si="211"/>
        <v>5</v>
      </c>
      <c r="AG212" s="53">
        <f t="shared" si="211"/>
        <v>0</v>
      </c>
      <c r="AH212" s="53">
        <f t="shared" ref="AH212:AS212" si="212">+COUNTIF(AH10:AH209,"&gt;0")</f>
        <v>0</v>
      </c>
      <c r="AI212" s="53">
        <f t="shared" si="212"/>
        <v>0</v>
      </c>
      <c r="AJ212" s="53">
        <f t="shared" si="212"/>
        <v>0</v>
      </c>
      <c r="AK212" s="53">
        <f t="shared" si="212"/>
        <v>0</v>
      </c>
      <c r="AL212" s="53">
        <f t="shared" si="212"/>
        <v>0</v>
      </c>
      <c r="AM212" s="53">
        <f t="shared" si="212"/>
        <v>0</v>
      </c>
      <c r="AN212" s="53">
        <f t="shared" si="212"/>
        <v>0</v>
      </c>
      <c r="AO212" s="53">
        <f t="shared" si="212"/>
        <v>0</v>
      </c>
      <c r="AP212" s="53">
        <f t="shared" si="212"/>
        <v>0</v>
      </c>
      <c r="AQ212" s="53">
        <f t="shared" si="212"/>
        <v>0</v>
      </c>
      <c r="AR212" s="53">
        <f t="shared" si="212"/>
        <v>0</v>
      </c>
      <c r="AS212" s="53">
        <f t="shared" si="212"/>
        <v>0</v>
      </c>
    </row>
    <row r="213" spans="1:45" ht="17.25" thickTop="1" x14ac:dyDescent="0.3"/>
    <row r="214" spans="1:45" x14ac:dyDescent="0.3"/>
    <row r="215" spans="1:45" x14ac:dyDescent="0.3"/>
  </sheetData>
  <mergeCells count="1">
    <mergeCell ref="C9:E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F14D-8D9F-4800-9B3E-ABF2A6576072}">
  <sheetPr>
    <tabColor rgb="FF0070C0"/>
  </sheetPr>
  <dimension ref="A1:Q5000"/>
  <sheetViews>
    <sheetView zoomScale="130" zoomScaleNormal="130" workbookViewId="0">
      <selection activeCell="F1" sqref="F1"/>
    </sheetView>
  </sheetViews>
  <sheetFormatPr defaultColWidth="8.85546875" defaultRowHeight="15" x14ac:dyDescent="0.25"/>
  <cols>
    <col min="1" max="1" width="12.42578125" customWidth="1"/>
    <col min="2" max="2" width="15.42578125" bestFit="1" customWidth="1"/>
    <col min="3" max="3" width="15.28515625" customWidth="1"/>
    <col min="4" max="4" width="12.42578125" bestFit="1" customWidth="1"/>
    <col min="5" max="5" width="12" bestFit="1" customWidth="1"/>
    <col min="6" max="6" width="20.42578125" customWidth="1"/>
    <col min="7" max="7" width="28.7109375" customWidth="1"/>
    <col min="8" max="8" width="28.42578125" customWidth="1"/>
    <col min="9" max="9" width="10.42578125" customWidth="1"/>
    <col min="10" max="10" width="18.42578125" customWidth="1"/>
    <col min="11" max="11" width="9.7109375" bestFit="1" customWidth="1"/>
    <col min="12" max="12" width="22.7109375" bestFit="1" customWidth="1"/>
    <col min="13" max="13" width="16.28515625" bestFit="1" customWidth="1"/>
    <col min="14" max="14" width="16.42578125" bestFit="1" customWidth="1"/>
    <col min="15" max="15" width="24.28515625" bestFit="1" customWidth="1"/>
    <col min="16" max="17" width="17.28515625" bestFit="1" customWidth="1"/>
  </cols>
  <sheetData>
    <row r="1" spans="1:17" x14ac:dyDescent="0.25">
      <c r="A1" s="1" t="s">
        <v>83</v>
      </c>
      <c r="B1" s="1"/>
      <c r="C1" s="1"/>
      <c r="D1" s="1"/>
    </row>
    <row r="2" spans="1:17" x14ac:dyDescent="0.25">
      <c r="F2" s="107" t="s">
        <v>84</v>
      </c>
      <c r="G2" s="107"/>
      <c r="H2" s="107"/>
      <c r="I2" s="107"/>
      <c r="J2" s="107"/>
      <c r="K2" s="107"/>
      <c r="L2" s="107"/>
      <c r="P2" s="9"/>
      <c r="Q2" s="9"/>
    </row>
    <row r="3" spans="1:17" s="10" customFormat="1" ht="45" x14ac:dyDescent="0.25">
      <c r="A3" s="13" t="s">
        <v>85</v>
      </c>
      <c r="B3" s="13" t="s">
        <v>86</v>
      </c>
      <c r="C3" s="13" t="s">
        <v>87</v>
      </c>
      <c r="D3" s="37" t="s">
        <v>88</v>
      </c>
      <c r="E3" s="37" t="s">
        <v>89</v>
      </c>
      <c r="F3" s="41" t="s">
        <v>90</v>
      </c>
      <c r="G3" s="41" t="s">
        <v>75</v>
      </c>
      <c r="H3" s="41" t="s">
        <v>91</v>
      </c>
      <c r="I3" s="41" t="s">
        <v>92</v>
      </c>
      <c r="J3" s="41" t="s">
        <v>93</v>
      </c>
      <c r="K3" s="41" t="s">
        <v>94</v>
      </c>
      <c r="L3" s="41" t="s">
        <v>95</v>
      </c>
      <c r="M3" s="13" t="s">
        <v>96</v>
      </c>
      <c r="N3" s="13" t="s">
        <v>97</v>
      </c>
      <c r="O3" s="13" t="s">
        <v>98</v>
      </c>
      <c r="P3" s="13" t="s">
        <v>99</v>
      </c>
      <c r="Q3" s="13" t="s">
        <v>100</v>
      </c>
    </row>
    <row r="4" spans="1:17" x14ac:dyDescent="0.25">
      <c r="A4" s="35">
        <f>K4</f>
        <v>250001</v>
      </c>
      <c r="B4" s="8">
        <f>J4</f>
        <v>0</v>
      </c>
      <c r="C4" s="8">
        <f>L4</f>
        <v>44873</v>
      </c>
      <c r="D4" s="38">
        <f>SUM(A4:C4)+SUM(O4:Q4)</f>
        <v>294875.09999999998</v>
      </c>
      <c r="E4" s="39">
        <f>IF($D4="","",COUNTIFS($F$4:$F$5000,$F4,$D$4:$D$5000,"&gt;"&amp;$D4))</f>
        <v>1</v>
      </c>
      <c r="F4" s="42" t="s">
        <v>13</v>
      </c>
      <c r="G4" s="42" t="s">
        <v>101</v>
      </c>
      <c r="H4" s="42" t="s">
        <v>101</v>
      </c>
      <c r="I4" s="42" t="s">
        <v>102</v>
      </c>
      <c r="J4" s="43"/>
      <c r="K4" s="43">
        <v>250001</v>
      </c>
      <c r="L4" s="44">
        <v>44873</v>
      </c>
      <c r="M4" s="8" t="str">
        <f>VLOOKUP(MONTH($J4),Lookup!$A$2:$B$13,2,0)&amp;" "&amp;YEAR($J4)</f>
        <v>Jan 1900</v>
      </c>
      <c r="N4" s="34" t="str">
        <f t="shared" ref="N4:N67" si="0">IF(ISBLANK($J4),"1/1/9999",J4)</f>
        <v>1/1/9999</v>
      </c>
      <c r="O4" s="8">
        <f>IF(ISERROR(VLOOKUP($I4,Lookup!$H$2:$I$11,2,0)),"",VLOOKUP($I4,Lookup!$H$2:$I$11,2,0))</f>
        <v>0.1</v>
      </c>
      <c r="P4" s="8">
        <f>COUNTIF(J$4:J4,J4)</f>
        <v>0</v>
      </c>
      <c r="Q4" s="8">
        <f>COUNTIF(K$4:K4,K4)</f>
        <v>1</v>
      </c>
    </row>
    <row r="5" spans="1:17" x14ac:dyDescent="0.25">
      <c r="A5" s="35">
        <f t="shared" ref="A5:A68" si="1">K5</f>
        <v>4000000</v>
      </c>
      <c r="B5" s="8">
        <f t="shared" ref="B5:B68" si="2">J5</f>
        <v>0</v>
      </c>
      <c r="C5" s="8">
        <f t="shared" ref="C5:C68" si="3">L5</f>
        <v>44448</v>
      </c>
      <c r="D5" s="38">
        <f t="shared" ref="D5:D68" si="4">SUM(A5:C5)+SUM(O5:Q5)</f>
        <v>4044449.02</v>
      </c>
      <c r="E5" s="39">
        <f t="shared" ref="E5:E68" si="5">IF($D5="","",COUNTIFS($F$4:$F$5000,$F5,$D$4:$D$5000,"&gt;"&amp;$D5))</f>
        <v>2</v>
      </c>
      <c r="F5" s="42" t="s">
        <v>103</v>
      </c>
      <c r="G5" s="42" t="s">
        <v>104</v>
      </c>
      <c r="H5" s="42" t="s">
        <v>104</v>
      </c>
      <c r="I5" s="42" t="s">
        <v>105</v>
      </c>
      <c r="J5" s="43"/>
      <c r="K5" s="43">
        <v>4000000</v>
      </c>
      <c r="L5" s="44">
        <v>44448</v>
      </c>
      <c r="M5" s="8" t="str">
        <f>VLOOKUP(MONTH($J5),Lookup!$A$2:$B$13,2,0)&amp;" "&amp;YEAR($J5)</f>
        <v>Jan 1900</v>
      </c>
      <c r="N5" s="34" t="str">
        <f t="shared" si="0"/>
        <v>1/1/9999</v>
      </c>
      <c r="O5" s="8">
        <f>IF(ISERROR(VLOOKUP($I5,Lookup!$H$2:$I$11,2,0)),"",VLOOKUP($I5,Lookup!$H$2:$I$11,2,0))</f>
        <v>0.02</v>
      </c>
      <c r="P5" s="8">
        <f>COUNTIF(J$4:J5,J5)</f>
        <v>0</v>
      </c>
      <c r="Q5" s="8">
        <f>COUNTIF(K$4:K5,K5)</f>
        <v>1</v>
      </c>
    </row>
    <row r="6" spans="1:17" x14ac:dyDescent="0.25">
      <c r="A6" s="35">
        <f t="shared" si="1"/>
        <v>50001</v>
      </c>
      <c r="B6" s="8">
        <f t="shared" si="2"/>
        <v>44895</v>
      </c>
      <c r="C6" s="8">
        <f t="shared" si="3"/>
        <v>44903</v>
      </c>
      <c r="D6" s="38">
        <f t="shared" si="4"/>
        <v>139801.01999999999</v>
      </c>
      <c r="E6" s="39">
        <f t="shared" si="5"/>
        <v>28</v>
      </c>
      <c r="F6" s="42" t="s">
        <v>106</v>
      </c>
      <c r="G6" s="42" t="s">
        <v>107</v>
      </c>
      <c r="H6" s="42" t="s">
        <v>107</v>
      </c>
      <c r="I6" s="42" t="s">
        <v>105</v>
      </c>
      <c r="J6" s="44">
        <v>44895</v>
      </c>
      <c r="K6" s="43">
        <v>50001</v>
      </c>
      <c r="L6" s="44">
        <v>44903</v>
      </c>
      <c r="M6" s="8" t="str">
        <f>VLOOKUP(MONTH($J6),Lookup!$A$2:$B$13,2,0)&amp;" "&amp;YEAR($J6)</f>
        <v>Nov 2022</v>
      </c>
      <c r="N6" s="34">
        <f t="shared" si="0"/>
        <v>44895</v>
      </c>
      <c r="O6" s="8">
        <f>IF(ISERROR(VLOOKUP($I6,Lookup!$H$2:$I$11,2,0)),"",VLOOKUP($I6,Lookup!$H$2:$I$11,2,0))</f>
        <v>0.02</v>
      </c>
      <c r="P6" s="8">
        <f>COUNTIF(J$4:J6,J6)</f>
        <v>1</v>
      </c>
      <c r="Q6" s="8">
        <f>COUNTIF(K$4:K6,K6)</f>
        <v>1</v>
      </c>
    </row>
    <row r="7" spans="1:17" x14ac:dyDescent="0.25">
      <c r="A7" s="35">
        <f t="shared" si="1"/>
        <v>100001</v>
      </c>
      <c r="B7" s="8">
        <f t="shared" si="2"/>
        <v>44895</v>
      </c>
      <c r="C7" s="8">
        <f t="shared" si="3"/>
        <v>44866</v>
      </c>
      <c r="D7" s="38">
        <f t="shared" si="4"/>
        <v>189765.02</v>
      </c>
      <c r="E7" s="39">
        <f t="shared" si="5"/>
        <v>12</v>
      </c>
      <c r="F7" s="42" t="s">
        <v>108</v>
      </c>
      <c r="G7" s="42" t="s">
        <v>109</v>
      </c>
      <c r="H7" s="42" t="s">
        <v>110</v>
      </c>
      <c r="I7" s="42" t="s">
        <v>105</v>
      </c>
      <c r="J7" s="44">
        <v>44895</v>
      </c>
      <c r="K7" s="43">
        <v>100001</v>
      </c>
      <c r="L7" s="44">
        <v>44866</v>
      </c>
      <c r="M7" s="8" t="str">
        <f>VLOOKUP(MONTH($J7),Lookup!$A$2:$B$13,2,0)&amp;" "&amp;YEAR($J7)</f>
        <v>Nov 2022</v>
      </c>
      <c r="N7" s="34">
        <f t="shared" si="0"/>
        <v>44895</v>
      </c>
      <c r="O7" s="8">
        <f>IF(ISERROR(VLOOKUP($I7,Lookup!$H$2:$I$11,2,0)),"",VLOOKUP($I7,Lookup!$H$2:$I$11,2,0))</f>
        <v>0.02</v>
      </c>
      <c r="P7" s="8">
        <f>COUNTIF(J$4:J7,J7)</f>
        <v>2</v>
      </c>
      <c r="Q7" s="8">
        <f>COUNTIF(K$4:K7,K7)</f>
        <v>1</v>
      </c>
    </row>
    <row r="8" spans="1:17" x14ac:dyDescent="0.25">
      <c r="A8" s="35">
        <f t="shared" si="1"/>
        <v>1000000</v>
      </c>
      <c r="B8" s="8">
        <f t="shared" si="2"/>
        <v>44951</v>
      </c>
      <c r="C8" s="8">
        <f t="shared" si="3"/>
        <v>44851</v>
      </c>
      <c r="D8" s="38">
        <f t="shared" si="4"/>
        <v>1089804.1000000001</v>
      </c>
      <c r="E8" s="39">
        <f t="shared" si="5"/>
        <v>4</v>
      </c>
      <c r="F8" s="42" t="s">
        <v>111</v>
      </c>
      <c r="G8" s="42" t="s">
        <v>112</v>
      </c>
      <c r="H8" s="42" t="s">
        <v>113</v>
      </c>
      <c r="I8" s="42" t="s">
        <v>102</v>
      </c>
      <c r="J8" s="44">
        <v>44951</v>
      </c>
      <c r="K8" s="43">
        <v>1000000</v>
      </c>
      <c r="L8" s="44">
        <v>44851</v>
      </c>
      <c r="M8" s="8" t="str">
        <f>VLOOKUP(MONTH($J8),Lookup!$A$2:$B$13,2,0)&amp;" "&amp;YEAR($J8)</f>
        <v>Jan 2023</v>
      </c>
      <c r="N8" s="34">
        <f t="shared" si="0"/>
        <v>44951</v>
      </c>
      <c r="O8" s="8">
        <f>IF(ISERROR(VLOOKUP($I8,Lookup!$H$2:$I$11,2,0)),"",VLOOKUP($I8,Lookup!$H$2:$I$11,2,0))</f>
        <v>0.1</v>
      </c>
      <c r="P8" s="8">
        <f>COUNTIF(J$4:J8,J8)</f>
        <v>1</v>
      </c>
      <c r="Q8" s="8">
        <f>COUNTIF(K$4:K8,K8)</f>
        <v>1</v>
      </c>
    </row>
    <row r="9" spans="1:17" x14ac:dyDescent="0.25">
      <c r="A9" s="35">
        <f t="shared" si="1"/>
        <v>0</v>
      </c>
      <c r="B9" s="8">
        <f t="shared" si="2"/>
        <v>0</v>
      </c>
      <c r="C9" s="8">
        <f t="shared" si="3"/>
        <v>44615</v>
      </c>
      <c r="D9" s="38">
        <f t="shared" si="4"/>
        <v>44615.02</v>
      </c>
      <c r="E9" s="39">
        <f t="shared" si="5"/>
        <v>30</v>
      </c>
      <c r="F9" s="42" t="s">
        <v>114</v>
      </c>
      <c r="G9" s="42" t="s">
        <v>115</v>
      </c>
      <c r="H9" s="42" t="s">
        <v>115</v>
      </c>
      <c r="I9" s="42" t="s">
        <v>105</v>
      </c>
      <c r="J9" s="43"/>
      <c r="K9" s="43"/>
      <c r="L9" s="44">
        <v>44615</v>
      </c>
      <c r="M9" s="8" t="str">
        <f>VLOOKUP(MONTH($J9),Lookup!$A$2:$B$13,2,0)&amp;" "&amp;YEAR($J9)</f>
        <v>Jan 1900</v>
      </c>
      <c r="N9" s="34" t="str">
        <f t="shared" si="0"/>
        <v>1/1/9999</v>
      </c>
      <c r="O9" s="8">
        <f>IF(ISERROR(VLOOKUP($I9,Lookup!$H$2:$I$11,2,0)),"",VLOOKUP($I9,Lookup!$H$2:$I$11,2,0))</f>
        <v>0.02</v>
      </c>
      <c r="P9" s="8">
        <f>COUNTIF(J$4:J9,J9)</f>
        <v>0</v>
      </c>
      <c r="Q9" s="8">
        <f>COUNTIF(K$4:K9,K9)</f>
        <v>0</v>
      </c>
    </row>
    <row r="10" spans="1:17" x14ac:dyDescent="0.25">
      <c r="A10" s="35">
        <f t="shared" si="1"/>
        <v>0</v>
      </c>
      <c r="B10" s="8">
        <f t="shared" si="2"/>
        <v>0</v>
      </c>
      <c r="C10" s="8">
        <f t="shared" si="3"/>
        <v>44802</v>
      </c>
      <c r="D10" s="38">
        <f t="shared" si="4"/>
        <v>44802.02</v>
      </c>
      <c r="E10" s="39">
        <f t="shared" si="5"/>
        <v>29</v>
      </c>
      <c r="F10" s="42" t="s">
        <v>114</v>
      </c>
      <c r="G10" s="42" t="s">
        <v>116</v>
      </c>
      <c r="H10" s="42" t="s">
        <v>116</v>
      </c>
      <c r="I10" s="42" t="s">
        <v>105</v>
      </c>
      <c r="J10" s="43"/>
      <c r="K10" s="43"/>
      <c r="L10" s="44">
        <v>44802</v>
      </c>
      <c r="M10" s="8" t="str">
        <f>VLOOKUP(MONTH($J10),Lookup!$A$2:$B$13,2,0)&amp;" "&amp;YEAR($J10)</f>
        <v>Jan 1900</v>
      </c>
      <c r="N10" s="34" t="str">
        <f t="shared" si="0"/>
        <v>1/1/9999</v>
      </c>
      <c r="O10" s="8">
        <f>IF(ISERROR(VLOOKUP($I10,Lookup!$H$2:$I$11,2,0)),"",VLOOKUP($I10,Lookup!$H$2:$I$11,2,0))</f>
        <v>0.02</v>
      </c>
      <c r="P10" s="8">
        <f>COUNTIF(J$4:J10,J10)</f>
        <v>0</v>
      </c>
      <c r="Q10" s="8">
        <f>COUNTIF(K$4:K10,K10)</f>
        <v>0</v>
      </c>
    </row>
    <row r="11" spans="1:17" x14ac:dyDescent="0.25">
      <c r="A11" s="35">
        <f t="shared" si="1"/>
        <v>50001</v>
      </c>
      <c r="B11" s="8">
        <f t="shared" si="2"/>
        <v>44926</v>
      </c>
      <c r="C11" s="8">
        <f t="shared" si="3"/>
        <v>44903</v>
      </c>
      <c r="D11" s="38">
        <f t="shared" si="4"/>
        <v>139833.01999999999</v>
      </c>
      <c r="E11" s="39">
        <f t="shared" si="5"/>
        <v>27</v>
      </c>
      <c r="F11" s="42" t="s">
        <v>117</v>
      </c>
      <c r="G11" s="42" t="s">
        <v>118</v>
      </c>
      <c r="H11" s="42" t="s">
        <v>119</v>
      </c>
      <c r="I11" s="42" t="s">
        <v>105</v>
      </c>
      <c r="J11" s="44">
        <v>44926</v>
      </c>
      <c r="K11" s="43">
        <v>50001</v>
      </c>
      <c r="L11" s="44">
        <v>44903</v>
      </c>
      <c r="M11" s="8" t="str">
        <f>VLOOKUP(MONTH($J11),Lookup!$A$2:$B$13,2,0)&amp;" "&amp;YEAR($J11)</f>
        <v>Dec 2022</v>
      </c>
      <c r="N11" s="34">
        <f t="shared" si="0"/>
        <v>44926</v>
      </c>
      <c r="O11" s="8">
        <f>IF(ISERROR(VLOOKUP($I11,Lookup!$H$2:$I$11,2,0)),"",VLOOKUP($I11,Lookup!$H$2:$I$11,2,0))</f>
        <v>0.02</v>
      </c>
      <c r="P11" s="8">
        <f>COUNTIF(J$4:J11,J11)</f>
        <v>1</v>
      </c>
      <c r="Q11" s="8">
        <f>COUNTIF(K$4:K11,K11)</f>
        <v>2</v>
      </c>
    </row>
    <row r="12" spans="1:17" x14ac:dyDescent="0.25">
      <c r="A12" s="35">
        <f t="shared" si="1"/>
        <v>10000001</v>
      </c>
      <c r="B12" s="8">
        <f t="shared" si="2"/>
        <v>44890</v>
      </c>
      <c r="C12" s="8">
        <f t="shared" si="3"/>
        <v>44908</v>
      </c>
      <c r="D12" s="38">
        <f t="shared" si="4"/>
        <v>10089801.1</v>
      </c>
      <c r="E12" s="39">
        <f t="shared" si="5"/>
        <v>1</v>
      </c>
      <c r="F12" s="42" t="s">
        <v>103</v>
      </c>
      <c r="G12" s="42" t="s">
        <v>120</v>
      </c>
      <c r="H12" s="42" t="s">
        <v>121</v>
      </c>
      <c r="I12" s="42" t="s">
        <v>102</v>
      </c>
      <c r="J12" s="44">
        <v>44890</v>
      </c>
      <c r="K12" s="43">
        <v>10000001</v>
      </c>
      <c r="L12" s="44">
        <v>44908</v>
      </c>
      <c r="M12" s="8" t="str">
        <f>VLOOKUP(MONTH($J12),Lookup!$A$2:$B$13,2,0)&amp;" "&amp;YEAR($J12)</f>
        <v>Nov 2022</v>
      </c>
      <c r="N12" s="34">
        <f t="shared" si="0"/>
        <v>44890</v>
      </c>
      <c r="O12" s="8">
        <f>IF(ISERROR(VLOOKUP($I12,Lookup!$H$2:$I$11,2,0)),"",VLOOKUP($I12,Lookup!$H$2:$I$11,2,0))</f>
        <v>0.1</v>
      </c>
      <c r="P12" s="8">
        <f>COUNTIF(J$4:J12,J12)</f>
        <v>1</v>
      </c>
      <c r="Q12" s="8">
        <f>COUNTIF(K$4:K12,K12)</f>
        <v>1</v>
      </c>
    </row>
    <row r="13" spans="1:17" x14ac:dyDescent="0.25">
      <c r="A13" s="35">
        <f t="shared" si="1"/>
        <v>50001</v>
      </c>
      <c r="B13" s="8">
        <f t="shared" si="2"/>
        <v>44942</v>
      </c>
      <c r="C13" s="8">
        <f t="shared" si="3"/>
        <v>44901</v>
      </c>
      <c r="D13" s="38">
        <f t="shared" si="4"/>
        <v>139848.1</v>
      </c>
      <c r="E13" s="39">
        <f t="shared" si="5"/>
        <v>26</v>
      </c>
      <c r="F13" s="42" t="s">
        <v>122</v>
      </c>
      <c r="G13" s="42" t="s">
        <v>123</v>
      </c>
      <c r="H13" s="42" t="s">
        <v>124</v>
      </c>
      <c r="I13" s="42" t="s">
        <v>102</v>
      </c>
      <c r="J13" s="44">
        <v>44942</v>
      </c>
      <c r="K13" s="43">
        <v>50001</v>
      </c>
      <c r="L13" s="44">
        <v>44901</v>
      </c>
      <c r="M13" s="8" t="str">
        <f>VLOOKUP(MONTH($J13),Lookup!$A$2:$B$13,2,0)&amp;" "&amp;YEAR($J13)</f>
        <v>Jan 2023</v>
      </c>
      <c r="N13" s="34">
        <f t="shared" si="0"/>
        <v>44942</v>
      </c>
      <c r="O13" s="8">
        <f>IF(ISERROR(VLOOKUP($I13,Lookup!$H$2:$I$11,2,0)),"",VLOOKUP($I13,Lookup!$H$2:$I$11,2,0))</f>
        <v>0.1</v>
      </c>
      <c r="P13" s="8">
        <f>COUNTIF(J$4:J13,J13)</f>
        <v>1</v>
      </c>
      <c r="Q13" s="8">
        <f>COUNTIF(K$4:K13,K13)</f>
        <v>3</v>
      </c>
    </row>
    <row r="14" spans="1:17" x14ac:dyDescent="0.25">
      <c r="A14" s="35">
        <f t="shared" si="1"/>
        <v>90000</v>
      </c>
      <c r="B14" s="8">
        <f t="shared" si="2"/>
        <v>44925</v>
      </c>
      <c r="C14" s="8">
        <f t="shared" si="3"/>
        <v>44908</v>
      </c>
      <c r="D14" s="38">
        <f t="shared" si="4"/>
        <v>179835.1</v>
      </c>
      <c r="E14" s="39">
        <f t="shared" si="5"/>
        <v>6</v>
      </c>
      <c r="F14" s="42" t="s">
        <v>125</v>
      </c>
      <c r="G14" s="42" t="s">
        <v>126</v>
      </c>
      <c r="H14" s="42" t="s">
        <v>127</v>
      </c>
      <c r="I14" s="42" t="s">
        <v>102</v>
      </c>
      <c r="J14" s="44">
        <v>44925</v>
      </c>
      <c r="K14" s="43">
        <v>90000</v>
      </c>
      <c r="L14" s="44">
        <v>44908</v>
      </c>
      <c r="M14" s="8" t="str">
        <f>VLOOKUP(MONTH($J14),Lookup!$A$2:$B$13,2,0)&amp;" "&amp;YEAR($J14)</f>
        <v>Dec 2022</v>
      </c>
      <c r="N14" s="34">
        <f t="shared" si="0"/>
        <v>44925</v>
      </c>
      <c r="O14" s="8">
        <f>IF(ISERROR(VLOOKUP($I14,Lookup!$H$2:$I$11,2,0)),"",VLOOKUP($I14,Lookup!$H$2:$I$11,2,0))</f>
        <v>0.1</v>
      </c>
      <c r="P14" s="8">
        <f>COUNTIF(J$4:J14,J14)</f>
        <v>1</v>
      </c>
      <c r="Q14" s="8">
        <f>COUNTIF(K$4:K14,K14)</f>
        <v>1</v>
      </c>
    </row>
    <row r="15" spans="1:17" ht="30" x14ac:dyDescent="0.25">
      <c r="A15" s="35">
        <f t="shared" si="1"/>
        <v>80000</v>
      </c>
      <c r="B15" s="8">
        <f t="shared" si="2"/>
        <v>44915</v>
      </c>
      <c r="C15" s="8">
        <f t="shared" si="3"/>
        <v>44915</v>
      </c>
      <c r="D15" s="38">
        <f t="shared" si="4"/>
        <v>169832.1</v>
      </c>
      <c r="E15" s="39">
        <f t="shared" si="5"/>
        <v>9</v>
      </c>
      <c r="F15" s="42" t="s">
        <v>128</v>
      </c>
      <c r="G15" s="42" t="s">
        <v>129</v>
      </c>
      <c r="H15" s="42" t="s">
        <v>130</v>
      </c>
      <c r="I15" s="42" t="s">
        <v>102</v>
      </c>
      <c r="J15" s="44">
        <v>44915</v>
      </c>
      <c r="K15" s="43">
        <v>80000</v>
      </c>
      <c r="L15" s="44">
        <v>44915</v>
      </c>
      <c r="M15" s="8" t="str">
        <f>VLOOKUP(MONTH($J15),Lookup!$A$2:$B$13,2,0)&amp;" "&amp;YEAR($J15)</f>
        <v>Dec 2022</v>
      </c>
      <c r="N15" s="34">
        <f t="shared" si="0"/>
        <v>44915</v>
      </c>
      <c r="O15" s="8">
        <f>IF(ISERROR(VLOOKUP($I15,Lookup!$H$2:$I$11,2,0)),"",VLOOKUP($I15,Lookup!$H$2:$I$11,2,0))</f>
        <v>0.1</v>
      </c>
      <c r="P15" s="8">
        <f>COUNTIF(J$4:J15,J15)</f>
        <v>1</v>
      </c>
      <c r="Q15" s="8">
        <f>COUNTIF(K$4:K15,K15)</f>
        <v>1</v>
      </c>
    </row>
    <row r="16" spans="1:17" x14ac:dyDescent="0.25">
      <c r="A16" s="35">
        <f t="shared" si="1"/>
        <v>300000</v>
      </c>
      <c r="B16" s="8">
        <f t="shared" si="2"/>
        <v>44924</v>
      </c>
      <c r="C16" s="8">
        <f t="shared" si="3"/>
        <v>44902</v>
      </c>
      <c r="D16" s="38">
        <f t="shared" si="4"/>
        <v>389828.02</v>
      </c>
      <c r="E16" s="39">
        <f t="shared" si="5"/>
        <v>2</v>
      </c>
      <c r="F16" s="42" t="s">
        <v>131</v>
      </c>
      <c r="G16" s="42" t="s">
        <v>132</v>
      </c>
      <c r="H16" s="42" t="s">
        <v>133</v>
      </c>
      <c r="I16" s="42" t="s">
        <v>105</v>
      </c>
      <c r="J16" s="44">
        <v>44924</v>
      </c>
      <c r="K16" s="43">
        <v>300000</v>
      </c>
      <c r="L16" s="44">
        <v>44902</v>
      </c>
      <c r="M16" s="8" t="str">
        <f>VLOOKUP(MONTH($J16),Lookup!$A$2:$B$13,2,0)&amp;" "&amp;YEAR($J16)</f>
        <v>Dec 2022</v>
      </c>
      <c r="N16" s="34">
        <f t="shared" si="0"/>
        <v>44924</v>
      </c>
      <c r="O16" s="8">
        <f>IF(ISERROR(VLOOKUP($I16,Lookup!$H$2:$I$11,2,0)),"",VLOOKUP($I16,Lookup!$H$2:$I$11,2,0))</f>
        <v>0.02</v>
      </c>
      <c r="P16" s="8">
        <f>COUNTIF(J$4:J16,J16)</f>
        <v>1</v>
      </c>
      <c r="Q16" s="8">
        <f>COUNTIF(K$4:K16,K16)</f>
        <v>1</v>
      </c>
    </row>
    <row r="17" spans="1:17" x14ac:dyDescent="0.25">
      <c r="A17" s="35">
        <f t="shared" si="1"/>
        <v>446841.18</v>
      </c>
      <c r="B17" s="8">
        <f t="shared" si="2"/>
        <v>44925</v>
      </c>
      <c r="C17" s="8">
        <f t="shared" si="3"/>
        <v>44908</v>
      </c>
      <c r="D17" s="38">
        <f t="shared" si="4"/>
        <v>536677.27999999991</v>
      </c>
      <c r="E17" s="39">
        <f t="shared" si="5"/>
        <v>2</v>
      </c>
      <c r="F17" s="42" t="s">
        <v>134</v>
      </c>
      <c r="G17" s="42" t="s">
        <v>135</v>
      </c>
      <c r="H17" s="42" t="s">
        <v>136</v>
      </c>
      <c r="I17" s="42" t="s">
        <v>102</v>
      </c>
      <c r="J17" s="44">
        <v>44925</v>
      </c>
      <c r="K17" s="43">
        <v>446841.18</v>
      </c>
      <c r="L17" s="44">
        <v>44908</v>
      </c>
      <c r="M17" s="8" t="str">
        <f>VLOOKUP(MONTH($J17),Lookup!$A$2:$B$13,2,0)&amp;" "&amp;YEAR($J17)</f>
        <v>Dec 2022</v>
      </c>
      <c r="N17" s="34">
        <f t="shared" si="0"/>
        <v>44925</v>
      </c>
      <c r="O17" s="8">
        <f>IF(ISERROR(VLOOKUP($I17,Lookup!$H$2:$I$11,2,0)),"",VLOOKUP($I17,Lookup!$H$2:$I$11,2,0))</f>
        <v>0.1</v>
      </c>
      <c r="P17" s="8">
        <f>COUNTIF(J$4:J17,J17)</f>
        <v>2</v>
      </c>
      <c r="Q17" s="8">
        <f>COUNTIF(K$4:K17,K17)</f>
        <v>1</v>
      </c>
    </row>
    <row r="18" spans="1:17" x14ac:dyDescent="0.25">
      <c r="A18" s="35">
        <f t="shared" si="1"/>
        <v>5000001</v>
      </c>
      <c r="B18" s="8">
        <f t="shared" si="2"/>
        <v>0</v>
      </c>
      <c r="C18" s="8">
        <f t="shared" si="3"/>
        <v>44459</v>
      </c>
      <c r="D18" s="38">
        <f t="shared" si="4"/>
        <v>5044461.0999999996</v>
      </c>
      <c r="E18" s="39">
        <f t="shared" si="5"/>
        <v>2</v>
      </c>
      <c r="F18" s="42" t="s">
        <v>137</v>
      </c>
      <c r="G18" s="42" t="s">
        <v>138</v>
      </c>
      <c r="H18" s="42" t="s">
        <v>139</v>
      </c>
      <c r="I18" s="42" t="s">
        <v>102</v>
      </c>
      <c r="J18" s="43"/>
      <c r="K18" s="43">
        <v>5000001</v>
      </c>
      <c r="L18" s="44">
        <v>44459</v>
      </c>
      <c r="M18" s="8" t="str">
        <f>VLOOKUP(MONTH($J18),Lookup!$A$2:$B$13,2,0)&amp;" "&amp;YEAR($J18)</f>
        <v>Jan 1900</v>
      </c>
      <c r="N18" s="34" t="str">
        <f t="shared" si="0"/>
        <v>1/1/9999</v>
      </c>
      <c r="O18" s="8">
        <f>IF(ISERROR(VLOOKUP($I18,Lookup!$H$2:$I$11,2,0)),"",VLOOKUP($I18,Lookup!$H$2:$I$11,2,0))</f>
        <v>0.1</v>
      </c>
      <c r="P18" s="8">
        <f>COUNTIF(J$4:J18,J18)</f>
        <v>0</v>
      </c>
      <c r="Q18" s="8">
        <f>COUNTIF(K$4:K18,K18)</f>
        <v>1</v>
      </c>
    </row>
    <row r="19" spans="1:17" x14ac:dyDescent="0.25">
      <c r="A19" s="35">
        <f t="shared" si="1"/>
        <v>200001</v>
      </c>
      <c r="B19" s="8">
        <f t="shared" si="2"/>
        <v>45029</v>
      </c>
      <c r="C19" s="8">
        <f t="shared" si="3"/>
        <v>44775</v>
      </c>
      <c r="D19" s="38">
        <f t="shared" si="4"/>
        <v>289807.02</v>
      </c>
      <c r="E19" s="39">
        <f t="shared" si="5"/>
        <v>25</v>
      </c>
      <c r="F19" s="42" t="s">
        <v>103</v>
      </c>
      <c r="G19" s="42" t="s">
        <v>140</v>
      </c>
      <c r="H19" s="42" t="s">
        <v>140</v>
      </c>
      <c r="I19" s="42" t="s">
        <v>105</v>
      </c>
      <c r="J19" s="44">
        <v>45029</v>
      </c>
      <c r="K19" s="43">
        <v>200001</v>
      </c>
      <c r="L19" s="44">
        <v>44775</v>
      </c>
      <c r="M19" s="8" t="str">
        <f>VLOOKUP(MONTH($J19),Lookup!$A$2:$B$13,2,0)&amp;" "&amp;YEAR($J19)</f>
        <v>Apr 2023</v>
      </c>
      <c r="N19" s="34">
        <f t="shared" si="0"/>
        <v>45029</v>
      </c>
      <c r="O19" s="8">
        <f>IF(ISERROR(VLOOKUP($I19,Lookup!$H$2:$I$11,2,0)),"",VLOOKUP($I19,Lookup!$H$2:$I$11,2,0))</f>
        <v>0.02</v>
      </c>
      <c r="P19" s="8">
        <f>COUNTIF(J$4:J19,J19)</f>
        <v>1</v>
      </c>
      <c r="Q19" s="8">
        <f>COUNTIF(K$4:K19,K19)</f>
        <v>1</v>
      </c>
    </row>
    <row r="20" spans="1:17" x14ac:dyDescent="0.25">
      <c r="A20" s="35">
        <f t="shared" si="1"/>
        <v>3000000</v>
      </c>
      <c r="B20" s="8">
        <f t="shared" si="2"/>
        <v>0</v>
      </c>
      <c r="C20" s="8">
        <f t="shared" si="3"/>
        <v>44909</v>
      </c>
      <c r="D20" s="38">
        <f t="shared" si="4"/>
        <v>3044910.1</v>
      </c>
      <c r="E20" s="39">
        <f t="shared" si="5"/>
        <v>4</v>
      </c>
      <c r="F20" s="42" t="s">
        <v>103</v>
      </c>
      <c r="G20" s="42" t="s">
        <v>141</v>
      </c>
      <c r="H20" s="42" t="s">
        <v>142</v>
      </c>
      <c r="I20" s="42" t="s">
        <v>102</v>
      </c>
      <c r="J20" s="43"/>
      <c r="K20" s="43">
        <v>3000000</v>
      </c>
      <c r="L20" s="44">
        <v>44909</v>
      </c>
      <c r="M20" s="8" t="str">
        <f>VLOOKUP(MONTH($J20),Lookup!$A$2:$B$13,2,0)&amp;" "&amp;YEAR($J20)</f>
        <v>Jan 1900</v>
      </c>
      <c r="N20" s="34" t="str">
        <f t="shared" si="0"/>
        <v>1/1/9999</v>
      </c>
      <c r="O20" s="8">
        <f>IF(ISERROR(VLOOKUP($I20,Lookup!$H$2:$I$11,2,0)),"",VLOOKUP($I20,Lookup!$H$2:$I$11,2,0))</f>
        <v>0.1</v>
      </c>
      <c r="P20" s="8">
        <f>COUNTIF(J$4:J20,J20)</f>
        <v>0</v>
      </c>
      <c r="Q20" s="8">
        <f>COUNTIF(K$4:K20,K20)</f>
        <v>1</v>
      </c>
    </row>
    <row r="21" spans="1:17" x14ac:dyDescent="0.25">
      <c r="A21" s="35">
        <f t="shared" si="1"/>
        <v>0</v>
      </c>
      <c r="B21" s="8">
        <f t="shared" si="2"/>
        <v>0</v>
      </c>
      <c r="C21" s="8">
        <f t="shared" si="3"/>
        <v>44896</v>
      </c>
      <c r="D21" s="38">
        <f t="shared" si="4"/>
        <v>44896.02</v>
      </c>
      <c r="E21" s="39">
        <f t="shared" si="5"/>
        <v>9</v>
      </c>
      <c r="F21" s="42" t="s">
        <v>143</v>
      </c>
      <c r="G21" s="42" t="s">
        <v>144</v>
      </c>
      <c r="H21" s="42" t="s">
        <v>144</v>
      </c>
      <c r="I21" s="42" t="s">
        <v>105</v>
      </c>
      <c r="J21" s="43"/>
      <c r="K21" s="43"/>
      <c r="L21" s="44">
        <v>44896</v>
      </c>
      <c r="M21" s="8" t="str">
        <f>VLOOKUP(MONTH($J21),Lookup!$A$2:$B$13,2,0)&amp;" "&amp;YEAR($J21)</f>
        <v>Jan 1900</v>
      </c>
      <c r="N21" s="34" t="str">
        <f t="shared" si="0"/>
        <v>1/1/9999</v>
      </c>
      <c r="O21" s="8">
        <f>IF(ISERROR(VLOOKUP($I21,Lookup!$H$2:$I$11,2,0)),"",VLOOKUP($I21,Lookup!$H$2:$I$11,2,0))</f>
        <v>0.02</v>
      </c>
      <c r="P21" s="8">
        <f>COUNTIF(J$4:J21,J21)</f>
        <v>0</v>
      </c>
      <c r="Q21" s="8">
        <f>COUNTIF(K$4:K21,K21)</f>
        <v>0</v>
      </c>
    </row>
    <row r="22" spans="1:17" x14ac:dyDescent="0.25">
      <c r="A22" s="35">
        <f t="shared" si="1"/>
        <v>60001</v>
      </c>
      <c r="B22" s="8">
        <f t="shared" si="2"/>
        <v>44952</v>
      </c>
      <c r="C22" s="8">
        <f t="shared" si="3"/>
        <v>44614</v>
      </c>
      <c r="D22" s="38">
        <f t="shared" si="4"/>
        <v>149569.1</v>
      </c>
      <c r="E22" s="39">
        <f t="shared" si="5"/>
        <v>14</v>
      </c>
      <c r="F22" s="42" t="s">
        <v>145</v>
      </c>
      <c r="G22" s="42" t="s">
        <v>146</v>
      </c>
      <c r="H22" s="42" t="s">
        <v>147</v>
      </c>
      <c r="I22" s="42" t="s">
        <v>102</v>
      </c>
      <c r="J22" s="44">
        <v>44952</v>
      </c>
      <c r="K22" s="43">
        <v>60001</v>
      </c>
      <c r="L22" s="44">
        <v>44614</v>
      </c>
      <c r="M22" s="8" t="str">
        <f>VLOOKUP(MONTH($J22),Lookup!$A$2:$B$13,2,0)&amp;" "&amp;YEAR($J22)</f>
        <v>Jan 2023</v>
      </c>
      <c r="N22" s="34">
        <f t="shared" si="0"/>
        <v>44952</v>
      </c>
      <c r="O22" s="8">
        <f>IF(ISERROR(VLOOKUP($I22,Lookup!$H$2:$I$11,2,0)),"",VLOOKUP($I22,Lookup!$H$2:$I$11,2,0))</f>
        <v>0.1</v>
      </c>
      <c r="P22" s="8">
        <f>COUNTIF(J$4:J22,J22)</f>
        <v>1</v>
      </c>
      <c r="Q22" s="8">
        <f>COUNTIF(K$4:K22,K22)</f>
        <v>1</v>
      </c>
    </row>
    <row r="23" spans="1:17" x14ac:dyDescent="0.25">
      <c r="A23" s="35">
        <f t="shared" si="1"/>
        <v>0</v>
      </c>
      <c r="B23" s="8">
        <f t="shared" si="2"/>
        <v>0</v>
      </c>
      <c r="C23" s="8">
        <f t="shared" si="3"/>
        <v>44868</v>
      </c>
      <c r="D23" s="38">
        <f t="shared" si="4"/>
        <v>44868.02</v>
      </c>
      <c r="E23" s="39">
        <f t="shared" si="5"/>
        <v>18</v>
      </c>
      <c r="F23" s="42" t="s">
        <v>148</v>
      </c>
      <c r="G23" s="42" t="s">
        <v>149</v>
      </c>
      <c r="H23" s="42" t="s">
        <v>150</v>
      </c>
      <c r="I23" s="42" t="s">
        <v>105</v>
      </c>
      <c r="J23" s="43"/>
      <c r="K23" s="43"/>
      <c r="L23" s="44">
        <v>44868</v>
      </c>
      <c r="M23" s="8" t="str">
        <f>VLOOKUP(MONTH($J23),Lookup!$A$2:$B$13,2,0)&amp;" "&amp;YEAR($J23)</f>
        <v>Jan 1900</v>
      </c>
      <c r="N23" s="34" t="str">
        <f t="shared" si="0"/>
        <v>1/1/9999</v>
      </c>
      <c r="O23" s="8">
        <f>IF(ISERROR(VLOOKUP($I23,Lookup!$H$2:$I$11,2,0)),"",VLOOKUP($I23,Lookup!$H$2:$I$11,2,0))</f>
        <v>0.02</v>
      </c>
      <c r="P23" s="8">
        <f>COUNTIF(J$4:J23,J23)</f>
        <v>0</v>
      </c>
      <c r="Q23" s="8">
        <f>COUNTIF(K$4:K23,K23)</f>
        <v>0</v>
      </c>
    </row>
    <row r="24" spans="1:17" x14ac:dyDescent="0.25">
      <c r="A24" s="35">
        <f t="shared" si="1"/>
        <v>250000</v>
      </c>
      <c r="B24" s="8">
        <f t="shared" si="2"/>
        <v>44958</v>
      </c>
      <c r="C24" s="8">
        <f t="shared" si="3"/>
        <v>44909</v>
      </c>
      <c r="D24" s="38">
        <f t="shared" si="4"/>
        <v>339869.1</v>
      </c>
      <c r="E24" s="39">
        <f t="shared" si="5"/>
        <v>4</v>
      </c>
      <c r="F24" s="42" t="s">
        <v>131</v>
      </c>
      <c r="G24" s="42" t="s">
        <v>151</v>
      </c>
      <c r="H24" s="42" t="s">
        <v>152</v>
      </c>
      <c r="I24" s="42" t="s">
        <v>102</v>
      </c>
      <c r="J24" s="44">
        <v>44958</v>
      </c>
      <c r="K24" s="43">
        <v>250000</v>
      </c>
      <c r="L24" s="44">
        <v>44909</v>
      </c>
      <c r="M24" s="8" t="str">
        <f>VLOOKUP(MONTH($J24),Lookup!$A$2:$B$13,2,0)&amp;" "&amp;YEAR($J24)</f>
        <v>Feb 2023</v>
      </c>
      <c r="N24" s="34">
        <f t="shared" si="0"/>
        <v>44958</v>
      </c>
      <c r="O24" s="8">
        <f>IF(ISERROR(VLOOKUP($I24,Lookup!$H$2:$I$11,2,0)),"",VLOOKUP($I24,Lookup!$H$2:$I$11,2,0))</f>
        <v>0.1</v>
      </c>
      <c r="P24" s="8">
        <f>COUNTIF(J$4:J24,J24)</f>
        <v>1</v>
      </c>
      <c r="Q24" s="8">
        <f>COUNTIF(K$4:K24,K24)</f>
        <v>1</v>
      </c>
    </row>
    <row r="25" spans="1:17" x14ac:dyDescent="0.25">
      <c r="A25" s="35">
        <f t="shared" si="1"/>
        <v>2000001</v>
      </c>
      <c r="B25" s="8">
        <f t="shared" si="2"/>
        <v>44944</v>
      </c>
      <c r="C25" s="8">
        <f t="shared" si="3"/>
        <v>44908</v>
      </c>
      <c r="D25" s="38">
        <f t="shared" si="4"/>
        <v>2089855.1</v>
      </c>
      <c r="E25" s="39">
        <f t="shared" si="5"/>
        <v>1</v>
      </c>
      <c r="F25" s="42" t="s">
        <v>153</v>
      </c>
      <c r="G25" s="42" t="s">
        <v>154</v>
      </c>
      <c r="H25" s="42" t="s">
        <v>154</v>
      </c>
      <c r="I25" s="42" t="s">
        <v>102</v>
      </c>
      <c r="J25" s="44">
        <v>44944</v>
      </c>
      <c r="K25" s="43">
        <v>2000001</v>
      </c>
      <c r="L25" s="44">
        <v>44908</v>
      </c>
      <c r="M25" s="8" t="str">
        <f>VLOOKUP(MONTH($J25),Lookup!$A$2:$B$13,2,0)&amp;" "&amp;YEAR($J25)</f>
        <v>Jan 2023</v>
      </c>
      <c r="N25" s="34">
        <f t="shared" si="0"/>
        <v>44944</v>
      </c>
      <c r="O25" s="8">
        <f>IF(ISERROR(VLOOKUP($I25,Lookup!$H$2:$I$11,2,0)),"",VLOOKUP($I25,Lookup!$H$2:$I$11,2,0))</f>
        <v>0.1</v>
      </c>
      <c r="P25" s="8">
        <f>COUNTIF(J$4:J25,J25)</f>
        <v>1</v>
      </c>
      <c r="Q25" s="8">
        <f>COUNTIF(K$4:K25,K25)</f>
        <v>1</v>
      </c>
    </row>
    <row r="26" spans="1:17" x14ac:dyDescent="0.25">
      <c r="A26" s="35">
        <f t="shared" si="1"/>
        <v>300000</v>
      </c>
      <c r="B26" s="8">
        <f t="shared" si="2"/>
        <v>0</v>
      </c>
      <c r="C26" s="8">
        <f t="shared" si="3"/>
        <v>44893</v>
      </c>
      <c r="D26" s="38">
        <f t="shared" si="4"/>
        <v>344895.1</v>
      </c>
      <c r="E26" s="39">
        <f t="shared" si="5"/>
        <v>3</v>
      </c>
      <c r="F26" s="42" t="s">
        <v>131</v>
      </c>
      <c r="G26" s="42" t="s">
        <v>155</v>
      </c>
      <c r="H26" s="42" t="s">
        <v>156</v>
      </c>
      <c r="I26" s="42" t="s">
        <v>102</v>
      </c>
      <c r="J26" s="43"/>
      <c r="K26" s="43">
        <v>300000</v>
      </c>
      <c r="L26" s="44">
        <v>44893</v>
      </c>
      <c r="M26" s="8" t="str">
        <f>VLOOKUP(MONTH($J26),Lookup!$A$2:$B$13,2,0)&amp;" "&amp;YEAR($J26)</f>
        <v>Jan 1900</v>
      </c>
      <c r="N26" s="34" t="str">
        <f t="shared" si="0"/>
        <v>1/1/9999</v>
      </c>
      <c r="O26" s="8">
        <f>IF(ISERROR(VLOOKUP($I26,Lookup!$H$2:$I$11,2,0)),"",VLOOKUP($I26,Lookup!$H$2:$I$11,2,0))</f>
        <v>0.1</v>
      </c>
      <c r="P26" s="8">
        <f>COUNTIF(J$4:J26,J26)</f>
        <v>0</v>
      </c>
      <c r="Q26" s="8">
        <f>COUNTIF(K$4:K26,K26)</f>
        <v>2</v>
      </c>
    </row>
    <row r="27" spans="1:17" x14ac:dyDescent="0.25">
      <c r="A27" s="35">
        <f t="shared" si="1"/>
        <v>50001</v>
      </c>
      <c r="B27" s="8">
        <f t="shared" si="2"/>
        <v>44959</v>
      </c>
      <c r="C27" s="8">
        <f t="shared" si="3"/>
        <v>44804</v>
      </c>
      <c r="D27" s="38">
        <f t="shared" si="4"/>
        <v>139769.1</v>
      </c>
      <c r="E27" s="39">
        <f t="shared" si="5"/>
        <v>46</v>
      </c>
      <c r="F27" s="42" t="s">
        <v>145</v>
      </c>
      <c r="G27" s="42" t="s">
        <v>157</v>
      </c>
      <c r="H27" s="42" t="s">
        <v>158</v>
      </c>
      <c r="I27" s="42" t="s">
        <v>102</v>
      </c>
      <c r="J27" s="44">
        <v>44959</v>
      </c>
      <c r="K27" s="43">
        <v>50001</v>
      </c>
      <c r="L27" s="44">
        <v>44804</v>
      </c>
      <c r="M27" s="8" t="str">
        <f>VLOOKUP(MONTH($J27),Lookup!$A$2:$B$13,2,0)&amp;" "&amp;YEAR($J27)</f>
        <v>Feb 2023</v>
      </c>
      <c r="N27" s="34">
        <f t="shared" si="0"/>
        <v>44959</v>
      </c>
      <c r="O27" s="8">
        <f>IF(ISERROR(VLOOKUP($I27,Lookup!$H$2:$I$11,2,0)),"",VLOOKUP($I27,Lookup!$H$2:$I$11,2,0))</f>
        <v>0.1</v>
      </c>
      <c r="P27" s="8">
        <f>COUNTIF(J$4:J27,J27)</f>
        <v>1</v>
      </c>
      <c r="Q27" s="8">
        <f>COUNTIF(K$4:K27,K27)</f>
        <v>4</v>
      </c>
    </row>
    <row r="28" spans="1:17" x14ac:dyDescent="0.25">
      <c r="A28" s="35">
        <f t="shared" si="1"/>
        <v>0</v>
      </c>
      <c r="B28" s="8">
        <f t="shared" si="2"/>
        <v>0</v>
      </c>
      <c r="C28" s="8">
        <f t="shared" si="3"/>
        <v>44837</v>
      </c>
      <c r="D28" s="38">
        <f t="shared" si="4"/>
        <v>44837.02</v>
      </c>
      <c r="E28" s="39">
        <f t="shared" si="5"/>
        <v>30</v>
      </c>
      <c r="F28" s="42" t="s">
        <v>159</v>
      </c>
      <c r="G28" s="42" t="s">
        <v>160</v>
      </c>
      <c r="H28" s="42" t="s">
        <v>160</v>
      </c>
      <c r="I28" s="42" t="s">
        <v>105</v>
      </c>
      <c r="J28" s="43"/>
      <c r="K28" s="43"/>
      <c r="L28" s="44">
        <v>44837</v>
      </c>
      <c r="M28" s="8" t="str">
        <f>VLOOKUP(MONTH($J28),Lookup!$A$2:$B$13,2,0)&amp;" "&amp;YEAR($J28)</f>
        <v>Jan 1900</v>
      </c>
      <c r="N28" s="34" t="str">
        <f t="shared" si="0"/>
        <v>1/1/9999</v>
      </c>
      <c r="O28" s="8">
        <f>IF(ISERROR(VLOOKUP($I28,Lookup!$H$2:$I$11,2,0)),"",VLOOKUP($I28,Lookup!$H$2:$I$11,2,0))</f>
        <v>0.02</v>
      </c>
      <c r="P28" s="8">
        <f>COUNTIF(J$4:J28,J28)</f>
        <v>0</v>
      </c>
      <c r="Q28" s="8">
        <f>COUNTIF(K$4:K28,K28)</f>
        <v>0</v>
      </c>
    </row>
    <row r="29" spans="1:17" x14ac:dyDescent="0.25">
      <c r="A29" s="35">
        <f t="shared" si="1"/>
        <v>0</v>
      </c>
      <c r="B29" s="8">
        <f t="shared" si="2"/>
        <v>0</v>
      </c>
      <c r="C29" s="8">
        <f t="shared" si="3"/>
        <v>44691</v>
      </c>
      <c r="D29" s="38">
        <f t="shared" si="4"/>
        <v>44691.02</v>
      </c>
      <c r="E29" s="39">
        <f t="shared" si="5"/>
        <v>19</v>
      </c>
      <c r="F29" s="42" t="s">
        <v>148</v>
      </c>
      <c r="G29" s="42" t="s">
        <v>161</v>
      </c>
      <c r="H29" s="42" t="s">
        <v>161</v>
      </c>
      <c r="I29" s="42" t="s">
        <v>105</v>
      </c>
      <c r="J29" s="43"/>
      <c r="K29" s="43"/>
      <c r="L29" s="44">
        <v>44691</v>
      </c>
      <c r="M29" s="8" t="str">
        <f>VLOOKUP(MONTH($J29),Lookup!$A$2:$B$13,2,0)&amp;" "&amp;YEAR($J29)</f>
        <v>Jan 1900</v>
      </c>
      <c r="N29" s="34" t="str">
        <f t="shared" si="0"/>
        <v>1/1/9999</v>
      </c>
      <c r="O29" s="8">
        <f>IF(ISERROR(VLOOKUP($I29,Lookup!$H$2:$I$11,2,0)),"",VLOOKUP($I29,Lookup!$H$2:$I$11,2,0))</f>
        <v>0.02</v>
      </c>
      <c r="P29" s="8">
        <f>COUNTIF(J$4:J29,J29)</f>
        <v>0</v>
      </c>
      <c r="Q29" s="8">
        <f>COUNTIF(K$4:K29,K29)</f>
        <v>0</v>
      </c>
    </row>
    <row r="30" spans="1:17" x14ac:dyDescent="0.25">
      <c r="A30" s="35">
        <f t="shared" si="1"/>
        <v>2000001</v>
      </c>
      <c r="B30" s="8">
        <f t="shared" si="2"/>
        <v>0</v>
      </c>
      <c r="C30" s="8">
        <f t="shared" si="3"/>
        <v>44729</v>
      </c>
      <c r="D30" s="38">
        <f t="shared" si="4"/>
        <v>2044732.1</v>
      </c>
      <c r="E30" s="39">
        <f t="shared" si="5"/>
        <v>6</v>
      </c>
      <c r="F30" s="42" t="s">
        <v>103</v>
      </c>
      <c r="G30" s="42" t="s">
        <v>162</v>
      </c>
      <c r="H30" s="42" t="s">
        <v>162</v>
      </c>
      <c r="I30" s="42" t="s">
        <v>102</v>
      </c>
      <c r="J30" s="43"/>
      <c r="K30" s="43">
        <v>2000001</v>
      </c>
      <c r="L30" s="44">
        <v>44729</v>
      </c>
      <c r="M30" s="8" t="str">
        <f>VLOOKUP(MONTH($J30),Lookup!$A$2:$B$13,2,0)&amp;" "&amp;YEAR($J30)</f>
        <v>Jan 1900</v>
      </c>
      <c r="N30" s="34" t="str">
        <f t="shared" si="0"/>
        <v>1/1/9999</v>
      </c>
      <c r="O30" s="8">
        <f>IF(ISERROR(VLOOKUP($I30,Lookup!$H$2:$I$11,2,0)),"",VLOOKUP($I30,Lookup!$H$2:$I$11,2,0))</f>
        <v>0.1</v>
      </c>
      <c r="P30" s="8">
        <f>COUNTIF(J$4:J30,J30)</f>
        <v>0</v>
      </c>
      <c r="Q30" s="8">
        <f>COUNTIF(K$4:K30,K30)</f>
        <v>2</v>
      </c>
    </row>
    <row r="31" spans="1:17" x14ac:dyDescent="0.25">
      <c r="A31" s="35">
        <f t="shared" si="1"/>
        <v>35000000</v>
      </c>
      <c r="B31" s="8">
        <f t="shared" si="2"/>
        <v>0</v>
      </c>
      <c r="C31" s="8">
        <f t="shared" si="3"/>
        <v>44907</v>
      </c>
      <c r="D31" s="38">
        <f t="shared" si="4"/>
        <v>35044908.100000001</v>
      </c>
      <c r="E31" s="39">
        <f t="shared" si="5"/>
        <v>0</v>
      </c>
      <c r="F31" s="42" t="s">
        <v>103</v>
      </c>
      <c r="G31" s="42" t="s">
        <v>163</v>
      </c>
      <c r="H31" s="42" t="s">
        <v>164</v>
      </c>
      <c r="I31" s="42" t="s">
        <v>102</v>
      </c>
      <c r="J31" s="43"/>
      <c r="K31" s="43">
        <v>35000000</v>
      </c>
      <c r="L31" s="44">
        <v>44907</v>
      </c>
      <c r="M31" s="8" t="str">
        <f>VLOOKUP(MONTH($J31),Lookup!$A$2:$B$13,2,0)&amp;" "&amp;YEAR($J31)</f>
        <v>Jan 1900</v>
      </c>
      <c r="N31" s="34" t="str">
        <f t="shared" si="0"/>
        <v>1/1/9999</v>
      </c>
      <c r="O31" s="8">
        <f>IF(ISERROR(VLOOKUP($I31,Lookup!$H$2:$I$11,2,0)),"",VLOOKUP($I31,Lookup!$H$2:$I$11,2,0))</f>
        <v>0.1</v>
      </c>
      <c r="P31" s="8">
        <f>COUNTIF(J$4:J31,J31)</f>
        <v>0</v>
      </c>
      <c r="Q31" s="8">
        <f>COUNTIF(K$4:K31,K31)</f>
        <v>1</v>
      </c>
    </row>
    <row r="32" spans="1:17" ht="30" x14ac:dyDescent="0.25">
      <c r="A32" s="35">
        <f t="shared" si="1"/>
        <v>0</v>
      </c>
      <c r="B32" s="8">
        <f t="shared" si="2"/>
        <v>0</v>
      </c>
      <c r="C32" s="8">
        <f t="shared" si="3"/>
        <v>44677</v>
      </c>
      <c r="D32" s="38">
        <f t="shared" si="4"/>
        <v>44677.02</v>
      </c>
      <c r="E32" s="39">
        <f t="shared" si="5"/>
        <v>20</v>
      </c>
      <c r="F32" s="42" t="s">
        <v>148</v>
      </c>
      <c r="G32" s="42" t="s">
        <v>165</v>
      </c>
      <c r="H32" s="42" t="s">
        <v>165</v>
      </c>
      <c r="I32" s="42" t="s">
        <v>105</v>
      </c>
      <c r="J32" s="43"/>
      <c r="K32" s="43"/>
      <c r="L32" s="44">
        <v>44677</v>
      </c>
      <c r="M32" s="8" t="str">
        <f>VLOOKUP(MONTH($J32),Lookup!$A$2:$B$13,2,0)&amp;" "&amp;YEAR($J32)</f>
        <v>Jan 1900</v>
      </c>
      <c r="N32" s="34" t="str">
        <f t="shared" si="0"/>
        <v>1/1/9999</v>
      </c>
      <c r="O32" s="8">
        <f>IF(ISERROR(VLOOKUP($I32,Lookup!$H$2:$I$11,2,0)),"",VLOOKUP($I32,Lookup!$H$2:$I$11,2,0))</f>
        <v>0.02</v>
      </c>
      <c r="P32" s="8">
        <f>COUNTIF(J$4:J32,J32)</f>
        <v>0</v>
      </c>
      <c r="Q32" s="8">
        <f>COUNTIF(K$4:K32,K32)</f>
        <v>0</v>
      </c>
    </row>
    <row r="33" spans="1:17" x14ac:dyDescent="0.25">
      <c r="A33" s="35">
        <f t="shared" si="1"/>
        <v>2000001</v>
      </c>
      <c r="B33" s="8">
        <f t="shared" si="2"/>
        <v>0</v>
      </c>
      <c r="C33" s="8">
        <f t="shared" si="3"/>
        <v>44740</v>
      </c>
      <c r="D33" s="38">
        <f t="shared" si="4"/>
        <v>2044744.1</v>
      </c>
      <c r="E33" s="39">
        <f t="shared" si="5"/>
        <v>5</v>
      </c>
      <c r="F33" s="42" t="s">
        <v>103</v>
      </c>
      <c r="G33" s="42" t="s">
        <v>166</v>
      </c>
      <c r="H33" s="42" t="s">
        <v>166</v>
      </c>
      <c r="I33" s="42" t="s">
        <v>102</v>
      </c>
      <c r="J33" s="43"/>
      <c r="K33" s="43">
        <v>2000001</v>
      </c>
      <c r="L33" s="44">
        <v>44740</v>
      </c>
      <c r="M33" s="8" t="str">
        <f>VLOOKUP(MONTH($J33),Lookup!$A$2:$B$13,2,0)&amp;" "&amp;YEAR($J33)</f>
        <v>Jan 1900</v>
      </c>
      <c r="N33" s="34" t="str">
        <f t="shared" si="0"/>
        <v>1/1/9999</v>
      </c>
      <c r="O33" s="8">
        <f>IF(ISERROR(VLOOKUP($I33,Lookup!$H$2:$I$11,2,0)),"",VLOOKUP($I33,Lookup!$H$2:$I$11,2,0))</f>
        <v>0.1</v>
      </c>
      <c r="P33" s="8">
        <f>COUNTIF(J$4:J33,J33)</f>
        <v>0</v>
      </c>
      <c r="Q33" s="8">
        <f>COUNTIF(K$4:K33,K33)</f>
        <v>3</v>
      </c>
    </row>
    <row r="34" spans="1:17" x14ac:dyDescent="0.25">
      <c r="A34" s="35">
        <f t="shared" si="1"/>
        <v>70001</v>
      </c>
      <c r="B34" s="8">
        <f t="shared" si="2"/>
        <v>44945</v>
      </c>
      <c r="C34" s="8">
        <f t="shared" si="3"/>
        <v>44894</v>
      </c>
      <c r="D34" s="38">
        <f t="shared" si="4"/>
        <v>159842.1</v>
      </c>
      <c r="E34" s="39">
        <f t="shared" si="5"/>
        <v>10</v>
      </c>
      <c r="F34" s="42" t="s">
        <v>145</v>
      </c>
      <c r="G34" s="42" t="s">
        <v>167</v>
      </c>
      <c r="H34" s="42" t="s">
        <v>168</v>
      </c>
      <c r="I34" s="42" t="s">
        <v>102</v>
      </c>
      <c r="J34" s="44">
        <v>44945</v>
      </c>
      <c r="K34" s="43">
        <v>70001</v>
      </c>
      <c r="L34" s="44">
        <v>44894</v>
      </c>
      <c r="M34" s="8" t="str">
        <f>VLOOKUP(MONTH($J34),Lookup!$A$2:$B$13,2,0)&amp;" "&amp;YEAR($J34)</f>
        <v>Jan 2023</v>
      </c>
      <c r="N34" s="34">
        <f t="shared" si="0"/>
        <v>44945</v>
      </c>
      <c r="O34" s="8">
        <f>IF(ISERROR(VLOOKUP($I34,Lookup!$H$2:$I$11,2,0)),"",VLOOKUP($I34,Lookup!$H$2:$I$11,2,0))</f>
        <v>0.1</v>
      </c>
      <c r="P34" s="8">
        <f>COUNTIF(J$4:J34,J34)</f>
        <v>1</v>
      </c>
      <c r="Q34" s="8">
        <f>COUNTIF(K$4:K34,K34)</f>
        <v>1</v>
      </c>
    </row>
    <row r="35" spans="1:17" x14ac:dyDescent="0.25">
      <c r="A35" s="35">
        <f t="shared" si="1"/>
        <v>60000</v>
      </c>
      <c r="B35" s="8">
        <f t="shared" si="2"/>
        <v>44958</v>
      </c>
      <c r="C35" s="8">
        <f t="shared" si="3"/>
        <v>44882</v>
      </c>
      <c r="D35" s="38">
        <f t="shared" si="4"/>
        <v>149843.01999999999</v>
      </c>
      <c r="E35" s="39">
        <f t="shared" si="5"/>
        <v>4</v>
      </c>
      <c r="F35" s="42" t="s">
        <v>169</v>
      </c>
      <c r="G35" s="42" t="s">
        <v>170</v>
      </c>
      <c r="H35" s="42" t="s">
        <v>171</v>
      </c>
      <c r="I35" s="42" t="s">
        <v>105</v>
      </c>
      <c r="J35" s="44">
        <v>44958</v>
      </c>
      <c r="K35" s="43">
        <v>60000</v>
      </c>
      <c r="L35" s="44">
        <v>44882</v>
      </c>
      <c r="M35" s="8" t="str">
        <f>VLOOKUP(MONTH($J35),Lookup!$A$2:$B$13,2,0)&amp;" "&amp;YEAR($J35)</f>
        <v>Feb 2023</v>
      </c>
      <c r="N35" s="34">
        <f t="shared" si="0"/>
        <v>44958</v>
      </c>
      <c r="O35" s="8">
        <f>IF(ISERROR(VLOOKUP($I35,Lookup!$H$2:$I$11,2,0)),"",VLOOKUP($I35,Lookup!$H$2:$I$11,2,0))</f>
        <v>0.02</v>
      </c>
      <c r="P35" s="8">
        <f>COUNTIF(J$4:J35,J35)</f>
        <v>2</v>
      </c>
      <c r="Q35" s="8">
        <f>COUNTIF(K$4:K35,K35)</f>
        <v>1</v>
      </c>
    </row>
    <row r="36" spans="1:17" x14ac:dyDescent="0.25">
      <c r="A36" s="35">
        <f t="shared" si="1"/>
        <v>0</v>
      </c>
      <c r="B36" s="8">
        <f t="shared" si="2"/>
        <v>44895</v>
      </c>
      <c r="C36" s="8">
        <f t="shared" si="3"/>
        <v>44904</v>
      </c>
      <c r="D36" s="38">
        <f t="shared" si="4"/>
        <v>89802.02</v>
      </c>
      <c r="E36" s="39">
        <f t="shared" si="5"/>
        <v>28</v>
      </c>
      <c r="F36" s="42" t="s">
        <v>125</v>
      </c>
      <c r="G36" s="42" t="s">
        <v>172</v>
      </c>
      <c r="H36" s="42" t="s">
        <v>173</v>
      </c>
      <c r="I36" s="42" t="s">
        <v>105</v>
      </c>
      <c r="J36" s="44">
        <v>44895</v>
      </c>
      <c r="K36" s="43"/>
      <c r="L36" s="44">
        <v>44904</v>
      </c>
      <c r="M36" s="8" t="str">
        <f>VLOOKUP(MONTH($J36),Lookup!$A$2:$B$13,2,0)&amp;" "&amp;YEAR($J36)</f>
        <v>Nov 2022</v>
      </c>
      <c r="N36" s="34">
        <f t="shared" si="0"/>
        <v>44895</v>
      </c>
      <c r="O36" s="8">
        <f>IF(ISERROR(VLOOKUP($I36,Lookup!$H$2:$I$11,2,0)),"",VLOOKUP($I36,Lookup!$H$2:$I$11,2,0))</f>
        <v>0.02</v>
      </c>
      <c r="P36" s="8">
        <f>COUNTIF(J$4:J36,J36)</f>
        <v>3</v>
      </c>
      <c r="Q36" s="8">
        <f>COUNTIF(K$4:K36,K36)</f>
        <v>0</v>
      </c>
    </row>
    <row r="37" spans="1:17" x14ac:dyDescent="0.25">
      <c r="A37" s="35">
        <f t="shared" si="1"/>
        <v>0</v>
      </c>
      <c r="B37" s="8">
        <f t="shared" si="2"/>
        <v>0</v>
      </c>
      <c r="C37" s="8">
        <f t="shared" si="3"/>
        <v>44796</v>
      </c>
      <c r="D37" s="38">
        <f t="shared" si="4"/>
        <v>44796.02</v>
      </c>
      <c r="E37" s="39">
        <f t="shared" si="5"/>
        <v>7</v>
      </c>
      <c r="F37" s="42" t="s">
        <v>174</v>
      </c>
      <c r="G37" s="42" t="s">
        <v>175</v>
      </c>
      <c r="H37" s="42" t="s">
        <v>175</v>
      </c>
      <c r="I37" s="42" t="s">
        <v>105</v>
      </c>
      <c r="J37" s="43"/>
      <c r="K37" s="43"/>
      <c r="L37" s="44">
        <v>44796</v>
      </c>
      <c r="M37" s="8" t="str">
        <f>VLOOKUP(MONTH($J37),Lookup!$A$2:$B$13,2,0)&amp;" "&amp;YEAR($J37)</f>
        <v>Jan 1900</v>
      </c>
      <c r="N37" s="34" t="str">
        <f t="shared" si="0"/>
        <v>1/1/9999</v>
      </c>
      <c r="O37" s="8">
        <f>IF(ISERROR(VLOOKUP($I37,Lookup!$H$2:$I$11,2,0)),"",VLOOKUP($I37,Lookup!$H$2:$I$11,2,0))</f>
        <v>0.02</v>
      </c>
      <c r="P37" s="8">
        <f>COUNTIF(J$4:J37,J37)</f>
        <v>0</v>
      </c>
      <c r="Q37" s="8">
        <f>COUNTIF(K$4:K37,K37)</f>
        <v>0</v>
      </c>
    </row>
    <row r="38" spans="1:17" x14ac:dyDescent="0.25">
      <c r="A38" s="35">
        <f t="shared" si="1"/>
        <v>50001</v>
      </c>
      <c r="B38" s="8">
        <f t="shared" si="2"/>
        <v>44957</v>
      </c>
      <c r="C38" s="8">
        <f t="shared" si="3"/>
        <v>44901</v>
      </c>
      <c r="D38" s="38">
        <f t="shared" si="4"/>
        <v>139865.01999999999</v>
      </c>
      <c r="E38" s="39">
        <f t="shared" si="5"/>
        <v>22</v>
      </c>
      <c r="F38" s="42" t="s">
        <v>176</v>
      </c>
      <c r="G38" s="42" t="s">
        <v>177</v>
      </c>
      <c r="H38" s="42" t="s">
        <v>178</v>
      </c>
      <c r="I38" s="42" t="s">
        <v>105</v>
      </c>
      <c r="J38" s="44">
        <v>44957</v>
      </c>
      <c r="K38" s="43">
        <v>50001</v>
      </c>
      <c r="L38" s="44">
        <v>44901</v>
      </c>
      <c r="M38" s="8" t="str">
        <f>VLOOKUP(MONTH($J38),Lookup!$A$2:$B$13,2,0)&amp;" "&amp;YEAR($J38)</f>
        <v>Jan 2023</v>
      </c>
      <c r="N38" s="34">
        <f t="shared" si="0"/>
        <v>44957</v>
      </c>
      <c r="O38" s="8">
        <f>IF(ISERROR(VLOOKUP($I38,Lookup!$H$2:$I$11,2,0)),"",VLOOKUP($I38,Lookup!$H$2:$I$11,2,0))</f>
        <v>0.02</v>
      </c>
      <c r="P38" s="8">
        <f>COUNTIF(J$4:J38,J38)</f>
        <v>1</v>
      </c>
      <c r="Q38" s="8">
        <f>COUNTIF(K$4:K38,K38)</f>
        <v>5</v>
      </c>
    </row>
    <row r="39" spans="1:17" x14ac:dyDescent="0.25">
      <c r="A39" s="35">
        <f t="shared" si="1"/>
        <v>50001</v>
      </c>
      <c r="B39" s="8">
        <f t="shared" si="2"/>
        <v>0</v>
      </c>
      <c r="C39" s="8">
        <f t="shared" si="3"/>
        <v>44852</v>
      </c>
      <c r="D39" s="38">
        <f t="shared" si="4"/>
        <v>94859.02</v>
      </c>
      <c r="E39" s="39">
        <f t="shared" si="5"/>
        <v>25</v>
      </c>
      <c r="F39" s="42" t="s">
        <v>114</v>
      </c>
      <c r="G39" s="42" t="s">
        <v>179</v>
      </c>
      <c r="H39" s="42" t="s">
        <v>180</v>
      </c>
      <c r="I39" s="42" t="s">
        <v>105</v>
      </c>
      <c r="J39" s="43"/>
      <c r="K39" s="43">
        <v>50001</v>
      </c>
      <c r="L39" s="44">
        <v>44852</v>
      </c>
      <c r="M39" s="8" t="str">
        <f>VLOOKUP(MONTH($J39),Lookup!$A$2:$B$13,2,0)&amp;" "&amp;YEAR($J39)</f>
        <v>Jan 1900</v>
      </c>
      <c r="N39" s="34" t="str">
        <f t="shared" si="0"/>
        <v>1/1/9999</v>
      </c>
      <c r="O39" s="8">
        <f>IF(ISERROR(VLOOKUP($I39,Lookup!$H$2:$I$11,2,0)),"",VLOOKUP($I39,Lookup!$H$2:$I$11,2,0))</f>
        <v>0.02</v>
      </c>
      <c r="P39" s="8">
        <f>COUNTIF(J$4:J39,J39)</f>
        <v>0</v>
      </c>
      <c r="Q39" s="8">
        <f>COUNTIF(K$4:K39,K39)</f>
        <v>6</v>
      </c>
    </row>
    <row r="40" spans="1:17" x14ac:dyDescent="0.25">
      <c r="A40" s="35">
        <f t="shared" si="1"/>
        <v>50001</v>
      </c>
      <c r="B40" s="8">
        <f t="shared" si="2"/>
        <v>44971</v>
      </c>
      <c r="C40" s="8">
        <f t="shared" si="3"/>
        <v>44886</v>
      </c>
      <c r="D40" s="38">
        <f t="shared" si="4"/>
        <v>139866.1</v>
      </c>
      <c r="E40" s="39">
        <f t="shared" si="5"/>
        <v>25</v>
      </c>
      <c r="F40" s="42" t="s">
        <v>122</v>
      </c>
      <c r="G40" s="42" t="s">
        <v>181</v>
      </c>
      <c r="H40" s="42" t="s">
        <v>182</v>
      </c>
      <c r="I40" s="42" t="s">
        <v>102</v>
      </c>
      <c r="J40" s="44">
        <v>44971</v>
      </c>
      <c r="K40" s="43">
        <v>50001</v>
      </c>
      <c r="L40" s="44">
        <v>44886</v>
      </c>
      <c r="M40" s="8" t="str">
        <f>VLOOKUP(MONTH($J40),Lookup!$A$2:$B$13,2,0)&amp;" "&amp;YEAR($J40)</f>
        <v>Feb 2023</v>
      </c>
      <c r="N40" s="34">
        <f t="shared" si="0"/>
        <v>44971</v>
      </c>
      <c r="O40" s="8">
        <f>IF(ISERROR(VLOOKUP($I40,Lookup!$H$2:$I$11,2,0)),"",VLOOKUP($I40,Lookup!$H$2:$I$11,2,0))</f>
        <v>0.1</v>
      </c>
      <c r="P40" s="8">
        <f>COUNTIF(J$4:J40,J40)</f>
        <v>1</v>
      </c>
      <c r="Q40" s="8">
        <f>COUNTIF(K$4:K40,K40)</f>
        <v>7</v>
      </c>
    </row>
    <row r="41" spans="1:17" x14ac:dyDescent="0.25">
      <c r="A41" s="35">
        <f t="shared" si="1"/>
        <v>100001</v>
      </c>
      <c r="B41" s="8">
        <f t="shared" si="2"/>
        <v>44907</v>
      </c>
      <c r="C41" s="8">
        <f t="shared" si="3"/>
        <v>44867</v>
      </c>
      <c r="D41" s="38">
        <f t="shared" si="4"/>
        <v>189778.02</v>
      </c>
      <c r="E41" s="39">
        <f t="shared" si="5"/>
        <v>4</v>
      </c>
      <c r="F41" s="42" t="s">
        <v>183</v>
      </c>
      <c r="G41" s="42" t="s">
        <v>184</v>
      </c>
      <c r="H41" s="42" t="s">
        <v>185</v>
      </c>
      <c r="I41" s="42" t="s">
        <v>105</v>
      </c>
      <c r="J41" s="44">
        <v>44907</v>
      </c>
      <c r="K41" s="43">
        <v>100001</v>
      </c>
      <c r="L41" s="44">
        <v>44867</v>
      </c>
      <c r="M41" s="8" t="str">
        <f>VLOOKUP(MONTH($J41),Lookup!$A$2:$B$13,2,0)&amp;" "&amp;YEAR($J41)</f>
        <v>Dec 2022</v>
      </c>
      <c r="N41" s="34">
        <f t="shared" si="0"/>
        <v>44907</v>
      </c>
      <c r="O41" s="8">
        <f>IF(ISERROR(VLOOKUP($I41,Lookup!$H$2:$I$11,2,0)),"",VLOOKUP($I41,Lookup!$H$2:$I$11,2,0))</f>
        <v>0.02</v>
      </c>
      <c r="P41" s="8">
        <f>COUNTIF(J$4:J41,J41)</f>
        <v>1</v>
      </c>
      <c r="Q41" s="8">
        <f>COUNTIF(K$4:K41,K41)</f>
        <v>2</v>
      </c>
    </row>
    <row r="42" spans="1:17" ht="30" x14ac:dyDescent="0.25">
      <c r="A42" s="35">
        <f t="shared" si="1"/>
        <v>60000</v>
      </c>
      <c r="B42" s="8">
        <f t="shared" si="2"/>
        <v>44985</v>
      </c>
      <c r="C42" s="8">
        <f t="shared" si="3"/>
        <v>44895</v>
      </c>
      <c r="D42" s="38">
        <f t="shared" si="4"/>
        <v>149883.1</v>
      </c>
      <c r="E42" s="39">
        <f t="shared" si="5"/>
        <v>8</v>
      </c>
      <c r="F42" s="42" t="s">
        <v>106</v>
      </c>
      <c r="G42" s="42" t="s">
        <v>186</v>
      </c>
      <c r="H42" s="42" t="s">
        <v>187</v>
      </c>
      <c r="I42" s="42" t="s">
        <v>102</v>
      </c>
      <c r="J42" s="44">
        <v>44985</v>
      </c>
      <c r="K42" s="43">
        <v>60000</v>
      </c>
      <c r="L42" s="44">
        <v>44895</v>
      </c>
      <c r="M42" s="8" t="str">
        <f>VLOOKUP(MONTH($J42),Lookup!$A$2:$B$13,2,0)&amp;" "&amp;YEAR($J42)</f>
        <v>Feb 2023</v>
      </c>
      <c r="N42" s="34">
        <f t="shared" si="0"/>
        <v>44985</v>
      </c>
      <c r="O42" s="8">
        <f>IF(ISERROR(VLOOKUP($I42,Lookup!$H$2:$I$11,2,0)),"",VLOOKUP($I42,Lookup!$H$2:$I$11,2,0))</f>
        <v>0.1</v>
      </c>
      <c r="P42" s="8">
        <f>COUNTIF(J$4:J42,J42)</f>
        <v>1</v>
      </c>
      <c r="Q42" s="8">
        <f>COUNTIF(K$4:K42,K42)</f>
        <v>2</v>
      </c>
    </row>
    <row r="43" spans="1:17" x14ac:dyDescent="0.25">
      <c r="A43" s="35">
        <f t="shared" si="1"/>
        <v>60001</v>
      </c>
      <c r="B43" s="8">
        <f t="shared" si="2"/>
        <v>44935</v>
      </c>
      <c r="C43" s="8">
        <f t="shared" si="3"/>
        <v>44840</v>
      </c>
      <c r="D43" s="38">
        <f t="shared" si="4"/>
        <v>149779.1</v>
      </c>
      <c r="E43" s="39">
        <f t="shared" si="5"/>
        <v>9</v>
      </c>
      <c r="F43" s="42" t="s">
        <v>188</v>
      </c>
      <c r="G43" s="42" t="s">
        <v>189</v>
      </c>
      <c r="H43" s="42" t="s">
        <v>190</v>
      </c>
      <c r="I43" s="42" t="s">
        <v>102</v>
      </c>
      <c r="J43" s="44">
        <v>44935</v>
      </c>
      <c r="K43" s="43">
        <v>60001</v>
      </c>
      <c r="L43" s="44">
        <v>44840</v>
      </c>
      <c r="M43" s="8" t="str">
        <f>VLOOKUP(MONTH($J43),Lookup!$A$2:$B$13,2,0)&amp;" "&amp;YEAR($J43)</f>
        <v>Jan 2023</v>
      </c>
      <c r="N43" s="34">
        <f t="shared" si="0"/>
        <v>44935</v>
      </c>
      <c r="O43" s="8">
        <f>IF(ISERROR(VLOOKUP($I43,Lookup!$H$2:$I$11,2,0)),"",VLOOKUP($I43,Lookup!$H$2:$I$11,2,0))</f>
        <v>0.1</v>
      </c>
      <c r="P43" s="8">
        <f>COUNTIF(J$4:J43,J43)</f>
        <v>1</v>
      </c>
      <c r="Q43" s="8">
        <f>COUNTIF(K$4:K43,K43)</f>
        <v>2</v>
      </c>
    </row>
    <row r="44" spans="1:17" x14ac:dyDescent="0.25">
      <c r="A44" s="35">
        <f t="shared" si="1"/>
        <v>65001</v>
      </c>
      <c r="B44" s="8">
        <f t="shared" si="2"/>
        <v>44926</v>
      </c>
      <c r="C44" s="8">
        <f t="shared" si="3"/>
        <v>44901</v>
      </c>
      <c r="D44" s="38">
        <f t="shared" si="4"/>
        <v>154831.1</v>
      </c>
      <c r="E44" s="39">
        <f t="shared" si="5"/>
        <v>15</v>
      </c>
      <c r="F44" s="42" t="s">
        <v>108</v>
      </c>
      <c r="G44" s="42" t="s">
        <v>191</v>
      </c>
      <c r="H44" s="42" t="s">
        <v>192</v>
      </c>
      <c r="I44" s="42" t="s">
        <v>102</v>
      </c>
      <c r="J44" s="44">
        <v>44926</v>
      </c>
      <c r="K44" s="43">
        <v>65001</v>
      </c>
      <c r="L44" s="44">
        <v>44901</v>
      </c>
      <c r="M44" s="8" t="str">
        <f>VLOOKUP(MONTH($J44),Lookup!$A$2:$B$13,2,0)&amp;" "&amp;YEAR($J44)</f>
        <v>Dec 2022</v>
      </c>
      <c r="N44" s="34">
        <f t="shared" si="0"/>
        <v>44926</v>
      </c>
      <c r="O44" s="8">
        <f>IF(ISERROR(VLOOKUP($I44,Lookup!$H$2:$I$11,2,0)),"",VLOOKUP($I44,Lookup!$H$2:$I$11,2,0))</f>
        <v>0.1</v>
      </c>
      <c r="P44" s="8">
        <f>COUNTIF(J$4:J44,J44)</f>
        <v>2</v>
      </c>
      <c r="Q44" s="8">
        <f>COUNTIF(K$4:K44,K44)</f>
        <v>1</v>
      </c>
    </row>
    <row r="45" spans="1:17" x14ac:dyDescent="0.25">
      <c r="A45" s="35">
        <f t="shared" si="1"/>
        <v>200000</v>
      </c>
      <c r="B45" s="8">
        <f t="shared" si="2"/>
        <v>44900</v>
      </c>
      <c r="C45" s="8">
        <f t="shared" si="3"/>
        <v>44909</v>
      </c>
      <c r="D45" s="38">
        <f t="shared" si="4"/>
        <v>289811.09999999998</v>
      </c>
      <c r="E45" s="39">
        <f t="shared" si="5"/>
        <v>7</v>
      </c>
      <c r="F45" s="42" t="s">
        <v>193</v>
      </c>
      <c r="G45" s="42" t="s">
        <v>194</v>
      </c>
      <c r="H45" s="42" t="s">
        <v>195</v>
      </c>
      <c r="I45" s="42" t="s">
        <v>102</v>
      </c>
      <c r="J45" s="44">
        <v>44900</v>
      </c>
      <c r="K45" s="43">
        <v>200000</v>
      </c>
      <c r="L45" s="44">
        <v>44909</v>
      </c>
      <c r="M45" s="8" t="str">
        <f>VLOOKUP(MONTH($J45),Lookup!$A$2:$B$13,2,0)&amp;" "&amp;YEAR($J45)</f>
        <v>Dec 2022</v>
      </c>
      <c r="N45" s="34">
        <f t="shared" si="0"/>
        <v>44900</v>
      </c>
      <c r="O45" s="8">
        <f>IF(ISERROR(VLOOKUP($I45,Lookup!$H$2:$I$11,2,0)),"",VLOOKUP($I45,Lookup!$H$2:$I$11,2,0))</f>
        <v>0.1</v>
      </c>
      <c r="P45" s="8">
        <f>COUNTIF(J$4:J45,J45)</f>
        <v>1</v>
      </c>
      <c r="Q45" s="8">
        <f>COUNTIF(K$4:K45,K45)</f>
        <v>1</v>
      </c>
    </row>
    <row r="46" spans="1:17" ht="30" x14ac:dyDescent="0.25">
      <c r="A46" s="35">
        <f t="shared" si="1"/>
        <v>100000</v>
      </c>
      <c r="B46" s="8">
        <f t="shared" si="2"/>
        <v>44895</v>
      </c>
      <c r="C46" s="8">
        <f t="shared" si="3"/>
        <v>44902</v>
      </c>
      <c r="D46" s="38">
        <f t="shared" si="4"/>
        <v>189802.1</v>
      </c>
      <c r="E46" s="39">
        <f t="shared" si="5"/>
        <v>0</v>
      </c>
      <c r="F46" s="42" t="s">
        <v>143</v>
      </c>
      <c r="G46" s="42" t="s">
        <v>196</v>
      </c>
      <c r="H46" s="42" t="s">
        <v>197</v>
      </c>
      <c r="I46" s="42" t="s">
        <v>102</v>
      </c>
      <c r="J46" s="44">
        <v>44895</v>
      </c>
      <c r="K46" s="43">
        <v>100000</v>
      </c>
      <c r="L46" s="44">
        <v>44902</v>
      </c>
      <c r="M46" s="8" t="str">
        <f>VLOOKUP(MONTH($J46),Lookup!$A$2:$B$13,2,0)&amp;" "&amp;YEAR($J46)</f>
        <v>Nov 2022</v>
      </c>
      <c r="N46" s="34">
        <f t="shared" si="0"/>
        <v>44895</v>
      </c>
      <c r="O46" s="8">
        <f>IF(ISERROR(VLOOKUP($I46,Lookup!$H$2:$I$11,2,0)),"",VLOOKUP($I46,Lookup!$H$2:$I$11,2,0))</f>
        <v>0.1</v>
      </c>
      <c r="P46" s="8">
        <f>COUNTIF(J$4:J46,J46)</f>
        <v>4</v>
      </c>
      <c r="Q46" s="8">
        <f>COUNTIF(K$4:K46,K46)</f>
        <v>1</v>
      </c>
    </row>
    <row r="47" spans="1:17" x14ac:dyDescent="0.25">
      <c r="A47" s="35">
        <f t="shared" si="1"/>
        <v>110000</v>
      </c>
      <c r="B47" s="8">
        <f t="shared" si="2"/>
        <v>45016</v>
      </c>
      <c r="C47" s="8">
        <f t="shared" si="3"/>
        <v>44894</v>
      </c>
      <c r="D47" s="38">
        <f t="shared" si="4"/>
        <v>199912.1</v>
      </c>
      <c r="E47" s="39">
        <f t="shared" si="5"/>
        <v>10</v>
      </c>
      <c r="F47" s="42" t="s">
        <v>198</v>
      </c>
      <c r="G47" s="42" t="s">
        <v>199</v>
      </c>
      <c r="H47" s="42" t="s">
        <v>200</v>
      </c>
      <c r="I47" s="42" t="s">
        <v>102</v>
      </c>
      <c r="J47" s="44">
        <v>45016</v>
      </c>
      <c r="K47" s="43">
        <v>110000</v>
      </c>
      <c r="L47" s="44">
        <v>44894</v>
      </c>
      <c r="M47" s="8" t="str">
        <f>VLOOKUP(MONTH($J47),Lookup!$A$2:$B$13,2,0)&amp;" "&amp;YEAR($J47)</f>
        <v>Mar 2023</v>
      </c>
      <c r="N47" s="34">
        <f t="shared" si="0"/>
        <v>45016</v>
      </c>
      <c r="O47" s="8">
        <f>IF(ISERROR(VLOOKUP($I47,Lookup!$H$2:$I$11,2,0)),"",VLOOKUP($I47,Lookup!$H$2:$I$11,2,0))</f>
        <v>0.1</v>
      </c>
      <c r="P47" s="8">
        <f>COUNTIF(J$4:J47,J47)</f>
        <v>1</v>
      </c>
      <c r="Q47" s="8">
        <f>COUNTIF(K$4:K47,K47)</f>
        <v>1</v>
      </c>
    </row>
    <row r="48" spans="1:17" ht="30" x14ac:dyDescent="0.25">
      <c r="A48" s="35">
        <f t="shared" si="1"/>
        <v>300000</v>
      </c>
      <c r="B48" s="8">
        <f t="shared" si="2"/>
        <v>44916</v>
      </c>
      <c r="C48" s="8">
        <f t="shared" si="3"/>
        <v>44902</v>
      </c>
      <c r="D48" s="38">
        <f t="shared" si="4"/>
        <v>389822.1</v>
      </c>
      <c r="E48" s="39">
        <f t="shared" si="5"/>
        <v>2</v>
      </c>
      <c r="F48" s="42" t="s">
        <v>122</v>
      </c>
      <c r="G48" s="42" t="s">
        <v>201</v>
      </c>
      <c r="H48" s="42" t="s">
        <v>202</v>
      </c>
      <c r="I48" s="42" t="s">
        <v>102</v>
      </c>
      <c r="J48" s="44">
        <v>44916</v>
      </c>
      <c r="K48" s="43">
        <v>300000</v>
      </c>
      <c r="L48" s="44">
        <v>44902</v>
      </c>
      <c r="M48" s="8" t="str">
        <f>VLOOKUP(MONTH($J48),Lookup!$A$2:$B$13,2,0)&amp;" "&amp;YEAR($J48)</f>
        <v>Dec 2022</v>
      </c>
      <c r="N48" s="34">
        <f t="shared" si="0"/>
        <v>44916</v>
      </c>
      <c r="O48" s="8">
        <f>IF(ISERROR(VLOOKUP($I48,Lookup!$H$2:$I$11,2,0)),"",VLOOKUP($I48,Lookup!$H$2:$I$11,2,0))</f>
        <v>0.1</v>
      </c>
      <c r="P48" s="8">
        <f>COUNTIF(J$4:J48,J48)</f>
        <v>1</v>
      </c>
      <c r="Q48" s="8">
        <f>COUNTIF(K$4:K48,K48)</f>
        <v>3</v>
      </c>
    </row>
    <row r="49" spans="1:17" x14ac:dyDescent="0.25">
      <c r="A49" s="35">
        <f t="shared" si="1"/>
        <v>250001</v>
      </c>
      <c r="B49" s="8">
        <f t="shared" si="2"/>
        <v>44879</v>
      </c>
      <c r="C49" s="8">
        <f t="shared" si="3"/>
        <v>44880</v>
      </c>
      <c r="D49" s="38">
        <f t="shared" si="4"/>
        <v>339763.1</v>
      </c>
      <c r="E49" s="39">
        <f t="shared" si="5"/>
        <v>10</v>
      </c>
      <c r="F49" s="42" t="s">
        <v>111</v>
      </c>
      <c r="G49" s="42" t="s">
        <v>203</v>
      </c>
      <c r="H49" s="42" t="s">
        <v>204</v>
      </c>
      <c r="I49" s="42" t="s">
        <v>102</v>
      </c>
      <c r="J49" s="44">
        <v>44879</v>
      </c>
      <c r="K49" s="43">
        <v>250001</v>
      </c>
      <c r="L49" s="44">
        <v>44880</v>
      </c>
      <c r="M49" s="8" t="str">
        <f>VLOOKUP(MONTH($J49),Lookup!$A$2:$B$13,2,0)&amp;" "&amp;YEAR($J49)</f>
        <v>Nov 2022</v>
      </c>
      <c r="N49" s="34">
        <f t="shared" si="0"/>
        <v>44879</v>
      </c>
      <c r="O49" s="8">
        <f>IF(ISERROR(VLOOKUP($I49,Lookup!$H$2:$I$11,2,0)),"",VLOOKUP($I49,Lookup!$H$2:$I$11,2,0))</f>
        <v>0.1</v>
      </c>
      <c r="P49" s="8">
        <f>COUNTIF(J$4:J49,J49)</f>
        <v>1</v>
      </c>
      <c r="Q49" s="8">
        <f>COUNTIF(K$4:K49,K49)</f>
        <v>2</v>
      </c>
    </row>
    <row r="50" spans="1:17" x14ac:dyDescent="0.25">
      <c r="A50" s="35">
        <f t="shared" si="1"/>
        <v>50001</v>
      </c>
      <c r="B50" s="8">
        <f t="shared" si="2"/>
        <v>44985</v>
      </c>
      <c r="C50" s="8">
        <f t="shared" si="3"/>
        <v>44851</v>
      </c>
      <c r="D50" s="38">
        <f t="shared" si="4"/>
        <v>139847.01999999999</v>
      </c>
      <c r="E50" s="39">
        <f t="shared" si="5"/>
        <v>26</v>
      </c>
      <c r="F50" s="42" t="s">
        <v>106</v>
      </c>
      <c r="G50" s="42" t="s">
        <v>205</v>
      </c>
      <c r="H50" s="42" t="s">
        <v>205</v>
      </c>
      <c r="I50" s="42" t="s">
        <v>105</v>
      </c>
      <c r="J50" s="44">
        <v>44985</v>
      </c>
      <c r="K50" s="43">
        <v>50001</v>
      </c>
      <c r="L50" s="44">
        <v>44851</v>
      </c>
      <c r="M50" s="8" t="str">
        <f>VLOOKUP(MONTH($J50),Lookup!$A$2:$B$13,2,0)&amp;" "&amp;YEAR($J50)</f>
        <v>Feb 2023</v>
      </c>
      <c r="N50" s="34">
        <f t="shared" si="0"/>
        <v>44985</v>
      </c>
      <c r="O50" s="8">
        <f>IF(ISERROR(VLOOKUP($I50,Lookup!$H$2:$I$11,2,0)),"",VLOOKUP($I50,Lookup!$H$2:$I$11,2,0))</f>
        <v>0.02</v>
      </c>
      <c r="P50" s="8">
        <f>COUNTIF(J$4:J50,J50)</f>
        <v>2</v>
      </c>
      <c r="Q50" s="8">
        <f>COUNTIF(K$4:K50,K50)</f>
        <v>8</v>
      </c>
    </row>
    <row r="51" spans="1:17" x14ac:dyDescent="0.25">
      <c r="A51" s="35">
        <f t="shared" si="1"/>
        <v>65001</v>
      </c>
      <c r="B51" s="8">
        <f t="shared" si="2"/>
        <v>44888</v>
      </c>
      <c r="C51" s="8">
        <f t="shared" si="3"/>
        <v>44904</v>
      </c>
      <c r="D51" s="38">
        <f t="shared" si="4"/>
        <v>154796.1</v>
      </c>
      <c r="E51" s="39">
        <f t="shared" si="5"/>
        <v>16</v>
      </c>
      <c r="F51" s="42" t="s">
        <v>108</v>
      </c>
      <c r="G51" s="42" t="s">
        <v>206</v>
      </c>
      <c r="H51" s="42" t="s">
        <v>207</v>
      </c>
      <c r="I51" s="42" t="s">
        <v>102</v>
      </c>
      <c r="J51" s="44">
        <v>44888</v>
      </c>
      <c r="K51" s="43">
        <v>65001</v>
      </c>
      <c r="L51" s="44">
        <v>44904</v>
      </c>
      <c r="M51" s="8" t="str">
        <f>VLOOKUP(MONTH($J51),Lookup!$A$2:$B$13,2,0)&amp;" "&amp;YEAR($J51)</f>
        <v>Nov 2022</v>
      </c>
      <c r="N51" s="34">
        <f t="shared" si="0"/>
        <v>44888</v>
      </c>
      <c r="O51" s="8">
        <f>IF(ISERROR(VLOOKUP($I51,Lookup!$H$2:$I$11,2,0)),"",VLOOKUP($I51,Lookup!$H$2:$I$11,2,0))</f>
        <v>0.1</v>
      </c>
      <c r="P51" s="8">
        <f>COUNTIF(J$4:J51,J51)</f>
        <v>1</v>
      </c>
      <c r="Q51" s="8">
        <f>COUNTIF(K$4:K51,K51)</f>
        <v>2</v>
      </c>
    </row>
    <row r="52" spans="1:17" x14ac:dyDescent="0.25">
      <c r="A52" s="35">
        <f t="shared" si="1"/>
        <v>50001</v>
      </c>
      <c r="B52" s="8">
        <f t="shared" si="2"/>
        <v>44896</v>
      </c>
      <c r="C52" s="8">
        <f t="shared" si="3"/>
        <v>44909</v>
      </c>
      <c r="D52" s="38">
        <f t="shared" si="4"/>
        <v>139816.01999999999</v>
      </c>
      <c r="E52" s="39">
        <f t="shared" si="5"/>
        <v>28</v>
      </c>
      <c r="F52" s="42" t="s">
        <v>208</v>
      </c>
      <c r="G52" s="42" t="s">
        <v>209</v>
      </c>
      <c r="H52" s="42" t="s">
        <v>210</v>
      </c>
      <c r="I52" s="42" t="s">
        <v>105</v>
      </c>
      <c r="J52" s="44">
        <v>44896</v>
      </c>
      <c r="K52" s="43">
        <v>50001</v>
      </c>
      <c r="L52" s="44">
        <v>44909</v>
      </c>
      <c r="M52" s="8" t="str">
        <f>VLOOKUP(MONTH($J52),Lookup!$A$2:$B$13,2,0)&amp;" "&amp;YEAR($J52)</f>
        <v>Dec 2022</v>
      </c>
      <c r="N52" s="34">
        <f t="shared" si="0"/>
        <v>44896</v>
      </c>
      <c r="O52" s="8">
        <f>IF(ISERROR(VLOOKUP($I52,Lookup!$H$2:$I$11,2,0)),"",VLOOKUP($I52,Lookup!$H$2:$I$11,2,0))</f>
        <v>0.02</v>
      </c>
      <c r="P52" s="8">
        <f>COUNTIF(J$4:J52,J52)</f>
        <v>1</v>
      </c>
      <c r="Q52" s="8">
        <f>COUNTIF(K$4:K52,K52)</f>
        <v>9</v>
      </c>
    </row>
    <row r="53" spans="1:17" x14ac:dyDescent="0.25">
      <c r="A53" s="35">
        <f t="shared" si="1"/>
        <v>50000</v>
      </c>
      <c r="B53" s="8">
        <f t="shared" si="2"/>
        <v>44903</v>
      </c>
      <c r="C53" s="8">
        <f t="shared" si="3"/>
        <v>44902</v>
      </c>
      <c r="D53" s="38">
        <f t="shared" si="4"/>
        <v>139807.1</v>
      </c>
      <c r="E53" s="39">
        <f t="shared" si="5"/>
        <v>24</v>
      </c>
      <c r="F53" s="42" t="s">
        <v>176</v>
      </c>
      <c r="G53" s="42" t="s">
        <v>211</v>
      </c>
      <c r="H53" s="42" t="s">
        <v>212</v>
      </c>
      <c r="I53" s="42" t="s">
        <v>102</v>
      </c>
      <c r="J53" s="44">
        <v>44903</v>
      </c>
      <c r="K53" s="43">
        <v>50000</v>
      </c>
      <c r="L53" s="44">
        <v>44902</v>
      </c>
      <c r="M53" s="8" t="str">
        <f>VLOOKUP(MONTH($J53),Lookup!$A$2:$B$13,2,0)&amp;" "&amp;YEAR($J53)</f>
        <v>Dec 2022</v>
      </c>
      <c r="N53" s="34">
        <f t="shared" si="0"/>
        <v>44903</v>
      </c>
      <c r="O53" s="8">
        <f>IF(ISERROR(VLOOKUP($I53,Lookup!$H$2:$I$11,2,0)),"",VLOOKUP($I53,Lookup!$H$2:$I$11,2,0))</f>
        <v>0.1</v>
      </c>
      <c r="P53" s="8">
        <f>COUNTIF(J$4:J53,J53)</f>
        <v>1</v>
      </c>
      <c r="Q53" s="8">
        <f>COUNTIF(K$4:K53,K53)</f>
        <v>1</v>
      </c>
    </row>
    <row r="54" spans="1:17" x14ac:dyDescent="0.25">
      <c r="A54" s="35">
        <f t="shared" si="1"/>
        <v>2400000</v>
      </c>
      <c r="B54" s="8">
        <f t="shared" si="2"/>
        <v>0</v>
      </c>
      <c r="C54" s="8">
        <f t="shared" si="3"/>
        <v>44904</v>
      </c>
      <c r="D54" s="38">
        <f t="shared" si="4"/>
        <v>2444905.1</v>
      </c>
      <c r="E54" s="39">
        <f t="shared" si="5"/>
        <v>1</v>
      </c>
      <c r="F54" s="42" t="s">
        <v>111</v>
      </c>
      <c r="G54" s="42" t="s">
        <v>213</v>
      </c>
      <c r="H54" s="42" t="s">
        <v>213</v>
      </c>
      <c r="I54" s="42" t="s">
        <v>102</v>
      </c>
      <c r="J54" s="43"/>
      <c r="K54" s="43">
        <v>2400000</v>
      </c>
      <c r="L54" s="44">
        <v>44904</v>
      </c>
      <c r="M54" s="8" t="str">
        <f>VLOOKUP(MONTH($J54),Lookup!$A$2:$B$13,2,0)&amp;" "&amp;YEAR($J54)</f>
        <v>Jan 1900</v>
      </c>
      <c r="N54" s="34" t="str">
        <f t="shared" si="0"/>
        <v>1/1/9999</v>
      </c>
      <c r="O54" s="8">
        <f>IF(ISERROR(VLOOKUP($I54,Lookup!$H$2:$I$11,2,0)),"",VLOOKUP($I54,Lookup!$H$2:$I$11,2,0))</f>
        <v>0.1</v>
      </c>
      <c r="P54" s="8">
        <f>COUNTIF(J$4:J54,J54)</f>
        <v>0</v>
      </c>
      <c r="Q54" s="8">
        <f>COUNTIF(K$4:K54,K54)</f>
        <v>1</v>
      </c>
    </row>
    <row r="55" spans="1:17" x14ac:dyDescent="0.25">
      <c r="A55" s="35">
        <f t="shared" si="1"/>
        <v>110001</v>
      </c>
      <c r="B55" s="8">
        <f t="shared" si="2"/>
        <v>44929</v>
      </c>
      <c r="C55" s="8">
        <f t="shared" si="3"/>
        <v>44900</v>
      </c>
      <c r="D55" s="38">
        <f t="shared" si="4"/>
        <v>199832.1</v>
      </c>
      <c r="E55" s="39">
        <f t="shared" si="5"/>
        <v>7</v>
      </c>
      <c r="F55" s="42" t="s">
        <v>108</v>
      </c>
      <c r="G55" s="42" t="s">
        <v>214</v>
      </c>
      <c r="H55" s="42" t="s">
        <v>215</v>
      </c>
      <c r="I55" s="42" t="s">
        <v>102</v>
      </c>
      <c r="J55" s="44">
        <v>44929</v>
      </c>
      <c r="K55" s="43">
        <v>110001</v>
      </c>
      <c r="L55" s="44">
        <v>44900</v>
      </c>
      <c r="M55" s="8" t="str">
        <f>VLOOKUP(MONTH($J55),Lookup!$A$2:$B$13,2,0)&amp;" "&amp;YEAR($J55)</f>
        <v>Jan 2023</v>
      </c>
      <c r="N55" s="34">
        <f t="shared" si="0"/>
        <v>44929</v>
      </c>
      <c r="O55" s="8">
        <f>IF(ISERROR(VLOOKUP($I55,Lookup!$H$2:$I$11,2,0)),"",VLOOKUP($I55,Lookup!$H$2:$I$11,2,0))</f>
        <v>0.1</v>
      </c>
      <c r="P55" s="8">
        <f>COUNTIF(J$4:J55,J55)</f>
        <v>1</v>
      </c>
      <c r="Q55" s="8">
        <f>COUNTIF(K$4:K55,K55)</f>
        <v>1</v>
      </c>
    </row>
    <row r="56" spans="1:17" x14ac:dyDescent="0.25">
      <c r="A56" s="35">
        <f t="shared" si="1"/>
        <v>4704000</v>
      </c>
      <c r="B56" s="8">
        <f t="shared" si="2"/>
        <v>0</v>
      </c>
      <c r="C56" s="8">
        <f t="shared" si="3"/>
        <v>44909</v>
      </c>
      <c r="D56" s="38">
        <f t="shared" si="4"/>
        <v>4748910.0999999996</v>
      </c>
      <c r="E56" s="39">
        <f t="shared" si="5"/>
        <v>0</v>
      </c>
      <c r="F56" s="42" t="s">
        <v>111</v>
      </c>
      <c r="G56" s="42" t="s">
        <v>216</v>
      </c>
      <c r="H56" s="42" t="s">
        <v>217</v>
      </c>
      <c r="I56" s="42" t="s">
        <v>102</v>
      </c>
      <c r="J56" s="43"/>
      <c r="K56" s="43">
        <v>4704000</v>
      </c>
      <c r="L56" s="44">
        <v>44909</v>
      </c>
      <c r="M56" s="8" t="str">
        <f>VLOOKUP(MONTH($J56),Lookup!$A$2:$B$13,2,0)&amp;" "&amp;YEAR($J56)</f>
        <v>Jan 1900</v>
      </c>
      <c r="N56" s="34" t="str">
        <f t="shared" si="0"/>
        <v>1/1/9999</v>
      </c>
      <c r="O56" s="8">
        <f>IF(ISERROR(VLOOKUP($I56,Lookup!$H$2:$I$11,2,0)),"",VLOOKUP($I56,Lookup!$H$2:$I$11,2,0))</f>
        <v>0.1</v>
      </c>
      <c r="P56" s="8">
        <f>COUNTIF(J$4:J56,J56)</f>
        <v>0</v>
      </c>
      <c r="Q56" s="8">
        <f>COUNTIF(K$4:K56,K56)</f>
        <v>1</v>
      </c>
    </row>
    <row r="57" spans="1:17" x14ac:dyDescent="0.25">
      <c r="A57" s="35">
        <f t="shared" si="1"/>
        <v>50001</v>
      </c>
      <c r="B57" s="8">
        <f t="shared" si="2"/>
        <v>44911</v>
      </c>
      <c r="C57" s="8">
        <f t="shared" si="3"/>
        <v>44909</v>
      </c>
      <c r="D57" s="38">
        <f t="shared" si="4"/>
        <v>139832.01999999999</v>
      </c>
      <c r="E57" s="39">
        <f t="shared" si="5"/>
        <v>16</v>
      </c>
      <c r="F57" s="42" t="s">
        <v>193</v>
      </c>
      <c r="G57" s="42" t="s">
        <v>218</v>
      </c>
      <c r="H57" s="42" t="s">
        <v>219</v>
      </c>
      <c r="I57" s="42" t="s">
        <v>105</v>
      </c>
      <c r="J57" s="44">
        <v>44911</v>
      </c>
      <c r="K57" s="43">
        <v>50001</v>
      </c>
      <c r="L57" s="44">
        <v>44909</v>
      </c>
      <c r="M57" s="8" t="str">
        <f>VLOOKUP(MONTH($J57),Lookup!$A$2:$B$13,2,0)&amp;" "&amp;YEAR($J57)</f>
        <v>Dec 2022</v>
      </c>
      <c r="N57" s="34">
        <f t="shared" si="0"/>
        <v>44911</v>
      </c>
      <c r="O57" s="8">
        <f>IF(ISERROR(VLOOKUP($I57,Lookup!$H$2:$I$11,2,0)),"",VLOOKUP($I57,Lookup!$H$2:$I$11,2,0))</f>
        <v>0.02</v>
      </c>
      <c r="P57" s="8">
        <f>COUNTIF(J$4:J57,J57)</f>
        <v>1</v>
      </c>
      <c r="Q57" s="8">
        <f>COUNTIF(K$4:K57,K57)</f>
        <v>10</v>
      </c>
    </row>
    <row r="58" spans="1:17" x14ac:dyDescent="0.25">
      <c r="A58" s="35">
        <f t="shared" si="1"/>
        <v>50001</v>
      </c>
      <c r="B58" s="8">
        <f t="shared" si="2"/>
        <v>0</v>
      </c>
      <c r="C58" s="8">
        <f t="shared" si="3"/>
        <v>44909</v>
      </c>
      <c r="D58" s="38">
        <f t="shared" si="4"/>
        <v>94921.02</v>
      </c>
      <c r="E58" s="39">
        <f t="shared" si="5"/>
        <v>17</v>
      </c>
      <c r="F58" s="42" t="s">
        <v>131</v>
      </c>
      <c r="G58" s="42" t="s">
        <v>220</v>
      </c>
      <c r="H58" s="42" t="s">
        <v>221</v>
      </c>
      <c r="I58" s="42" t="s">
        <v>105</v>
      </c>
      <c r="J58" s="43"/>
      <c r="K58" s="43">
        <v>50001</v>
      </c>
      <c r="L58" s="44">
        <v>44909</v>
      </c>
      <c r="M58" s="8" t="str">
        <f>VLOOKUP(MONTH($J58),Lookup!$A$2:$B$13,2,0)&amp;" "&amp;YEAR($J58)</f>
        <v>Jan 1900</v>
      </c>
      <c r="N58" s="34" t="str">
        <f t="shared" si="0"/>
        <v>1/1/9999</v>
      </c>
      <c r="O58" s="8">
        <f>IF(ISERROR(VLOOKUP($I58,Lookup!$H$2:$I$11,2,0)),"",VLOOKUP($I58,Lookup!$H$2:$I$11,2,0))</f>
        <v>0.02</v>
      </c>
      <c r="P58" s="8">
        <f>COUNTIF(J$4:J58,J58)</f>
        <v>0</v>
      </c>
      <c r="Q58" s="8">
        <f>COUNTIF(K$4:K58,K58)</f>
        <v>11</v>
      </c>
    </row>
    <row r="59" spans="1:17" ht="30" x14ac:dyDescent="0.25">
      <c r="A59" s="35">
        <f t="shared" si="1"/>
        <v>50001</v>
      </c>
      <c r="B59" s="8">
        <f t="shared" si="2"/>
        <v>44937</v>
      </c>
      <c r="C59" s="8">
        <f t="shared" si="3"/>
        <v>44882</v>
      </c>
      <c r="D59" s="38">
        <f t="shared" si="4"/>
        <v>139833.1</v>
      </c>
      <c r="E59" s="39">
        <f t="shared" si="5"/>
        <v>21</v>
      </c>
      <c r="F59" s="42" t="s">
        <v>222</v>
      </c>
      <c r="G59" s="42" t="s">
        <v>223</v>
      </c>
      <c r="H59" s="42" t="s">
        <v>224</v>
      </c>
      <c r="I59" s="42" t="s">
        <v>102</v>
      </c>
      <c r="J59" s="44">
        <v>44937</v>
      </c>
      <c r="K59" s="43">
        <v>50001</v>
      </c>
      <c r="L59" s="44">
        <v>44882</v>
      </c>
      <c r="M59" s="8" t="str">
        <f>VLOOKUP(MONTH($J59),Lookup!$A$2:$B$13,2,0)&amp;" "&amp;YEAR($J59)</f>
        <v>Jan 2023</v>
      </c>
      <c r="N59" s="34">
        <f t="shared" si="0"/>
        <v>44937</v>
      </c>
      <c r="O59" s="8">
        <f>IF(ISERROR(VLOOKUP($I59,Lookup!$H$2:$I$11,2,0)),"",VLOOKUP($I59,Lookup!$H$2:$I$11,2,0))</f>
        <v>0.1</v>
      </c>
      <c r="P59" s="8">
        <f>COUNTIF(J$4:J59,J59)</f>
        <v>1</v>
      </c>
      <c r="Q59" s="8">
        <f>COUNTIF(K$4:K59,K59)</f>
        <v>12</v>
      </c>
    </row>
    <row r="60" spans="1:17" x14ac:dyDescent="0.25">
      <c r="A60" s="35">
        <f t="shared" si="1"/>
        <v>0</v>
      </c>
      <c r="B60" s="8">
        <f t="shared" si="2"/>
        <v>44904</v>
      </c>
      <c r="C60" s="8">
        <f t="shared" si="3"/>
        <v>44895</v>
      </c>
      <c r="D60" s="38">
        <f t="shared" si="4"/>
        <v>89800.02</v>
      </c>
      <c r="E60" s="39">
        <f t="shared" si="5"/>
        <v>18</v>
      </c>
      <c r="F60" s="42" t="s">
        <v>193</v>
      </c>
      <c r="G60" s="42" t="s">
        <v>225</v>
      </c>
      <c r="H60" s="42" t="s">
        <v>226</v>
      </c>
      <c r="I60" s="42" t="s">
        <v>105</v>
      </c>
      <c r="J60" s="44">
        <v>44904</v>
      </c>
      <c r="K60" s="43"/>
      <c r="L60" s="44">
        <v>44895</v>
      </c>
      <c r="M60" s="8" t="str">
        <f>VLOOKUP(MONTH($J60),Lookup!$A$2:$B$13,2,0)&amp;" "&amp;YEAR($J60)</f>
        <v>Dec 2022</v>
      </c>
      <c r="N60" s="34">
        <f t="shared" si="0"/>
        <v>44904</v>
      </c>
      <c r="O60" s="8">
        <f>IF(ISERROR(VLOOKUP($I60,Lookup!$H$2:$I$11,2,0)),"",VLOOKUP($I60,Lookup!$H$2:$I$11,2,0))</f>
        <v>0.02</v>
      </c>
      <c r="P60" s="8">
        <f>COUNTIF(J$4:J60,J60)</f>
        <v>1</v>
      </c>
      <c r="Q60" s="8">
        <f>COUNTIF(K$4:K60,K60)</f>
        <v>0</v>
      </c>
    </row>
    <row r="61" spans="1:17" x14ac:dyDescent="0.25">
      <c r="A61" s="35">
        <f t="shared" si="1"/>
        <v>50000.01</v>
      </c>
      <c r="B61" s="8">
        <f t="shared" si="2"/>
        <v>44917</v>
      </c>
      <c r="C61" s="8">
        <f t="shared" si="3"/>
        <v>44895</v>
      </c>
      <c r="D61" s="38">
        <f t="shared" si="4"/>
        <v>139814.03</v>
      </c>
      <c r="E61" s="39">
        <f t="shared" si="5"/>
        <v>22</v>
      </c>
      <c r="F61" s="42" t="s">
        <v>227</v>
      </c>
      <c r="G61" s="42" t="s">
        <v>228</v>
      </c>
      <c r="H61" s="42" t="s">
        <v>229</v>
      </c>
      <c r="I61" s="42" t="s">
        <v>105</v>
      </c>
      <c r="J61" s="44">
        <v>44917</v>
      </c>
      <c r="K61" s="43">
        <v>50000.01</v>
      </c>
      <c r="L61" s="44">
        <v>44895</v>
      </c>
      <c r="M61" s="8" t="str">
        <f>VLOOKUP(MONTH($J61),Lookup!$A$2:$B$13,2,0)&amp;" "&amp;YEAR($J61)</f>
        <v>Dec 2022</v>
      </c>
      <c r="N61" s="34">
        <f t="shared" si="0"/>
        <v>44917</v>
      </c>
      <c r="O61" s="8">
        <f>IF(ISERROR(VLOOKUP($I61,Lookup!$H$2:$I$11,2,0)),"",VLOOKUP($I61,Lookup!$H$2:$I$11,2,0))</f>
        <v>0.02</v>
      </c>
      <c r="P61" s="8">
        <f>COUNTIF(J$4:J61,J61)</f>
        <v>1</v>
      </c>
      <c r="Q61" s="8">
        <f>COUNTIF(K$4:K61,K61)</f>
        <v>1</v>
      </c>
    </row>
    <row r="62" spans="1:17" x14ac:dyDescent="0.25">
      <c r="A62" s="35">
        <f t="shared" si="1"/>
        <v>50001</v>
      </c>
      <c r="B62" s="8">
        <f t="shared" si="2"/>
        <v>44916</v>
      </c>
      <c r="C62" s="8">
        <f t="shared" si="3"/>
        <v>44895</v>
      </c>
      <c r="D62" s="38">
        <f t="shared" si="4"/>
        <v>139827.01999999999</v>
      </c>
      <c r="E62" s="39">
        <f t="shared" si="5"/>
        <v>45</v>
      </c>
      <c r="F62" s="42" t="s">
        <v>145</v>
      </c>
      <c r="G62" s="42" t="s">
        <v>230</v>
      </c>
      <c r="H62" s="42" t="s">
        <v>231</v>
      </c>
      <c r="I62" s="42" t="s">
        <v>105</v>
      </c>
      <c r="J62" s="44">
        <v>44916</v>
      </c>
      <c r="K62" s="43">
        <v>50001</v>
      </c>
      <c r="L62" s="44">
        <v>44895</v>
      </c>
      <c r="M62" s="8" t="str">
        <f>VLOOKUP(MONTH($J62),Lookup!$A$2:$B$13,2,0)&amp;" "&amp;YEAR($J62)</f>
        <v>Dec 2022</v>
      </c>
      <c r="N62" s="34">
        <f t="shared" si="0"/>
        <v>44916</v>
      </c>
      <c r="O62" s="8">
        <f>IF(ISERROR(VLOOKUP($I62,Lookup!$H$2:$I$11,2,0)),"",VLOOKUP($I62,Lookup!$H$2:$I$11,2,0))</f>
        <v>0.02</v>
      </c>
      <c r="P62" s="8">
        <f>COUNTIF(J$4:J62,J62)</f>
        <v>2</v>
      </c>
      <c r="Q62" s="8">
        <f>COUNTIF(K$4:K62,K62)</f>
        <v>13</v>
      </c>
    </row>
    <row r="63" spans="1:17" x14ac:dyDescent="0.25">
      <c r="A63" s="35">
        <f t="shared" si="1"/>
        <v>50001</v>
      </c>
      <c r="B63" s="8">
        <f t="shared" si="2"/>
        <v>44949</v>
      </c>
      <c r="C63" s="8">
        <f t="shared" si="3"/>
        <v>44902</v>
      </c>
      <c r="D63" s="38">
        <f t="shared" si="4"/>
        <v>139867.1</v>
      </c>
      <c r="E63" s="39">
        <f t="shared" si="5"/>
        <v>42</v>
      </c>
      <c r="F63" s="42" t="s">
        <v>145</v>
      </c>
      <c r="G63" s="42" t="s">
        <v>232</v>
      </c>
      <c r="H63" s="42" t="s">
        <v>233</v>
      </c>
      <c r="I63" s="42" t="s">
        <v>102</v>
      </c>
      <c r="J63" s="44">
        <v>44949</v>
      </c>
      <c r="K63" s="43">
        <v>50001</v>
      </c>
      <c r="L63" s="44">
        <v>44902</v>
      </c>
      <c r="M63" s="8" t="str">
        <f>VLOOKUP(MONTH($J63),Lookup!$A$2:$B$13,2,0)&amp;" "&amp;YEAR($J63)</f>
        <v>Jan 2023</v>
      </c>
      <c r="N63" s="34">
        <f t="shared" si="0"/>
        <v>44949</v>
      </c>
      <c r="O63" s="8">
        <f>IF(ISERROR(VLOOKUP($I63,Lookup!$H$2:$I$11,2,0)),"",VLOOKUP($I63,Lookup!$H$2:$I$11,2,0))</f>
        <v>0.1</v>
      </c>
      <c r="P63" s="8">
        <f>COUNTIF(J$4:J63,J63)</f>
        <v>1</v>
      </c>
      <c r="Q63" s="8">
        <f>COUNTIF(K$4:K63,K63)</f>
        <v>14</v>
      </c>
    </row>
    <row r="64" spans="1:17" ht="30" x14ac:dyDescent="0.25">
      <c r="A64" s="35">
        <f t="shared" si="1"/>
        <v>75000</v>
      </c>
      <c r="B64" s="8">
        <f t="shared" si="2"/>
        <v>44893</v>
      </c>
      <c r="C64" s="8">
        <f t="shared" si="3"/>
        <v>44894</v>
      </c>
      <c r="D64" s="38">
        <f t="shared" si="4"/>
        <v>164789.1</v>
      </c>
      <c r="E64" s="39">
        <f t="shared" si="5"/>
        <v>5</v>
      </c>
      <c r="F64" s="42" t="s">
        <v>148</v>
      </c>
      <c r="G64" s="42" t="s">
        <v>234</v>
      </c>
      <c r="H64" s="42" t="s">
        <v>235</v>
      </c>
      <c r="I64" s="42" t="s">
        <v>102</v>
      </c>
      <c r="J64" s="44">
        <v>44893</v>
      </c>
      <c r="K64" s="43">
        <v>75000</v>
      </c>
      <c r="L64" s="44">
        <v>44894</v>
      </c>
      <c r="M64" s="8" t="str">
        <f>VLOOKUP(MONTH($J64),Lookup!$A$2:$B$13,2,0)&amp;" "&amp;YEAR($J64)</f>
        <v>Nov 2022</v>
      </c>
      <c r="N64" s="34">
        <f t="shared" si="0"/>
        <v>44893</v>
      </c>
      <c r="O64" s="8">
        <f>IF(ISERROR(VLOOKUP($I64,Lookup!$H$2:$I$11,2,0)),"",VLOOKUP($I64,Lookup!$H$2:$I$11,2,0))</f>
        <v>0.1</v>
      </c>
      <c r="P64" s="8">
        <f>COUNTIF(J$4:J64,J64)</f>
        <v>1</v>
      </c>
      <c r="Q64" s="8">
        <f>COUNTIF(K$4:K64,K64)</f>
        <v>1</v>
      </c>
    </row>
    <row r="65" spans="1:17" x14ac:dyDescent="0.25">
      <c r="A65" s="35">
        <f t="shared" si="1"/>
        <v>50001</v>
      </c>
      <c r="B65" s="8">
        <f t="shared" si="2"/>
        <v>44951</v>
      </c>
      <c r="C65" s="8">
        <f t="shared" si="3"/>
        <v>44907</v>
      </c>
      <c r="D65" s="38">
        <f t="shared" si="4"/>
        <v>139876.1</v>
      </c>
      <c r="E65" s="39">
        <f t="shared" si="5"/>
        <v>40</v>
      </c>
      <c r="F65" s="42" t="s">
        <v>145</v>
      </c>
      <c r="G65" s="42" t="s">
        <v>236</v>
      </c>
      <c r="H65" s="42" t="s">
        <v>237</v>
      </c>
      <c r="I65" s="42" t="s">
        <v>102</v>
      </c>
      <c r="J65" s="44">
        <v>44951</v>
      </c>
      <c r="K65" s="43">
        <v>50001</v>
      </c>
      <c r="L65" s="44">
        <v>44907</v>
      </c>
      <c r="M65" s="8" t="str">
        <f>VLOOKUP(MONTH($J65),Lookup!$A$2:$B$13,2,0)&amp;" "&amp;YEAR($J65)</f>
        <v>Jan 2023</v>
      </c>
      <c r="N65" s="34">
        <f t="shared" si="0"/>
        <v>44951</v>
      </c>
      <c r="O65" s="8">
        <f>IF(ISERROR(VLOOKUP($I65,Lookup!$H$2:$I$11,2,0)),"",VLOOKUP($I65,Lookup!$H$2:$I$11,2,0))</f>
        <v>0.1</v>
      </c>
      <c r="P65" s="8">
        <f>COUNTIF(J$4:J65,J65)</f>
        <v>2</v>
      </c>
      <c r="Q65" s="8">
        <f>COUNTIF(K$4:K65,K65)</f>
        <v>15</v>
      </c>
    </row>
    <row r="66" spans="1:17" x14ac:dyDescent="0.25">
      <c r="A66" s="35">
        <f t="shared" si="1"/>
        <v>0</v>
      </c>
      <c r="B66" s="8">
        <f t="shared" si="2"/>
        <v>44938</v>
      </c>
      <c r="C66" s="8">
        <f t="shared" si="3"/>
        <v>44894</v>
      </c>
      <c r="D66" s="38">
        <f t="shared" si="4"/>
        <v>89833.02</v>
      </c>
      <c r="E66" s="39">
        <f t="shared" si="5"/>
        <v>6</v>
      </c>
      <c r="F66" s="42" t="s">
        <v>143</v>
      </c>
      <c r="G66" s="42" t="s">
        <v>238</v>
      </c>
      <c r="H66" s="42" t="s">
        <v>239</v>
      </c>
      <c r="I66" s="42" t="s">
        <v>105</v>
      </c>
      <c r="J66" s="44">
        <v>44938</v>
      </c>
      <c r="K66" s="43"/>
      <c r="L66" s="44">
        <v>44894</v>
      </c>
      <c r="M66" s="8" t="str">
        <f>VLOOKUP(MONTH($J66),Lookup!$A$2:$B$13,2,0)&amp;" "&amp;YEAR($J66)</f>
        <v>Jan 2023</v>
      </c>
      <c r="N66" s="34">
        <f t="shared" si="0"/>
        <v>44938</v>
      </c>
      <c r="O66" s="8">
        <f>IF(ISERROR(VLOOKUP($I66,Lookup!$H$2:$I$11,2,0)),"",VLOOKUP($I66,Lookup!$H$2:$I$11,2,0))</f>
        <v>0.02</v>
      </c>
      <c r="P66" s="8">
        <f>COUNTIF(J$4:J66,J66)</f>
        <v>1</v>
      </c>
      <c r="Q66" s="8">
        <f>COUNTIF(K$4:K66,K66)</f>
        <v>0</v>
      </c>
    </row>
    <row r="67" spans="1:17" x14ac:dyDescent="0.25">
      <c r="A67" s="35">
        <f t="shared" si="1"/>
        <v>500001</v>
      </c>
      <c r="B67" s="8">
        <f t="shared" si="2"/>
        <v>45029</v>
      </c>
      <c r="C67" s="8">
        <f t="shared" si="3"/>
        <v>44873</v>
      </c>
      <c r="D67" s="38">
        <f t="shared" si="4"/>
        <v>589906.1</v>
      </c>
      <c r="E67" s="39">
        <f t="shared" si="5"/>
        <v>9</v>
      </c>
      <c r="F67" s="42" t="s">
        <v>103</v>
      </c>
      <c r="G67" s="42" t="s">
        <v>240</v>
      </c>
      <c r="H67" s="42" t="s">
        <v>240</v>
      </c>
      <c r="I67" s="42" t="s">
        <v>102</v>
      </c>
      <c r="J67" s="44">
        <v>45029</v>
      </c>
      <c r="K67" s="43">
        <v>500001</v>
      </c>
      <c r="L67" s="44">
        <v>44873</v>
      </c>
      <c r="M67" s="8" t="str">
        <f>VLOOKUP(MONTH($J67),Lookup!$A$2:$B$13,2,0)&amp;" "&amp;YEAR($J67)</f>
        <v>Apr 2023</v>
      </c>
      <c r="N67" s="34">
        <f t="shared" si="0"/>
        <v>45029</v>
      </c>
      <c r="O67" s="8">
        <f>IF(ISERROR(VLOOKUP($I67,Lookup!$H$2:$I$11,2,0)),"",VLOOKUP($I67,Lookup!$H$2:$I$11,2,0))</f>
        <v>0.1</v>
      </c>
      <c r="P67" s="8">
        <f>COUNTIF(J$4:J67,J67)</f>
        <v>2</v>
      </c>
      <c r="Q67" s="8">
        <f>COUNTIF(K$4:K67,K67)</f>
        <v>1</v>
      </c>
    </row>
    <row r="68" spans="1:17" x14ac:dyDescent="0.25">
      <c r="A68" s="35">
        <f t="shared" si="1"/>
        <v>0</v>
      </c>
      <c r="B68" s="8">
        <f t="shared" si="2"/>
        <v>44929</v>
      </c>
      <c r="C68" s="8">
        <f t="shared" si="3"/>
        <v>44865</v>
      </c>
      <c r="D68" s="38">
        <f t="shared" si="4"/>
        <v>89796.02</v>
      </c>
      <c r="E68" s="39">
        <f t="shared" si="5"/>
        <v>12</v>
      </c>
      <c r="F68" s="42" t="s">
        <v>137</v>
      </c>
      <c r="G68" s="42" t="s">
        <v>241</v>
      </c>
      <c r="H68" s="42" t="s">
        <v>241</v>
      </c>
      <c r="I68" s="42" t="s">
        <v>105</v>
      </c>
      <c r="J68" s="44">
        <v>44929</v>
      </c>
      <c r="K68" s="43"/>
      <c r="L68" s="44">
        <v>44865</v>
      </c>
      <c r="M68" s="8" t="str">
        <f>VLOOKUP(MONTH($J68),Lookup!$A$2:$B$13,2,0)&amp;" "&amp;YEAR($J68)</f>
        <v>Jan 2023</v>
      </c>
      <c r="N68" s="34">
        <f t="shared" ref="N68:N131" si="6">IF(ISBLANK($J68),"1/1/9999",J68)</f>
        <v>44929</v>
      </c>
      <c r="O68" s="8">
        <f>IF(ISERROR(VLOOKUP($I68,Lookup!$H$2:$I$11,2,0)),"",VLOOKUP($I68,Lookup!$H$2:$I$11,2,0))</f>
        <v>0.02</v>
      </c>
      <c r="P68" s="8">
        <f>COUNTIF(J$4:J68,J68)</f>
        <v>2</v>
      </c>
      <c r="Q68" s="8">
        <f>COUNTIF(K$4:K68,K68)</f>
        <v>0</v>
      </c>
    </row>
    <row r="69" spans="1:17" x14ac:dyDescent="0.25">
      <c r="A69" s="35">
        <f t="shared" ref="A69:A132" si="7">K69</f>
        <v>50001</v>
      </c>
      <c r="B69" s="8">
        <f t="shared" ref="B69:B132" si="8">J69</f>
        <v>44926</v>
      </c>
      <c r="C69" s="8">
        <f t="shared" ref="C69:C132" si="9">L69</f>
        <v>44904</v>
      </c>
      <c r="D69" s="38">
        <f t="shared" ref="D69:D132" si="10">SUM(A69:C69)+SUM(O69:Q69)</f>
        <v>139850.01999999999</v>
      </c>
      <c r="E69" s="39">
        <f t="shared" ref="E69:E132" si="11">IF($D69="","",COUNTIFS($F$4:$F$5000,$F69,$D$4:$D$5000,"&gt;"&amp;$D69))</f>
        <v>23</v>
      </c>
      <c r="F69" s="42" t="s">
        <v>176</v>
      </c>
      <c r="G69" s="42" t="s">
        <v>242</v>
      </c>
      <c r="H69" s="42" t="s">
        <v>243</v>
      </c>
      <c r="I69" s="42" t="s">
        <v>105</v>
      </c>
      <c r="J69" s="44">
        <v>44926</v>
      </c>
      <c r="K69" s="43">
        <v>50001</v>
      </c>
      <c r="L69" s="44">
        <v>44904</v>
      </c>
      <c r="M69" s="8" t="str">
        <f>VLOOKUP(MONTH($J69),Lookup!$A$2:$B$13,2,0)&amp;" "&amp;YEAR($J69)</f>
        <v>Dec 2022</v>
      </c>
      <c r="N69" s="34">
        <f t="shared" si="6"/>
        <v>44926</v>
      </c>
      <c r="O69" s="8">
        <f>IF(ISERROR(VLOOKUP($I69,Lookup!$H$2:$I$11,2,0)),"",VLOOKUP($I69,Lookup!$H$2:$I$11,2,0))</f>
        <v>0.02</v>
      </c>
      <c r="P69" s="8">
        <f>COUNTIF(J$4:J69,J69)</f>
        <v>3</v>
      </c>
      <c r="Q69" s="8">
        <f>COUNTIF(K$4:K69,K69)</f>
        <v>16</v>
      </c>
    </row>
    <row r="70" spans="1:17" x14ac:dyDescent="0.25">
      <c r="A70" s="35">
        <f t="shared" si="7"/>
        <v>150000</v>
      </c>
      <c r="B70" s="8">
        <f t="shared" si="8"/>
        <v>45022</v>
      </c>
      <c r="C70" s="8">
        <f t="shared" si="9"/>
        <v>44893</v>
      </c>
      <c r="D70" s="38">
        <f t="shared" si="10"/>
        <v>239917.1</v>
      </c>
      <c r="E70" s="39">
        <f t="shared" si="11"/>
        <v>6</v>
      </c>
      <c r="F70" s="42" t="s">
        <v>128</v>
      </c>
      <c r="G70" s="42" t="s">
        <v>244</v>
      </c>
      <c r="H70" s="42" t="s">
        <v>245</v>
      </c>
      <c r="I70" s="42" t="s">
        <v>102</v>
      </c>
      <c r="J70" s="44">
        <v>45022</v>
      </c>
      <c r="K70" s="43">
        <v>150000</v>
      </c>
      <c r="L70" s="44">
        <v>44893</v>
      </c>
      <c r="M70" s="8" t="str">
        <f>VLOOKUP(MONTH($J70),Lookup!$A$2:$B$13,2,0)&amp;" "&amp;YEAR($J70)</f>
        <v>Apr 2023</v>
      </c>
      <c r="N70" s="34">
        <f t="shared" si="6"/>
        <v>45022</v>
      </c>
      <c r="O70" s="8">
        <f>IF(ISERROR(VLOOKUP($I70,Lookup!$H$2:$I$11,2,0)),"",VLOOKUP($I70,Lookup!$H$2:$I$11,2,0))</f>
        <v>0.1</v>
      </c>
      <c r="P70" s="8">
        <f>COUNTIF(J$4:J70,J70)</f>
        <v>1</v>
      </c>
      <c r="Q70" s="8">
        <f>COUNTIF(K$4:K70,K70)</f>
        <v>1</v>
      </c>
    </row>
    <row r="71" spans="1:17" ht="30" x14ac:dyDescent="0.25">
      <c r="A71" s="35">
        <f t="shared" si="7"/>
        <v>0</v>
      </c>
      <c r="B71" s="8">
        <f t="shared" si="8"/>
        <v>44926</v>
      </c>
      <c r="C71" s="8">
        <f t="shared" si="9"/>
        <v>44895</v>
      </c>
      <c r="D71" s="38">
        <f t="shared" si="10"/>
        <v>89825.02</v>
      </c>
      <c r="E71" s="39">
        <f t="shared" si="11"/>
        <v>36</v>
      </c>
      <c r="F71" s="42" t="s">
        <v>246</v>
      </c>
      <c r="G71" s="42" t="s">
        <v>247</v>
      </c>
      <c r="H71" s="42" t="s">
        <v>248</v>
      </c>
      <c r="I71" s="42" t="s">
        <v>105</v>
      </c>
      <c r="J71" s="44">
        <v>44926</v>
      </c>
      <c r="K71" s="43"/>
      <c r="L71" s="44">
        <v>44895</v>
      </c>
      <c r="M71" s="8" t="str">
        <f>VLOOKUP(MONTH($J71),Lookup!$A$2:$B$13,2,0)&amp;" "&amp;YEAR($J71)</f>
        <v>Dec 2022</v>
      </c>
      <c r="N71" s="34">
        <f t="shared" si="6"/>
        <v>44926</v>
      </c>
      <c r="O71" s="8">
        <f>IF(ISERROR(VLOOKUP($I71,Lookup!$H$2:$I$11,2,0)),"",VLOOKUP($I71,Lookup!$H$2:$I$11,2,0))</f>
        <v>0.02</v>
      </c>
      <c r="P71" s="8">
        <f>COUNTIF(J$4:J71,J71)</f>
        <v>4</v>
      </c>
      <c r="Q71" s="8">
        <f>COUNTIF(K$4:K71,K71)</f>
        <v>0</v>
      </c>
    </row>
    <row r="72" spans="1:17" x14ac:dyDescent="0.25">
      <c r="A72" s="35">
        <f t="shared" si="7"/>
        <v>50001</v>
      </c>
      <c r="B72" s="8">
        <f t="shared" si="8"/>
        <v>44942</v>
      </c>
      <c r="C72" s="8">
        <f t="shared" si="9"/>
        <v>44904</v>
      </c>
      <c r="D72" s="38">
        <f t="shared" si="10"/>
        <v>139866.1</v>
      </c>
      <c r="E72" s="39">
        <f t="shared" si="11"/>
        <v>33</v>
      </c>
      <c r="F72" s="42" t="s">
        <v>134</v>
      </c>
      <c r="G72" s="42" t="s">
        <v>249</v>
      </c>
      <c r="H72" s="42" t="s">
        <v>250</v>
      </c>
      <c r="I72" s="42" t="s">
        <v>102</v>
      </c>
      <c r="J72" s="44">
        <v>44942</v>
      </c>
      <c r="K72" s="43">
        <v>50001</v>
      </c>
      <c r="L72" s="44">
        <v>44904</v>
      </c>
      <c r="M72" s="8" t="str">
        <f>VLOOKUP(MONTH($J72),Lookup!$A$2:$B$13,2,0)&amp;" "&amp;YEAR($J72)</f>
        <v>Jan 2023</v>
      </c>
      <c r="N72" s="34">
        <f t="shared" si="6"/>
        <v>44942</v>
      </c>
      <c r="O72" s="8">
        <f>IF(ISERROR(VLOOKUP($I72,Lookup!$H$2:$I$11,2,0)),"",VLOOKUP($I72,Lookup!$H$2:$I$11,2,0))</f>
        <v>0.1</v>
      </c>
      <c r="P72" s="8">
        <f>COUNTIF(J$4:J72,J72)</f>
        <v>2</v>
      </c>
      <c r="Q72" s="8">
        <f>COUNTIF(K$4:K72,K72)</f>
        <v>17</v>
      </c>
    </row>
    <row r="73" spans="1:17" x14ac:dyDescent="0.25">
      <c r="A73" s="35">
        <f t="shared" si="7"/>
        <v>100001</v>
      </c>
      <c r="B73" s="8">
        <f t="shared" si="8"/>
        <v>44951</v>
      </c>
      <c r="C73" s="8">
        <f t="shared" si="9"/>
        <v>44909</v>
      </c>
      <c r="D73" s="38">
        <f t="shared" si="10"/>
        <v>189867.1</v>
      </c>
      <c r="E73" s="39">
        <f t="shared" si="11"/>
        <v>6</v>
      </c>
      <c r="F73" s="42" t="s">
        <v>145</v>
      </c>
      <c r="G73" s="42" t="s">
        <v>251</v>
      </c>
      <c r="H73" s="42" t="s">
        <v>252</v>
      </c>
      <c r="I73" s="42" t="s">
        <v>102</v>
      </c>
      <c r="J73" s="44">
        <v>44951</v>
      </c>
      <c r="K73" s="43">
        <v>100001</v>
      </c>
      <c r="L73" s="44">
        <v>44909</v>
      </c>
      <c r="M73" s="8" t="str">
        <f>VLOOKUP(MONTH($J73),Lookup!$A$2:$B$13,2,0)&amp;" "&amp;YEAR($J73)</f>
        <v>Jan 2023</v>
      </c>
      <c r="N73" s="34">
        <f t="shared" si="6"/>
        <v>44951</v>
      </c>
      <c r="O73" s="8">
        <f>IF(ISERROR(VLOOKUP($I73,Lookup!$H$2:$I$11,2,0)),"",VLOOKUP($I73,Lookup!$H$2:$I$11,2,0))</f>
        <v>0.1</v>
      </c>
      <c r="P73" s="8">
        <f>COUNTIF(J$4:J73,J73)</f>
        <v>3</v>
      </c>
      <c r="Q73" s="8">
        <f>COUNTIF(K$4:K73,K73)</f>
        <v>3</v>
      </c>
    </row>
    <row r="74" spans="1:17" x14ac:dyDescent="0.25">
      <c r="A74" s="35">
        <f t="shared" si="7"/>
        <v>200001</v>
      </c>
      <c r="B74" s="8">
        <f t="shared" si="8"/>
        <v>44907</v>
      </c>
      <c r="C74" s="8">
        <f t="shared" si="9"/>
        <v>0</v>
      </c>
      <c r="D74" s="38">
        <f t="shared" si="10"/>
        <v>244912.02</v>
      </c>
      <c r="E74" s="39">
        <f t="shared" si="11"/>
        <v>9</v>
      </c>
      <c r="F74" s="42" t="s">
        <v>114</v>
      </c>
      <c r="G74" s="42" t="s">
        <v>253</v>
      </c>
      <c r="H74" s="42" t="s">
        <v>253</v>
      </c>
      <c r="I74" s="42" t="s">
        <v>105</v>
      </c>
      <c r="J74" s="44">
        <v>44907</v>
      </c>
      <c r="K74" s="43">
        <v>200001</v>
      </c>
      <c r="L74" s="43"/>
      <c r="M74" s="8" t="str">
        <f>VLOOKUP(MONTH($J74),Lookup!$A$2:$B$13,2,0)&amp;" "&amp;YEAR($J74)</f>
        <v>Dec 2022</v>
      </c>
      <c r="N74" s="34">
        <f t="shared" si="6"/>
        <v>44907</v>
      </c>
      <c r="O74" s="8">
        <f>IF(ISERROR(VLOOKUP($I74,Lookup!$H$2:$I$11,2,0)),"",VLOOKUP($I74,Lookup!$H$2:$I$11,2,0))</f>
        <v>0.02</v>
      </c>
      <c r="P74" s="8">
        <f>COUNTIF(J$4:J74,J74)</f>
        <v>2</v>
      </c>
      <c r="Q74" s="8">
        <f>COUNTIF(K$4:K74,K74)</f>
        <v>2</v>
      </c>
    </row>
    <row r="75" spans="1:17" ht="30" x14ac:dyDescent="0.25">
      <c r="A75" s="35">
        <f t="shared" si="7"/>
        <v>3000001</v>
      </c>
      <c r="B75" s="8">
        <f t="shared" si="8"/>
        <v>44935</v>
      </c>
      <c r="C75" s="8">
        <f t="shared" si="9"/>
        <v>44907</v>
      </c>
      <c r="D75" s="38">
        <f t="shared" si="10"/>
        <v>3089846.02</v>
      </c>
      <c r="E75" s="39">
        <f t="shared" si="11"/>
        <v>0</v>
      </c>
      <c r="F75" s="42" t="s">
        <v>254</v>
      </c>
      <c r="G75" s="42" t="s">
        <v>255</v>
      </c>
      <c r="H75" s="42" t="s">
        <v>256</v>
      </c>
      <c r="I75" s="42" t="s">
        <v>105</v>
      </c>
      <c r="J75" s="44">
        <v>44935</v>
      </c>
      <c r="K75" s="43">
        <v>3000001</v>
      </c>
      <c r="L75" s="44">
        <v>44907</v>
      </c>
      <c r="M75" s="8" t="str">
        <f>VLOOKUP(MONTH($J75),Lookup!$A$2:$B$13,2,0)&amp;" "&amp;YEAR($J75)</f>
        <v>Jan 2023</v>
      </c>
      <c r="N75" s="34">
        <f t="shared" si="6"/>
        <v>44935</v>
      </c>
      <c r="O75" s="8">
        <f>IF(ISERROR(VLOOKUP($I75,Lookup!$H$2:$I$11,2,0)),"",VLOOKUP($I75,Lookup!$H$2:$I$11,2,0))</f>
        <v>0.02</v>
      </c>
      <c r="P75" s="8">
        <f>COUNTIF(J$4:J75,J75)</f>
        <v>2</v>
      </c>
      <c r="Q75" s="8">
        <f>COUNTIF(K$4:K75,K75)</f>
        <v>1</v>
      </c>
    </row>
    <row r="76" spans="1:17" x14ac:dyDescent="0.25">
      <c r="A76" s="35">
        <f t="shared" si="7"/>
        <v>50001</v>
      </c>
      <c r="B76" s="8">
        <f t="shared" si="8"/>
        <v>44876</v>
      </c>
      <c r="C76" s="8">
        <f t="shared" si="9"/>
        <v>44909</v>
      </c>
      <c r="D76" s="38">
        <f t="shared" si="10"/>
        <v>139805.01999999999</v>
      </c>
      <c r="E76" s="39">
        <f t="shared" si="11"/>
        <v>24</v>
      </c>
      <c r="F76" s="42" t="s">
        <v>222</v>
      </c>
      <c r="G76" s="42" t="s">
        <v>257</v>
      </c>
      <c r="H76" s="42" t="s">
        <v>258</v>
      </c>
      <c r="I76" s="42" t="s">
        <v>105</v>
      </c>
      <c r="J76" s="44">
        <v>44876</v>
      </c>
      <c r="K76" s="43">
        <v>50001</v>
      </c>
      <c r="L76" s="44">
        <v>44909</v>
      </c>
      <c r="M76" s="8" t="str">
        <f>VLOOKUP(MONTH($J76),Lookup!$A$2:$B$13,2,0)&amp;" "&amp;YEAR($J76)</f>
        <v>Nov 2022</v>
      </c>
      <c r="N76" s="34">
        <f t="shared" si="6"/>
        <v>44876</v>
      </c>
      <c r="O76" s="8">
        <f>IF(ISERROR(VLOOKUP($I76,Lookup!$H$2:$I$11,2,0)),"",VLOOKUP($I76,Lookup!$H$2:$I$11,2,0))</f>
        <v>0.02</v>
      </c>
      <c r="P76" s="8">
        <f>COUNTIF(J$4:J76,J76)</f>
        <v>1</v>
      </c>
      <c r="Q76" s="8">
        <f>COUNTIF(K$4:K76,K76)</f>
        <v>18</v>
      </c>
    </row>
    <row r="77" spans="1:17" x14ac:dyDescent="0.25">
      <c r="A77" s="35">
        <f t="shared" si="7"/>
        <v>70000</v>
      </c>
      <c r="B77" s="8">
        <f t="shared" si="8"/>
        <v>44926</v>
      </c>
      <c r="C77" s="8">
        <f t="shared" si="9"/>
        <v>44818</v>
      </c>
      <c r="D77" s="38">
        <f t="shared" si="10"/>
        <v>159750.1</v>
      </c>
      <c r="E77" s="39">
        <f t="shared" si="11"/>
        <v>19</v>
      </c>
      <c r="F77" s="42" t="s">
        <v>134</v>
      </c>
      <c r="G77" s="42" t="s">
        <v>259</v>
      </c>
      <c r="H77" s="42" t="s">
        <v>260</v>
      </c>
      <c r="I77" s="42" t="s">
        <v>102</v>
      </c>
      <c r="J77" s="44">
        <v>44926</v>
      </c>
      <c r="K77" s="43">
        <v>70000</v>
      </c>
      <c r="L77" s="44">
        <v>44818</v>
      </c>
      <c r="M77" s="8" t="str">
        <f>VLOOKUP(MONTH($J77),Lookup!$A$2:$B$13,2,0)&amp;" "&amp;YEAR($J77)</f>
        <v>Dec 2022</v>
      </c>
      <c r="N77" s="34">
        <f t="shared" si="6"/>
        <v>44926</v>
      </c>
      <c r="O77" s="8">
        <f>IF(ISERROR(VLOOKUP($I77,Lookup!$H$2:$I$11,2,0)),"",VLOOKUP($I77,Lookup!$H$2:$I$11,2,0))</f>
        <v>0.1</v>
      </c>
      <c r="P77" s="8">
        <f>COUNTIF(J$4:J77,J77)</f>
        <v>5</v>
      </c>
      <c r="Q77" s="8">
        <f>COUNTIF(K$4:K77,K77)</f>
        <v>1</v>
      </c>
    </row>
    <row r="78" spans="1:17" ht="30" x14ac:dyDescent="0.25">
      <c r="A78" s="35">
        <f t="shared" si="7"/>
        <v>200001</v>
      </c>
      <c r="B78" s="8">
        <f t="shared" si="8"/>
        <v>45029</v>
      </c>
      <c r="C78" s="8">
        <f t="shared" si="9"/>
        <v>44894</v>
      </c>
      <c r="D78" s="38">
        <f t="shared" si="10"/>
        <v>289930.09999999998</v>
      </c>
      <c r="E78" s="39">
        <f t="shared" si="11"/>
        <v>6</v>
      </c>
      <c r="F78" s="42" t="s">
        <v>122</v>
      </c>
      <c r="G78" s="42" t="s">
        <v>261</v>
      </c>
      <c r="H78" s="42" t="s">
        <v>262</v>
      </c>
      <c r="I78" s="42" t="s">
        <v>102</v>
      </c>
      <c r="J78" s="44">
        <v>45029</v>
      </c>
      <c r="K78" s="43">
        <v>200001</v>
      </c>
      <c r="L78" s="44">
        <v>44894</v>
      </c>
      <c r="M78" s="8" t="str">
        <f>VLOOKUP(MONTH($J78),Lookup!$A$2:$B$13,2,0)&amp;" "&amp;YEAR($J78)</f>
        <v>Apr 2023</v>
      </c>
      <c r="N78" s="34">
        <f t="shared" si="6"/>
        <v>45029</v>
      </c>
      <c r="O78" s="8">
        <f>IF(ISERROR(VLOOKUP($I78,Lookup!$H$2:$I$11,2,0)),"",VLOOKUP($I78,Lookup!$H$2:$I$11,2,0))</f>
        <v>0.1</v>
      </c>
      <c r="P78" s="8">
        <f>COUNTIF(J$4:J78,J78)</f>
        <v>3</v>
      </c>
      <c r="Q78" s="8">
        <f>COUNTIF(K$4:K78,K78)</f>
        <v>3</v>
      </c>
    </row>
    <row r="79" spans="1:17" ht="30" x14ac:dyDescent="0.25">
      <c r="A79" s="35">
        <f t="shared" si="7"/>
        <v>0</v>
      </c>
      <c r="B79" s="8">
        <f t="shared" si="8"/>
        <v>0</v>
      </c>
      <c r="C79" s="8">
        <f t="shared" si="9"/>
        <v>44894</v>
      </c>
      <c r="D79" s="38">
        <f t="shared" si="10"/>
        <v>44894.02</v>
      </c>
      <c r="E79" s="39">
        <f t="shared" si="11"/>
        <v>28</v>
      </c>
      <c r="F79" s="42" t="s">
        <v>114</v>
      </c>
      <c r="G79" s="42" t="s">
        <v>263</v>
      </c>
      <c r="H79" s="42" t="s">
        <v>263</v>
      </c>
      <c r="I79" s="42" t="s">
        <v>105</v>
      </c>
      <c r="J79" s="43"/>
      <c r="K79" s="43"/>
      <c r="L79" s="44">
        <v>44894</v>
      </c>
      <c r="M79" s="8" t="str">
        <f>VLOOKUP(MONTH($J79),Lookup!$A$2:$B$13,2,0)&amp;" "&amp;YEAR($J79)</f>
        <v>Jan 1900</v>
      </c>
      <c r="N79" s="34" t="str">
        <f t="shared" si="6"/>
        <v>1/1/9999</v>
      </c>
      <c r="O79" s="8">
        <f>IF(ISERROR(VLOOKUP($I79,Lookup!$H$2:$I$11,2,0)),"",VLOOKUP($I79,Lookup!$H$2:$I$11,2,0))</f>
        <v>0.02</v>
      </c>
      <c r="P79" s="8">
        <f>COUNTIF(J$4:J79,J79)</f>
        <v>0</v>
      </c>
      <c r="Q79" s="8">
        <f>COUNTIF(K$4:K79,K79)</f>
        <v>0</v>
      </c>
    </row>
    <row r="80" spans="1:17" x14ac:dyDescent="0.25">
      <c r="A80" s="35">
        <f t="shared" si="7"/>
        <v>50000</v>
      </c>
      <c r="B80" s="8">
        <f t="shared" si="8"/>
        <v>44927</v>
      </c>
      <c r="C80" s="8">
        <f t="shared" si="9"/>
        <v>44902</v>
      </c>
      <c r="D80" s="38">
        <f t="shared" si="10"/>
        <v>139832.01999999999</v>
      </c>
      <c r="E80" s="39">
        <f t="shared" si="11"/>
        <v>23</v>
      </c>
      <c r="F80" s="42" t="s">
        <v>128</v>
      </c>
      <c r="G80" s="42" t="s">
        <v>264</v>
      </c>
      <c r="H80" s="42" t="s">
        <v>265</v>
      </c>
      <c r="I80" s="42" t="s">
        <v>105</v>
      </c>
      <c r="J80" s="44">
        <v>44927</v>
      </c>
      <c r="K80" s="43">
        <v>50000</v>
      </c>
      <c r="L80" s="44">
        <v>44902</v>
      </c>
      <c r="M80" s="8" t="str">
        <f>VLOOKUP(MONTH($J80),Lookup!$A$2:$B$13,2,0)&amp;" "&amp;YEAR($J80)</f>
        <v>Jan 2023</v>
      </c>
      <c r="N80" s="34">
        <f t="shared" si="6"/>
        <v>44927</v>
      </c>
      <c r="O80" s="8">
        <f>IF(ISERROR(VLOOKUP($I80,Lookup!$H$2:$I$11,2,0)),"",VLOOKUP($I80,Lookup!$H$2:$I$11,2,0))</f>
        <v>0.02</v>
      </c>
      <c r="P80" s="8">
        <f>COUNTIF(J$4:J80,J80)</f>
        <v>1</v>
      </c>
      <c r="Q80" s="8">
        <f>COUNTIF(K$4:K80,K80)</f>
        <v>2</v>
      </c>
    </row>
    <row r="81" spans="1:17" ht="30" x14ac:dyDescent="0.25">
      <c r="A81" s="35">
        <f t="shared" si="7"/>
        <v>50001</v>
      </c>
      <c r="B81" s="8">
        <f t="shared" si="8"/>
        <v>0</v>
      </c>
      <c r="C81" s="8">
        <f t="shared" si="9"/>
        <v>44874</v>
      </c>
      <c r="D81" s="38">
        <f t="shared" si="10"/>
        <v>94894.02</v>
      </c>
      <c r="E81" s="39">
        <f t="shared" si="11"/>
        <v>27</v>
      </c>
      <c r="F81" s="42" t="s">
        <v>183</v>
      </c>
      <c r="G81" s="42" t="s">
        <v>266</v>
      </c>
      <c r="H81" s="42" t="s">
        <v>267</v>
      </c>
      <c r="I81" s="42" t="s">
        <v>105</v>
      </c>
      <c r="J81" s="43"/>
      <c r="K81" s="43">
        <v>50001</v>
      </c>
      <c r="L81" s="44">
        <v>44874</v>
      </c>
      <c r="M81" s="8" t="str">
        <f>VLOOKUP(MONTH($J81),Lookup!$A$2:$B$13,2,0)&amp;" "&amp;YEAR($J81)</f>
        <v>Jan 1900</v>
      </c>
      <c r="N81" s="34" t="str">
        <f t="shared" si="6"/>
        <v>1/1/9999</v>
      </c>
      <c r="O81" s="8">
        <f>IF(ISERROR(VLOOKUP($I81,Lookup!$H$2:$I$11,2,0)),"",VLOOKUP($I81,Lookup!$H$2:$I$11,2,0))</f>
        <v>0.02</v>
      </c>
      <c r="P81" s="8">
        <f>COUNTIF(J$4:J81,J81)</f>
        <v>0</v>
      </c>
      <c r="Q81" s="8">
        <f>COUNTIF(K$4:K81,K81)</f>
        <v>19</v>
      </c>
    </row>
    <row r="82" spans="1:17" ht="30" x14ac:dyDescent="0.25">
      <c r="A82" s="35">
        <f t="shared" si="7"/>
        <v>500000</v>
      </c>
      <c r="B82" s="8">
        <f t="shared" si="8"/>
        <v>44926</v>
      </c>
      <c r="C82" s="8">
        <f t="shared" si="9"/>
        <v>44888</v>
      </c>
      <c r="D82" s="38">
        <f t="shared" si="10"/>
        <v>589821.1</v>
      </c>
      <c r="E82" s="39">
        <f t="shared" si="11"/>
        <v>4</v>
      </c>
      <c r="F82" s="42" t="s">
        <v>268</v>
      </c>
      <c r="G82" s="42" t="s">
        <v>269</v>
      </c>
      <c r="H82" s="42" t="s">
        <v>270</v>
      </c>
      <c r="I82" s="42" t="s">
        <v>102</v>
      </c>
      <c r="J82" s="44">
        <v>44926</v>
      </c>
      <c r="K82" s="43">
        <v>500000</v>
      </c>
      <c r="L82" s="44">
        <v>44888</v>
      </c>
      <c r="M82" s="8" t="str">
        <f>VLOOKUP(MONTH($J82),Lookup!$A$2:$B$13,2,0)&amp;" "&amp;YEAR($J82)</f>
        <v>Dec 2022</v>
      </c>
      <c r="N82" s="34">
        <f t="shared" si="6"/>
        <v>44926</v>
      </c>
      <c r="O82" s="8">
        <f>IF(ISERROR(VLOOKUP($I82,Lookup!$H$2:$I$11,2,0)),"",VLOOKUP($I82,Lookup!$H$2:$I$11,2,0))</f>
        <v>0.1</v>
      </c>
      <c r="P82" s="8">
        <f>COUNTIF(J$4:J82,J82)</f>
        <v>6</v>
      </c>
      <c r="Q82" s="8">
        <f>COUNTIF(K$4:K82,K82)</f>
        <v>1</v>
      </c>
    </row>
    <row r="83" spans="1:17" x14ac:dyDescent="0.25">
      <c r="A83" s="35">
        <f t="shared" si="7"/>
        <v>50000</v>
      </c>
      <c r="B83" s="8">
        <f t="shared" si="8"/>
        <v>44985</v>
      </c>
      <c r="C83" s="8">
        <f t="shared" si="9"/>
        <v>44909</v>
      </c>
      <c r="D83" s="38">
        <f t="shared" si="10"/>
        <v>139900.1</v>
      </c>
      <c r="E83" s="39">
        <f t="shared" si="11"/>
        <v>10</v>
      </c>
      <c r="F83" s="42" t="s">
        <v>137</v>
      </c>
      <c r="G83" s="42" t="s">
        <v>271</v>
      </c>
      <c r="H83" s="42" t="s">
        <v>272</v>
      </c>
      <c r="I83" s="42" t="s">
        <v>102</v>
      </c>
      <c r="J83" s="44">
        <v>44985</v>
      </c>
      <c r="K83" s="43">
        <v>50000</v>
      </c>
      <c r="L83" s="44">
        <v>44909</v>
      </c>
      <c r="M83" s="8" t="str">
        <f>VLOOKUP(MONTH($J83),Lookup!$A$2:$B$13,2,0)&amp;" "&amp;YEAR($J83)</f>
        <v>Feb 2023</v>
      </c>
      <c r="N83" s="34">
        <f t="shared" si="6"/>
        <v>44985</v>
      </c>
      <c r="O83" s="8">
        <f>IF(ISERROR(VLOOKUP($I83,Lookup!$H$2:$I$11,2,0)),"",VLOOKUP($I83,Lookup!$H$2:$I$11,2,0))</f>
        <v>0.1</v>
      </c>
      <c r="P83" s="8">
        <f>COUNTIF(J$4:J83,J83)</f>
        <v>3</v>
      </c>
      <c r="Q83" s="8">
        <f>COUNTIF(K$4:K83,K83)</f>
        <v>3</v>
      </c>
    </row>
    <row r="84" spans="1:17" x14ac:dyDescent="0.25">
      <c r="A84" s="35">
        <f t="shared" si="7"/>
        <v>100001</v>
      </c>
      <c r="B84" s="8">
        <f t="shared" si="8"/>
        <v>44938</v>
      </c>
      <c r="C84" s="8">
        <f t="shared" si="9"/>
        <v>44894</v>
      </c>
      <c r="D84" s="38">
        <f t="shared" si="10"/>
        <v>189839.1</v>
      </c>
      <c r="E84" s="39">
        <f t="shared" si="11"/>
        <v>30</v>
      </c>
      <c r="F84" s="42" t="s">
        <v>103</v>
      </c>
      <c r="G84" s="42" t="s">
        <v>273</v>
      </c>
      <c r="H84" s="42" t="s">
        <v>274</v>
      </c>
      <c r="I84" s="42" t="s">
        <v>102</v>
      </c>
      <c r="J84" s="44">
        <v>44938</v>
      </c>
      <c r="K84" s="43">
        <v>100001</v>
      </c>
      <c r="L84" s="44">
        <v>44894</v>
      </c>
      <c r="M84" s="8" t="str">
        <f>VLOOKUP(MONTH($J84),Lookup!$A$2:$B$13,2,0)&amp;" "&amp;YEAR($J84)</f>
        <v>Jan 2023</v>
      </c>
      <c r="N84" s="34">
        <f t="shared" si="6"/>
        <v>44938</v>
      </c>
      <c r="O84" s="8">
        <f>IF(ISERROR(VLOOKUP($I84,Lookup!$H$2:$I$11,2,0)),"",VLOOKUP($I84,Lookup!$H$2:$I$11,2,0))</f>
        <v>0.1</v>
      </c>
      <c r="P84" s="8">
        <f>COUNTIF(J$4:J84,J84)</f>
        <v>2</v>
      </c>
      <c r="Q84" s="8">
        <f>COUNTIF(K$4:K84,K84)</f>
        <v>4</v>
      </c>
    </row>
    <row r="85" spans="1:17" x14ac:dyDescent="0.25">
      <c r="A85" s="35">
        <f t="shared" si="7"/>
        <v>350001</v>
      </c>
      <c r="B85" s="8">
        <f t="shared" si="8"/>
        <v>44942</v>
      </c>
      <c r="C85" s="8">
        <f t="shared" si="9"/>
        <v>44896</v>
      </c>
      <c r="D85" s="38">
        <f t="shared" si="10"/>
        <v>439843.1</v>
      </c>
      <c r="E85" s="39">
        <f t="shared" si="11"/>
        <v>1</v>
      </c>
      <c r="F85" s="42" t="s">
        <v>122</v>
      </c>
      <c r="G85" s="42" t="s">
        <v>275</v>
      </c>
      <c r="H85" s="42" t="s">
        <v>276</v>
      </c>
      <c r="I85" s="42" t="s">
        <v>102</v>
      </c>
      <c r="J85" s="44">
        <v>44942</v>
      </c>
      <c r="K85" s="43">
        <v>350001</v>
      </c>
      <c r="L85" s="44">
        <v>44896</v>
      </c>
      <c r="M85" s="8" t="str">
        <f>VLOOKUP(MONTH($J85),Lookup!$A$2:$B$13,2,0)&amp;" "&amp;YEAR($J85)</f>
        <v>Jan 2023</v>
      </c>
      <c r="N85" s="34">
        <f t="shared" si="6"/>
        <v>44942</v>
      </c>
      <c r="O85" s="8">
        <f>IF(ISERROR(VLOOKUP($I85,Lookup!$H$2:$I$11,2,0)),"",VLOOKUP($I85,Lookup!$H$2:$I$11,2,0))</f>
        <v>0.1</v>
      </c>
      <c r="P85" s="8">
        <f>COUNTIF(J$4:J85,J85)</f>
        <v>3</v>
      </c>
      <c r="Q85" s="8">
        <f>COUNTIF(K$4:K85,K85)</f>
        <v>1</v>
      </c>
    </row>
    <row r="86" spans="1:17" x14ac:dyDescent="0.25">
      <c r="A86" s="35">
        <f t="shared" si="7"/>
        <v>50000</v>
      </c>
      <c r="B86" s="8">
        <f t="shared" si="8"/>
        <v>0</v>
      </c>
      <c r="C86" s="8">
        <f t="shared" si="9"/>
        <v>44860</v>
      </c>
      <c r="D86" s="38">
        <f t="shared" si="10"/>
        <v>94864.02</v>
      </c>
      <c r="E86" s="39">
        <f t="shared" si="11"/>
        <v>18</v>
      </c>
      <c r="F86" s="42" t="s">
        <v>131</v>
      </c>
      <c r="G86" s="42" t="s">
        <v>277</v>
      </c>
      <c r="H86" s="42" t="s">
        <v>278</v>
      </c>
      <c r="I86" s="42" t="s">
        <v>105</v>
      </c>
      <c r="J86" s="43"/>
      <c r="K86" s="43">
        <v>50000</v>
      </c>
      <c r="L86" s="44">
        <v>44860</v>
      </c>
      <c r="M86" s="8" t="str">
        <f>VLOOKUP(MONTH($J86),Lookup!$A$2:$B$13,2,0)&amp;" "&amp;YEAR($J86)</f>
        <v>Jan 1900</v>
      </c>
      <c r="N86" s="34" t="str">
        <f t="shared" si="6"/>
        <v>1/1/9999</v>
      </c>
      <c r="O86" s="8">
        <f>IF(ISERROR(VLOOKUP($I86,Lookup!$H$2:$I$11,2,0)),"",VLOOKUP($I86,Lookup!$H$2:$I$11,2,0))</f>
        <v>0.02</v>
      </c>
      <c r="P86" s="8">
        <f>COUNTIF(J$4:J86,J86)</f>
        <v>0</v>
      </c>
      <c r="Q86" s="8">
        <f>COUNTIF(K$4:K86,K86)</f>
        <v>4</v>
      </c>
    </row>
    <row r="87" spans="1:17" x14ac:dyDescent="0.25">
      <c r="A87" s="35">
        <f t="shared" si="7"/>
        <v>75001</v>
      </c>
      <c r="B87" s="8">
        <f t="shared" si="8"/>
        <v>44910</v>
      </c>
      <c r="C87" s="8">
        <f t="shared" si="9"/>
        <v>44855</v>
      </c>
      <c r="D87" s="38">
        <f t="shared" si="10"/>
        <v>164768.01999999999</v>
      </c>
      <c r="E87" s="39">
        <f t="shared" si="11"/>
        <v>9</v>
      </c>
      <c r="F87" s="42" t="s">
        <v>183</v>
      </c>
      <c r="G87" s="42" t="s">
        <v>279</v>
      </c>
      <c r="H87" s="42" t="s">
        <v>280</v>
      </c>
      <c r="I87" s="42" t="s">
        <v>105</v>
      </c>
      <c r="J87" s="44">
        <v>44910</v>
      </c>
      <c r="K87" s="43">
        <v>75001</v>
      </c>
      <c r="L87" s="44">
        <v>44855</v>
      </c>
      <c r="M87" s="8" t="str">
        <f>VLOOKUP(MONTH($J87),Lookup!$A$2:$B$13,2,0)&amp;" "&amp;YEAR($J87)</f>
        <v>Dec 2022</v>
      </c>
      <c r="N87" s="34">
        <f t="shared" si="6"/>
        <v>44910</v>
      </c>
      <c r="O87" s="8">
        <f>IF(ISERROR(VLOOKUP($I87,Lookup!$H$2:$I$11,2,0)),"",VLOOKUP($I87,Lookup!$H$2:$I$11,2,0))</f>
        <v>0.02</v>
      </c>
      <c r="P87" s="8">
        <f>COUNTIF(J$4:J87,J87)</f>
        <v>1</v>
      </c>
      <c r="Q87" s="8">
        <f>COUNTIF(K$4:K87,K87)</f>
        <v>1</v>
      </c>
    </row>
    <row r="88" spans="1:17" ht="30" x14ac:dyDescent="0.25">
      <c r="A88" s="35">
        <f t="shared" si="7"/>
        <v>60001</v>
      </c>
      <c r="B88" s="8">
        <f t="shared" si="8"/>
        <v>44941</v>
      </c>
      <c r="C88" s="8">
        <f t="shared" si="9"/>
        <v>44894</v>
      </c>
      <c r="D88" s="38">
        <f t="shared" si="10"/>
        <v>149840.1</v>
      </c>
      <c r="E88" s="39">
        <f t="shared" si="11"/>
        <v>23</v>
      </c>
      <c r="F88" s="42" t="s">
        <v>281</v>
      </c>
      <c r="G88" s="42" t="s">
        <v>282</v>
      </c>
      <c r="H88" s="42" t="s">
        <v>283</v>
      </c>
      <c r="I88" s="42" t="s">
        <v>102</v>
      </c>
      <c r="J88" s="44">
        <v>44941</v>
      </c>
      <c r="K88" s="43">
        <v>60001</v>
      </c>
      <c r="L88" s="44">
        <v>44894</v>
      </c>
      <c r="M88" s="8" t="str">
        <f>VLOOKUP(MONTH($J88),Lookup!$A$2:$B$13,2,0)&amp;" "&amp;YEAR($J88)</f>
        <v>Jan 2023</v>
      </c>
      <c r="N88" s="34">
        <f t="shared" si="6"/>
        <v>44941</v>
      </c>
      <c r="O88" s="8">
        <f>IF(ISERROR(VLOOKUP($I88,Lookup!$H$2:$I$11,2,0)),"",VLOOKUP($I88,Lookup!$H$2:$I$11,2,0))</f>
        <v>0.1</v>
      </c>
      <c r="P88" s="8">
        <f>COUNTIF(J$4:J88,J88)</f>
        <v>1</v>
      </c>
      <c r="Q88" s="8">
        <f>COUNTIF(K$4:K88,K88)</f>
        <v>3</v>
      </c>
    </row>
    <row r="89" spans="1:17" x14ac:dyDescent="0.25">
      <c r="A89" s="35">
        <f t="shared" si="7"/>
        <v>150001</v>
      </c>
      <c r="B89" s="8">
        <f t="shared" si="8"/>
        <v>44914</v>
      </c>
      <c r="C89" s="8">
        <f t="shared" si="9"/>
        <v>44879</v>
      </c>
      <c r="D89" s="38">
        <f t="shared" si="10"/>
        <v>239796.1</v>
      </c>
      <c r="E89" s="39">
        <f t="shared" si="11"/>
        <v>9</v>
      </c>
      <c r="F89" s="42" t="s">
        <v>122</v>
      </c>
      <c r="G89" s="42" t="s">
        <v>284</v>
      </c>
      <c r="H89" s="42" t="s">
        <v>285</v>
      </c>
      <c r="I89" s="42" t="s">
        <v>102</v>
      </c>
      <c r="J89" s="44">
        <v>44914</v>
      </c>
      <c r="K89" s="43">
        <v>150001</v>
      </c>
      <c r="L89" s="44">
        <v>44879</v>
      </c>
      <c r="M89" s="8" t="str">
        <f>VLOOKUP(MONTH($J89),Lookup!$A$2:$B$13,2,0)&amp;" "&amp;YEAR($J89)</f>
        <v>Dec 2022</v>
      </c>
      <c r="N89" s="34">
        <f t="shared" si="6"/>
        <v>44914</v>
      </c>
      <c r="O89" s="8">
        <f>IF(ISERROR(VLOOKUP($I89,Lookup!$H$2:$I$11,2,0)),"",VLOOKUP($I89,Lookup!$H$2:$I$11,2,0))</f>
        <v>0.1</v>
      </c>
      <c r="P89" s="8">
        <f>COUNTIF(J$4:J89,J89)</f>
        <v>1</v>
      </c>
      <c r="Q89" s="8">
        <f>COUNTIF(K$4:K89,K89)</f>
        <v>1</v>
      </c>
    </row>
    <row r="90" spans="1:17" x14ac:dyDescent="0.25">
      <c r="A90" s="35">
        <f t="shared" si="7"/>
        <v>50001</v>
      </c>
      <c r="B90" s="8">
        <f t="shared" si="8"/>
        <v>44904</v>
      </c>
      <c r="C90" s="8">
        <f t="shared" si="9"/>
        <v>44866</v>
      </c>
      <c r="D90" s="38">
        <f t="shared" si="10"/>
        <v>139793.01999999999</v>
      </c>
      <c r="E90" s="39">
        <f t="shared" si="11"/>
        <v>25</v>
      </c>
      <c r="F90" s="42" t="s">
        <v>176</v>
      </c>
      <c r="G90" s="42" t="s">
        <v>286</v>
      </c>
      <c r="H90" s="42" t="s">
        <v>287</v>
      </c>
      <c r="I90" s="42" t="s">
        <v>105</v>
      </c>
      <c r="J90" s="44">
        <v>44904</v>
      </c>
      <c r="K90" s="43">
        <v>50001</v>
      </c>
      <c r="L90" s="44">
        <v>44866</v>
      </c>
      <c r="M90" s="8" t="str">
        <f>VLOOKUP(MONTH($J90),Lookup!$A$2:$B$13,2,0)&amp;" "&amp;YEAR($J90)</f>
        <v>Dec 2022</v>
      </c>
      <c r="N90" s="34">
        <f t="shared" si="6"/>
        <v>44904</v>
      </c>
      <c r="O90" s="8">
        <f>IF(ISERROR(VLOOKUP($I90,Lookup!$H$2:$I$11,2,0)),"",VLOOKUP($I90,Lookup!$H$2:$I$11,2,0))</f>
        <v>0.02</v>
      </c>
      <c r="P90" s="8">
        <f>COUNTIF(J$4:J90,J90)</f>
        <v>2</v>
      </c>
      <c r="Q90" s="8">
        <f>COUNTIF(K$4:K90,K90)</f>
        <v>20</v>
      </c>
    </row>
    <row r="91" spans="1:17" x14ac:dyDescent="0.25">
      <c r="A91" s="35">
        <f t="shared" si="7"/>
        <v>75000</v>
      </c>
      <c r="B91" s="8">
        <f t="shared" si="8"/>
        <v>44916</v>
      </c>
      <c r="C91" s="8">
        <f t="shared" si="9"/>
        <v>44902</v>
      </c>
      <c r="D91" s="38">
        <f t="shared" si="10"/>
        <v>164823.1</v>
      </c>
      <c r="E91" s="39">
        <f t="shared" si="11"/>
        <v>13</v>
      </c>
      <c r="F91" s="42" t="s">
        <v>122</v>
      </c>
      <c r="G91" s="42" t="s">
        <v>288</v>
      </c>
      <c r="H91" s="42" t="s">
        <v>289</v>
      </c>
      <c r="I91" s="42" t="s">
        <v>102</v>
      </c>
      <c r="J91" s="44">
        <v>44916</v>
      </c>
      <c r="K91" s="43">
        <v>75000</v>
      </c>
      <c r="L91" s="44">
        <v>44902</v>
      </c>
      <c r="M91" s="8" t="str">
        <f>VLOOKUP(MONTH($J91),Lookup!$A$2:$B$13,2,0)&amp;" "&amp;YEAR($J91)</f>
        <v>Dec 2022</v>
      </c>
      <c r="N91" s="34">
        <f t="shared" si="6"/>
        <v>44916</v>
      </c>
      <c r="O91" s="8">
        <f>IF(ISERROR(VLOOKUP($I91,Lookup!$H$2:$I$11,2,0)),"",VLOOKUP($I91,Lookup!$H$2:$I$11,2,0))</f>
        <v>0.1</v>
      </c>
      <c r="P91" s="8">
        <f>COUNTIF(J$4:J91,J91)</f>
        <v>3</v>
      </c>
      <c r="Q91" s="8">
        <f>COUNTIF(K$4:K91,K91)</f>
        <v>2</v>
      </c>
    </row>
    <row r="92" spans="1:17" x14ac:dyDescent="0.25">
      <c r="A92" s="35">
        <f t="shared" si="7"/>
        <v>1000000</v>
      </c>
      <c r="B92" s="8">
        <f t="shared" si="8"/>
        <v>44926</v>
      </c>
      <c r="C92" s="8">
        <f t="shared" si="9"/>
        <v>44900</v>
      </c>
      <c r="D92" s="38">
        <f t="shared" si="10"/>
        <v>1089835.1000000001</v>
      </c>
      <c r="E92" s="39">
        <f t="shared" si="11"/>
        <v>0</v>
      </c>
      <c r="F92" s="42" t="s">
        <v>188</v>
      </c>
      <c r="G92" s="42" t="s">
        <v>290</v>
      </c>
      <c r="H92" s="42" t="s">
        <v>291</v>
      </c>
      <c r="I92" s="42" t="s">
        <v>102</v>
      </c>
      <c r="J92" s="44">
        <v>44926</v>
      </c>
      <c r="K92" s="43">
        <v>1000000</v>
      </c>
      <c r="L92" s="44">
        <v>44900</v>
      </c>
      <c r="M92" s="8" t="str">
        <f>VLOOKUP(MONTH($J92),Lookup!$A$2:$B$13,2,0)&amp;" "&amp;YEAR($J92)</f>
        <v>Dec 2022</v>
      </c>
      <c r="N92" s="34">
        <f t="shared" si="6"/>
        <v>44926</v>
      </c>
      <c r="O92" s="8">
        <f>IF(ISERROR(VLOOKUP($I92,Lookup!$H$2:$I$11,2,0)),"",VLOOKUP($I92,Lookup!$H$2:$I$11,2,0))</f>
        <v>0.1</v>
      </c>
      <c r="P92" s="8">
        <f>COUNTIF(J$4:J92,J92)</f>
        <v>7</v>
      </c>
      <c r="Q92" s="8">
        <f>COUNTIF(K$4:K92,K92)</f>
        <v>2</v>
      </c>
    </row>
    <row r="93" spans="1:17" ht="30" x14ac:dyDescent="0.25">
      <c r="A93" s="35">
        <f t="shared" si="7"/>
        <v>1700000</v>
      </c>
      <c r="B93" s="8">
        <f t="shared" si="8"/>
        <v>44894</v>
      </c>
      <c r="C93" s="8">
        <f t="shared" si="9"/>
        <v>44914</v>
      </c>
      <c r="D93" s="38">
        <f t="shared" si="10"/>
        <v>1789810.1</v>
      </c>
      <c r="E93" s="39">
        <f t="shared" si="11"/>
        <v>0</v>
      </c>
      <c r="F93" s="42" t="s">
        <v>131</v>
      </c>
      <c r="G93" s="42" t="s">
        <v>292</v>
      </c>
      <c r="H93" s="42" t="s">
        <v>292</v>
      </c>
      <c r="I93" s="42" t="s">
        <v>102</v>
      </c>
      <c r="J93" s="44">
        <v>44894</v>
      </c>
      <c r="K93" s="43">
        <v>1700000</v>
      </c>
      <c r="L93" s="44">
        <v>44914</v>
      </c>
      <c r="M93" s="8" t="str">
        <f>VLOOKUP(MONTH($J93),Lookup!$A$2:$B$13,2,0)&amp;" "&amp;YEAR($J93)</f>
        <v>Nov 2022</v>
      </c>
      <c r="N93" s="34">
        <f t="shared" si="6"/>
        <v>44894</v>
      </c>
      <c r="O93" s="8">
        <f>IF(ISERROR(VLOOKUP($I93,Lookup!$H$2:$I$11,2,0)),"",VLOOKUP($I93,Lookup!$H$2:$I$11,2,0))</f>
        <v>0.1</v>
      </c>
      <c r="P93" s="8">
        <f>COUNTIF(J$4:J93,J93)</f>
        <v>1</v>
      </c>
      <c r="Q93" s="8">
        <f>COUNTIF(K$4:K93,K93)</f>
        <v>1</v>
      </c>
    </row>
    <row r="94" spans="1:17" x14ac:dyDescent="0.25">
      <c r="A94" s="35">
        <f t="shared" si="7"/>
        <v>50000</v>
      </c>
      <c r="B94" s="8">
        <f t="shared" si="8"/>
        <v>44923</v>
      </c>
      <c r="C94" s="8">
        <f t="shared" si="9"/>
        <v>44903</v>
      </c>
      <c r="D94" s="38">
        <f t="shared" si="10"/>
        <v>139832.1</v>
      </c>
      <c r="E94" s="39">
        <f t="shared" si="11"/>
        <v>20</v>
      </c>
      <c r="F94" s="42" t="s">
        <v>293</v>
      </c>
      <c r="G94" s="42" t="s">
        <v>294</v>
      </c>
      <c r="H94" s="42" t="s">
        <v>295</v>
      </c>
      <c r="I94" s="42" t="s">
        <v>102</v>
      </c>
      <c r="J94" s="44">
        <v>44923</v>
      </c>
      <c r="K94" s="43">
        <v>50000</v>
      </c>
      <c r="L94" s="44">
        <v>44903</v>
      </c>
      <c r="M94" s="8" t="str">
        <f>VLOOKUP(MONTH($J94),Lookup!$A$2:$B$13,2,0)&amp;" "&amp;YEAR($J94)</f>
        <v>Dec 2022</v>
      </c>
      <c r="N94" s="34">
        <f t="shared" si="6"/>
        <v>44923</v>
      </c>
      <c r="O94" s="8">
        <f>IF(ISERROR(VLOOKUP($I94,Lookup!$H$2:$I$11,2,0)),"",VLOOKUP($I94,Lookup!$H$2:$I$11,2,0))</f>
        <v>0.1</v>
      </c>
      <c r="P94" s="8">
        <f>COUNTIF(J$4:J94,J94)</f>
        <v>1</v>
      </c>
      <c r="Q94" s="8">
        <f>COUNTIF(K$4:K94,K94)</f>
        <v>5</v>
      </c>
    </row>
    <row r="95" spans="1:17" x14ac:dyDescent="0.25">
      <c r="A95" s="35">
        <f t="shared" si="7"/>
        <v>0</v>
      </c>
      <c r="B95" s="8">
        <f t="shared" si="8"/>
        <v>44944</v>
      </c>
      <c r="C95" s="8">
        <f t="shared" si="9"/>
        <v>44861</v>
      </c>
      <c r="D95" s="38">
        <f t="shared" si="10"/>
        <v>89807.02</v>
      </c>
      <c r="E95" s="39">
        <f t="shared" si="11"/>
        <v>32</v>
      </c>
      <c r="F95" s="42" t="s">
        <v>296</v>
      </c>
      <c r="G95" s="42" t="s">
        <v>297</v>
      </c>
      <c r="H95" s="42" t="s">
        <v>298</v>
      </c>
      <c r="I95" s="42" t="s">
        <v>105</v>
      </c>
      <c r="J95" s="44">
        <v>44944</v>
      </c>
      <c r="K95" s="43"/>
      <c r="L95" s="44">
        <v>44861</v>
      </c>
      <c r="M95" s="8" t="str">
        <f>VLOOKUP(MONTH($J95),Lookup!$A$2:$B$13,2,0)&amp;" "&amp;YEAR($J95)</f>
        <v>Jan 2023</v>
      </c>
      <c r="N95" s="34">
        <f t="shared" si="6"/>
        <v>44944</v>
      </c>
      <c r="O95" s="8">
        <f>IF(ISERROR(VLOOKUP($I95,Lookup!$H$2:$I$11,2,0)),"",VLOOKUP($I95,Lookup!$H$2:$I$11,2,0))</f>
        <v>0.02</v>
      </c>
      <c r="P95" s="8">
        <f>COUNTIF(J$4:J95,J95)</f>
        <v>2</v>
      </c>
      <c r="Q95" s="8">
        <f>COUNTIF(K$4:K95,K95)</f>
        <v>0</v>
      </c>
    </row>
    <row r="96" spans="1:17" x14ac:dyDescent="0.25">
      <c r="A96" s="35">
        <f t="shared" si="7"/>
        <v>65001</v>
      </c>
      <c r="B96" s="8">
        <f t="shared" si="8"/>
        <v>44900</v>
      </c>
      <c r="C96" s="8">
        <f t="shared" si="9"/>
        <v>44852</v>
      </c>
      <c r="D96" s="38">
        <f t="shared" si="10"/>
        <v>154758.01999999999</v>
      </c>
      <c r="E96" s="39">
        <f t="shared" si="11"/>
        <v>5</v>
      </c>
      <c r="F96" s="42" t="s">
        <v>299</v>
      </c>
      <c r="G96" s="42" t="s">
        <v>300</v>
      </c>
      <c r="H96" s="42" t="s">
        <v>301</v>
      </c>
      <c r="I96" s="42" t="s">
        <v>105</v>
      </c>
      <c r="J96" s="44">
        <v>44900</v>
      </c>
      <c r="K96" s="43">
        <v>65001</v>
      </c>
      <c r="L96" s="44">
        <v>44852</v>
      </c>
      <c r="M96" s="8" t="str">
        <f>VLOOKUP(MONTH($J96),Lookup!$A$2:$B$13,2,0)&amp;" "&amp;YEAR($J96)</f>
        <v>Dec 2022</v>
      </c>
      <c r="N96" s="34">
        <f t="shared" si="6"/>
        <v>44900</v>
      </c>
      <c r="O96" s="8">
        <f>IF(ISERROR(VLOOKUP($I96,Lookup!$H$2:$I$11,2,0)),"",VLOOKUP($I96,Lookup!$H$2:$I$11,2,0))</f>
        <v>0.02</v>
      </c>
      <c r="P96" s="8">
        <f>COUNTIF(J$4:J96,J96)</f>
        <v>2</v>
      </c>
      <c r="Q96" s="8">
        <f>COUNTIF(K$4:K96,K96)</f>
        <v>3</v>
      </c>
    </row>
    <row r="97" spans="1:17" x14ac:dyDescent="0.25">
      <c r="A97" s="35">
        <f t="shared" si="7"/>
        <v>50000</v>
      </c>
      <c r="B97" s="8">
        <f t="shared" si="8"/>
        <v>44911</v>
      </c>
      <c r="C97" s="8">
        <f t="shared" si="9"/>
        <v>44861</v>
      </c>
      <c r="D97" s="38">
        <f t="shared" si="10"/>
        <v>139780.01999999999</v>
      </c>
      <c r="E97" s="39">
        <f t="shared" si="11"/>
        <v>12</v>
      </c>
      <c r="F97" s="42" t="s">
        <v>169</v>
      </c>
      <c r="G97" s="42" t="s">
        <v>302</v>
      </c>
      <c r="H97" s="42" t="s">
        <v>303</v>
      </c>
      <c r="I97" s="42" t="s">
        <v>105</v>
      </c>
      <c r="J97" s="44">
        <v>44911</v>
      </c>
      <c r="K97" s="43">
        <v>50000</v>
      </c>
      <c r="L97" s="44">
        <v>44861</v>
      </c>
      <c r="M97" s="8" t="str">
        <f>VLOOKUP(MONTH($J97),Lookup!$A$2:$B$13,2,0)&amp;" "&amp;YEAR($J97)</f>
        <v>Dec 2022</v>
      </c>
      <c r="N97" s="34">
        <f t="shared" si="6"/>
        <v>44911</v>
      </c>
      <c r="O97" s="8">
        <f>IF(ISERROR(VLOOKUP($I97,Lookup!$H$2:$I$11,2,0)),"",VLOOKUP($I97,Lookup!$H$2:$I$11,2,0))</f>
        <v>0.02</v>
      </c>
      <c r="P97" s="8">
        <f>COUNTIF(J$4:J97,J97)</f>
        <v>2</v>
      </c>
      <c r="Q97" s="8">
        <f>COUNTIF(K$4:K97,K97)</f>
        <v>6</v>
      </c>
    </row>
    <row r="98" spans="1:17" ht="30" x14ac:dyDescent="0.25">
      <c r="A98" s="35">
        <f t="shared" si="7"/>
        <v>0</v>
      </c>
      <c r="B98" s="8">
        <f t="shared" si="8"/>
        <v>44945</v>
      </c>
      <c r="C98" s="8">
        <f t="shared" si="9"/>
        <v>44879</v>
      </c>
      <c r="D98" s="38">
        <f t="shared" si="10"/>
        <v>89826.02</v>
      </c>
      <c r="E98" s="39">
        <f t="shared" si="11"/>
        <v>25</v>
      </c>
      <c r="F98" s="42" t="s">
        <v>227</v>
      </c>
      <c r="G98" s="42" t="s">
        <v>304</v>
      </c>
      <c r="H98" s="42" t="s">
        <v>304</v>
      </c>
      <c r="I98" s="42" t="s">
        <v>105</v>
      </c>
      <c r="J98" s="44">
        <v>44945</v>
      </c>
      <c r="K98" s="43"/>
      <c r="L98" s="44">
        <v>44879</v>
      </c>
      <c r="M98" s="8" t="str">
        <f>VLOOKUP(MONTH($J98),Lookup!$A$2:$B$13,2,0)&amp;" "&amp;YEAR($J98)</f>
        <v>Jan 2023</v>
      </c>
      <c r="N98" s="34">
        <f t="shared" si="6"/>
        <v>44945</v>
      </c>
      <c r="O98" s="8">
        <f>IF(ISERROR(VLOOKUP($I98,Lookup!$H$2:$I$11,2,0)),"",VLOOKUP($I98,Lookup!$H$2:$I$11,2,0))</f>
        <v>0.02</v>
      </c>
      <c r="P98" s="8">
        <f>COUNTIF(J$4:J98,J98)</f>
        <v>2</v>
      </c>
      <c r="Q98" s="8">
        <f>COUNTIF(K$4:K98,K98)</f>
        <v>0</v>
      </c>
    </row>
    <row r="99" spans="1:17" ht="30" x14ac:dyDescent="0.25">
      <c r="A99" s="35">
        <f t="shared" si="7"/>
        <v>1500000</v>
      </c>
      <c r="B99" s="8">
        <f t="shared" si="8"/>
        <v>44927</v>
      </c>
      <c r="C99" s="8">
        <f t="shared" si="9"/>
        <v>44874</v>
      </c>
      <c r="D99" s="38">
        <f t="shared" si="10"/>
        <v>1589804.02</v>
      </c>
      <c r="E99" s="39">
        <f t="shared" si="11"/>
        <v>2</v>
      </c>
      <c r="F99" s="42" t="s">
        <v>281</v>
      </c>
      <c r="G99" s="42" t="s">
        <v>305</v>
      </c>
      <c r="H99" s="42" t="s">
        <v>306</v>
      </c>
      <c r="I99" s="42" t="s">
        <v>105</v>
      </c>
      <c r="J99" s="44">
        <v>44927</v>
      </c>
      <c r="K99" s="43">
        <v>1500000</v>
      </c>
      <c r="L99" s="44">
        <v>44874</v>
      </c>
      <c r="M99" s="8" t="str">
        <f>VLOOKUP(MONTH($J99),Lookup!$A$2:$B$13,2,0)&amp;" "&amp;YEAR($J99)</f>
        <v>Jan 2023</v>
      </c>
      <c r="N99" s="34">
        <f t="shared" si="6"/>
        <v>44927</v>
      </c>
      <c r="O99" s="8">
        <f>IF(ISERROR(VLOOKUP($I99,Lookup!$H$2:$I$11,2,0)),"",VLOOKUP($I99,Lookup!$H$2:$I$11,2,0))</f>
        <v>0.02</v>
      </c>
      <c r="P99" s="8">
        <f>COUNTIF(J$4:J99,J99)</f>
        <v>2</v>
      </c>
      <c r="Q99" s="8">
        <f>COUNTIF(K$4:K99,K99)</f>
        <v>1</v>
      </c>
    </row>
    <row r="100" spans="1:17" x14ac:dyDescent="0.25">
      <c r="A100" s="35">
        <f t="shared" si="7"/>
        <v>50001</v>
      </c>
      <c r="B100" s="8">
        <f t="shared" si="8"/>
        <v>44926</v>
      </c>
      <c r="C100" s="8">
        <f t="shared" si="9"/>
        <v>44901</v>
      </c>
      <c r="D100" s="38">
        <f t="shared" si="10"/>
        <v>139857.1</v>
      </c>
      <c r="E100" s="39">
        <f t="shared" si="11"/>
        <v>9</v>
      </c>
      <c r="F100" s="42" t="s">
        <v>13</v>
      </c>
      <c r="G100" s="42" t="s">
        <v>307</v>
      </c>
      <c r="H100" s="42" t="s">
        <v>308</v>
      </c>
      <c r="I100" s="42" t="s">
        <v>102</v>
      </c>
      <c r="J100" s="44">
        <v>44926</v>
      </c>
      <c r="K100" s="43">
        <v>50001</v>
      </c>
      <c r="L100" s="44">
        <v>44901</v>
      </c>
      <c r="M100" s="8" t="str">
        <f>VLOOKUP(MONTH($J100),Lookup!$A$2:$B$13,2,0)&amp;" "&amp;YEAR($J100)</f>
        <v>Dec 2022</v>
      </c>
      <c r="N100" s="34">
        <f t="shared" si="6"/>
        <v>44926</v>
      </c>
      <c r="O100" s="8">
        <f>IF(ISERROR(VLOOKUP($I100,Lookup!$H$2:$I$11,2,0)),"",VLOOKUP($I100,Lookup!$H$2:$I$11,2,0))</f>
        <v>0.1</v>
      </c>
      <c r="P100" s="8">
        <f>COUNTIF(J$4:J100,J100)</f>
        <v>8</v>
      </c>
      <c r="Q100" s="8">
        <f>COUNTIF(K$4:K100,K100)</f>
        <v>21</v>
      </c>
    </row>
    <row r="101" spans="1:17" ht="30" x14ac:dyDescent="0.25">
      <c r="A101" s="35">
        <f t="shared" si="7"/>
        <v>50000</v>
      </c>
      <c r="B101" s="8">
        <f t="shared" si="8"/>
        <v>44925</v>
      </c>
      <c r="C101" s="8">
        <f t="shared" si="9"/>
        <v>44907</v>
      </c>
      <c r="D101" s="38">
        <f t="shared" si="10"/>
        <v>139842.1</v>
      </c>
      <c r="E101" s="39">
        <f t="shared" si="11"/>
        <v>14</v>
      </c>
      <c r="F101" s="42" t="s">
        <v>309</v>
      </c>
      <c r="G101" s="42" t="s">
        <v>310</v>
      </c>
      <c r="H101" s="42" t="s">
        <v>311</v>
      </c>
      <c r="I101" s="42" t="s">
        <v>102</v>
      </c>
      <c r="J101" s="44">
        <v>44925</v>
      </c>
      <c r="K101" s="43">
        <v>50000</v>
      </c>
      <c r="L101" s="44">
        <v>44907</v>
      </c>
      <c r="M101" s="8" t="str">
        <f>VLOOKUP(MONTH($J101),Lookup!$A$2:$B$13,2,0)&amp;" "&amp;YEAR($J101)</f>
        <v>Dec 2022</v>
      </c>
      <c r="N101" s="34">
        <f t="shared" si="6"/>
        <v>44925</v>
      </c>
      <c r="O101" s="8">
        <f>IF(ISERROR(VLOOKUP($I101,Lookup!$H$2:$I$11,2,0)),"",VLOOKUP($I101,Lookup!$H$2:$I$11,2,0))</f>
        <v>0.1</v>
      </c>
      <c r="P101" s="8">
        <f>COUNTIF(J$4:J101,J101)</f>
        <v>3</v>
      </c>
      <c r="Q101" s="8">
        <f>COUNTIF(K$4:K101,K101)</f>
        <v>7</v>
      </c>
    </row>
    <row r="102" spans="1:17" x14ac:dyDescent="0.25">
      <c r="A102" s="35">
        <f t="shared" si="7"/>
        <v>300001</v>
      </c>
      <c r="B102" s="8">
        <f t="shared" si="8"/>
        <v>0</v>
      </c>
      <c r="C102" s="8">
        <f t="shared" si="9"/>
        <v>44908</v>
      </c>
      <c r="D102" s="38">
        <f t="shared" si="10"/>
        <v>344910.1</v>
      </c>
      <c r="E102" s="39">
        <f t="shared" si="11"/>
        <v>9</v>
      </c>
      <c r="F102" s="42" t="s">
        <v>111</v>
      </c>
      <c r="G102" s="42" t="s">
        <v>312</v>
      </c>
      <c r="H102" s="42" t="s">
        <v>313</v>
      </c>
      <c r="I102" s="42" t="s">
        <v>102</v>
      </c>
      <c r="J102" s="43"/>
      <c r="K102" s="43">
        <v>300001</v>
      </c>
      <c r="L102" s="44">
        <v>44908</v>
      </c>
      <c r="M102" s="8" t="str">
        <f>VLOOKUP(MONTH($J102),Lookup!$A$2:$B$13,2,0)&amp;" "&amp;YEAR($J102)</f>
        <v>Jan 1900</v>
      </c>
      <c r="N102" s="34" t="str">
        <f t="shared" si="6"/>
        <v>1/1/9999</v>
      </c>
      <c r="O102" s="8">
        <f>IF(ISERROR(VLOOKUP($I102,Lookup!$H$2:$I$11,2,0)),"",VLOOKUP($I102,Lookup!$H$2:$I$11,2,0))</f>
        <v>0.1</v>
      </c>
      <c r="P102" s="8">
        <f>COUNTIF(J$4:J102,J102)</f>
        <v>0</v>
      </c>
      <c r="Q102" s="8">
        <f>COUNTIF(K$4:K102,K102)</f>
        <v>1</v>
      </c>
    </row>
    <row r="103" spans="1:17" x14ac:dyDescent="0.25">
      <c r="A103" s="35">
        <f t="shared" si="7"/>
        <v>100001</v>
      </c>
      <c r="B103" s="8">
        <f t="shared" si="8"/>
        <v>44923</v>
      </c>
      <c r="C103" s="8">
        <f t="shared" si="9"/>
        <v>0</v>
      </c>
      <c r="D103" s="38">
        <f t="shared" si="10"/>
        <v>144931.01999999999</v>
      </c>
      <c r="E103" s="39">
        <f t="shared" si="11"/>
        <v>21</v>
      </c>
      <c r="F103" s="42" t="s">
        <v>114</v>
      </c>
      <c r="G103" s="42" t="s">
        <v>314</v>
      </c>
      <c r="H103" s="42" t="s">
        <v>314</v>
      </c>
      <c r="I103" s="42" t="s">
        <v>105</v>
      </c>
      <c r="J103" s="44">
        <v>44923</v>
      </c>
      <c r="K103" s="43">
        <v>100001</v>
      </c>
      <c r="L103" s="43"/>
      <c r="M103" s="8" t="str">
        <f>VLOOKUP(MONTH($J103),Lookup!$A$2:$B$13,2,0)&amp;" "&amp;YEAR($J103)</f>
        <v>Dec 2022</v>
      </c>
      <c r="N103" s="34">
        <f t="shared" si="6"/>
        <v>44923</v>
      </c>
      <c r="O103" s="8">
        <f>IF(ISERROR(VLOOKUP($I103,Lookup!$H$2:$I$11,2,0)),"",VLOOKUP($I103,Lookup!$H$2:$I$11,2,0))</f>
        <v>0.02</v>
      </c>
      <c r="P103" s="8">
        <f>COUNTIF(J$4:J103,J103)</f>
        <v>2</v>
      </c>
      <c r="Q103" s="8">
        <f>COUNTIF(K$4:K103,K103)</f>
        <v>5</v>
      </c>
    </row>
    <row r="104" spans="1:17" ht="30" x14ac:dyDescent="0.25">
      <c r="A104" s="35">
        <f t="shared" si="7"/>
        <v>150000</v>
      </c>
      <c r="B104" s="8">
        <f t="shared" si="8"/>
        <v>44958</v>
      </c>
      <c r="C104" s="8">
        <f t="shared" si="9"/>
        <v>44896</v>
      </c>
      <c r="D104" s="38">
        <f t="shared" si="10"/>
        <v>239859.02</v>
      </c>
      <c r="E104" s="39">
        <f t="shared" si="11"/>
        <v>11</v>
      </c>
      <c r="F104" s="42" t="s">
        <v>114</v>
      </c>
      <c r="G104" s="42" t="s">
        <v>315</v>
      </c>
      <c r="H104" s="42" t="s">
        <v>315</v>
      </c>
      <c r="I104" s="42" t="s">
        <v>105</v>
      </c>
      <c r="J104" s="44">
        <v>44958</v>
      </c>
      <c r="K104" s="43">
        <v>150000</v>
      </c>
      <c r="L104" s="44">
        <v>44896</v>
      </c>
      <c r="M104" s="8" t="str">
        <f>VLOOKUP(MONTH($J104),Lookup!$A$2:$B$13,2,0)&amp;" "&amp;YEAR($J104)</f>
        <v>Feb 2023</v>
      </c>
      <c r="N104" s="34">
        <f t="shared" si="6"/>
        <v>44958</v>
      </c>
      <c r="O104" s="8">
        <f>IF(ISERROR(VLOOKUP($I104,Lookup!$H$2:$I$11,2,0)),"",VLOOKUP($I104,Lookup!$H$2:$I$11,2,0))</f>
        <v>0.02</v>
      </c>
      <c r="P104" s="8">
        <f>COUNTIF(J$4:J104,J104)</f>
        <v>3</v>
      </c>
      <c r="Q104" s="8">
        <f>COUNTIF(K$4:K104,K104)</f>
        <v>2</v>
      </c>
    </row>
    <row r="105" spans="1:17" x14ac:dyDescent="0.25">
      <c r="A105" s="35">
        <f t="shared" si="7"/>
        <v>50001</v>
      </c>
      <c r="B105" s="8">
        <f t="shared" si="8"/>
        <v>44932</v>
      </c>
      <c r="C105" s="8">
        <f t="shared" si="9"/>
        <v>44903</v>
      </c>
      <c r="D105" s="38">
        <f t="shared" si="10"/>
        <v>139859.1</v>
      </c>
      <c r="E105" s="39">
        <f t="shared" si="11"/>
        <v>43</v>
      </c>
      <c r="F105" s="42" t="s">
        <v>145</v>
      </c>
      <c r="G105" s="42" t="s">
        <v>316</v>
      </c>
      <c r="H105" s="42" t="s">
        <v>317</v>
      </c>
      <c r="I105" s="42" t="s">
        <v>102</v>
      </c>
      <c r="J105" s="44">
        <v>44932</v>
      </c>
      <c r="K105" s="43">
        <v>50001</v>
      </c>
      <c r="L105" s="44">
        <v>44903</v>
      </c>
      <c r="M105" s="8" t="str">
        <f>VLOOKUP(MONTH($J105),Lookup!$A$2:$B$13,2,0)&amp;" "&amp;YEAR($J105)</f>
        <v>Jan 2023</v>
      </c>
      <c r="N105" s="34">
        <f t="shared" si="6"/>
        <v>44932</v>
      </c>
      <c r="O105" s="8">
        <f>IF(ISERROR(VLOOKUP($I105,Lookup!$H$2:$I$11,2,0)),"",VLOOKUP($I105,Lookup!$H$2:$I$11,2,0))</f>
        <v>0.1</v>
      </c>
      <c r="P105" s="8">
        <f>COUNTIF(J$4:J105,J105)</f>
        <v>1</v>
      </c>
      <c r="Q105" s="8">
        <f>COUNTIF(K$4:K105,K105)</f>
        <v>22</v>
      </c>
    </row>
    <row r="106" spans="1:17" x14ac:dyDescent="0.25">
      <c r="A106" s="35">
        <f t="shared" si="7"/>
        <v>50001</v>
      </c>
      <c r="B106" s="8">
        <f t="shared" si="8"/>
        <v>44926</v>
      </c>
      <c r="C106" s="8">
        <f t="shared" si="9"/>
        <v>44853</v>
      </c>
      <c r="D106" s="38">
        <f t="shared" si="10"/>
        <v>139812.01999999999</v>
      </c>
      <c r="E106" s="39">
        <f t="shared" si="11"/>
        <v>36</v>
      </c>
      <c r="F106" s="42" t="s">
        <v>134</v>
      </c>
      <c r="G106" s="42" t="s">
        <v>318</v>
      </c>
      <c r="H106" s="42" t="s">
        <v>319</v>
      </c>
      <c r="I106" s="42" t="s">
        <v>105</v>
      </c>
      <c r="J106" s="44">
        <v>44926</v>
      </c>
      <c r="K106" s="43">
        <v>50001</v>
      </c>
      <c r="L106" s="44">
        <v>44853</v>
      </c>
      <c r="M106" s="8" t="str">
        <f>VLOOKUP(MONTH($J106),Lookup!$A$2:$B$13,2,0)&amp;" "&amp;YEAR($J106)</f>
        <v>Dec 2022</v>
      </c>
      <c r="N106" s="34">
        <f t="shared" si="6"/>
        <v>44926</v>
      </c>
      <c r="O106" s="8">
        <f>IF(ISERROR(VLOOKUP($I106,Lookup!$H$2:$I$11,2,0)),"",VLOOKUP($I106,Lookup!$H$2:$I$11,2,0))</f>
        <v>0.02</v>
      </c>
      <c r="P106" s="8">
        <f>COUNTIF(J$4:J106,J106)</f>
        <v>9</v>
      </c>
      <c r="Q106" s="8">
        <f>COUNTIF(K$4:K106,K106)</f>
        <v>23</v>
      </c>
    </row>
    <row r="107" spans="1:17" x14ac:dyDescent="0.25">
      <c r="A107" s="35">
        <f t="shared" si="7"/>
        <v>60001</v>
      </c>
      <c r="B107" s="8">
        <f t="shared" si="8"/>
        <v>44925</v>
      </c>
      <c r="C107" s="8">
        <f t="shared" si="9"/>
        <v>44858</v>
      </c>
      <c r="D107" s="38">
        <f t="shared" si="10"/>
        <v>149792.01999999999</v>
      </c>
      <c r="E107" s="39">
        <f t="shared" si="11"/>
        <v>16</v>
      </c>
      <c r="F107" s="42" t="s">
        <v>125</v>
      </c>
      <c r="G107" s="42" t="s">
        <v>320</v>
      </c>
      <c r="H107" s="42" t="s">
        <v>321</v>
      </c>
      <c r="I107" s="42" t="s">
        <v>105</v>
      </c>
      <c r="J107" s="44">
        <v>44925</v>
      </c>
      <c r="K107" s="43">
        <v>60001</v>
      </c>
      <c r="L107" s="44">
        <v>44858</v>
      </c>
      <c r="M107" s="8" t="str">
        <f>VLOOKUP(MONTH($J107),Lookup!$A$2:$B$13,2,0)&amp;" "&amp;YEAR($J107)</f>
        <v>Dec 2022</v>
      </c>
      <c r="N107" s="34">
        <f t="shared" si="6"/>
        <v>44925</v>
      </c>
      <c r="O107" s="8">
        <f>IF(ISERROR(VLOOKUP($I107,Lookup!$H$2:$I$11,2,0)),"",VLOOKUP($I107,Lookup!$H$2:$I$11,2,0))</f>
        <v>0.02</v>
      </c>
      <c r="P107" s="8">
        <f>COUNTIF(J$4:J107,J107)</f>
        <v>4</v>
      </c>
      <c r="Q107" s="8">
        <f>COUNTIF(K$4:K107,K107)</f>
        <v>4</v>
      </c>
    </row>
    <row r="108" spans="1:17" x14ac:dyDescent="0.25">
      <c r="A108" s="35">
        <f t="shared" si="7"/>
        <v>50000</v>
      </c>
      <c r="B108" s="8">
        <f t="shared" si="8"/>
        <v>44876</v>
      </c>
      <c r="C108" s="8">
        <f t="shared" si="9"/>
        <v>44894</v>
      </c>
      <c r="D108" s="38">
        <f t="shared" si="10"/>
        <v>139780.1</v>
      </c>
      <c r="E108" s="39">
        <f t="shared" si="11"/>
        <v>15</v>
      </c>
      <c r="F108" s="42" t="s">
        <v>148</v>
      </c>
      <c r="G108" s="42" t="s">
        <v>322</v>
      </c>
      <c r="H108" s="42" t="s">
        <v>323</v>
      </c>
      <c r="I108" s="42" t="s">
        <v>102</v>
      </c>
      <c r="J108" s="44">
        <v>44876</v>
      </c>
      <c r="K108" s="43">
        <v>50000</v>
      </c>
      <c r="L108" s="44">
        <v>44894</v>
      </c>
      <c r="M108" s="8" t="str">
        <f>VLOOKUP(MONTH($J108),Lookup!$A$2:$B$13,2,0)&amp;" "&amp;YEAR($J108)</f>
        <v>Nov 2022</v>
      </c>
      <c r="N108" s="34">
        <f t="shared" si="6"/>
        <v>44876</v>
      </c>
      <c r="O108" s="8">
        <f>IF(ISERROR(VLOOKUP($I108,Lookup!$H$2:$I$11,2,0)),"",VLOOKUP($I108,Lookup!$H$2:$I$11,2,0))</f>
        <v>0.1</v>
      </c>
      <c r="P108" s="8">
        <f>COUNTIF(J$4:J108,J108)</f>
        <v>2</v>
      </c>
      <c r="Q108" s="8">
        <f>COUNTIF(K$4:K108,K108)</f>
        <v>8</v>
      </c>
    </row>
    <row r="109" spans="1:17" ht="30" x14ac:dyDescent="0.25">
      <c r="A109" s="35">
        <f t="shared" si="7"/>
        <v>80001</v>
      </c>
      <c r="B109" s="8">
        <f t="shared" si="8"/>
        <v>44900</v>
      </c>
      <c r="C109" s="8">
        <f t="shared" si="9"/>
        <v>44858</v>
      </c>
      <c r="D109" s="38">
        <f t="shared" si="10"/>
        <v>169763.02</v>
      </c>
      <c r="E109" s="39">
        <f t="shared" si="11"/>
        <v>5</v>
      </c>
      <c r="F109" s="42" t="s">
        <v>183</v>
      </c>
      <c r="G109" s="42" t="s">
        <v>324</v>
      </c>
      <c r="H109" s="42" t="s">
        <v>324</v>
      </c>
      <c r="I109" s="42" t="s">
        <v>105</v>
      </c>
      <c r="J109" s="44">
        <v>44900</v>
      </c>
      <c r="K109" s="43">
        <v>80001</v>
      </c>
      <c r="L109" s="44">
        <v>44858</v>
      </c>
      <c r="M109" s="8" t="str">
        <f>VLOOKUP(MONTH($J109),Lookup!$A$2:$B$13,2,0)&amp;" "&amp;YEAR($J109)</f>
        <v>Dec 2022</v>
      </c>
      <c r="N109" s="34">
        <f t="shared" si="6"/>
        <v>44900</v>
      </c>
      <c r="O109" s="8">
        <f>IF(ISERROR(VLOOKUP($I109,Lookup!$H$2:$I$11,2,0)),"",VLOOKUP($I109,Lookup!$H$2:$I$11,2,0))</f>
        <v>0.02</v>
      </c>
      <c r="P109" s="8">
        <f>COUNTIF(J$4:J109,J109)</f>
        <v>3</v>
      </c>
      <c r="Q109" s="8">
        <f>COUNTIF(K$4:K109,K109)</f>
        <v>1</v>
      </c>
    </row>
    <row r="110" spans="1:17" x14ac:dyDescent="0.25">
      <c r="A110" s="35">
        <f t="shared" si="7"/>
        <v>100001</v>
      </c>
      <c r="B110" s="8">
        <f t="shared" si="8"/>
        <v>0</v>
      </c>
      <c r="C110" s="8">
        <f t="shared" si="9"/>
        <v>44895</v>
      </c>
      <c r="D110" s="38">
        <f t="shared" si="10"/>
        <v>144902.01999999999</v>
      </c>
      <c r="E110" s="39">
        <f t="shared" si="11"/>
        <v>22</v>
      </c>
      <c r="F110" s="42" t="s">
        <v>111</v>
      </c>
      <c r="G110" s="42" t="s">
        <v>325</v>
      </c>
      <c r="H110" s="42" t="s">
        <v>326</v>
      </c>
      <c r="I110" s="42" t="s">
        <v>105</v>
      </c>
      <c r="J110" s="43"/>
      <c r="K110" s="43">
        <v>100001</v>
      </c>
      <c r="L110" s="44">
        <v>44895</v>
      </c>
      <c r="M110" s="8" t="str">
        <f>VLOOKUP(MONTH($J110),Lookup!$A$2:$B$13,2,0)&amp;" "&amp;YEAR($J110)</f>
        <v>Jan 1900</v>
      </c>
      <c r="N110" s="34" t="str">
        <f t="shared" si="6"/>
        <v>1/1/9999</v>
      </c>
      <c r="O110" s="8">
        <f>IF(ISERROR(VLOOKUP($I110,Lookup!$H$2:$I$11,2,0)),"",VLOOKUP($I110,Lookup!$H$2:$I$11,2,0))</f>
        <v>0.02</v>
      </c>
      <c r="P110" s="8">
        <f>COUNTIF(J$4:J110,J110)</f>
        <v>0</v>
      </c>
      <c r="Q110" s="8">
        <f>COUNTIF(K$4:K110,K110)</f>
        <v>6</v>
      </c>
    </row>
    <row r="111" spans="1:17" x14ac:dyDescent="0.25">
      <c r="A111" s="35">
        <f t="shared" si="7"/>
        <v>125001</v>
      </c>
      <c r="B111" s="8">
        <f t="shared" si="8"/>
        <v>44900</v>
      </c>
      <c r="C111" s="8">
        <f t="shared" si="9"/>
        <v>44908</v>
      </c>
      <c r="D111" s="38">
        <f t="shared" si="10"/>
        <v>214814.1</v>
      </c>
      <c r="E111" s="39">
        <f t="shared" si="11"/>
        <v>6</v>
      </c>
      <c r="F111" s="42" t="s">
        <v>108</v>
      </c>
      <c r="G111" s="42" t="s">
        <v>327</v>
      </c>
      <c r="H111" s="42" t="s">
        <v>328</v>
      </c>
      <c r="I111" s="42" t="s">
        <v>102</v>
      </c>
      <c r="J111" s="44">
        <v>44900</v>
      </c>
      <c r="K111" s="43">
        <v>125001</v>
      </c>
      <c r="L111" s="44">
        <v>44908</v>
      </c>
      <c r="M111" s="8" t="str">
        <f>VLOOKUP(MONTH($J111),Lookup!$A$2:$B$13,2,0)&amp;" "&amp;YEAR($J111)</f>
        <v>Dec 2022</v>
      </c>
      <c r="N111" s="34">
        <f t="shared" si="6"/>
        <v>44900</v>
      </c>
      <c r="O111" s="8">
        <f>IF(ISERROR(VLOOKUP($I111,Lookup!$H$2:$I$11,2,0)),"",VLOOKUP($I111,Lookup!$H$2:$I$11,2,0))</f>
        <v>0.1</v>
      </c>
      <c r="P111" s="8">
        <f>COUNTIF(J$4:J111,J111)</f>
        <v>4</v>
      </c>
      <c r="Q111" s="8">
        <f>COUNTIF(K$4:K111,K111)</f>
        <v>1</v>
      </c>
    </row>
    <row r="112" spans="1:17" x14ac:dyDescent="0.25">
      <c r="A112" s="35">
        <f t="shared" si="7"/>
        <v>50001</v>
      </c>
      <c r="B112" s="8">
        <f t="shared" si="8"/>
        <v>44957</v>
      </c>
      <c r="C112" s="8">
        <f t="shared" si="9"/>
        <v>44902</v>
      </c>
      <c r="D112" s="38">
        <f t="shared" si="10"/>
        <v>139886.01999999999</v>
      </c>
      <c r="E112" s="39">
        <f t="shared" si="11"/>
        <v>37</v>
      </c>
      <c r="F112" s="42" t="s">
        <v>145</v>
      </c>
      <c r="G112" s="42" t="s">
        <v>329</v>
      </c>
      <c r="H112" s="42" t="s">
        <v>330</v>
      </c>
      <c r="I112" s="42" t="s">
        <v>105</v>
      </c>
      <c r="J112" s="44">
        <v>44957</v>
      </c>
      <c r="K112" s="43">
        <v>50001</v>
      </c>
      <c r="L112" s="44">
        <v>44902</v>
      </c>
      <c r="M112" s="8" t="str">
        <f>VLOOKUP(MONTH($J112),Lookup!$A$2:$B$13,2,0)&amp;" "&amp;YEAR($J112)</f>
        <v>Jan 2023</v>
      </c>
      <c r="N112" s="34">
        <f t="shared" si="6"/>
        <v>44957</v>
      </c>
      <c r="O112" s="8">
        <f>IF(ISERROR(VLOOKUP($I112,Lookup!$H$2:$I$11,2,0)),"",VLOOKUP($I112,Lookup!$H$2:$I$11,2,0))</f>
        <v>0.02</v>
      </c>
      <c r="P112" s="8">
        <f>COUNTIF(J$4:J112,J112)</f>
        <v>2</v>
      </c>
      <c r="Q112" s="8">
        <f>COUNTIF(K$4:K112,K112)</f>
        <v>24</v>
      </c>
    </row>
    <row r="113" spans="1:17" x14ac:dyDescent="0.25">
      <c r="A113" s="35">
        <f t="shared" si="7"/>
        <v>0</v>
      </c>
      <c r="B113" s="8">
        <f t="shared" si="8"/>
        <v>44946</v>
      </c>
      <c r="C113" s="8">
        <f t="shared" si="9"/>
        <v>44875</v>
      </c>
      <c r="D113" s="38">
        <f t="shared" si="10"/>
        <v>89822.02</v>
      </c>
      <c r="E113" s="39">
        <f t="shared" si="11"/>
        <v>28</v>
      </c>
      <c r="F113" s="42" t="s">
        <v>222</v>
      </c>
      <c r="G113" s="42" t="s">
        <v>331</v>
      </c>
      <c r="H113" s="42" t="s">
        <v>332</v>
      </c>
      <c r="I113" s="42" t="s">
        <v>105</v>
      </c>
      <c r="J113" s="44">
        <v>44946</v>
      </c>
      <c r="K113" s="43"/>
      <c r="L113" s="44">
        <v>44875</v>
      </c>
      <c r="M113" s="8" t="str">
        <f>VLOOKUP(MONTH($J113),Lookup!$A$2:$B$13,2,0)&amp;" "&amp;YEAR($J113)</f>
        <v>Jan 2023</v>
      </c>
      <c r="N113" s="34">
        <f t="shared" si="6"/>
        <v>44946</v>
      </c>
      <c r="O113" s="8">
        <f>IF(ISERROR(VLOOKUP($I113,Lookup!$H$2:$I$11,2,0)),"",VLOOKUP($I113,Lookup!$H$2:$I$11,2,0))</f>
        <v>0.02</v>
      </c>
      <c r="P113" s="8">
        <f>COUNTIF(J$4:J113,J113)</f>
        <v>1</v>
      </c>
      <c r="Q113" s="8">
        <f>COUNTIF(K$4:K113,K113)</f>
        <v>0</v>
      </c>
    </row>
    <row r="114" spans="1:17" x14ac:dyDescent="0.25">
      <c r="A114" s="35">
        <f t="shared" si="7"/>
        <v>0</v>
      </c>
      <c r="B114" s="8">
        <f t="shared" si="8"/>
        <v>44923</v>
      </c>
      <c r="C114" s="8">
        <f t="shared" si="9"/>
        <v>44909</v>
      </c>
      <c r="D114" s="38">
        <f t="shared" si="10"/>
        <v>89835.02</v>
      </c>
      <c r="E114" s="39">
        <f t="shared" si="11"/>
        <v>31</v>
      </c>
      <c r="F114" s="42" t="s">
        <v>108</v>
      </c>
      <c r="G114" s="42" t="s">
        <v>333</v>
      </c>
      <c r="H114" s="42" t="s">
        <v>334</v>
      </c>
      <c r="I114" s="42" t="s">
        <v>105</v>
      </c>
      <c r="J114" s="44">
        <v>44923</v>
      </c>
      <c r="K114" s="43"/>
      <c r="L114" s="44">
        <v>44909</v>
      </c>
      <c r="M114" s="8" t="str">
        <f>VLOOKUP(MONTH($J114),Lookup!$A$2:$B$13,2,0)&amp;" "&amp;YEAR($J114)</f>
        <v>Dec 2022</v>
      </c>
      <c r="N114" s="34">
        <f t="shared" si="6"/>
        <v>44923</v>
      </c>
      <c r="O114" s="8">
        <f>IF(ISERROR(VLOOKUP($I114,Lookup!$H$2:$I$11,2,0)),"",VLOOKUP($I114,Lookup!$H$2:$I$11,2,0))</f>
        <v>0.02</v>
      </c>
      <c r="P114" s="8">
        <f>COUNTIF(J$4:J114,J114)</f>
        <v>3</v>
      </c>
      <c r="Q114" s="8">
        <f>COUNTIF(K$4:K114,K114)</f>
        <v>0</v>
      </c>
    </row>
    <row r="115" spans="1:17" x14ac:dyDescent="0.25">
      <c r="A115" s="35">
        <f t="shared" si="7"/>
        <v>60001</v>
      </c>
      <c r="B115" s="8">
        <f t="shared" si="8"/>
        <v>44942</v>
      </c>
      <c r="C115" s="8">
        <f t="shared" si="9"/>
        <v>44855</v>
      </c>
      <c r="D115" s="38">
        <f t="shared" si="10"/>
        <v>149807.01999999999</v>
      </c>
      <c r="E115" s="39">
        <f t="shared" si="11"/>
        <v>20</v>
      </c>
      <c r="F115" s="42" t="s">
        <v>117</v>
      </c>
      <c r="G115" s="42" t="s">
        <v>335</v>
      </c>
      <c r="H115" s="42" t="s">
        <v>336</v>
      </c>
      <c r="I115" s="42" t="s">
        <v>105</v>
      </c>
      <c r="J115" s="44">
        <v>44942</v>
      </c>
      <c r="K115" s="43">
        <v>60001</v>
      </c>
      <c r="L115" s="44">
        <v>44855</v>
      </c>
      <c r="M115" s="8" t="str">
        <f>VLOOKUP(MONTH($J115),Lookup!$A$2:$B$13,2,0)&amp;" "&amp;YEAR($J115)</f>
        <v>Jan 2023</v>
      </c>
      <c r="N115" s="34">
        <f t="shared" si="6"/>
        <v>44942</v>
      </c>
      <c r="O115" s="8">
        <f>IF(ISERROR(VLOOKUP($I115,Lookup!$H$2:$I$11,2,0)),"",VLOOKUP($I115,Lookup!$H$2:$I$11,2,0))</f>
        <v>0.02</v>
      </c>
      <c r="P115" s="8">
        <f>COUNTIF(J$4:J115,J115)</f>
        <v>4</v>
      </c>
      <c r="Q115" s="8">
        <f>COUNTIF(K$4:K115,K115)</f>
        <v>5</v>
      </c>
    </row>
    <row r="116" spans="1:17" ht="45" x14ac:dyDescent="0.25">
      <c r="A116" s="35">
        <f t="shared" si="7"/>
        <v>150001</v>
      </c>
      <c r="B116" s="8">
        <f t="shared" si="8"/>
        <v>44935</v>
      </c>
      <c r="C116" s="8">
        <f t="shared" si="9"/>
        <v>44910</v>
      </c>
      <c r="D116" s="38">
        <f t="shared" si="10"/>
        <v>239851.1</v>
      </c>
      <c r="E116" s="39">
        <f t="shared" si="11"/>
        <v>15</v>
      </c>
      <c r="F116" s="42" t="s">
        <v>254</v>
      </c>
      <c r="G116" s="42" t="s">
        <v>337</v>
      </c>
      <c r="H116" s="42" t="s">
        <v>338</v>
      </c>
      <c r="I116" s="42" t="s">
        <v>102</v>
      </c>
      <c r="J116" s="44">
        <v>44935</v>
      </c>
      <c r="K116" s="43">
        <v>150001</v>
      </c>
      <c r="L116" s="44">
        <v>44910</v>
      </c>
      <c r="M116" s="8" t="str">
        <f>VLOOKUP(MONTH($J116),Lookup!$A$2:$B$13,2,0)&amp;" "&amp;YEAR($J116)</f>
        <v>Jan 2023</v>
      </c>
      <c r="N116" s="34">
        <f t="shared" si="6"/>
        <v>44935</v>
      </c>
      <c r="O116" s="8">
        <f>IF(ISERROR(VLOOKUP($I116,Lookup!$H$2:$I$11,2,0)),"",VLOOKUP($I116,Lookup!$H$2:$I$11,2,0))</f>
        <v>0.1</v>
      </c>
      <c r="P116" s="8">
        <f>COUNTIF(J$4:J116,J116)</f>
        <v>3</v>
      </c>
      <c r="Q116" s="8">
        <f>COUNTIF(K$4:K116,K116)</f>
        <v>2</v>
      </c>
    </row>
    <row r="117" spans="1:17" x14ac:dyDescent="0.25">
      <c r="A117" s="35">
        <f t="shared" si="7"/>
        <v>100001</v>
      </c>
      <c r="B117" s="8">
        <f t="shared" si="8"/>
        <v>44985</v>
      </c>
      <c r="C117" s="8">
        <f t="shared" si="9"/>
        <v>44888</v>
      </c>
      <c r="D117" s="38">
        <f t="shared" si="10"/>
        <v>189885.1</v>
      </c>
      <c r="E117" s="39">
        <f t="shared" si="11"/>
        <v>4</v>
      </c>
      <c r="F117" s="42" t="s">
        <v>145</v>
      </c>
      <c r="G117" s="42" t="s">
        <v>339</v>
      </c>
      <c r="H117" s="42" t="s">
        <v>340</v>
      </c>
      <c r="I117" s="42" t="s">
        <v>102</v>
      </c>
      <c r="J117" s="44">
        <v>44985</v>
      </c>
      <c r="K117" s="43">
        <v>100001</v>
      </c>
      <c r="L117" s="44">
        <v>44888</v>
      </c>
      <c r="M117" s="8" t="str">
        <f>VLOOKUP(MONTH($J117),Lookup!$A$2:$B$13,2,0)&amp;" "&amp;YEAR($J117)</f>
        <v>Feb 2023</v>
      </c>
      <c r="N117" s="34">
        <f t="shared" si="6"/>
        <v>44985</v>
      </c>
      <c r="O117" s="8">
        <f>IF(ISERROR(VLOOKUP($I117,Lookup!$H$2:$I$11,2,0)),"",VLOOKUP($I117,Lookup!$H$2:$I$11,2,0))</f>
        <v>0.1</v>
      </c>
      <c r="P117" s="8">
        <f>COUNTIF(J$4:J117,J117)</f>
        <v>4</v>
      </c>
      <c r="Q117" s="8">
        <f>COUNTIF(K$4:K117,K117)</f>
        <v>7</v>
      </c>
    </row>
    <row r="118" spans="1:17" ht="30" x14ac:dyDescent="0.25">
      <c r="A118" s="35">
        <f t="shared" si="7"/>
        <v>50001</v>
      </c>
      <c r="B118" s="8">
        <f t="shared" si="8"/>
        <v>44985</v>
      </c>
      <c r="C118" s="8">
        <f t="shared" si="9"/>
        <v>44854</v>
      </c>
      <c r="D118" s="38">
        <f t="shared" si="10"/>
        <v>139870.01999999999</v>
      </c>
      <c r="E118" s="39">
        <f t="shared" si="11"/>
        <v>24</v>
      </c>
      <c r="F118" s="42" t="s">
        <v>106</v>
      </c>
      <c r="G118" s="42" t="s">
        <v>341</v>
      </c>
      <c r="H118" s="42" t="s">
        <v>342</v>
      </c>
      <c r="I118" s="42" t="s">
        <v>105</v>
      </c>
      <c r="J118" s="44">
        <v>44985</v>
      </c>
      <c r="K118" s="43">
        <v>50001</v>
      </c>
      <c r="L118" s="44">
        <v>44854</v>
      </c>
      <c r="M118" s="8" t="str">
        <f>VLOOKUP(MONTH($J118),Lookup!$A$2:$B$13,2,0)&amp;" "&amp;YEAR($J118)</f>
        <v>Feb 2023</v>
      </c>
      <c r="N118" s="34">
        <f t="shared" si="6"/>
        <v>44985</v>
      </c>
      <c r="O118" s="8">
        <f>IF(ISERROR(VLOOKUP($I118,Lookup!$H$2:$I$11,2,0)),"",VLOOKUP($I118,Lookup!$H$2:$I$11,2,0))</f>
        <v>0.02</v>
      </c>
      <c r="P118" s="8">
        <f>COUNTIF(J$4:J118,J118)</f>
        <v>5</v>
      </c>
      <c r="Q118" s="8">
        <f>COUNTIF(K$4:K118,K118)</f>
        <v>25</v>
      </c>
    </row>
    <row r="119" spans="1:17" x14ac:dyDescent="0.25">
      <c r="A119" s="35">
        <f t="shared" si="7"/>
        <v>60001</v>
      </c>
      <c r="B119" s="8">
        <f t="shared" si="8"/>
        <v>44921</v>
      </c>
      <c r="C119" s="8">
        <f t="shared" si="9"/>
        <v>44873</v>
      </c>
      <c r="D119" s="38">
        <f t="shared" si="10"/>
        <v>149802.01999999999</v>
      </c>
      <c r="E119" s="39">
        <f t="shared" si="11"/>
        <v>6</v>
      </c>
      <c r="F119" s="42" t="s">
        <v>299</v>
      </c>
      <c r="G119" s="42" t="s">
        <v>343</v>
      </c>
      <c r="H119" s="42" t="s">
        <v>344</v>
      </c>
      <c r="I119" s="42" t="s">
        <v>105</v>
      </c>
      <c r="J119" s="44">
        <v>44921</v>
      </c>
      <c r="K119" s="43">
        <v>60001</v>
      </c>
      <c r="L119" s="44">
        <v>44873</v>
      </c>
      <c r="M119" s="8" t="str">
        <f>VLOOKUP(MONTH($J119),Lookup!$A$2:$B$13,2,0)&amp;" "&amp;YEAR($J119)</f>
        <v>Dec 2022</v>
      </c>
      <c r="N119" s="34">
        <f t="shared" si="6"/>
        <v>44921</v>
      </c>
      <c r="O119" s="8">
        <f>IF(ISERROR(VLOOKUP($I119,Lookup!$H$2:$I$11,2,0)),"",VLOOKUP($I119,Lookup!$H$2:$I$11,2,0))</f>
        <v>0.02</v>
      </c>
      <c r="P119" s="8">
        <f>COUNTIF(J$4:J119,J119)</f>
        <v>1</v>
      </c>
      <c r="Q119" s="8">
        <f>COUNTIF(K$4:K119,K119)</f>
        <v>6</v>
      </c>
    </row>
    <row r="120" spans="1:17" x14ac:dyDescent="0.25">
      <c r="A120" s="35">
        <f t="shared" si="7"/>
        <v>50001</v>
      </c>
      <c r="B120" s="8">
        <f t="shared" si="8"/>
        <v>44985</v>
      </c>
      <c r="C120" s="8">
        <f t="shared" si="9"/>
        <v>44855</v>
      </c>
      <c r="D120" s="38">
        <f t="shared" si="10"/>
        <v>139873.01999999999</v>
      </c>
      <c r="E120" s="39">
        <f t="shared" si="11"/>
        <v>23</v>
      </c>
      <c r="F120" s="42" t="s">
        <v>106</v>
      </c>
      <c r="G120" s="42" t="s">
        <v>345</v>
      </c>
      <c r="H120" s="42" t="s">
        <v>346</v>
      </c>
      <c r="I120" s="42" t="s">
        <v>105</v>
      </c>
      <c r="J120" s="44">
        <v>44985</v>
      </c>
      <c r="K120" s="43">
        <v>50001</v>
      </c>
      <c r="L120" s="44">
        <v>44855</v>
      </c>
      <c r="M120" s="8" t="str">
        <f>VLOOKUP(MONTH($J120),Lookup!$A$2:$B$13,2,0)&amp;" "&amp;YEAR($J120)</f>
        <v>Feb 2023</v>
      </c>
      <c r="N120" s="34">
        <f t="shared" si="6"/>
        <v>44985</v>
      </c>
      <c r="O120" s="8">
        <f>IF(ISERROR(VLOOKUP($I120,Lookup!$H$2:$I$11,2,0)),"",VLOOKUP($I120,Lookup!$H$2:$I$11,2,0))</f>
        <v>0.02</v>
      </c>
      <c r="P120" s="8">
        <f>COUNTIF(J$4:J120,J120)</f>
        <v>6</v>
      </c>
      <c r="Q120" s="8">
        <f>COUNTIF(K$4:K120,K120)</f>
        <v>26</v>
      </c>
    </row>
    <row r="121" spans="1:17" x14ac:dyDescent="0.25">
      <c r="A121" s="35">
        <f t="shared" si="7"/>
        <v>75000</v>
      </c>
      <c r="B121" s="8">
        <f t="shared" si="8"/>
        <v>44893</v>
      </c>
      <c r="C121" s="8">
        <f t="shared" si="9"/>
        <v>44882</v>
      </c>
      <c r="D121" s="38">
        <f t="shared" si="10"/>
        <v>164780.01999999999</v>
      </c>
      <c r="E121" s="39">
        <f t="shared" si="11"/>
        <v>6</v>
      </c>
      <c r="F121" s="42" t="s">
        <v>148</v>
      </c>
      <c r="G121" s="42" t="s">
        <v>347</v>
      </c>
      <c r="H121" s="42" t="s">
        <v>348</v>
      </c>
      <c r="I121" s="42" t="s">
        <v>105</v>
      </c>
      <c r="J121" s="44">
        <v>44893</v>
      </c>
      <c r="K121" s="43">
        <v>75000</v>
      </c>
      <c r="L121" s="44">
        <v>44882</v>
      </c>
      <c r="M121" s="8" t="str">
        <f>VLOOKUP(MONTH($J121),Lookup!$A$2:$B$13,2,0)&amp;" "&amp;YEAR($J121)</f>
        <v>Nov 2022</v>
      </c>
      <c r="N121" s="34">
        <f t="shared" si="6"/>
        <v>44893</v>
      </c>
      <c r="O121" s="8">
        <f>IF(ISERROR(VLOOKUP($I121,Lookup!$H$2:$I$11,2,0)),"",VLOOKUP($I121,Lookup!$H$2:$I$11,2,0))</f>
        <v>0.02</v>
      </c>
      <c r="P121" s="8">
        <f>COUNTIF(J$4:J121,J121)</f>
        <v>2</v>
      </c>
      <c r="Q121" s="8">
        <f>COUNTIF(K$4:K121,K121)</f>
        <v>3</v>
      </c>
    </row>
    <row r="122" spans="1:17" x14ac:dyDescent="0.25">
      <c r="A122" s="35">
        <f t="shared" si="7"/>
        <v>50001</v>
      </c>
      <c r="B122" s="8">
        <f t="shared" si="8"/>
        <v>0</v>
      </c>
      <c r="C122" s="8">
        <f t="shared" si="9"/>
        <v>44860</v>
      </c>
      <c r="D122" s="38">
        <f t="shared" si="10"/>
        <v>94888.02</v>
      </c>
      <c r="E122" s="39">
        <f t="shared" si="11"/>
        <v>31</v>
      </c>
      <c r="F122" s="42" t="s">
        <v>349</v>
      </c>
      <c r="G122" s="42" t="s">
        <v>350</v>
      </c>
      <c r="H122" s="42" t="s">
        <v>351</v>
      </c>
      <c r="I122" s="42" t="s">
        <v>105</v>
      </c>
      <c r="J122" s="43"/>
      <c r="K122" s="43">
        <v>50001</v>
      </c>
      <c r="L122" s="44">
        <v>44860</v>
      </c>
      <c r="M122" s="8" t="str">
        <f>VLOOKUP(MONTH($J122),Lookup!$A$2:$B$13,2,0)&amp;" "&amp;YEAR($J122)</f>
        <v>Jan 1900</v>
      </c>
      <c r="N122" s="34" t="str">
        <f t="shared" si="6"/>
        <v>1/1/9999</v>
      </c>
      <c r="O122" s="8">
        <f>IF(ISERROR(VLOOKUP($I122,Lookup!$H$2:$I$11,2,0)),"",VLOOKUP($I122,Lookup!$H$2:$I$11,2,0))</f>
        <v>0.02</v>
      </c>
      <c r="P122" s="8">
        <f>COUNTIF(J$4:J122,J122)</f>
        <v>0</v>
      </c>
      <c r="Q122" s="8">
        <f>COUNTIF(K$4:K122,K122)</f>
        <v>27</v>
      </c>
    </row>
    <row r="123" spans="1:17" x14ac:dyDescent="0.25">
      <c r="A123" s="35">
        <f t="shared" si="7"/>
        <v>3000000</v>
      </c>
      <c r="B123" s="8">
        <f t="shared" si="8"/>
        <v>44927</v>
      </c>
      <c r="C123" s="8">
        <f t="shared" si="9"/>
        <v>44907</v>
      </c>
      <c r="D123" s="38">
        <f t="shared" si="10"/>
        <v>3089839.1</v>
      </c>
      <c r="E123" s="39">
        <f t="shared" si="11"/>
        <v>1</v>
      </c>
      <c r="F123" s="42" t="s">
        <v>281</v>
      </c>
      <c r="G123" s="42" t="s">
        <v>352</v>
      </c>
      <c r="H123" s="42" t="s">
        <v>353</v>
      </c>
      <c r="I123" s="42" t="s">
        <v>102</v>
      </c>
      <c r="J123" s="44">
        <v>44927</v>
      </c>
      <c r="K123" s="43">
        <v>3000000</v>
      </c>
      <c r="L123" s="44">
        <v>44907</v>
      </c>
      <c r="M123" s="8" t="str">
        <f>VLOOKUP(MONTH($J123),Lookup!$A$2:$B$13,2,0)&amp;" "&amp;YEAR($J123)</f>
        <v>Jan 2023</v>
      </c>
      <c r="N123" s="34">
        <f t="shared" si="6"/>
        <v>44927</v>
      </c>
      <c r="O123" s="8">
        <f>IF(ISERROR(VLOOKUP($I123,Lookup!$H$2:$I$11,2,0)),"",VLOOKUP($I123,Lookup!$H$2:$I$11,2,0))</f>
        <v>0.1</v>
      </c>
      <c r="P123" s="8">
        <f>COUNTIF(J$4:J123,J123)</f>
        <v>3</v>
      </c>
      <c r="Q123" s="8">
        <f>COUNTIF(K$4:K123,K123)</f>
        <v>2</v>
      </c>
    </row>
    <row r="124" spans="1:17" x14ac:dyDescent="0.25">
      <c r="A124" s="35">
        <f t="shared" si="7"/>
        <v>0</v>
      </c>
      <c r="B124" s="8">
        <f t="shared" si="8"/>
        <v>44910</v>
      </c>
      <c r="C124" s="8">
        <f t="shared" si="9"/>
        <v>44875</v>
      </c>
      <c r="D124" s="38">
        <f t="shared" si="10"/>
        <v>89787.02</v>
      </c>
      <c r="E124" s="39">
        <f t="shared" si="11"/>
        <v>40</v>
      </c>
      <c r="F124" s="42" t="s">
        <v>281</v>
      </c>
      <c r="G124" s="42" t="s">
        <v>354</v>
      </c>
      <c r="H124" s="42" t="s">
        <v>355</v>
      </c>
      <c r="I124" s="42" t="s">
        <v>105</v>
      </c>
      <c r="J124" s="44">
        <v>44910</v>
      </c>
      <c r="K124" s="43"/>
      <c r="L124" s="44">
        <v>44875</v>
      </c>
      <c r="M124" s="8" t="str">
        <f>VLOOKUP(MONTH($J124),Lookup!$A$2:$B$13,2,0)&amp;" "&amp;YEAR($J124)</f>
        <v>Dec 2022</v>
      </c>
      <c r="N124" s="34">
        <f t="shared" si="6"/>
        <v>44910</v>
      </c>
      <c r="O124" s="8">
        <f>IF(ISERROR(VLOOKUP($I124,Lookup!$H$2:$I$11,2,0)),"",VLOOKUP($I124,Lookup!$H$2:$I$11,2,0))</f>
        <v>0.02</v>
      </c>
      <c r="P124" s="8">
        <f>COUNTIF(J$4:J124,J124)</f>
        <v>2</v>
      </c>
      <c r="Q124" s="8">
        <f>COUNTIF(K$4:K124,K124)</f>
        <v>0</v>
      </c>
    </row>
    <row r="125" spans="1:17" ht="30" x14ac:dyDescent="0.25">
      <c r="A125" s="35">
        <f t="shared" si="7"/>
        <v>80000.009999999995</v>
      </c>
      <c r="B125" s="8">
        <f t="shared" si="8"/>
        <v>44924</v>
      </c>
      <c r="C125" s="8">
        <f t="shared" si="9"/>
        <v>44881</v>
      </c>
      <c r="D125" s="38">
        <f t="shared" si="10"/>
        <v>169808.11000000002</v>
      </c>
      <c r="E125" s="39">
        <f t="shared" si="11"/>
        <v>5</v>
      </c>
      <c r="F125" s="42" t="s">
        <v>227</v>
      </c>
      <c r="G125" s="42" t="s">
        <v>356</v>
      </c>
      <c r="H125" s="42" t="s">
        <v>357</v>
      </c>
      <c r="I125" s="42" t="s">
        <v>102</v>
      </c>
      <c r="J125" s="44">
        <v>44924</v>
      </c>
      <c r="K125" s="43">
        <v>80000.009999999995</v>
      </c>
      <c r="L125" s="44">
        <v>44881</v>
      </c>
      <c r="M125" s="8" t="str">
        <f>VLOOKUP(MONTH($J125),Lookup!$A$2:$B$13,2,0)&amp;" "&amp;YEAR($J125)</f>
        <v>Dec 2022</v>
      </c>
      <c r="N125" s="34">
        <f t="shared" si="6"/>
        <v>44924</v>
      </c>
      <c r="O125" s="8">
        <f>IF(ISERROR(VLOOKUP($I125,Lookup!$H$2:$I$11,2,0)),"",VLOOKUP($I125,Lookup!$H$2:$I$11,2,0))</f>
        <v>0.1</v>
      </c>
      <c r="P125" s="8">
        <f>COUNTIF(J$4:J125,J125)</f>
        <v>2</v>
      </c>
      <c r="Q125" s="8">
        <f>COUNTIF(K$4:K125,K125)</f>
        <v>1</v>
      </c>
    </row>
    <row r="126" spans="1:17" x14ac:dyDescent="0.25">
      <c r="A126" s="35">
        <f t="shared" si="7"/>
        <v>330000</v>
      </c>
      <c r="B126" s="8">
        <f t="shared" si="8"/>
        <v>0</v>
      </c>
      <c r="C126" s="8">
        <f t="shared" si="9"/>
        <v>44907</v>
      </c>
      <c r="D126" s="38">
        <f t="shared" si="10"/>
        <v>374908.1</v>
      </c>
      <c r="E126" s="39">
        <f t="shared" si="11"/>
        <v>4</v>
      </c>
      <c r="F126" s="42" t="s">
        <v>349</v>
      </c>
      <c r="G126" s="42" t="s">
        <v>358</v>
      </c>
      <c r="H126" s="42" t="s">
        <v>359</v>
      </c>
      <c r="I126" s="42" t="s">
        <v>102</v>
      </c>
      <c r="J126" s="43"/>
      <c r="K126" s="43">
        <v>330000</v>
      </c>
      <c r="L126" s="44">
        <v>44907</v>
      </c>
      <c r="M126" s="8" t="str">
        <f>VLOOKUP(MONTH($J126),Lookup!$A$2:$B$13,2,0)&amp;" "&amp;YEAR($J126)</f>
        <v>Jan 1900</v>
      </c>
      <c r="N126" s="34" t="str">
        <f t="shared" si="6"/>
        <v>1/1/9999</v>
      </c>
      <c r="O126" s="8">
        <f>IF(ISERROR(VLOOKUP($I126,Lookup!$H$2:$I$11,2,0)),"",VLOOKUP($I126,Lookup!$H$2:$I$11,2,0))</f>
        <v>0.1</v>
      </c>
      <c r="P126" s="8">
        <f>COUNTIF(J$4:J126,J126)</f>
        <v>0</v>
      </c>
      <c r="Q126" s="8">
        <f>COUNTIF(K$4:K126,K126)</f>
        <v>1</v>
      </c>
    </row>
    <row r="127" spans="1:17" x14ac:dyDescent="0.25">
      <c r="A127" s="35">
        <f t="shared" si="7"/>
        <v>200000</v>
      </c>
      <c r="B127" s="8">
        <f t="shared" si="8"/>
        <v>44900</v>
      </c>
      <c r="C127" s="8">
        <f t="shared" si="9"/>
        <v>44909</v>
      </c>
      <c r="D127" s="38">
        <f t="shared" si="10"/>
        <v>289816.09999999998</v>
      </c>
      <c r="E127" s="39">
        <f t="shared" si="11"/>
        <v>3</v>
      </c>
      <c r="F127" s="42" t="s">
        <v>176</v>
      </c>
      <c r="G127" s="42" t="s">
        <v>360</v>
      </c>
      <c r="H127" s="42" t="s">
        <v>361</v>
      </c>
      <c r="I127" s="42" t="s">
        <v>102</v>
      </c>
      <c r="J127" s="44">
        <v>44900</v>
      </c>
      <c r="K127" s="43">
        <v>200000</v>
      </c>
      <c r="L127" s="44">
        <v>44909</v>
      </c>
      <c r="M127" s="8" t="str">
        <f>VLOOKUP(MONTH($J127),Lookup!$A$2:$B$13,2,0)&amp;" "&amp;YEAR($J127)</f>
        <v>Dec 2022</v>
      </c>
      <c r="N127" s="34">
        <f t="shared" si="6"/>
        <v>44900</v>
      </c>
      <c r="O127" s="8">
        <f>IF(ISERROR(VLOOKUP($I127,Lookup!$H$2:$I$11,2,0)),"",VLOOKUP($I127,Lookup!$H$2:$I$11,2,0))</f>
        <v>0.1</v>
      </c>
      <c r="P127" s="8">
        <f>COUNTIF(J$4:J127,J127)</f>
        <v>5</v>
      </c>
      <c r="Q127" s="8">
        <f>COUNTIF(K$4:K127,K127)</f>
        <v>2</v>
      </c>
    </row>
    <row r="128" spans="1:17" x14ac:dyDescent="0.25">
      <c r="A128" s="35">
        <f t="shared" si="7"/>
        <v>100001</v>
      </c>
      <c r="B128" s="8">
        <f t="shared" si="8"/>
        <v>44927</v>
      </c>
      <c r="C128" s="8">
        <f t="shared" si="9"/>
        <v>44909</v>
      </c>
      <c r="D128" s="38">
        <f t="shared" si="10"/>
        <v>189849.1</v>
      </c>
      <c r="E128" s="39">
        <f t="shared" si="11"/>
        <v>19</v>
      </c>
      <c r="F128" s="42" t="s">
        <v>111</v>
      </c>
      <c r="G128" s="42" t="s">
        <v>362</v>
      </c>
      <c r="H128" s="42" t="s">
        <v>363</v>
      </c>
      <c r="I128" s="42" t="s">
        <v>102</v>
      </c>
      <c r="J128" s="44">
        <v>44927</v>
      </c>
      <c r="K128" s="43">
        <v>100001</v>
      </c>
      <c r="L128" s="44">
        <v>44909</v>
      </c>
      <c r="M128" s="8" t="str">
        <f>VLOOKUP(MONTH($J128),Lookup!$A$2:$B$13,2,0)&amp;" "&amp;YEAR($J128)</f>
        <v>Jan 2023</v>
      </c>
      <c r="N128" s="34">
        <f t="shared" si="6"/>
        <v>44927</v>
      </c>
      <c r="O128" s="8">
        <f>IF(ISERROR(VLOOKUP($I128,Lookup!$H$2:$I$11,2,0)),"",VLOOKUP($I128,Lookup!$H$2:$I$11,2,0))</f>
        <v>0.1</v>
      </c>
      <c r="P128" s="8">
        <f>COUNTIF(J$4:J128,J128)</f>
        <v>4</v>
      </c>
      <c r="Q128" s="8">
        <f>COUNTIF(K$4:K128,K128)</f>
        <v>8</v>
      </c>
    </row>
    <row r="129" spans="1:17" ht="30" x14ac:dyDescent="0.25">
      <c r="A129" s="35">
        <f t="shared" si="7"/>
        <v>100001</v>
      </c>
      <c r="B129" s="8">
        <f t="shared" si="8"/>
        <v>44957</v>
      </c>
      <c r="C129" s="8">
        <f t="shared" si="9"/>
        <v>44895</v>
      </c>
      <c r="D129" s="38">
        <f t="shared" si="10"/>
        <v>189865.1</v>
      </c>
      <c r="E129" s="39">
        <f t="shared" si="11"/>
        <v>16</v>
      </c>
      <c r="F129" s="42" t="s">
        <v>246</v>
      </c>
      <c r="G129" s="42" t="s">
        <v>364</v>
      </c>
      <c r="H129" s="42" t="s">
        <v>365</v>
      </c>
      <c r="I129" s="42" t="s">
        <v>102</v>
      </c>
      <c r="J129" s="44">
        <v>44957</v>
      </c>
      <c r="K129" s="43">
        <v>100001</v>
      </c>
      <c r="L129" s="44">
        <v>44895</v>
      </c>
      <c r="M129" s="8" t="str">
        <f>VLOOKUP(MONTH($J129),Lookup!$A$2:$B$13,2,0)&amp;" "&amp;YEAR($J129)</f>
        <v>Jan 2023</v>
      </c>
      <c r="N129" s="34">
        <f t="shared" si="6"/>
        <v>44957</v>
      </c>
      <c r="O129" s="8">
        <f>IF(ISERROR(VLOOKUP($I129,Lookup!$H$2:$I$11,2,0)),"",VLOOKUP($I129,Lookup!$H$2:$I$11,2,0))</f>
        <v>0.1</v>
      </c>
      <c r="P129" s="8">
        <f>COUNTIF(J$4:J129,J129)</f>
        <v>3</v>
      </c>
      <c r="Q129" s="8">
        <f>COUNTIF(K$4:K129,K129)</f>
        <v>9</v>
      </c>
    </row>
    <row r="130" spans="1:17" x14ac:dyDescent="0.25">
      <c r="A130" s="35">
        <f t="shared" si="7"/>
        <v>250001</v>
      </c>
      <c r="B130" s="8">
        <f t="shared" si="8"/>
        <v>44952</v>
      </c>
      <c r="C130" s="8">
        <f t="shared" si="9"/>
        <v>44907</v>
      </c>
      <c r="D130" s="38">
        <f t="shared" si="10"/>
        <v>339865.1</v>
      </c>
      <c r="E130" s="39">
        <f t="shared" si="11"/>
        <v>17</v>
      </c>
      <c r="F130" s="42" t="s">
        <v>103</v>
      </c>
      <c r="G130" s="42" t="s">
        <v>366</v>
      </c>
      <c r="H130" s="42" t="s">
        <v>366</v>
      </c>
      <c r="I130" s="42" t="s">
        <v>102</v>
      </c>
      <c r="J130" s="44">
        <v>44952</v>
      </c>
      <c r="K130" s="43">
        <v>250001</v>
      </c>
      <c r="L130" s="44">
        <v>44907</v>
      </c>
      <c r="M130" s="8" t="str">
        <f>VLOOKUP(MONTH($J130),Lookup!$A$2:$B$13,2,0)&amp;" "&amp;YEAR($J130)</f>
        <v>Jan 2023</v>
      </c>
      <c r="N130" s="34">
        <f t="shared" si="6"/>
        <v>44952</v>
      </c>
      <c r="O130" s="8">
        <f>IF(ISERROR(VLOOKUP($I130,Lookup!$H$2:$I$11,2,0)),"",VLOOKUP($I130,Lookup!$H$2:$I$11,2,0))</f>
        <v>0.1</v>
      </c>
      <c r="P130" s="8">
        <f>COUNTIF(J$4:J130,J130)</f>
        <v>2</v>
      </c>
      <c r="Q130" s="8">
        <f>COUNTIF(K$4:K130,K130)</f>
        <v>3</v>
      </c>
    </row>
    <row r="131" spans="1:17" x14ac:dyDescent="0.25">
      <c r="A131" s="35">
        <f t="shared" si="7"/>
        <v>23000000</v>
      </c>
      <c r="B131" s="8">
        <f t="shared" si="8"/>
        <v>0</v>
      </c>
      <c r="C131" s="8">
        <f t="shared" si="9"/>
        <v>44908</v>
      </c>
      <c r="D131" s="38">
        <f t="shared" si="10"/>
        <v>23044909.100000001</v>
      </c>
      <c r="E131" s="39">
        <f t="shared" si="11"/>
        <v>0</v>
      </c>
      <c r="F131" s="42" t="s">
        <v>137</v>
      </c>
      <c r="G131" s="42" t="s">
        <v>367</v>
      </c>
      <c r="H131" s="42" t="s">
        <v>368</v>
      </c>
      <c r="I131" s="42" t="s">
        <v>102</v>
      </c>
      <c r="J131" s="43"/>
      <c r="K131" s="43">
        <v>23000000</v>
      </c>
      <c r="L131" s="44">
        <v>44908</v>
      </c>
      <c r="M131" s="8" t="str">
        <f>VLOOKUP(MONTH($J131),Lookup!$A$2:$B$13,2,0)&amp;" "&amp;YEAR($J131)</f>
        <v>Jan 1900</v>
      </c>
      <c r="N131" s="34" t="str">
        <f t="shared" si="6"/>
        <v>1/1/9999</v>
      </c>
      <c r="O131" s="8">
        <f>IF(ISERROR(VLOOKUP($I131,Lookup!$H$2:$I$11,2,0)),"",VLOOKUP($I131,Lookup!$H$2:$I$11,2,0))</f>
        <v>0.1</v>
      </c>
      <c r="P131" s="8">
        <f>COUNTIF(J$4:J131,J131)</f>
        <v>0</v>
      </c>
      <c r="Q131" s="8">
        <f>COUNTIF(K$4:K131,K131)</f>
        <v>1</v>
      </c>
    </row>
    <row r="132" spans="1:17" x14ac:dyDescent="0.25">
      <c r="A132" s="35">
        <f t="shared" si="7"/>
        <v>50000</v>
      </c>
      <c r="B132" s="8">
        <f t="shared" si="8"/>
        <v>0</v>
      </c>
      <c r="C132" s="8">
        <f t="shared" si="9"/>
        <v>44802</v>
      </c>
      <c r="D132" s="38">
        <f t="shared" si="10"/>
        <v>94811.02</v>
      </c>
      <c r="E132" s="39">
        <f t="shared" si="11"/>
        <v>4</v>
      </c>
      <c r="F132" s="42" t="s">
        <v>174</v>
      </c>
      <c r="G132" s="42" t="s">
        <v>369</v>
      </c>
      <c r="H132" s="42" t="s">
        <v>370</v>
      </c>
      <c r="I132" s="42" t="s">
        <v>105</v>
      </c>
      <c r="J132" s="43"/>
      <c r="K132" s="43">
        <v>50000</v>
      </c>
      <c r="L132" s="44">
        <v>44802</v>
      </c>
      <c r="M132" s="8" t="str">
        <f>VLOOKUP(MONTH($J132),Lookup!$A$2:$B$13,2,0)&amp;" "&amp;YEAR($J132)</f>
        <v>Jan 1900</v>
      </c>
      <c r="N132" s="34" t="str">
        <f t="shared" ref="N132:N195" si="12">IF(ISBLANK($J132),"1/1/9999",J132)</f>
        <v>1/1/9999</v>
      </c>
      <c r="O132" s="8">
        <f>IF(ISERROR(VLOOKUP($I132,Lookup!$H$2:$I$11,2,0)),"",VLOOKUP($I132,Lookup!$H$2:$I$11,2,0))</f>
        <v>0.02</v>
      </c>
      <c r="P132" s="8">
        <f>COUNTIF(J$4:J132,J132)</f>
        <v>0</v>
      </c>
      <c r="Q132" s="8">
        <f>COUNTIF(K$4:K132,K132)</f>
        <v>9</v>
      </c>
    </row>
    <row r="133" spans="1:17" x14ac:dyDescent="0.25">
      <c r="A133" s="35">
        <f t="shared" ref="A133:A196" si="13">K133</f>
        <v>50001</v>
      </c>
      <c r="B133" s="8">
        <f t="shared" ref="B133:B196" si="14">J133</f>
        <v>44915</v>
      </c>
      <c r="C133" s="8">
        <f t="shared" ref="C133:C196" si="15">L133</f>
        <v>44896</v>
      </c>
      <c r="D133" s="38">
        <f t="shared" ref="D133:D196" si="16">SUM(A133:C133)+SUM(O133:Q133)</f>
        <v>139842.1</v>
      </c>
      <c r="E133" s="39">
        <f t="shared" ref="E133:E196" si="17">IF($D133="","",COUNTIFS($F$4:$F$5000,$F133,$D$4:$D$5000,"&gt;"&amp;$D133))</f>
        <v>13</v>
      </c>
      <c r="F133" s="42" t="s">
        <v>371</v>
      </c>
      <c r="G133" s="42" t="s">
        <v>372</v>
      </c>
      <c r="H133" s="42" t="s">
        <v>373</v>
      </c>
      <c r="I133" s="42" t="s">
        <v>102</v>
      </c>
      <c r="J133" s="44">
        <v>44915</v>
      </c>
      <c r="K133" s="43">
        <v>50001</v>
      </c>
      <c r="L133" s="44">
        <v>44896</v>
      </c>
      <c r="M133" s="8" t="str">
        <f>VLOOKUP(MONTH($J133),Lookup!$A$2:$B$13,2,0)&amp;" "&amp;YEAR($J133)</f>
        <v>Dec 2022</v>
      </c>
      <c r="N133" s="34">
        <f t="shared" si="12"/>
        <v>44915</v>
      </c>
      <c r="O133" s="8">
        <f>IF(ISERROR(VLOOKUP($I133,Lookup!$H$2:$I$11,2,0)),"",VLOOKUP($I133,Lookup!$H$2:$I$11,2,0))</f>
        <v>0.1</v>
      </c>
      <c r="P133" s="8">
        <f>COUNTIF(J$4:J133,J133)</f>
        <v>2</v>
      </c>
      <c r="Q133" s="8">
        <f>COUNTIF(K$4:K133,K133)</f>
        <v>28</v>
      </c>
    </row>
    <row r="134" spans="1:17" x14ac:dyDescent="0.25">
      <c r="A134" s="35">
        <f t="shared" si="13"/>
        <v>75001</v>
      </c>
      <c r="B134" s="8">
        <f t="shared" si="14"/>
        <v>44943</v>
      </c>
      <c r="C134" s="8">
        <f t="shared" si="15"/>
        <v>44894</v>
      </c>
      <c r="D134" s="38">
        <f t="shared" si="16"/>
        <v>164841.1</v>
      </c>
      <c r="E134" s="39">
        <f t="shared" si="17"/>
        <v>12</v>
      </c>
      <c r="F134" s="42" t="s">
        <v>122</v>
      </c>
      <c r="G134" s="42" t="s">
        <v>374</v>
      </c>
      <c r="H134" s="42" t="s">
        <v>374</v>
      </c>
      <c r="I134" s="42" t="s">
        <v>102</v>
      </c>
      <c r="J134" s="44">
        <v>44943</v>
      </c>
      <c r="K134" s="43">
        <v>75001</v>
      </c>
      <c r="L134" s="44">
        <v>44894</v>
      </c>
      <c r="M134" s="8" t="str">
        <f>VLOOKUP(MONTH($J134),Lookup!$A$2:$B$13,2,0)&amp;" "&amp;YEAR($J134)</f>
        <v>Jan 2023</v>
      </c>
      <c r="N134" s="34">
        <f t="shared" si="12"/>
        <v>44943</v>
      </c>
      <c r="O134" s="8">
        <f>IF(ISERROR(VLOOKUP($I134,Lookup!$H$2:$I$11,2,0)),"",VLOOKUP($I134,Lookup!$H$2:$I$11,2,0))</f>
        <v>0.1</v>
      </c>
      <c r="P134" s="8">
        <f>COUNTIF(J$4:J134,J134)</f>
        <v>1</v>
      </c>
      <c r="Q134" s="8">
        <f>COUNTIF(K$4:K134,K134)</f>
        <v>2</v>
      </c>
    </row>
    <row r="135" spans="1:17" x14ac:dyDescent="0.25">
      <c r="A135" s="35">
        <f t="shared" si="13"/>
        <v>65000</v>
      </c>
      <c r="B135" s="8">
        <f t="shared" si="14"/>
        <v>44958</v>
      </c>
      <c r="C135" s="8">
        <f t="shared" si="15"/>
        <v>44909</v>
      </c>
      <c r="D135" s="38">
        <f t="shared" si="16"/>
        <v>154872.1</v>
      </c>
      <c r="E135" s="39">
        <f t="shared" si="17"/>
        <v>10</v>
      </c>
      <c r="F135" s="42" t="s">
        <v>128</v>
      </c>
      <c r="G135" s="42" t="s">
        <v>375</v>
      </c>
      <c r="H135" s="42" t="s">
        <v>375</v>
      </c>
      <c r="I135" s="42" t="s">
        <v>102</v>
      </c>
      <c r="J135" s="44">
        <v>44958</v>
      </c>
      <c r="K135" s="43">
        <v>65000</v>
      </c>
      <c r="L135" s="44">
        <v>44909</v>
      </c>
      <c r="M135" s="8" t="str">
        <f>VLOOKUP(MONTH($J135),Lookup!$A$2:$B$13,2,0)&amp;" "&amp;YEAR($J135)</f>
        <v>Feb 2023</v>
      </c>
      <c r="N135" s="34">
        <f t="shared" si="12"/>
        <v>44958</v>
      </c>
      <c r="O135" s="8">
        <f>IF(ISERROR(VLOOKUP($I135,Lookup!$H$2:$I$11,2,0)),"",VLOOKUP($I135,Lookup!$H$2:$I$11,2,0))</f>
        <v>0.1</v>
      </c>
      <c r="P135" s="8">
        <f>COUNTIF(J$4:J135,J135)</f>
        <v>4</v>
      </c>
      <c r="Q135" s="8">
        <f>COUNTIF(K$4:K135,K135)</f>
        <v>1</v>
      </c>
    </row>
    <row r="136" spans="1:17" x14ac:dyDescent="0.25">
      <c r="A136" s="35">
        <f t="shared" si="13"/>
        <v>50000</v>
      </c>
      <c r="B136" s="8">
        <f t="shared" si="14"/>
        <v>44941</v>
      </c>
      <c r="C136" s="8">
        <f t="shared" si="15"/>
        <v>44867</v>
      </c>
      <c r="D136" s="38">
        <f t="shared" si="16"/>
        <v>139820.1</v>
      </c>
      <c r="E136" s="39">
        <f t="shared" si="17"/>
        <v>39</v>
      </c>
      <c r="F136" s="42" t="s">
        <v>281</v>
      </c>
      <c r="G136" s="42" t="s">
        <v>376</v>
      </c>
      <c r="H136" s="42" t="s">
        <v>377</v>
      </c>
      <c r="I136" s="42" t="s">
        <v>102</v>
      </c>
      <c r="J136" s="44">
        <v>44941</v>
      </c>
      <c r="K136" s="43">
        <v>50000</v>
      </c>
      <c r="L136" s="44">
        <v>44867</v>
      </c>
      <c r="M136" s="8" t="str">
        <f>VLOOKUP(MONTH($J136),Lookup!$A$2:$B$13,2,0)&amp;" "&amp;YEAR($J136)</f>
        <v>Jan 2023</v>
      </c>
      <c r="N136" s="34">
        <f t="shared" si="12"/>
        <v>44941</v>
      </c>
      <c r="O136" s="8">
        <f>IF(ISERROR(VLOOKUP($I136,Lookup!$H$2:$I$11,2,0)),"",VLOOKUP($I136,Lookup!$H$2:$I$11,2,0))</f>
        <v>0.1</v>
      </c>
      <c r="P136" s="8">
        <f>COUNTIF(J$4:J136,J136)</f>
        <v>2</v>
      </c>
      <c r="Q136" s="8">
        <f>COUNTIF(K$4:K136,K136)</f>
        <v>10</v>
      </c>
    </row>
    <row r="137" spans="1:17" x14ac:dyDescent="0.25">
      <c r="A137" s="35">
        <f t="shared" si="13"/>
        <v>120000</v>
      </c>
      <c r="B137" s="8">
        <f t="shared" si="14"/>
        <v>44895</v>
      </c>
      <c r="C137" s="8">
        <f t="shared" si="15"/>
        <v>44901</v>
      </c>
      <c r="D137" s="38">
        <f t="shared" si="16"/>
        <v>209802.1</v>
      </c>
      <c r="E137" s="39">
        <f t="shared" si="17"/>
        <v>2</v>
      </c>
      <c r="F137" s="42" t="s">
        <v>106</v>
      </c>
      <c r="G137" s="42" t="s">
        <v>378</v>
      </c>
      <c r="H137" s="42" t="s">
        <v>379</v>
      </c>
      <c r="I137" s="42" t="s">
        <v>102</v>
      </c>
      <c r="J137" s="44">
        <v>44895</v>
      </c>
      <c r="K137" s="43">
        <v>120000</v>
      </c>
      <c r="L137" s="44">
        <v>44901</v>
      </c>
      <c r="M137" s="8" t="str">
        <f>VLOOKUP(MONTH($J137),Lookup!$A$2:$B$13,2,0)&amp;" "&amp;YEAR($J137)</f>
        <v>Nov 2022</v>
      </c>
      <c r="N137" s="34">
        <f t="shared" si="12"/>
        <v>44895</v>
      </c>
      <c r="O137" s="8">
        <f>IF(ISERROR(VLOOKUP($I137,Lookup!$H$2:$I$11,2,0)),"",VLOOKUP($I137,Lookup!$H$2:$I$11,2,0))</f>
        <v>0.1</v>
      </c>
      <c r="P137" s="8">
        <f>COUNTIF(J$4:J137,J137)</f>
        <v>5</v>
      </c>
      <c r="Q137" s="8">
        <f>COUNTIF(K$4:K137,K137)</f>
        <v>1</v>
      </c>
    </row>
    <row r="138" spans="1:17" ht="30" x14ac:dyDescent="0.25">
      <c r="A138" s="35">
        <f t="shared" si="13"/>
        <v>60000</v>
      </c>
      <c r="B138" s="8">
        <f t="shared" si="14"/>
        <v>44942</v>
      </c>
      <c r="C138" s="8">
        <f t="shared" si="15"/>
        <v>44909</v>
      </c>
      <c r="D138" s="38">
        <f t="shared" si="16"/>
        <v>149859.1</v>
      </c>
      <c r="E138" s="39">
        <f t="shared" si="17"/>
        <v>7</v>
      </c>
      <c r="F138" s="42" t="s">
        <v>13</v>
      </c>
      <c r="G138" s="42" t="s">
        <v>380</v>
      </c>
      <c r="H138" s="42" t="s">
        <v>381</v>
      </c>
      <c r="I138" s="42" t="s">
        <v>102</v>
      </c>
      <c r="J138" s="44">
        <v>44942</v>
      </c>
      <c r="K138" s="43">
        <v>60000</v>
      </c>
      <c r="L138" s="44">
        <v>44909</v>
      </c>
      <c r="M138" s="8" t="str">
        <f>VLOOKUP(MONTH($J138),Lookup!$A$2:$B$13,2,0)&amp;" "&amp;YEAR($J138)</f>
        <v>Jan 2023</v>
      </c>
      <c r="N138" s="34">
        <f t="shared" si="12"/>
        <v>44942</v>
      </c>
      <c r="O138" s="8">
        <f>IF(ISERROR(VLOOKUP($I138,Lookup!$H$2:$I$11,2,0)),"",VLOOKUP($I138,Lookup!$H$2:$I$11,2,0))</f>
        <v>0.1</v>
      </c>
      <c r="P138" s="8">
        <f>COUNTIF(J$4:J138,J138)</f>
        <v>5</v>
      </c>
      <c r="Q138" s="8">
        <f>COUNTIF(K$4:K138,K138)</f>
        <v>3</v>
      </c>
    </row>
    <row r="139" spans="1:17" x14ac:dyDescent="0.25">
      <c r="A139" s="35">
        <f t="shared" si="13"/>
        <v>200000</v>
      </c>
      <c r="B139" s="8">
        <f t="shared" si="14"/>
        <v>44926</v>
      </c>
      <c r="C139" s="8">
        <f t="shared" si="15"/>
        <v>44883</v>
      </c>
      <c r="D139" s="38">
        <f t="shared" si="16"/>
        <v>289822.02</v>
      </c>
      <c r="E139" s="39">
        <f t="shared" si="17"/>
        <v>6</v>
      </c>
      <c r="F139" s="42" t="s">
        <v>131</v>
      </c>
      <c r="G139" s="42" t="s">
        <v>382</v>
      </c>
      <c r="H139" s="42" t="s">
        <v>383</v>
      </c>
      <c r="I139" s="42" t="s">
        <v>105</v>
      </c>
      <c r="J139" s="44">
        <v>44926</v>
      </c>
      <c r="K139" s="43">
        <v>200000</v>
      </c>
      <c r="L139" s="44">
        <v>44883</v>
      </c>
      <c r="M139" s="8" t="str">
        <f>VLOOKUP(MONTH($J139),Lookup!$A$2:$B$13,2,0)&amp;" "&amp;YEAR($J139)</f>
        <v>Dec 2022</v>
      </c>
      <c r="N139" s="34">
        <f t="shared" si="12"/>
        <v>44926</v>
      </c>
      <c r="O139" s="8">
        <f>IF(ISERROR(VLOOKUP($I139,Lookup!$H$2:$I$11,2,0)),"",VLOOKUP($I139,Lookup!$H$2:$I$11,2,0))</f>
        <v>0.02</v>
      </c>
      <c r="P139" s="8">
        <f>COUNTIF(J$4:J139,J139)</f>
        <v>10</v>
      </c>
      <c r="Q139" s="8">
        <f>COUNTIF(K$4:K139,K139)</f>
        <v>3</v>
      </c>
    </row>
    <row r="140" spans="1:17" x14ac:dyDescent="0.25">
      <c r="A140" s="35">
        <f t="shared" si="13"/>
        <v>50001</v>
      </c>
      <c r="B140" s="8">
        <f t="shared" si="14"/>
        <v>44869</v>
      </c>
      <c r="C140" s="8">
        <f t="shared" si="15"/>
        <v>44907</v>
      </c>
      <c r="D140" s="38">
        <f t="shared" si="16"/>
        <v>139807.1</v>
      </c>
      <c r="E140" s="39">
        <f t="shared" si="17"/>
        <v>23</v>
      </c>
      <c r="F140" s="42" t="s">
        <v>222</v>
      </c>
      <c r="G140" s="42" t="s">
        <v>384</v>
      </c>
      <c r="H140" s="42" t="s">
        <v>385</v>
      </c>
      <c r="I140" s="42" t="s">
        <v>102</v>
      </c>
      <c r="J140" s="44">
        <v>44869</v>
      </c>
      <c r="K140" s="43">
        <v>50001</v>
      </c>
      <c r="L140" s="44">
        <v>44907</v>
      </c>
      <c r="M140" s="8" t="str">
        <f>VLOOKUP(MONTH($J140),Lookup!$A$2:$B$13,2,0)&amp;" "&amp;YEAR($J140)</f>
        <v>Nov 2022</v>
      </c>
      <c r="N140" s="34">
        <f t="shared" si="12"/>
        <v>44869</v>
      </c>
      <c r="O140" s="8">
        <f>IF(ISERROR(VLOOKUP($I140,Lookup!$H$2:$I$11,2,0)),"",VLOOKUP($I140,Lookup!$H$2:$I$11,2,0))</f>
        <v>0.1</v>
      </c>
      <c r="P140" s="8">
        <f>COUNTIF(J$4:J140,J140)</f>
        <v>1</v>
      </c>
      <c r="Q140" s="8">
        <f>COUNTIF(K$4:K140,K140)</f>
        <v>29</v>
      </c>
    </row>
    <row r="141" spans="1:17" x14ac:dyDescent="0.25">
      <c r="A141" s="35">
        <f t="shared" si="13"/>
        <v>50000</v>
      </c>
      <c r="B141" s="8">
        <f t="shared" si="14"/>
        <v>44951</v>
      </c>
      <c r="C141" s="8">
        <f t="shared" si="15"/>
        <v>44875</v>
      </c>
      <c r="D141" s="38">
        <f t="shared" si="16"/>
        <v>139841.01999999999</v>
      </c>
      <c r="E141" s="39">
        <f t="shared" si="17"/>
        <v>14</v>
      </c>
      <c r="F141" s="42" t="s">
        <v>153</v>
      </c>
      <c r="G141" s="42" t="s">
        <v>386</v>
      </c>
      <c r="H141" s="42" t="s">
        <v>387</v>
      </c>
      <c r="I141" s="42" t="s">
        <v>105</v>
      </c>
      <c r="J141" s="44">
        <v>44951</v>
      </c>
      <c r="K141" s="43">
        <v>50000</v>
      </c>
      <c r="L141" s="44">
        <v>44875</v>
      </c>
      <c r="M141" s="8" t="str">
        <f>VLOOKUP(MONTH($J141),Lookup!$A$2:$B$13,2,0)&amp;" "&amp;YEAR($J141)</f>
        <v>Jan 2023</v>
      </c>
      <c r="N141" s="34">
        <f t="shared" si="12"/>
        <v>44951</v>
      </c>
      <c r="O141" s="8">
        <f>IF(ISERROR(VLOOKUP($I141,Lookup!$H$2:$I$11,2,0)),"",VLOOKUP($I141,Lookup!$H$2:$I$11,2,0))</f>
        <v>0.02</v>
      </c>
      <c r="P141" s="8">
        <f>COUNTIF(J$4:J141,J141)</f>
        <v>4</v>
      </c>
      <c r="Q141" s="8">
        <f>COUNTIF(K$4:K141,K141)</f>
        <v>11</v>
      </c>
    </row>
    <row r="142" spans="1:17" x14ac:dyDescent="0.25">
      <c r="A142" s="35">
        <f t="shared" si="13"/>
        <v>100001</v>
      </c>
      <c r="B142" s="8">
        <f t="shared" si="14"/>
        <v>44935</v>
      </c>
      <c r="C142" s="8">
        <f t="shared" si="15"/>
        <v>44908</v>
      </c>
      <c r="D142" s="38">
        <f t="shared" si="16"/>
        <v>189858.02</v>
      </c>
      <c r="E142" s="39">
        <f t="shared" si="17"/>
        <v>24</v>
      </c>
      <c r="F142" s="42" t="s">
        <v>254</v>
      </c>
      <c r="G142" s="42" t="s">
        <v>388</v>
      </c>
      <c r="H142" s="42" t="s">
        <v>389</v>
      </c>
      <c r="I142" s="42" t="s">
        <v>105</v>
      </c>
      <c r="J142" s="44">
        <v>44935</v>
      </c>
      <c r="K142" s="43">
        <v>100001</v>
      </c>
      <c r="L142" s="44">
        <v>44908</v>
      </c>
      <c r="M142" s="8" t="str">
        <f>VLOOKUP(MONTH($J142),Lookup!$A$2:$B$13,2,0)&amp;" "&amp;YEAR($J142)</f>
        <v>Jan 2023</v>
      </c>
      <c r="N142" s="34">
        <f t="shared" si="12"/>
        <v>44935</v>
      </c>
      <c r="O142" s="8">
        <f>IF(ISERROR(VLOOKUP($I142,Lookup!$H$2:$I$11,2,0)),"",VLOOKUP($I142,Lookup!$H$2:$I$11,2,0))</f>
        <v>0.02</v>
      </c>
      <c r="P142" s="8">
        <f>COUNTIF(J$4:J142,J142)</f>
        <v>4</v>
      </c>
      <c r="Q142" s="8">
        <f>COUNTIF(K$4:K142,K142)</f>
        <v>10</v>
      </c>
    </row>
    <row r="143" spans="1:17" x14ac:dyDescent="0.25">
      <c r="A143" s="35">
        <f t="shared" si="13"/>
        <v>50000</v>
      </c>
      <c r="B143" s="8">
        <f t="shared" si="14"/>
        <v>44928</v>
      </c>
      <c r="C143" s="8">
        <f t="shared" si="15"/>
        <v>44908</v>
      </c>
      <c r="D143" s="38">
        <f t="shared" si="16"/>
        <v>139849.1</v>
      </c>
      <c r="E143" s="39">
        <f t="shared" si="17"/>
        <v>16</v>
      </c>
      <c r="F143" s="42" t="s">
        <v>159</v>
      </c>
      <c r="G143" s="42" t="s">
        <v>390</v>
      </c>
      <c r="H143" s="42" t="s">
        <v>391</v>
      </c>
      <c r="I143" s="42" t="s">
        <v>102</v>
      </c>
      <c r="J143" s="44">
        <v>44928</v>
      </c>
      <c r="K143" s="43">
        <v>50000</v>
      </c>
      <c r="L143" s="44">
        <v>44908</v>
      </c>
      <c r="M143" s="8" t="str">
        <f>VLOOKUP(MONTH($J143),Lookup!$A$2:$B$13,2,0)&amp;" "&amp;YEAR($J143)</f>
        <v>Jan 2023</v>
      </c>
      <c r="N143" s="34">
        <f t="shared" si="12"/>
        <v>44928</v>
      </c>
      <c r="O143" s="8">
        <f>IF(ISERROR(VLOOKUP($I143,Lookup!$H$2:$I$11,2,0)),"",VLOOKUP($I143,Lookup!$H$2:$I$11,2,0))</f>
        <v>0.1</v>
      </c>
      <c r="P143" s="8">
        <f>COUNTIF(J$4:J143,J143)</f>
        <v>1</v>
      </c>
      <c r="Q143" s="8">
        <f>COUNTIF(K$4:K143,K143)</f>
        <v>12</v>
      </c>
    </row>
    <row r="144" spans="1:17" x14ac:dyDescent="0.25">
      <c r="A144" s="35">
        <f t="shared" si="13"/>
        <v>200000</v>
      </c>
      <c r="B144" s="8">
        <f t="shared" si="14"/>
        <v>44917</v>
      </c>
      <c r="C144" s="8">
        <f t="shared" si="15"/>
        <v>44902</v>
      </c>
      <c r="D144" s="38">
        <f t="shared" si="16"/>
        <v>289825.02</v>
      </c>
      <c r="E144" s="39">
        <f t="shared" si="17"/>
        <v>5</v>
      </c>
      <c r="F144" s="42" t="s">
        <v>392</v>
      </c>
      <c r="G144" s="42" t="s">
        <v>393</v>
      </c>
      <c r="H144" s="42" t="s">
        <v>394</v>
      </c>
      <c r="I144" s="42" t="s">
        <v>105</v>
      </c>
      <c r="J144" s="44">
        <v>44917</v>
      </c>
      <c r="K144" s="43">
        <v>200000</v>
      </c>
      <c r="L144" s="44">
        <v>44902</v>
      </c>
      <c r="M144" s="8" t="str">
        <f>VLOOKUP(MONTH($J144),Lookup!$A$2:$B$13,2,0)&amp;" "&amp;YEAR($J144)</f>
        <v>Dec 2022</v>
      </c>
      <c r="N144" s="34">
        <f t="shared" si="12"/>
        <v>44917</v>
      </c>
      <c r="O144" s="8">
        <f>IF(ISERROR(VLOOKUP($I144,Lookup!$H$2:$I$11,2,0)),"",VLOOKUP($I144,Lookup!$H$2:$I$11,2,0))</f>
        <v>0.02</v>
      </c>
      <c r="P144" s="8">
        <f>COUNTIF(J$4:J144,J144)</f>
        <v>2</v>
      </c>
      <c r="Q144" s="8">
        <f>COUNTIF(K$4:K144,K144)</f>
        <v>4</v>
      </c>
    </row>
    <row r="145" spans="1:17" x14ac:dyDescent="0.25">
      <c r="A145" s="35">
        <f t="shared" si="13"/>
        <v>50001</v>
      </c>
      <c r="B145" s="8">
        <f t="shared" si="14"/>
        <v>44957</v>
      </c>
      <c r="C145" s="8">
        <f t="shared" si="15"/>
        <v>44907</v>
      </c>
      <c r="D145" s="38">
        <f t="shared" si="16"/>
        <v>139899.01999999999</v>
      </c>
      <c r="E145" s="39">
        <f t="shared" si="17"/>
        <v>23</v>
      </c>
      <c r="F145" s="42" t="s">
        <v>122</v>
      </c>
      <c r="G145" s="42" t="s">
        <v>395</v>
      </c>
      <c r="H145" s="42" t="s">
        <v>396</v>
      </c>
      <c r="I145" s="42" t="s">
        <v>105</v>
      </c>
      <c r="J145" s="44">
        <v>44957</v>
      </c>
      <c r="K145" s="43">
        <v>50001</v>
      </c>
      <c r="L145" s="44">
        <v>44907</v>
      </c>
      <c r="M145" s="8" t="str">
        <f>VLOOKUP(MONTH($J145),Lookup!$A$2:$B$13,2,0)&amp;" "&amp;YEAR($J145)</f>
        <v>Jan 2023</v>
      </c>
      <c r="N145" s="34">
        <f t="shared" si="12"/>
        <v>44957</v>
      </c>
      <c r="O145" s="8">
        <f>IF(ISERROR(VLOOKUP($I145,Lookup!$H$2:$I$11,2,0)),"",VLOOKUP($I145,Lookup!$H$2:$I$11,2,0))</f>
        <v>0.02</v>
      </c>
      <c r="P145" s="8">
        <f>COUNTIF(J$4:J145,J145)</f>
        <v>4</v>
      </c>
      <c r="Q145" s="8">
        <f>COUNTIF(K$4:K145,K145)</f>
        <v>30</v>
      </c>
    </row>
    <row r="146" spans="1:17" x14ac:dyDescent="0.25">
      <c r="A146" s="35">
        <f t="shared" si="13"/>
        <v>50001</v>
      </c>
      <c r="B146" s="8">
        <f t="shared" si="14"/>
        <v>44985</v>
      </c>
      <c r="C146" s="8">
        <f t="shared" si="15"/>
        <v>44868</v>
      </c>
      <c r="D146" s="38">
        <f t="shared" si="16"/>
        <v>139892.1</v>
      </c>
      <c r="E146" s="39">
        <f t="shared" si="17"/>
        <v>22</v>
      </c>
      <c r="F146" s="42" t="s">
        <v>106</v>
      </c>
      <c r="G146" s="42" t="s">
        <v>397</v>
      </c>
      <c r="H146" s="42" t="s">
        <v>398</v>
      </c>
      <c r="I146" s="42" t="s">
        <v>102</v>
      </c>
      <c r="J146" s="44">
        <v>44985</v>
      </c>
      <c r="K146" s="43">
        <v>50001</v>
      </c>
      <c r="L146" s="44">
        <v>44868</v>
      </c>
      <c r="M146" s="8" t="str">
        <f>VLOOKUP(MONTH($J146),Lookup!$A$2:$B$13,2,0)&amp;" "&amp;YEAR($J146)</f>
        <v>Feb 2023</v>
      </c>
      <c r="N146" s="34">
        <f t="shared" si="12"/>
        <v>44985</v>
      </c>
      <c r="O146" s="8">
        <f>IF(ISERROR(VLOOKUP($I146,Lookup!$H$2:$I$11,2,0)),"",VLOOKUP($I146,Lookup!$H$2:$I$11,2,0))</f>
        <v>0.1</v>
      </c>
      <c r="P146" s="8">
        <f>COUNTIF(J$4:J146,J146)</f>
        <v>7</v>
      </c>
      <c r="Q146" s="8">
        <f>COUNTIF(K$4:K146,K146)</f>
        <v>31</v>
      </c>
    </row>
    <row r="147" spans="1:17" x14ac:dyDescent="0.25">
      <c r="A147" s="35">
        <f t="shared" si="13"/>
        <v>50001</v>
      </c>
      <c r="B147" s="8">
        <f t="shared" si="14"/>
        <v>44890</v>
      </c>
      <c r="C147" s="8">
        <f t="shared" si="15"/>
        <v>44894</v>
      </c>
      <c r="D147" s="38">
        <f t="shared" si="16"/>
        <v>139819.1</v>
      </c>
      <c r="E147" s="39">
        <f t="shared" si="17"/>
        <v>3</v>
      </c>
      <c r="F147" s="42" t="s">
        <v>174</v>
      </c>
      <c r="G147" s="42" t="s">
        <v>399</v>
      </c>
      <c r="H147" s="42" t="s">
        <v>400</v>
      </c>
      <c r="I147" s="42" t="s">
        <v>102</v>
      </c>
      <c r="J147" s="44">
        <v>44890</v>
      </c>
      <c r="K147" s="43">
        <v>50001</v>
      </c>
      <c r="L147" s="44">
        <v>44894</v>
      </c>
      <c r="M147" s="8" t="str">
        <f>VLOOKUP(MONTH($J147),Lookup!$A$2:$B$13,2,0)&amp;" "&amp;YEAR($J147)</f>
        <v>Nov 2022</v>
      </c>
      <c r="N147" s="34">
        <f t="shared" si="12"/>
        <v>44890</v>
      </c>
      <c r="O147" s="8">
        <f>IF(ISERROR(VLOOKUP($I147,Lookup!$H$2:$I$11,2,0)),"",VLOOKUP($I147,Lookup!$H$2:$I$11,2,0))</f>
        <v>0.1</v>
      </c>
      <c r="P147" s="8">
        <f>COUNTIF(J$4:J147,J147)</f>
        <v>2</v>
      </c>
      <c r="Q147" s="8">
        <f>COUNTIF(K$4:K147,K147)</f>
        <v>32</v>
      </c>
    </row>
    <row r="148" spans="1:17" x14ac:dyDescent="0.25">
      <c r="A148" s="35">
        <f t="shared" si="13"/>
        <v>250000</v>
      </c>
      <c r="B148" s="8">
        <f t="shared" si="14"/>
        <v>44957</v>
      </c>
      <c r="C148" s="8">
        <f t="shared" si="15"/>
        <v>44904</v>
      </c>
      <c r="D148" s="38">
        <f t="shared" si="16"/>
        <v>339868.1</v>
      </c>
      <c r="E148" s="39">
        <f t="shared" si="17"/>
        <v>3</v>
      </c>
      <c r="F148" s="42" t="s">
        <v>193</v>
      </c>
      <c r="G148" s="42" t="s">
        <v>401</v>
      </c>
      <c r="H148" s="42" t="s">
        <v>402</v>
      </c>
      <c r="I148" s="42" t="s">
        <v>102</v>
      </c>
      <c r="J148" s="44">
        <v>44957</v>
      </c>
      <c r="K148" s="43">
        <v>250000</v>
      </c>
      <c r="L148" s="44">
        <v>44904</v>
      </c>
      <c r="M148" s="8" t="str">
        <f>VLOOKUP(MONTH($J148),Lookup!$A$2:$B$13,2,0)&amp;" "&amp;YEAR($J148)</f>
        <v>Jan 2023</v>
      </c>
      <c r="N148" s="34">
        <f t="shared" si="12"/>
        <v>44957</v>
      </c>
      <c r="O148" s="8">
        <f>IF(ISERROR(VLOOKUP($I148,Lookup!$H$2:$I$11,2,0)),"",VLOOKUP($I148,Lookup!$H$2:$I$11,2,0))</f>
        <v>0.1</v>
      </c>
      <c r="P148" s="8">
        <f>COUNTIF(J$4:J148,J148)</f>
        <v>5</v>
      </c>
      <c r="Q148" s="8">
        <f>COUNTIF(K$4:K148,K148)</f>
        <v>2</v>
      </c>
    </row>
    <row r="149" spans="1:17" x14ac:dyDescent="0.25">
      <c r="A149" s="35">
        <f t="shared" si="13"/>
        <v>70000</v>
      </c>
      <c r="B149" s="8">
        <f t="shared" si="14"/>
        <v>44869</v>
      </c>
      <c r="C149" s="8">
        <f t="shared" si="15"/>
        <v>44887</v>
      </c>
      <c r="D149" s="38">
        <f t="shared" si="16"/>
        <v>159760.1</v>
      </c>
      <c r="E149" s="39">
        <f t="shared" si="17"/>
        <v>10</v>
      </c>
      <c r="F149" s="42" t="s">
        <v>125</v>
      </c>
      <c r="G149" s="42" t="s">
        <v>403</v>
      </c>
      <c r="H149" s="42" t="s">
        <v>404</v>
      </c>
      <c r="I149" s="42" t="s">
        <v>102</v>
      </c>
      <c r="J149" s="44">
        <v>44869</v>
      </c>
      <c r="K149" s="43">
        <v>70000</v>
      </c>
      <c r="L149" s="44">
        <v>44887</v>
      </c>
      <c r="M149" s="8" t="str">
        <f>VLOOKUP(MONTH($J149),Lookup!$A$2:$B$13,2,0)&amp;" "&amp;YEAR($J149)</f>
        <v>Nov 2022</v>
      </c>
      <c r="N149" s="34">
        <f t="shared" si="12"/>
        <v>44869</v>
      </c>
      <c r="O149" s="8">
        <f>IF(ISERROR(VLOOKUP($I149,Lookup!$H$2:$I$11,2,0)),"",VLOOKUP($I149,Lookup!$H$2:$I$11,2,0))</f>
        <v>0.1</v>
      </c>
      <c r="P149" s="8">
        <f>COUNTIF(J$4:J149,J149)</f>
        <v>2</v>
      </c>
      <c r="Q149" s="8">
        <f>COUNTIF(K$4:K149,K149)</f>
        <v>2</v>
      </c>
    </row>
    <row r="150" spans="1:17" x14ac:dyDescent="0.25">
      <c r="A150" s="35">
        <f t="shared" si="13"/>
        <v>50000</v>
      </c>
      <c r="B150" s="8">
        <f t="shared" si="14"/>
        <v>44927</v>
      </c>
      <c r="C150" s="8">
        <f t="shared" si="15"/>
        <v>44900</v>
      </c>
      <c r="D150" s="38">
        <f t="shared" si="16"/>
        <v>139845.01999999999</v>
      </c>
      <c r="E150" s="39">
        <f t="shared" si="17"/>
        <v>26</v>
      </c>
      <c r="F150" s="42" t="s">
        <v>117</v>
      </c>
      <c r="G150" s="42" t="s">
        <v>405</v>
      </c>
      <c r="H150" s="42" t="s">
        <v>406</v>
      </c>
      <c r="I150" s="42" t="s">
        <v>105</v>
      </c>
      <c r="J150" s="44">
        <v>44927</v>
      </c>
      <c r="K150" s="43">
        <v>50000</v>
      </c>
      <c r="L150" s="44">
        <v>44900</v>
      </c>
      <c r="M150" s="8" t="str">
        <f>VLOOKUP(MONTH($J150),Lookup!$A$2:$B$13,2,0)&amp;" "&amp;YEAR($J150)</f>
        <v>Jan 2023</v>
      </c>
      <c r="N150" s="34">
        <f t="shared" si="12"/>
        <v>44927</v>
      </c>
      <c r="O150" s="8">
        <f>IF(ISERROR(VLOOKUP($I150,Lookup!$H$2:$I$11,2,0)),"",VLOOKUP($I150,Lookup!$H$2:$I$11,2,0))</f>
        <v>0.02</v>
      </c>
      <c r="P150" s="8">
        <f>COUNTIF(J$4:J150,J150)</f>
        <v>5</v>
      </c>
      <c r="Q150" s="8">
        <f>COUNTIF(K$4:K150,K150)</f>
        <v>13</v>
      </c>
    </row>
    <row r="151" spans="1:17" x14ac:dyDescent="0.25">
      <c r="A151" s="35">
        <f t="shared" si="13"/>
        <v>54000</v>
      </c>
      <c r="B151" s="8">
        <f t="shared" si="14"/>
        <v>44869</v>
      </c>
      <c r="C151" s="8">
        <f t="shared" si="15"/>
        <v>44896</v>
      </c>
      <c r="D151" s="38">
        <f t="shared" si="16"/>
        <v>143769.01999999999</v>
      </c>
      <c r="E151" s="39">
        <f t="shared" si="17"/>
        <v>18</v>
      </c>
      <c r="F151" s="42" t="s">
        <v>125</v>
      </c>
      <c r="G151" s="42" t="s">
        <v>407</v>
      </c>
      <c r="H151" s="42" t="s">
        <v>408</v>
      </c>
      <c r="I151" s="42" t="s">
        <v>105</v>
      </c>
      <c r="J151" s="44">
        <v>44869</v>
      </c>
      <c r="K151" s="43">
        <v>54000</v>
      </c>
      <c r="L151" s="44">
        <v>44896</v>
      </c>
      <c r="M151" s="8" t="str">
        <f>VLOOKUP(MONTH($J151),Lookup!$A$2:$B$13,2,0)&amp;" "&amp;YEAR($J151)</f>
        <v>Nov 2022</v>
      </c>
      <c r="N151" s="34">
        <f t="shared" si="12"/>
        <v>44869</v>
      </c>
      <c r="O151" s="8">
        <f>IF(ISERROR(VLOOKUP($I151,Lookup!$H$2:$I$11,2,0)),"",VLOOKUP($I151,Lookup!$H$2:$I$11,2,0))</f>
        <v>0.02</v>
      </c>
      <c r="P151" s="8">
        <f>COUNTIF(J$4:J151,J151)</f>
        <v>3</v>
      </c>
      <c r="Q151" s="8">
        <f>COUNTIF(K$4:K151,K151)</f>
        <v>1</v>
      </c>
    </row>
    <row r="152" spans="1:17" x14ac:dyDescent="0.25">
      <c r="A152" s="35">
        <f t="shared" si="13"/>
        <v>100001</v>
      </c>
      <c r="B152" s="8">
        <f t="shared" si="14"/>
        <v>44895</v>
      </c>
      <c r="C152" s="8">
        <f t="shared" si="15"/>
        <v>44910</v>
      </c>
      <c r="D152" s="38">
        <f t="shared" si="16"/>
        <v>189823.02</v>
      </c>
      <c r="E152" s="39">
        <f t="shared" si="17"/>
        <v>18</v>
      </c>
      <c r="F152" s="42" t="s">
        <v>114</v>
      </c>
      <c r="G152" s="42" t="s">
        <v>409</v>
      </c>
      <c r="H152" s="42" t="s">
        <v>409</v>
      </c>
      <c r="I152" s="42" t="s">
        <v>105</v>
      </c>
      <c r="J152" s="44">
        <v>44895</v>
      </c>
      <c r="K152" s="43">
        <v>100001</v>
      </c>
      <c r="L152" s="44">
        <v>44910</v>
      </c>
      <c r="M152" s="8" t="str">
        <f>VLOOKUP(MONTH($J152),Lookup!$A$2:$B$13,2,0)&amp;" "&amp;YEAR($J152)</f>
        <v>Nov 2022</v>
      </c>
      <c r="N152" s="34">
        <f t="shared" si="12"/>
        <v>44895</v>
      </c>
      <c r="O152" s="8">
        <f>IF(ISERROR(VLOOKUP($I152,Lookup!$H$2:$I$11,2,0)),"",VLOOKUP($I152,Lookup!$H$2:$I$11,2,0))</f>
        <v>0.02</v>
      </c>
      <c r="P152" s="8">
        <f>COUNTIF(J$4:J152,J152)</f>
        <v>6</v>
      </c>
      <c r="Q152" s="8">
        <f>COUNTIF(K$4:K152,K152)</f>
        <v>11</v>
      </c>
    </row>
    <row r="153" spans="1:17" x14ac:dyDescent="0.25">
      <c r="A153" s="35">
        <f t="shared" si="13"/>
        <v>50001</v>
      </c>
      <c r="B153" s="8">
        <f t="shared" si="14"/>
        <v>44957</v>
      </c>
      <c r="C153" s="8">
        <f t="shared" si="15"/>
        <v>44868</v>
      </c>
      <c r="D153" s="38">
        <f t="shared" si="16"/>
        <v>139865.01999999999</v>
      </c>
      <c r="E153" s="39">
        <f t="shared" si="17"/>
        <v>31</v>
      </c>
      <c r="F153" s="42" t="s">
        <v>246</v>
      </c>
      <c r="G153" s="42" t="s">
        <v>410</v>
      </c>
      <c r="H153" s="42" t="s">
        <v>411</v>
      </c>
      <c r="I153" s="42" t="s">
        <v>105</v>
      </c>
      <c r="J153" s="44">
        <v>44957</v>
      </c>
      <c r="K153" s="43">
        <v>50001</v>
      </c>
      <c r="L153" s="44">
        <v>44868</v>
      </c>
      <c r="M153" s="8" t="str">
        <f>VLOOKUP(MONTH($J153),Lookup!$A$2:$B$13,2,0)&amp;" "&amp;YEAR($J153)</f>
        <v>Jan 2023</v>
      </c>
      <c r="N153" s="34">
        <f t="shared" si="12"/>
        <v>44957</v>
      </c>
      <c r="O153" s="8">
        <f>IF(ISERROR(VLOOKUP($I153,Lookup!$H$2:$I$11,2,0)),"",VLOOKUP($I153,Lookup!$H$2:$I$11,2,0))</f>
        <v>0.02</v>
      </c>
      <c r="P153" s="8">
        <f>COUNTIF(J$4:J153,J153)</f>
        <v>6</v>
      </c>
      <c r="Q153" s="8">
        <f>COUNTIF(K$4:K153,K153)</f>
        <v>33</v>
      </c>
    </row>
    <row r="154" spans="1:17" x14ac:dyDescent="0.25">
      <c r="A154" s="35">
        <f t="shared" si="13"/>
        <v>50001</v>
      </c>
      <c r="B154" s="8">
        <f t="shared" si="14"/>
        <v>44879</v>
      </c>
      <c r="C154" s="8">
        <f t="shared" si="15"/>
        <v>44865</v>
      </c>
      <c r="D154" s="38">
        <f t="shared" si="16"/>
        <v>139781.01999999999</v>
      </c>
      <c r="E154" s="39">
        <f t="shared" si="17"/>
        <v>14</v>
      </c>
      <c r="F154" s="42" t="s">
        <v>148</v>
      </c>
      <c r="G154" s="42" t="s">
        <v>412</v>
      </c>
      <c r="H154" s="42" t="s">
        <v>413</v>
      </c>
      <c r="I154" s="42" t="s">
        <v>105</v>
      </c>
      <c r="J154" s="44">
        <v>44879</v>
      </c>
      <c r="K154" s="43">
        <v>50001</v>
      </c>
      <c r="L154" s="44">
        <v>44865</v>
      </c>
      <c r="M154" s="8" t="str">
        <f>VLOOKUP(MONTH($J154),Lookup!$A$2:$B$13,2,0)&amp;" "&amp;YEAR($J154)</f>
        <v>Nov 2022</v>
      </c>
      <c r="N154" s="34">
        <f t="shared" si="12"/>
        <v>44879</v>
      </c>
      <c r="O154" s="8">
        <f>IF(ISERROR(VLOOKUP($I154,Lookup!$H$2:$I$11,2,0)),"",VLOOKUP($I154,Lookup!$H$2:$I$11,2,0))</f>
        <v>0.02</v>
      </c>
      <c r="P154" s="8">
        <f>COUNTIF(J$4:J154,J154)</f>
        <v>2</v>
      </c>
      <c r="Q154" s="8">
        <f>COUNTIF(K$4:K154,K154)</f>
        <v>34</v>
      </c>
    </row>
    <row r="155" spans="1:17" ht="30" x14ac:dyDescent="0.25">
      <c r="A155" s="35">
        <f t="shared" si="13"/>
        <v>50001</v>
      </c>
      <c r="B155" s="8">
        <f t="shared" si="14"/>
        <v>44958</v>
      </c>
      <c r="C155" s="8">
        <f t="shared" si="15"/>
        <v>44907</v>
      </c>
      <c r="D155" s="38">
        <f t="shared" si="16"/>
        <v>139906.01999999999</v>
      </c>
      <c r="E155" s="39">
        <f t="shared" si="17"/>
        <v>33</v>
      </c>
      <c r="F155" s="42" t="s">
        <v>145</v>
      </c>
      <c r="G155" s="42" t="s">
        <v>414</v>
      </c>
      <c r="H155" s="42" t="s">
        <v>415</v>
      </c>
      <c r="I155" s="42" t="s">
        <v>105</v>
      </c>
      <c r="J155" s="44">
        <v>44958</v>
      </c>
      <c r="K155" s="43">
        <v>50001</v>
      </c>
      <c r="L155" s="44">
        <v>44907</v>
      </c>
      <c r="M155" s="8" t="str">
        <f>VLOOKUP(MONTH($J155),Lookup!$A$2:$B$13,2,0)&amp;" "&amp;YEAR($J155)</f>
        <v>Feb 2023</v>
      </c>
      <c r="N155" s="34">
        <f t="shared" si="12"/>
        <v>44958</v>
      </c>
      <c r="O155" s="8">
        <f>IF(ISERROR(VLOOKUP($I155,Lookup!$H$2:$I$11,2,0)),"",VLOOKUP($I155,Lookup!$H$2:$I$11,2,0))</f>
        <v>0.02</v>
      </c>
      <c r="P155" s="8">
        <f>COUNTIF(J$4:J155,J155)</f>
        <v>5</v>
      </c>
      <c r="Q155" s="8">
        <f>COUNTIF(K$4:K155,K155)</f>
        <v>35</v>
      </c>
    </row>
    <row r="156" spans="1:17" x14ac:dyDescent="0.25">
      <c r="A156" s="35">
        <f t="shared" si="13"/>
        <v>60000</v>
      </c>
      <c r="B156" s="8">
        <f t="shared" si="14"/>
        <v>44916</v>
      </c>
      <c r="C156" s="8">
        <f t="shared" si="15"/>
        <v>44874</v>
      </c>
      <c r="D156" s="38">
        <f t="shared" si="16"/>
        <v>149798.1</v>
      </c>
      <c r="E156" s="39">
        <f t="shared" si="17"/>
        <v>13</v>
      </c>
      <c r="F156" s="42" t="s">
        <v>392</v>
      </c>
      <c r="G156" s="42" t="s">
        <v>416</v>
      </c>
      <c r="H156" s="42" t="s">
        <v>417</v>
      </c>
      <c r="I156" s="42" t="s">
        <v>102</v>
      </c>
      <c r="J156" s="44">
        <v>44916</v>
      </c>
      <c r="K156" s="43">
        <v>60000</v>
      </c>
      <c r="L156" s="44">
        <v>44874</v>
      </c>
      <c r="M156" s="8" t="str">
        <f>VLOOKUP(MONTH($J156),Lookup!$A$2:$B$13,2,0)&amp;" "&amp;YEAR($J156)</f>
        <v>Dec 2022</v>
      </c>
      <c r="N156" s="34">
        <f t="shared" si="12"/>
        <v>44916</v>
      </c>
      <c r="O156" s="8">
        <f>IF(ISERROR(VLOOKUP($I156,Lookup!$H$2:$I$11,2,0)),"",VLOOKUP($I156,Lookup!$H$2:$I$11,2,0))</f>
        <v>0.1</v>
      </c>
      <c r="P156" s="8">
        <f>COUNTIF(J$4:J156,J156)</f>
        <v>4</v>
      </c>
      <c r="Q156" s="8">
        <f>COUNTIF(K$4:K156,K156)</f>
        <v>4</v>
      </c>
    </row>
    <row r="157" spans="1:17" x14ac:dyDescent="0.25">
      <c r="A157" s="35">
        <f t="shared" si="13"/>
        <v>250001</v>
      </c>
      <c r="B157" s="8">
        <f t="shared" si="14"/>
        <v>44958</v>
      </c>
      <c r="C157" s="8">
        <f t="shared" si="15"/>
        <v>44909</v>
      </c>
      <c r="D157" s="38">
        <f t="shared" si="16"/>
        <v>339878.1</v>
      </c>
      <c r="E157" s="39">
        <f t="shared" si="17"/>
        <v>2</v>
      </c>
      <c r="F157" s="42" t="s">
        <v>108</v>
      </c>
      <c r="G157" s="42" t="s">
        <v>418</v>
      </c>
      <c r="H157" s="42" t="s">
        <v>419</v>
      </c>
      <c r="I157" s="42" t="s">
        <v>102</v>
      </c>
      <c r="J157" s="44">
        <v>44958</v>
      </c>
      <c r="K157" s="43">
        <v>250001</v>
      </c>
      <c r="L157" s="44">
        <v>44909</v>
      </c>
      <c r="M157" s="8" t="str">
        <f>VLOOKUP(MONTH($J157),Lookup!$A$2:$B$13,2,0)&amp;" "&amp;YEAR($J157)</f>
        <v>Feb 2023</v>
      </c>
      <c r="N157" s="34">
        <f t="shared" si="12"/>
        <v>44958</v>
      </c>
      <c r="O157" s="8">
        <f>IF(ISERROR(VLOOKUP($I157,Lookup!$H$2:$I$11,2,0)),"",VLOOKUP($I157,Lookup!$H$2:$I$11,2,0))</f>
        <v>0.1</v>
      </c>
      <c r="P157" s="8">
        <f>COUNTIF(J$4:J157,J157)</f>
        <v>6</v>
      </c>
      <c r="Q157" s="8">
        <f>COUNTIF(K$4:K157,K157)</f>
        <v>4</v>
      </c>
    </row>
    <row r="158" spans="1:17" x14ac:dyDescent="0.25">
      <c r="A158" s="35">
        <f t="shared" si="13"/>
        <v>750000</v>
      </c>
      <c r="B158" s="8">
        <f t="shared" si="14"/>
        <v>44925</v>
      </c>
      <c r="C158" s="8">
        <f t="shared" si="15"/>
        <v>44909</v>
      </c>
      <c r="D158" s="38">
        <f t="shared" si="16"/>
        <v>839840.02</v>
      </c>
      <c r="E158" s="39">
        <f t="shared" si="17"/>
        <v>3</v>
      </c>
      <c r="F158" s="42" t="s">
        <v>268</v>
      </c>
      <c r="G158" s="42" t="s">
        <v>420</v>
      </c>
      <c r="H158" s="42" t="s">
        <v>421</v>
      </c>
      <c r="I158" s="42" t="s">
        <v>105</v>
      </c>
      <c r="J158" s="44">
        <v>44925</v>
      </c>
      <c r="K158" s="43">
        <v>750000</v>
      </c>
      <c r="L158" s="44">
        <v>44909</v>
      </c>
      <c r="M158" s="8" t="str">
        <f>VLOOKUP(MONTH($J158),Lookup!$A$2:$B$13,2,0)&amp;" "&amp;YEAR($J158)</f>
        <v>Dec 2022</v>
      </c>
      <c r="N158" s="34">
        <f t="shared" si="12"/>
        <v>44925</v>
      </c>
      <c r="O158" s="8">
        <f>IF(ISERROR(VLOOKUP($I158,Lookup!$H$2:$I$11,2,0)),"",VLOOKUP($I158,Lookup!$H$2:$I$11,2,0))</f>
        <v>0.02</v>
      </c>
      <c r="P158" s="8">
        <f>COUNTIF(J$4:J158,J158)</f>
        <v>5</v>
      </c>
      <c r="Q158" s="8">
        <f>COUNTIF(K$4:K158,K158)</f>
        <v>1</v>
      </c>
    </row>
    <row r="159" spans="1:17" x14ac:dyDescent="0.25">
      <c r="A159" s="35">
        <f t="shared" si="13"/>
        <v>50000</v>
      </c>
      <c r="B159" s="8">
        <f t="shared" si="14"/>
        <v>44941</v>
      </c>
      <c r="C159" s="8">
        <f t="shared" si="15"/>
        <v>44861</v>
      </c>
      <c r="D159" s="38">
        <f t="shared" si="16"/>
        <v>139819.01999999999</v>
      </c>
      <c r="E159" s="39">
        <f t="shared" si="17"/>
        <v>35</v>
      </c>
      <c r="F159" s="42" t="s">
        <v>134</v>
      </c>
      <c r="G159" s="42" t="s">
        <v>422</v>
      </c>
      <c r="H159" s="42" t="s">
        <v>423</v>
      </c>
      <c r="I159" s="42" t="s">
        <v>105</v>
      </c>
      <c r="J159" s="44">
        <v>44941</v>
      </c>
      <c r="K159" s="43">
        <v>50000</v>
      </c>
      <c r="L159" s="44">
        <v>44861</v>
      </c>
      <c r="M159" s="8" t="str">
        <f>VLOOKUP(MONTH($J159),Lookup!$A$2:$B$13,2,0)&amp;" "&amp;YEAR($J159)</f>
        <v>Jan 2023</v>
      </c>
      <c r="N159" s="34">
        <f t="shared" si="12"/>
        <v>44941</v>
      </c>
      <c r="O159" s="8">
        <f>IF(ISERROR(VLOOKUP($I159,Lookup!$H$2:$I$11,2,0)),"",VLOOKUP($I159,Lookup!$H$2:$I$11,2,0))</f>
        <v>0.02</v>
      </c>
      <c r="P159" s="8">
        <f>COUNTIF(J$4:J159,J159)</f>
        <v>3</v>
      </c>
      <c r="Q159" s="8">
        <f>COUNTIF(K$4:K159,K159)</f>
        <v>14</v>
      </c>
    </row>
    <row r="160" spans="1:17" x14ac:dyDescent="0.25">
      <c r="A160" s="35">
        <f t="shared" si="13"/>
        <v>50001</v>
      </c>
      <c r="B160" s="8">
        <f t="shared" si="14"/>
        <v>44896</v>
      </c>
      <c r="C160" s="8">
        <f t="shared" si="15"/>
        <v>44862</v>
      </c>
      <c r="D160" s="38">
        <f t="shared" si="16"/>
        <v>139797.01999999999</v>
      </c>
      <c r="E160" s="39">
        <f t="shared" si="17"/>
        <v>30</v>
      </c>
      <c r="F160" s="42" t="s">
        <v>208</v>
      </c>
      <c r="G160" s="42" t="s">
        <v>424</v>
      </c>
      <c r="H160" s="42" t="s">
        <v>425</v>
      </c>
      <c r="I160" s="42" t="s">
        <v>105</v>
      </c>
      <c r="J160" s="44">
        <v>44896</v>
      </c>
      <c r="K160" s="43">
        <v>50001</v>
      </c>
      <c r="L160" s="44">
        <v>44862</v>
      </c>
      <c r="M160" s="8" t="str">
        <f>VLOOKUP(MONTH($J160),Lookup!$A$2:$B$13,2,0)&amp;" "&amp;YEAR($J160)</f>
        <v>Dec 2022</v>
      </c>
      <c r="N160" s="34">
        <f t="shared" si="12"/>
        <v>44896</v>
      </c>
      <c r="O160" s="8">
        <f>IF(ISERROR(VLOOKUP($I160,Lookup!$H$2:$I$11,2,0)),"",VLOOKUP($I160,Lookup!$H$2:$I$11,2,0))</f>
        <v>0.02</v>
      </c>
      <c r="P160" s="8">
        <f>COUNTIF(J$4:J160,J160)</f>
        <v>2</v>
      </c>
      <c r="Q160" s="8">
        <f>COUNTIF(K$4:K160,K160)</f>
        <v>36</v>
      </c>
    </row>
    <row r="161" spans="1:17" x14ac:dyDescent="0.25">
      <c r="A161" s="35">
        <f t="shared" si="13"/>
        <v>300001</v>
      </c>
      <c r="B161" s="8">
        <f t="shared" si="14"/>
        <v>44957</v>
      </c>
      <c r="C161" s="8">
        <f t="shared" si="15"/>
        <v>44904</v>
      </c>
      <c r="D161" s="38">
        <f t="shared" si="16"/>
        <v>389871.1</v>
      </c>
      <c r="E161" s="39">
        <f t="shared" si="17"/>
        <v>0</v>
      </c>
      <c r="F161" s="42" t="s">
        <v>169</v>
      </c>
      <c r="G161" s="42" t="s">
        <v>426</v>
      </c>
      <c r="H161" s="42" t="s">
        <v>426</v>
      </c>
      <c r="I161" s="42" t="s">
        <v>102</v>
      </c>
      <c r="J161" s="44">
        <v>44957</v>
      </c>
      <c r="K161" s="43">
        <v>300001</v>
      </c>
      <c r="L161" s="44">
        <v>44904</v>
      </c>
      <c r="M161" s="8" t="str">
        <f>VLOOKUP(MONTH($J161),Lookup!$A$2:$B$13,2,0)&amp;" "&amp;YEAR($J161)</f>
        <v>Jan 2023</v>
      </c>
      <c r="N161" s="34">
        <f t="shared" si="12"/>
        <v>44957</v>
      </c>
      <c r="O161" s="8">
        <f>IF(ISERROR(VLOOKUP($I161,Lookup!$H$2:$I$11,2,0)),"",VLOOKUP($I161,Lookup!$H$2:$I$11,2,0))</f>
        <v>0.1</v>
      </c>
      <c r="P161" s="8">
        <f>COUNTIF(J$4:J161,J161)</f>
        <v>7</v>
      </c>
      <c r="Q161" s="8">
        <f>COUNTIF(K$4:K161,K161)</f>
        <v>2</v>
      </c>
    </row>
    <row r="162" spans="1:17" ht="30" x14ac:dyDescent="0.25">
      <c r="A162" s="35">
        <f t="shared" si="13"/>
        <v>275000</v>
      </c>
      <c r="B162" s="8">
        <f t="shared" si="14"/>
        <v>44915</v>
      </c>
      <c r="C162" s="8">
        <f t="shared" si="15"/>
        <v>44901</v>
      </c>
      <c r="D162" s="38">
        <f t="shared" si="16"/>
        <v>364820.1</v>
      </c>
      <c r="E162" s="39">
        <f t="shared" si="17"/>
        <v>3</v>
      </c>
      <c r="F162" s="42" t="s">
        <v>122</v>
      </c>
      <c r="G162" s="42" t="s">
        <v>427</v>
      </c>
      <c r="H162" s="42" t="s">
        <v>428</v>
      </c>
      <c r="I162" s="42" t="s">
        <v>102</v>
      </c>
      <c r="J162" s="44">
        <v>44915</v>
      </c>
      <c r="K162" s="43">
        <v>275000</v>
      </c>
      <c r="L162" s="44">
        <v>44901</v>
      </c>
      <c r="M162" s="8" t="str">
        <f>VLOOKUP(MONTH($J162),Lookup!$A$2:$B$13,2,0)&amp;" "&amp;YEAR($J162)</f>
        <v>Dec 2022</v>
      </c>
      <c r="N162" s="34">
        <f t="shared" si="12"/>
        <v>44915</v>
      </c>
      <c r="O162" s="8">
        <f>IF(ISERROR(VLOOKUP($I162,Lookup!$H$2:$I$11,2,0)),"",VLOOKUP($I162,Lookup!$H$2:$I$11,2,0))</f>
        <v>0.1</v>
      </c>
      <c r="P162" s="8">
        <f>COUNTIF(J$4:J162,J162)</f>
        <v>3</v>
      </c>
      <c r="Q162" s="8">
        <f>COUNTIF(K$4:K162,K162)</f>
        <v>1</v>
      </c>
    </row>
    <row r="163" spans="1:17" x14ac:dyDescent="0.25">
      <c r="A163" s="35">
        <f t="shared" si="13"/>
        <v>65000</v>
      </c>
      <c r="B163" s="8">
        <f t="shared" si="14"/>
        <v>44865</v>
      </c>
      <c r="C163" s="8">
        <f t="shared" si="15"/>
        <v>44904</v>
      </c>
      <c r="D163" s="38">
        <f t="shared" si="16"/>
        <v>154772.01999999999</v>
      </c>
      <c r="E163" s="39">
        <f t="shared" si="17"/>
        <v>17</v>
      </c>
      <c r="F163" s="42" t="s">
        <v>108</v>
      </c>
      <c r="G163" s="42" t="s">
        <v>206</v>
      </c>
      <c r="H163" s="42" t="s">
        <v>207</v>
      </c>
      <c r="I163" s="42" t="s">
        <v>105</v>
      </c>
      <c r="J163" s="44">
        <v>44865</v>
      </c>
      <c r="K163" s="43">
        <v>65000</v>
      </c>
      <c r="L163" s="44">
        <v>44904</v>
      </c>
      <c r="M163" s="8" t="str">
        <f>VLOOKUP(MONTH($J163),Lookup!$A$2:$B$13,2,0)&amp;" "&amp;YEAR($J163)</f>
        <v>Oct 2022</v>
      </c>
      <c r="N163" s="34">
        <f t="shared" si="12"/>
        <v>44865</v>
      </c>
      <c r="O163" s="8">
        <f>IF(ISERROR(VLOOKUP($I163,Lookup!$H$2:$I$11,2,0)),"",VLOOKUP($I163,Lookup!$H$2:$I$11,2,0))</f>
        <v>0.02</v>
      </c>
      <c r="P163" s="8">
        <f>COUNTIF(J$4:J163,J163)</f>
        <v>1</v>
      </c>
      <c r="Q163" s="8">
        <f>COUNTIF(K$4:K163,K163)</f>
        <v>2</v>
      </c>
    </row>
    <row r="164" spans="1:17" x14ac:dyDescent="0.25">
      <c r="A164" s="35">
        <f t="shared" si="13"/>
        <v>100001</v>
      </c>
      <c r="B164" s="8">
        <f t="shared" si="14"/>
        <v>44909</v>
      </c>
      <c r="C164" s="8">
        <f t="shared" si="15"/>
        <v>44901</v>
      </c>
      <c r="D164" s="38">
        <f t="shared" si="16"/>
        <v>189824.02</v>
      </c>
      <c r="E164" s="39">
        <f t="shared" si="17"/>
        <v>2</v>
      </c>
      <c r="F164" s="42" t="s">
        <v>429</v>
      </c>
      <c r="G164" s="42" t="s">
        <v>430</v>
      </c>
      <c r="H164" s="42" t="s">
        <v>431</v>
      </c>
      <c r="I164" s="42" t="s">
        <v>105</v>
      </c>
      <c r="J164" s="44">
        <v>44909</v>
      </c>
      <c r="K164" s="43">
        <v>100001</v>
      </c>
      <c r="L164" s="44">
        <v>44901</v>
      </c>
      <c r="M164" s="8" t="str">
        <f>VLOOKUP(MONTH($J164),Lookup!$A$2:$B$13,2,0)&amp;" "&amp;YEAR($J164)</f>
        <v>Dec 2022</v>
      </c>
      <c r="N164" s="34">
        <f t="shared" si="12"/>
        <v>44909</v>
      </c>
      <c r="O164" s="8">
        <f>IF(ISERROR(VLOOKUP($I164,Lookup!$H$2:$I$11,2,0)),"",VLOOKUP($I164,Lookup!$H$2:$I$11,2,0))</f>
        <v>0.02</v>
      </c>
      <c r="P164" s="8">
        <f>COUNTIF(J$4:J164,J164)</f>
        <v>1</v>
      </c>
      <c r="Q164" s="8">
        <f>COUNTIF(K$4:K164,K164)</f>
        <v>12</v>
      </c>
    </row>
    <row r="165" spans="1:17" x14ac:dyDescent="0.25">
      <c r="A165" s="35">
        <f t="shared" si="13"/>
        <v>50001</v>
      </c>
      <c r="B165" s="8">
        <f t="shared" si="14"/>
        <v>44895</v>
      </c>
      <c r="C165" s="8">
        <f t="shared" si="15"/>
        <v>44867</v>
      </c>
      <c r="D165" s="38">
        <f t="shared" si="16"/>
        <v>139807.01999999999</v>
      </c>
      <c r="E165" s="39">
        <f t="shared" si="17"/>
        <v>24</v>
      </c>
      <c r="F165" s="42" t="s">
        <v>183</v>
      </c>
      <c r="G165" s="42" t="s">
        <v>432</v>
      </c>
      <c r="H165" s="42" t="s">
        <v>433</v>
      </c>
      <c r="I165" s="42" t="s">
        <v>105</v>
      </c>
      <c r="J165" s="44">
        <v>44895</v>
      </c>
      <c r="K165" s="43">
        <v>50001</v>
      </c>
      <c r="L165" s="44">
        <v>44867</v>
      </c>
      <c r="M165" s="8" t="str">
        <f>VLOOKUP(MONTH($J165),Lookup!$A$2:$B$13,2,0)&amp;" "&amp;YEAR($J165)</f>
        <v>Nov 2022</v>
      </c>
      <c r="N165" s="34">
        <f t="shared" si="12"/>
        <v>44895</v>
      </c>
      <c r="O165" s="8">
        <f>IF(ISERROR(VLOOKUP($I165,Lookup!$H$2:$I$11,2,0)),"",VLOOKUP($I165,Lookup!$H$2:$I$11,2,0))</f>
        <v>0.02</v>
      </c>
      <c r="P165" s="8">
        <f>COUNTIF(J$4:J165,J165)</f>
        <v>7</v>
      </c>
      <c r="Q165" s="8">
        <f>COUNTIF(K$4:K165,K165)</f>
        <v>37</v>
      </c>
    </row>
    <row r="166" spans="1:17" x14ac:dyDescent="0.25">
      <c r="A166" s="35">
        <f t="shared" si="13"/>
        <v>60001</v>
      </c>
      <c r="B166" s="8">
        <f t="shared" si="14"/>
        <v>45016</v>
      </c>
      <c r="C166" s="8">
        <f t="shared" si="15"/>
        <v>44845</v>
      </c>
      <c r="D166" s="38">
        <f t="shared" si="16"/>
        <v>149871.01999999999</v>
      </c>
      <c r="E166" s="39">
        <f t="shared" si="17"/>
        <v>22</v>
      </c>
      <c r="F166" s="42" t="s">
        <v>246</v>
      </c>
      <c r="G166" s="42" t="s">
        <v>434</v>
      </c>
      <c r="H166" s="42" t="s">
        <v>435</v>
      </c>
      <c r="I166" s="42" t="s">
        <v>105</v>
      </c>
      <c r="J166" s="44">
        <v>45016</v>
      </c>
      <c r="K166" s="43">
        <v>60001</v>
      </c>
      <c r="L166" s="44">
        <v>44845</v>
      </c>
      <c r="M166" s="8" t="str">
        <f>VLOOKUP(MONTH($J166),Lookup!$A$2:$B$13,2,0)&amp;" "&amp;YEAR($J166)</f>
        <v>Mar 2023</v>
      </c>
      <c r="N166" s="34">
        <f t="shared" si="12"/>
        <v>45016</v>
      </c>
      <c r="O166" s="8">
        <f>IF(ISERROR(VLOOKUP($I166,Lookup!$H$2:$I$11,2,0)),"",VLOOKUP($I166,Lookup!$H$2:$I$11,2,0))</f>
        <v>0.02</v>
      </c>
      <c r="P166" s="8">
        <f>COUNTIF(J$4:J166,J166)</f>
        <v>2</v>
      </c>
      <c r="Q166" s="8">
        <f>COUNTIF(K$4:K166,K166)</f>
        <v>7</v>
      </c>
    </row>
    <row r="167" spans="1:17" x14ac:dyDescent="0.25">
      <c r="A167" s="35">
        <f t="shared" si="13"/>
        <v>50001</v>
      </c>
      <c r="B167" s="8">
        <f t="shared" si="14"/>
        <v>44909</v>
      </c>
      <c r="C167" s="8">
        <f t="shared" si="15"/>
        <v>44880</v>
      </c>
      <c r="D167" s="38">
        <f t="shared" si="16"/>
        <v>139830.01999999999</v>
      </c>
      <c r="E167" s="39">
        <f t="shared" si="17"/>
        <v>44</v>
      </c>
      <c r="F167" s="42" t="s">
        <v>145</v>
      </c>
      <c r="G167" s="42" t="s">
        <v>436</v>
      </c>
      <c r="H167" s="42" t="s">
        <v>437</v>
      </c>
      <c r="I167" s="42" t="s">
        <v>105</v>
      </c>
      <c r="J167" s="44">
        <v>44909</v>
      </c>
      <c r="K167" s="43">
        <v>50001</v>
      </c>
      <c r="L167" s="44">
        <v>44880</v>
      </c>
      <c r="M167" s="8" t="str">
        <f>VLOOKUP(MONTH($J167),Lookup!$A$2:$B$13,2,0)&amp;" "&amp;YEAR($J167)</f>
        <v>Dec 2022</v>
      </c>
      <c r="N167" s="34">
        <f t="shared" si="12"/>
        <v>44909</v>
      </c>
      <c r="O167" s="8">
        <f>IF(ISERROR(VLOOKUP($I167,Lookup!$H$2:$I$11,2,0)),"",VLOOKUP($I167,Lookup!$H$2:$I$11,2,0))</f>
        <v>0.02</v>
      </c>
      <c r="P167" s="8">
        <f>COUNTIF(J$4:J167,J167)</f>
        <v>2</v>
      </c>
      <c r="Q167" s="8">
        <f>COUNTIF(K$4:K167,K167)</f>
        <v>38</v>
      </c>
    </row>
    <row r="168" spans="1:17" x14ac:dyDescent="0.25">
      <c r="A168" s="35">
        <f t="shared" si="13"/>
        <v>60001</v>
      </c>
      <c r="B168" s="8">
        <f t="shared" si="14"/>
        <v>45005</v>
      </c>
      <c r="C168" s="8">
        <f t="shared" si="15"/>
        <v>44895</v>
      </c>
      <c r="D168" s="38">
        <f t="shared" si="16"/>
        <v>149910.1</v>
      </c>
      <c r="E168" s="39">
        <f t="shared" si="17"/>
        <v>13</v>
      </c>
      <c r="F168" s="42" t="s">
        <v>438</v>
      </c>
      <c r="G168" s="42" t="s">
        <v>439</v>
      </c>
      <c r="H168" s="42" t="s">
        <v>440</v>
      </c>
      <c r="I168" s="42" t="s">
        <v>102</v>
      </c>
      <c r="J168" s="44">
        <v>45005</v>
      </c>
      <c r="K168" s="43">
        <v>60001</v>
      </c>
      <c r="L168" s="44">
        <v>44895</v>
      </c>
      <c r="M168" s="8" t="str">
        <f>VLOOKUP(MONTH($J168),Lookup!$A$2:$B$13,2,0)&amp;" "&amp;YEAR($J168)</f>
        <v>Mar 2023</v>
      </c>
      <c r="N168" s="34">
        <f t="shared" si="12"/>
        <v>45005</v>
      </c>
      <c r="O168" s="8">
        <f>IF(ISERROR(VLOOKUP($I168,Lookup!$H$2:$I$11,2,0)),"",VLOOKUP($I168,Lookup!$H$2:$I$11,2,0))</f>
        <v>0.1</v>
      </c>
      <c r="P168" s="8">
        <f>COUNTIF(J$4:J168,J168)</f>
        <v>1</v>
      </c>
      <c r="Q168" s="8">
        <f>COUNTIF(K$4:K168,K168)</f>
        <v>8</v>
      </c>
    </row>
    <row r="169" spans="1:17" x14ac:dyDescent="0.25">
      <c r="A169" s="35">
        <f t="shared" si="13"/>
        <v>50000</v>
      </c>
      <c r="B169" s="8">
        <f t="shared" si="14"/>
        <v>44927</v>
      </c>
      <c r="C169" s="8">
        <f t="shared" si="15"/>
        <v>44833</v>
      </c>
      <c r="D169" s="38">
        <f t="shared" si="16"/>
        <v>139781.01999999999</v>
      </c>
      <c r="E169" s="39">
        <f t="shared" si="17"/>
        <v>22</v>
      </c>
      <c r="F169" s="42" t="s">
        <v>392</v>
      </c>
      <c r="G169" s="42" t="s">
        <v>441</v>
      </c>
      <c r="H169" s="42" t="s">
        <v>442</v>
      </c>
      <c r="I169" s="42" t="s">
        <v>105</v>
      </c>
      <c r="J169" s="44">
        <v>44927</v>
      </c>
      <c r="K169" s="43">
        <v>50000</v>
      </c>
      <c r="L169" s="44">
        <v>44833</v>
      </c>
      <c r="M169" s="8" t="str">
        <f>VLOOKUP(MONTH($J169),Lookup!$A$2:$B$13,2,0)&amp;" "&amp;YEAR($J169)</f>
        <v>Jan 2023</v>
      </c>
      <c r="N169" s="34">
        <f t="shared" si="12"/>
        <v>44927</v>
      </c>
      <c r="O169" s="8">
        <f>IF(ISERROR(VLOOKUP($I169,Lookup!$H$2:$I$11,2,0)),"",VLOOKUP($I169,Lookup!$H$2:$I$11,2,0))</f>
        <v>0.02</v>
      </c>
      <c r="P169" s="8">
        <f>COUNTIF(J$4:J169,J169)</f>
        <v>6</v>
      </c>
      <c r="Q169" s="8">
        <f>COUNTIF(K$4:K169,K169)</f>
        <v>15</v>
      </c>
    </row>
    <row r="170" spans="1:17" x14ac:dyDescent="0.25">
      <c r="A170" s="35">
        <f t="shared" si="13"/>
        <v>500000</v>
      </c>
      <c r="B170" s="8">
        <f t="shared" si="14"/>
        <v>44881</v>
      </c>
      <c r="C170" s="8">
        <f t="shared" si="15"/>
        <v>44907</v>
      </c>
      <c r="D170" s="38">
        <f t="shared" si="16"/>
        <v>589791.02</v>
      </c>
      <c r="E170" s="39">
        <f t="shared" si="17"/>
        <v>3</v>
      </c>
      <c r="F170" s="42" t="s">
        <v>114</v>
      </c>
      <c r="G170" s="42" t="s">
        <v>443</v>
      </c>
      <c r="H170" s="42" t="s">
        <v>443</v>
      </c>
      <c r="I170" s="42" t="s">
        <v>105</v>
      </c>
      <c r="J170" s="44">
        <v>44881</v>
      </c>
      <c r="K170" s="43">
        <v>500000</v>
      </c>
      <c r="L170" s="44">
        <v>44907</v>
      </c>
      <c r="M170" s="8" t="str">
        <f>VLOOKUP(MONTH($J170),Lookup!$A$2:$B$13,2,0)&amp;" "&amp;YEAR($J170)</f>
        <v>Nov 2022</v>
      </c>
      <c r="N170" s="34">
        <f t="shared" si="12"/>
        <v>44881</v>
      </c>
      <c r="O170" s="8">
        <f>IF(ISERROR(VLOOKUP($I170,Lookup!$H$2:$I$11,2,0)),"",VLOOKUP($I170,Lookup!$H$2:$I$11,2,0))</f>
        <v>0.02</v>
      </c>
      <c r="P170" s="8">
        <f>COUNTIF(J$4:J170,J170)</f>
        <v>1</v>
      </c>
      <c r="Q170" s="8">
        <f>COUNTIF(K$4:K170,K170)</f>
        <v>2</v>
      </c>
    </row>
    <row r="171" spans="1:17" ht="30" x14ac:dyDescent="0.25">
      <c r="A171" s="35">
        <f t="shared" si="13"/>
        <v>50000</v>
      </c>
      <c r="B171" s="8">
        <f t="shared" si="14"/>
        <v>44926</v>
      </c>
      <c r="C171" s="8">
        <f t="shared" si="15"/>
        <v>44909</v>
      </c>
      <c r="D171" s="38">
        <f t="shared" si="16"/>
        <v>139862.01999999999</v>
      </c>
      <c r="E171" s="39">
        <f t="shared" si="17"/>
        <v>32</v>
      </c>
      <c r="F171" s="42" t="s">
        <v>246</v>
      </c>
      <c r="G171" s="42" t="s">
        <v>444</v>
      </c>
      <c r="H171" s="42" t="s">
        <v>445</v>
      </c>
      <c r="I171" s="42" t="s">
        <v>105</v>
      </c>
      <c r="J171" s="44">
        <v>44926</v>
      </c>
      <c r="K171" s="43">
        <v>50000</v>
      </c>
      <c r="L171" s="44">
        <v>44909</v>
      </c>
      <c r="M171" s="8" t="str">
        <f>VLOOKUP(MONTH($J171),Lookup!$A$2:$B$13,2,0)&amp;" "&amp;YEAR($J171)</f>
        <v>Dec 2022</v>
      </c>
      <c r="N171" s="34">
        <f t="shared" si="12"/>
        <v>44926</v>
      </c>
      <c r="O171" s="8">
        <f>IF(ISERROR(VLOOKUP($I171,Lookup!$H$2:$I$11,2,0)),"",VLOOKUP($I171,Lookup!$H$2:$I$11,2,0))</f>
        <v>0.02</v>
      </c>
      <c r="P171" s="8">
        <f>COUNTIF(J$4:J171,J171)</f>
        <v>11</v>
      </c>
      <c r="Q171" s="8">
        <f>COUNTIF(K$4:K171,K171)</f>
        <v>16</v>
      </c>
    </row>
    <row r="172" spans="1:17" x14ac:dyDescent="0.25">
      <c r="A172" s="35">
        <f t="shared" si="13"/>
        <v>250001</v>
      </c>
      <c r="B172" s="8">
        <f t="shared" si="14"/>
        <v>44957</v>
      </c>
      <c r="C172" s="8">
        <f t="shared" si="15"/>
        <v>44915</v>
      </c>
      <c r="D172" s="38">
        <f t="shared" si="16"/>
        <v>339886.02</v>
      </c>
      <c r="E172" s="39">
        <f t="shared" si="17"/>
        <v>5</v>
      </c>
      <c r="F172" s="42" t="s">
        <v>349</v>
      </c>
      <c r="G172" s="42" t="s">
        <v>446</v>
      </c>
      <c r="H172" s="42" t="s">
        <v>447</v>
      </c>
      <c r="I172" s="42" t="s">
        <v>105</v>
      </c>
      <c r="J172" s="44">
        <v>44957</v>
      </c>
      <c r="K172" s="43">
        <v>250001</v>
      </c>
      <c r="L172" s="44">
        <v>44915</v>
      </c>
      <c r="M172" s="8" t="str">
        <f>VLOOKUP(MONTH($J172),Lookup!$A$2:$B$13,2,0)&amp;" "&amp;YEAR($J172)</f>
        <v>Jan 2023</v>
      </c>
      <c r="N172" s="34">
        <f t="shared" si="12"/>
        <v>44957</v>
      </c>
      <c r="O172" s="8">
        <f>IF(ISERROR(VLOOKUP($I172,Lookup!$H$2:$I$11,2,0)),"",VLOOKUP($I172,Lookup!$H$2:$I$11,2,0))</f>
        <v>0.02</v>
      </c>
      <c r="P172" s="8">
        <f>COUNTIF(J$4:J172,J172)</f>
        <v>8</v>
      </c>
      <c r="Q172" s="8">
        <f>COUNTIF(K$4:K172,K172)</f>
        <v>5</v>
      </c>
    </row>
    <row r="173" spans="1:17" ht="30" x14ac:dyDescent="0.25">
      <c r="A173" s="35">
        <f t="shared" si="13"/>
        <v>0</v>
      </c>
      <c r="B173" s="8">
        <f t="shared" si="14"/>
        <v>44963</v>
      </c>
      <c r="C173" s="8">
        <f t="shared" si="15"/>
        <v>44854</v>
      </c>
      <c r="D173" s="38">
        <f t="shared" si="16"/>
        <v>89818.02</v>
      </c>
      <c r="E173" s="39">
        <f t="shared" si="17"/>
        <v>32</v>
      </c>
      <c r="F173" s="42" t="s">
        <v>122</v>
      </c>
      <c r="G173" s="42" t="s">
        <v>448</v>
      </c>
      <c r="H173" s="42" t="s">
        <v>449</v>
      </c>
      <c r="I173" s="42" t="s">
        <v>105</v>
      </c>
      <c r="J173" s="44">
        <v>44963</v>
      </c>
      <c r="K173" s="43"/>
      <c r="L173" s="44">
        <v>44854</v>
      </c>
      <c r="M173" s="8" t="str">
        <f>VLOOKUP(MONTH($J173),Lookup!$A$2:$B$13,2,0)&amp;" "&amp;YEAR($J173)</f>
        <v>Feb 2023</v>
      </c>
      <c r="N173" s="34">
        <f t="shared" si="12"/>
        <v>44963</v>
      </c>
      <c r="O173" s="8">
        <f>IF(ISERROR(VLOOKUP($I173,Lookup!$H$2:$I$11,2,0)),"",VLOOKUP($I173,Lookup!$H$2:$I$11,2,0))</f>
        <v>0.02</v>
      </c>
      <c r="P173" s="8">
        <f>COUNTIF(J$4:J173,J173)</f>
        <v>1</v>
      </c>
      <c r="Q173" s="8">
        <f>COUNTIF(K$4:K173,K173)</f>
        <v>0</v>
      </c>
    </row>
    <row r="174" spans="1:17" x14ac:dyDescent="0.25">
      <c r="A174" s="35">
        <f t="shared" si="13"/>
        <v>50001</v>
      </c>
      <c r="B174" s="8">
        <f t="shared" si="14"/>
        <v>44925</v>
      </c>
      <c r="C174" s="8">
        <f t="shared" si="15"/>
        <v>44867</v>
      </c>
      <c r="D174" s="38">
        <f t="shared" si="16"/>
        <v>139838.1</v>
      </c>
      <c r="E174" s="39">
        <f t="shared" si="17"/>
        <v>27</v>
      </c>
      <c r="F174" s="42" t="s">
        <v>106</v>
      </c>
      <c r="G174" s="42" t="s">
        <v>450</v>
      </c>
      <c r="H174" s="42" t="s">
        <v>450</v>
      </c>
      <c r="I174" s="42" t="s">
        <v>102</v>
      </c>
      <c r="J174" s="44">
        <v>44925</v>
      </c>
      <c r="K174" s="43">
        <v>50001</v>
      </c>
      <c r="L174" s="44">
        <v>44867</v>
      </c>
      <c r="M174" s="8" t="str">
        <f>VLOOKUP(MONTH($J174),Lookup!$A$2:$B$13,2,0)&amp;" "&amp;YEAR($J174)</f>
        <v>Dec 2022</v>
      </c>
      <c r="N174" s="34">
        <f t="shared" si="12"/>
        <v>44925</v>
      </c>
      <c r="O174" s="8">
        <f>IF(ISERROR(VLOOKUP($I174,Lookup!$H$2:$I$11,2,0)),"",VLOOKUP($I174,Lookup!$H$2:$I$11,2,0))</f>
        <v>0.1</v>
      </c>
      <c r="P174" s="8">
        <f>COUNTIF(J$4:J174,J174)</f>
        <v>6</v>
      </c>
      <c r="Q174" s="8">
        <f>COUNTIF(K$4:K174,K174)</f>
        <v>39</v>
      </c>
    </row>
    <row r="175" spans="1:17" x14ac:dyDescent="0.25">
      <c r="A175" s="35">
        <f t="shared" si="13"/>
        <v>100000</v>
      </c>
      <c r="B175" s="8">
        <f t="shared" si="14"/>
        <v>44887</v>
      </c>
      <c r="C175" s="8">
        <f t="shared" si="15"/>
        <v>44901</v>
      </c>
      <c r="D175" s="38">
        <f t="shared" si="16"/>
        <v>189791.1</v>
      </c>
      <c r="E175" s="39">
        <f t="shared" si="17"/>
        <v>7</v>
      </c>
      <c r="F175" s="42" t="s">
        <v>208</v>
      </c>
      <c r="G175" s="42" t="s">
        <v>451</v>
      </c>
      <c r="H175" s="42" t="s">
        <v>452</v>
      </c>
      <c r="I175" s="42" t="s">
        <v>102</v>
      </c>
      <c r="J175" s="44">
        <v>44887</v>
      </c>
      <c r="K175" s="43">
        <v>100000</v>
      </c>
      <c r="L175" s="44">
        <v>44901</v>
      </c>
      <c r="M175" s="8" t="str">
        <f>VLOOKUP(MONTH($J175),Lookup!$A$2:$B$13,2,0)&amp;" "&amp;YEAR($J175)</f>
        <v>Nov 2022</v>
      </c>
      <c r="N175" s="34">
        <f t="shared" si="12"/>
        <v>44887</v>
      </c>
      <c r="O175" s="8">
        <f>IF(ISERROR(VLOOKUP($I175,Lookup!$H$2:$I$11,2,0)),"",VLOOKUP($I175,Lookup!$H$2:$I$11,2,0))</f>
        <v>0.1</v>
      </c>
      <c r="P175" s="8">
        <f>COUNTIF(J$4:J175,J175)</f>
        <v>1</v>
      </c>
      <c r="Q175" s="8">
        <f>COUNTIF(K$4:K175,K175)</f>
        <v>2</v>
      </c>
    </row>
    <row r="176" spans="1:17" x14ac:dyDescent="0.25">
      <c r="A176" s="35">
        <f t="shared" si="13"/>
        <v>0</v>
      </c>
      <c r="B176" s="8">
        <f t="shared" si="14"/>
        <v>44904</v>
      </c>
      <c r="C176" s="8">
        <f t="shared" si="15"/>
        <v>44907</v>
      </c>
      <c r="D176" s="38">
        <f t="shared" si="16"/>
        <v>89814.02</v>
      </c>
      <c r="E176" s="39">
        <f t="shared" si="17"/>
        <v>28</v>
      </c>
      <c r="F176" s="42" t="s">
        <v>176</v>
      </c>
      <c r="G176" s="42" t="s">
        <v>453</v>
      </c>
      <c r="H176" s="42" t="s">
        <v>454</v>
      </c>
      <c r="I176" s="42" t="s">
        <v>105</v>
      </c>
      <c r="J176" s="44">
        <v>44904</v>
      </c>
      <c r="K176" s="43"/>
      <c r="L176" s="44">
        <v>44907</v>
      </c>
      <c r="M176" s="8" t="str">
        <f>VLOOKUP(MONTH($J176),Lookup!$A$2:$B$13,2,0)&amp;" "&amp;YEAR($J176)</f>
        <v>Dec 2022</v>
      </c>
      <c r="N176" s="34">
        <f t="shared" si="12"/>
        <v>44904</v>
      </c>
      <c r="O176" s="8">
        <f>IF(ISERROR(VLOOKUP($I176,Lookup!$H$2:$I$11,2,0)),"",VLOOKUP($I176,Lookup!$H$2:$I$11,2,0))</f>
        <v>0.02</v>
      </c>
      <c r="P176" s="8">
        <f>COUNTIF(J$4:J176,J176)</f>
        <v>3</v>
      </c>
      <c r="Q176" s="8">
        <f>COUNTIF(K$4:K176,K176)</f>
        <v>0</v>
      </c>
    </row>
    <row r="177" spans="1:17" x14ac:dyDescent="0.25">
      <c r="A177" s="35">
        <f t="shared" si="13"/>
        <v>75001</v>
      </c>
      <c r="B177" s="8">
        <f t="shared" si="14"/>
        <v>44949</v>
      </c>
      <c r="C177" s="8">
        <f t="shared" si="15"/>
        <v>44909</v>
      </c>
      <c r="D177" s="38">
        <f t="shared" si="16"/>
        <v>164864.01999999999</v>
      </c>
      <c r="E177" s="39">
        <f t="shared" si="17"/>
        <v>27</v>
      </c>
      <c r="F177" s="42" t="s">
        <v>254</v>
      </c>
      <c r="G177" s="42" t="s">
        <v>455</v>
      </c>
      <c r="H177" s="42" t="s">
        <v>456</v>
      </c>
      <c r="I177" s="42" t="s">
        <v>105</v>
      </c>
      <c r="J177" s="44">
        <v>44949</v>
      </c>
      <c r="K177" s="43">
        <v>75001</v>
      </c>
      <c r="L177" s="44">
        <v>44909</v>
      </c>
      <c r="M177" s="8" t="str">
        <f>VLOOKUP(MONTH($J177),Lookup!$A$2:$B$13,2,0)&amp;" "&amp;YEAR($J177)</f>
        <v>Jan 2023</v>
      </c>
      <c r="N177" s="34">
        <f t="shared" si="12"/>
        <v>44949</v>
      </c>
      <c r="O177" s="8">
        <f>IF(ISERROR(VLOOKUP($I177,Lookup!$H$2:$I$11,2,0)),"",VLOOKUP($I177,Lookup!$H$2:$I$11,2,0))</f>
        <v>0.02</v>
      </c>
      <c r="P177" s="8">
        <f>COUNTIF(J$4:J177,J177)</f>
        <v>2</v>
      </c>
      <c r="Q177" s="8">
        <f>COUNTIF(K$4:K177,K177)</f>
        <v>3</v>
      </c>
    </row>
    <row r="178" spans="1:17" x14ac:dyDescent="0.25">
      <c r="A178" s="35">
        <f t="shared" si="13"/>
        <v>180000</v>
      </c>
      <c r="B178" s="8">
        <f t="shared" si="14"/>
        <v>44926</v>
      </c>
      <c r="C178" s="8">
        <f t="shared" si="15"/>
        <v>44908</v>
      </c>
      <c r="D178" s="38">
        <f t="shared" si="16"/>
        <v>269847.09999999998</v>
      </c>
      <c r="E178" s="39">
        <f t="shared" si="17"/>
        <v>7</v>
      </c>
      <c r="F178" s="42" t="s">
        <v>246</v>
      </c>
      <c r="G178" s="42" t="s">
        <v>457</v>
      </c>
      <c r="H178" s="42" t="s">
        <v>458</v>
      </c>
      <c r="I178" s="42" t="s">
        <v>102</v>
      </c>
      <c r="J178" s="44">
        <v>44926</v>
      </c>
      <c r="K178" s="43">
        <v>180000</v>
      </c>
      <c r="L178" s="44">
        <v>44908</v>
      </c>
      <c r="M178" s="8" t="str">
        <f>VLOOKUP(MONTH($J178),Lookup!$A$2:$B$13,2,0)&amp;" "&amp;YEAR($J178)</f>
        <v>Dec 2022</v>
      </c>
      <c r="N178" s="34">
        <f t="shared" si="12"/>
        <v>44926</v>
      </c>
      <c r="O178" s="8">
        <f>IF(ISERROR(VLOOKUP($I178,Lookup!$H$2:$I$11,2,0)),"",VLOOKUP($I178,Lookup!$H$2:$I$11,2,0))</f>
        <v>0.1</v>
      </c>
      <c r="P178" s="8">
        <f>COUNTIF(J$4:J178,J178)</f>
        <v>12</v>
      </c>
      <c r="Q178" s="8">
        <f>COUNTIF(K$4:K178,K178)</f>
        <v>1</v>
      </c>
    </row>
    <row r="179" spans="1:17" ht="30" x14ac:dyDescent="0.25">
      <c r="A179" s="35">
        <f t="shared" si="13"/>
        <v>400000</v>
      </c>
      <c r="B179" s="8">
        <f t="shared" si="14"/>
        <v>44881</v>
      </c>
      <c r="C179" s="8">
        <f t="shared" si="15"/>
        <v>44882</v>
      </c>
      <c r="D179" s="38">
        <f t="shared" si="16"/>
        <v>489766.02</v>
      </c>
      <c r="E179" s="39">
        <f t="shared" si="17"/>
        <v>4</v>
      </c>
      <c r="F179" s="42" t="s">
        <v>114</v>
      </c>
      <c r="G179" s="42" t="s">
        <v>459</v>
      </c>
      <c r="H179" s="42" t="s">
        <v>459</v>
      </c>
      <c r="I179" s="42" t="s">
        <v>105</v>
      </c>
      <c r="J179" s="44">
        <v>44881</v>
      </c>
      <c r="K179" s="43">
        <v>400000</v>
      </c>
      <c r="L179" s="44">
        <v>44882</v>
      </c>
      <c r="M179" s="8" t="str">
        <f>VLOOKUP(MONTH($J179),Lookup!$A$2:$B$13,2,0)&amp;" "&amp;YEAR($J179)</f>
        <v>Nov 2022</v>
      </c>
      <c r="N179" s="34">
        <f t="shared" si="12"/>
        <v>44881</v>
      </c>
      <c r="O179" s="8">
        <f>IF(ISERROR(VLOOKUP($I179,Lookup!$H$2:$I$11,2,0)),"",VLOOKUP($I179,Lookup!$H$2:$I$11,2,0))</f>
        <v>0.02</v>
      </c>
      <c r="P179" s="8">
        <f>COUNTIF(J$4:J179,J179)</f>
        <v>2</v>
      </c>
      <c r="Q179" s="8">
        <f>COUNTIF(K$4:K179,K179)</f>
        <v>1</v>
      </c>
    </row>
    <row r="180" spans="1:17" x14ac:dyDescent="0.25">
      <c r="A180" s="35">
        <f t="shared" si="13"/>
        <v>0</v>
      </c>
      <c r="B180" s="8">
        <f t="shared" si="14"/>
        <v>44985</v>
      </c>
      <c r="C180" s="8">
        <f t="shared" si="15"/>
        <v>44903</v>
      </c>
      <c r="D180" s="38">
        <f t="shared" si="16"/>
        <v>89896.02</v>
      </c>
      <c r="E180" s="39">
        <f t="shared" si="17"/>
        <v>27</v>
      </c>
      <c r="F180" s="42" t="s">
        <v>176</v>
      </c>
      <c r="G180" s="42" t="s">
        <v>460</v>
      </c>
      <c r="H180" s="42" t="s">
        <v>461</v>
      </c>
      <c r="I180" s="42" t="s">
        <v>105</v>
      </c>
      <c r="J180" s="44">
        <v>44985</v>
      </c>
      <c r="K180" s="43"/>
      <c r="L180" s="44">
        <v>44903</v>
      </c>
      <c r="M180" s="8" t="str">
        <f>VLOOKUP(MONTH($J180),Lookup!$A$2:$B$13,2,0)&amp;" "&amp;YEAR($J180)</f>
        <v>Feb 2023</v>
      </c>
      <c r="N180" s="34">
        <f t="shared" si="12"/>
        <v>44985</v>
      </c>
      <c r="O180" s="8">
        <f>IF(ISERROR(VLOOKUP($I180,Lookup!$H$2:$I$11,2,0)),"",VLOOKUP($I180,Lookup!$H$2:$I$11,2,0))</f>
        <v>0.02</v>
      </c>
      <c r="P180" s="8">
        <f>COUNTIF(J$4:J180,J180)</f>
        <v>8</v>
      </c>
      <c r="Q180" s="8">
        <f>COUNTIF(K$4:K180,K180)</f>
        <v>0</v>
      </c>
    </row>
    <row r="181" spans="1:17" x14ac:dyDescent="0.25">
      <c r="A181" s="35">
        <f t="shared" si="13"/>
        <v>0</v>
      </c>
      <c r="B181" s="8">
        <f t="shared" si="14"/>
        <v>44926</v>
      </c>
      <c r="C181" s="8">
        <f t="shared" si="15"/>
        <v>44881</v>
      </c>
      <c r="D181" s="38">
        <f t="shared" si="16"/>
        <v>89820.02</v>
      </c>
      <c r="E181" s="39">
        <f t="shared" si="17"/>
        <v>41</v>
      </c>
      <c r="F181" s="42" t="s">
        <v>134</v>
      </c>
      <c r="G181" s="42" t="s">
        <v>462</v>
      </c>
      <c r="H181" s="42" t="s">
        <v>462</v>
      </c>
      <c r="I181" s="42" t="s">
        <v>105</v>
      </c>
      <c r="J181" s="44">
        <v>44926</v>
      </c>
      <c r="K181" s="43"/>
      <c r="L181" s="44">
        <v>44881</v>
      </c>
      <c r="M181" s="8" t="str">
        <f>VLOOKUP(MONTH($J181),Lookup!$A$2:$B$13,2,0)&amp;" "&amp;YEAR($J181)</f>
        <v>Dec 2022</v>
      </c>
      <c r="N181" s="34">
        <f t="shared" si="12"/>
        <v>44926</v>
      </c>
      <c r="O181" s="8">
        <f>IF(ISERROR(VLOOKUP($I181,Lookup!$H$2:$I$11,2,0)),"",VLOOKUP($I181,Lookup!$H$2:$I$11,2,0))</f>
        <v>0.02</v>
      </c>
      <c r="P181" s="8">
        <f>COUNTIF(J$4:J181,J181)</f>
        <v>13</v>
      </c>
      <c r="Q181" s="8">
        <f>COUNTIF(K$4:K181,K181)</f>
        <v>0</v>
      </c>
    </row>
    <row r="182" spans="1:17" x14ac:dyDescent="0.25">
      <c r="A182" s="35">
        <f t="shared" si="13"/>
        <v>400000</v>
      </c>
      <c r="B182" s="8">
        <f t="shared" si="14"/>
        <v>44926</v>
      </c>
      <c r="C182" s="8">
        <f t="shared" si="15"/>
        <v>44897</v>
      </c>
      <c r="D182" s="38">
        <f t="shared" si="16"/>
        <v>489839.1</v>
      </c>
      <c r="E182" s="39">
        <f t="shared" si="17"/>
        <v>1</v>
      </c>
      <c r="F182" s="42" t="s">
        <v>176</v>
      </c>
      <c r="G182" s="42" t="s">
        <v>463</v>
      </c>
      <c r="H182" s="42" t="s">
        <v>463</v>
      </c>
      <c r="I182" s="42" t="s">
        <v>102</v>
      </c>
      <c r="J182" s="44">
        <v>44926</v>
      </c>
      <c r="K182" s="43">
        <v>400000</v>
      </c>
      <c r="L182" s="44">
        <v>44897</v>
      </c>
      <c r="M182" s="8" t="str">
        <f>VLOOKUP(MONTH($J182),Lookup!$A$2:$B$13,2,0)&amp;" "&amp;YEAR($J182)</f>
        <v>Dec 2022</v>
      </c>
      <c r="N182" s="34">
        <f t="shared" si="12"/>
        <v>44926</v>
      </c>
      <c r="O182" s="8">
        <f>IF(ISERROR(VLOOKUP($I182,Lookup!$H$2:$I$11,2,0)),"",VLOOKUP($I182,Lookup!$H$2:$I$11,2,0))</f>
        <v>0.1</v>
      </c>
      <c r="P182" s="8">
        <f>COUNTIF(J$4:J182,J182)</f>
        <v>14</v>
      </c>
      <c r="Q182" s="8">
        <f>COUNTIF(K$4:K182,K182)</f>
        <v>2</v>
      </c>
    </row>
    <row r="183" spans="1:17" x14ac:dyDescent="0.25">
      <c r="A183" s="35">
        <f t="shared" si="13"/>
        <v>80000</v>
      </c>
      <c r="B183" s="8">
        <f t="shared" si="14"/>
        <v>44925</v>
      </c>
      <c r="C183" s="8">
        <f t="shared" si="15"/>
        <v>44903</v>
      </c>
      <c r="D183" s="38">
        <f t="shared" si="16"/>
        <v>169837.1</v>
      </c>
      <c r="E183" s="39">
        <f t="shared" si="17"/>
        <v>13</v>
      </c>
      <c r="F183" s="42" t="s">
        <v>268</v>
      </c>
      <c r="G183" s="42" t="s">
        <v>464</v>
      </c>
      <c r="H183" s="42" t="s">
        <v>465</v>
      </c>
      <c r="I183" s="42" t="s">
        <v>102</v>
      </c>
      <c r="J183" s="44">
        <v>44925</v>
      </c>
      <c r="K183" s="43">
        <v>80000</v>
      </c>
      <c r="L183" s="44">
        <v>44903</v>
      </c>
      <c r="M183" s="8" t="str">
        <f>VLOOKUP(MONTH($J183),Lookup!$A$2:$B$13,2,0)&amp;" "&amp;YEAR($J183)</f>
        <v>Dec 2022</v>
      </c>
      <c r="N183" s="34">
        <f t="shared" si="12"/>
        <v>44925</v>
      </c>
      <c r="O183" s="8">
        <f>IF(ISERROR(VLOOKUP($I183,Lookup!$H$2:$I$11,2,0)),"",VLOOKUP($I183,Lookup!$H$2:$I$11,2,0))</f>
        <v>0.1</v>
      </c>
      <c r="P183" s="8">
        <f>COUNTIF(J$4:J183,J183)</f>
        <v>7</v>
      </c>
      <c r="Q183" s="8">
        <f>COUNTIF(K$4:K183,K183)</f>
        <v>2</v>
      </c>
    </row>
    <row r="184" spans="1:17" x14ac:dyDescent="0.25">
      <c r="A184" s="35">
        <f t="shared" si="13"/>
        <v>100001</v>
      </c>
      <c r="B184" s="8">
        <f t="shared" si="14"/>
        <v>44901</v>
      </c>
      <c r="C184" s="8">
        <f t="shared" si="15"/>
        <v>0</v>
      </c>
      <c r="D184" s="38">
        <f t="shared" si="16"/>
        <v>144916.01999999999</v>
      </c>
      <c r="E184" s="39">
        <f t="shared" si="17"/>
        <v>22</v>
      </c>
      <c r="F184" s="42" t="s">
        <v>114</v>
      </c>
      <c r="G184" s="42" t="s">
        <v>466</v>
      </c>
      <c r="H184" s="42" t="s">
        <v>466</v>
      </c>
      <c r="I184" s="42" t="s">
        <v>105</v>
      </c>
      <c r="J184" s="44">
        <v>44901</v>
      </c>
      <c r="K184" s="43">
        <v>100001</v>
      </c>
      <c r="L184" s="43"/>
      <c r="M184" s="8" t="str">
        <f>VLOOKUP(MONTH($J184),Lookup!$A$2:$B$13,2,0)&amp;" "&amp;YEAR($J184)</f>
        <v>Dec 2022</v>
      </c>
      <c r="N184" s="34">
        <f t="shared" si="12"/>
        <v>44901</v>
      </c>
      <c r="O184" s="8">
        <f>IF(ISERROR(VLOOKUP($I184,Lookup!$H$2:$I$11,2,0)),"",VLOOKUP($I184,Lookup!$H$2:$I$11,2,0))</f>
        <v>0.02</v>
      </c>
      <c r="P184" s="8">
        <f>COUNTIF(J$4:J184,J184)</f>
        <v>1</v>
      </c>
      <c r="Q184" s="8">
        <f>COUNTIF(K$4:K184,K184)</f>
        <v>13</v>
      </c>
    </row>
    <row r="185" spans="1:17" x14ac:dyDescent="0.25">
      <c r="A185" s="35">
        <f t="shared" si="13"/>
        <v>50001</v>
      </c>
      <c r="B185" s="8">
        <f t="shared" si="14"/>
        <v>44901</v>
      </c>
      <c r="C185" s="8">
        <f t="shared" si="15"/>
        <v>44874</v>
      </c>
      <c r="D185" s="38">
        <f t="shared" si="16"/>
        <v>139818.01999999999</v>
      </c>
      <c r="E185" s="39">
        <f t="shared" si="17"/>
        <v>23</v>
      </c>
      <c r="F185" s="42" t="s">
        <v>183</v>
      </c>
      <c r="G185" s="42" t="s">
        <v>467</v>
      </c>
      <c r="H185" s="42" t="s">
        <v>468</v>
      </c>
      <c r="I185" s="42" t="s">
        <v>105</v>
      </c>
      <c r="J185" s="44">
        <v>44901</v>
      </c>
      <c r="K185" s="43">
        <v>50001</v>
      </c>
      <c r="L185" s="44">
        <v>44874</v>
      </c>
      <c r="M185" s="8" t="str">
        <f>VLOOKUP(MONTH($J185),Lookup!$A$2:$B$13,2,0)&amp;" "&amp;YEAR($J185)</f>
        <v>Dec 2022</v>
      </c>
      <c r="N185" s="34">
        <f t="shared" si="12"/>
        <v>44901</v>
      </c>
      <c r="O185" s="8">
        <f>IF(ISERROR(VLOOKUP($I185,Lookup!$H$2:$I$11,2,0)),"",VLOOKUP($I185,Lookup!$H$2:$I$11,2,0))</f>
        <v>0.02</v>
      </c>
      <c r="P185" s="8">
        <f>COUNTIF(J$4:J185,J185)</f>
        <v>2</v>
      </c>
      <c r="Q185" s="8">
        <f>COUNTIF(K$4:K185,K185)</f>
        <v>40</v>
      </c>
    </row>
    <row r="186" spans="1:17" x14ac:dyDescent="0.25">
      <c r="A186" s="35">
        <f t="shared" si="13"/>
        <v>50001</v>
      </c>
      <c r="B186" s="8">
        <f t="shared" si="14"/>
        <v>44883</v>
      </c>
      <c r="C186" s="8">
        <f t="shared" si="15"/>
        <v>44847</v>
      </c>
      <c r="D186" s="38">
        <f t="shared" si="16"/>
        <v>139773.01999999999</v>
      </c>
      <c r="E186" s="39">
        <f t="shared" si="17"/>
        <v>25</v>
      </c>
      <c r="F186" s="42" t="s">
        <v>222</v>
      </c>
      <c r="G186" s="42" t="s">
        <v>469</v>
      </c>
      <c r="H186" s="42" t="s">
        <v>470</v>
      </c>
      <c r="I186" s="42" t="s">
        <v>105</v>
      </c>
      <c r="J186" s="44">
        <v>44883</v>
      </c>
      <c r="K186" s="43">
        <v>50001</v>
      </c>
      <c r="L186" s="44">
        <v>44847</v>
      </c>
      <c r="M186" s="8" t="str">
        <f>VLOOKUP(MONTH($J186),Lookup!$A$2:$B$13,2,0)&amp;" "&amp;YEAR($J186)</f>
        <v>Nov 2022</v>
      </c>
      <c r="N186" s="34">
        <f t="shared" si="12"/>
        <v>44883</v>
      </c>
      <c r="O186" s="8">
        <f>IF(ISERROR(VLOOKUP($I186,Lookup!$H$2:$I$11,2,0)),"",VLOOKUP($I186,Lookup!$H$2:$I$11,2,0))</f>
        <v>0.02</v>
      </c>
      <c r="P186" s="8">
        <f>COUNTIF(J$4:J186,J186)</f>
        <v>1</v>
      </c>
      <c r="Q186" s="8">
        <f>COUNTIF(K$4:K186,K186)</f>
        <v>41</v>
      </c>
    </row>
    <row r="187" spans="1:17" ht="30" x14ac:dyDescent="0.25">
      <c r="A187" s="35">
        <f t="shared" si="13"/>
        <v>0</v>
      </c>
      <c r="B187" s="8">
        <f t="shared" si="14"/>
        <v>44938</v>
      </c>
      <c r="C187" s="8">
        <f t="shared" si="15"/>
        <v>44897</v>
      </c>
      <c r="D187" s="38">
        <f t="shared" si="16"/>
        <v>89838.02</v>
      </c>
      <c r="E187" s="39">
        <f t="shared" si="17"/>
        <v>5</v>
      </c>
      <c r="F187" s="42" t="s">
        <v>143</v>
      </c>
      <c r="G187" s="42" t="s">
        <v>471</v>
      </c>
      <c r="H187" s="42" t="s">
        <v>472</v>
      </c>
      <c r="I187" s="42" t="s">
        <v>105</v>
      </c>
      <c r="J187" s="44">
        <v>44938</v>
      </c>
      <c r="K187" s="43"/>
      <c r="L187" s="44">
        <v>44897</v>
      </c>
      <c r="M187" s="8" t="str">
        <f>VLOOKUP(MONTH($J187),Lookup!$A$2:$B$13,2,0)&amp;" "&amp;YEAR($J187)</f>
        <v>Jan 2023</v>
      </c>
      <c r="N187" s="34">
        <f t="shared" si="12"/>
        <v>44938</v>
      </c>
      <c r="O187" s="8">
        <f>IF(ISERROR(VLOOKUP($I187,Lookup!$H$2:$I$11,2,0)),"",VLOOKUP($I187,Lookup!$H$2:$I$11,2,0))</f>
        <v>0.02</v>
      </c>
      <c r="P187" s="8">
        <f>COUNTIF(J$4:J187,J187)</f>
        <v>3</v>
      </c>
      <c r="Q187" s="8">
        <f>COUNTIF(K$4:K187,K187)</f>
        <v>0</v>
      </c>
    </row>
    <row r="188" spans="1:17" x14ac:dyDescent="0.25">
      <c r="A188" s="35">
        <f t="shared" si="13"/>
        <v>0</v>
      </c>
      <c r="B188" s="8">
        <f t="shared" si="14"/>
        <v>44944</v>
      </c>
      <c r="C188" s="8">
        <f t="shared" si="15"/>
        <v>44848</v>
      </c>
      <c r="D188" s="38">
        <f t="shared" si="16"/>
        <v>89795.02</v>
      </c>
      <c r="E188" s="39">
        <f t="shared" si="17"/>
        <v>27</v>
      </c>
      <c r="F188" s="42" t="s">
        <v>227</v>
      </c>
      <c r="G188" s="42" t="s">
        <v>473</v>
      </c>
      <c r="H188" s="42" t="s">
        <v>474</v>
      </c>
      <c r="I188" s="42" t="s">
        <v>105</v>
      </c>
      <c r="J188" s="44">
        <v>44944</v>
      </c>
      <c r="K188" s="43"/>
      <c r="L188" s="44">
        <v>44848</v>
      </c>
      <c r="M188" s="8" t="str">
        <f>VLOOKUP(MONTH($J188),Lookup!$A$2:$B$13,2,0)&amp;" "&amp;YEAR($J188)</f>
        <v>Jan 2023</v>
      </c>
      <c r="N188" s="34">
        <f t="shared" si="12"/>
        <v>44944</v>
      </c>
      <c r="O188" s="8">
        <f>IF(ISERROR(VLOOKUP($I188,Lookup!$H$2:$I$11,2,0)),"",VLOOKUP($I188,Lookup!$H$2:$I$11,2,0))</f>
        <v>0.02</v>
      </c>
      <c r="P188" s="8">
        <f>COUNTIF(J$4:J188,J188)</f>
        <v>3</v>
      </c>
      <c r="Q188" s="8">
        <f>COUNTIF(K$4:K188,K188)</f>
        <v>0</v>
      </c>
    </row>
    <row r="189" spans="1:17" x14ac:dyDescent="0.25">
      <c r="A189" s="35">
        <f t="shared" si="13"/>
        <v>0</v>
      </c>
      <c r="B189" s="8">
        <f t="shared" si="14"/>
        <v>44926</v>
      </c>
      <c r="C189" s="8">
        <f t="shared" si="15"/>
        <v>44847</v>
      </c>
      <c r="D189" s="38">
        <f t="shared" si="16"/>
        <v>89788.02</v>
      </c>
      <c r="E189" s="39">
        <f t="shared" si="17"/>
        <v>24</v>
      </c>
      <c r="F189" s="42" t="s">
        <v>159</v>
      </c>
      <c r="G189" s="42" t="s">
        <v>475</v>
      </c>
      <c r="H189" s="42" t="s">
        <v>476</v>
      </c>
      <c r="I189" s="42" t="s">
        <v>105</v>
      </c>
      <c r="J189" s="44">
        <v>44926</v>
      </c>
      <c r="K189" s="43"/>
      <c r="L189" s="44">
        <v>44847</v>
      </c>
      <c r="M189" s="8" t="str">
        <f>VLOOKUP(MONTH($J189),Lookup!$A$2:$B$13,2,0)&amp;" "&amp;YEAR($J189)</f>
        <v>Dec 2022</v>
      </c>
      <c r="N189" s="34">
        <f t="shared" si="12"/>
        <v>44926</v>
      </c>
      <c r="O189" s="8">
        <f>IF(ISERROR(VLOOKUP($I189,Lookup!$H$2:$I$11,2,0)),"",VLOOKUP($I189,Lookup!$H$2:$I$11,2,0))</f>
        <v>0.02</v>
      </c>
      <c r="P189" s="8">
        <f>COUNTIF(J$4:J189,J189)</f>
        <v>15</v>
      </c>
      <c r="Q189" s="8">
        <f>COUNTIF(K$4:K189,K189)</f>
        <v>0</v>
      </c>
    </row>
    <row r="190" spans="1:17" x14ac:dyDescent="0.25">
      <c r="A190" s="35">
        <f t="shared" si="13"/>
        <v>55000</v>
      </c>
      <c r="B190" s="8">
        <f t="shared" si="14"/>
        <v>44926</v>
      </c>
      <c r="C190" s="8">
        <f t="shared" si="15"/>
        <v>44897</v>
      </c>
      <c r="D190" s="38">
        <f t="shared" si="16"/>
        <v>144840.1</v>
      </c>
      <c r="E190" s="39">
        <f t="shared" si="17"/>
        <v>1</v>
      </c>
      <c r="F190" s="42" t="s">
        <v>143</v>
      </c>
      <c r="G190" s="42" t="s">
        <v>477</v>
      </c>
      <c r="H190" s="42" t="s">
        <v>478</v>
      </c>
      <c r="I190" s="42" t="s">
        <v>102</v>
      </c>
      <c r="J190" s="44">
        <v>44926</v>
      </c>
      <c r="K190" s="43">
        <v>55000</v>
      </c>
      <c r="L190" s="44">
        <v>44897</v>
      </c>
      <c r="M190" s="8" t="str">
        <f>VLOOKUP(MONTH($J190),Lookup!$A$2:$B$13,2,0)&amp;" "&amp;YEAR($J190)</f>
        <v>Dec 2022</v>
      </c>
      <c r="N190" s="34">
        <f t="shared" si="12"/>
        <v>44926</v>
      </c>
      <c r="O190" s="8">
        <f>IF(ISERROR(VLOOKUP($I190,Lookup!$H$2:$I$11,2,0)),"",VLOOKUP($I190,Lookup!$H$2:$I$11,2,0))</f>
        <v>0.1</v>
      </c>
      <c r="P190" s="8">
        <f>COUNTIF(J$4:J190,J190)</f>
        <v>16</v>
      </c>
      <c r="Q190" s="8">
        <f>COUNTIF(K$4:K190,K190)</f>
        <v>1</v>
      </c>
    </row>
    <row r="191" spans="1:17" x14ac:dyDescent="0.25">
      <c r="A191" s="35">
        <f t="shared" si="13"/>
        <v>50001</v>
      </c>
      <c r="B191" s="8">
        <f t="shared" si="14"/>
        <v>44928</v>
      </c>
      <c r="C191" s="8">
        <f t="shared" si="15"/>
        <v>44874</v>
      </c>
      <c r="D191" s="38">
        <f t="shared" si="16"/>
        <v>139847.1</v>
      </c>
      <c r="E191" s="39">
        <f t="shared" si="17"/>
        <v>25</v>
      </c>
      <c r="F191" s="42" t="s">
        <v>106</v>
      </c>
      <c r="G191" s="42" t="s">
        <v>479</v>
      </c>
      <c r="H191" s="42" t="s">
        <v>480</v>
      </c>
      <c r="I191" s="42" t="s">
        <v>102</v>
      </c>
      <c r="J191" s="44">
        <v>44928</v>
      </c>
      <c r="K191" s="43">
        <v>50001</v>
      </c>
      <c r="L191" s="44">
        <v>44874</v>
      </c>
      <c r="M191" s="8" t="str">
        <f>VLOOKUP(MONTH($J191),Lookup!$A$2:$B$13,2,0)&amp;" "&amp;YEAR($J191)</f>
        <v>Jan 2023</v>
      </c>
      <c r="N191" s="34">
        <f t="shared" si="12"/>
        <v>44928</v>
      </c>
      <c r="O191" s="8">
        <f>IF(ISERROR(VLOOKUP($I191,Lookup!$H$2:$I$11,2,0)),"",VLOOKUP($I191,Lookup!$H$2:$I$11,2,0))</f>
        <v>0.1</v>
      </c>
      <c r="P191" s="8">
        <f>COUNTIF(J$4:J191,J191)</f>
        <v>2</v>
      </c>
      <c r="Q191" s="8">
        <f>COUNTIF(K$4:K191,K191)</f>
        <v>42</v>
      </c>
    </row>
    <row r="192" spans="1:17" x14ac:dyDescent="0.25">
      <c r="A192" s="35">
        <f t="shared" si="13"/>
        <v>200000</v>
      </c>
      <c r="B192" s="8">
        <f t="shared" si="14"/>
        <v>44957</v>
      </c>
      <c r="C192" s="8">
        <f t="shared" si="15"/>
        <v>44894</v>
      </c>
      <c r="D192" s="38">
        <f t="shared" si="16"/>
        <v>289865.09999999998</v>
      </c>
      <c r="E192" s="39">
        <f t="shared" si="17"/>
        <v>2</v>
      </c>
      <c r="F192" s="42" t="s">
        <v>169</v>
      </c>
      <c r="G192" s="42" t="s">
        <v>481</v>
      </c>
      <c r="H192" s="42" t="s">
        <v>481</v>
      </c>
      <c r="I192" s="42" t="s">
        <v>102</v>
      </c>
      <c r="J192" s="44">
        <v>44957</v>
      </c>
      <c r="K192" s="43">
        <v>200000</v>
      </c>
      <c r="L192" s="44">
        <v>44894</v>
      </c>
      <c r="M192" s="8" t="str">
        <f>VLOOKUP(MONTH($J192),Lookup!$A$2:$B$13,2,0)&amp;" "&amp;YEAR($J192)</f>
        <v>Jan 2023</v>
      </c>
      <c r="N192" s="34">
        <f t="shared" si="12"/>
        <v>44957</v>
      </c>
      <c r="O192" s="8">
        <f>IF(ISERROR(VLOOKUP($I192,Lookup!$H$2:$I$11,2,0)),"",VLOOKUP($I192,Lookup!$H$2:$I$11,2,0))</f>
        <v>0.1</v>
      </c>
      <c r="P192" s="8">
        <f>COUNTIF(J$4:J192,J192)</f>
        <v>9</v>
      </c>
      <c r="Q192" s="8">
        <f>COUNTIF(K$4:K192,K192)</f>
        <v>5</v>
      </c>
    </row>
    <row r="193" spans="1:17" x14ac:dyDescent="0.25">
      <c r="A193" s="35">
        <f t="shared" si="13"/>
        <v>0</v>
      </c>
      <c r="B193" s="8">
        <f t="shared" si="14"/>
        <v>44951</v>
      </c>
      <c r="C193" s="8">
        <f t="shared" si="15"/>
        <v>44893</v>
      </c>
      <c r="D193" s="38">
        <f t="shared" si="16"/>
        <v>89849.02</v>
      </c>
      <c r="E193" s="39">
        <f t="shared" si="17"/>
        <v>30</v>
      </c>
      <c r="F193" s="42" t="s">
        <v>296</v>
      </c>
      <c r="G193" s="42" t="s">
        <v>482</v>
      </c>
      <c r="H193" s="42" t="s">
        <v>483</v>
      </c>
      <c r="I193" s="42" t="s">
        <v>105</v>
      </c>
      <c r="J193" s="44">
        <v>44951</v>
      </c>
      <c r="K193" s="43"/>
      <c r="L193" s="44">
        <v>44893</v>
      </c>
      <c r="M193" s="8" t="str">
        <f>VLOOKUP(MONTH($J193),Lookup!$A$2:$B$13,2,0)&amp;" "&amp;YEAR($J193)</f>
        <v>Jan 2023</v>
      </c>
      <c r="N193" s="34">
        <f t="shared" si="12"/>
        <v>44951</v>
      </c>
      <c r="O193" s="8">
        <f>IF(ISERROR(VLOOKUP($I193,Lookup!$H$2:$I$11,2,0)),"",VLOOKUP($I193,Lookup!$H$2:$I$11,2,0))</f>
        <v>0.02</v>
      </c>
      <c r="P193" s="8">
        <f>COUNTIF(J$4:J193,J193)</f>
        <v>5</v>
      </c>
      <c r="Q193" s="8">
        <f>COUNTIF(K$4:K193,K193)</f>
        <v>0</v>
      </c>
    </row>
    <row r="194" spans="1:17" x14ac:dyDescent="0.25">
      <c r="A194" s="35">
        <f t="shared" si="13"/>
        <v>55001</v>
      </c>
      <c r="B194" s="8">
        <f t="shared" si="14"/>
        <v>44916</v>
      </c>
      <c r="C194" s="8">
        <f t="shared" si="15"/>
        <v>44895</v>
      </c>
      <c r="D194" s="38">
        <f t="shared" si="16"/>
        <v>144818.1</v>
      </c>
      <c r="E194" s="39">
        <f t="shared" si="17"/>
        <v>23</v>
      </c>
      <c r="F194" s="42" t="s">
        <v>108</v>
      </c>
      <c r="G194" s="42" t="s">
        <v>484</v>
      </c>
      <c r="H194" s="42" t="s">
        <v>485</v>
      </c>
      <c r="I194" s="42" t="s">
        <v>102</v>
      </c>
      <c r="J194" s="44">
        <v>44916</v>
      </c>
      <c r="K194" s="43">
        <v>55001</v>
      </c>
      <c r="L194" s="44">
        <v>44895</v>
      </c>
      <c r="M194" s="8" t="str">
        <f>VLOOKUP(MONTH($J194),Lookup!$A$2:$B$13,2,0)&amp;" "&amp;YEAR($J194)</f>
        <v>Dec 2022</v>
      </c>
      <c r="N194" s="34">
        <f t="shared" si="12"/>
        <v>44916</v>
      </c>
      <c r="O194" s="8">
        <f>IF(ISERROR(VLOOKUP($I194,Lookup!$H$2:$I$11,2,0)),"",VLOOKUP($I194,Lookup!$H$2:$I$11,2,0))</f>
        <v>0.1</v>
      </c>
      <c r="P194" s="8">
        <f>COUNTIF(J$4:J194,J194)</f>
        <v>5</v>
      </c>
      <c r="Q194" s="8">
        <f>COUNTIF(K$4:K194,K194)</f>
        <v>1</v>
      </c>
    </row>
    <row r="195" spans="1:17" x14ac:dyDescent="0.25">
      <c r="A195" s="35">
        <f t="shared" si="13"/>
        <v>60001</v>
      </c>
      <c r="B195" s="8">
        <f t="shared" si="14"/>
        <v>44985</v>
      </c>
      <c r="C195" s="8">
        <f t="shared" si="15"/>
        <v>44964</v>
      </c>
      <c r="D195" s="38">
        <f t="shared" si="16"/>
        <v>149968.01999999999</v>
      </c>
      <c r="E195" s="39">
        <f t="shared" si="17"/>
        <v>28</v>
      </c>
      <c r="F195" s="42" t="s">
        <v>254</v>
      </c>
      <c r="G195" s="42" t="s">
        <v>486</v>
      </c>
      <c r="H195" s="42" t="s">
        <v>486</v>
      </c>
      <c r="I195" s="42" t="s">
        <v>105</v>
      </c>
      <c r="J195" s="44">
        <v>44985</v>
      </c>
      <c r="K195" s="43">
        <v>60001</v>
      </c>
      <c r="L195" s="44">
        <v>44964</v>
      </c>
      <c r="M195" s="8" t="str">
        <f>VLOOKUP(MONTH($J195),Lookup!$A$2:$B$13,2,0)&amp;" "&amp;YEAR($J195)</f>
        <v>Feb 2023</v>
      </c>
      <c r="N195" s="34">
        <f t="shared" si="12"/>
        <v>44985</v>
      </c>
      <c r="O195" s="8">
        <f>IF(ISERROR(VLOOKUP($I195,Lookup!$H$2:$I$11,2,0)),"",VLOOKUP($I195,Lookup!$H$2:$I$11,2,0))</f>
        <v>0.02</v>
      </c>
      <c r="P195" s="8">
        <f>COUNTIF(J$4:J195,J195)</f>
        <v>9</v>
      </c>
      <c r="Q195" s="8">
        <f>COUNTIF(K$4:K195,K195)</f>
        <v>9</v>
      </c>
    </row>
    <row r="196" spans="1:17" x14ac:dyDescent="0.25">
      <c r="A196" s="35">
        <f t="shared" si="13"/>
        <v>250000</v>
      </c>
      <c r="B196" s="8">
        <f t="shared" si="14"/>
        <v>0</v>
      </c>
      <c r="C196" s="8">
        <f t="shared" si="15"/>
        <v>44908</v>
      </c>
      <c r="D196" s="38">
        <f t="shared" si="16"/>
        <v>294911.09999999998</v>
      </c>
      <c r="E196" s="39">
        <f t="shared" si="17"/>
        <v>5</v>
      </c>
      <c r="F196" s="42" t="s">
        <v>122</v>
      </c>
      <c r="G196" s="42" t="s">
        <v>487</v>
      </c>
      <c r="H196" s="42" t="s">
        <v>488</v>
      </c>
      <c r="I196" s="42" t="s">
        <v>102</v>
      </c>
      <c r="J196" s="43"/>
      <c r="K196" s="43">
        <v>250000</v>
      </c>
      <c r="L196" s="44">
        <v>44908</v>
      </c>
      <c r="M196" s="8" t="str">
        <f>VLOOKUP(MONTH($J196),Lookup!$A$2:$B$13,2,0)&amp;" "&amp;YEAR($J196)</f>
        <v>Jan 1900</v>
      </c>
      <c r="N196" s="34" t="str">
        <f t="shared" ref="N196:N259" si="18">IF(ISBLANK($J196),"1/1/9999",J196)</f>
        <v>1/1/9999</v>
      </c>
      <c r="O196" s="8">
        <f>IF(ISERROR(VLOOKUP($I196,Lookup!$H$2:$I$11,2,0)),"",VLOOKUP($I196,Lookup!$H$2:$I$11,2,0))</f>
        <v>0.1</v>
      </c>
      <c r="P196" s="8">
        <f>COUNTIF(J$4:J196,J196)</f>
        <v>0</v>
      </c>
      <c r="Q196" s="8">
        <f>COUNTIF(K$4:K196,K196)</f>
        <v>3</v>
      </c>
    </row>
    <row r="197" spans="1:17" x14ac:dyDescent="0.25">
      <c r="A197" s="35">
        <f t="shared" ref="A197:A260" si="19">K197</f>
        <v>100001</v>
      </c>
      <c r="B197" s="8">
        <f t="shared" ref="B197:B260" si="20">J197</f>
        <v>0</v>
      </c>
      <c r="C197" s="8">
        <f t="shared" ref="C197:C260" si="21">L197</f>
        <v>44942</v>
      </c>
      <c r="D197" s="38">
        <f t="shared" ref="D197:D260" si="22">SUM(A197:C197)+SUM(O197:Q197)</f>
        <v>144957.01999999999</v>
      </c>
      <c r="E197" s="39">
        <f t="shared" ref="E197:E260" si="23">IF($D197="","",COUNTIFS($F$4:$F$5000,$F197,$D$4:$D$5000,"&gt;"&amp;$D197))</f>
        <v>16</v>
      </c>
      <c r="F197" s="42" t="s">
        <v>349</v>
      </c>
      <c r="G197" s="42" t="s">
        <v>489</v>
      </c>
      <c r="H197" s="42" t="s">
        <v>490</v>
      </c>
      <c r="I197" s="42" t="s">
        <v>105</v>
      </c>
      <c r="J197" s="43"/>
      <c r="K197" s="43">
        <v>100001</v>
      </c>
      <c r="L197" s="44">
        <v>44942</v>
      </c>
      <c r="M197" s="8" t="str">
        <f>VLOOKUP(MONTH($J197),Lookup!$A$2:$B$13,2,0)&amp;" "&amp;YEAR($J197)</f>
        <v>Jan 1900</v>
      </c>
      <c r="N197" s="34" t="str">
        <f t="shared" si="18"/>
        <v>1/1/9999</v>
      </c>
      <c r="O197" s="8">
        <f>IF(ISERROR(VLOOKUP($I197,Lookup!$H$2:$I$11,2,0)),"",VLOOKUP($I197,Lookup!$H$2:$I$11,2,0))</f>
        <v>0.02</v>
      </c>
      <c r="P197" s="8">
        <f>COUNTIF(J$4:J197,J197)</f>
        <v>0</v>
      </c>
      <c r="Q197" s="8">
        <f>COUNTIF(K$4:K197,K197)</f>
        <v>14</v>
      </c>
    </row>
    <row r="198" spans="1:17" x14ac:dyDescent="0.25">
      <c r="A198" s="35">
        <f t="shared" si="19"/>
        <v>100001</v>
      </c>
      <c r="B198" s="8">
        <f t="shared" si="20"/>
        <v>44938</v>
      </c>
      <c r="C198" s="8">
        <f t="shared" si="21"/>
        <v>44894</v>
      </c>
      <c r="D198" s="38">
        <f t="shared" si="22"/>
        <v>189852.1</v>
      </c>
      <c r="E198" s="39">
        <f t="shared" si="23"/>
        <v>29</v>
      </c>
      <c r="F198" s="42" t="s">
        <v>103</v>
      </c>
      <c r="G198" s="42" t="s">
        <v>491</v>
      </c>
      <c r="H198" s="42" t="s">
        <v>492</v>
      </c>
      <c r="I198" s="42" t="s">
        <v>102</v>
      </c>
      <c r="J198" s="44">
        <v>44938</v>
      </c>
      <c r="K198" s="43">
        <v>100001</v>
      </c>
      <c r="L198" s="44">
        <v>44894</v>
      </c>
      <c r="M198" s="8" t="str">
        <f>VLOOKUP(MONTH($J198),Lookup!$A$2:$B$13,2,0)&amp;" "&amp;YEAR($J198)</f>
        <v>Jan 2023</v>
      </c>
      <c r="N198" s="34">
        <f t="shared" si="18"/>
        <v>44938</v>
      </c>
      <c r="O198" s="8">
        <f>IF(ISERROR(VLOOKUP($I198,Lookup!$H$2:$I$11,2,0)),"",VLOOKUP($I198,Lookup!$H$2:$I$11,2,0))</f>
        <v>0.1</v>
      </c>
      <c r="P198" s="8">
        <f>COUNTIF(J$4:J198,J198)</f>
        <v>4</v>
      </c>
      <c r="Q198" s="8">
        <f>COUNTIF(K$4:K198,K198)</f>
        <v>15</v>
      </c>
    </row>
    <row r="199" spans="1:17" x14ac:dyDescent="0.25">
      <c r="A199" s="35">
        <f t="shared" si="19"/>
        <v>50000</v>
      </c>
      <c r="B199" s="8">
        <f t="shared" si="20"/>
        <v>44916</v>
      </c>
      <c r="C199" s="8">
        <f t="shared" si="21"/>
        <v>44887</v>
      </c>
      <c r="D199" s="38">
        <f t="shared" si="22"/>
        <v>139826.1</v>
      </c>
      <c r="E199" s="39">
        <f t="shared" si="23"/>
        <v>27</v>
      </c>
      <c r="F199" s="42" t="s">
        <v>296</v>
      </c>
      <c r="G199" s="42" t="s">
        <v>493</v>
      </c>
      <c r="H199" s="42" t="s">
        <v>494</v>
      </c>
      <c r="I199" s="42" t="s">
        <v>102</v>
      </c>
      <c r="J199" s="44">
        <v>44916</v>
      </c>
      <c r="K199" s="43">
        <v>50000</v>
      </c>
      <c r="L199" s="44">
        <v>44887</v>
      </c>
      <c r="M199" s="8" t="str">
        <f>VLOOKUP(MONTH($J199),Lookup!$A$2:$B$13,2,0)&amp;" "&amp;YEAR($J199)</f>
        <v>Dec 2022</v>
      </c>
      <c r="N199" s="34">
        <f t="shared" si="18"/>
        <v>44916</v>
      </c>
      <c r="O199" s="8">
        <f>IF(ISERROR(VLOOKUP($I199,Lookup!$H$2:$I$11,2,0)),"",VLOOKUP($I199,Lookup!$H$2:$I$11,2,0))</f>
        <v>0.1</v>
      </c>
      <c r="P199" s="8">
        <f>COUNTIF(J$4:J199,J199)</f>
        <v>6</v>
      </c>
      <c r="Q199" s="8">
        <f>COUNTIF(K$4:K199,K199)</f>
        <v>17</v>
      </c>
    </row>
    <row r="200" spans="1:17" x14ac:dyDescent="0.25">
      <c r="A200" s="35">
        <f t="shared" si="19"/>
        <v>60000</v>
      </c>
      <c r="B200" s="8">
        <f t="shared" si="20"/>
        <v>44895</v>
      </c>
      <c r="C200" s="8">
        <f t="shared" si="21"/>
        <v>44902</v>
      </c>
      <c r="D200" s="38">
        <f t="shared" si="22"/>
        <v>149810.1</v>
      </c>
      <c r="E200" s="39">
        <f t="shared" si="23"/>
        <v>7</v>
      </c>
      <c r="F200" s="42" t="s">
        <v>148</v>
      </c>
      <c r="G200" s="42" t="s">
        <v>495</v>
      </c>
      <c r="H200" s="42" t="s">
        <v>496</v>
      </c>
      <c r="I200" s="42" t="s">
        <v>102</v>
      </c>
      <c r="J200" s="44">
        <v>44895</v>
      </c>
      <c r="K200" s="43">
        <v>60000</v>
      </c>
      <c r="L200" s="44">
        <v>44902</v>
      </c>
      <c r="M200" s="8" t="str">
        <f>VLOOKUP(MONTH($J200),Lookup!$A$2:$B$13,2,0)&amp;" "&amp;YEAR($J200)</f>
        <v>Nov 2022</v>
      </c>
      <c r="N200" s="34">
        <f t="shared" si="18"/>
        <v>44895</v>
      </c>
      <c r="O200" s="8">
        <f>IF(ISERROR(VLOOKUP($I200,Lookup!$H$2:$I$11,2,0)),"",VLOOKUP($I200,Lookup!$H$2:$I$11,2,0))</f>
        <v>0.1</v>
      </c>
      <c r="P200" s="8">
        <f>COUNTIF(J$4:J200,J200)</f>
        <v>8</v>
      </c>
      <c r="Q200" s="8">
        <f>COUNTIF(K$4:K200,K200)</f>
        <v>5</v>
      </c>
    </row>
    <row r="201" spans="1:17" x14ac:dyDescent="0.25">
      <c r="A201" s="35">
        <f t="shared" si="19"/>
        <v>50000</v>
      </c>
      <c r="B201" s="8">
        <f t="shared" si="20"/>
        <v>44865</v>
      </c>
      <c r="C201" s="8">
        <f t="shared" si="21"/>
        <v>44853</v>
      </c>
      <c r="D201" s="38">
        <f t="shared" si="22"/>
        <v>139738.01999999999</v>
      </c>
      <c r="E201" s="39">
        <f t="shared" si="23"/>
        <v>22</v>
      </c>
      <c r="F201" s="42" t="s">
        <v>159</v>
      </c>
      <c r="G201" s="42" t="s">
        <v>497</v>
      </c>
      <c r="H201" s="42" t="s">
        <v>498</v>
      </c>
      <c r="I201" s="42" t="s">
        <v>105</v>
      </c>
      <c r="J201" s="44">
        <v>44865</v>
      </c>
      <c r="K201" s="43">
        <v>50000</v>
      </c>
      <c r="L201" s="44">
        <v>44853</v>
      </c>
      <c r="M201" s="8" t="str">
        <f>VLOOKUP(MONTH($J201),Lookup!$A$2:$B$13,2,0)&amp;" "&amp;YEAR($J201)</f>
        <v>Oct 2022</v>
      </c>
      <c r="N201" s="34">
        <f t="shared" si="18"/>
        <v>44865</v>
      </c>
      <c r="O201" s="8">
        <f>IF(ISERROR(VLOOKUP($I201,Lookup!$H$2:$I$11,2,0)),"",VLOOKUP($I201,Lookup!$H$2:$I$11,2,0))</f>
        <v>0.02</v>
      </c>
      <c r="P201" s="8">
        <f>COUNTIF(J$4:J201,J201)</f>
        <v>2</v>
      </c>
      <c r="Q201" s="8">
        <f>COUNTIF(K$4:K201,K201)</f>
        <v>18</v>
      </c>
    </row>
    <row r="202" spans="1:17" x14ac:dyDescent="0.25">
      <c r="A202" s="35">
        <f t="shared" si="19"/>
        <v>0</v>
      </c>
      <c r="B202" s="8">
        <f t="shared" si="20"/>
        <v>44937</v>
      </c>
      <c r="C202" s="8">
        <f t="shared" si="21"/>
        <v>44909</v>
      </c>
      <c r="D202" s="38">
        <f t="shared" si="22"/>
        <v>89848.02</v>
      </c>
      <c r="E202" s="39">
        <f t="shared" si="23"/>
        <v>31</v>
      </c>
      <c r="F202" s="42" t="s">
        <v>296</v>
      </c>
      <c r="G202" s="42" t="s">
        <v>499</v>
      </c>
      <c r="H202" s="42" t="s">
        <v>500</v>
      </c>
      <c r="I202" s="42" t="s">
        <v>105</v>
      </c>
      <c r="J202" s="44">
        <v>44937</v>
      </c>
      <c r="K202" s="43"/>
      <c r="L202" s="44">
        <v>44909</v>
      </c>
      <c r="M202" s="8" t="str">
        <f>VLOOKUP(MONTH($J202),Lookup!$A$2:$B$13,2,0)&amp;" "&amp;YEAR($J202)</f>
        <v>Jan 2023</v>
      </c>
      <c r="N202" s="34">
        <f t="shared" si="18"/>
        <v>44937</v>
      </c>
      <c r="O202" s="8">
        <f>IF(ISERROR(VLOOKUP($I202,Lookup!$H$2:$I$11,2,0)),"",VLOOKUP($I202,Lookup!$H$2:$I$11,2,0))</f>
        <v>0.02</v>
      </c>
      <c r="P202" s="8">
        <f>COUNTIF(J$4:J202,J202)</f>
        <v>2</v>
      </c>
      <c r="Q202" s="8">
        <f>COUNTIF(K$4:K202,K202)</f>
        <v>0</v>
      </c>
    </row>
    <row r="203" spans="1:17" x14ac:dyDescent="0.25">
      <c r="A203" s="35">
        <f t="shared" si="19"/>
        <v>200000</v>
      </c>
      <c r="B203" s="8">
        <f t="shared" si="20"/>
        <v>44935</v>
      </c>
      <c r="C203" s="8">
        <f t="shared" si="21"/>
        <v>44887</v>
      </c>
      <c r="D203" s="38">
        <f t="shared" si="22"/>
        <v>289833.02</v>
      </c>
      <c r="E203" s="39">
        <f t="shared" si="23"/>
        <v>8</v>
      </c>
      <c r="F203" s="42" t="s">
        <v>114</v>
      </c>
      <c r="G203" s="42" t="s">
        <v>501</v>
      </c>
      <c r="H203" s="42" t="s">
        <v>502</v>
      </c>
      <c r="I203" s="42" t="s">
        <v>105</v>
      </c>
      <c r="J203" s="44">
        <v>44935</v>
      </c>
      <c r="K203" s="43">
        <v>200000</v>
      </c>
      <c r="L203" s="44">
        <v>44887</v>
      </c>
      <c r="M203" s="8" t="str">
        <f>VLOOKUP(MONTH($J203),Lookup!$A$2:$B$13,2,0)&amp;" "&amp;YEAR($J203)</f>
        <v>Jan 2023</v>
      </c>
      <c r="N203" s="34">
        <f t="shared" si="18"/>
        <v>44935</v>
      </c>
      <c r="O203" s="8">
        <f>IF(ISERROR(VLOOKUP($I203,Lookup!$H$2:$I$11,2,0)),"",VLOOKUP($I203,Lookup!$H$2:$I$11,2,0))</f>
        <v>0.02</v>
      </c>
      <c r="P203" s="8">
        <f>COUNTIF(J$4:J203,J203)</f>
        <v>5</v>
      </c>
      <c r="Q203" s="8">
        <f>COUNTIF(K$4:K203,K203)</f>
        <v>6</v>
      </c>
    </row>
    <row r="204" spans="1:17" x14ac:dyDescent="0.25">
      <c r="A204" s="35">
        <f t="shared" si="19"/>
        <v>500000</v>
      </c>
      <c r="B204" s="8">
        <f t="shared" si="20"/>
        <v>44879</v>
      </c>
      <c r="C204" s="8">
        <f t="shared" si="21"/>
        <v>44894</v>
      </c>
      <c r="D204" s="38">
        <f t="shared" si="22"/>
        <v>589779.02</v>
      </c>
      <c r="E204" s="39">
        <f t="shared" si="23"/>
        <v>5</v>
      </c>
      <c r="F204" s="42" t="s">
        <v>111</v>
      </c>
      <c r="G204" s="42" t="s">
        <v>503</v>
      </c>
      <c r="H204" s="42" t="s">
        <v>504</v>
      </c>
      <c r="I204" s="42" t="s">
        <v>105</v>
      </c>
      <c r="J204" s="44">
        <v>44879</v>
      </c>
      <c r="K204" s="43">
        <v>500000</v>
      </c>
      <c r="L204" s="44">
        <v>44894</v>
      </c>
      <c r="M204" s="8" t="str">
        <f>VLOOKUP(MONTH($J204),Lookup!$A$2:$B$13,2,0)&amp;" "&amp;YEAR($J204)</f>
        <v>Nov 2022</v>
      </c>
      <c r="N204" s="34">
        <f t="shared" si="18"/>
        <v>44879</v>
      </c>
      <c r="O204" s="8">
        <f>IF(ISERROR(VLOOKUP($I204,Lookup!$H$2:$I$11,2,0)),"",VLOOKUP($I204,Lookup!$H$2:$I$11,2,0))</f>
        <v>0.02</v>
      </c>
      <c r="P204" s="8">
        <f>COUNTIF(J$4:J204,J204)</f>
        <v>3</v>
      </c>
      <c r="Q204" s="8">
        <f>COUNTIF(K$4:K204,K204)</f>
        <v>3</v>
      </c>
    </row>
    <row r="205" spans="1:17" x14ac:dyDescent="0.25">
      <c r="A205" s="35">
        <f t="shared" si="19"/>
        <v>60001</v>
      </c>
      <c r="B205" s="8">
        <f t="shared" si="20"/>
        <v>44959</v>
      </c>
      <c r="C205" s="8">
        <f t="shared" si="21"/>
        <v>44853</v>
      </c>
      <c r="D205" s="38">
        <f t="shared" si="22"/>
        <v>149825.01999999999</v>
      </c>
      <c r="E205" s="39">
        <f t="shared" si="23"/>
        <v>11</v>
      </c>
      <c r="F205" s="42" t="s">
        <v>145</v>
      </c>
      <c r="G205" s="42" t="s">
        <v>505</v>
      </c>
      <c r="H205" s="42" t="s">
        <v>506</v>
      </c>
      <c r="I205" s="42" t="s">
        <v>105</v>
      </c>
      <c r="J205" s="44">
        <v>44959</v>
      </c>
      <c r="K205" s="43">
        <v>60001</v>
      </c>
      <c r="L205" s="44">
        <v>44853</v>
      </c>
      <c r="M205" s="8" t="str">
        <f>VLOOKUP(MONTH($J205),Lookup!$A$2:$B$13,2,0)&amp;" "&amp;YEAR($J205)</f>
        <v>Feb 2023</v>
      </c>
      <c r="N205" s="34">
        <f t="shared" si="18"/>
        <v>44959</v>
      </c>
      <c r="O205" s="8">
        <f>IF(ISERROR(VLOOKUP($I205,Lookup!$H$2:$I$11,2,0)),"",VLOOKUP($I205,Lookup!$H$2:$I$11,2,0))</f>
        <v>0.02</v>
      </c>
      <c r="P205" s="8">
        <f>COUNTIF(J$4:J205,J205)</f>
        <v>2</v>
      </c>
      <c r="Q205" s="8">
        <f>COUNTIF(K$4:K205,K205)</f>
        <v>10</v>
      </c>
    </row>
    <row r="206" spans="1:17" x14ac:dyDescent="0.25">
      <c r="A206" s="35">
        <f t="shared" si="19"/>
        <v>0</v>
      </c>
      <c r="B206" s="8">
        <f t="shared" si="20"/>
        <v>0</v>
      </c>
      <c r="C206" s="8">
        <f t="shared" si="21"/>
        <v>44796</v>
      </c>
      <c r="D206" s="38">
        <f t="shared" si="22"/>
        <v>44796.02</v>
      </c>
      <c r="E206" s="39">
        <f t="shared" si="23"/>
        <v>7</v>
      </c>
      <c r="F206" s="42" t="s">
        <v>174</v>
      </c>
      <c r="G206" s="42" t="s">
        <v>507</v>
      </c>
      <c r="H206" s="42" t="s">
        <v>508</v>
      </c>
      <c r="I206" s="42" t="s">
        <v>105</v>
      </c>
      <c r="J206" s="43"/>
      <c r="K206" s="43"/>
      <c r="L206" s="44">
        <v>44796</v>
      </c>
      <c r="M206" s="8" t="str">
        <f>VLOOKUP(MONTH($J206),Lookup!$A$2:$B$13,2,0)&amp;" "&amp;YEAR($J206)</f>
        <v>Jan 1900</v>
      </c>
      <c r="N206" s="34" t="str">
        <f t="shared" si="18"/>
        <v>1/1/9999</v>
      </c>
      <c r="O206" s="8">
        <f>IF(ISERROR(VLOOKUP($I206,Lookup!$H$2:$I$11,2,0)),"",VLOOKUP($I206,Lookup!$H$2:$I$11,2,0))</f>
        <v>0.02</v>
      </c>
      <c r="P206" s="8">
        <f>COUNTIF(J$4:J206,J206)</f>
        <v>0</v>
      </c>
      <c r="Q206" s="8">
        <f>COUNTIF(K$4:K206,K206)</f>
        <v>0</v>
      </c>
    </row>
    <row r="207" spans="1:17" x14ac:dyDescent="0.25">
      <c r="A207" s="35">
        <f t="shared" si="19"/>
        <v>1200001</v>
      </c>
      <c r="B207" s="8">
        <f t="shared" si="20"/>
        <v>44921</v>
      </c>
      <c r="C207" s="8">
        <f t="shared" si="21"/>
        <v>44902</v>
      </c>
      <c r="D207" s="38">
        <f t="shared" si="22"/>
        <v>1289827.1000000001</v>
      </c>
      <c r="E207" s="39">
        <f t="shared" si="23"/>
        <v>2</v>
      </c>
      <c r="F207" s="42" t="s">
        <v>254</v>
      </c>
      <c r="G207" s="42" t="s">
        <v>509</v>
      </c>
      <c r="H207" s="42" t="s">
        <v>510</v>
      </c>
      <c r="I207" s="42" t="s">
        <v>102</v>
      </c>
      <c r="J207" s="44">
        <v>44921</v>
      </c>
      <c r="K207" s="43">
        <v>1200001</v>
      </c>
      <c r="L207" s="44">
        <v>44902</v>
      </c>
      <c r="M207" s="8" t="str">
        <f>VLOOKUP(MONTH($J207),Lookup!$A$2:$B$13,2,0)&amp;" "&amp;YEAR($J207)</f>
        <v>Dec 2022</v>
      </c>
      <c r="N207" s="34">
        <f t="shared" si="18"/>
        <v>44921</v>
      </c>
      <c r="O207" s="8">
        <f>IF(ISERROR(VLOOKUP($I207,Lookup!$H$2:$I$11,2,0)),"",VLOOKUP($I207,Lookup!$H$2:$I$11,2,0))</f>
        <v>0.1</v>
      </c>
      <c r="P207" s="8">
        <f>COUNTIF(J$4:J207,J207)</f>
        <v>2</v>
      </c>
      <c r="Q207" s="8">
        <f>COUNTIF(K$4:K207,K207)</f>
        <v>1</v>
      </c>
    </row>
    <row r="208" spans="1:17" x14ac:dyDescent="0.25">
      <c r="A208" s="35">
        <f t="shared" si="19"/>
        <v>50000</v>
      </c>
      <c r="B208" s="8">
        <f t="shared" si="20"/>
        <v>44926</v>
      </c>
      <c r="C208" s="8">
        <f t="shared" si="21"/>
        <v>44869</v>
      </c>
      <c r="D208" s="38">
        <f t="shared" si="22"/>
        <v>139831.01999999999</v>
      </c>
      <c r="E208" s="39">
        <f t="shared" si="23"/>
        <v>23</v>
      </c>
      <c r="F208" s="42" t="s">
        <v>188</v>
      </c>
      <c r="G208" s="42" t="s">
        <v>511</v>
      </c>
      <c r="H208" s="42" t="s">
        <v>512</v>
      </c>
      <c r="I208" s="42" t="s">
        <v>105</v>
      </c>
      <c r="J208" s="44">
        <v>44926</v>
      </c>
      <c r="K208" s="43">
        <v>50000</v>
      </c>
      <c r="L208" s="44">
        <v>44869</v>
      </c>
      <c r="M208" s="8" t="str">
        <f>VLOOKUP(MONTH($J208),Lookup!$A$2:$B$13,2,0)&amp;" "&amp;YEAR($J208)</f>
        <v>Dec 2022</v>
      </c>
      <c r="N208" s="34">
        <f t="shared" si="18"/>
        <v>44926</v>
      </c>
      <c r="O208" s="8">
        <f>IF(ISERROR(VLOOKUP($I208,Lookup!$H$2:$I$11,2,0)),"",VLOOKUP($I208,Lookup!$H$2:$I$11,2,0))</f>
        <v>0.02</v>
      </c>
      <c r="P208" s="8">
        <f>COUNTIF(J$4:J208,J208)</f>
        <v>17</v>
      </c>
      <c r="Q208" s="8">
        <f>COUNTIF(K$4:K208,K208)</f>
        <v>19</v>
      </c>
    </row>
    <row r="209" spans="1:17" x14ac:dyDescent="0.25">
      <c r="A209" s="35">
        <f t="shared" si="19"/>
        <v>150000</v>
      </c>
      <c r="B209" s="8">
        <f t="shared" si="20"/>
        <v>44942</v>
      </c>
      <c r="C209" s="8">
        <f t="shared" si="21"/>
        <v>44875</v>
      </c>
      <c r="D209" s="38">
        <f t="shared" si="22"/>
        <v>239826.02</v>
      </c>
      <c r="E209" s="39">
        <f t="shared" si="23"/>
        <v>4</v>
      </c>
      <c r="F209" s="42" t="s">
        <v>134</v>
      </c>
      <c r="G209" s="42" t="s">
        <v>513</v>
      </c>
      <c r="H209" s="42" t="s">
        <v>514</v>
      </c>
      <c r="I209" s="42" t="s">
        <v>105</v>
      </c>
      <c r="J209" s="44">
        <v>44942</v>
      </c>
      <c r="K209" s="43">
        <v>150000</v>
      </c>
      <c r="L209" s="44">
        <v>44875</v>
      </c>
      <c r="M209" s="8" t="str">
        <f>VLOOKUP(MONTH($J209),Lookup!$A$2:$B$13,2,0)&amp;" "&amp;YEAR($J209)</f>
        <v>Jan 2023</v>
      </c>
      <c r="N209" s="34">
        <f t="shared" si="18"/>
        <v>44942</v>
      </c>
      <c r="O209" s="8">
        <f>IF(ISERROR(VLOOKUP($I209,Lookup!$H$2:$I$11,2,0)),"",VLOOKUP($I209,Lookup!$H$2:$I$11,2,0))</f>
        <v>0.02</v>
      </c>
      <c r="P209" s="8">
        <f>COUNTIF(J$4:J209,J209)</f>
        <v>6</v>
      </c>
      <c r="Q209" s="8">
        <f>COUNTIF(K$4:K209,K209)</f>
        <v>3</v>
      </c>
    </row>
    <row r="210" spans="1:17" x14ac:dyDescent="0.25">
      <c r="A210" s="35">
        <f t="shared" si="19"/>
        <v>0</v>
      </c>
      <c r="B210" s="8">
        <f t="shared" si="20"/>
        <v>44965</v>
      </c>
      <c r="C210" s="8">
        <f t="shared" si="21"/>
        <v>44907</v>
      </c>
      <c r="D210" s="38">
        <f t="shared" si="22"/>
        <v>89873.02</v>
      </c>
      <c r="E210" s="39">
        <f t="shared" si="23"/>
        <v>29</v>
      </c>
      <c r="F210" s="42" t="s">
        <v>296</v>
      </c>
      <c r="G210" s="42" t="s">
        <v>515</v>
      </c>
      <c r="H210" s="42" t="s">
        <v>516</v>
      </c>
      <c r="I210" s="42" t="s">
        <v>105</v>
      </c>
      <c r="J210" s="44">
        <v>44965</v>
      </c>
      <c r="K210" s="43"/>
      <c r="L210" s="44">
        <v>44907</v>
      </c>
      <c r="M210" s="8" t="str">
        <f>VLOOKUP(MONTH($J210),Lookup!$A$2:$B$13,2,0)&amp;" "&amp;YEAR($J210)</f>
        <v>Feb 2023</v>
      </c>
      <c r="N210" s="34">
        <f t="shared" si="18"/>
        <v>44965</v>
      </c>
      <c r="O210" s="8">
        <f>IF(ISERROR(VLOOKUP($I210,Lookup!$H$2:$I$11,2,0)),"",VLOOKUP($I210,Lookup!$H$2:$I$11,2,0))</f>
        <v>0.02</v>
      </c>
      <c r="P210" s="8">
        <f>COUNTIF(J$4:J210,J210)</f>
        <v>1</v>
      </c>
      <c r="Q210" s="8">
        <f>COUNTIF(K$4:K210,K210)</f>
        <v>0</v>
      </c>
    </row>
    <row r="211" spans="1:17" x14ac:dyDescent="0.25">
      <c r="A211" s="35">
        <f t="shared" si="19"/>
        <v>50001</v>
      </c>
      <c r="B211" s="8">
        <f t="shared" si="20"/>
        <v>44942</v>
      </c>
      <c r="C211" s="8">
        <f t="shared" si="21"/>
        <v>44902</v>
      </c>
      <c r="D211" s="38">
        <f t="shared" si="22"/>
        <v>139895.1</v>
      </c>
      <c r="E211" s="39">
        <f t="shared" si="23"/>
        <v>36</v>
      </c>
      <c r="F211" s="42" t="s">
        <v>145</v>
      </c>
      <c r="G211" s="42" t="s">
        <v>517</v>
      </c>
      <c r="H211" s="42" t="s">
        <v>518</v>
      </c>
      <c r="I211" s="42" t="s">
        <v>102</v>
      </c>
      <c r="J211" s="44">
        <v>44942</v>
      </c>
      <c r="K211" s="43">
        <v>50001</v>
      </c>
      <c r="L211" s="44">
        <v>44902</v>
      </c>
      <c r="M211" s="8" t="str">
        <f>VLOOKUP(MONTH($J211),Lookup!$A$2:$B$13,2,0)&amp;" "&amp;YEAR($J211)</f>
        <v>Jan 2023</v>
      </c>
      <c r="N211" s="34">
        <f t="shared" si="18"/>
        <v>44942</v>
      </c>
      <c r="O211" s="8">
        <f>IF(ISERROR(VLOOKUP($I211,Lookup!$H$2:$I$11,2,0)),"",VLOOKUP($I211,Lookup!$H$2:$I$11,2,0))</f>
        <v>0.1</v>
      </c>
      <c r="P211" s="8">
        <f>COUNTIF(J$4:J211,J211)</f>
        <v>7</v>
      </c>
      <c r="Q211" s="8">
        <f>COUNTIF(K$4:K211,K211)</f>
        <v>43</v>
      </c>
    </row>
    <row r="212" spans="1:17" x14ac:dyDescent="0.25">
      <c r="A212" s="35">
        <f t="shared" si="19"/>
        <v>100000</v>
      </c>
      <c r="B212" s="8">
        <f t="shared" si="20"/>
        <v>44957</v>
      </c>
      <c r="C212" s="8">
        <f t="shared" si="21"/>
        <v>44861</v>
      </c>
      <c r="D212" s="38">
        <f t="shared" si="22"/>
        <v>189831.1</v>
      </c>
      <c r="E212" s="39">
        <f t="shared" si="23"/>
        <v>7</v>
      </c>
      <c r="F212" s="42" t="s">
        <v>176</v>
      </c>
      <c r="G212" s="42" t="s">
        <v>519</v>
      </c>
      <c r="H212" s="42" t="s">
        <v>520</v>
      </c>
      <c r="I212" s="42" t="s">
        <v>102</v>
      </c>
      <c r="J212" s="44">
        <v>44957</v>
      </c>
      <c r="K212" s="43">
        <v>100000</v>
      </c>
      <c r="L212" s="44">
        <v>44861</v>
      </c>
      <c r="M212" s="8" t="str">
        <f>VLOOKUP(MONTH($J212),Lookup!$A$2:$B$13,2,0)&amp;" "&amp;YEAR($J212)</f>
        <v>Jan 2023</v>
      </c>
      <c r="N212" s="34">
        <f t="shared" si="18"/>
        <v>44957</v>
      </c>
      <c r="O212" s="8">
        <f>IF(ISERROR(VLOOKUP($I212,Lookup!$H$2:$I$11,2,0)),"",VLOOKUP($I212,Lookup!$H$2:$I$11,2,0))</f>
        <v>0.1</v>
      </c>
      <c r="P212" s="8">
        <f>COUNTIF(J$4:J212,J212)</f>
        <v>10</v>
      </c>
      <c r="Q212" s="8">
        <f>COUNTIF(K$4:K212,K212)</f>
        <v>3</v>
      </c>
    </row>
    <row r="213" spans="1:17" ht="30" x14ac:dyDescent="0.25">
      <c r="A213" s="35">
        <f t="shared" si="19"/>
        <v>50000</v>
      </c>
      <c r="B213" s="8">
        <f t="shared" si="20"/>
        <v>44957</v>
      </c>
      <c r="C213" s="8">
        <f t="shared" si="21"/>
        <v>44883</v>
      </c>
      <c r="D213" s="38">
        <f t="shared" si="22"/>
        <v>139871.01999999999</v>
      </c>
      <c r="E213" s="39">
        <f t="shared" si="23"/>
        <v>19</v>
      </c>
      <c r="F213" s="42" t="s">
        <v>293</v>
      </c>
      <c r="G213" s="42" t="s">
        <v>521</v>
      </c>
      <c r="H213" s="42" t="s">
        <v>522</v>
      </c>
      <c r="I213" s="42" t="s">
        <v>105</v>
      </c>
      <c r="J213" s="44">
        <v>44957</v>
      </c>
      <c r="K213" s="43">
        <v>50000</v>
      </c>
      <c r="L213" s="44">
        <v>44883</v>
      </c>
      <c r="M213" s="8" t="str">
        <f>VLOOKUP(MONTH($J213),Lookup!$A$2:$B$13,2,0)&amp;" "&amp;YEAR($J213)</f>
        <v>Jan 2023</v>
      </c>
      <c r="N213" s="34">
        <f t="shared" si="18"/>
        <v>44957</v>
      </c>
      <c r="O213" s="8">
        <f>IF(ISERROR(VLOOKUP($I213,Lookup!$H$2:$I$11,2,0)),"",VLOOKUP($I213,Lookup!$H$2:$I$11,2,0))</f>
        <v>0.02</v>
      </c>
      <c r="P213" s="8">
        <f>COUNTIF(J$4:J213,J213)</f>
        <v>11</v>
      </c>
      <c r="Q213" s="8">
        <f>COUNTIF(K$4:K213,K213)</f>
        <v>20</v>
      </c>
    </row>
    <row r="214" spans="1:17" x14ac:dyDescent="0.25">
      <c r="A214" s="35">
        <f t="shared" si="19"/>
        <v>0</v>
      </c>
      <c r="B214" s="8">
        <f t="shared" si="20"/>
        <v>0</v>
      </c>
      <c r="C214" s="8">
        <f t="shared" si="21"/>
        <v>44907</v>
      </c>
      <c r="D214" s="38">
        <f t="shared" si="22"/>
        <v>44907.02</v>
      </c>
      <c r="E214" s="39">
        <f t="shared" si="23"/>
        <v>16</v>
      </c>
      <c r="F214" s="42" t="s">
        <v>148</v>
      </c>
      <c r="G214" s="42" t="s">
        <v>523</v>
      </c>
      <c r="H214" s="42" t="s">
        <v>524</v>
      </c>
      <c r="I214" s="42" t="s">
        <v>105</v>
      </c>
      <c r="J214" s="43"/>
      <c r="K214" s="43"/>
      <c r="L214" s="44">
        <v>44907</v>
      </c>
      <c r="M214" s="8" t="str">
        <f>VLOOKUP(MONTH($J214),Lookup!$A$2:$B$13,2,0)&amp;" "&amp;YEAR($J214)</f>
        <v>Jan 1900</v>
      </c>
      <c r="N214" s="34" t="str">
        <f t="shared" si="18"/>
        <v>1/1/9999</v>
      </c>
      <c r="O214" s="8">
        <f>IF(ISERROR(VLOOKUP($I214,Lookup!$H$2:$I$11,2,0)),"",VLOOKUP($I214,Lookup!$H$2:$I$11,2,0))</f>
        <v>0.02</v>
      </c>
      <c r="P214" s="8">
        <f>COUNTIF(J$4:J214,J214)</f>
        <v>0</v>
      </c>
      <c r="Q214" s="8">
        <f>COUNTIF(K$4:K214,K214)</f>
        <v>0</v>
      </c>
    </row>
    <row r="215" spans="1:17" x14ac:dyDescent="0.25">
      <c r="A215" s="35">
        <f t="shared" si="19"/>
        <v>50001</v>
      </c>
      <c r="B215" s="8">
        <f t="shared" si="20"/>
        <v>44895</v>
      </c>
      <c r="C215" s="8">
        <f t="shared" si="21"/>
        <v>44860</v>
      </c>
      <c r="D215" s="38">
        <f t="shared" si="22"/>
        <v>139809.01999999999</v>
      </c>
      <c r="E215" s="39">
        <f t="shared" si="23"/>
        <v>22</v>
      </c>
      <c r="F215" s="42" t="s">
        <v>222</v>
      </c>
      <c r="G215" s="42" t="s">
        <v>525</v>
      </c>
      <c r="H215" s="42" t="s">
        <v>526</v>
      </c>
      <c r="I215" s="42" t="s">
        <v>105</v>
      </c>
      <c r="J215" s="44">
        <v>44895</v>
      </c>
      <c r="K215" s="43">
        <v>50001</v>
      </c>
      <c r="L215" s="44">
        <v>44860</v>
      </c>
      <c r="M215" s="8" t="str">
        <f>VLOOKUP(MONTH($J215),Lookup!$A$2:$B$13,2,0)&amp;" "&amp;YEAR($J215)</f>
        <v>Nov 2022</v>
      </c>
      <c r="N215" s="34">
        <f t="shared" si="18"/>
        <v>44895</v>
      </c>
      <c r="O215" s="8">
        <f>IF(ISERROR(VLOOKUP($I215,Lookup!$H$2:$I$11,2,0)),"",VLOOKUP($I215,Lookup!$H$2:$I$11,2,0))</f>
        <v>0.02</v>
      </c>
      <c r="P215" s="8">
        <f>COUNTIF(J$4:J215,J215)</f>
        <v>9</v>
      </c>
      <c r="Q215" s="8">
        <f>COUNTIF(K$4:K215,K215)</f>
        <v>44</v>
      </c>
    </row>
    <row r="216" spans="1:17" x14ac:dyDescent="0.25">
      <c r="A216" s="35">
        <f t="shared" si="19"/>
        <v>100001</v>
      </c>
      <c r="B216" s="8">
        <f t="shared" si="20"/>
        <v>44985</v>
      </c>
      <c r="C216" s="8">
        <f t="shared" si="21"/>
        <v>44883</v>
      </c>
      <c r="D216" s="38">
        <f t="shared" si="22"/>
        <v>189895.1</v>
      </c>
      <c r="E216" s="39">
        <f t="shared" si="23"/>
        <v>5</v>
      </c>
      <c r="F216" s="42" t="s">
        <v>106</v>
      </c>
      <c r="G216" s="42" t="s">
        <v>527</v>
      </c>
      <c r="H216" s="42" t="s">
        <v>528</v>
      </c>
      <c r="I216" s="42" t="s">
        <v>102</v>
      </c>
      <c r="J216" s="44">
        <v>44985</v>
      </c>
      <c r="K216" s="43">
        <v>100001</v>
      </c>
      <c r="L216" s="44">
        <v>44883</v>
      </c>
      <c r="M216" s="8" t="str">
        <f>VLOOKUP(MONTH($J216),Lookup!$A$2:$B$13,2,0)&amp;" "&amp;YEAR($J216)</f>
        <v>Feb 2023</v>
      </c>
      <c r="N216" s="34">
        <f t="shared" si="18"/>
        <v>44985</v>
      </c>
      <c r="O216" s="8">
        <f>IF(ISERROR(VLOOKUP($I216,Lookup!$H$2:$I$11,2,0)),"",VLOOKUP($I216,Lookup!$H$2:$I$11,2,0))</f>
        <v>0.1</v>
      </c>
      <c r="P216" s="8">
        <f>COUNTIF(J$4:J216,J216)</f>
        <v>10</v>
      </c>
      <c r="Q216" s="8">
        <f>COUNTIF(K$4:K216,K216)</f>
        <v>16</v>
      </c>
    </row>
    <row r="217" spans="1:17" x14ac:dyDescent="0.25">
      <c r="A217" s="35">
        <f t="shared" si="19"/>
        <v>0</v>
      </c>
      <c r="B217" s="8">
        <f t="shared" si="20"/>
        <v>45036</v>
      </c>
      <c r="C217" s="8">
        <f t="shared" si="21"/>
        <v>44865</v>
      </c>
      <c r="D217" s="38">
        <f t="shared" si="22"/>
        <v>89902.02</v>
      </c>
      <c r="E217" s="39">
        <f t="shared" si="23"/>
        <v>34</v>
      </c>
      <c r="F217" s="42" t="s">
        <v>103</v>
      </c>
      <c r="G217" s="42" t="s">
        <v>529</v>
      </c>
      <c r="H217" s="42" t="s">
        <v>530</v>
      </c>
      <c r="I217" s="42" t="s">
        <v>105</v>
      </c>
      <c r="J217" s="44">
        <v>45036</v>
      </c>
      <c r="K217" s="43"/>
      <c r="L217" s="44">
        <v>44865</v>
      </c>
      <c r="M217" s="8" t="str">
        <f>VLOOKUP(MONTH($J217),Lookup!$A$2:$B$13,2,0)&amp;" "&amp;YEAR($J217)</f>
        <v>Apr 2023</v>
      </c>
      <c r="N217" s="34">
        <f t="shared" si="18"/>
        <v>45036</v>
      </c>
      <c r="O217" s="8">
        <f>IF(ISERROR(VLOOKUP($I217,Lookup!$H$2:$I$11,2,0)),"",VLOOKUP($I217,Lookup!$H$2:$I$11,2,0))</f>
        <v>0.02</v>
      </c>
      <c r="P217" s="8">
        <f>COUNTIF(J$4:J217,J217)</f>
        <v>1</v>
      </c>
      <c r="Q217" s="8">
        <f>COUNTIF(K$4:K217,K217)</f>
        <v>0</v>
      </c>
    </row>
    <row r="218" spans="1:17" x14ac:dyDescent="0.25">
      <c r="A218" s="35">
        <f t="shared" si="19"/>
        <v>100001</v>
      </c>
      <c r="B218" s="8">
        <f t="shared" si="20"/>
        <v>44918</v>
      </c>
      <c r="C218" s="8">
        <f t="shared" si="21"/>
        <v>44907</v>
      </c>
      <c r="D218" s="38">
        <f t="shared" si="22"/>
        <v>189844.1</v>
      </c>
      <c r="E218" s="39">
        <f t="shared" si="23"/>
        <v>6</v>
      </c>
      <c r="F218" s="42" t="s">
        <v>176</v>
      </c>
      <c r="G218" s="42" t="s">
        <v>531</v>
      </c>
      <c r="H218" s="42" t="s">
        <v>532</v>
      </c>
      <c r="I218" s="42" t="s">
        <v>102</v>
      </c>
      <c r="J218" s="44">
        <v>44918</v>
      </c>
      <c r="K218" s="43">
        <v>100001</v>
      </c>
      <c r="L218" s="44">
        <v>44907</v>
      </c>
      <c r="M218" s="8" t="str">
        <f>VLOOKUP(MONTH($J218),Lookup!$A$2:$B$13,2,0)&amp;" "&amp;YEAR($J218)</f>
        <v>Dec 2022</v>
      </c>
      <c r="N218" s="34">
        <f t="shared" si="18"/>
        <v>44918</v>
      </c>
      <c r="O218" s="8">
        <f>IF(ISERROR(VLOOKUP($I218,Lookup!$H$2:$I$11,2,0)),"",VLOOKUP($I218,Lookup!$H$2:$I$11,2,0))</f>
        <v>0.1</v>
      </c>
      <c r="P218" s="8">
        <f>COUNTIF(J$4:J218,J218)</f>
        <v>1</v>
      </c>
      <c r="Q218" s="8">
        <f>COUNTIF(K$4:K218,K218)</f>
        <v>17</v>
      </c>
    </row>
    <row r="219" spans="1:17" ht="30" x14ac:dyDescent="0.25">
      <c r="A219" s="35">
        <f t="shared" si="19"/>
        <v>65000</v>
      </c>
      <c r="B219" s="8">
        <f t="shared" si="20"/>
        <v>0</v>
      </c>
      <c r="C219" s="8">
        <f t="shared" si="21"/>
        <v>44903</v>
      </c>
      <c r="D219" s="38">
        <f t="shared" si="22"/>
        <v>109906.1</v>
      </c>
      <c r="E219" s="39">
        <f t="shared" si="23"/>
        <v>28</v>
      </c>
      <c r="F219" s="42" t="s">
        <v>122</v>
      </c>
      <c r="G219" s="42" t="s">
        <v>533</v>
      </c>
      <c r="H219" s="42" t="s">
        <v>534</v>
      </c>
      <c r="I219" s="42" t="s">
        <v>102</v>
      </c>
      <c r="J219" s="43"/>
      <c r="K219" s="43">
        <v>65000</v>
      </c>
      <c r="L219" s="44">
        <v>44903</v>
      </c>
      <c r="M219" s="8" t="str">
        <f>VLOOKUP(MONTH($J219),Lookup!$A$2:$B$13,2,0)&amp;" "&amp;YEAR($J219)</f>
        <v>Jan 1900</v>
      </c>
      <c r="N219" s="34" t="str">
        <f t="shared" si="18"/>
        <v>1/1/9999</v>
      </c>
      <c r="O219" s="8">
        <f>IF(ISERROR(VLOOKUP($I219,Lookup!$H$2:$I$11,2,0)),"",VLOOKUP($I219,Lookup!$H$2:$I$11,2,0))</f>
        <v>0.1</v>
      </c>
      <c r="P219" s="8">
        <f>COUNTIF(J$4:J219,J219)</f>
        <v>0</v>
      </c>
      <c r="Q219" s="8">
        <f>COUNTIF(K$4:K219,K219)</f>
        <v>3</v>
      </c>
    </row>
    <row r="220" spans="1:17" x14ac:dyDescent="0.25">
      <c r="A220" s="35">
        <f t="shared" si="19"/>
        <v>50001</v>
      </c>
      <c r="B220" s="8">
        <f t="shared" si="20"/>
        <v>45016</v>
      </c>
      <c r="C220" s="8">
        <f t="shared" si="21"/>
        <v>44873</v>
      </c>
      <c r="D220" s="38">
        <f t="shared" si="22"/>
        <v>139938.01999999999</v>
      </c>
      <c r="E220" s="39">
        <f t="shared" si="23"/>
        <v>14</v>
      </c>
      <c r="F220" s="42" t="s">
        <v>222</v>
      </c>
      <c r="G220" s="42" t="s">
        <v>535</v>
      </c>
      <c r="H220" s="42" t="s">
        <v>536</v>
      </c>
      <c r="I220" s="42" t="s">
        <v>105</v>
      </c>
      <c r="J220" s="44">
        <v>45016</v>
      </c>
      <c r="K220" s="43">
        <v>50001</v>
      </c>
      <c r="L220" s="44">
        <v>44873</v>
      </c>
      <c r="M220" s="8" t="str">
        <f>VLOOKUP(MONTH($J220),Lookup!$A$2:$B$13,2,0)&amp;" "&amp;YEAR($J220)</f>
        <v>Mar 2023</v>
      </c>
      <c r="N220" s="34">
        <f t="shared" si="18"/>
        <v>45016</v>
      </c>
      <c r="O220" s="8">
        <f>IF(ISERROR(VLOOKUP($I220,Lookup!$H$2:$I$11,2,0)),"",VLOOKUP($I220,Lookup!$H$2:$I$11,2,0))</f>
        <v>0.02</v>
      </c>
      <c r="P220" s="8">
        <f>COUNTIF(J$4:J220,J220)</f>
        <v>3</v>
      </c>
      <c r="Q220" s="8">
        <f>COUNTIF(K$4:K220,K220)</f>
        <v>45</v>
      </c>
    </row>
    <row r="221" spans="1:17" x14ac:dyDescent="0.25">
      <c r="A221" s="35">
        <f t="shared" si="19"/>
        <v>0</v>
      </c>
      <c r="B221" s="8">
        <f t="shared" si="20"/>
        <v>44935</v>
      </c>
      <c r="C221" s="8">
        <f t="shared" si="21"/>
        <v>44894</v>
      </c>
      <c r="D221" s="38">
        <f t="shared" si="22"/>
        <v>89835.02</v>
      </c>
      <c r="E221" s="39">
        <f t="shared" si="23"/>
        <v>23</v>
      </c>
      <c r="F221" s="42" t="s">
        <v>392</v>
      </c>
      <c r="G221" s="42" t="s">
        <v>537</v>
      </c>
      <c r="H221" s="42" t="s">
        <v>538</v>
      </c>
      <c r="I221" s="42" t="s">
        <v>105</v>
      </c>
      <c r="J221" s="44">
        <v>44935</v>
      </c>
      <c r="K221" s="43"/>
      <c r="L221" s="44">
        <v>44894</v>
      </c>
      <c r="M221" s="8" t="str">
        <f>VLOOKUP(MONTH($J221),Lookup!$A$2:$B$13,2,0)&amp;" "&amp;YEAR($J221)</f>
        <v>Jan 2023</v>
      </c>
      <c r="N221" s="34">
        <f t="shared" si="18"/>
        <v>44935</v>
      </c>
      <c r="O221" s="8">
        <f>IF(ISERROR(VLOOKUP($I221,Lookup!$H$2:$I$11,2,0)),"",VLOOKUP($I221,Lookup!$H$2:$I$11,2,0))</f>
        <v>0.02</v>
      </c>
      <c r="P221" s="8">
        <f>COUNTIF(J$4:J221,J221)</f>
        <v>6</v>
      </c>
      <c r="Q221" s="8">
        <f>COUNTIF(K$4:K221,K221)</f>
        <v>0</v>
      </c>
    </row>
    <row r="222" spans="1:17" x14ac:dyDescent="0.25">
      <c r="A222" s="35">
        <f t="shared" si="19"/>
        <v>50001</v>
      </c>
      <c r="B222" s="8">
        <f t="shared" si="20"/>
        <v>44902</v>
      </c>
      <c r="C222" s="8">
        <f t="shared" si="21"/>
        <v>44874</v>
      </c>
      <c r="D222" s="38">
        <f t="shared" si="22"/>
        <v>139824.01999999999</v>
      </c>
      <c r="E222" s="39">
        <f t="shared" si="23"/>
        <v>29</v>
      </c>
      <c r="F222" s="42" t="s">
        <v>108</v>
      </c>
      <c r="G222" s="42" t="s">
        <v>539</v>
      </c>
      <c r="H222" s="42" t="s">
        <v>540</v>
      </c>
      <c r="I222" s="42" t="s">
        <v>105</v>
      </c>
      <c r="J222" s="44">
        <v>44902</v>
      </c>
      <c r="K222" s="43">
        <v>50001</v>
      </c>
      <c r="L222" s="44">
        <v>44874</v>
      </c>
      <c r="M222" s="8" t="str">
        <f>VLOOKUP(MONTH($J222),Lookup!$A$2:$B$13,2,0)&amp;" "&amp;YEAR($J222)</f>
        <v>Dec 2022</v>
      </c>
      <c r="N222" s="34">
        <f t="shared" si="18"/>
        <v>44902</v>
      </c>
      <c r="O222" s="8">
        <f>IF(ISERROR(VLOOKUP($I222,Lookup!$H$2:$I$11,2,0)),"",VLOOKUP($I222,Lookup!$H$2:$I$11,2,0))</f>
        <v>0.02</v>
      </c>
      <c r="P222" s="8">
        <f>COUNTIF(J$4:J222,J222)</f>
        <v>1</v>
      </c>
      <c r="Q222" s="8">
        <f>COUNTIF(K$4:K222,K222)</f>
        <v>46</v>
      </c>
    </row>
    <row r="223" spans="1:17" x14ac:dyDescent="0.25">
      <c r="A223" s="35">
        <f t="shared" si="19"/>
        <v>0</v>
      </c>
      <c r="B223" s="8">
        <f t="shared" si="20"/>
        <v>0</v>
      </c>
      <c r="C223" s="8">
        <f t="shared" si="21"/>
        <v>44881</v>
      </c>
      <c r="D223" s="38">
        <f t="shared" si="22"/>
        <v>44881.02</v>
      </c>
      <c r="E223" s="39">
        <f t="shared" si="23"/>
        <v>29</v>
      </c>
      <c r="F223" s="42" t="s">
        <v>159</v>
      </c>
      <c r="G223" s="42" t="s">
        <v>541</v>
      </c>
      <c r="H223" s="42" t="s">
        <v>542</v>
      </c>
      <c r="I223" s="42" t="s">
        <v>105</v>
      </c>
      <c r="J223" s="43"/>
      <c r="K223" s="43"/>
      <c r="L223" s="44">
        <v>44881</v>
      </c>
      <c r="M223" s="8" t="str">
        <f>VLOOKUP(MONTH($J223),Lookup!$A$2:$B$13,2,0)&amp;" "&amp;YEAR($J223)</f>
        <v>Jan 1900</v>
      </c>
      <c r="N223" s="34" t="str">
        <f t="shared" si="18"/>
        <v>1/1/9999</v>
      </c>
      <c r="O223" s="8">
        <f>IF(ISERROR(VLOOKUP($I223,Lookup!$H$2:$I$11,2,0)),"",VLOOKUP($I223,Lookup!$H$2:$I$11,2,0))</f>
        <v>0.02</v>
      </c>
      <c r="P223" s="8">
        <f>COUNTIF(J$4:J223,J223)</f>
        <v>0</v>
      </c>
      <c r="Q223" s="8">
        <f>COUNTIF(K$4:K223,K223)</f>
        <v>0</v>
      </c>
    </row>
    <row r="224" spans="1:17" ht="30" x14ac:dyDescent="0.25">
      <c r="A224" s="35">
        <f t="shared" si="19"/>
        <v>50001</v>
      </c>
      <c r="B224" s="8">
        <f t="shared" si="20"/>
        <v>44943</v>
      </c>
      <c r="C224" s="8">
        <f t="shared" si="21"/>
        <v>44859</v>
      </c>
      <c r="D224" s="38">
        <f t="shared" si="22"/>
        <v>139852.01999999999</v>
      </c>
      <c r="E224" s="39">
        <f t="shared" si="23"/>
        <v>34</v>
      </c>
      <c r="F224" s="42" t="s">
        <v>134</v>
      </c>
      <c r="G224" s="42" t="s">
        <v>543</v>
      </c>
      <c r="H224" s="42" t="s">
        <v>544</v>
      </c>
      <c r="I224" s="42" t="s">
        <v>105</v>
      </c>
      <c r="J224" s="44">
        <v>44943</v>
      </c>
      <c r="K224" s="43">
        <v>50001</v>
      </c>
      <c r="L224" s="44">
        <v>44859</v>
      </c>
      <c r="M224" s="8" t="str">
        <f>VLOOKUP(MONTH($J224),Lookup!$A$2:$B$13,2,0)&amp;" "&amp;YEAR($J224)</f>
        <v>Jan 2023</v>
      </c>
      <c r="N224" s="34">
        <f t="shared" si="18"/>
        <v>44943</v>
      </c>
      <c r="O224" s="8">
        <f>IF(ISERROR(VLOOKUP($I224,Lookup!$H$2:$I$11,2,0)),"",VLOOKUP($I224,Lookup!$H$2:$I$11,2,0))</f>
        <v>0.02</v>
      </c>
      <c r="P224" s="8">
        <f>COUNTIF(J$4:J224,J224)</f>
        <v>2</v>
      </c>
      <c r="Q224" s="8">
        <f>COUNTIF(K$4:K224,K224)</f>
        <v>47</v>
      </c>
    </row>
    <row r="225" spans="1:17" x14ac:dyDescent="0.25">
      <c r="A225" s="35">
        <f t="shared" si="19"/>
        <v>50000</v>
      </c>
      <c r="B225" s="8">
        <f t="shared" si="20"/>
        <v>44896</v>
      </c>
      <c r="C225" s="8">
        <f t="shared" si="21"/>
        <v>44868</v>
      </c>
      <c r="D225" s="38">
        <f t="shared" si="22"/>
        <v>139788.01999999999</v>
      </c>
      <c r="E225" s="39">
        <f t="shared" si="23"/>
        <v>20</v>
      </c>
      <c r="F225" s="42" t="s">
        <v>159</v>
      </c>
      <c r="G225" s="42" t="s">
        <v>545</v>
      </c>
      <c r="H225" s="42" t="s">
        <v>546</v>
      </c>
      <c r="I225" s="42" t="s">
        <v>105</v>
      </c>
      <c r="J225" s="44">
        <v>44896</v>
      </c>
      <c r="K225" s="43">
        <v>50000</v>
      </c>
      <c r="L225" s="44">
        <v>44868</v>
      </c>
      <c r="M225" s="8" t="str">
        <f>VLOOKUP(MONTH($J225),Lookup!$A$2:$B$13,2,0)&amp;" "&amp;YEAR($J225)</f>
        <v>Dec 2022</v>
      </c>
      <c r="N225" s="34">
        <f t="shared" si="18"/>
        <v>44896</v>
      </c>
      <c r="O225" s="8">
        <f>IF(ISERROR(VLOOKUP($I225,Lookup!$H$2:$I$11,2,0)),"",VLOOKUP($I225,Lookup!$H$2:$I$11,2,0))</f>
        <v>0.02</v>
      </c>
      <c r="P225" s="8">
        <f>COUNTIF(J$4:J225,J225)</f>
        <v>3</v>
      </c>
      <c r="Q225" s="8">
        <f>COUNTIF(K$4:K225,K225)</f>
        <v>21</v>
      </c>
    </row>
    <row r="226" spans="1:17" x14ac:dyDescent="0.25">
      <c r="A226" s="35">
        <f t="shared" si="19"/>
        <v>50001</v>
      </c>
      <c r="B226" s="8">
        <f t="shared" si="20"/>
        <v>44928</v>
      </c>
      <c r="C226" s="8">
        <f t="shared" si="21"/>
        <v>44896</v>
      </c>
      <c r="D226" s="38">
        <f t="shared" si="22"/>
        <v>139876.1</v>
      </c>
      <c r="E226" s="39">
        <f t="shared" si="23"/>
        <v>40</v>
      </c>
      <c r="F226" s="42" t="s">
        <v>145</v>
      </c>
      <c r="G226" s="42" t="s">
        <v>547</v>
      </c>
      <c r="H226" s="42" t="s">
        <v>548</v>
      </c>
      <c r="I226" s="42" t="s">
        <v>102</v>
      </c>
      <c r="J226" s="44">
        <v>44928</v>
      </c>
      <c r="K226" s="43">
        <v>50001</v>
      </c>
      <c r="L226" s="44">
        <v>44896</v>
      </c>
      <c r="M226" s="8" t="str">
        <f>VLOOKUP(MONTH($J226),Lookup!$A$2:$B$13,2,0)&amp;" "&amp;YEAR($J226)</f>
        <v>Jan 2023</v>
      </c>
      <c r="N226" s="34">
        <f t="shared" si="18"/>
        <v>44928</v>
      </c>
      <c r="O226" s="8">
        <f>IF(ISERROR(VLOOKUP($I226,Lookup!$H$2:$I$11,2,0)),"",VLOOKUP($I226,Lookup!$H$2:$I$11,2,0))</f>
        <v>0.1</v>
      </c>
      <c r="P226" s="8">
        <f>COUNTIF(J$4:J226,J226)</f>
        <v>3</v>
      </c>
      <c r="Q226" s="8">
        <f>COUNTIF(K$4:K226,K226)</f>
        <v>48</v>
      </c>
    </row>
    <row r="227" spans="1:17" x14ac:dyDescent="0.25">
      <c r="A227" s="35">
        <f t="shared" si="19"/>
        <v>75000</v>
      </c>
      <c r="B227" s="8">
        <f t="shared" si="20"/>
        <v>44942</v>
      </c>
      <c r="C227" s="8">
        <f t="shared" si="21"/>
        <v>44907</v>
      </c>
      <c r="D227" s="38">
        <f t="shared" si="22"/>
        <v>164861.1</v>
      </c>
      <c r="E227" s="39">
        <f t="shared" si="23"/>
        <v>14</v>
      </c>
      <c r="F227" s="42" t="s">
        <v>134</v>
      </c>
      <c r="G227" s="42" t="s">
        <v>549</v>
      </c>
      <c r="H227" s="42" t="s">
        <v>550</v>
      </c>
      <c r="I227" s="42" t="s">
        <v>102</v>
      </c>
      <c r="J227" s="44">
        <v>44942</v>
      </c>
      <c r="K227" s="43">
        <v>75000</v>
      </c>
      <c r="L227" s="44">
        <v>44907</v>
      </c>
      <c r="M227" s="8" t="str">
        <f>VLOOKUP(MONTH($J227),Lookup!$A$2:$B$13,2,0)&amp;" "&amp;YEAR($J227)</f>
        <v>Jan 2023</v>
      </c>
      <c r="N227" s="34">
        <f t="shared" si="18"/>
        <v>44942</v>
      </c>
      <c r="O227" s="8">
        <f>IF(ISERROR(VLOOKUP($I227,Lookup!$H$2:$I$11,2,0)),"",VLOOKUP($I227,Lookup!$H$2:$I$11,2,0))</f>
        <v>0.1</v>
      </c>
      <c r="P227" s="8">
        <f>COUNTIF(J$4:J227,J227)</f>
        <v>8</v>
      </c>
      <c r="Q227" s="8">
        <f>COUNTIF(K$4:K227,K227)</f>
        <v>4</v>
      </c>
    </row>
    <row r="228" spans="1:17" x14ac:dyDescent="0.25">
      <c r="A228" s="35">
        <f t="shared" si="19"/>
        <v>70000</v>
      </c>
      <c r="B228" s="8">
        <f t="shared" si="20"/>
        <v>44958</v>
      </c>
      <c r="C228" s="8">
        <f t="shared" si="21"/>
        <v>44887</v>
      </c>
      <c r="D228" s="38">
        <f t="shared" si="22"/>
        <v>159855.01999999999</v>
      </c>
      <c r="E228" s="39">
        <f t="shared" si="23"/>
        <v>13</v>
      </c>
      <c r="F228" s="42" t="s">
        <v>296</v>
      </c>
      <c r="G228" s="42" t="s">
        <v>551</v>
      </c>
      <c r="H228" s="42" t="s">
        <v>552</v>
      </c>
      <c r="I228" s="42" t="s">
        <v>105</v>
      </c>
      <c r="J228" s="44">
        <v>44958</v>
      </c>
      <c r="K228" s="43">
        <v>70000</v>
      </c>
      <c r="L228" s="44">
        <v>44887</v>
      </c>
      <c r="M228" s="8" t="str">
        <f>VLOOKUP(MONTH($J228),Lookup!$A$2:$B$13,2,0)&amp;" "&amp;YEAR($J228)</f>
        <v>Feb 2023</v>
      </c>
      <c r="N228" s="34">
        <f t="shared" si="18"/>
        <v>44958</v>
      </c>
      <c r="O228" s="8">
        <f>IF(ISERROR(VLOOKUP($I228,Lookup!$H$2:$I$11,2,0)),"",VLOOKUP($I228,Lookup!$H$2:$I$11,2,0))</f>
        <v>0.02</v>
      </c>
      <c r="P228" s="8">
        <f>COUNTIF(J$4:J228,J228)</f>
        <v>7</v>
      </c>
      <c r="Q228" s="8">
        <f>COUNTIF(K$4:K228,K228)</f>
        <v>3</v>
      </c>
    </row>
    <row r="229" spans="1:17" x14ac:dyDescent="0.25">
      <c r="A229" s="35">
        <f t="shared" si="19"/>
        <v>100001</v>
      </c>
      <c r="B229" s="8">
        <f t="shared" si="20"/>
        <v>44923</v>
      </c>
      <c r="C229" s="8">
        <f t="shared" si="21"/>
        <v>44896</v>
      </c>
      <c r="D229" s="38">
        <f t="shared" si="22"/>
        <v>189842.1</v>
      </c>
      <c r="E229" s="39">
        <f t="shared" si="23"/>
        <v>8</v>
      </c>
      <c r="F229" s="42" t="s">
        <v>153</v>
      </c>
      <c r="G229" s="42" t="s">
        <v>553</v>
      </c>
      <c r="H229" s="42" t="s">
        <v>554</v>
      </c>
      <c r="I229" s="42" t="s">
        <v>102</v>
      </c>
      <c r="J229" s="44">
        <v>44923</v>
      </c>
      <c r="K229" s="43">
        <v>100001</v>
      </c>
      <c r="L229" s="44">
        <v>44896</v>
      </c>
      <c r="M229" s="8" t="str">
        <f>VLOOKUP(MONTH($J229),Lookup!$A$2:$B$13,2,0)&amp;" "&amp;YEAR($J229)</f>
        <v>Dec 2022</v>
      </c>
      <c r="N229" s="34">
        <f t="shared" si="18"/>
        <v>44923</v>
      </c>
      <c r="O229" s="8">
        <f>IF(ISERROR(VLOOKUP($I229,Lookup!$H$2:$I$11,2,0)),"",VLOOKUP($I229,Lookup!$H$2:$I$11,2,0))</f>
        <v>0.1</v>
      </c>
      <c r="P229" s="8">
        <f>COUNTIF(J$4:J229,J229)</f>
        <v>4</v>
      </c>
      <c r="Q229" s="8">
        <f>COUNTIF(K$4:K229,K229)</f>
        <v>18</v>
      </c>
    </row>
    <row r="230" spans="1:17" x14ac:dyDescent="0.25">
      <c r="A230" s="35">
        <f t="shared" si="19"/>
        <v>50001</v>
      </c>
      <c r="B230" s="8">
        <f t="shared" si="20"/>
        <v>44986</v>
      </c>
      <c r="C230" s="8">
        <f t="shared" si="21"/>
        <v>44893</v>
      </c>
      <c r="D230" s="38">
        <f t="shared" si="22"/>
        <v>139930.01999999999</v>
      </c>
      <c r="E230" s="39">
        <f t="shared" si="23"/>
        <v>21</v>
      </c>
      <c r="F230" s="42" t="s">
        <v>128</v>
      </c>
      <c r="G230" s="42" t="s">
        <v>555</v>
      </c>
      <c r="H230" s="42" t="s">
        <v>556</v>
      </c>
      <c r="I230" s="42" t="s">
        <v>105</v>
      </c>
      <c r="J230" s="44">
        <v>44986</v>
      </c>
      <c r="K230" s="43">
        <v>50001</v>
      </c>
      <c r="L230" s="44">
        <v>44893</v>
      </c>
      <c r="M230" s="8" t="str">
        <f>VLOOKUP(MONTH($J230),Lookup!$A$2:$B$13,2,0)&amp;" "&amp;YEAR($J230)</f>
        <v>Mar 2023</v>
      </c>
      <c r="N230" s="34">
        <f t="shared" si="18"/>
        <v>44986</v>
      </c>
      <c r="O230" s="8">
        <f>IF(ISERROR(VLOOKUP($I230,Lookup!$H$2:$I$11,2,0)),"",VLOOKUP($I230,Lookup!$H$2:$I$11,2,0))</f>
        <v>0.02</v>
      </c>
      <c r="P230" s="8">
        <f>COUNTIF(J$4:J230,J230)</f>
        <v>1</v>
      </c>
      <c r="Q230" s="8">
        <f>COUNTIF(K$4:K230,K230)</f>
        <v>49</v>
      </c>
    </row>
    <row r="231" spans="1:17" x14ac:dyDescent="0.25">
      <c r="A231" s="35">
        <f t="shared" si="19"/>
        <v>75000</v>
      </c>
      <c r="B231" s="8">
        <f t="shared" si="20"/>
        <v>44907</v>
      </c>
      <c r="C231" s="8">
        <f t="shared" si="21"/>
        <v>44897</v>
      </c>
      <c r="D231" s="38">
        <f t="shared" si="22"/>
        <v>164812.1</v>
      </c>
      <c r="E231" s="39">
        <f t="shared" si="23"/>
        <v>10</v>
      </c>
      <c r="F231" s="42" t="s">
        <v>208</v>
      </c>
      <c r="G231" s="42" t="s">
        <v>557</v>
      </c>
      <c r="H231" s="42" t="s">
        <v>558</v>
      </c>
      <c r="I231" s="42" t="s">
        <v>102</v>
      </c>
      <c r="J231" s="44">
        <v>44907</v>
      </c>
      <c r="K231" s="43">
        <v>75000</v>
      </c>
      <c r="L231" s="44">
        <v>44897</v>
      </c>
      <c r="M231" s="8" t="str">
        <f>VLOOKUP(MONTH($J231),Lookup!$A$2:$B$13,2,0)&amp;" "&amp;YEAR($J231)</f>
        <v>Dec 2022</v>
      </c>
      <c r="N231" s="34">
        <f t="shared" si="18"/>
        <v>44907</v>
      </c>
      <c r="O231" s="8">
        <f>IF(ISERROR(VLOOKUP($I231,Lookup!$H$2:$I$11,2,0)),"",VLOOKUP($I231,Lookup!$H$2:$I$11,2,0))</f>
        <v>0.1</v>
      </c>
      <c r="P231" s="8">
        <f>COUNTIF(J$4:J231,J231)</f>
        <v>3</v>
      </c>
      <c r="Q231" s="8">
        <f>COUNTIF(K$4:K231,K231)</f>
        <v>5</v>
      </c>
    </row>
    <row r="232" spans="1:17" ht="30" x14ac:dyDescent="0.25">
      <c r="A232" s="35">
        <f t="shared" si="19"/>
        <v>0</v>
      </c>
      <c r="B232" s="8">
        <f t="shared" si="20"/>
        <v>44925</v>
      </c>
      <c r="C232" s="8">
        <f t="shared" si="21"/>
        <v>44936</v>
      </c>
      <c r="D232" s="38">
        <f t="shared" si="22"/>
        <v>89869.02</v>
      </c>
      <c r="E232" s="39">
        <f t="shared" si="23"/>
        <v>30</v>
      </c>
      <c r="F232" s="42" t="s">
        <v>108</v>
      </c>
      <c r="G232" s="42" t="s">
        <v>559</v>
      </c>
      <c r="H232" s="42" t="s">
        <v>560</v>
      </c>
      <c r="I232" s="42" t="s">
        <v>105</v>
      </c>
      <c r="J232" s="44">
        <v>44925</v>
      </c>
      <c r="K232" s="43"/>
      <c r="L232" s="44">
        <v>44936</v>
      </c>
      <c r="M232" s="8" t="str">
        <f>VLOOKUP(MONTH($J232),Lookup!$A$2:$B$13,2,0)&amp;" "&amp;YEAR($J232)</f>
        <v>Dec 2022</v>
      </c>
      <c r="N232" s="34">
        <f t="shared" si="18"/>
        <v>44925</v>
      </c>
      <c r="O232" s="8">
        <f>IF(ISERROR(VLOOKUP($I232,Lookup!$H$2:$I$11,2,0)),"",VLOOKUP($I232,Lookup!$H$2:$I$11,2,0))</f>
        <v>0.02</v>
      </c>
      <c r="P232" s="8">
        <f>COUNTIF(J$4:J232,J232)</f>
        <v>8</v>
      </c>
      <c r="Q232" s="8">
        <f>COUNTIF(K$4:K232,K232)</f>
        <v>0</v>
      </c>
    </row>
    <row r="233" spans="1:17" x14ac:dyDescent="0.25">
      <c r="A233" s="35">
        <f t="shared" si="19"/>
        <v>72000</v>
      </c>
      <c r="B233" s="8">
        <f t="shared" si="20"/>
        <v>44926</v>
      </c>
      <c r="C233" s="8">
        <f t="shared" si="21"/>
        <v>44900</v>
      </c>
      <c r="D233" s="38">
        <f t="shared" si="22"/>
        <v>161845.1</v>
      </c>
      <c r="E233" s="39">
        <f t="shared" si="23"/>
        <v>14</v>
      </c>
      <c r="F233" s="42" t="s">
        <v>117</v>
      </c>
      <c r="G233" s="42" t="s">
        <v>561</v>
      </c>
      <c r="H233" s="42" t="s">
        <v>562</v>
      </c>
      <c r="I233" s="42" t="s">
        <v>102</v>
      </c>
      <c r="J233" s="44">
        <v>44926</v>
      </c>
      <c r="K233" s="43">
        <v>72000</v>
      </c>
      <c r="L233" s="44">
        <v>44900</v>
      </c>
      <c r="M233" s="8" t="str">
        <f>VLOOKUP(MONTH($J233),Lookup!$A$2:$B$13,2,0)&amp;" "&amp;YEAR($J233)</f>
        <v>Dec 2022</v>
      </c>
      <c r="N233" s="34">
        <f t="shared" si="18"/>
        <v>44926</v>
      </c>
      <c r="O233" s="8">
        <f>IF(ISERROR(VLOOKUP($I233,Lookup!$H$2:$I$11,2,0)),"",VLOOKUP($I233,Lookup!$H$2:$I$11,2,0))</f>
        <v>0.1</v>
      </c>
      <c r="P233" s="8">
        <f>COUNTIF(J$4:J233,J233)</f>
        <v>18</v>
      </c>
      <c r="Q233" s="8">
        <f>COUNTIF(K$4:K233,K233)</f>
        <v>1</v>
      </c>
    </row>
    <row r="234" spans="1:17" x14ac:dyDescent="0.25">
      <c r="A234" s="35">
        <f t="shared" si="19"/>
        <v>500000</v>
      </c>
      <c r="B234" s="8">
        <f t="shared" si="20"/>
        <v>44895</v>
      </c>
      <c r="C234" s="8">
        <f t="shared" si="21"/>
        <v>44909</v>
      </c>
      <c r="D234" s="38">
        <f t="shared" si="22"/>
        <v>589818.02</v>
      </c>
      <c r="E234" s="39">
        <f t="shared" si="23"/>
        <v>2</v>
      </c>
      <c r="F234" s="42" t="s">
        <v>114</v>
      </c>
      <c r="G234" s="42" t="s">
        <v>563</v>
      </c>
      <c r="H234" s="42" t="s">
        <v>563</v>
      </c>
      <c r="I234" s="42" t="s">
        <v>105</v>
      </c>
      <c r="J234" s="44">
        <v>44895</v>
      </c>
      <c r="K234" s="43">
        <v>500000</v>
      </c>
      <c r="L234" s="44">
        <v>44909</v>
      </c>
      <c r="M234" s="8" t="str">
        <f>VLOOKUP(MONTH($J234),Lookup!$A$2:$B$13,2,0)&amp;" "&amp;YEAR($J234)</f>
        <v>Nov 2022</v>
      </c>
      <c r="N234" s="34">
        <f t="shared" si="18"/>
        <v>44895</v>
      </c>
      <c r="O234" s="8">
        <f>IF(ISERROR(VLOOKUP($I234,Lookup!$H$2:$I$11,2,0)),"",VLOOKUP($I234,Lookup!$H$2:$I$11,2,0))</f>
        <v>0.02</v>
      </c>
      <c r="P234" s="8">
        <f>COUNTIF(J$4:J234,J234)</f>
        <v>10</v>
      </c>
      <c r="Q234" s="8">
        <f>COUNTIF(K$4:K234,K234)</f>
        <v>4</v>
      </c>
    </row>
    <row r="235" spans="1:17" x14ac:dyDescent="0.25">
      <c r="A235" s="35">
        <f t="shared" si="19"/>
        <v>50001</v>
      </c>
      <c r="B235" s="8">
        <f t="shared" si="20"/>
        <v>44985</v>
      </c>
      <c r="C235" s="8">
        <f t="shared" si="21"/>
        <v>44900</v>
      </c>
      <c r="D235" s="38">
        <f t="shared" si="22"/>
        <v>139947.01999999999</v>
      </c>
      <c r="E235" s="39">
        <f t="shared" si="23"/>
        <v>18</v>
      </c>
      <c r="F235" s="42" t="s">
        <v>106</v>
      </c>
      <c r="G235" s="42" t="s">
        <v>564</v>
      </c>
      <c r="H235" s="42" t="s">
        <v>564</v>
      </c>
      <c r="I235" s="42" t="s">
        <v>105</v>
      </c>
      <c r="J235" s="44">
        <v>44985</v>
      </c>
      <c r="K235" s="43">
        <v>50001</v>
      </c>
      <c r="L235" s="44">
        <v>44900</v>
      </c>
      <c r="M235" s="8" t="str">
        <f>VLOOKUP(MONTH($J235),Lookup!$A$2:$B$13,2,0)&amp;" "&amp;YEAR($J235)</f>
        <v>Feb 2023</v>
      </c>
      <c r="N235" s="34">
        <f t="shared" si="18"/>
        <v>44985</v>
      </c>
      <c r="O235" s="8">
        <f>IF(ISERROR(VLOOKUP($I235,Lookup!$H$2:$I$11,2,0)),"",VLOOKUP($I235,Lookup!$H$2:$I$11,2,0))</f>
        <v>0.02</v>
      </c>
      <c r="P235" s="8">
        <f>COUNTIF(J$4:J235,J235)</f>
        <v>11</v>
      </c>
      <c r="Q235" s="8">
        <f>COUNTIF(K$4:K235,K235)</f>
        <v>50</v>
      </c>
    </row>
    <row r="236" spans="1:17" ht="30" x14ac:dyDescent="0.25">
      <c r="A236" s="35">
        <f t="shared" si="19"/>
        <v>0</v>
      </c>
      <c r="B236" s="8">
        <f t="shared" si="20"/>
        <v>44957</v>
      </c>
      <c r="C236" s="8">
        <f t="shared" si="21"/>
        <v>44909</v>
      </c>
      <c r="D236" s="38">
        <f t="shared" si="22"/>
        <v>89878.02</v>
      </c>
      <c r="E236" s="39">
        <f t="shared" si="23"/>
        <v>13</v>
      </c>
      <c r="F236" s="42" t="s">
        <v>169</v>
      </c>
      <c r="G236" s="42" t="s">
        <v>565</v>
      </c>
      <c r="H236" s="42" t="s">
        <v>565</v>
      </c>
      <c r="I236" s="42" t="s">
        <v>105</v>
      </c>
      <c r="J236" s="44">
        <v>44957</v>
      </c>
      <c r="K236" s="43"/>
      <c r="L236" s="44">
        <v>44909</v>
      </c>
      <c r="M236" s="8" t="str">
        <f>VLOOKUP(MONTH($J236),Lookup!$A$2:$B$13,2,0)&amp;" "&amp;YEAR($J236)</f>
        <v>Jan 2023</v>
      </c>
      <c r="N236" s="34">
        <f t="shared" si="18"/>
        <v>44957</v>
      </c>
      <c r="O236" s="8">
        <f>IF(ISERROR(VLOOKUP($I236,Lookup!$H$2:$I$11,2,0)),"",VLOOKUP($I236,Lookup!$H$2:$I$11,2,0))</f>
        <v>0.02</v>
      </c>
      <c r="P236" s="8">
        <f>COUNTIF(J$4:J236,J236)</f>
        <v>12</v>
      </c>
      <c r="Q236" s="8">
        <f>COUNTIF(K$4:K236,K236)</f>
        <v>0</v>
      </c>
    </row>
    <row r="237" spans="1:17" x14ac:dyDescent="0.25">
      <c r="A237" s="35">
        <f t="shared" si="19"/>
        <v>75000</v>
      </c>
      <c r="B237" s="8">
        <f t="shared" si="20"/>
        <v>44941</v>
      </c>
      <c r="C237" s="8">
        <f t="shared" si="21"/>
        <v>44834</v>
      </c>
      <c r="D237" s="38">
        <f t="shared" si="22"/>
        <v>164785.1</v>
      </c>
      <c r="E237" s="39">
        <f t="shared" si="23"/>
        <v>17</v>
      </c>
      <c r="F237" s="42" t="s">
        <v>134</v>
      </c>
      <c r="G237" s="42" t="s">
        <v>566</v>
      </c>
      <c r="H237" s="42" t="s">
        <v>567</v>
      </c>
      <c r="I237" s="42" t="s">
        <v>102</v>
      </c>
      <c r="J237" s="44">
        <v>44941</v>
      </c>
      <c r="K237" s="43">
        <v>75000</v>
      </c>
      <c r="L237" s="44">
        <v>44834</v>
      </c>
      <c r="M237" s="8" t="str">
        <f>VLOOKUP(MONTH($J237),Lookup!$A$2:$B$13,2,0)&amp;" "&amp;YEAR($J237)</f>
        <v>Jan 2023</v>
      </c>
      <c r="N237" s="34">
        <f t="shared" si="18"/>
        <v>44941</v>
      </c>
      <c r="O237" s="8">
        <f>IF(ISERROR(VLOOKUP($I237,Lookup!$H$2:$I$11,2,0)),"",VLOOKUP($I237,Lookup!$H$2:$I$11,2,0))</f>
        <v>0.1</v>
      </c>
      <c r="P237" s="8">
        <f>COUNTIF(J$4:J237,J237)</f>
        <v>4</v>
      </c>
      <c r="Q237" s="8">
        <f>COUNTIF(K$4:K237,K237)</f>
        <v>6</v>
      </c>
    </row>
    <row r="238" spans="1:17" ht="30" x14ac:dyDescent="0.25">
      <c r="A238" s="35">
        <f t="shared" si="19"/>
        <v>150000</v>
      </c>
      <c r="B238" s="8">
        <f t="shared" si="20"/>
        <v>44926</v>
      </c>
      <c r="C238" s="8">
        <f t="shared" si="21"/>
        <v>44908</v>
      </c>
      <c r="D238" s="38">
        <f t="shared" si="22"/>
        <v>239857.1</v>
      </c>
      <c r="E238" s="39">
        <f t="shared" si="23"/>
        <v>2</v>
      </c>
      <c r="F238" s="42" t="s">
        <v>188</v>
      </c>
      <c r="G238" s="42" t="s">
        <v>568</v>
      </c>
      <c r="H238" s="42" t="s">
        <v>569</v>
      </c>
      <c r="I238" s="42" t="s">
        <v>102</v>
      </c>
      <c r="J238" s="44">
        <v>44926</v>
      </c>
      <c r="K238" s="43">
        <v>150000</v>
      </c>
      <c r="L238" s="44">
        <v>44908</v>
      </c>
      <c r="M238" s="8" t="str">
        <f>VLOOKUP(MONTH($J238),Lookup!$A$2:$B$13,2,0)&amp;" "&amp;YEAR($J238)</f>
        <v>Dec 2022</v>
      </c>
      <c r="N238" s="34">
        <f t="shared" si="18"/>
        <v>44926</v>
      </c>
      <c r="O238" s="8">
        <f>IF(ISERROR(VLOOKUP($I238,Lookup!$H$2:$I$11,2,0)),"",VLOOKUP($I238,Lookup!$H$2:$I$11,2,0))</f>
        <v>0.1</v>
      </c>
      <c r="P238" s="8">
        <f>COUNTIF(J$4:J238,J238)</f>
        <v>19</v>
      </c>
      <c r="Q238" s="8">
        <f>COUNTIF(K$4:K238,K238)</f>
        <v>4</v>
      </c>
    </row>
    <row r="239" spans="1:17" ht="30" x14ac:dyDescent="0.25">
      <c r="A239" s="35">
        <f t="shared" si="19"/>
        <v>120000</v>
      </c>
      <c r="B239" s="8">
        <f t="shared" si="20"/>
        <v>44893</v>
      </c>
      <c r="C239" s="8">
        <f t="shared" si="21"/>
        <v>44904</v>
      </c>
      <c r="D239" s="38">
        <f t="shared" si="22"/>
        <v>209802.1</v>
      </c>
      <c r="E239" s="39">
        <f t="shared" si="23"/>
        <v>4</v>
      </c>
      <c r="F239" s="42" t="s">
        <v>176</v>
      </c>
      <c r="G239" s="42" t="s">
        <v>570</v>
      </c>
      <c r="H239" s="42" t="s">
        <v>571</v>
      </c>
      <c r="I239" s="42" t="s">
        <v>102</v>
      </c>
      <c r="J239" s="44">
        <v>44893</v>
      </c>
      <c r="K239" s="43">
        <v>120000</v>
      </c>
      <c r="L239" s="44">
        <v>44904</v>
      </c>
      <c r="M239" s="8" t="str">
        <f>VLOOKUP(MONTH($J239),Lookup!$A$2:$B$13,2,0)&amp;" "&amp;YEAR($J239)</f>
        <v>Nov 2022</v>
      </c>
      <c r="N239" s="34">
        <f t="shared" si="18"/>
        <v>44893</v>
      </c>
      <c r="O239" s="8">
        <f>IF(ISERROR(VLOOKUP($I239,Lookup!$H$2:$I$11,2,0)),"",VLOOKUP($I239,Lookup!$H$2:$I$11,2,0))</f>
        <v>0.1</v>
      </c>
      <c r="P239" s="8">
        <f>COUNTIF(J$4:J239,J239)</f>
        <v>3</v>
      </c>
      <c r="Q239" s="8">
        <f>COUNTIF(K$4:K239,K239)</f>
        <v>2</v>
      </c>
    </row>
    <row r="240" spans="1:17" x14ac:dyDescent="0.25">
      <c r="A240" s="35">
        <f t="shared" si="19"/>
        <v>1000001</v>
      </c>
      <c r="B240" s="8">
        <f t="shared" si="20"/>
        <v>44910</v>
      </c>
      <c r="C240" s="8">
        <f t="shared" si="21"/>
        <v>44902</v>
      </c>
      <c r="D240" s="38">
        <f t="shared" si="22"/>
        <v>1089817.1000000001</v>
      </c>
      <c r="E240" s="39">
        <f t="shared" si="23"/>
        <v>5</v>
      </c>
      <c r="F240" s="42" t="s">
        <v>281</v>
      </c>
      <c r="G240" s="42" t="s">
        <v>572</v>
      </c>
      <c r="H240" s="42" t="s">
        <v>573</v>
      </c>
      <c r="I240" s="42" t="s">
        <v>102</v>
      </c>
      <c r="J240" s="44">
        <v>44910</v>
      </c>
      <c r="K240" s="43">
        <v>1000001</v>
      </c>
      <c r="L240" s="44">
        <v>44902</v>
      </c>
      <c r="M240" s="8" t="str">
        <f>VLOOKUP(MONTH($J240),Lookup!$A$2:$B$13,2,0)&amp;" "&amp;YEAR($J240)</f>
        <v>Dec 2022</v>
      </c>
      <c r="N240" s="34">
        <f t="shared" si="18"/>
        <v>44910</v>
      </c>
      <c r="O240" s="8">
        <f>IF(ISERROR(VLOOKUP($I240,Lookup!$H$2:$I$11,2,0)),"",VLOOKUP($I240,Lookup!$H$2:$I$11,2,0))</f>
        <v>0.1</v>
      </c>
      <c r="P240" s="8">
        <f>COUNTIF(J$4:J240,J240)</f>
        <v>3</v>
      </c>
      <c r="Q240" s="8">
        <f>COUNTIF(K$4:K240,K240)</f>
        <v>1</v>
      </c>
    </row>
    <row r="241" spans="1:17" x14ac:dyDescent="0.25">
      <c r="A241" s="35">
        <f t="shared" si="19"/>
        <v>150000</v>
      </c>
      <c r="B241" s="8">
        <f t="shared" si="20"/>
        <v>45016</v>
      </c>
      <c r="C241" s="8">
        <f t="shared" si="21"/>
        <v>44907</v>
      </c>
      <c r="D241" s="38">
        <f t="shared" si="22"/>
        <v>239932.1</v>
      </c>
      <c r="E241" s="39">
        <f t="shared" si="23"/>
        <v>6</v>
      </c>
      <c r="F241" s="42" t="s">
        <v>198</v>
      </c>
      <c r="G241" s="42" t="s">
        <v>574</v>
      </c>
      <c r="H241" s="42" t="s">
        <v>575</v>
      </c>
      <c r="I241" s="42" t="s">
        <v>102</v>
      </c>
      <c r="J241" s="44">
        <v>45016</v>
      </c>
      <c r="K241" s="43">
        <v>150000</v>
      </c>
      <c r="L241" s="44">
        <v>44907</v>
      </c>
      <c r="M241" s="8" t="str">
        <f>VLOOKUP(MONTH($J241),Lookup!$A$2:$B$13,2,0)&amp;" "&amp;YEAR($J241)</f>
        <v>Mar 2023</v>
      </c>
      <c r="N241" s="34">
        <f t="shared" si="18"/>
        <v>45016</v>
      </c>
      <c r="O241" s="8">
        <f>IF(ISERROR(VLOOKUP($I241,Lookup!$H$2:$I$11,2,0)),"",VLOOKUP($I241,Lookup!$H$2:$I$11,2,0))</f>
        <v>0.1</v>
      </c>
      <c r="P241" s="8">
        <f>COUNTIF(J$4:J241,J241)</f>
        <v>4</v>
      </c>
      <c r="Q241" s="8">
        <f>COUNTIF(K$4:K241,K241)</f>
        <v>5</v>
      </c>
    </row>
    <row r="242" spans="1:17" x14ac:dyDescent="0.25">
      <c r="A242" s="35">
        <f t="shared" si="19"/>
        <v>55000</v>
      </c>
      <c r="B242" s="8">
        <f t="shared" si="20"/>
        <v>44926</v>
      </c>
      <c r="C242" s="8">
        <f t="shared" si="21"/>
        <v>44827</v>
      </c>
      <c r="D242" s="38">
        <f t="shared" si="22"/>
        <v>144775.01999999999</v>
      </c>
      <c r="E242" s="39">
        <f t="shared" si="23"/>
        <v>26</v>
      </c>
      <c r="F242" s="42" t="s">
        <v>134</v>
      </c>
      <c r="G242" s="42" t="s">
        <v>576</v>
      </c>
      <c r="H242" s="42" t="s">
        <v>576</v>
      </c>
      <c r="I242" s="42" t="s">
        <v>105</v>
      </c>
      <c r="J242" s="44">
        <v>44926</v>
      </c>
      <c r="K242" s="43">
        <v>55000</v>
      </c>
      <c r="L242" s="44">
        <v>44827</v>
      </c>
      <c r="M242" s="8" t="str">
        <f>VLOOKUP(MONTH($J242),Lookup!$A$2:$B$13,2,0)&amp;" "&amp;YEAR($J242)</f>
        <v>Dec 2022</v>
      </c>
      <c r="N242" s="34">
        <f t="shared" si="18"/>
        <v>44926</v>
      </c>
      <c r="O242" s="8">
        <f>IF(ISERROR(VLOOKUP($I242,Lookup!$H$2:$I$11,2,0)),"",VLOOKUP($I242,Lookup!$H$2:$I$11,2,0))</f>
        <v>0.02</v>
      </c>
      <c r="P242" s="8">
        <f>COUNTIF(J$4:J242,J242)</f>
        <v>20</v>
      </c>
      <c r="Q242" s="8">
        <f>COUNTIF(K$4:K242,K242)</f>
        <v>2</v>
      </c>
    </row>
    <row r="243" spans="1:17" x14ac:dyDescent="0.25">
      <c r="A243" s="35">
        <f t="shared" si="19"/>
        <v>0</v>
      </c>
      <c r="B243" s="8">
        <f t="shared" si="20"/>
        <v>0</v>
      </c>
      <c r="C243" s="8">
        <f t="shared" si="21"/>
        <v>44894</v>
      </c>
      <c r="D243" s="38">
        <f t="shared" si="22"/>
        <v>44894.02</v>
      </c>
      <c r="E243" s="39">
        <f t="shared" si="23"/>
        <v>19</v>
      </c>
      <c r="F243" s="42" t="s">
        <v>131</v>
      </c>
      <c r="G243" s="42" t="s">
        <v>577</v>
      </c>
      <c r="H243" s="42" t="s">
        <v>577</v>
      </c>
      <c r="I243" s="42" t="s">
        <v>105</v>
      </c>
      <c r="J243" s="43"/>
      <c r="K243" s="43"/>
      <c r="L243" s="44">
        <v>44894</v>
      </c>
      <c r="M243" s="8" t="str">
        <f>VLOOKUP(MONTH($J243),Lookup!$A$2:$B$13,2,0)&amp;" "&amp;YEAR($J243)</f>
        <v>Jan 1900</v>
      </c>
      <c r="N243" s="34" t="str">
        <f t="shared" si="18"/>
        <v>1/1/9999</v>
      </c>
      <c r="O243" s="8">
        <f>IF(ISERROR(VLOOKUP($I243,Lookup!$H$2:$I$11,2,0)),"",VLOOKUP($I243,Lookup!$H$2:$I$11,2,0))</f>
        <v>0.02</v>
      </c>
      <c r="P243" s="8">
        <f>COUNTIF(J$4:J243,J243)</f>
        <v>0</v>
      </c>
      <c r="Q243" s="8">
        <f>COUNTIF(K$4:K243,K243)</f>
        <v>0</v>
      </c>
    </row>
    <row r="244" spans="1:17" x14ac:dyDescent="0.25">
      <c r="A244" s="35">
        <f t="shared" si="19"/>
        <v>500001</v>
      </c>
      <c r="B244" s="8">
        <f t="shared" si="20"/>
        <v>44927</v>
      </c>
      <c r="C244" s="8">
        <f t="shared" si="21"/>
        <v>44909</v>
      </c>
      <c r="D244" s="38">
        <f t="shared" si="22"/>
        <v>589846.1</v>
      </c>
      <c r="E244" s="39">
        <f t="shared" si="23"/>
        <v>2</v>
      </c>
      <c r="F244" s="42" t="s">
        <v>349</v>
      </c>
      <c r="G244" s="42" t="s">
        <v>578</v>
      </c>
      <c r="H244" s="42" t="s">
        <v>579</v>
      </c>
      <c r="I244" s="42" t="s">
        <v>102</v>
      </c>
      <c r="J244" s="44">
        <v>44927</v>
      </c>
      <c r="K244" s="43">
        <v>500001</v>
      </c>
      <c r="L244" s="44">
        <v>44909</v>
      </c>
      <c r="M244" s="8" t="str">
        <f>VLOOKUP(MONTH($J244),Lookup!$A$2:$B$13,2,0)&amp;" "&amp;YEAR($J244)</f>
        <v>Jan 2023</v>
      </c>
      <c r="N244" s="34">
        <f t="shared" si="18"/>
        <v>44927</v>
      </c>
      <c r="O244" s="8">
        <f>IF(ISERROR(VLOOKUP($I244,Lookup!$H$2:$I$11,2,0)),"",VLOOKUP($I244,Lookup!$H$2:$I$11,2,0))</f>
        <v>0.1</v>
      </c>
      <c r="P244" s="8">
        <f>COUNTIF(J$4:J244,J244)</f>
        <v>7</v>
      </c>
      <c r="Q244" s="8">
        <f>COUNTIF(K$4:K244,K244)</f>
        <v>2</v>
      </c>
    </row>
    <row r="245" spans="1:17" x14ac:dyDescent="0.25">
      <c r="A245" s="35">
        <f t="shared" si="19"/>
        <v>100001</v>
      </c>
      <c r="B245" s="8">
        <f t="shared" si="20"/>
        <v>44927</v>
      </c>
      <c r="C245" s="8">
        <f t="shared" si="21"/>
        <v>44832</v>
      </c>
      <c r="D245" s="38">
        <f t="shared" si="22"/>
        <v>189787.1</v>
      </c>
      <c r="E245" s="39">
        <f t="shared" si="23"/>
        <v>18</v>
      </c>
      <c r="F245" s="42" t="s">
        <v>281</v>
      </c>
      <c r="G245" s="42" t="s">
        <v>580</v>
      </c>
      <c r="H245" s="42" t="s">
        <v>581</v>
      </c>
      <c r="I245" s="42" t="s">
        <v>102</v>
      </c>
      <c r="J245" s="44">
        <v>44927</v>
      </c>
      <c r="K245" s="43">
        <v>100001</v>
      </c>
      <c r="L245" s="44">
        <v>44832</v>
      </c>
      <c r="M245" s="8" t="str">
        <f>VLOOKUP(MONTH($J245),Lookup!$A$2:$B$13,2,0)&amp;" "&amp;YEAR($J245)</f>
        <v>Jan 2023</v>
      </c>
      <c r="N245" s="34">
        <f t="shared" si="18"/>
        <v>44927</v>
      </c>
      <c r="O245" s="8">
        <f>IF(ISERROR(VLOOKUP($I245,Lookup!$H$2:$I$11,2,0)),"",VLOOKUP($I245,Lookup!$H$2:$I$11,2,0))</f>
        <v>0.1</v>
      </c>
      <c r="P245" s="8">
        <f>COUNTIF(J$4:J245,J245)</f>
        <v>8</v>
      </c>
      <c r="Q245" s="8">
        <f>COUNTIF(K$4:K245,K245)</f>
        <v>19</v>
      </c>
    </row>
    <row r="246" spans="1:17" x14ac:dyDescent="0.25">
      <c r="A246" s="35">
        <f t="shared" si="19"/>
        <v>50001</v>
      </c>
      <c r="B246" s="8">
        <f t="shared" si="20"/>
        <v>44934</v>
      </c>
      <c r="C246" s="8">
        <f t="shared" si="21"/>
        <v>44896</v>
      </c>
      <c r="D246" s="38">
        <f t="shared" si="22"/>
        <v>139883.1</v>
      </c>
      <c r="E246" s="39">
        <f t="shared" si="23"/>
        <v>19</v>
      </c>
      <c r="F246" s="42" t="s">
        <v>188</v>
      </c>
      <c r="G246" s="42" t="s">
        <v>582</v>
      </c>
      <c r="H246" s="42" t="s">
        <v>583</v>
      </c>
      <c r="I246" s="42" t="s">
        <v>102</v>
      </c>
      <c r="J246" s="44">
        <v>44934</v>
      </c>
      <c r="K246" s="43">
        <v>50001</v>
      </c>
      <c r="L246" s="44">
        <v>44896</v>
      </c>
      <c r="M246" s="8" t="str">
        <f>VLOOKUP(MONTH($J246),Lookup!$A$2:$B$13,2,0)&amp;" "&amp;YEAR($J246)</f>
        <v>Jan 2023</v>
      </c>
      <c r="N246" s="34">
        <f t="shared" si="18"/>
        <v>44934</v>
      </c>
      <c r="O246" s="8">
        <f>IF(ISERROR(VLOOKUP($I246,Lookup!$H$2:$I$11,2,0)),"",VLOOKUP($I246,Lookup!$H$2:$I$11,2,0))</f>
        <v>0.1</v>
      </c>
      <c r="P246" s="8">
        <f>COUNTIF(J$4:J246,J246)</f>
        <v>1</v>
      </c>
      <c r="Q246" s="8">
        <f>COUNTIF(K$4:K246,K246)</f>
        <v>51</v>
      </c>
    </row>
    <row r="247" spans="1:17" x14ac:dyDescent="0.25">
      <c r="A247" s="35">
        <f t="shared" si="19"/>
        <v>0</v>
      </c>
      <c r="B247" s="8">
        <f t="shared" si="20"/>
        <v>0</v>
      </c>
      <c r="C247" s="8">
        <f t="shared" si="21"/>
        <v>44914</v>
      </c>
      <c r="D247" s="38">
        <f t="shared" si="22"/>
        <v>44914.02</v>
      </c>
      <c r="E247" s="39">
        <f t="shared" si="23"/>
        <v>6</v>
      </c>
      <c r="F247" s="42" t="s">
        <v>584</v>
      </c>
      <c r="G247" s="42" t="s">
        <v>585</v>
      </c>
      <c r="H247" s="42" t="s">
        <v>586</v>
      </c>
      <c r="I247" s="42" t="s">
        <v>105</v>
      </c>
      <c r="J247" s="43"/>
      <c r="K247" s="43"/>
      <c r="L247" s="44">
        <v>44914</v>
      </c>
      <c r="M247" s="8" t="str">
        <f>VLOOKUP(MONTH($J247),Lookup!$A$2:$B$13,2,0)&amp;" "&amp;YEAR($J247)</f>
        <v>Jan 1900</v>
      </c>
      <c r="N247" s="34" t="str">
        <f t="shared" si="18"/>
        <v>1/1/9999</v>
      </c>
      <c r="O247" s="8">
        <f>IF(ISERROR(VLOOKUP($I247,Lookup!$H$2:$I$11,2,0)),"",VLOOKUP($I247,Lookup!$H$2:$I$11,2,0))</f>
        <v>0.02</v>
      </c>
      <c r="P247" s="8">
        <f>COUNTIF(J$4:J247,J247)</f>
        <v>0</v>
      </c>
      <c r="Q247" s="8">
        <f>COUNTIF(K$4:K247,K247)</f>
        <v>0</v>
      </c>
    </row>
    <row r="248" spans="1:17" x14ac:dyDescent="0.25">
      <c r="A248" s="35">
        <f t="shared" si="19"/>
        <v>65000</v>
      </c>
      <c r="B248" s="8">
        <f t="shared" si="20"/>
        <v>44958</v>
      </c>
      <c r="C248" s="8">
        <f t="shared" si="21"/>
        <v>44901</v>
      </c>
      <c r="D248" s="38">
        <f t="shared" si="22"/>
        <v>154871.1</v>
      </c>
      <c r="E248" s="39">
        <f t="shared" si="23"/>
        <v>11</v>
      </c>
      <c r="F248" s="42" t="s">
        <v>128</v>
      </c>
      <c r="G248" s="42" t="s">
        <v>587</v>
      </c>
      <c r="H248" s="42" t="s">
        <v>587</v>
      </c>
      <c r="I248" s="42" t="s">
        <v>102</v>
      </c>
      <c r="J248" s="44">
        <v>44958</v>
      </c>
      <c r="K248" s="43">
        <v>65000</v>
      </c>
      <c r="L248" s="44">
        <v>44901</v>
      </c>
      <c r="M248" s="8" t="str">
        <f>VLOOKUP(MONTH($J248),Lookup!$A$2:$B$13,2,0)&amp;" "&amp;YEAR($J248)</f>
        <v>Feb 2023</v>
      </c>
      <c r="N248" s="34">
        <f t="shared" si="18"/>
        <v>44958</v>
      </c>
      <c r="O248" s="8">
        <f>IF(ISERROR(VLOOKUP($I248,Lookup!$H$2:$I$11,2,0)),"",VLOOKUP($I248,Lookup!$H$2:$I$11,2,0))</f>
        <v>0.1</v>
      </c>
      <c r="P248" s="8">
        <f>COUNTIF(J$4:J248,J248)</f>
        <v>8</v>
      </c>
      <c r="Q248" s="8">
        <f>COUNTIF(K$4:K248,K248)</f>
        <v>4</v>
      </c>
    </row>
    <row r="249" spans="1:17" x14ac:dyDescent="0.25">
      <c r="A249" s="35">
        <f t="shared" si="19"/>
        <v>50001</v>
      </c>
      <c r="B249" s="8">
        <f t="shared" si="20"/>
        <v>44895</v>
      </c>
      <c r="C249" s="8">
        <f t="shared" si="21"/>
        <v>44888</v>
      </c>
      <c r="D249" s="38">
        <f t="shared" si="22"/>
        <v>139847.1</v>
      </c>
      <c r="E249" s="39">
        <f t="shared" si="23"/>
        <v>27</v>
      </c>
      <c r="F249" s="42" t="s">
        <v>208</v>
      </c>
      <c r="G249" s="42" t="s">
        <v>588</v>
      </c>
      <c r="H249" s="42" t="s">
        <v>589</v>
      </c>
      <c r="I249" s="42" t="s">
        <v>102</v>
      </c>
      <c r="J249" s="44">
        <v>44895</v>
      </c>
      <c r="K249" s="43">
        <v>50001</v>
      </c>
      <c r="L249" s="44">
        <v>44888</v>
      </c>
      <c r="M249" s="8" t="str">
        <f>VLOOKUP(MONTH($J249),Lookup!$A$2:$B$13,2,0)&amp;" "&amp;YEAR($J249)</f>
        <v>Nov 2022</v>
      </c>
      <c r="N249" s="34">
        <f t="shared" si="18"/>
        <v>44895</v>
      </c>
      <c r="O249" s="8">
        <f>IF(ISERROR(VLOOKUP($I249,Lookup!$H$2:$I$11,2,0)),"",VLOOKUP($I249,Lookup!$H$2:$I$11,2,0))</f>
        <v>0.1</v>
      </c>
      <c r="P249" s="8">
        <f>COUNTIF(J$4:J249,J249)</f>
        <v>11</v>
      </c>
      <c r="Q249" s="8">
        <f>COUNTIF(K$4:K249,K249)</f>
        <v>52</v>
      </c>
    </row>
    <row r="250" spans="1:17" ht="30" x14ac:dyDescent="0.25">
      <c r="A250" s="35">
        <f t="shared" si="19"/>
        <v>100000</v>
      </c>
      <c r="B250" s="8">
        <f t="shared" si="20"/>
        <v>0</v>
      </c>
      <c r="C250" s="8">
        <f t="shared" si="21"/>
        <v>44802</v>
      </c>
      <c r="D250" s="38">
        <f t="shared" si="22"/>
        <v>144806.1</v>
      </c>
      <c r="E250" s="39">
        <f t="shared" si="23"/>
        <v>2</v>
      </c>
      <c r="F250" s="42" t="s">
        <v>174</v>
      </c>
      <c r="G250" s="42" t="s">
        <v>590</v>
      </c>
      <c r="H250" s="42" t="s">
        <v>591</v>
      </c>
      <c r="I250" s="42" t="s">
        <v>102</v>
      </c>
      <c r="J250" s="43"/>
      <c r="K250" s="43">
        <v>100000</v>
      </c>
      <c r="L250" s="44">
        <v>44802</v>
      </c>
      <c r="M250" s="8" t="str">
        <f>VLOOKUP(MONTH($J250),Lookup!$A$2:$B$13,2,0)&amp;" "&amp;YEAR($J250)</f>
        <v>Jan 1900</v>
      </c>
      <c r="N250" s="34" t="str">
        <f t="shared" si="18"/>
        <v>1/1/9999</v>
      </c>
      <c r="O250" s="8">
        <f>IF(ISERROR(VLOOKUP($I250,Lookup!$H$2:$I$11,2,0)),"",VLOOKUP($I250,Lookup!$H$2:$I$11,2,0))</f>
        <v>0.1</v>
      </c>
      <c r="P250" s="8">
        <f>COUNTIF(J$4:J250,J250)</f>
        <v>0</v>
      </c>
      <c r="Q250" s="8">
        <f>COUNTIF(K$4:K250,K250)</f>
        <v>4</v>
      </c>
    </row>
    <row r="251" spans="1:17" x14ac:dyDescent="0.25">
      <c r="A251" s="35">
        <f t="shared" si="19"/>
        <v>100000</v>
      </c>
      <c r="B251" s="8">
        <f t="shared" si="20"/>
        <v>0</v>
      </c>
      <c r="C251" s="8">
        <f t="shared" si="21"/>
        <v>44909</v>
      </c>
      <c r="D251" s="38">
        <f t="shared" si="22"/>
        <v>144914.01999999999</v>
      </c>
      <c r="E251" s="39">
        <f t="shared" si="23"/>
        <v>18</v>
      </c>
      <c r="F251" s="42" t="s">
        <v>208</v>
      </c>
      <c r="G251" s="42" t="s">
        <v>592</v>
      </c>
      <c r="H251" s="42" t="s">
        <v>593</v>
      </c>
      <c r="I251" s="42" t="s">
        <v>105</v>
      </c>
      <c r="J251" s="43"/>
      <c r="K251" s="43">
        <v>100000</v>
      </c>
      <c r="L251" s="44">
        <v>44909</v>
      </c>
      <c r="M251" s="8" t="str">
        <f>VLOOKUP(MONTH($J251),Lookup!$A$2:$B$13,2,0)&amp;" "&amp;YEAR($J251)</f>
        <v>Jan 1900</v>
      </c>
      <c r="N251" s="34" t="str">
        <f t="shared" si="18"/>
        <v>1/1/9999</v>
      </c>
      <c r="O251" s="8">
        <f>IF(ISERROR(VLOOKUP($I251,Lookup!$H$2:$I$11,2,0)),"",VLOOKUP($I251,Lookup!$H$2:$I$11,2,0))</f>
        <v>0.02</v>
      </c>
      <c r="P251" s="8">
        <f>COUNTIF(J$4:J251,J251)</f>
        <v>0</v>
      </c>
      <c r="Q251" s="8">
        <f>COUNTIF(K$4:K251,K251)</f>
        <v>5</v>
      </c>
    </row>
    <row r="252" spans="1:17" x14ac:dyDescent="0.25">
      <c r="A252" s="35">
        <f t="shared" si="19"/>
        <v>50001</v>
      </c>
      <c r="B252" s="8">
        <f t="shared" si="20"/>
        <v>44985</v>
      </c>
      <c r="C252" s="8">
        <f t="shared" si="21"/>
        <v>44893</v>
      </c>
      <c r="D252" s="38">
        <f t="shared" si="22"/>
        <v>139944.01999999999</v>
      </c>
      <c r="E252" s="39">
        <f t="shared" si="23"/>
        <v>19</v>
      </c>
      <c r="F252" s="42" t="s">
        <v>106</v>
      </c>
      <c r="G252" s="42" t="s">
        <v>594</v>
      </c>
      <c r="H252" s="42" t="s">
        <v>595</v>
      </c>
      <c r="I252" s="42" t="s">
        <v>105</v>
      </c>
      <c r="J252" s="44">
        <v>44985</v>
      </c>
      <c r="K252" s="43">
        <v>50001</v>
      </c>
      <c r="L252" s="44">
        <v>44893</v>
      </c>
      <c r="M252" s="8" t="str">
        <f>VLOOKUP(MONTH($J252),Lookup!$A$2:$B$13,2,0)&amp;" "&amp;YEAR($J252)</f>
        <v>Feb 2023</v>
      </c>
      <c r="N252" s="34">
        <f t="shared" si="18"/>
        <v>44985</v>
      </c>
      <c r="O252" s="8">
        <f>IF(ISERROR(VLOOKUP($I252,Lookup!$H$2:$I$11,2,0)),"",VLOOKUP($I252,Lookup!$H$2:$I$11,2,0))</f>
        <v>0.02</v>
      </c>
      <c r="P252" s="8">
        <f>COUNTIF(J$4:J252,J252)</f>
        <v>12</v>
      </c>
      <c r="Q252" s="8">
        <f>COUNTIF(K$4:K252,K252)</f>
        <v>53</v>
      </c>
    </row>
    <row r="253" spans="1:17" x14ac:dyDescent="0.25">
      <c r="A253" s="35">
        <f t="shared" si="19"/>
        <v>50000</v>
      </c>
      <c r="B253" s="8">
        <f t="shared" si="20"/>
        <v>44911</v>
      </c>
      <c r="C253" s="8">
        <f t="shared" si="21"/>
        <v>44896</v>
      </c>
      <c r="D253" s="38">
        <f t="shared" si="22"/>
        <v>139832.01999999999</v>
      </c>
      <c r="E253" s="39">
        <f t="shared" si="23"/>
        <v>18</v>
      </c>
      <c r="F253" s="42" t="s">
        <v>227</v>
      </c>
      <c r="G253" s="42" t="s">
        <v>596</v>
      </c>
      <c r="H253" s="42" t="s">
        <v>597</v>
      </c>
      <c r="I253" s="42" t="s">
        <v>105</v>
      </c>
      <c r="J253" s="44">
        <v>44911</v>
      </c>
      <c r="K253" s="43">
        <v>50000</v>
      </c>
      <c r="L253" s="44">
        <v>44896</v>
      </c>
      <c r="M253" s="8" t="str">
        <f>VLOOKUP(MONTH($J253),Lookup!$A$2:$B$13,2,0)&amp;" "&amp;YEAR($J253)</f>
        <v>Dec 2022</v>
      </c>
      <c r="N253" s="34">
        <f t="shared" si="18"/>
        <v>44911</v>
      </c>
      <c r="O253" s="8">
        <f>IF(ISERROR(VLOOKUP($I253,Lookup!$H$2:$I$11,2,0)),"",VLOOKUP($I253,Lookup!$H$2:$I$11,2,0))</f>
        <v>0.02</v>
      </c>
      <c r="P253" s="8">
        <f>COUNTIF(J$4:J253,J253)</f>
        <v>3</v>
      </c>
      <c r="Q253" s="8">
        <f>COUNTIF(K$4:K253,K253)</f>
        <v>22</v>
      </c>
    </row>
    <row r="254" spans="1:17" x14ac:dyDescent="0.25">
      <c r="A254" s="35">
        <f t="shared" si="19"/>
        <v>140000</v>
      </c>
      <c r="B254" s="8">
        <f t="shared" si="20"/>
        <v>44957</v>
      </c>
      <c r="C254" s="8">
        <f t="shared" si="21"/>
        <v>44909</v>
      </c>
      <c r="D254" s="38">
        <f t="shared" si="22"/>
        <v>229880.1</v>
      </c>
      <c r="E254" s="39">
        <f t="shared" si="23"/>
        <v>9</v>
      </c>
      <c r="F254" s="42" t="s">
        <v>198</v>
      </c>
      <c r="G254" s="42" t="s">
        <v>598</v>
      </c>
      <c r="H254" s="42" t="s">
        <v>599</v>
      </c>
      <c r="I254" s="42" t="s">
        <v>102</v>
      </c>
      <c r="J254" s="44">
        <v>44957</v>
      </c>
      <c r="K254" s="43">
        <v>140000</v>
      </c>
      <c r="L254" s="44">
        <v>44909</v>
      </c>
      <c r="M254" s="8" t="str">
        <f>VLOOKUP(MONTH($J254),Lookup!$A$2:$B$13,2,0)&amp;" "&amp;YEAR($J254)</f>
        <v>Jan 2023</v>
      </c>
      <c r="N254" s="34">
        <f t="shared" si="18"/>
        <v>44957</v>
      </c>
      <c r="O254" s="8">
        <f>IF(ISERROR(VLOOKUP($I254,Lookup!$H$2:$I$11,2,0)),"",VLOOKUP($I254,Lookup!$H$2:$I$11,2,0))</f>
        <v>0.1</v>
      </c>
      <c r="P254" s="8">
        <f>COUNTIF(J$4:J254,J254)</f>
        <v>13</v>
      </c>
      <c r="Q254" s="8">
        <f>COUNTIF(K$4:K254,K254)</f>
        <v>1</v>
      </c>
    </row>
    <row r="255" spans="1:17" x14ac:dyDescent="0.25">
      <c r="A255" s="35">
        <f t="shared" si="19"/>
        <v>60000</v>
      </c>
      <c r="B255" s="8">
        <f t="shared" si="20"/>
        <v>44911</v>
      </c>
      <c r="C255" s="8">
        <f t="shared" si="21"/>
        <v>44896</v>
      </c>
      <c r="D255" s="38">
        <f t="shared" si="22"/>
        <v>149817.1</v>
      </c>
      <c r="E255" s="39">
        <f t="shared" si="23"/>
        <v>14</v>
      </c>
      <c r="F255" s="42" t="s">
        <v>125</v>
      </c>
      <c r="G255" s="42" t="s">
        <v>600</v>
      </c>
      <c r="H255" s="42" t="s">
        <v>601</v>
      </c>
      <c r="I255" s="42" t="s">
        <v>102</v>
      </c>
      <c r="J255" s="44">
        <v>44911</v>
      </c>
      <c r="K255" s="43">
        <v>60000</v>
      </c>
      <c r="L255" s="44">
        <v>44896</v>
      </c>
      <c r="M255" s="8" t="str">
        <f>VLOOKUP(MONTH($J255),Lookup!$A$2:$B$13,2,0)&amp;" "&amp;YEAR($J255)</f>
        <v>Dec 2022</v>
      </c>
      <c r="N255" s="34">
        <f t="shared" si="18"/>
        <v>44911</v>
      </c>
      <c r="O255" s="8">
        <f>IF(ISERROR(VLOOKUP($I255,Lookup!$H$2:$I$11,2,0)),"",VLOOKUP($I255,Lookup!$H$2:$I$11,2,0))</f>
        <v>0.1</v>
      </c>
      <c r="P255" s="8">
        <f>COUNTIF(J$4:J255,J255)</f>
        <v>4</v>
      </c>
      <c r="Q255" s="8">
        <f>COUNTIF(K$4:K255,K255)</f>
        <v>6</v>
      </c>
    </row>
    <row r="256" spans="1:17" x14ac:dyDescent="0.25">
      <c r="A256" s="35">
        <f t="shared" si="19"/>
        <v>80000</v>
      </c>
      <c r="B256" s="8">
        <f t="shared" si="20"/>
        <v>44923</v>
      </c>
      <c r="C256" s="8">
        <f t="shared" si="21"/>
        <v>44908</v>
      </c>
      <c r="D256" s="38">
        <f t="shared" si="22"/>
        <v>169839.02</v>
      </c>
      <c r="E256" s="39">
        <f t="shared" si="23"/>
        <v>19</v>
      </c>
      <c r="F256" s="42" t="s">
        <v>281</v>
      </c>
      <c r="G256" s="42" t="s">
        <v>602</v>
      </c>
      <c r="H256" s="42" t="s">
        <v>603</v>
      </c>
      <c r="I256" s="42" t="s">
        <v>105</v>
      </c>
      <c r="J256" s="44">
        <v>44923</v>
      </c>
      <c r="K256" s="43">
        <v>80000</v>
      </c>
      <c r="L256" s="44">
        <v>44908</v>
      </c>
      <c r="M256" s="8" t="str">
        <f>VLOOKUP(MONTH($J256),Lookup!$A$2:$B$13,2,0)&amp;" "&amp;YEAR($J256)</f>
        <v>Dec 2022</v>
      </c>
      <c r="N256" s="34">
        <f t="shared" si="18"/>
        <v>44923</v>
      </c>
      <c r="O256" s="8">
        <f>IF(ISERROR(VLOOKUP($I256,Lookup!$H$2:$I$11,2,0)),"",VLOOKUP($I256,Lookup!$H$2:$I$11,2,0))</f>
        <v>0.02</v>
      </c>
      <c r="P256" s="8">
        <f>COUNTIF(J$4:J256,J256)</f>
        <v>5</v>
      </c>
      <c r="Q256" s="8">
        <f>COUNTIF(K$4:K256,K256)</f>
        <v>3</v>
      </c>
    </row>
    <row r="257" spans="1:17" x14ac:dyDescent="0.25">
      <c r="A257" s="35">
        <f t="shared" si="19"/>
        <v>225000</v>
      </c>
      <c r="B257" s="8">
        <f t="shared" si="20"/>
        <v>44958</v>
      </c>
      <c r="C257" s="8">
        <f t="shared" si="21"/>
        <v>44909</v>
      </c>
      <c r="D257" s="38">
        <f t="shared" si="22"/>
        <v>314877.09999999998</v>
      </c>
      <c r="E257" s="39">
        <f t="shared" si="23"/>
        <v>3</v>
      </c>
      <c r="F257" s="42" t="s">
        <v>392</v>
      </c>
      <c r="G257" s="42" t="s">
        <v>604</v>
      </c>
      <c r="H257" s="42" t="s">
        <v>604</v>
      </c>
      <c r="I257" s="42" t="s">
        <v>102</v>
      </c>
      <c r="J257" s="44">
        <v>44958</v>
      </c>
      <c r="K257" s="43">
        <v>225000</v>
      </c>
      <c r="L257" s="44">
        <v>44909</v>
      </c>
      <c r="M257" s="8" t="str">
        <f>VLOOKUP(MONTH($J257),Lookup!$A$2:$B$13,2,0)&amp;" "&amp;YEAR($J257)</f>
        <v>Feb 2023</v>
      </c>
      <c r="N257" s="34">
        <f t="shared" si="18"/>
        <v>44958</v>
      </c>
      <c r="O257" s="8">
        <f>IF(ISERROR(VLOOKUP($I257,Lookup!$H$2:$I$11,2,0)),"",VLOOKUP($I257,Lookup!$H$2:$I$11,2,0))</f>
        <v>0.1</v>
      </c>
      <c r="P257" s="8">
        <f>COUNTIF(J$4:J257,J257)</f>
        <v>9</v>
      </c>
      <c r="Q257" s="8">
        <f>COUNTIF(K$4:K257,K257)</f>
        <v>1</v>
      </c>
    </row>
    <row r="258" spans="1:17" x14ac:dyDescent="0.25">
      <c r="A258" s="35">
        <f t="shared" si="19"/>
        <v>120000</v>
      </c>
      <c r="B258" s="8">
        <f t="shared" si="20"/>
        <v>44926</v>
      </c>
      <c r="C258" s="8">
        <f t="shared" si="21"/>
        <v>44895</v>
      </c>
      <c r="D258" s="38">
        <f t="shared" si="22"/>
        <v>209845.02</v>
      </c>
      <c r="E258" s="39">
        <f t="shared" si="23"/>
        <v>15</v>
      </c>
      <c r="F258" s="42" t="s">
        <v>111</v>
      </c>
      <c r="G258" s="42" t="s">
        <v>605</v>
      </c>
      <c r="H258" s="42" t="s">
        <v>605</v>
      </c>
      <c r="I258" s="42" t="s">
        <v>105</v>
      </c>
      <c r="J258" s="44">
        <v>44926</v>
      </c>
      <c r="K258" s="43">
        <v>120000</v>
      </c>
      <c r="L258" s="44">
        <v>44895</v>
      </c>
      <c r="M258" s="8" t="str">
        <f>VLOOKUP(MONTH($J258),Lookup!$A$2:$B$13,2,0)&amp;" "&amp;YEAR($J258)</f>
        <v>Dec 2022</v>
      </c>
      <c r="N258" s="34">
        <f t="shared" si="18"/>
        <v>44926</v>
      </c>
      <c r="O258" s="8">
        <f>IF(ISERROR(VLOOKUP($I258,Lookup!$H$2:$I$11,2,0)),"",VLOOKUP($I258,Lookup!$H$2:$I$11,2,0))</f>
        <v>0.02</v>
      </c>
      <c r="P258" s="8">
        <f>COUNTIF(J$4:J258,J258)</f>
        <v>21</v>
      </c>
      <c r="Q258" s="8">
        <f>COUNTIF(K$4:K258,K258)</f>
        <v>3</v>
      </c>
    </row>
    <row r="259" spans="1:17" x14ac:dyDescent="0.25">
      <c r="A259" s="35">
        <f t="shared" si="19"/>
        <v>100000</v>
      </c>
      <c r="B259" s="8">
        <f t="shared" si="20"/>
        <v>44926</v>
      </c>
      <c r="C259" s="8">
        <f t="shared" si="21"/>
        <v>44900</v>
      </c>
      <c r="D259" s="38">
        <f t="shared" si="22"/>
        <v>189854.1</v>
      </c>
      <c r="E259" s="39">
        <f t="shared" si="23"/>
        <v>18</v>
      </c>
      <c r="F259" s="42" t="s">
        <v>111</v>
      </c>
      <c r="G259" s="42" t="s">
        <v>606</v>
      </c>
      <c r="H259" s="42" t="s">
        <v>607</v>
      </c>
      <c r="I259" s="42" t="s">
        <v>102</v>
      </c>
      <c r="J259" s="44">
        <v>44926</v>
      </c>
      <c r="K259" s="43">
        <v>100000</v>
      </c>
      <c r="L259" s="44">
        <v>44900</v>
      </c>
      <c r="M259" s="8" t="str">
        <f>VLOOKUP(MONTH($J259),Lookup!$A$2:$B$13,2,0)&amp;" "&amp;YEAR($J259)</f>
        <v>Dec 2022</v>
      </c>
      <c r="N259" s="34">
        <f t="shared" si="18"/>
        <v>44926</v>
      </c>
      <c r="O259" s="8">
        <f>IF(ISERROR(VLOOKUP($I259,Lookup!$H$2:$I$11,2,0)),"",VLOOKUP($I259,Lookup!$H$2:$I$11,2,0))</f>
        <v>0.1</v>
      </c>
      <c r="P259" s="8">
        <f>COUNTIF(J$4:J259,J259)</f>
        <v>22</v>
      </c>
      <c r="Q259" s="8">
        <f>COUNTIF(K$4:K259,K259)</f>
        <v>6</v>
      </c>
    </row>
    <row r="260" spans="1:17" ht="30" x14ac:dyDescent="0.25">
      <c r="A260" s="35">
        <f t="shared" si="19"/>
        <v>100000</v>
      </c>
      <c r="B260" s="8">
        <f t="shared" si="20"/>
        <v>44953</v>
      </c>
      <c r="C260" s="8">
        <f t="shared" si="21"/>
        <v>44910</v>
      </c>
      <c r="D260" s="38">
        <f t="shared" si="22"/>
        <v>189871.02</v>
      </c>
      <c r="E260" s="39">
        <f t="shared" si="23"/>
        <v>6</v>
      </c>
      <c r="F260" s="42" t="s">
        <v>208</v>
      </c>
      <c r="G260" s="42" t="s">
        <v>608</v>
      </c>
      <c r="H260" s="42" t="s">
        <v>608</v>
      </c>
      <c r="I260" s="42" t="s">
        <v>105</v>
      </c>
      <c r="J260" s="44">
        <v>44953</v>
      </c>
      <c r="K260" s="43">
        <v>100000</v>
      </c>
      <c r="L260" s="44">
        <v>44910</v>
      </c>
      <c r="M260" s="8" t="str">
        <f>VLOOKUP(MONTH($J260),Lookup!$A$2:$B$13,2,0)&amp;" "&amp;YEAR($J260)</f>
        <v>Jan 2023</v>
      </c>
      <c r="N260" s="34">
        <f t="shared" ref="N260:N323" si="24">IF(ISBLANK($J260),"1/1/9999",J260)</f>
        <v>44953</v>
      </c>
      <c r="O260" s="8">
        <f>IF(ISERROR(VLOOKUP($I260,Lookup!$H$2:$I$11,2,0)),"",VLOOKUP($I260,Lookup!$H$2:$I$11,2,0))</f>
        <v>0.02</v>
      </c>
      <c r="P260" s="8">
        <f>COUNTIF(J$4:J260,J260)</f>
        <v>1</v>
      </c>
      <c r="Q260" s="8">
        <f>COUNTIF(K$4:K260,K260)</f>
        <v>7</v>
      </c>
    </row>
    <row r="261" spans="1:17" x14ac:dyDescent="0.25">
      <c r="A261" s="35">
        <f t="shared" ref="A261:A324" si="25">K261</f>
        <v>300000</v>
      </c>
      <c r="B261" s="8">
        <f t="shared" ref="B261:B324" si="26">J261</f>
        <v>44926</v>
      </c>
      <c r="C261" s="8">
        <f t="shared" ref="C261:C324" si="27">L261</f>
        <v>44907</v>
      </c>
      <c r="D261" s="38">
        <f t="shared" ref="D261:D324" si="28">SUM(A261:C261)+SUM(O261:Q261)</f>
        <v>389860.1</v>
      </c>
      <c r="E261" s="39">
        <f t="shared" ref="E261:E324" si="29">IF($D261="","",COUNTIFS($F$4:$F$5000,$F261,$D$4:$D$5000,"&gt;"&amp;$D261))</f>
        <v>3</v>
      </c>
      <c r="F261" s="42" t="s">
        <v>349</v>
      </c>
      <c r="G261" s="42" t="s">
        <v>609</v>
      </c>
      <c r="H261" s="42" t="s">
        <v>610</v>
      </c>
      <c r="I261" s="42" t="s">
        <v>102</v>
      </c>
      <c r="J261" s="44">
        <v>44926</v>
      </c>
      <c r="K261" s="43">
        <v>300000</v>
      </c>
      <c r="L261" s="44">
        <v>44907</v>
      </c>
      <c r="M261" s="8" t="str">
        <f>VLOOKUP(MONTH($J261),Lookup!$A$2:$B$13,2,0)&amp;" "&amp;YEAR($J261)</f>
        <v>Dec 2022</v>
      </c>
      <c r="N261" s="34">
        <f t="shared" si="24"/>
        <v>44926</v>
      </c>
      <c r="O261" s="8">
        <f>IF(ISERROR(VLOOKUP($I261,Lookup!$H$2:$I$11,2,0)),"",VLOOKUP($I261,Lookup!$H$2:$I$11,2,0))</f>
        <v>0.1</v>
      </c>
      <c r="P261" s="8">
        <f>COUNTIF(J$4:J261,J261)</f>
        <v>23</v>
      </c>
      <c r="Q261" s="8">
        <f>COUNTIF(K$4:K261,K261)</f>
        <v>4</v>
      </c>
    </row>
    <row r="262" spans="1:17" x14ac:dyDescent="0.25">
      <c r="A262" s="35">
        <f t="shared" si="25"/>
        <v>75001</v>
      </c>
      <c r="B262" s="8">
        <f t="shared" si="26"/>
        <v>44910</v>
      </c>
      <c r="C262" s="8">
        <f t="shared" si="27"/>
        <v>44902</v>
      </c>
      <c r="D262" s="38">
        <f t="shared" si="28"/>
        <v>164821.01999999999</v>
      </c>
      <c r="E262" s="39">
        <f t="shared" si="29"/>
        <v>11</v>
      </c>
      <c r="F262" s="42" t="s">
        <v>117</v>
      </c>
      <c r="G262" s="42" t="s">
        <v>611</v>
      </c>
      <c r="H262" s="42" t="s">
        <v>612</v>
      </c>
      <c r="I262" s="42" t="s">
        <v>105</v>
      </c>
      <c r="J262" s="44">
        <v>44910</v>
      </c>
      <c r="K262" s="43">
        <v>75001</v>
      </c>
      <c r="L262" s="44">
        <v>44902</v>
      </c>
      <c r="M262" s="8" t="str">
        <f>VLOOKUP(MONTH($J262),Lookup!$A$2:$B$13,2,0)&amp;" "&amp;YEAR($J262)</f>
        <v>Dec 2022</v>
      </c>
      <c r="N262" s="34">
        <f t="shared" si="24"/>
        <v>44910</v>
      </c>
      <c r="O262" s="8">
        <f>IF(ISERROR(VLOOKUP($I262,Lookup!$H$2:$I$11,2,0)),"",VLOOKUP($I262,Lookup!$H$2:$I$11,2,0))</f>
        <v>0.02</v>
      </c>
      <c r="P262" s="8">
        <f>COUNTIF(J$4:J262,J262)</f>
        <v>4</v>
      </c>
      <c r="Q262" s="8">
        <f>COUNTIF(K$4:K262,K262)</f>
        <v>4</v>
      </c>
    </row>
    <row r="263" spans="1:17" x14ac:dyDescent="0.25">
      <c r="A263" s="35">
        <f t="shared" si="25"/>
        <v>950000</v>
      </c>
      <c r="B263" s="8">
        <f t="shared" si="26"/>
        <v>44925</v>
      </c>
      <c r="C263" s="8">
        <f t="shared" si="27"/>
        <v>44909</v>
      </c>
      <c r="D263" s="38">
        <f t="shared" si="28"/>
        <v>1039844.02</v>
      </c>
      <c r="E263" s="39">
        <f t="shared" si="29"/>
        <v>0</v>
      </c>
      <c r="F263" s="42" t="s">
        <v>293</v>
      </c>
      <c r="G263" s="42" t="s">
        <v>613</v>
      </c>
      <c r="H263" s="42" t="s">
        <v>614</v>
      </c>
      <c r="I263" s="42" t="s">
        <v>105</v>
      </c>
      <c r="J263" s="44">
        <v>44925</v>
      </c>
      <c r="K263" s="43">
        <v>950000</v>
      </c>
      <c r="L263" s="44">
        <v>44909</v>
      </c>
      <c r="M263" s="8" t="str">
        <f>VLOOKUP(MONTH($J263),Lookup!$A$2:$B$13,2,0)&amp;" "&amp;YEAR($J263)</f>
        <v>Dec 2022</v>
      </c>
      <c r="N263" s="34">
        <f t="shared" si="24"/>
        <v>44925</v>
      </c>
      <c r="O263" s="8">
        <f>IF(ISERROR(VLOOKUP($I263,Lookup!$H$2:$I$11,2,0)),"",VLOOKUP($I263,Lookup!$H$2:$I$11,2,0))</f>
        <v>0.02</v>
      </c>
      <c r="P263" s="8">
        <f>COUNTIF(J$4:J263,J263)</f>
        <v>9</v>
      </c>
      <c r="Q263" s="8">
        <f>COUNTIF(K$4:K263,K263)</f>
        <v>1</v>
      </c>
    </row>
    <row r="264" spans="1:17" x14ac:dyDescent="0.25">
      <c r="A264" s="35">
        <f t="shared" si="25"/>
        <v>50000</v>
      </c>
      <c r="B264" s="8">
        <f t="shared" si="26"/>
        <v>44925</v>
      </c>
      <c r="C264" s="8">
        <f t="shared" si="27"/>
        <v>44894</v>
      </c>
      <c r="D264" s="38">
        <f t="shared" si="28"/>
        <v>139852.1</v>
      </c>
      <c r="E264" s="39">
        <f t="shared" si="29"/>
        <v>15</v>
      </c>
      <c r="F264" s="42" t="s">
        <v>159</v>
      </c>
      <c r="G264" s="42" t="s">
        <v>615</v>
      </c>
      <c r="H264" s="42" t="s">
        <v>616</v>
      </c>
      <c r="I264" s="42" t="s">
        <v>102</v>
      </c>
      <c r="J264" s="44">
        <v>44925</v>
      </c>
      <c r="K264" s="43">
        <v>50000</v>
      </c>
      <c r="L264" s="44">
        <v>44894</v>
      </c>
      <c r="M264" s="8" t="str">
        <f>VLOOKUP(MONTH($J264),Lookup!$A$2:$B$13,2,0)&amp;" "&amp;YEAR($J264)</f>
        <v>Dec 2022</v>
      </c>
      <c r="N264" s="34">
        <f t="shared" si="24"/>
        <v>44925</v>
      </c>
      <c r="O264" s="8">
        <f>IF(ISERROR(VLOOKUP($I264,Lookup!$H$2:$I$11,2,0)),"",VLOOKUP($I264,Lookup!$H$2:$I$11,2,0))</f>
        <v>0.1</v>
      </c>
      <c r="P264" s="8">
        <f>COUNTIF(J$4:J264,J264)</f>
        <v>10</v>
      </c>
      <c r="Q264" s="8">
        <f>COUNTIF(K$4:K264,K264)</f>
        <v>23</v>
      </c>
    </row>
    <row r="265" spans="1:17" x14ac:dyDescent="0.25">
      <c r="A265" s="35">
        <f t="shared" si="25"/>
        <v>70000</v>
      </c>
      <c r="B265" s="8">
        <f t="shared" si="26"/>
        <v>44925</v>
      </c>
      <c r="C265" s="8">
        <f t="shared" si="27"/>
        <v>44908</v>
      </c>
      <c r="D265" s="38">
        <f t="shared" si="28"/>
        <v>159848.1</v>
      </c>
      <c r="E265" s="39">
        <f t="shared" si="29"/>
        <v>15</v>
      </c>
      <c r="F265" s="42" t="s">
        <v>349</v>
      </c>
      <c r="G265" s="42" t="s">
        <v>617</v>
      </c>
      <c r="H265" s="42" t="s">
        <v>618</v>
      </c>
      <c r="I265" s="42" t="s">
        <v>102</v>
      </c>
      <c r="J265" s="44">
        <v>44925</v>
      </c>
      <c r="K265" s="43">
        <v>70000</v>
      </c>
      <c r="L265" s="44">
        <v>44908</v>
      </c>
      <c r="M265" s="8" t="str">
        <f>VLOOKUP(MONTH($J265),Lookup!$A$2:$B$13,2,0)&amp;" "&amp;YEAR($J265)</f>
        <v>Dec 2022</v>
      </c>
      <c r="N265" s="34">
        <f t="shared" si="24"/>
        <v>44925</v>
      </c>
      <c r="O265" s="8">
        <f>IF(ISERROR(VLOOKUP($I265,Lookup!$H$2:$I$11,2,0)),"",VLOOKUP($I265,Lookup!$H$2:$I$11,2,0))</f>
        <v>0.1</v>
      </c>
      <c r="P265" s="8">
        <f>COUNTIF(J$4:J265,J265)</f>
        <v>11</v>
      </c>
      <c r="Q265" s="8">
        <f>COUNTIF(K$4:K265,K265)</f>
        <v>4</v>
      </c>
    </row>
    <row r="266" spans="1:17" x14ac:dyDescent="0.25">
      <c r="A266" s="35">
        <f t="shared" si="25"/>
        <v>50000</v>
      </c>
      <c r="B266" s="8">
        <f t="shared" si="26"/>
        <v>44926</v>
      </c>
      <c r="C266" s="8">
        <f t="shared" si="27"/>
        <v>44902</v>
      </c>
      <c r="D266" s="38">
        <f t="shared" si="28"/>
        <v>139876.01999999999</v>
      </c>
      <c r="E266" s="39">
        <f t="shared" si="29"/>
        <v>21</v>
      </c>
      <c r="F266" s="42" t="s">
        <v>188</v>
      </c>
      <c r="G266" s="42" t="s">
        <v>619</v>
      </c>
      <c r="H266" s="42" t="s">
        <v>620</v>
      </c>
      <c r="I266" s="42" t="s">
        <v>105</v>
      </c>
      <c r="J266" s="44">
        <v>44926</v>
      </c>
      <c r="K266" s="43">
        <v>50000</v>
      </c>
      <c r="L266" s="44">
        <v>44902</v>
      </c>
      <c r="M266" s="8" t="str">
        <f>VLOOKUP(MONTH($J266),Lookup!$A$2:$B$13,2,0)&amp;" "&amp;YEAR($J266)</f>
        <v>Dec 2022</v>
      </c>
      <c r="N266" s="34">
        <f t="shared" si="24"/>
        <v>44926</v>
      </c>
      <c r="O266" s="8">
        <f>IF(ISERROR(VLOOKUP($I266,Lookup!$H$2:$I$11,2,0)),"",VLOOKUP($I266,Lookup!$H$2:$I$11,2,0))</f>
        <v>0.02</v>
      </c>
      <c r="P266" s="8">
        <f>COUNTIF(J$4:J266,J266)</f>
        <v>24</v>
      </c>
      <c r="Q266" s="8">
        <f>COUNTIF(K$4:K266,K266)</f>
        <v>24</v>
      </c>
    </row>
    <row r="267" spans="1:17" x14ac:dyDescent="0.25">
      <c r="A267" s="35">
        <f t="shared" si="25"/>
        <v>50001</v>
      </c>
      <c r="B267" s="8">
        <f t="shared" si="26"/>
        <v>44970</v>
      </c>
      <c r="C267" s="8">
        <f t="shared" si="27"/>
        <v>44944</v>
      </c>
      <c r="D267" s="38">
        <f t="shared" si="28"/>
        <v>139970.01999999999</v>
      </c>
      <c r="E267" s="39">
        <f t="shared" si="29"/>
        <v>38</v>
      </c>
      <c r="F267" s="42" t="s">
        <v>254</v>
      </c>
      <c r="G267" s="42" t="s">
        <v>621</v>
      </c>
      <c r="H267" s="42" t="s">
        <v>622</v>
      </c>
      <c r="I267" s="42" t="s">
        <v>105</v>
      </c>
      <c r="J267" s="44">
        <v>44970</v>
      </c>
      <c r="K267" s="43">
        <v>50001</v>
      </c>
      <c r="L267" s="44">
        <v>44944</v>
      </c>
      <c r="M267" s="8" t="str">
        <f>VLOOKUP(MONTH($J267),Lookup!$A$2:$B$13,2,0)&amp;" "&amp;YEAR($J267)</f>
        <v>Feb 2023</v>
      </c>
      <c r="N267" s="34">
        <f t="shared" si="24"/>
        <v>44970</v>
      </c>
      <c r="O267" s="8">
        <f>IF(ISERROR(VLOOKUP($I267,Lookup!$H$2:$I$11,2,0)),"",VLOOKUP($I267,Lookup!$H$2:$I$11,2,0))</f>
        <v>0.02</v>
      </c>
      <c r="P267" s="8">
        <f>COUNTIF(J$4:J267,J267)</f>
        <v>1</v>
      </c>
      <c r="Q267" s="8">
        <f>COUNTIF(K$4:K267,K267)</f>
        <v>54</v>
      </c>
    </row>
    <row r="268" spans="1:17" x14ac:dyDescent="0.25">
      <c r="A268" s="35">
        <f t="shared" si="25"/>
        <v>50000</v>
      </c>
      <c r="B268" s="8">
        <f t="shared" si="26"/>
        <v>44936</v>
      </c>
      <c r="C268" s="8">
        <f t="shared" si="27"/>
        <v>44901</v>
      </c>
      <c r="D268" s="38">
        <f t="shared" si="28"/>
        <v>139863.01999999999</v>
      </c>
      <c r="E268" s="39">
        <f t="shared" si="29"/>
        <v>23</v>
      </c>
      <c r="F268" s="42" t="s">
        <v>349</v>
      </c>
      <c r="G268" s="42" t="s">
        <v>623</v>
      </c>
      <c r="H268" s="42" t="s">
        <v>624</v>
      </c>
      <c r="I268" s="42" t="s">
        <v>105</v>
      </c>
      <c r="J268" s="44">
        <v>44936</v>
      </c>
      <c r="K268" s="43">
        <v>50000</v>
      </c>
      <c r="L268" s="44">
        <v>44901</v>
      </c>
      <c r="M268" s="8" t="str">
        <f>VLOOKUP(MONTH($J268),Lookup!$A$2:$B$13,2,0)&amp;" "&amp;YEAR($J268)</f>
        <v>Jan 2023</v>
      </c>
      <c r="N268" s="34">
        <f t="shared" si="24"/>
        <v>44936</v>
      </c>
      <c r="O268" s="8">
        <f>IF(ISERROR(VLOOKUP($I268,Lookup!$H$2:$I$11,2,0)),"",VLOOKUP($I268,Lookup!$H$2:$I$11,2,0))</f>
        <v>0.02</v>
      </c>
      <c r="P268" s="8">
        <f>COUNTIF(J$4:J268,J268)</f>
        <v>1</v>
      </c>
      <c r="Q268" s="8">
        <f>COUNTIF(K$4:K268,K268)</f>
        <v>25</v>
      </c>
    </row>
    <row r="269" spans="1:17" x14ac:dyDescent="0.25">
      <c r="A269" s="35">
        <f t="shared" si="25"/>
        <v>800001</v>
      </c>
      <c r="B269" s="8">
        <f t="shared" si="26"/>
        <v>44942</v>
      </c>
      <c r="C269" s="8">
        <f t="shared" si="27"/>
        <v>44907</v>
      </c>
      <c r="D269" s="38">
        <f t="shared" si="28"/>
        <v>889860.02</v>
      </c>
      <c r="E269" s="39">
        <f t="shared" si="29"/>
        <v>0</v>
      </c>
      <c r="F269" s="42" t="s">
        <v>438</v>
      </c>
      <c r="G269" s="42" t="s">
        <v>625</v>
      </c>
      <c r="H269" s="42" t="s">
        <v>625</v>
      </c>
      <c r="I269" s="42" t="s">
        <v>105</v>
      </c>
      <c r="J269" s="44">
        <v>44942</v>
      </c>
      <c r="K269" s="43">
        <v>800001</v>
      </c>
      <c r="L269" s="44">
        <v>44907</v>
      </c>
      <c r="M269" s="8" t="str">
        <f>VLOOKUP(MONTH($J269),Lookup!$A$2:$B$13,2,0)&amp;" "&amp;YEAR($J269)</f>
        <v>Jan 2023</v>
      </c>
      <c r="N269" s="34">
        <f t="shared" si="24"/>
        <v>44942</v>
      </c>
      <c r="O269" s="8">
        <f>IF(ISERROR(VLOOKUP($I269,Lookup!$H$2:$I$11,2,0)),"",VLOOKUP($I269,Lookup!$H$2:$I$11,2,0))</f>
        <v>0.02</v>
      </c>
      <c r="P269" s="8">
        <f>COUNTIF(J$4:J269,J269)</f>
        <v>9</v>
      </c>
      <c r="Q269" s="8">
        <f>COUNTIF(K$4:K269,K269)</f>
        <v>1</v>
      </c>
    </row>
    <row r="270" spans="1:17" x14ac:dyDescent="0.25">
      <c r="A270" s="35">
        <f t="shared" si="25"/>
        <v>50000</v>
      </c>
      <c r="B270" s="8">
        <f t="shared" si="26"/>
        <v>44926</v>
      </c>
      <c r="C270" s="8">
        <f t="shared" si="27"/>
        <v>44893</v>
      </c>
      <c r="D270" s="38">
        <f t="shared" si="28"/>
        <v>139870.01999999999</v>
      </c>
      <c r="E270" s="39">
        <f t="shared" si="29"/>
        <v>22</v>
      </c>
      <c r="F270" s="42" t="s">
        <v>188</v>
      </c>
      <c r="G270" s="42" t="s">
        <v>626</v>
      </c>
      <c r="H270" s="42" t="s">
        <v>627</v>
      </c>
      <c r="I270" s="42" t="s">
        <v>105</v>
      </c>
      <c r="J270" s="44">
        <v>44926</v>
      </c>
      <c r="K270" s="43">
        <v>50000</v>
      </c>
      <c r="L270" s="44">
        <v>44893</v>
      </c>
      <c r="M270" s="8" t="str">
        <f>VLOOKUP(MONTH($J270),Lookup!$A$2:$B$13,2,0)&amp;" "&amp;YEAR($J270)</f>
        <v>Dec 2022</v>
      </c>
      <c r="N270" s="34">
        <f t="shared" si="24"/>
        <v>44926</v>
      </c>
      <c r="O270" s="8">
        <f>IF(ISERROR(VLOOKUP($I270,Lookup!$H$2:$I$11,2,0)),"",VLOOKUP($I270,Lookup!$H$2:$I$11,2,0))</f>
        <v>0.02</v>
      </c>
      <c r="P270" s="8">
        <f>COUNTIF(J$4:J270,J270)</f>
        <v>25</v>
      </c>
      <c r="Q270" s="8">
        <f>COUNTIF(K$4:K270,K270)</f>
        <v>26</v>
      </c>
    </row>
    <row r="271" spans="1:17" x14ac:dyDescent="0.25">
      <c r="A271" s="35">
        <f t="shared" si="25"/>
        <v>9600000</v>
      </c>
      <c r="B271" s="8">
        <f t="shared" si="26"/>
        <v>45016</v>
      </c>
      <c r="C271" s="8">
        <f t="shared" si="27"/>
        <v>44904</v>
      </c>
      <c r="D271" s="38">
        <f t="shared" si="28"/>
        <v>9689926.0999999996</v>
      </c>
      <c r="E271" s="39">
        <f t="shared" si="29"/>
        <v>1</v>
      </c>
      <c r="F271" s="42" t="s">
        <v>137</v>
      </c>
      <c r="G271" s="42" t="s">
        <v>628</v>
      </c>
      <c r="H271" s="42" t="s">
        <v>629</v>
      </c>
      <c r="I271" s="42" t="s">
        <v>102</v>
      </c>
      <c r="J271" s="44">
        <v>45016</v>
      </c>
      <c r="K271" s="43">
        <v>9600000</v>
      </c>
      <c r="L271" s="44">
        <v>44904</v>
      </c>
      <c r="M271" s="8" t="str">
        <f>VLOOKUP(MONTH($J271),Lookup!$A$2:$B$13,2,0)&amp;" "&amp;YEAR($J271)</f>
        <v>Mar 2023</v>
      </c>
      <c r="N271" s="34">
        <f t="shared" si="24"/>
        <v>45016</v>
      </c>
      <c r="O271" s="8">
        <f>IF(ISERROR(VLOOKUP($I271,Lookup!$H$2:$I$11,2,0)),"",VLOOKUP($I271,Lookup!$H$2:$I$11,2,0))</f>
        <v>0.1</v>
      </c>
      <c r="P271" s="8">
        <f>COUNTIF(J$4:J271,J271)</f>
        <v>5</v>
      </c>
      <c r="Q271" s="8">
        <f>COUNTIF(K$4:K271,K271)</f>
        <v>1</v>
      </c>
    </row>
    <row r="272" spans="1:17" x14ac:dyDescent="0.25">
      <c r="A272" s="35">
        <f t="shared" si="25"/>
        <v>50001</v>
      </c>
      <c r="B272" s="8">
        <f t="shared" si="26"/>
        <v>44916</v>
      </c>
      <c r="C272" s="8">
        <f t="shared" si="27"/>
        <v>44906</v>
      </c>
      <c r="D272" s="38">
        <f t="shared" si="28"/>
        <v>139885.01999999999</v>
      </c>
      <c r="E272" s="39">
        <f t="shared" si="29"/>
        <v>38</v>
      </c>
      <c r="F272" s="42" t="s">
        <v>145</v>
      </c>
      <c r="G272" s="42" t="s">
        <v>630</v>
      </c>
      <c r="H272" s="42" t="s">
        <v>630</v>
      </c>
      <c r="I272" s="42" t="s">
        <v>105</v>
      </c>
      <c r="J272" s="44">
        <v>44916</v>
      </c>
      <c r="K272" s="43">
        <v>50001</v>
      </c>
      <c r="L272" s="44">
        <v>44906</v>
      </c>
      <c r="M272" s="8" t="str">
        <f>VLOOKUP(MONTH($J272),Lookup!$A$2:$B$13,2,0)&amp;" "&amp;YEAR($J272)</f>
        <v>Dec 2022</v>
      </c>
      <c r="N272" s="34">
        <f t="shared" si="24"/>
        <v>44916</v>
      </c>
      <c r="O272" s="8">
        <f>IF(ISERROR(VLOOKUP($I272,Lookup!$H$2:$I$11,2,0)),"",VLOOKUP($I272,Lookup!$H$2:$I$11,2,0))</f>
        <v>0.02</v>
      </c>
      <c r="P272" s="8">
        <f>COUNTIF(J$4:J272,J272)</f>
        <v>7</v>
      </c>
      <c r="Q272" s="8">
        <f>COUNTIF(K$4:K272,K272)</f>
        <v>55</v>
      </c>
    </row>
    <row r="273" spans="1:17" x14ac:dyDescent="0.25">
      <c r="A273" s="35">
        <f t="shared" si="25"/>
        <v>15000</v>
      </c>
      <c r="B273" s="8">
        <f t="shared" si="26"/>
        <v>44908</v>
      </c>
      <c r="C273" s="8">
        <f t="shared" si="27"/>
        <v>44896</v>
      </c>
      <c r="D273" s="38">
        <f t="shared" si="28"/>
        <v>104806.1</v>
      </c>
      <c r="E273" s="39">
        <f t="shared" si="29"/>
        <v>27</v>
      </c>
      <c r="F273" s="42" t="s">
        <v>222</v>
      </c>
      <c r="G273" s="42" t="s">
        <v>631</v>
      </c>
      <c r="H273" s="42" t="s">
        <v>632</v>
      </c>
      <c r="I273" s="42" t="s">
        <v>102</v>
      </c>
      <c r="J273" s="44">
        <v>44908</v>
      </c>
      <c r="K273" s="43">
        <v>15000</v>
      </c>
      <c r="L273" s="44">
        <v>44896</v>
      </c>
      <c r="M273" s="8" t="str">
        <f>VLOOKUP(MONTH($J273),Lookup!$A$2:$B$13,2,0)&amp;" "&amp;YEAR($J273)</f>
        <v>Dec 2022</v>
      </c>
      <c r="N273" s="34">
        <f t="shared" si="24"/>
        <v>44908</v>
      </c>
      <c r="O273" s="8">
        <f>IF(ISERROR(VLOOKUP($I273,Lookup!$H$2:$I$11,2,0)),"",VLOOKUP($I273,Lookup!$H$2:$I$11,2,0))</f>
        <v>0.1</v>
      </c>
      <c r="P273" s="8">
        <f>COUNTIF(J$4:J273,J273)</f>
        <v>1</v>
      </c>
      <c r="Q273" s="8">
        <f>COUNTIF(K$4:K273,K273)</f>
        <v>1</v>
      </c>
    </row>
    <row r="274" spans="1:17" x14ac:dyDescent="0.25">
      <c r="A274" s="35">
        <f t="shared" si="25"/>
        <v>100001</v>
      </c>
      <c r="B274" s="8">
        <f t="shared" si="26"/>
        <v>45107</v>
      </c>
      <c r="C274" s="8">
        <f t="shared" si="27"/>
        <v>44888</v>
      </c>
      <c r="D274" s="38">
        <f t="shared" si="28"/>
        <v>190017.02</v>
      </c>
      <c r="E274" s="39">
        <f t="shared" si="29"/>
        <v>17</v>
      </c>
      <c r="F274" s="42" t="s">
        <v>254</v>
      </c>
      <c r="G274" s="42" t="s">
        <v>633</v>
      </c>
      <c r="H274" s="42" t="s">
        <v>633</v>
      </c>
      <c r="I274" s="42" t="s">
        <v>105</v>
      </c>
      <c r="J274" s="44">
        <v>45107</v>
      </c>
      <c r="K274" s="43">
        <v>100001</v>
      </c>
      <c r="L274" s="44">
        <v>44888</v>
      </c>
      <c r="M274" s="8" t="str">
        <f>VLOOKUP(MONTH($J274),Lookup!$A$2:$B$13,2,0)&amp;" "&amp;YEAR($J274)</f>
        <v>Jun 2023</v>
      </c>
      <c r="N274" s="34">
        <f t="shared" si="24"/>
        <v>45107</v>
      </c>
      <c r="O274" s="8">
        <f>IF(ISERROR(VLOOKUP($I274,Lookup!$H$2:$I$11,2,0)),"",VLOOKUP($I274,Lookup!$H$2:$I$11,2,0))</f>
        <v>0.02</v>
      </c>
      <c r="P274" s="8">
        <f>COUNTIF(J$4:J274,J274)</f>
        <v>1</v>
      </c>
      <c r="Q274" s="8">
        <f>COUNTIF(K$4:K274,K274)</f>
        <v>20</v>
      </c>
    </row>
    <row r="275" spans="1:17" x14ac:dyDescent="0.25">
      <c r="A275" s="35">
        <f t="shared" si="25"/>
        <v>100001</v>
      </c>
      <c r="B275" s="8">
        <f t="shared" si="26"/>
        <v>44949</v>
      </c>
      <c r="C275" s="8">
        <f t="shared" si="27"/>
        <v>44911</v>
      </c>
      <c r="D275" s="38">
        <f t="shared" si="28"/>
        <v>189885.02</v>
      </c>
      <c r="E275" s="39">
        <f t="shared" si="29"/>
        <v>22</v>
      </c>
      <c r="F275" s="42" t="s">
        <v>254</v>
      </c>
      <c r="G275" s="42" t="s">
        <v>634</v>
      </c>
      <c r="H275" s="42" t="s">
        <v>635</v>
      </c>
      <c r="I275" s="42" t="s">
        <v>105</v>
      </c>
      <c r="J275" s="44">
        <v>44949</v>
      </c>
      <c r="K275" s="43">
        <v>100001</v>
      </c>
      <c r="L275" s="44">
        <v>44911</v>
      </c>
      <c r="M275" s="8" t="str">
        <f>VLOOKUP(MONTH($J275),Lookup!$A$2:$B$13,2,0)&amp;" "&amp;YEAR($J275)</f>
        <v>Jan 2023</v>
      </c>
      <c r="N275" s="34">
        <f t="shared" si="24"/>
        <v>44949</v>
      </c>
      <c r="O275" s="8">
        <f>IF(ISERROR(VLOOKUP($I275,Lookup!$H$2:$I$11,2,0)),"",VLOOKUP($I275,Lookup!$H$2:$I$11,2,0))</f>
        <v>0.02</v>
      </c>
      <c r="P275" s="8">
        <f>COUNTIF(J$4:J275,J275)</f>
        <v>3</v>
      </c>
      <c r="Q275" s="8">
        <f>COUNTIF(K$4:K275,K275)</f>
        <v>21</v>
      </c>
    </row>
    <row r="276" spans="1:17" x14ac:dyDescent="0.25">
      <c r="A276" s="35">
        <f t="shared" si="25"/>
        <v>200001</v>
      </c>
      <c r="B276" s="8">
        <f t="shared" si="26"/>
        <v>44908</v>
      </c>
      <c r="C276" s="8">
        <f t="shared" si="27"/>
        <v>44909</v>
      </c>
      <c r="D276" s="38">
        <f t="shared" si="28"/>
        <v>289824.09999999998</v>
      </c>
      <c r="E276" s="39">
        <f t="shared" si="29"/>
        <v>1</v>
      </c>
      <c r="F276" s="42" t="s">
        <v>145</v>
      </c>
      <c r="G276" s="42" t="s">
        <v>636</v>
      </c>
      <c r="H276" s="42" t="s">
        <v>637</v>
      </c>
      <c r="I276" s="42" t="s">
        <v>102</v>
      </c>
      <c r="J276" s="44">
        <v>44908</v>
      </c>
      <c r="K276" s="43">
        <v>200001</v>
      </c>
      <c r="L276" s="44">
        <v>44909</v>
      </c>
      <c r="M276" s="8" t="str">
        <f>VLOOKUP(MONTH($J276),Lookup!$A$2:$B$13,2,0)&amp;" "&amp;YEAR($J276)</f>
        <v>Dec 2022</v>
      </c>
      <c r="N276" s="34">
        <f t="shared" si="24"/>
        <v>44908</v>
      </c>
      <c r="O276" s="8">
        <f>IF(ISERROR(VLOOKUP($I276,Lookup!$H$2:$I$11,2,0)),"",VLOOKUP($I276,Lookup!$H$2:$I$11,2,0))</f>
        <v>0.1</v>
      </c>
      <c r="P276" s="8">
        <f>COUNTIF(J$4:J276,J276)</f>
        <v>2</v>
      </c>
      <c r="Q276" s="8">
        <f>COUNTIF(K$4:K276,K276)</f>
        <v>4</v>
      </c>
    </row>
    <row r="277" spans="1:17" x14ac:dyDescent="0.25">
      <c r="A277" s="35">
        <f t="shared" si="25"/>
        <v>50000</v>
      </c>
      <c r="B277" s="8">
        <f t="shared" si="26"/>
        <v>44916</v>
      </c>
      <c r="C277" s="8">
        <f t="shared" si="27"/>
        <v>44909</v>
      </c>
      <c r="D277" s="38">
        <f t="shared" si="28"/>
        <v>139860.1</v>
      </c>
      <c r="E277" s="39">
        <f t="shared" si="29"/>
        <v>13</v>
      </c>
      <c r="F277" s="42" t="s">
        <v>153</v>
      </c>
      <c r="G277" s="42" t="s">
        <v>638</v>
      </c>
      <c r="H277" s="42" t="s">
        <v>639</v>
      </c>
      <c r="I277" s="42" t="s">
        <v>102</v>
      </c>
      <c r="J277" s="44">
        <v>44916</v>
      </c>
      <c r="K277" s="43">
        <v>50000</v>
      </c>
      <c r="L277" s="44">
        <v>44909</v>
      </c>
      <c r="M277" s="8" t="str">
        <f>VLOOKUP(MONTH($J277),Lookup!$A$2:$B$13,2,0)&amp;" "&amp;YEAR($J277)</f>
        <v>Dec 2022</v>
      </c>
      <c r="N277" s="34">
        <f t="shared" si="24"/>
        <v>44916</v>
      </c>
      <c r="O277" s="8">
        <f>IF(ISERROR(VLOOKUP($I277,Lookup!$H$2:$I$11,2,0)),"",VLOOKUP($I277,Lookup!$H$2:$I$11,2,0))</f>
        <v>0.1</v>
      </c>
      <c r="P277" s="8">
        <f>COUNTIF(J$4:J277,J277)</f>
        <v>8</v>
      </c>
      <c r="Q277" s="8">
        <f>COUNTIF(K$4:K277,K277)</f>
        <v>27</v>
      </c>
    </row>
    <row r="278" spans="1:17" x14ac:dyDescent="0.25">
      <c r="A278" s="35">
        <f t="shared" si="25"/>
        <v>300000</v>
      </c>
      <c r="B278" s="8">
        <f t="shared" si="26"/>
        <v>44930</v>
      </c>
      <c r="C278" s="8">
        <f t="shared" si="27"/>
        <v>44908</v>
      </c>
      <c r="D278" s="38">
        <f t="shared" si="28"/>
        <v>389844.02</v>
      </c>
      <c r="E278" s="39">
        <f t="shared" si="29"/>
        <v>1</v>
      </c>
      <c r="F278" s="42" t="s">
        <v>296</v>
      </c>
      <c r="G278" s="42" t="s">
        <v>640</v>
      </c>
      <c r="H278" s="42" t="s">
        <v>641</v>
      </c>
      <c r="I278" s="42" t="s">
        <v>105</v>
      </c>
      <c r="J278" s="44">
        <v>44930</v>
      </c>
      <c r="K278" s="43">
        <v>300000</v>
      </c>
      <c r="L278" s="44">
        <v>44908</v>
      </c>
      <c r="M278" s="8" t="str">
        <f>VLOOKUP(MONTH($J278),Lookup!$A$2:$B$13,2,0)&amp;" "&amp;YEAR($J278)</f>
        <v>Jan 2023</v>
      </c>
      <c r="N278" s="34">
        <f t="shared" si="24"/>
        <v>44930</v>
      </c>
      <c r="O278" s="8">
        <f>IF(ISERROR(VLOOKUP($I278,Lookup!$H$2:$I$11,2,0)),"",VLOOKUP($I278,Lookup!$H$2:$I$11,2,0))</f>
        <v>0.02</v>
      </c>
      <c r="P278" s="8">
        <f>COUNTIF(J$4:J278,J278)</f>
        <v>1</v>
      </c>
      <c r="Q278" s="8">
        <f>COUNTIF(K$4:K278,K278)</f>
        <v>5</v>
      </c>
    </row>
    <row r="279" spans="1:17" x14ac:dyDescent="0.25">
      <c r="A279" s="35">
        <f t="shared" si="25"/>
        <v>500000</v>
      </c>
      <c r="B279" s="8">
        <f t="shared" si="26"/>
        <v>44927</v>
      </c>
      <c r="C279" s="8">
        <f t="shared" si="27"/>
        <v>44909</v>
      </c>
      <c r="D279" s="38">
        <f t="shared" si="28"/>
        <v>589850.1</v>
      </c>
      <c r="E279" s="39">
        <f t="shared" si="29"/>
        <v>11</v>
      </c>
      <c r="F279" s="42" t="s">
        <v>103</v>
      </c>
      <c r="G279" s="42" t="s">
        <v>642</v>
      </c>
      <c r="H279" s="42" t="s">
        <v>642</v>
      </c>
      <c r="I279" s="42" t="s">
        <v>102</v>
      </c>
      <c r="J279" s="44">
        <v>44927</v>
      </c>
      <c r="K279" s="43">
        <v>500000</v>
      </c>
      <c r="L279" s="44">
        <v>44909</v>
      </c>
      <c r="M279" s="8" t="str">
        <f>VLOOKUP(MONTH($J279),Lookup!$A$2:$B$13,2,0)&amp;" "&amp;YEAR($J279)</f>
        <v>Jan 2023</v>
      </c>
      <c r="N279" s="34">
        <f t="shared" si="24"/>
        <v>44927</v>
      </c>
      <c r="O279" s="8">
        <f>IF(ISERROR(VLOOKUP($I279,Lookup!$H$2:$I$11,2,0)),"",VLOOKUP($I279,Lookup!$H$2:$I$11,2,0))</f>
        <v>0.1</v>
      </c>
      <c r="P279" s="8">
        <f>COUNTIF(J$4:J279,J279)</f>
        <v>9</v>
      </c>
      <c r="Q279" s="8">
        <f>COUNTIF(K$4:K279,K279)</f>
        <v>5</v>
      </c>
    </row>
    <row r="280" spans="1:17" x14ac:dyDescent="0.25">
      <c r="A280" s="35">
        <f t="shared" si="25"/>
        <v>200000</v>
      </c>
      <c r="B280" s="8">
        <f t="shared" si="26"/>
        <v>44914</v>
      </c>
      <c r="C280" s="8">
        <f t="shared" si="27"/>
        <v>44909</v>
      </c>
      <c r="D280" s="38">
        <f t="shared" si="28"/>
        <v>289832.09999999998</v>
      </c>
      <c r="E280" s="39">
        <f t="shared" si="29"/>
        <v>1</v>
      </c>
      <c r="F280" s="42" t="s">
        <v>643</v>
      </c>
      <c r="G280" s="42" t="s">
        <v>644</v>
      </c>
      <c r="H280" s="42" t="s">
        <v>645</v>
      </c>
      <c r="I280" s="42" t="s">
        <v>102</v>
      </c>
      <c r="J280" s="44">
        <v>44914</v>
      </c>
      <c r="K280" s="43">
        <v>200000</v>
      </c>
      <c r="L280" s="44">
        <v>44909</v>
      </c>
      <c r="M280" s="8" t="str">
        <f>VLOOKUP(MONTH($J280),Lookup!$A$2:$B$13,2,0)&amp;" "&amp;YEAR($J280)</f>
        <v>Dec 2022</v>
      </c>
      <c r="N280" s="34">
        <f t="shared" si="24"/>
        <v>44914</v>
      </c>
      <c r="O280" s="8">
        <f>IF(ISERROR(VLOOKUP($I280,Lookup!$H$2:$I$11,2,0)),"",VLOOKUP($I280,Lookup!$H$2:$I$11,2,0))</f>
        <v>0.1</v>
      </c>
      <c r="P280" s="8">
        <f>COUNTIF(J$4:J280,J280)</f>
        <v>2</v>
      </c>
      <c r="Q280" s="8">
        <f>COUNTIF(K$4:K280,K280)</f>
        <v>7</v>
      </c>
    </row>
    <row r="281" spans="1:17" x14ac:dyDescent="0.25">
      <c r="A281" s="35">
        <f t="shared" si="25"/>
        <v>200000</v>
      </c>
      <c r="B281" s="8">
        <f t="shared" si="26"/>
        <v>44895</v>
      </c>
      <c r="C281" s="8">
        <f t="shared" si="27"/>
        <v>44874</v>
      </c>
      <c r="D281" s="38">
        <f t="shared" si="28"/>
        <v>289789.02</v>
      </c>
      <c r="E281" s="39">
        <f t="shared" si="29"/>
        <v>7</v>
      </c>
      <c r="F281" s="42" t="s">
        <v>131</v>
      </c>
      <c r="G281" s="42" t="s">
        <v>646</v>
      </c>
      <c r="H281" s="42" t="s">
        <v>647</v>
      </c>
      <c r="I281" s="42" t="s">
        <v>105</v>
      </c>
      <c r="J281" s="44">
        <v>44895</v>
      </c>
      <c r="K281" s="43">
        <v>200000</v>
      </c>
      <c r="L281" s="44">
        <v>44874</v>
      </c>
      <c r="M281" s="8" t="str">
        <f>VLOOKUP(MONTH($J281),Lookup!$A$2:$B$13,2,0)&amp;" "&amp;YEAR($J281)</f>
        <v>Nov 2022</v>
      </c>
      <c r="N281" s="34">
        <f t="shared" si="24"/>
        <v>44895</v>
      </c>
      <c r="O281" s="8">
        <f>IF(ISERROR(VLOOKUP($I281,Lookup!$H$2:$I$11,2,0)),"",VLOOKUP($I281,Lookup!$H$2:$I$11,2,0))</f>
        <v>0.02</v>
      </c>
      <c r="P281" s="8">
        <f>COUNTIF(J$4:J281,J281)</f>
        <v>12</v>
      </c>
      <c r="Q281" s="8">
        <f>COUNTIF(K$4:K281,K281)</f>
        <v>8</v>
      </c>
    </row>
    <row r="282" spans="1:17" x14ac:dyDescent="0.25">
      <c r="A282" s="35">
        <f t="shared" si="25"/>
        <v>75001</v>
      </c>
      <c r="B282" s="8">
        <f t="shared" si="26"/>
        <v>44941</v>
      </c>
      <c r="C282" s="8">
        <f t="shared" si="27"/>
        <v>44866</v>
      </c>
      <c r="D282" s="38">
        <f t="shared" si="28"/>
        <v>164818.01999999999</v>
      </c>
      <c r="E282" s="39">
        <f t="shared" si="29"/>
        <v>12</v>
      </c>
      <c r="F282" s="42" t="s">
        <v>117</v>
      </c>
      <c r="G282" s="42" t="s">
        <v>648</v>
      </c>
      <c r="H282" s="42" t="s">
        <v>649</v>
      </c>
      <c r="I282" s="42" t="s">
        <v>105</v>
      </c>
      <c r="J282" s="44">
        <v>44941</v>
      </c>
      <c r="K282" s="43">
        <v>75001</v>
      </c>
      <c r="L282" s="44">
        <v>44866</v>
      </c>
      <c r="M282" s="8" t="str">
        <f>VLOOKUP(MONTH($J282),Lookup!$A$2:$B$13,2,0)&amp;" "&amp;YEAR($J282)</f>
        <v>Jan 2023</v>
      </c>
      <c r="N282" s="34">
        <f t="shared" si="24"/>
        <v>44941</v>
      </c>
      <c r="O282" s="8">
        <f>IF(ISERROR(VLOOKUP($I282,Lookup!$H$2:$I$11,2,0)),"",VLOOKUP($I282,Lookup!$H$2:$I$11,2,0))</f>
        <v>0.02</v>
      </c>
      <c r="P282" s="8">
        <f>COUNTIF(J$4:J282,J282)</f>
        <v>5</v>
      </c>
      <c r="Q282" s="8">
        <f>COUNTIF(K$4:K282,K282)</f>
        <v>5</v>
      </c>
    </row>
    <row r="283" spans="1:17" x14ac:dyDescent="0.25">
      <c r="A283" s="35">
        <f t="shared" si="25"/>
        <v>50000</v>
      </c>
      <c r="B283" s="8">
        <f t="shared" si="26"/>
        <v>44933</v>
      </c>
      <c r="C283" s="8">
        <f t="shared" si="27"/>
        <v>44908</v>
      </c>
      <c r="D283" s="38">
        <f t="shared" si="28"/>
        <v>139870.1</v>
      </c>
      <c r="E283" s="39">
        <f t="shared" si="29"/>
        <v>19</v>
      </c>
      <c r="F283" s="42" t="s">
        <v>392</v>
      </c>
      <c r="G283" s="42" t="s">
        <v>650</v>
      </c>
      <c r="H283" s="42" t="s">
        <v>651</v>
      </c>
      <c r="I283" s="42" t="s">
        <v>102</v>
      </c>
      <c r="J283" s="44">
        <v>44933</v>
      </c>
      <c r="K283" s="43">
        <v>50000</v>
      </c>
      <c r="L283" s="44">
        <v>44908</v>
      </c>
      <c r="M283" s="8" t="str">
        <f>VLOOKUP(MONTH($J283),Lookup!$A$2:$B$13,2,0)&amp;" "&amp;YEAR($J283)</f>
        <v>Jan 2023</v>
      </c>
      <c r="N283" s="34">
        <f t="shared" si="24"/>
        <v>44933</v>
      </c>
      <c r="O283" s="8">
        <f>IF(ISERROR(VLOOKUP($I283,Lookup!$H$2:$I$11,2,0)),"",VLOOKUP($I283,Lookup!$H$2:$I$11,2,0))</f>
        <v>0.1</v>
      </c>
      <c r="P283" s="8">
        <f>COUNTIF(J$4:J283,J283)</f>
        <v>1</v>
      </c>
      <c r="Q283" s="8">
        <f>COUNTIF(K$4:K283,K283)</f>
        <v>28</v>
      </c>
    </row>
    <row r="284" spans="1:17" x14ac:dyDescent="0.25">
      <c r="A284" s="35">
        <f t="shared" si="25"/>
        <v>50000</v>
      </c>
      <c r="B284" s="8">
        <f t="shared" si="26"/>
        <v>44927</v>
      </c>
      <c r="C284" s="8">
        <f t="shared" si="27"/>
        <v>44897</v>
      </c>
      <c r="D284" s="38">
        <f t="shared" si="28"/>
        <v>139863.1</v>
      </c>
      <c r="E284" s="39">
        <f t="shared" si="29"/>
        <v>24</v>
      </c>
      <c r="F284" s="42" t="s">
        <v>117</v>
      </c>
      <c r="G284" s="42" t="s">
        <v>652</v>
      </c>
      <c r="H284" s="42" t="s">
        <v>653</v>
      </c>
      <c r="I284" s="42" t="s">
        <v>102</v>
      </c>
      <c r="J284" s="44">
        <v>44927</v>
      </c>
      <c r="K284" s="43">
        <v>50000</v>
      </c>
      <c r="L284" s="44">
        <v>44897</v>
      </c>
      <c r="M284" s="8" t="str">
        <f>VLOOKUP(MONTH($J284),Lookup!$A$2:$B$13,2,0)&amp;" "&amp;YEAR($J284)</f>
        <v>Jan 2023</v>
      </c>
      <c r="N284" s="34">
        <f t="shared" si="24"/>
        <v>44927</v>
      </c>
      <c r="O284" s="8">
        <f>IF(ISERROR(VLOOKUP($I284,Lookup!$H$2:$I$11,2,0)),"",VLOOKUP($I284,Lookup!$H$2:$I$11,2,0))</f>
        <v>0.1</v>
      </c>
      <c r="P284" s="8">
        <f>COUNTIF(J$4:J284,J284)</f>
        <v>10</v>
      </c>
      <c r="Q284" s="8">
        <f>COUNTIF(K$4:K284,K284)</f>
        <v>29</v>
      </c>
    </row>
    <row r="285" spans="1:17" x14ac:dyDescent="0.25">
      <c r="A285" s="35">
        <f t="shared" si="25"/>
        <v>250000</v>
      </c>
      <c r="B285" s="8">
        <f t="shared" si="26"/>
        <v>44907</v>
      </c>
      <c r="C285" s="8">
        <f t="shared" si="27"/>
        <v>44883</v>
      </c>
      <c r="D285" s="38">
        <f t="shared" si="28"/>
        <v>339798.02</v>
      </c>
      <c r="E285" s="39">
        <f t="shared" si="29"/>
        <v>1</v>
      </c>
      <c r="F285" s="42" t="s">
        <v>299</v>
      </c>
      <c r="G285" s="42" t="s">
        <v>654</v>
      </c>
      <c r="H285" s="42" t="s">
        <v>655</v>
      </c>
      <c r="I285" s="42" t="s">
        <v>105</v>
      </c>
      <c r="J285" s="44">
        <v>44907</v>
      </c>
      <c r="K285" s="43">
        <v>250000</v>
      </c>
      <c r="L285" s="44">
        <v>44883</v>
      </c>
      <c r="M285" s="8" t="str">
        <f>VLOOKUP(MONTH($J285),Lookup!$A$2:$B$13,2,0)&amp;" "&amp;YEAR($J285)</f>
        <v>Dec 2022</v>
      </c>
      <c r="N285" s="34">
        <f t="shared" si="24"/>
        <v>44907</v>
      </c>
      <c r="O285" s="8">
        <f>IF(ISERROR(VLOOKUP($I285,Lookup!$H$2:$I$11,2,0)),"",VLOOKUP($I285,Lookup!$H$2:$I$11,2,0))</f>
        <v>0.02</v>
      </c>
      <c r="P285" s="8">
        <f>COUNTIF(J$4:J285,J285)</f>
        <v>4</v>
      </c>
      <c r="Q285" s="8">
        <f>COUNTIF(K$4:K285,K285)</f>
        <v>4</v>
      </c>
    </row>
    <row r="286" spans="1:17" x14ac:dyDescent="0.25">
      <c r="A286" s="35">
        <f t="shared" si="25"/>
        <v>75000</v>
      </c>
      <c r="B286" s="8">
        <f t="shared" si="26"/>
        <v>44925</v>
      </c>
      <c r="C286" s="8">
        <f t="shared" si="27"/>
        <v>44909</v>
      </c>
      <c r="D286" s="38">
        <f t="shared" si="28"/>
        <v>164853.1</v>
      </c>
      <c r="E286" s="39">
        <f t="shared" si="29"/>
        <v>8</v>
      </c>
      <c r="F286" s="42" t="s">
        <v>117</v>
      </c>
      <c r="G286" s="42" t="s">
        <v>656</v>
      </c>
      <c r="H286" s="42" t="s">
        <v>657</v>
      </c>
      <c r="I286" s="42" t="s">
        <v>102</v>
      </c>
      <c r="J286" s="44">
        <v>44925</v>
      </c>
      <c r="K286" s="43">
        <v>75000</v>
      </c>
      <c r="L286" s="44">
        <v>44909</v>
      </c>
      <c r="M286" s="8" t="str">
        <f>VLOOKUP(MONTH($J286),Lookup!$A$2:$B$13,2,0)&amp;" "&amp;YEAR($J286)</f>
        <v>Dec 2022</v>
      </c>
      <c r="N286" s="34">
        <f t="shared" si="24"/>
        <v>44925</v>
      </c>
      <c r="O286" s="8">
        <f>IF(ISERROR(VLOOKUP($I286,Lookup!$H$2:$I$11,2,0)),"",VLOOKUP($I286,Lookup!$H$2:$I$11,2,0))</f>
        <v>0.1</v>
      </c>
      <c r="P286" s="8">
        <f>COUNTIF(J$4:J286,J286)</f>
        <v>12</v>
      </c>
      <c r="Q286" s="8">
        <f>COUNTIF(K$4:K286,K286)</f>
        <v>7</v>
      </c>
    </row>
    <row r="287" spans="1:17" x14ac:dyDescent="0.25">
      <c r="A287" s="35">
        <f t="shared" si="25"/>
        <v>100000</v>
      </c>
      <c r="B287" s="8">
        <f t="shared" si="26"/>
        <v>44914</v>
      </c>
      <c r="C287" s="8">
        <f t="shared" si="27"/>
        <v>44909</v>
      </c>
      <c r="D287" s="38">
        <f t="shared" si="28"/>
        <v>189834.02</v>
      </c>
      <c r="E287" s="39">
        <f t="shared" si="29"/>
        <v>8</v>
      </c>
      <c r="F287" s="42" t="s">
        <v>392</v>
      </c>
      <c r="G287" s="42" t="s">
        <v>658</v>
      </c>
      <c r="H287" s="42" t="s">
        <v>659</v>
      </c>
      <c r="I287" s="42" t="s">
        <v>105</v>
      </c>
      <c r="J287" s="44">
        <v>44914</v>
      </c>
      <c r="K287" s="43">
        <v>100000</v>
      </c>
      <c r="L287" s="44">
        <v>44909</v>
      </c>
      <c r="M287" s="8" t="str">
        <f>VLOOKUP(MONTH($J287),Lookup!$A$2:$B$13,2,0)&amp;" "&amp;YEAR($J287)</f>
        <v>Dec 2022</v>
      </c>
      <c r="N287" s="34">
        <f t="shared" si="24"/>
        <v>44914</v>
      </c>
      <c r="O287" s="8">
        <f>IF(ISERROR(VLOOKUP($I287,Lookup!$H$2:$I$11,2,0)),"",VLOOKUP($I287,Lookup!$H$2:$I$11,2,0))</f>
        <v>0.02</v>
      </c>
      <c r="P287" s="8">
        <f>COUNTIF(J$4:J287,J287)</f>
        <v>3</v>
      </c>
      <c r="Q287" s="8">
        <f>COUNTIF(K$4:K287,K287)</f>
        <v>8</v>
      </c>
    </row>
    <row r="288" spans="1:17" x14ac:dyDescent="0.25">
      <c r="A288" s="35">
        <f t="shared" si="25"/>
        <v>50001</v>
      </c>
      <c r="B288" s="8">
        <f t="shared" si="26"/>
        <v>44942</v>
      </c>
      <c r="C288" s="8">
        <f t="shared" si="27"/>
        <v>44867</v>
      </c>
      <c r="D288" s="38">
        <f t="shared" si="28"/>
        <v>139876.01999999999</v>
      </c>
      <c r="E288" s="39">
        <f t="shared" si="29"/>
        <v>32</v>
      </c>
      <c r="F288" s="42" t="s">
        <v>134</v>
      </c>
      <c r="G288" s="42" t="s">
        <v>660</v>
      </c>
      <c r="H288" s="42" t="s">
        <v>661</v>
      </c>
      <c r="I288" s="42" t="s">
        <v>105</v>
      </c>
      <c r="J288" s="44">
        <v>44942</v>
      </c>
      <c r="K288" s="43">
        <v>50001</v>
      </c>
      <c r="L288" s="44">
        <v>44867</v>
      </c>
      <c r="M288" s="8" t="str">
        <f>VLOOKUP(MONTH($J288),Lookup!$A$2:$B$13,2,0)&amp;" "&amp;YEAR($J288)</f>
        <v>Jan 2023</v>
      </c>
      <c r="N288" s="34">
        <f t="shared" si="24"/>
        <v>44942</v>
      </c>
      <c r="O288" s="8">
        <f>IF(ISERROR(VLOOKUP($I288,Lookup!$H$2:$I$11,2,0)),"",VLOOKUP($I288,Lookup!$H$2:$I$11,2,0))</f>
        <v>0.02</v>
      </c>
      <c r="P288" s="8">
        <f>COUNTIF(J$4:J288,J288)</f>
        <v>10</v>
      </c>
      <c r="Q288" s="8">
        <f>COUNTIF(K$4:K288,K288)</f>
        <v>56</v>
      </c>
    </row>
    <row r="289" spans="1:17" ht="30" x14ac:dyDescent="0.25">
      <c r="A289" s="35">
        <f t="shared" si="25"/>
        <v>200001</v>
      </c>
      <c r="B289" s="8">
        <f t="shared" si="26"/>
        <v>44928</v>
      </c>
      <c r="C289" s="8">
        <f t="shared" si="27"/>
        <v>44880</v>
      </c>
      <c r="D289" s="38">
        <f t="shared" si="28"/>
        <v>289818.02</v>
      </c>
      <c r="E289" s="39">
        <f t="shared" si="29"/>
        <v>4</v>
      </c>
      <c r="F289" s="42" t="s">
        <v>108</v>
      </c>
      <c r="G289" s="42" t="s">
        <v>662</v>
      </c>
      <c r="H289" s="42" t="s">
        <v>663</v>
      </c>
      <c r="I289" s="42" t="s">
        <v>105</v>
      </c>
      <c r="J289" s="44">
        <v>44928</v>
      </c>
      <c r="K289" s="43">
        <v>200001</v>
      </c>
      <c r="L289" s="44">
        <v>44880</v>
      </c>
      <c r="M289" s="8" t="str">
        <f>VLOOKUP(MONTH($J289),Lookup!$A$2:$B$13,2,0)&amp;" "&amp;YEAR($J289)</f>
        <v>Jan 2023</v>
      </c>
      <c r="N289" s="34">
        <f t="shared" si="24"/>
        <v>44928</v>
      </c>
      <c r="O289" s="8">
        <f>IF(ISERROR(VLOOKUP($I289,Lookup!$H$2:$I$11,2,0)),"",VLOOKUP($I289,Lookup!$H$2:$I$11,2,0))</f>
        <v>0.02</v>
      </c>
      <c r="P289" s="8">
        <f>COUNTIF(J$4:J289,J289)</f>
        <v>4</v>
      </c>
      <c r="Q289" s="8">
        <f>COUNTIF(K$4:K289,K289)</f>
        <v>5</v>
      </c>
    </row>
    <row r="290" spans="1:17" x14ac:dyDescent="0.25">
      <c r="A290" s="35">
        <f t="shared" si="25"/>
        <v>50001</v>
      </c>
      <c r="B290" s="8">
        <f t="shared" si="26"/>
        <v>44932</v>
      </c>
      <c r="C290" s="8">
        <f t="shared" si="27"/>
        <v>44897</v>
      </c>
      <c r="D290" s="38">
        <f t="shared" si="28"/>
        <v>139889.01999999999</v>
      </c>
      <c r="E290" s="39">
        <f t="shared" si="29"/>
        <v>15</v>
      </c>
      <c r="F290" s="42" t="s">
        <v>193</v>
      </c>
      <c r="G290" s="42" t="s">
        <v>664</v>
      </c>
      <c r="H290" s="42" t="s">
        <v>665</v>
      </c>
      <c r="I290" s="42" t="s">
        <v>105</v>
      </c>
      <c r="J290" s="44">
        <v>44932</v>
      </c>
      <c r="K290" s="43">
        <v>50001</v>
      </c>
      <c r="L290" s="44">
        <v>44897</v>
      </c>
      <c r="M290" s="8" t="str">
        <f>VLOOKUP(MONTH($J290),Lookup!$A$2:$B$13,2,0)&amp;" "&amp;YEAR($J290)</f>
        <v>Jan 2023</v>
      </c>
      <c r="N290" s="34">
        <f t="shared" si="24"/>
        <v>44932</v>
      </c>
      <c r="O290" s="8">
        <f>IF(ISERROR(VLOOKUP($I290,Lookup!$H$2:$I$11,2,0)),"",VLOOKUP($I290,Lookup!$H$2:$I$11,2,0))</f>
        <v>0.02</v>
      </c>
      <c r="P290" s="8">
        <f>COUNTIF(J$4:J290,J290)</f>
        <v>2</v>
      </c>
      <c r="Q290" s="8">
        <f>COUNTIF(K$4:K290,K290)</f>
        <v>57</v>
      </c>
    </row>
    <row r="291" spans="1:17" x14ac:dyDescent="0.25">
      <c r="A291" s="35">
        <f t="shared" si="25"/>
        <v>50001</v>
      </c>
      <c r="B291" s="8">
        <f t="shared" si="26"/>
        <v>44949</v>
      </c>
      <c r="C291" s="8">
        <f t="shared" si="27"/>
        <v>44893</v>
      </c>
      <c r="D291" s="38">
        <f t="shared" si="28"/>
        <v>139905.01999999999</v>
      </c>
      <c r="E291" s="39">
        <f t="shared" si="29"/>
        <v>34</v>
      </c>
      <c r="F291" s="42" t="s">
        <v>145</v>
      </c>
      <c r="G291" s="42" t="s">
        <v>666</v>
      </c>
      <c r="H291" s="42" t="s">
        <v>666</v>
      </c>
      <c r="I291" s="42" t="s">
        <v>105</v>
      </c>
      <c r="J291" s="44">
        <v>44949</v>
      </c>
      <c r="K291" s="43">
        <v>50001</v>
      </c>
      <c r="L291" s="44">
        <v>44893</v>
      </c>
      <c r="M291" s="8" t="str">
        <f>VLOOKUP(MONTH($J291),Lookup!$A$2:$B$13,2,0)&amp;" "&amp;YEAR($J291)</f>
        <v>Jan 2023</v>
      </c>
      <c r="N291" s="34">
        <f t="shared" si="24"/>
        <v>44949</v>
      </c>
      <c r="O291" s="8">
        <f>IF(ISERROR(VLOOKUP($I291,Lookup!$H$2:$I$11,2,0)),"",VLOOKUP($I291,Lookup!$H$2:$I$11,2,0))</f>
        <v>0.02</v>
      </c>
      <c r="P291" s="8">
        <f>COUNTIF(J$4:J291,J291)</f>
        <v>4</v>
      </c>
      <c r="Q291" s="8">
        <f>COUNTIF(K$4:K291,K291)</f>
        <v>58</v>
      </c>
    </row>
    <row r="292" spans="1:17" x14ac:dyDescent="0.25">
      <c r="A292" s="35">
        <f t="shared" si="25"/>
        <v>50001</v>
      </c>
      <c r="B292" s="8">
        <f t="shared" si="26"/>
        <v>44888</v>
      </c>
      <c r="C292" s="8">
        <f t="shared" si="27"/>
        <v>44893</v>
      </c>
      <c r="D292" s="38">
        <f t="shared" si="28"/>
        <v>139843.01999999999</v>
      </c>
      <c r="E292" s="39">
        <f t="shared" si="29"/>
        <v>4</v>
      </c>
      <c r="F292" s="42" t="s">
        <v>584</v>
      </c>
      <c r="G292" s="42" t="s">
        <v>667</v>
      </c>
      <c r="H292" s="42" t="s">
        <v>668</v>
      </c>
      <c r="I292" s="42" t="s">
        <v>105</v>
      </c>
      <c r="J292" s="44">
        <v>44888</v>
      </c>
      <c r="K292" s="43">
        <v>50001</v>
      </c>
      <c r="L292" s="44">
        <v>44893</v>
      </c>
      <c r="M292" s="8" t="str">
        <f>VLOOKUP(MONTH($J292),Lookup!$A$2:$B$13,2,0)&amp;" "&amp;YEAR($J292)</f>
        <v>Nov 2022</v>
      </c>
      <c r="N292" s="34">
        <f t="shared" si="24"/>
        <v>44888</v>
      </c>
      <c r="O292" s="8">
        <f>IF(ISERROR(VLOOKUP($I292,Lookup!$H$2:$I$11,2,0)),"",VLOOKUP($I292,Lookup!$H$2:$I$11,2,0))</f>
        <v>0.02</v>
      </c>
      <c r="P292" s="8">
        <f>COUNTIF(J$4:J292,J292)</f>
        <v>2</v>
      </c>
      <c r="Q292" s="8">
        <f>COUNTIF(K$4:K292,K292)</f>
        <v>59</v>
      </c>
    </row>
    <row r="293" spans="1:17" x14ac:dyDescent="0.25">
      <c r="A293" s="35">
        <f t="shared" si="25"/>
        <v>60000</v>
      </c>
      <c r="B293" s="8">
        <f t="shared" si="26"/>
        <v>44941</v>
      </c>
      <c r="C293" s="8">
        <f t="shared" si="27"/>
        <v>44908</v>
      </c>
      <c r="D293" s="38">
        <f t="shared" si="28"/>
        <v>149862.01999999999</v>
      </c>
      <c r="E293" s="39">
        <f t="shared" si="29"/>
        <v>19</v>
      </c>
      <c r="F293" s="42" t="s">
        <v>117</v>
      </c>
      <c r="G293" s="42" t="s">
        <v>669</v>
      </c>
      <c r="H293" s="42" t="s">
        <v>670</v>
      </c>
      <c r="I293" s="42" t="s">
        <v>105</v>
      </c>
      <c r="J293" s="44">
        <v>44941</v>
      </c>
      <c r="K293" s="43">
        <v>60000</v>
      </c>
      <c r="L293" s="44">
        <v>44908</v>
      </c>
      <c r="M293" s="8" t="str">
        <f>VLOOKUP(MONTH($J293),Lookup!$A$2:$B$13,2,0)&amp;" "&amp;YEAR($J293)</f>
        <v>Jan 2023</v>
      </c>
      <c r="N293" s="34">
        <f t="shared" si="24"/>
        <v>44941</v>
      </c>
      <c r="O293" s="8">
        <f>IF(ISERROR(VLOOKUP($I293,Lookup!$H$2:$I$11,2,0)),"",VLOOKUP($I293,Lookup!$H$2:$I$11,2,0))</f>
        <v>0.02</v>
      </c>
      <c r="P293" s="8">
        <f>COUNTIF(J$4:J293,J293)</f>
        <v>6</v>
      </c>
      <c r="Q293" s="8">
        <f>COUNTIF(K$4:K293,K293)</f>
        <v>7</v>
      </c>
    </row>
    <row r="294" spans="1:17" x14ac:dyDescent="0.25">
      <c r="A294" s="35">
        <f t="shared" si="25"/>
        <v>50001</v>
      </c>
      <c r="B294" s="8">
        <f t="shared" si="26"/>
        <v>44895</v>
      </c>
      <c r="C294" s="8">
        <f t="shared" si="27"/>
        <v>44908</v>
      </c>
      <c r="D294" s="38">
        <f t="shared" si="28"/>
        <v>139877.1</v>
      </c>
      <c r="E294" s="39">
        <f t="shared" si="29"/>
        <v>13</v>
      </c>
      <c r="F294" s="42" t="s">
        <v>159</v>
      </c>
      <c r="G294" s="42" t="s">
        <v>671</v>
      </c>
      <c r="H294" s="42" t="s">
        <v>672</v>
      </c>
      <c r="I294" s="42" t="s">
        <v>102</v>
      </c>
      <c r="J294" s="44">
        <v>44895</v>
      </c>
      <c r="K294" s="43">
        <v>50001</v>
      </c>
      <c r="L294" s="44">
        <v>44908</v>
      </c>
      <c r="M294" s="8" t="str">
        <f>VLOOKUP(MONTH($J294),Lookup!$A$2:$B$13,2,0)&amp;" "&amp;YEAR($J294)</f>
        <v>Nov 2022</v>
      </c>
      <c r="N294" s="34">
        <f t="shared" si="24"/>
        <v>44895</v>
      </c>
      <c r="O294" s="8">
        <f>IF(ISERROR(VLOOKUP($I294,Lookup!$H$2:$I$11,2,0)),"",VLOOKUP($I294,Lookup!$H$2:$I$11,2,0))</f>
        <v>0.1</v>
      </c>
      <c r="P294" s="8">
        <f>COUNTIF(J$4:J294,J294)</f>
        <v>13</v>
      </c>
      <c r="Q294" s="8">
        <f>COUNTIF(K$4:K294,K294)</f>
        <v>60</v>
      </c>
    </row>
    <row r="295" spans="1:17" x14ac:dyDescent="0.25">
      <c r="A295" s="35">
        <f t="shared" si="25"/>
        <v>50000</v>
      </c>
      <c r="B295" s="8">
        <f t="shared" si="26"/>
        <v>44879</v>
      </c>
      <c r="C295" s="8">
        <f t="shared" si="27"/>
        <v>44875</v>
      </c>
      <c r="D295" s="38">
        <f t="shared" si="28"/>
        <v>139788.1</v>
      </c>
      <c r="E295" s="39">
        <f t="shared" si="29"/>
        <v>27</v>
      </c>
      <c r="F295" s="42" t="s">
        <v>111</v>
      </c>
      <c r="G295" s="42" t="s">
        <v>673</v>
      </c>
      <c r="H295" s="42" t="s">
        <v>674</v>
      </c>
      <c r="I295" s="42" t="s">
        <v>102</v>
      </c>
      <c r="J295" s="44">
        <v>44879</v>
      </c>
      <c r="K295" s="43">
        <v>50000</v>
      </c>
      <c r="L295" s="44">
        <v>44875</v>
      </c>
      <c r="M295" s="8" t="str">
        <f>VLOOKUP(MONTH($J295),Lookup!$A$2:$B$13,2,0)&amp;" "&amp;YEAR($J295)</f>
        <v>Nov 2022</v>
      </c>
      <c r="N295" s="34">
        <f t="shared" si="24"/>
        <v>44879</v>
      </c>
      <c r="O295" s="8">
        <f>IF(ISERROR(VLOOKUP($I295,Lookup!$H$2:$I$11,2,0)),"",VLOOKUP($I295,Lookup!$H$2:$I$11,2,0))</f>
        <v>0.1</v>
      </c>
      <c r="P295" s="8">
        <f>COUNTIF(J$4:J295,J295)</f>
        <v>4</v>
      </c>
      <c r="Q295" s="8">
        <f>COUNTIF(K$4:K295,K295)</f>
        <v>30</v>
      </c>
    </row>
    <row r="296" spans="1:17" x14ac:dyDescent="0.25">
      <c r="A296" s="35">
        <f t="shared" si="25"/>
        <v>50001</v>
      </c>
      <c r="B296" s="8">
        <f t="shared" si="26"/>
        <v>44941</v>
      </c>
      <c r="C296" s="8">
        <f t="shared" si="27"/>
        <v>44904</v>
      </c>
      <c r="D296" s="38">
        <f t="shared" si="28"/>
        <v>139914.1</v>
      </c>
      <c r="E296" s="39">
        <f t="shared" si="29"/>
        <v>38</v>
      </c>
      <c r="F296" s="42" t="s">
        <v>281</v>
      </c>
      <c r="G296" s="42" t="s">
        <v>675</v>
      </c>
      <c r="H296" s="42" t="s">
        <v>676</v>
      </c>
      <c r="I296" s="42" t="s">
        <v>102</v>
      </c>
      <c r="J296" s="44">
        <v>44941</v>
      </c>
      <c r="K296" s="43">
        <v>50001</v>
      </c>
      <c r="L296" s="44">
        <v>44904</v>
      </c>
      <c r="M296" s="8" t="str">
        <f>VLOOKUP(MONTH($J296),Lookup!$A$2:$B$13,2,0)&amp;" "&amp;YEAR($J296)</f>
        <v>Jan 2023</v>
      </c>
      <c r="N296" s="34">
        <f t="shared" si="24"/>
        <v>44941</v>
      </c>
      <c r="O296" s="8">
        <f>IF(ISERROR(VLOOKUP($I296,Lookup!$H$2:$I$11,2,0)),"",VLOOKUP($I296,Lookup!$H$2:$I$11,2,0))</f>
        <v>0.1</v>
      </c>
      <c r="P296" s="8">
        <f>COUNTIF(J$4:J296,J296)</f>
        <v>7</v>
      </c>
      <c r="Q296" s="8">
        <f>COUNTIF(K$4:K296,K296)</f>
        <v>61</v>
      </c>
    </row>
    <row r="297" spans="1:17" x14ac:dyDescent="0.25">
      <c r="A297" s="35">
        <f t="shared" si="25"/>
        <v>50001</v>
      </c>
      <c r="B297" s="8">
        <f t="shared" si="26"/>
        <v>44888</v>
      </c>
      <c r="C297" s="8">
        <f t="shared" si="27"/>
        <v>44868</v>
      </c>
      <c r="D297" s="38">
        <f t="shared" si="28"/>
        <v>139822.01999999999</v>
      </c>
      <c r="E297" s="39">
        <f t="shared" si="29"/>
        <v>26</v>
      </c>
      <c r="F297" s="42" t="s">
        <v>125</v>
      </c>
      <c r="G297" s="42" t="s">
        <v>677</v>
      </c>
      <c r="H297" s="42" t="s">
        <v>678</v>
      </c>
      <c r="I297" s="42" t="s">
        <v>105</v>
      </c>
      <c r="J297" s="44">
        <v>44888</v>
      </c>
      <c r="K297" s="43">
        <v>50001</v>
      </c>
      <c r="L297" s="44">
        <v>44868</v>
      </c>
      <c r="M297" s="8" t="str">
        <f>VLOOKUP(MONTH($J297),Lookup!$A$2:$B$13,2,0)&amp;" "&amp;YEAR($J297)</f>
        <v>Nov 2022</v>
      </c>
      <c r="N297" s="34">
        <f t="shared" si="24"/>
        <v>44888</v>
      </c>
      <c r="O297" s="8">
        <f>IF(ISERROR(VLOOKUP($I297,Lookup!$H$2:$I$11,2,0)),"",VLOOKUP($I297,Lookup!$H$2:$I$11,2,0))</f>
        <v>0.02</v>
      </c>
      <c r="P297" s="8">
        <f>COUNTIF(J$4:J297,J297)</f>
        <v>3</v>
      </c>
      <c r="Q297" s="8">
        <f>COUNTIF(K$4:K297,K297)</f>
        <v>62</v>
      </c>
    </row>
    <row r="298" spans="1:17" x14ac:dyDescent="0.25">
      <c r="A298" s="35">
        <f t="shared" si="25"/>
        <v>100001</v>
      </c>
      <c r="B298" s="8">
        <f t="shared" si="26"/>
        <v>44883</v>
      </c>
      <c r="C298" s="8">
        <f t="shared" si="27"/>
        <v>44907</v>
      </c>
      <c r="D298" s="38">
        <f t="shared" si="28"/>
        <v>189815.02</v>
      </c>
      <c r="E298" s="39">
        <f t="shared" si="29"/>
        <v>4</v>
      </c>
      <c r="F298" s="42" t="s">
        <v>125</v>
      </c>
      <c r="G298" s="42" t="s">
        <v>679</v>
      </c>
      <c r="H298" s="42" t="s">
        <v>680</v>
      </c>
      <c r="I298" s="42" t="s">
        <v>105</v>
      </c>
      <c r="J298" s="44">
        <v>44883</v>
      </c>
      <c r="K298" s="43">
        <v>100001</v>
      </c>
      <c r="L298" s="44">
        <v>44907</v>
      </c>
      <c r="M298" s="8" t="str">
        <f>VLOOKUP(MONTH($J298),Lookup!$A$2:$B$13,2,0)&amp;" "&amp;YEAR($J298)</f>
        <v>Nov 2022</v>
      </c>
      <c r="N298" s="34">
        <f t="shared" si="24"/>
        <v>44883</v>
      </c>
      <c r="O298" s="8">
        <f>IF(ISERROR(VLOOKUP($I298,Lookup!$H$2:$I$11,2,0)),"",VLOOKUP($I298,Lookup!$H$2:$I$11,2,0))</f>
        <v>0.02</v>
      </c>
      <c r="P298" s="8">
        <f>COUNTIF(J$4:J298,J298)</f>
        <v>2</v>
      </c>
      <c r="Q298" s="8">
        <f>COUNTIF(K$4:K298,K298)</f>
        <v>22</v>
      </c>
    </row>
    <row r="299" spans="1:17" x14ac:dyDescent="0.25">
      <c r="A299" s="35">
        <f t="shared" si="25"/>
        <v>85000</v>
      </c>
      <c r="B299" s="8">
        <f t="shared" si="26"/>
        <v>44895</v>
      </c>
      <c r="C299" s="8">
        <f t="shared" si="27"/>
        <v>44909</v>
      </c>
      <c r="D299" s="38">
        <f t="shared" si="28"/>
        <v>174819.1</v>
      </c>
      <c r="E299" s="39">
        <f t="shared" si="29"/>
        <v>31</v>
      </c>
      <c r="F299" s="42" t="s">
        <v>103</v>
      </c>
      <c r="G299" s="42" t="s">
        <v>681</v>
      </c>
      <c r="H299" s="42" t="s">
        <v>682</v>
      </c>
      <c r="I299" s="42" t="s">
        <v>102</v>
      </c>
      <c r="J299" s="44">
        <v>44895</v>
      </c>
      <c r="K299" s="43">
        <v>85000</v>
      </c>
      <c r="L299" s="44">
        <v>44909</v>
      </c>
      <c r="M299" s="8" t="str">
        <f>VLOOKUP(MONTH($J299),Lookup!$A$2:$B$13,2,0)&amp;" "&amp;YEAR($J299)</f>
        <v>Nov 2022</v>
      </c>
      <c r="N299" s="34">
        <f t="shared" si="24"/>
        <v>44895</v>
      </c>
      <c r="O299" s="8">
        <f>IF(ISERROR(VLOOKUP($I299,Lookup!$H$2:$I$11,2,0)),"",VLOOKUP($I299,Lookup!$H$2:$I$11,2,0))</f>
        <v>0.1</v>
      </c>
      <c r="P299" s="8">
        <f>COUNTIF(J$4:J299,J299)</f>
        <v>14</v>
      </c>
      <c r="Q299" s="8">
        <f>COUNTIF(K$4:K299,K299)</f>
        <v>1</v>
      </c>
    </row>
    <row r="300" spans="1:17" x14ac:dyDescent="0.25">
      <c r="A300" s="35">
        <f t="shared" si="25"/>
        <v>500000</v>
      </c>
      <c r="B300" s="8">
        <f t="shared" si="26"/>
        <v>44986</v>
      </c>
      <c r="C300" s="8">
        <f t="shared" si="27"/>
        <v>44900</v>
      </c>
      <c r="D300" s="38">
        <f t="shared" si="28"/>
        <v>589894.02</v>
      </c>
      <c r="E300" s="39">
        <f t="shared" si="29"/>
        <v>0</v>
      </c>
      <c r="F300" s="42" t="s">
        <v>643</v>
      </c>
      <c r="G300" s="42" t="s">
        <v>683</v>
      </c>
      <c r="H300" s="42" t="s">
        <v>684</v>
      </c>
      <c r="I300" s="42" t="s">
        <v>105</v>
      </c>
      <c r="J300" s="44">
        <v>44986</v>
      </c>
      <c r="K300" s="43">
        <v>500000</v>
      </c>
      <c r="L300" s="44">
        <v>44900</v>
      </c>
      <c r="M300" s="8" t="str">
        <f>VLOOKUP(MONTH($J300),Lookup!$A$2:$B$13,2,0)&amp;" "&amp;YEAR($J300)</f>
        <v>Mar 2023</v>
      </c>
      <c r="N300" s="34">
        <f t="shared" si="24"/>
        <v>44986</v>
      </c>
      <c r="O300" s="8">
        <f>IF(ISERROR(VLOOKUP($I300,Lookup!$H$2:$I$11,2,0)),"",VLOOKUP($I300,Lookup!$H$2:$I$11,2,0))</f>
        <v>0.02</v>
      </c>
      <c r="P300" s="8">
        <f>COUNTIF(J$4:J300,J300)</f>
        <v>2</v>
      </c>
      <c r="Q300" s="8">
        <f>COUNTIF(K$4:K300,K300)</f>
        <v>6</v>
      </c>
    </row>
    <row r="301" spans="1:17" x14ac:dyDescent="0.25">
      <c r="A301" s="35">
        <f t="shared" si="25"/>
        <v>75001</v>
      </c>
      <c r="B301" s="8">
        <f t="shared" si="26"/>
        <v>44957</v>
      </c>
      <c r="C301" s="8">
        <f t="shared" si="27"/>
        <v>44908</v>
      </c>
      <c r="D301" s="38">
        <f t="shared" si="28"/>
        <v>164886.01999999999</v>
      </c>
      <c r="E301" s="39">
        <f t="shared" si="29"/>
        <v>19</v>
      </c>
      <c r="F301" s="42" t="s">
        <v>246</v>
      </c>
      <c r="G301" s="42" t="s">
        <v>685</v>
      </c>
      <c r="H301" s="42" t="s">
        <v>686</v>
      </c>
      <c r="I301" s="42" t="s">
        <v>105</v>
      </c>
      <c r="J301" s="44">
        <v>44957</v>
      </c>
      <c r="K301" s="43">
        <v>75001</v>
      </c>
      <c r="L301" s="44">
        <v>44908</v>
      </c>
      <c r="M301" s="8" t="str">
        <f>VLOOKUP(MONTH($J301),Lookup!$A$2:$B$13,2,0)&amp;" "&amp;YEAR($J301)</f>
        <v>Jan 2023</v>
      </c>
      <c r="N301" s="34">
        <f t="shared" si="24"/>
        <v>44957</v>
      </c>
      <c r="O301" s="8">
        <f>IF(ISERROR(VLOOKUP($I301,Lookup!$H$2:$I$11,2,0)),"",VLOOKUP($I301,Lookup!$H$2:$I$11,2,0))</f>
        <v>0.02</v>
      </c>
      <c r="P301" s="8">
        <f>COUNTIF(J$4:J301,J301)</f>
        <v>14</v>
      </c>
      <c r="Q301" s="8">
        <f>COUNTIF(K$4:K301,K301)</f>
        <v>6</v>
      </c>
    </row>
    <row r="302" spans="1:17" x14ac:dyDescent="0.25">
      <c r="A302" s="35">
        <f t="shared" si="25"/>
        <v>50000</v>
      </c>
      <c r="B302" s="8">
        <f t="shared" si="26"/>
        <v>44957</v>
      </c>
      <c r="C302" s="8">
        <f t="shared" si="27"/>
        <v>44902</v>
      </c>
      <c r="D302" s="38">
        <f t="shared" si="28"/>
        <v>139905.01999999999</v>
      </c>
      <c r="E302" s="39">
        <f t="shared" si="29"/>
        <v>21</v>
      </c>
      <c r="F302" s="42" t="s">
        <v>198</v>
      </c>
      <c r="G302" s="42" t="s">
        <v>687</v>
      </c>
      <c r="H302" s="42" t="s">
        <v>688</v>
      </c>
      <c r="I302" s="42" t="s">
        <v>105</v>
      </c>
      <c r="J302" s="44">
        <v>44957</v>
      </c>
      <c r="K302" s="43">
        <v>50000</v>
      </c>
      <c r="L302" s="44">
        <v>44902</v>
      </c>
      <c r="M302" s="8" t="str">
        <f>VLOOKUP(MONTH($J302),Lookup!$A$2:$B$13,2,0)&amp;" "&amp;YEAR($J302)</f>
        <v>Jan 2023</v>
      </c>
      <c r="N302" s="34">
        <f t="shared" si="24"/>
        <v>44957</v>
      </c>
      <c r="O302" s="8">
        <f>IF(ISERROR(VLOOKUP($I302,Lookup!$H$2:$I$11,2,0)),"",VLOOKUP($I302,Lookup!$H$2:$I$11,2,0))</f>
        <v>0.02</v>
      </c>
      <c r="P302" s="8">
        <f>COUNTIF(J$4:J302,J302)</f>
        <v>15</v>
      </c>
      <c r="Q302" s="8">
        <f>COUNTIF(K$4:K302,K302)</f>
        <v>31</v>
      </c>
    </row>
    <row r="303" spans="1:17" x14ac:dyDescent="0.25">
      <c r="A303" s="35">
        <f t="shared" si="25"/>
        <v>100000</v>
      </c>
      <c r="B303" s="8">
        <f t="shared" si="26"/>
        <v>44942</v>
      </c>
      <c r="C303" s="8">
        <f t="shared" si="27"/>
        <v>44914</v>
      </c>
      <c r="D303" s="38">
        <f t="shared" si="28"/>
        <v>189876.02</v>
      </c>
      <c r="E303" s="39">
        <f t="shared" si="29"/>
        <v>7</v>
      </c>
      <c r="F303" s="42" t="s">
        <v>137</v>
      </c>
      <c r="G303" s="42" t="s">
        <v>689</v>
      </c>
      <c r="H303" s="42" t="s">
        <v>690</v>
      </c>
      <c r="I303" s="42" t="s">
        <v>105</v>
      </c>
      <c r="J303" s="44">
        <v>44942</v>
      </c>
      <c r="K303" s="43">
        <v>100000</v>
      </c>
      <c r="L303" s="44">
        <v>44914</v>
      </c>
      <c r="M303" s="8" t="str">
        <f>VLOOKUP(MONTH($J303),Lookup!$A$2:$B$13,2,0)&amp;" "&amp;YEAR($J303)</f>
        <v>Jan 2023</v>
      </c>
      <c r="N303" s="34">
        <f t="shared" si="24"/>
        <v>44942</v>
      </c>
      <c r="O303" s="8">
        <f>IF(ISERROR(VLOOKUP($I303,Lookup!$H$2:$I$11,2,0)),"",VLOOKUP($I303,Lookup!$H$2:$I$11,2,0))</f>
        <v>0.02</v>
      </c>
      <c r="P303" s="8">
        <f>COUNTIF(J$4:J303,J303)</f>
        <v>11</v>
      </c>
      <c r="Q303" s="8">
        <f>COUNTIF(K$4:K303,K303)</f>
        <v>9</v>
      </c>
    </row>
    <row r="304" spans="1:17" x14ac:dyDescent="0.25">
      <c r="A304" s="35">
        <f t="shared" si="25"/>
        <v>60000</v>
      </c>
      <c r="B304" s="8">
        <f t="shared" si="26"/>
        <v>44915</v>
      </c>
      <c r="C304" s="8">
        <f t="shared" si="27"/>
        <v>44894</v>
      </c>
      <c r="D304" s="38">
        <f t="shared" si="28"/>
        <v>149821.01999999999</v>
      </c>
      <c r="E304" s="39">
        <f t="shared" si="29"/>
        <v>12</v>
      </c>
      <c r="F304" s="42" t="s">
        <v>392</v>
      </c>
      <c r="G304" s="42" t="s">
        <v>691</v>
      </c>
      <c r="H304" s="42" t="s">
        <v>692</v>
      </c>
      <c r="I304" s="42" t="s">
        <v>105</v>
      </c>
      <c r="J304" s="44">
        <v>44915</v>
      </c>
      <c r="K304" s="43">
        <v>60000</v>
      </c>
      <c r="L304" s="44">
        <v>44894</v>
      </c>
      <c r="M304" s="8" t="str">
        <f>VLOOKUP(MONTH($J304),Lookup!$A$2:$B$13,2,0)&amp;" "&amp;YEAR($J304)</f>
        <v>Dec 2022</v>
      </c>
      <c r="N304" s="34">
        <f t="shared" si="24"/>
        <v>44915</v>
      </c>
      <c r="O304" s="8">
        <f>IF(ISERROR(VLOOKUP($I304,Lookup!$H$2:$I$11,2,0)),"",VLOOKUP($I304,Lookup!$H$2:$I$11,2,0))</f>
        <v>0.02</v>
      </c>
      <c r="P304" s="8">
        <f>COUNTIF(J$4:J304,J304)</f>
        <v>4</v>
      </c>
      <c r="Q304" s="8">
        <f>COUNTIF(K$4:K304,K304)</f>
        <v>8</v>
      </c>
    </row>
    <row r="305" spans="1:17" x14ac:dyDescent="0.25">
      <c r="A305" s="35">
        <f t="shared" si="25"/>
        <v>50001</v>
      </c>
      <c r="B305" s="8">
        <f t="shared" si="26"/>
        <v>44896</v>
      </c>
      <c r="C305" s="8">
        <f t="shared" si="27"/>
        <v>44875</v>
      </c>
      <c r="D305" s="38">
        <f t="shared" si="28"/>
        <v>139839.01999999999</v>
      </c>
      <c r="E305" s="39">
        <f t="shared" si="29"/>
        <v>26</v>
      </c>
      <c r="F305" s="42" t="s">
        <v>111</v>
      </c>
      <c r="G305" s="42" t="s">
        <v>693</v>
      </c>
      <c r="H305" s="42" t="s">
        <v>694</v>
      </c>
      <c r="I305" s="42" t="s">
        <v>105</v>
      </c>
      <c r="J305" s="44">
        <v>44896</v>
      </c>
      <c r="K305" s="43">
        <v>50001</v>
      </c>
      <c r="L305" s="44">
        <v>44875</v>
      </c>
      <c r="M305" s="8" t="str">
        <f>VLOOKUP(MONTH($J305),Lookup!$A$2:$B$13,2,0)&amp;" "&amp;YEAR($J305)</f>
        <v>Dec 2022</v>
      </c>
      <c r="N305" s="34">
        <f t="shared" si="24"/>
        <v>44896</v>
      </c>
      <c r="O305" s="8">
        <f>IF(ISERROR(VLOOKUP($I305,Lookup!$H$2:$I$11,2,0)),"",VLOOKUP($I305,Lookup!$H$2:$I$11,2,0))</f>
        <v>0.02</v>
      </c>
      <c r="P305" s="8">
        <f>COUNTIF(J$4:J305,J305)</f>
        <v>4</v>
      </c>
      <c r="Q305" s="8">
        <f>COUNTIF(K$4:K305,K305)</f>
        <v>63</v>
      </c>
    </row>
    <row r="306" spans="1:17" x14ac:dyDescent="0.25">
      <c r="A306" s="35">
        <f t="shared" si="25"/>
        <v>50001</v>
      </c>
      <c r="B306" s="8">
        <f t="shared" si="26"/>
        <v>44879</v>
      </c>
      <c r="C306" s="8">
        <f t="shared" si="27"/>
        <v>44903</v>
      </c>
      <c r="D306" s="38">
        <f t="shared" si="28"/>
        <v>139852.01999999999</v>
      </c>
      <c r="E306" s="39">
        <f t="shared" si="29"/>
        <v>19</v>
      </c>
      <c r="F306" s="42" t="s">
        <v>222</v>
      </c>
      <c r="G306" s="42" t="s">
        <v>695</v>
      </c>
      <c r="H306" s="42" t="s">
        <v>696</v>
      </c>
      <c r="I306" s="42" t="s">
        <v>105</v>
      </c>
      <c r="J306" s="44">
        <v>44879</v>
      </c>
      <c r="K306" s="43">
        <v>50001</v>
      </c>
      <c r="L306" s="44">
        <v>44903</v>
      </c>
      <c r="M306" s="8" t="str">
        <f>VLOOKUP(MONTH($J306),Lookup!$A$2:$B$13,2,0)&amp;" "&amp;YEAR($J306)</f>
        <v>Nov 2022</v>
      </c>
      <c r="N306" s="34">
        <f t="shared" si="24"/>
        <v>44879</v>
      </c>
      <c r="O306" s="8">
        <f>IF(ISERROR(VLOOKUP($I306,Lookup!$H$2:$I$11,2,0)),"",VLOOKUP($I306,Lookup!$H$2:$I$11,2,0))</f>
        <v>0.02</v>
      </c>
      <c r="P306" s="8">
        <f>COUNTIF(J$4:J306,J306)</f>
        <v>5</v>
      </c>
      <c r="Q306" s="8">
        <f>COUNTIF(K$4:K306,K306)</f>
        <v>64</v>
      </c>
    </row>
    <row r="307" spans="1:17" x14ac:dyDescent="0.25">
      <c r="A307" s="35">
        <f t="shared" si="25"/>
        <v>5000000</v>
      </c>
      <c r="B307" s="8">
        <f t="shared" si="26"/>
        <v>44979</v>
      </c>
      <c r="C307" s="8">
        <f t="shared" si="27"/>
        <v>44952</v>
      </c>
      <c r="D307" s="38">
        <f t="shared" si="28"/>
        <v>5089933.0199999996</v>
      </c>
      <c r="E307" s="39">
        <f t="shared" si="29"/>
        <v>0</v>
      </c>
      <c r="F307" s="42" t="s">
        <v>153</v>
      </c>
      <c r="G307" s="42" t="s">
        <v>697</v>
      </c>
      <c r="H307" s="42" t="s">
        <v>697</v>
      </c>
      <c r="I307" s="42" t="s">
        <v>105</v>
      </c>
      <c r="J307" s="44">
        <v>44979</v>
      </c>
      <c r="K307" s="43">
        <v>5000000</v>
      </c>
      <c r="L307" s="44">
        <v>44952</v>
      </c>
      <c r="M307" s="8" t="str">
        <f>VLOOKUP(MONTH($J307),Lookup!$A$2:$B$13,2,0)&amp;" "&amp;YEAR($J307)</f>
        <v>Feb 2023</v>
      </c>
      <c r="N307" s="34">
        <f t="shared" si="24"/>
        <v>44979</v>
      </c>
      <c r="O307" s="8">
        <f>IF(ISERROR(VLOOKUP($I307,Lookup!$H$2:$I$11,2,0)),"",VLOOKUP($I307,Lookup!$H$2:$I$11,2,0))</f>
        <v>0.02</v>
      </c>
      <c r="P307" s="8">
        <f>COUNTIF(J$4:J307,J307)</f>
        <v>1</v>
      </c>
      <c r="Q307" s="8">
        <f>COUNTIF(K$4:K307,K307)</f>
        <v>1</v>
      </c>
    </row>
    <row r="308" spans="1:17" x14ac:dyDescent="0.25">
      <c r="A308" s="35">
        <f t="shared" si="25"/>
        <v>80000</v>
      </c>
      <c r="B308" s="8">
        <f t="shared" si="26"/>
        <v>44957</v>
      </c>
      <c r="C308" s="8">
        <f t="shared" si="27"/>
        <v>44893</v>
      </c>
      <c r="D308" s="38">
        <f t="shared" si="28"/>
        <v>169870.1</v>
      </c>
      <c r="E308" s="39">
        <f t="shared" si="29"/>
        <v>8</v>
      </c>
      <c r="F308" s="42" t="s">
        <v>176</v>
      </c>
      <c r="G308" s="42" t="s">
        <v>698</v>
      </c>
      <c r="H308" s="42" t="s">
        <v>699</v>
      </c>
      <c r="I308" s="42" t="s">
        <v>102</v>
      </c>
      <c r="J308" s="44">
        <v>44957</v>
      </c>
      <c r="K308" s="43">
        <v>80000</v>
      </c>
      <c r="L308" s="44">
        <v>44893</v>
      </c>
      <c r="M308" s="8" t="str">
        <f>VLOOKUP(MONTH($J308),Lookup!$A$2:$B$13,2,0)&amp;" "&amp;YEAR($J308)</f>
        <v>Jan 2023</v>
      </c>
      <c r="N308" s="34">
        <f t="shared" si="24"/>
        <v>44957</v>
      </c>
      <c r="O308" s="8">
        <f>IF(ISERROR(VLOOKUP($I308,Lookup!$H$2:$I$11,2,0)),"",VLOOKUP($I308,Lookup!$H$2:$I$11,2,0))</f>
        <v>0.1</v>
      </c>
      <c r="P308" s="8">
        <f>COUNTIF(J$4:J308,J308)</f>
        <v>16</v>
      </c>
      <c r="Q308" s="8">
        <f>COUNTIF(K$4:K308,K308)</f>
        <v>4</v>
      </c>
    </row>
    <row r="309" spans="1:17" x14ac:dyDescent="0.25">
      <c r="A309" s="35">
        <f t="shared" si="25"/>
        <v>50001</v>
      </c>
      <c r="B309" s="8">
        <f t="shared" si="26"/>
        <v>44958</v>
      </c>
      <c r="C309" s="8">
        <f t="shared" si="27"/>
        <v>44908</v>
      </c>
      <c r="D309" s="38">
        <f t="shared" si="28"/>
        <v>139942.01999999999</v>
      </c>
      <c r="E309" s="39">
        <f t="shared" si="29"/>
        <v>20</v>
      </c>
      <c r="F309" s="42" t="s">
        <v>128</v>
      </c>
      <c r="G309" s="42" t="s">
        <v>700</v>
      </c>
      <c r="H309" s="42" t="s">
        <v>701</v>
      </c>
      <c r="I309" s="42" t="s">
        <v>105</v>
      </c>
      <c r="J309" s="44">
        <v>44958</v>
      </c>
      <c r="K309" s="43">
        <v>50001</v>
      </c>
      <c r="L309" s="44">
        <v>44908</v>
      </c>
      <c r="M309" s="8" t="str">
        <f>VLOOKUP(MONTH($J309),Lookup!$A$2:$B$13,2,0)&amp;" "&amp;YEAR($J309)</f>
        <v>Feb 2023</v>
      </c>
      <c r="N309" s="34">
        <f t="shared" si="24"/>
        <v>44958</v>
      </c>
      <c r="O309" s="8">
        <f>IF(ISERROR(VLOOKUP($I309,Lookup!$H$2:$I$11,2,0)),"",VLOOKUP($I309,Lookup!$H$2:$I$11,2,0))</f>
        <v>0.02</v>
      </c>
      <c r="P309" s="8">
        <f>COUNTIF(J$4:J309,J309)</f>
        <v>10</v>
      </c>
      <c r="Q309" s="8">
        <f>COUNTIF(K$4:K309,K309)</f>
        <v>65</v>
      </c>
    </row>
    <row r="310" spans="1:17" x14ac:dyDescent="0.25">
      <c r="A310" s="35">
        <f t="shared" si="25"/>
        <v>50001</v>
      </c>
      <c r="B310" s="8">
        <f t="shared" si="26"/>
        <v>44888</v>
      </c>
      <c r="C310" s="8">
        <f t="shared" si="27"/>
        <v>44902</v>
      </c>
      <c r="D310" s="38">
        <f t="shared" si="28"/>
        <v>139861.01999999999</v>
      </c>
      <c r="E310" s="39">
        <f t="shared" si="29"/>
        <v>18</v>
      </c>
      <c r="F310" s="42" t="s">
        <v>222</v>
      </c>
      <c r="G310" s="42" t="s">
        <v>702</v>
      </c>
      <c r="H310" s="42" t="s">
        <v>703</v>
      </c>
      <c r="I310" s="42" t="s">
        <v>105</v>
      </c>
      <c r="J310" s="44">
        <v>44888</v>
      </c>
      <c r="K310" s="43">
        <v>50001</v>
      </c>
      <c r="L310" s="44">
        <v>44902</v>
      </c>
      <c r="M310" s="8" t="str">
        <f>VLOOKUP(MONTH($J310),Lookup!$A$2:$B$13,2,0)&amp;" "&amp;YEAR($J310)</f>
        <v>Nov 2022</v>
      </c>
      <c r="N310" s="34">
        <f t="shared" si="24"/>
        <v>44888</v>
      </c>
      <c r="O310" s="8">
        <f>IF(ISERROR(VLOOKUP($I310,Lookup!$H$2:$I$11,2,0)),"",VLOOKUP($I310,Lookup!$H$2:$I$11,2,0))</f>
        <v>0.02</v>
      </c>
      <c r="P310" s="8">
        <f>COUNTIF(J$4:J310,J310)</f>
        <v>4</v>
      </c>
      <c r="Q310" s="8">
        <f>COUNTIF(K$4:K310,K310)</f>
        <v>66</v>
      </c>
    </row>
    <row r="311" spans="1:17" x14ac:dyDescent="0.25">
      <c r="A311" s="35">
        <f t="shared" si="25"/>
        <v>50001</v>
      </c>
      <c r="B311" s="8">
        <f t="shared" si="26"/>
        <v>44893</v>
      </c>
      <c r="C311" s="8">
        <f t="shared" si="27"/>
        <v>44880</v>
      </c>
      <c r="D311" s="38">
        <f t="shared" si="28"/>
        <v>139845.01999999999</v>
      </c>
      <c r="E311" s="39">
        <f t="shared" si="29"/>
        <v>20</v>
      </c>
      <c r="F311" s="42" t="s">
        <v>222</v>
      </c>
      <c r="G311" s="42" t="s">
        <v>704</v>
      </c>
      <c r="H311" s="42" t="s">
        <v>705</v>
      </c>
      <c r="I311" s="42" t="s">
        <v>105</v>
      </c>
      <c r="J311" s="44">
        <v>44893</v>
      </c>
      <c r="K311" s="43">
        <v>50001</v>
      </c>
      <c r="L311" s="44">
        <v>44880</v>
      </c>
      <c r="M311" s="8" t="str">
        <f>VLOOKUP(MONTH($J311),Lookup!$A$2:$B$13,2,0)&amp;" "&amp;YEAR($J311)</f>
        <v>Nov 2022</v>
      </c>
      <c r="N311" s="34">
        <f t="shared" si="24"/>
        <v>44893</v>
      </c>
      <c r="O311" s="8">
        <f>IF(ISERROR(VLOOKUP($I311,Lookup!$H$2:$I$11,2,0)),"",VLOOKUP($I311,Lookup!$H$2:$I$11,2,0))</f>
        <v>0.02</v>
      </c>
      <c r="P311" s="8">
        <f>COUNTIF(J$4:J311,J311)</f>
        <v>4</v>
      </c>
      <c r="Q311" s="8">
        <f>COUNTIF(K$4:K311,K311)</f>
        <v>67</v>
      </c>
    </row>
    <row r="312" spans="1:17" x14ac:dyDescent="0.25">
      <c r="A312" s="35">
        <f t="shared" si="25"/>
        <v>50000</v>
      </c>
      <c r="B312" s="8">
        <f t="shared" si="26"/>
        <v>44886</v>
      </c>
      <c r="C312" s="8">
        <f t="shared" si="27"/>
        <v>44894</v>
      </c>
      <c r="D312" s="38">
        <f t="shared" si="28"/>
        <v>139813.1</v>
      </c>
      <c r="E312" s="39">
        <f t="shared" si="29"/>
        <v>25</v>
      </c>
      <c r="F312" s="42" t="s">
        <v>349</v>
      </c>
      <c r="G312" s="42" t="s">
        <v>706</v>
      </c>
      <c r="H312" s="42" t="s">
        <v>706</v>
      </c>
      <c r="I312" s="42" t="s">
        <v>102</v>
      </c>
      <c r="J312" s="44">
        <v>44886</v>
      </c>
      <c r="K312" s="43">
        <v>50000</v>
      </c>
      <c r="L312" s="44">
        <v>44894</v>
      </c>
      <c r="M312" s="8" t="str">
        <f>VLOOKUP(MONTH($J312),Lookup!$A$2:$B$13,2,0)&amp;" "&amp;YEAR($J312)</f>
        <v>Nov 2022</v>
      </c>
      <c r="N312" s="34">
        <f t="shared" si="24"/>
        <v>44886</v>
      </c>
      <c r="O312" s="8">
        <f>IF(ISERROR(VLOOKUP($I312,Lookup!$H$2:$I$11,2,0)),"",VLOOKUP($I312,Lookup!$H$2:$I$11,2,0))</f>
        <v>0.1</v>
      </c>
      <c r="P312" s="8">
        <f>COUNTIF(J$4:J312,J312)</f>
        <v>1</v>
      </c>
      <c r="Q312" s="8">
        <f>COUNTIF(K$4:K312,K312)</f>
        <v>32</v>
      </c>
    </row>
    <row r="313" spans="1:17" ht="30" x14ac:dyDescent="0.25">
      <c r="A313" s="35">
        <f t="shared" si="25"/>
        <v>600000</v>
      </c>
      <c r="B313" s="8">
        <f t="shared" si="26"/>
        <v>44930</v>
      </c>
      <c r="C313" s="8">
        <f t="shared" si="27"/>
        <v>44908</v>
      </c>
      <c r="D313" s="38">
        <f t="shared" si="28"/>
        <v>689841.02</v>
      </c>
      <c r="E313" s="39">
        <f t="shared" si="29"/>
        <v>0</v>
      </c>
      <c r="F313" s="42" t="s">
        <v>296</v>
      </c>
      <c r="G313" s="42" t="s">
        <v>707</v>
      </c>
      <c r="H313" s="42" t="s">
        <v>708</v>
      </c>
      <c r="I313" s="42" t="s">
        <v>105</v>
      </c>
      <c r="J313" s="44">
        <v>44930</v>
      </c>
      <c r="K313" s="43">
        <v>600000</v>
      </c>
      <c r="L313" s="44">
        <v>44908</v>
      </c>
      <c r="M313" s="8" t="str">
        <f>VLOOKUP(MONTH($J313),Lookup!$A$2:$B$13,2,0)&amp;" "&amp;YEAR($J313)</f>
        <v>Jan 2023</v>
      </c>
      <c r="N313" s="34">
        <f t="shared" si="24"/>
        <v>44930</v>
      </c>
      <c r="O313" s="8">
        <f>IF(ISERROR(VLOOKUP($I313,Lookup!$H$2:$I$11,2,0)),"",VLOOKUP($I313,Lookup!$H$2:$I$11,2,0))</f>
        <v>0.02</v>
      </c>
      <c r="P313" s="8">
        <f>COUNTIF(J$4:J313,J313)</f>
        <v>2</v>
      </c>
      <c r="Q313" s="8">
        <f>COUNTIF(K$4:K313,K313)</f>
        <v>1</v>
      </c>
    </row>
    <row r="314" spans="1:17" x14ac:dyDescent="0.25">
      <c r="A314" s="35">
        <f t="shared" si="25"/>
        <v>60000</v>
      </c>
      <c r="B314" s="8">
        <f t="shared" si="26"/>
        <v>44914</v>
      </c>
      <c r="C314" s="8">
        <f t="shared" si="27"/>
        <v>44901</v>
      </c>
      <c r="D314" s="38">
        <f t="shared" si="28"/>
        <v>149828.1</v>
      </c>
      <c r="E314" s="39">
        <f t="shared" si="29"/>
        <v>15</v>
      </c>
      <c r="F314" s="42" t="s">
        <v>128</v>
      </c>
      <c r="G314" s="42" t="s">
        <v>709</v>
      </c>
      <c r="H314" s="42" t="s">
        <v>710</v>
      </c>
      <c r="I314" s="42" t="s">
        <v>102</v>
      </c>
      <c r="J314" s="44">
        <v>44914</v>
      </c>
      <c r="K314" s="43">
        <v>60000</v>
      </c>
      <c r="L314" s="44">
        <v>44901</v>
      </c>
      <c r="M314" s="8" t="str">
        <f>VLOOKUP(MONTH($J314),Lookup!$A$2:$B$13,2,0)&amp;" "&amp;YEAR($J314)</f>
        <v>Dec 2022</v>
      </c>
      <c r="N314" s="34">
        <f t="shared" si="24"/>
        <v>44914</v>
      </c>
      <c r="O314" s="8">
        <f>IF(ISERROR(VLOOKUP($I314,Lookup!$H$2:$I$11,2,0)),"",VLOOKUP($I314,Lookup!$H$2:$I$11,2,0))</f>
        <v>0.1</v>
      </c>
      <c r="P314" s="8">
        <f>COUNTIF(J$4:J314,J314)</f>
        <v>4</v>
      </c>
      <c r="Q314" s="8">
        <f>COUNTIF(K$4:K314,K314)</f>
        <v>9</v>
      </c>
    </row>
    <row r="315" spans="1:17" x14ac:dyDescent="0.25">
      <c r="A315" s="35">
        <f t="shared" si="25"/>
        <v>50001</v>
      </c>
      <c r="B315" s="8">
        <f t="shared" si="26"/>
        <v>44895</v>
      </c>
      <c r="C315" s="8">
        <f t="shared" si="27"/>
        <v>44908</v>
      </c>
      <c r="D315" s="38">
        <f t="shared" si="28"/>
        <v>139887.1</v>
      </c>
      <c r="E315" s="39">
        <f t="shared" si="29"/>
        <v>33</v>
      </c>
      <c r="F315" s="42" t="s">
        <v>103</v>
      </c>
      <c r="G315" s="42" t="s">
        <v>711</v>
      </c>
      <c r="H315" s="42" t="s">
        <v>712</v>
      </c>
      <c r="I315" s="42" t="s">
        <v>102</v>
      </c>
      <c r="J315" s="44">
        <v>44895</v>
      </c>
      <c r="K315" s="43">
        <v>50001</v>
      </c>
      <c r="L315" s="44">
        <v>44908</v>
      </c>
      <c r="M315" s="8" t="str">
        <f>VLOOKUP(MONTH($J315),Lookup!$A$2:$B$13,2,0)&amp;" "&amp;YEAR($J315)</f>
        <v>Nov 2022</v>
      </c>
      <c r="N315" s="34">
        <f t="shared" si="24"/>
        <v>44895</v>
      </c>
      <c r="O315" s="8">
        <f>IF(ISERROR(VLOOKUP($I315,Lookup!$H$2:$I$11,2,0)),"",VLOOKUP($I315,Lookup!$H$2:$I$11,2,0))</f>
        <v>0.1</v>
      </c>
      <c r="P315" s="8">
        <f>COUNTIF(J$4:J315,J315)</f>
        <v>15</v>
      </c>
      <c r="Q315" s="8">
        <f>COUNTIF(K$4:K315,K315)</f>
        <v>68</v>
      </c>
    </row>
    <row r="316" spans="1:17" x14ac:dyDescent="0.25">
      <c r="A316" s="35">
        <f t="shared" si="25"/>
        <v>100001</v>
      </c>
      <c r="B316" s="8">
        <f t="shared" si="26"/>
        <v>44952</v>
      </c>
      <c r="C316" s="8">
        <f t="shared" si="27"/>
        <v>44909</v>
      </c>
      <c r="D316" s="38">
        <f t="shared" si="28"/>
        <v>189888.1</v>
      </c>
      <c r="E316" s="39">
        <f t="shared" si="29"/>
        <v>2</v>
      </c>
      <c r="F316" s="42" t="s">
        <v>227</v>
      </c>
      <c r="G316" s="42" t="s">
        <v>713</v>
      </c>
      <c r="H316" s="42" t="s">
        <v>714</v>
      </c>
      <c r="I316" s="42" t="s">
        <v>102</v>
      </c>
      <c r="J316" s="44">
        <v>44952</v>
      </c>
      <c r="K316" s="43">
        <v>100001</v>
      </c>
      <c r="L316" s="44">
        <v>44909</v>
      </c>
      <c r="M316" s="8" t="str">
        <f>VLOOKUP(MONTH($J316),Lookup!$A$2:$B$13,2,0)&amp;" "&amp;YEAR($J316)</f>
        <v>Jan 2023</v>
      </c>
      <c r="N316" s="34">
        <f t="shared" si="24"/>
        <v>44952</v>
      </c>
      <c r="O316" s="8">
        <f>IF(ISERROR(VLOOKUP($I316,Lookup!$H$2:$I$11,2,0)),"",VLOOKUP($I316,Lookup!$H$2:$I$11,2,0))</f>
        <v>0.1</v>
      </c>
      <c r="P316" s="8">
        <f>COUNTIF(J$4:J316,J316)</f>
        <v>3</v>
      </c>
      <c r="Q316" s="8">
        <f>COUNTIF(K$4:K316,K316)</f>
        <v>23</v>
      </c>
    </row>
    <row r="317" spans="1:17" x14ac:dyDescent="0.25">
      <c r="A317" s="35">
        <f t="shared" si="25"/>
        <v>400001</v>
      </c>
      <c r="B317" s="8">
        <f t="shared" si="26"/>
        <v>44958</v>
      </c>
      <c r="C317" s="8">
        <f t="shared" si="27"/>
        <v>44862</v>
      </c>
      <c r="D317" s="38">
        <f t="shared" si="28"/>
        <v>489833.1</v>
      </c>
      <c r="E317" s="39">
        <f t="shared" si="29"/>
        <v>9</v>
      </c>
      <c r="F317" s="42" t="s">
        <v>281</v>
      </c>
      <c r="G317" s="42" t="s">
        <v>715</v>
      </c>
      <c r="H317" s="42" t="s">
        <v>716</v>
      </c>
      <c r="I317" s="42" t="s">
        <v>102</v>
      </c>
      <c r="J317" s="44">
        <v>44958</v>
      </c>
      <c r="K317" s="43">
        <v>400001</v>
      </c>
      <c r="L317" s="44">
        <v>44862</v>
      </c>
      <c r="M317" s="8" t="str">
        <f>VLOOKUP(MONTH($J317),Lookup!$A$2:$B$13,2,0)&amp;" "&amp;YEAR($J317)</f>
        <v>Feb 2023</v>
      </c>
      <c r="N317" s="34">
        <f t="shared" si="24"/>
        <v>44958</v>
      </c>
      <c r="O317" s="8">
        <f>IF(ISERROR(VLOOKUP($I317,Lookup!$H$2:$I$11,2,0)),"",VLOOKUP($I317,Lookup!$H$2:$I$11,2,0))</f>
        <v>0.1</v>
      </c>
      <c r="P317" s="8">
        <f>COUNTIF(J$4:J317,J317)</f>
        <v>11</v>
      </c>
      <c r="Q317" s="8">
        <f>COUNTIF(K$4:K317,K317)</f>
        <v>1</v>
      </c>
    </row>
    <row r="318" spans="1:17" x14ac:dyDescent="0.25">
      <c r="A318" s="35">
        <f t="shared" si="25"/>
        <v>75001</v>
      </c>
      <c r="B318" s="8">
        <f t="shared" si="26"/>
        <v>44874</v>
      </c>
      <c r="C318" s="8">
        <f t="shared" si="27"/>
        <v>44894</v>
      </c>
      <c r="D318" s="38">
        <f t="shared" si="28"/>
        <v>164777.1</v>
      </c>
      <c r="E318" s="39">
        <f t="shared" si="29"/>
        <v>8</v>
      </c>
      <c r="F318" s="42" t="s">
        <v>183</v>
      </c>
      <c r="G318" s="42" t="s">
        <v>717</v>
      </c>
      <c r="H318" s="42" t="s">
        <v>717</v>
      </c>
      <c r="I318" s="42" t="s">
        <v>102</v>
      </c>
      <c r="J318" s="44">
        <v>44874</v>
      </c>
      <c r="K318" s="43">
        <v>75001</v>
      </c>
      <c r="L318" s="44">
        <v>44894</v>
      </c>
      <c r="M318" s="8" t="str">
        <f>VLOOKUP(MONTH($J318),Lookup!$A$2:$B$13,2,0)&amp;" "&amp;YEAR($J318)</f>
        <v>Nov 2022</v>
      </c>
      <c r="N318" s="34">
        <f t="shared" si="24"/>
        <v>44874</v>
      </c>
      <c r="O318" s="8">
        <f>IF(ISERROR(VLOOKUP($I318,Lookup!$H$2:$I$11,2,0)),"",VLOOKUP($I318,Lookup!$H$2:$I$11,2,0))</f>
        <v>0.1</v>
      </c>
      <c r="P318" s="8">
        <f>COUNTIF(J$4:J318,J318)</f>
        <v>1</v>
      </c>
      <c r="Q318" s="8">
        <f>COUNTIF(K$4:K318,K318)</f>
        <v>7</v>
      </c>
    </row>
    <row r="319" spans="1:17" x14ac:dyDescent="0.25">
      <c r="A319" s="35">
        <f t="shared" si="25"/>
        <v>300000</v>
      </c>
      <c r="B319" s="8">
        <f t="shared" si="26"/>
        <v>45044</v>
      </c>
      <c r="C319" s="8">
        <f t="shared" si="27"/>
        <v>44907</v>
      </c>
      <c r="D319" s="38">
        <f t="shared" si="28"/>
        <v>389958.02</v>
      </c>
      <c r="E319" s="39">
        <f t="shared" si="29"/>
        <v>0</v>
      </c>
      <c r="F319" s="42" t="s">
        <v>106</v>
      </c>
      <c r="G319" s="42" t="s">
        <v>718</v>
      </c>
      <c r="H319" s="42" t="s">
        <v>719</v>
      </c>
      <c r="I319" s="42" t="s">
        <v>105</v>
      </c>
      <c r="J319" s="44">
        <v>45044</v>
      </c>
      <c r="K319" s="43">
        <v>300000</v>
      </c>
      <c r="L319" s="44">
        <v>44907</v>
      </c>
      <c r="M319" s="8" t="str">
        <f>VLOOKUP(MONTH($J319),Lookup!$A$2:$B$13,2,0)&amp;" "&amp;YEAR($J319)</f>
        <v>Apr 2023</v>
      </c>
      <c r="N319" s="34">
        <f t="shared" si="24"/>
        <v>45044</v>
      </c>
      <c r="O319" s="8">
        <f>IF(ISERROR(VLOOKUP($I319,Lookup!$H$2:$I$11,2,0)),"",VLOOKUP($I319,Lookup!$H$2:$I$11,2,0))</f>
        <v>0.02</v>
      </c>
      <c r="P319" s="8">
        <f>COUNTIF(J$4:J319,J319)</f>
        <v>1</v>
      </c>
      <c r="Q319" s="8">
        <f>COUNTIF(K$4:K319,K319)</f>
        <v>6</v>
      </c>
    </row>
    <row r="320" spans="1:17" x14ac:dyDescent="0.25">
      <c r="A320" s="35">
        <f t="shared" si="25"/>
        <v>80001</v>
      </c>
      <c r="B320" s="8">
        <f t="shared" si="26"/>
        <v>44977</v>
      </c>
      <c r="C320" s="8">
        <f t="shared" si="27"/>
        <v>44876</v>
      </c>
      <c r="D320" s="38">
        <f t="shared" si="28"/>
        <v>169857.02</v>
      </c>
      <c r="E320" s="39">
        <f t="shared" si="29"/>
        <v>11</v>
      </c>
      <c r="F320" s="42" t="s">
        <v>438</v>
      </c>
      <c r="G320" s="42" t="s">
        <v>720</v>
      </c>
      <c r="H320" s="42" t="s">
        <v>721</v>
      </c>
      <c r="I320" s="42" t="s">
        <v>105</v>
      </c>
      <c r="J320" s="44">
        <v>44977</v>
      </c>
      <c r="K320" s="43">
        <v>80001</v>
      </c>
      <c r="L320" s="44">
        <v>44876</v>
      </c>
      <c r="M320" s="8" t="str">
        <f>VLOOKUP(MONTH($J320),Lookup!$A$2:$B$13,2,0)&amp;" "&amp;YEAR($J320)</f>
        <v>Feb 2023</v>
      </c>
      <c r="N320" s="34">
        <f t="shared" si="24"/>
        <v>44977</v>
      </c>
      <c r="O320" s="8">
        <f>IF(ISERROR(VLOOKUP($I320,Lookup!$H$2:$I$11,2,0)),"",VLOOKUP($I320,Lookup!$H$2:$I$11,2,0))</f>
        <v>0.02</v>
      </c>
      <c r="P320" s="8">
        <f>COUNTIF(J$4:J320,J320)</f>
        <v>1</v>
      </c>
      <c r="Q320" s="8">
        <f>COUNTIF(K$4:K320,K320)</f>
        <v>2</v>
      </c>
    </row>
    <row r="321" spans="1:17" x14ac:dyDescent="0.25">
      <c r="A321" s="35">
        <f t="shared" si="25"/>
        <v>110000</v>
      </c>
      <c r="B321" s="8">
        <f t="shared" si="26"/>
        <v>44921</v>
      </c>
      <c r="C321" s="8">
        <f t="shared" si="27"/>
        <v>44846</v>
      </c>
      <c r="D321" s="38">
        <f t="shared" si="28"/>
        <v>199772.1</v>
      </c>
      <c r="E321" s="39">
        <f t="shared" si="29"/>
        <v>7</v>
      </c>
      <c r="F321" s="42" t="s">
        <v>392</v>
      </c>
      <c r="G321" s="42" t="s">
        <v>722</v>
      </c>
      <c r="H321" s="42" t="s">
        <v>722</v>
      </c>
      <c r="I321" s="42" t="s">
        <v>102</v>
      </c>
      <c r="J321" s="44">
        <v>44921</v>
      </c>
      <c r="K321" s="43">
        <v>110000</v>
      </c>
      <c r="L321" s="44">
        <v>44846</v>
      </c>
      <c r="M321" s="8" t="str">
        <f>VLOOKUP(MONTH($J321),Lookup!$A$2:$B$13,2,0)&amp;" "&amp;YEAR($J321)</f>
        <v>Dec 2022</v>
      </c>
      <c r="N321" s="34">
        <f t="shared" si="24"/>
        <v>44921</v>
      </c>
      <c r="O321" s="8">
        <f>IF(ISERROR(VLOOKUP($I321,Lookup!$H$2:$I$11,2,0)),"",VLOOKUP($I321,Lookup!$H$2:$I$11,2,0))</f>
        <v>0.1</v>
      </c>
      <c r="P321" s="8">
        <f>COUNTIF(J$4:J321,J321)</f>
        <v>3</v>
      </c>
      <c r="Q321" s="8">
        <f>COUNTIF(K$4:K321,K321)</f>
        <v>2</v>
      </c>
    </row>
    <row r="322" spans="1:17" x14ac:dyDescent="0.25">
      <c r="A322" s="35">
        <f t="shared" si="25"/>
        <v>50001</v>
      </c>
      <c r="B322" s="8">
        <f t="shared" si="26"/>
        <v>44930</v>
      </c>
      <c r="C322" s="8">
        <f t="shared" si="27"/>
        <v>44902</v>
      </c>
      <c r="D322" s="38">
        <f t="shared" si="28"/>
        <v>139905.01999999999</v>
      </c>
      <c r="E322" s="39">
        <f t="shared" si="29"/>
        <v>34</v>
      </c>
      <c r="F322" s="42" t="s">
        <v>145</v>
      </c>
      <c r="G322" s="42" t="s">
        <v>723</v>
      </c>
      <c r="H322" s="42" t="s">
        <v>724</v>
      </c>
      <c r="I322" s="42" t="s">
        <v>105</v>
      </c>
      <c r="J322" s="44">
        <v>44930</v>
      </c>
      <c r="K322" s="43">
        <v>50001</v>
      </c>
      <c r="L322" s="44">
        <v>44902</v>
      </c>
      <c r="M322" s="8" t="str">
        <f>VLOOKUP(MONTH($J322),Lookup!$A$2:$B$13,2,0)&amp;" "&amp;YEAR($J322)</f>
        <v>Jan 2023</v>
      </c>
      <c r="N322" s="34">
        <f t="shared" si="24"/>
        <v>44930</v>
      </c>
      <c r="O322" s="8">
        <f>IF(ISERROR(VLOOKUP($I322,Lookup!$H$2:$I$11,2,0)),"",VLOOKUP($I322,Lookup!$H$2:$I$11,2,0))</f>
        <v>0.02</v>
      </c>
      <c r="P322" s="8">
        <f>COUNTIF(J$4:J322,J322)</f>
        <v>3</v>
      </c>
      <c r="Q322" s="8">
        <f>COUNTIF(K$4:K322,K322)</f>
        <v>69</v>
      </c>
    </row>
    <row r="323" spans="1:17" x14ac:dyDescent="0.25">
      <c r="A323" s="35">
        <f t="shared" si="25"/>
        <v>200001</v>
      </c>
      <c r="B323" s="8">
        <f t="shared" si="26"/>
        <v>44944</v>
      </c>
      <c r="C323" s="8">
        <f t="shared" si="27"/>
        <v>44972</v>
      </c>
      <c r="D323" s="38">
        <f t="shared" si="28"/>
        <v>289927.09999999998</v>
      </c>
      <c r="E323" s="39">
        <f t="shared" si="29"/>
        <v>4</v>
      </c>
      <c r="F323" s="42" t="s">
        <v>296</v>
      </c>
      <c r="G323" s="42" t="s">
        <v>725</v>
      </c>
      <c r="H323" s="42" t="s">
        <v>726</v>
      </c>
      <c r="I323" s="42" t="s">
        <v>102</v>
      </c>
      <c r="J323" s="44">
        <v>44944</v>
      </c>
      <c r="K323" s="43">
        <v>200001</v>
      </c>
      <c r="L323" s="44">
        <v>44972</v>
      </c>
      <c r="M323" s="8" t="str">
        <f>VLOOKUP(MONTH($J323),Lookup!$A$2:$B$13,2,0)&amp;" "&amp;YEAR($J323)</f>
        <v>Jan 2023</v>
      </c>
      <c r="N323" s="34">
        <f t="shared" si="24"/>
        <v>44944</v>
      </c>
      <c r="O323" s="8">
        <f>IF(ISERROR(VLOOKUP($I323,Lookup!$H$2:$I$11,2,0)),"",VLOOKUP($I323,Lookup!$H$2:$I$11,2,0))</f>
        <v>0.1</v>
      </c>
      <c r="P323" s="8">
        <f>COUNTIF(J$4:J323,J323)</f>
        <v>4</v>
      </c>
      <c r="Q323" s="8">
        <f>COUNTIF(K$4:K323,K323)</f>
        <v>6</v>
      </c>
    </row>
    <row r="324" spans="1:17" x14ac:dyDescent="0.25">
      <c r="A324" s="35">
        <f t="shared" si="25"/>
        <v>0</v>
      </c>
      <c r="B324" s="8">
        <f t="shared" si="26"/>
        <v>44951</v>
      </c>
      <c r="C324" s="8">
        <f t="shared" si="27"/>
        <v>44841</v>
      </c>
      <c r="D324" s="38">
        <f t="shared" si="28"/>
        <v>89798.02</v>
      </c>
      <c r="E324" s="39">
        <f t="shared" si="29"/>
        <v>33</v>
      </c>
      <c r="F324" s="42" t="s">
        <v>296</v>
      </c>
      <c r="G324" s="42" t="s">
        <v>727</v>
      </c>
      <c r="H324" s="42" t="s">
        <v>728</v>
      </c>
      <c r="I324" s="42" t="s">
        <v>105</v>
      </c>
      <c r="J324" s="44">
        <v>44951</v>
      </c>
      <c r="K324" s="43"/>
      <c r="L324" s="44">
        <v>44841</v>
      </c>
      <c r="M324" s="8" t="str">
        <f>VLOOKUP(MONTH($J324),Lookup!$A$2:$B$13,2,0)&amp;" "&amp;YEAR($J324)</f>
        <v>Jan 2023</v>
      </c>
      <c r="N324" s="34">
        <f t="shared" ref="N324:N387" si="30">IF(ISBLANK($J324),"1/1/9999",J324)</f>
        <v>44951</v>
      </c>
      <c r="O324" s="8">
        <f>IF(ISERROR(VLOOKUP($I324,Lookup!$H$2:$I$11,2,0)),"",VLOOKUP($I324,Lookup!$H$2:$I$11,2,0))</f>
        <v>0.02</v>
      </c>
      <c r="P324" s="8">
        <f>COUNTIF(J$4:J324,J324)</f>
        <v>6</v>
      </c>
      <c r="Q324" s="8">
        <f>COUNTIF(K$4:K324,K324)</f>
        <v>0</v>
      </c>
    </row>
    <row r="325" spans="1:17" x14ac:dyDescent="0.25">
      <c r="A325" s="35">
        <f t="shared" ref="A325:A388" si="31">K325</f>
        <v>0</v>
      </c>
      <c r="B325" s="8">
        <f t="shared" ref="B325:B388" si="32">J325</f>
        <v>45017</v>
      </c>
      <c r="C325" s="8">
        <f t="shared" ref="C325:C388" si="33">L325</f>
        <v>44841</v>
      </c>
      <c r="D325" s="38">
        <f t="shared" ref="D325:D388" si="34">SUM(A325:C325)+SUM(O325:Q325)</f>
        <v>89859.02</v>
      </c>
      <c r="E325" s="39">
        <f t="shared" ref="E325:E388" si="35">IF($D325="","",COUNTIFS($F$4:$F$5000,$F325,$D$4:$D$5000,"&gt;"&amp;$D325))</f>
        <v>23</v>
      </c>
      <c r="F325" s="42" t="s">
        <v>268</v>
      </c>
      <c r="G325" s="42" t="s">
        <v>729</v>
      </c>
      <c r="H325" s="42" t="s">
        <v>730</v>
      </c>
      <c r="I325" s="42" t="s">
        <v>105</v>
      </c>
      <c r="J325" s="44">
        <v>45017</v>
      </c>
      <c r="K325" s="43"/>
      <c r="L325" s="44">
        <v>44841</v>
      </c>
      <c r="M325" s="8" t="str">
        <f>VLOOKUP(MONTH($J325),Lookup!$A$2:$B$13,2,0)&amp;" "&amp;YEAR($J325)</f>
        <v>Apr 2023</v>
      </c>
      <c r="N325" s="34">
        <f t="shared" si="30"/>
        <v>45017</v>
      </c>
      <c r="O325" s="8">
        <f>IF(ISERROR(VLOOKUP($I325,Lookup!$H$2:$I$11,2,0)),"",VLOOKUP($I325,Lookup!$H$2:$I$11,2,0))</f>
        <v>0.02</v>
      </c>
      <c r="P325" s="8">
        <f>COUNTIF(J$4:J325,J325)</f>
        <v>1</v>
      </c>
      <c r="Q325" s="8">
        <f>COUNTIF(K$4:K325,K325)</f>
        <v>0</v>
      </c>
    </row>
    <row r="326" spans="1:17" x14ac:dyDescent="0.25">
      <c r="A326" s="35">
        <f t="shared" si="31"/>
        <v>50000</v>
      </c>
      <c r="B326" s="8">
        <f t="shared" si="32"/>
        <v>44865</v>
      </c>
      <c r="C326" s="8">
        <f t="shared" si="33"/>
        <v>44907</v>
      </c>
      <c r="D326" s="38">
        <f t="shared" si="34"/>
        <v>139808.01999999999</v>
      </c>
      <c r="E326" s="39">
        <f t="shared" si="35"/>
        <v>19</v>
      </c>
      <c r="F326" s="42" t="s">
        <v>159</v>
      </c>
      <c r="G326" s="42" t="s">
        <v>731</v>
      </c>
      <c r="H326" s="42" t="s">
        <v>732</v>
      </c>
      <c r="I326" s="42" t="s">
        <v>105</v>
      </c>
      <c r="J326" s="44">
        <v>44865</v>
      </c>
      <c r="K326" s="43">
        <v>50000</v>
      </c>
      <c r="L326" s="44">
        <v>44907</v>
      </c>
      <c r="M326" s="8" t="str">
        <f>VLOOKUP(MONTH($J326),Lookup!$A$2:$B$13,2,0)&amp;" "&amp;YEAR($J326)</f>
        <v>Oct 2022</v>
      </c>
      <c r="N326" s="34">
        <f t="shared" si="30"/>
        <v>44865</v>
      </c>
      <c r="O326" s="8">
        <f>IF(ISERROR(VLOOKUP($I326,Lookup!$H$2:$I$11,2,0)),"",VLOOKUP($I326,Lookup!$H$2:$I$11,2,0))</f>
        <v>0.02</v>
      </c>
      <c r="P326" s="8">
        <f>COUNTIF(J$4:J326,J326)</f>
        <v>3</v>
      </c>
      <c r="Q326" s="8">
        <f>COUNTIF(K$4:K326,K326)</f>
        <v>33</v>
      </c>
    </row>
    <row r="327" spans="1:17" x14ac:dyDescent="0.25">
      <c r="A327" s="35">
        <f t="shared" si="31"/>
        <v>50000.01</v>
      </c>
      <c r="B327" s="8">
        <f t="shared" si="32"/>
        <v>44937</v>
      </c>
      <c r="C327" s="8">
        <f t="shared" si="33"/>
        <v>44882</v>
      </c>
      <c r="D327" s="38">
        <f t="shared" si="34"/>
        <v>139824.11000000002</v>
      </c>
      <c r="E327" s="39">
        <f t="shared" si="35"/>
        <v>20</v>
      </c>
      <c r="F327" s="42" t="s">
        <v>227</v>
      </c>
      <c r="G327" s="42" t="s">
        <v>733</v>
      </c>
      <c r="H327" s="42" t="s">
        <v>734</v>
      </c>
      <c r="I327" s="42" t="s">
        <v>102</v>
      </c>
      <c r="J327" s="44">
        <v>44937</v>
      </c>
      <c r="K327" s="43">
        <v>50000.01</v>
      </c>
      <c r="L327" s="44">
        <v>44882</v>
      </c>
      <c r="M327" s="8" t="str">
        <f>VLOOKUP(MONTH($J327),Lookup!$A$2:$B$13,2,0)&amp;" "&amp;YEAR($J327)</f>
        <v>Jan 2023</v>
      </c>
      <c r="N327" s="34">
        <f t="shared" si="30"/>
        <v>44937</v>
      </c>
      <c r="O327" s="8">
        <f>IF(ISERROR(VLOOKUP($I327,Lookup!$H$2:$I$11,2,0)),"",VLOOKUP($I327,Lookup!$H$2:$I$11,2,0))</f>
        <v>0.1</v>
      </c>
      <c r="P327" s="8">
        <f>COUNTIF(J$4:J327,J327)</f>
        <v>3</v>
      </c>
      <c r="Q327" s="8">
        <f>COUNTIF(K$4:K327,K327)</f>
        <v>2</v>
      </c>
    </row>
    <row r="328" spans="1:17" x14ac:dyDescent="0.25">
      <c r="A328" s="35">
        <f t="shared" si="31"/>
        <v>50000</v>
      </c>
      <c r="B328" s="8">
        <f t="shared" si="32"/>
        <v>44928</v>
      </c>
      <c r="C328" s="8">
        <f t="shared" si="33"/>
        <v>44874</v>
      </c>
      <c r="D328" s="38">
        <f t="shared" si="34"/>
        <v>139841.1</v>
      </c>
      <c r="E328" s="39">
        <f t="shared" si="35"/>
        <v>21</v>
      </c>
      <c r="F328" s="42" t="s">
        <v>392</v>
      </c>
      <c r="G328" s="42" t="s">
        <v>735</v>
      </c>
      <c r="H328" s="42" t="s">
        <v>736</v>
      </c>
      <c r="I328" s="42" t="s">
        <v>102</v>
      </c>
      <c r="J328" s="44">
        <v>44928</v>
      </c>
      <c r="K328" s="43">
        <v>50000</v>
      </c>
      <c r="L328" s="44">
        <v>44874</v>
      </c>
      <c r="M328" s="8" t="str">
        <f>VLOOKUP(MONTH($J328),Lookup!$A$2:$B$13,2,0)&amp;" "&amp;YEAR($J328)</f>
        <v>Jan 2023</v>
      </c>
      <c r="N328" s="34">
        <f t="shared" si="30"/>
        <v>44928</v>
      </c>
      <c r="O328" s="8">
        <f>IF(ISERROR(VLOOKUP($I328,Lookup!$H$2:$I$11,2,0)),"",VLOOKUP($I328,Lookup!$H$2:$I$11,2,0))</f>
        <v>0.1</v>
      </c>
      <c r="P328" s="8">
        <f>COUNTIF(J$4:J328,J328)</f>
        <v>5</v>
      </c>
      <c r="Q328" s="8">
        <f>COUNTIF(K$4:K328,K328)</f>
        <v>34</v>
      </c>
    </row>
    <row r="329" spans="1:17" x14ac:dyDescent="0.25">
      <c r="A329" s="35">
        <f t="shared" si="31"/>
        <v>50001</v>
      </c>
      <c r="B329" s="8">
        <f t="shared" si="32"/>
        <v>44901</v>
      </c>
      <c r="C329" s="8">
        <f t="shared" si="33"/>
        <v>44868</v>
      </c>
      <c r="D329" s="38">
        <f t="shared" si="34"/>
        <v>139843.01999999999</v>
      </c>
      <c r="E329" s="39">
        <f t="shared" si="35"/>
        <v>22</v>
      </c>
      <c r="F329" s="42" t="s">
        <v>183</v>
      </c>
      <c r="G329" s="42" t="s">
        <v>737</v>
      </c>
      <c r="H329" s="42" t="s">
        <v>738</v>
      </c>
      <c r="I329" s="42" t="s">
        <v>105</v>
      </c>
      <c r="J329" s="44">
        <v>44901</v>
      </c>
      <c r="K329" s="43">
        <v>50001</v>
      </c>
      <c r="L329" s="44">
        <v>44868</v>
      </c>
      <c r="M329" s="8" t="str">
        <f>VLOOKUP(MONTH($J329),Lookup!$A$2:$B$13,2,0)&amp;" "&amp;YEAR($J329)</f>
        <v>Dec 2022</v>
      </c>
      <c r="N329" s="34">
        <f t="shared" si="30"/>
        <v>44901</v>
      </c>
      <c r="O329" s="8">
        <f>IF(ISERROR(VLOOKUP($I329,Lookup!$H$2:$I$11,2,0)),"",VLOOKUP($I329,Lookup!$H$2:$I$11,2,0))</f>
        <v>0.02</v>
      </c>
      <c r="P329" s="8">
        <f>COUNTIF(J$4:J329,J329)</f>
        <v>3</v>
      </c>
      <c r="Q329" s="8">
        <f>COUNTIF(K$4:K329,K329)</f>
        <v>70</v>
      </c>
    </row>
    <row r="330" spans="1:17" x14ac:dyDescent="0.25">
      <c r="A330" s="35">
        <f t="shared" si="31"/>
        <v>50001</v>
      </c>
      <c r="B330" s="8">
        <f t="shared" si="32"/>
        <v>44943</v>
      </c>
      <c r="C330" s="8">
        <f t="shared" si="33"/>
        <v>44888</v>
      </c>
      <c r="D330" s="38">
        <f t="shared" si="34"/>
        <v>139906.1</v>
      </c>
      <c r="E330" s="39">
        <f t="shared" si="35"/>
        <v>11</v>
      </c>
      <c r="F330" s="42" t="s">
        <v>169</v>
      </c>
      <c r="G330" s="42" t="s">
        <v>739</v>
      </c>
      <c r="H330" s="42" t="s">
        <v>740</v>
      </c>
      <c r="I330" s="42" t="s">
        <v>102</v>
      </c>
      <c r="J330" s="44">
        <v>44943</v>
      </c>
      <c r="K330" s="43">
        <v>50001</v>
      </c>
      <c r="L330" s="44">
        <v>44888</v>
      </c>
      <c r="M330" s="8" t="str">
        <f>VLOOKUP(MONTH($J330),Lookup!$A$2:$B$13,2,0)&amp;" "&amp;YEAR($J330)</f>
        <v>Jan 2023</v>
      </c>
      <c r="N330" s="34">
        <f t="shared" si="30"/>
        <v>44943</v>
      </c>
      <c r="O330" s="8">
        <f>IF(ISERROR(VLOOKUP($I330,Lookup!$H$2:$I$11,2,0)),"",VLOOKUP($I330,Lookup!$H$2:$I$11,2,0))</f>
        <v>0.1</v>
      </c>
      <c r="P330" s="8">
        <f>COUNTIF(J$4:J330,J330)</f>
        <v>3</v>
      </c>
      <c r="Q330" s="8">
        <f>COUNTIF(K$4:K330,K330)</f>
        <v>71</v>
      </c>
    </row>
    <row r="331" spans="1:17" x14ac:dyDescent="0.25">
      <c r="A331" s="35">
        <f t="shared" si="31"/>
        <v>55001</v>
      </c>
      <c r="B331" s="8">
        <f t="shared" si="32"/>
        <v>44958</v>
      </c>
      <c r="C331" s="8">
        <f t="shared" si="33"/>
        <v>44907</v>
      </c>
      <c r="D331" s="38">
        <f t="shared" si="34"/>
        <v>144880.01999999999</v>
      </c>
      <c r="E331" s="39">
        <f t="shared" si="35"/>
        <v>19</v>
      </c>
      <c r="F331" s="42" t="s">
        <v>108</v>
      </c>
      <c r="G331" s="42" t="s">
        <v>741</v>
      </c>
      <c r="H331" s="42" t="s">
        <v>742</v>
      </c>
      <c r="I331" s="42" t="s">
        <v>105</v>
      </c>
      <c r="J331" s="44">
        <v>44958</v>
      </c>
      <c r="K331" s="43">
        <v>55001</v>
      </c>
      <c r="L331" s="44">
        <v>44907</v>
      </c>
      <c r="M331" s="8" t="str">
        <f>VLOOKUP(MONTH($J331),Lookup!$A$2:$B$13,2,0)&amp;" "&amp;YEAR($J331)</f>
        <v>Feb 2023</v>
      </c>
      <c r="N331" s="34">
        <f t="shared" si="30"/>
        <v>44958</v>
      </c>
      <c r="O331" s="8">
        <f>IF(ISERROR(VLOOKUP($I331,Lookup!$H$2:$I$11,2,0)),"",VLOOKUP($I331,Lookup!$H$2:$I$11,2,0))</f>
        <v>0.02</v>
      </c>
      <c r="P331" s="8">
        <f>COUNTIF(J$4:J331,J331)</f>
        <v>12</v>
      </c>
      <c r="Q331" s="8">
        <f>COUNTIF(K$4:K331,K331)</f>
        <v>2</v>
      </c>
    </row>
    <row r="332" spans="1:17" x14ac:dyDescent="0.25">
      <c r="A332" s="35">
        <f t="shared" si="31"/>
        <v>50000</v>
      </c>
      <c r="B332" s="8">
        <f t="shared" si="32"/>
        <v>44865</v>
      </c>
      <c r="C332" s="8">
        <f t="shared" si="33"/>
        <v>44841</v>
      </c>
      <c r="D332" s="38">
        <f t="shared" si="34"/>
        <v>139745.1</v>
      </c>
      <c r="E332" s="39">
        <f t="shared" si="35"/>
        <v>21</v>
      </c>
      <c r="F332" s="42" t="s">
        <v>159</v>
      </c>
      <c r="G332" s="42" t="s">
        <v>743</v>
      </c>
      <c r="H332" s="42" t="s">
        <v>744</v>
      </c>
      <c r="I332" s="42" t="s">
        <v>102</v>
      </c>
      <c r="J332" s="44">
        <v>44865</v>
      </c>
      <c r="K332" s="43">
        <v>50000</v>
      </c>
      <c r="L332" s="44">
        <v>44841</v>
      </c>
      <c r="M332" s="8" t="str">
        <f>VLOOKUP(MONTH($J332),Lookup!$A$2:$B$13,2,0)&amp;" "&amp;YEAR($J332)</f>
        <v>Oct 2022</v>
      </c>
      <c r="N332" s="34">
        <f t="shared" si="30"/>
        <v>44865</v>
      </c>
      <c r="O332" s="8">
        <f>IF(ISERROR(VLOOKUP($I332,Lookup!$H$2:$I$11,2,0)),"",VLOOKUP($I332,Lookup!$H$2:$I$11,2,0))</f>
        <v>0.1</v>
      </c>
      <c r="P332" s="8">
        <f>COUNTIF(J$4:J332,J332)</f>
        <v>4</v>
      </c>
      <c r="Q332" s="8">
        <f>COUNTIF(K$4:K332,K332)</f>
        <v>35</v>
      </c>
    </row>
    <row r="333" spans="1:17" x14ac:dyDescent="0.25">
      <c r="A333" s="35">
        <f t="shared" si="31"/>
        <v>60001</v>
      </c>
      <c r="B333" s="8">
        <f t="shared" si="32"/>
        <v>44908</v>
      </c>
      <c r="C333" s="8">
        <f t="shared" si="33"/>
        <v>44894</v>
      </c>
      <c r="D333" s="38">
        <f t="shared" si="34"/>
        <v>149817.1</v>
      </c>
      <c r="E333" s="39">
        <f t="shared" si="35"/>
        <v>13</v>
      </c>
      <c r="F333" s="42" t="s">
        <v>145</v>
      </c>
      <c r="G333" s="42" t="s">
        <v>745</v>
      </c>
      <c r="H333" s="42" t="s">
        <v>746</v>
      </c>
      <c r="I333" s="42" t="s">
        <v>102</v>
      </c>
      <c r="J333" s="44">
        <v>44908</v>
      </c>
      <c r="K333" s="43">
        <v>60001</v>
      </c>
      <c r="L333" s="44">
        <v>44894</v>
      </c>
      <c r="M333" s="8" t="str">
        <f>VLOOKUP(MONTH($J333),Lookup!$A$2:$B$13,2,0)&amp;" "&amp;YEAR($J333)</f>
        <v>Dec 2022</v>
      </c>
      <c r="N333" s="34">
        <f t="shared" si="30"/>
        <v>44908</v>
      </c>
      <c r="O333" s="8">
        <f>IF(ISERROR(VLOOKUP($I333,Lookup!$H$2:$I$11,2,0)),"",VLOOKUP($I333,Lookup!$H$2:$I$11,2,0))</f>
        <v>0.1</v>
      </c>
      <c r="P333" s="8">
        <f>COUNTIF(J$4:J333,J333)</f>
        <v>3</v>
      </c>
      <c r="Q333" s="8">
        <f>COUNTIF(K$4:K333,K333)</f>
        <v>11</v>
      </c>
    </row>
    <row r="334" spans="1:17" x14ac:dyDescent="0.25">
      <c r="A334" s="35">
        <f t="shared" si="31"/>
        <v>50001</v>
      </c>
      <c r="B334" s="8">
        <f t="shared" si="32"/>
        <v>44957</v>
      </c>
      <c r="C334" s="8">
        <f t="shared" si="33"/>
        <v>44907</v>
      </c>
      <c r="D334" s="38">
        <f t="shared" si="34"/>
        <v>139954.01999999999</v>
      </c>
      <c r="E334" s="39">
        <f t="shared" si="35"/>
        <v>15</v>
      </c>
      <c r="F334" s="42" t="s">
        <v>293</v>
      </c>
      <c r="G334" s="42" t="s">
        <v>747</v>
      </c>
      <c r="H334" s="42" t="s">
        <v>748</v>
      </c>
      <c r="I334" s="42" t="s">
        <v>105</v>
      </c>
      <c r="J334" s="44">
        <v>44957</v>
      </c>
      <c r="K334" s="43">
        <v>50001</v>
      </c>
      <c r="L334" s="44">
        <v>44907</v>
      </c>
      <c r="M334" s="8" t="str">
        <f>VLOOKUP(MONTH($J334),Lookup!$A$2:$B$13,2,0)&amp;" "&amp;YEAR($J334)</f>
        <v>Jan 2023</v>
      </c>
      <c r="N334" s="34">
        <f t="shared" si="30"/>
        <v>44957</v>
      </c>
      <c r="O334" s="8">
        <f>IF(ISERROR(VLOOKUP($I334,Lookup!$H$2:$I$11,2,0)),"",VLOOKUP($I334,Lookup!$H$2:$I$11,2,0))</f>
        <v>0.02</v>
      </c>
      <c r="P334" s="8">
        <f>COUNTIF(J$4:J334,J334)</f>
        <v>17</v>
      </c>
      <c r="Q334" s="8">
        <f>COUNTIF(K$4:K334,K334)</f>
        <v>72</v>
      </c>
    </row>
    <row r="335" spans="1:17" x14ac:dyDescent="0.25">
      <c r="A335" s="35">
        <f t="shared" si="31"/>
        <v>0</v>
      </c>
      <c r="B335" s="8">
        <f t="shared" si="32"/>
        <v>0</v>
      </c>
      <c r="C335" s="8">
        <f t="shared" si="33"/>
        <v>0</v>
      </c>
      <c r="D335" s="38">
        <f t="shared" si="34"/>
        <v>0.02</v>
      </c>
      <c r="E335" s="39">
        <f t="shared" si="35"/>
        <v>34</v>
      </c>
      <c r="F335" s="42" t="s">
        <v>349</v>
      </c>
      <c r="G335" s="42" t="s">
        <v>749</v>
      </c>
      <c r="H335" s="42" t="s">
        <v>750</v>
      </c>
      <c r="I335" s="42" t="s">
        <v>105</v>
      </c>
      <c r="J335" s="43"/>
      <c r="K335" s="43"/>
      <c r="L335" s="43"/>
      <c r="M335" s="8" t="str">
        <f>VLOOKUP(MONTH($J335),Lookup!$A$2:$B$13,2,0)&amp;" "&amp;YEAR($J335)</f>
        <v>Jan 1900</v>
      </c>
      <c r="N335" s="34" t="str">
        <f t="shared" si="30"/>
        <v>1/1/9999</v>
      </c>
      <c r="O335" s="8">
        <f>IF(ISERROR(VLOOKUP($I335,Lookup!$H$2:$I$11,2,0)),"",VLOOKUP($I335,Lookup!$H$2:$I$11,2,0))</f>
        <v>0.02</v>
      </c>
      <c r="P335" s="8">
        <f>COUNTIF(J$4:J335,J335)</f>
        <v>0</v>
      </c>
      <c r="Q335" s="8">
        <f>COUNTIF(K$4:K335,K335)</f>
        <v>0</v>
      </c>
    </row>
    <row r="336" spans="1:17" ht="30" x14ac:dyDescent="0.25">
      <c r="A336" s="35">
        <f t="shared" si="31"/>
        <v>0</v>
      </c>
      <c r="B336" s="8">
        <f t="shared" si="32"/>
        <v>44896</v>
      </c>
      <c r="C336" s="8">
        <f t="shared" si="33"/>
        <v>44852</v>
      </c>
      <c r="D336" s="38">
        <f t="shared" si="34"/>
        <v>89753.02</v>
      </c>
      <c r="E336" s="39">
        <f t="shared" si="35"/>
        <v>27</v>
      </c>
      <c r="F336" s="42" t="s">
        <v>159</v>
      </c>
      <c r="G336" s="42" t="s">
        <v>751</v>
      </c>
      <c r="H336" s="42" t="s">
        <v>752</v>
      </c>
      <c r="I336" s="42" t="s">
        <v>105</v>
      </c>
      <c r="J336" s="44">
        <v>44896</v>
      </c>
      <c r="K336" s="43"/>
      <c r="L336" s="44">
        <v>44852</v>
      </c>
      <c r="M336" s="8" t="str">
        <f>VLOOKUP(MONTH($J336),Lookup!$A$2:$B$13,2,0)&amp;" "&amp;YEAR($J336)</f>
        <v>Dec 2022</v>
      </c>
      <c r="N336" s="34">
        <f t="shared" si="30"/>
        <v>44896</v>
      </c>
      <c r="O336" s="8">
        <f>IF(ISERROR(VLOOKUP($I336,Lookup!$H$2:$I$11,2,0)),"",VLOOKUP($I336,Lookup!$H$2:$I$11,2,0))</f>
        <v>0.02</v>
      </c>
      <c r="P336" s="8">
        <f>COUNTIF(J$4:J336,J336)</f>
        <v>5</v>
      </c>
      <c r="Q336" s="8">
        <f>COUNTIF(K$4:K336,K336)</f>
        <v>0</v>
      </c>
    </row>
    <row r="337" spans="1:17" x14ac:dyDescent="0.25">
      <c r="A337" s="35">
        <f t="shared" si="31"/>
        <v>150000</v>
      </c>
      <c r="B337" s="8">
        <f t="shared" si="32"/>
        <v>44986</v>
      </c>
      <c r="C337" s="8">
        <f t="shared" si="33"/>
        <v>44923</v>
      </c>
      <c r="D337" s="38">
        <f t="shared" si="34"/>
        <v>239918.02</v>
      </c>
      <c r="E337" s="39">
        <f t="shared" si="35"/>
        <v>5</v>
      </c>
      <c r="F337" s="42" t="s">
        <v>128</v>
      </c>
      <c r="G337" s="42" t="s">
        <v>753</v>
      </c>
      <c r="H337" s="42" t="s">
        <v>754</v>
      </c>
      <c r="I337" s="42" t="s">
        <v>105</v>
      </c>
      <c r="J337" s="44">
        <v>44986</v>
      </c>
      <c r="K337" s="43">
        <v>150000</v>
      </c>
      <c r="L337" s="44">
        <v>44923</v>
      </c>
      <c r="M337" s="8" t="str">
        <f>VLOOKUP(MONTH($J337),Lookup!$A$2:$B$13,2,0)&amp;" "&amp;YEAR($J337)</f>
        <v>Mar 2023</v>
      </c>
      <c r="N337" s="34">
        <f t="shared" si="30"/>
        <v>44986</v>
      </c>
      <c r="O337" s="8">
        <f>IF(ISERROR(VLOOKUP($I337,Lookup!$H$2:$I$11,2,0)),"",VLOOKUP($I337,Lookup!$H$2:$I$11,2,0))</f>
        <v>0.02</v>
      </c>
      <c r="P337" s="8">
        <f>COUNTIF(J$4:J337,J337)</f>
        <v>3</v>
      </c>
      <c r="Q337" s="8">
        <f>COUNTIF(K$4:K337,K337)</f>
        <v>6</v>
      </c>
    </row>
    <row r="338" spans="1:17" x14ac:dyDescent="0.25">
      <c r="A338" s="35">
        <f t="shared" si="31"/>
        <v>0</v>
      </c>
      <c r="B338" s="8">
        <f t="shared" si="32"/>
        <v>44895</v>
      </c>
      <c r="C338" s="8">
        <f t="shared" si="33"/>
        <v>44839</v>
      </c>
      <c r="D338" s="38">
        <f t="shared" si="34"/>
        <v>89750.02</v>
      </c>
      <c r="E338" s="39">
        <f t="shared" si="35"/>
        <v>29</v>
      </c>
      <c r="F338" s="42" t="s">
        <v>125</v>
      </c>
      <c r="G338" s="42" t="s">
        <v>755</v>
      </c>
      <c r="H338" s="42" t="s">
        <v>756</v>
      </c>
      <c r="I338" s="42" t="s">
        <v>105</v>
      </c>
      <c r="J338" s="44">
        <v>44895</v>
      </c>
      <c r="K338" s="43"/>
      <c r="L338" s="44">
        <v>44839</v>
      </c>
      <c r="M338" s="8" t="str">
        <f>VLOOKUP(MONTH($J338),Lookup!$A$2:$B$13,2,0)&amp;" "&amp;YEAR($J338)</f>
        <v>Nov 2022</v>
      </c>
      <c r="N338" s="34">
        <f t="shared" si="30"/>
        <v>44895</v>
      </c>
      <c r="O338" s="8">
        <f>IF(ISERROR(VLOOKUP($I338,Lookup!$H$2:$I$11,2,0)),"",VLOOKUP($I338,Lookup!$H$2:$I$11,2,0))</f>
        <v>0.02</v>
      </c>
      <c r="P338" s="8">
        <f>COUNTIF(J$4:J338,J338)</f>
        <v>16</v>
      </c>
      <c r="Q338" s="8">
        <f>COUNTIF(K$4:K338,K338)</f>
        <v>0</v>
      </c>
    </row>
    <row r="339" spans="1:17" x14ac:dyDescent="0.25">
      <c r="A339" s="35">
        <f t="shared" si="31"/>
        <v>120000</v>
      </c>
      <c r="B339" s="8">
        <f t="shared" si="32"/>
        <v>44941</v>
      </c>
      <c r="C339" s="8">
        <f t="shared" si="33"/>
        <v>44846</v>
      </c>
      <c r="D339" s="38">
        <f t="shared" si="34"/>
        <v>209799.1</v>
      </c>
      <c r="E339" s="39">
        <f t="shared" si="35"/>
        <v>16</v>
      </c>
      <c r="F339" s="42" t="s">
        <v>281</v>
      </c>
      <c r="G339" s="42" t="s">
        <v>757</v>
      </c>
      <c r="H339" s="42" t="s">
        <v>758</v>
      </c>
      <c r="I339" s="42" t="s">
        <v>102</v>
      </c>
      <c r="J339" s="44">
        <v>44941</v>
      </c>
      <c r="K339" s="43">
        <v>120000</v>
      </c>
      <c r="L339" s="44">
        <v>44846</v>
      </c>
      <c r="M339" s="8" t="str">
        <f>VLOOKUP(MONTH($J339),Lookup!$A$2:$B$13,2,0)&amp;" "&amp;YEAR($J339)</f>
        <v>Jan 2023</v>
      </c>
      <c r="N339" s="34">
        <f t="shared" si="30"/>
        <v>44941</v>
      </c>
      <c r="O339" s="8">
        <f>IF(ISERROR(VLOOKUP($I339,Lookup!$H$2:$I$11,2,0)),"",VLOOKUP($I339,Lookup!$H$2:$I$11,2,0))</f>
        <v>0.1</v>
      </c>
      <c r="P339" s="8">
        <f>COUNTIF(J$4:J339,J339)</f>
        <v>8</v>
      </c>
      <c r="Q339" s="8">
        <f>COUNTIF(K$4:K339,K339)</f>
        <v>4</v>
      </c>
    </row>
    <row r="340" spans="1:17" x14ac:dyDescent="0.25">
      <c r="A340" s="35">
        <f t="shared" si="31"/>
        <v>200000</v>
      </c>
      <c r="B340" s="8">
        <f t="shared" si="32"/>
        <v>44910</v>
      </c>
      <c r="C340" s="8">
        <f t="shared" si="33"/>
        <v>44894</v>
      </c>
      <c r="D340" s="38">
        <f t="shared" si="34"/>
        <v>289818.09999999998</v>
      </c>
      <c r="E340" s="39">
        <f t="shared" si="35"/>
        <v>23</v>
      </c>
      <c r="F340" s="42" t="s">
        <v>103</v>
      </c>
      <c r="G340" s="42" t="s">
        <v>759</v>
      </c>
      <c r="H340" s="42" t="s">
        <v>760</v>
      </c>
      <c r="I340" s="42" t="s">
        <v>102</v>
      </c>
      <c r="J340" s="44">
        <v>44910</v>
      </c>
      <c r="K340" s="43">
        <v>200000</v>
      </c>
      <c r="L340" s="44">
        <v>44894</v>
      </c>
      <c r="M340" s="8" t="str">
        <f>VLOOKUP(MONTH($J340),Lookup!$A$2:$B$13,2,0)&amp;" "&amp;YEAR($J340)</f>
        <v>Dec 2022</v>
      </c>
      <c r="N340" s="34">
        <f t="shared" si="30"/>
        <v>44910</v>
      </c>
      <c r="O340" s="8">
        <f>IF(ISERROR(VLOOKUP($I340,Lookup!$H$2:$I$11,2,0)),"",VLOOKUP($I340,Lookup!$H$2:$I$11,2,0))</f>
        <v>0.1</v>
      </c>
      <c r="P340" s="8">
        <f>COUNTIF(J$4:J340,J340)</f>
        <v>5</v>
      </c>
      <c r="Q340" s="8">
        <f>COUNTIF(K$4:K340,K340)</f>
        <v>9</v>
      </c>
    </row>
    <row r="341" spans="1:17" x14ac:dyDescent="0.25">
      <c r="A341" s="35">
        <f t="shared" si="31"/>
        <v>400001</v>
      </c>
      <c r="B341" s="8">
        <f t="shared" si="32"/>
        <v>44985</v>
      </c>
      <c r="C341" s="8">
        <f t="shared" si="33"/>
        <v>44908</v>
      </c>
      <c r="D341" s="38">
        <f t="shared" si="34"/>
        <v>489909.1</v>
      </c>
      <c r="E341" s="39">
        <f t="shared" si="35"/>
        <v>2</v>
      </c>
      <c r="F341" s="42" t="s">
        <v>198</v>
      </c>
      <c r="G341" s="42" t="s">
        <v>761</v>
      </c>
      <c r="H341" s="42" t="s">
        <v>762</v>
      </c>
      <c r="I341" s="42" t="s">
        <v>102</v>
      </c>
      <c r="J341" s="44">
        <v>44985</v>
      </c>
      <c r="K341" s="43">
        <v>400001</v>
      </c>
      <c r="L341" s="44">
        <v>44908</v>
      </c>
      <c r="M341" s="8" t="str">
        <f>VLOOKUP(MONTH($J341),Lookup!$A$2:$B$13,2,0)&amp;" "&amp;YEAR($J341)</f>
        <v>Feb 2023</v>
      </c>
      <c r="N341" s="34">
        <f t="shared" si="30"/>
        <v>44985</v>
      </c>
      <c r="O341" s="8">
        <f>IF(ISERROR(VLOOKUP($I341,Lookup!$H$2:$I$11,2,0)),"",VLOOKUP($I341,Lookup!$H$2:$I$11,2,0))</f>
        <v>0.1</v>
      </c>
      <c r="P341" s="8">
        <f>COUNTIF(J$4:J341,J341)</f>
        <v>13</v>
      </c>
      <c r="Q341" s="8">
        <f>COUNTIF(K$4:K341,K341)</f>
        <v>2</v>
      </c>
    </row>
    <row r="342" spans="1:17" x14ac:dyDescent="0.25">
      <c r="A342" s="35">
        <f t="shared" si="31"/>
        <v>50001</v>
      </c>
      <c r="B342" s="8">
        <f t="shared" si="32"/>
        <v>44893</v>
      </c>
      <c r="C342" s="8">
        <f t="shared" si="33"/>
        <v>44845</v>
      </c>
      <c r="D342" s="38">
        <f t="shared" si="34"/>
        <v>139817.01999999999</v>
      </c>
      <c r="E342" s="39">
        <f t="shared" si="35"/>
        <v>13</v>
      </c>
      <c r="F342" s="42" t="s">
        <v>148</v>
      </c>
      <c r="G342" s="42" t="s">
        <v>763</v>
      </c>
      <c r="H342" s="42" t="s">
        <v>764</v>
      </c>
      <c r="I342" s="42" t="s">
        <v>105</v>
      </c>
      <c r="J342" s="44">
        <v>44893</v>
      </c>
      <c r="K342" s="43">
        <v>50001</v>
      </c>
      <c r="L342" s="44">
        <v>44845</v>
      </c>
      <c r="M342" s="8" t="str">
        <f>VLOOKUP(MONTH($J342),Lookup!$A$2:$B$13,2,0)&amp;" "&amp;YEAR($J342)</f>
        <v>Nov 2022</v>
      </c>
      <c r="N342" s="34">
        <f t="shared" si="30"/>
        <v>44893</v>
      </c>
      <c r="O342" s="8">
        <f>IF(ISERROR(VLOOKUP($I342,Lookup!$H$2:$I$11,2,0)),"",VLOOKUP($I342,Lookup!$H$2:$I$11,2,0))</f>
        <v>0.02</v>
      </c>
      <c r="P342" s="8">
        <f>COUNTIF(J$4:J342,J342)</f>
        <v>5</v>
      </c>
      <c r="Q342" s="8">
        <f>COUNTIF(K$4:K342,K342)</f>
        <v>73</v>
      </c>
    </row>
    <row r="343" spans="1:17" x14ac:dyDescent="0.25">
      <c r="A343" s="35">
        <f t="shared" si="31"/>
        <v>90000</v>
      </c>
      <c r="B343" s="8">
        <f t="shared" si="32"/>
        <v>44927</v>
      </c>
      <c r="C343" s="8">
        <f t="shared" si="33"/>
        <v>44868</v>
      </c>
      <c r="D343" s="38">
        <f t="shared" si="34"/>
        <v>179808.02</v>
      </c>
      <c r="E343" s="39">
        <f t="shared" si="35"/>
        <v>12</v>
      </c>
      <c r="F343" s="42" t="s">
        <v>268</v>
      </c>
      <c r="G343" s="42" t="s">
        <v>765</v>
      </c>
      <c r="H343" s="42" t="s">
        <v>766</v>
      </c>
      <c r="I343" s="42" t="s">
        <v>105</v>
      </c>
      <c r="J343" s="44">
        <v>44927</v>
      </c>
      <c r="K343" s="43">
        <v>90000</v>
      </c>
      <c r="L343" s="44">
        <v>44868</v>
      </c>
      <c r="M343" s="8" t="str">
        <f>VLOOKUP(MONTH($J343),Lookup!$A$2:$B$13,2,0)&amp;" "&amp;YEAR($J343)</f>
        <v>Jan 2023</v>
      </c>
      <c r="N343" s="34">
        <f t="shared" si="30"/>
        <v>44927</v>
      </c>
      <c r="O343" s="8">
        <f>IF(ISERROR(VLOOKUP($I343,Lookup!$H$2:$I$11,2,0)),"",VLOOKUP($I343,Lookup!$H$2:$I$11,2,0))</f>
        <v>0.02</v>
      </c>
      <c r="P343" s="8">
        <f>COUNTIF(J$4:J343,J343)</f>
        <v>11</v>
      </c>
      <c r="Q343" s="8">
        <f>COUNTIF(K$4:K343,K343)</f>
        <v>2</v>
      </c>
    </row>
    <row r="344" spans="1:17" x14ac:dyDescent="0.25">
      <c r="A344" s="35">
        <f t="shared" si="31"/>
        <v>150001</v>
      </c>
      <c r="B344" s="8">
        <f t="shared" si="32"/>
        <v>44927</v>
      </c>
      <c r="C344" s="8">
        <f t="shared" si="33"/>
        <v>44855</v>
      </c>
      <c r="D344" s="38">
        <f t="shared" si="34"/>
        <v>239798.02</v>
      </c>
      <c r="E344" s="39">
        <f t="shared" si="35"/>
        <v>14</v>
      </c>
      <c r="F344" s="42" t="s">
        <v>111</v>
      </c>
      <c r="G344" s="42" t="s">
        <v>767</v>
      </c>
      <c r="H344" s="42" t="s">
        <v>768</v>
      </c>
      <c r="I344" s="42" t="s">
        <v>105</v>
      </c>
      <c r="J344" s="44">
        <v>44927</v>
      </c>
      <c r="K344" s="43">
        <v>150001</v>
      </c>
      <c r="L344" s="44">
        <v>44855</v>
      </c>
      <c r="M344" s="8" t="str">
        <f>VLOOKUP(MONTH($J344),Lookup!$A$2:$B$13,2,0)&amp;" "&amp;YEAR($J344)</f>
        <v>Jan 2023</v>
      </c>
      <c r="N344" s="34">
        <f t="shared" si="30"/>
        <v>44927</v>
      </c>
      <c r="O344" s="8">
        <f>IF(ISERROR(VLOOKUP($I344,Lookup!$H$2:$I$11,2,0)),"",VLOOKUP($I344,Lookup!$H$2:$I$11,2,0))</f>
        <v>0.02</v>
      </c>
      <c r="P344" s="8">
        <f>COUNTIF(J$4:J344,J344)</f>
        <v>12</v>
      </c>
      <c r="Q344" s="8">
        <f>COUNTIF(K$4:K344,K344)</f>
        <v>3</v>
      </c>
    </row>
    <row r="345" spans="1:17" x14ac:dyDescent="0.25">
      <c r="A345" s="35">
        <f t="shared" si="31"/>
        <v>50000</v>
      </c>
      <c r="B345" s="8">
        <f t="shared" si="32"/>
        <v>44916</v>
      </c>
      <c r="C345" s="8">
        <f t="shared" si="33"/>
        <v>44894</v>
      </c>
      <c r="D345" s="38">
        <f t="shared" si="34"/>
        <v>139855.1</v>
      </c>
      <c r="E345" s="39">
        <f t="shared" si="35"/>
        <v>20</v>
      </c>
      <c r="F345" s="42" t="s">
        <v>392</v>
      </c>
      <c r="G345" s="42" t="s">
        <v>769</v>
      </c>
      <c r="H345" s="42" t="s">
        <v>770</v>
      </c>
      <c r="I345" s="42" t="s">
        <v>102</v>
      </c>
      <c r="J345" s="44">
        <v>44916</v>
      </c>
      <c r="K345" s="43">
        <v>50000</v>
      </c>
      <c r="L345" s="44">
        <v>44894</v>
      </c>
      <c r="M345" s="8" t="str">
        <f>VLOOKUP(MONTH($J345),Lookup!$A$2:$B$13,2,0)&amp;" "&amp;YEAR($J345)</f>
        <v>Dec 2022</v>
      </c>
      <c r="N345" s="34">
        <f t="shared" si="30"/>
        <v>44916</v>
      </c>
      <c r="O345" s="8">
        <f>IF(ISERROR(VLOOKUP($I345,Lookup!$H$2:$I$11,2,0)),"",VLOOKUP($I345,Lookup!$H$2:$I$11,2,0))</f>
        <v>0.1</v>
      </c>
      <c r="P345" s="8">
        <f>COUNTIF(J$4:J345,J345)</f>
        <v>9</v>
      </c>
      <c r="Q345" s="8">
        <f>COUNTIF(K$4:K345,K345)</f>
        <v>36</v>
      </c>
    </row>
    <row r="346" spans="1:17" x14ac:dyDescent="0.25">
      <c r="A346" s="35">
        <f t="shared" si="31"/>
        <v>150000</v>
      </c>
      <c r="B346" s="8">
        <f t="shared" si="32"/>
        <v>0</v>
      </c>
      <c r="C346" s="8">
        <f t="shared" si="33"/>
        <v>44882</v>
      </c>
      <c r="D346" s="38">
        <f t="shared" si="34"/>
        <v>194889.1</v>
      </c>
      <c r="E346" s="39">
        <f t="shared" si="35"/>
        <v>11</v>
      </c>
      <c r="F346" s="42" t="s">
        <v>122</v>
      </c>
      <c r="G346" s="42" t="s">
        <v>771</v>
      </c>
      <c r="H346" s="42" t="s">
        <v>772</v>
      </c>
      <c r="I346" s="42" t="s">
        <v>102</v>
      </c>
      <c r="J346" s="43"/>
      <c r="K346" s="43">
        <v>150000</v>
      </c>
      <c r="L346" s="44">
        <v>44882</v>
      </c>
      <c r="M346" s="8" t="str">
        <f>VLOOKUP(MONTH($J346),Lookup!$A$2:$B$13,2,0)&amp;" "&amp;YEAR($J346)</f>
        <v>Jan 1900</v>
      </c>
      <c r="N346" s="34" t="str">
        <f t="shared" si="30"/>
        <v>1/1/9999</v>
      </c>
      <c r="O346" s="8">
        <f>IF(ISERROR(VLOOKUP($I346,Lookup!$H$2:$I$11,2,0)),"",VLOOKUP($I346,Lookup!$H$2:$I$11,2,0))</f>
        <v>0.1</v>
      </c>
      <c r="P346" s="8">
        <f>COUNTIF(J$4:J346,J346)</f>
        <v>0</v>
      </c>
      <c r="Q346" s="8">
        <f>COUNTIF(K$4:K346,K346)</f>
        <v>7</v>
      </c>
    </row>
    <row r="347" spans="1:17" x14ac:dyDescent="0.25">
      <c r="A347" s="35">
        <f t="shared" si="31"/>
        <v>70000</v>
      </c>
      <c r="B347" s="8">
        <f t="shared" si="32"/>
        <v>44894</v>
      </c>
      <c r="C347" s="8">
        <f t="shared" si="33"/>
        <v>44858</v>
      </c>
      <c r="D347" s="38">
        <f t="shared" si="34"/>
        <v>159759.1</v>
      </c>
      <c r="E347" s="39">
        <f t="shared" si="35"/>
        <v>13</v>
      </c>
      <c r="F347" s="42" t="s">
        <v>208</v>
      </c>
      <c r="G347" s="42" t="s">
        <v>773</v>
      </c>
      <c r="H347" s="42" t="s">
        <v>774</v>
      </c>
      <c r="I347" s="42" t="s">
        <v>102</v>
      </c>
      <c r="J347" s="44">
        <v>44894</v>
      </c>
      <c r="K347" s="43">
        <v>70000</v>
      </c>
      <c r="L347" s="44">
        <v>44858</v>
      </c>
      <c r="M347" s="8" t="str">
        <f>VLOOKUP(MONTH($J347),Lookup!$A$2:$B$13,2,0)&amp;" "&amp;YEAR($J347)</f>
        <v>Nov 2022</v>
      </c>
      <c r="N347" s="34">
        <f t="shared" si="30"/>
        <v>44894</v>
      </c>
      <c r="O347" s="8">
        <f>IF(ISERROR(VLOOKUP($I347,Lookup!$H$2:$I$11,2,0)),"",VLOOKUP($I347,Lookup!$H$2:$I$11,2,0))</f>
        <v>0.1</v>
      </c>
      <c r="P347" s="8">
        <f>COUNTIF(J$4:J347,J347)</f>
        <v>2</v>
      </c>
      <c r="Q347" s="8">
        <f>COUNTIF(K$4:K347,K347)</f>
        <v>5</v>
      </c>
    </row>
    <row r="348" spans="1:17" x14ac:dyDescent="0.25">
      <c r="A348" s="35">
        <f t="shared" si="31"/>
        <v>150001</v>
      </c>
      <c r="B348" s="8">
        <f t="shared" si="32"/>
        <v>44927</v>
      </c>
      <c r="C348" s="8">
        <f t="shared" si="33"/>
        <v>44901</v>
      </c>
      <c r="D348" s="38">
        <f t="shared" si="34"/>
        <v>239846.02</v>
      </c>
      <c r="E348" s="39">
        <f t="shared" si="35"/>
        <v>7</v>
      </c>
      <c r="F348" s="42" t="s">
        <v>128</v>
      </c>
      <c r="G348" s="42" t="s">
        <v>775</v>
      </c>
      <c r="H348" s="42" t="s">
        <v>775</v>
      </c>
      <c r="I348" s="42" t="s">
        <v>105</v>
      </c>
      <c r="J348" s="44">
        <v>44927</v>
      </c>
      <c r="K348" s="43">
        <v>150001</v>
      </c>
      <c r="L348" s="44">
        <v>44901</v>
      </c>
      <c r="M348" s="8" t="str">
        <f>VLOOKUP(MONTH($J348),Lookup!$A$2:$B$13,2,0)&amp;" "&amp;YEAR($J348)</f>
        <v>Jan 2023</v>
      </c>
      <c r="N348" s="34">
        <f t="shared" si="30"/>
        <v>44927</v>
      </c>
      <c r="O348" s="8">
        <f>IF(ISERROR(VLOOKUP($I348,Lookup!$H$2:$I$11,2,0)),"",VLOOKUP($I348,Lookup!$H$2:$I$11,2,0))</f>
        <v>0.02</v>
      </c>
      <c r="P348" s="8">
        <f>COUNTIF(J$4:J348,J348)</f>
        <v>13</v>
      </c>
      <c r="Q348" s="8">
        <f>COUNTIF(K$4:K348,K348)</f>
        <v>4</v>
      </c>
    </row>
    <row r="349" spans="1:17" ht="30" x14ac:dyDescent="0.25">
      <c r="A349" s="35">
        <f t="shared" si="31"/>
        <v>60000</v>
      </c>
      <c r="B349" s="8">
        <f t="shared" si="32"/>
        <v>44925</v>
      </c>
      <c r="C349" s="8">
        <f t="shared" si="33"/>
        <v>44900</v>
      </c>
      <c r="D349" s="38">
        <f t="shared" si="34"/>
        <v>149848.01999999999</v>
      </c>
      <c r="E349" s="39">
        <f t="shared" si="35"/>
        <v>14</v>
      </c>
      <c r="F349" s="42" t="s">
        <v>268</v>
      </c>
      <c r="G349" s="42" t="s">
        <v>776</v>
      </c>
      <c r="H349" s="42" t="s">
        <v>777</v>
      </c>
      <c r="I349" s="42" t="s">
        <v>105</v>
      </c>
      <c r="J349" s="44">
        <v>44925</v>
      </c>
      <c r="K349" s="43">
        <v>60000</v>
      </c>
      <c r="L349" s="44">
        <v>44900</v>
      </c>
      <c r="M349" s="8" t="str">
        <f>VLOOKUP(MONTH($J349),Lookup!$A$2:$B$13,2,0)&amp;" "&amp;YEAR($J349)</f>
        <v>Dec 2022</v>
      </c>
      <c r="N349" s="34">
        <f t="shared" si="30"/>
        <v>44925</v>
      </c>
      <c r="O349" s="8">
        <f>IF(ISERROR(VLOOKUP($I349,Lookup!$H$2:$I$11,2,0)),"",VLOOKUP($I349,Lookup!$H$2:$I$11,2,0))</f>
        <v>0.02</v>
      </c>
      <c r="P349" s="8">
        <f>COUNTIF(J$4:J349,J349)</f>
        <v>13</v>
      </c>
      <c r="Q349" s="8">
        <f>COUNTIF(K$4:K349,K349)</f>
        <v>10</v>
      </c>
    </row>
    <row r="350" spans="1:17" x14ac:dyDescent="0.25">
      <c r="A350" s="35">
        <f t="shared" si="31"/>
        <v>47000</v>
      </c>
      <c r="B350" s="8">
        <f t="shared" si="32"/>
        <v>44924</v>
      </c>
      <c r="C350" s="8">
        <f t="shared" si="33"/>
        <v>44901</v>
      </c>
      <c r="D350" s="38">
        <f t="shared" si="34"/>
        <v>136829.01999999999</v>
      </c>
      <c r="E350" s="39">
        <f t="shared" si="35"/>
        <v>37</v>
      </c>
      <c r="F350" s="42" t="s">
        <v>134</v>
      </c>
      <c r="G350" s="42" t="s">
        <v>778</v>
      </c>
      <c r="H350" s="42" t="s">
        <v>779</v>
      </c>
      <c r="I350" s="42" t="s">
        <v>105</v>
      </c>
      <c r="J350" s="44">
        <v>44924</v>
      </c>
      <c r="K350" s="43">
        <v>47000</v>
      </c>
      <c r="L350" s="44">
        <v>44901</v>
      </c>
      <c r="M350" s="8" t="str">
        <f>VLOOKUP(MONTH($J350),Lookup!$A$2:$B$13,2,0)&amp;" "&amp;YEAR($J350)</f>
        <v>Dec 2022</v>
      </c>
      <c r="N350" s="34">
        <f t="shared" si="30"/>
        <v>44924</v>
      </c>
      <c r="O350" s="8">
        <f>IF(ISERROR(VLOOKUP($I350,Lookup!$H$2:$I$11,2,0)),"",VLOOKUP($I350,Lookup!$H$2:$I$11,2,0))</f>
        <v>0.02</v>
      </c>
      <c r="P350" s="8">
        <f>COUNTIF(J$4:J350,J350)</f>
        <v>3</v>
      </c>
      <c r="Q350" s="8">
        <f>COUNTIF(K$4:K350,K350)</f>
        <v>1</v>
      </c>
    </row>
    <row r="351" spans="1:17" x14ac:dyDescent="0.25">
      <c r="A351" s="35">
        <f t="shared" si="31"/>
        <v>55001</v>
      </c>
      <c r="B351" s="8">
        <f t="shared" si="32"/>
        <v>44928</v>
      </c>
      <c r="C351" s="8">
        <f t="shared" si="33"/>
        <v>44910</v>
      </c>
      <c r="D351" s="38">
        <f t="shared" si="34"/>
        <v>144848.01999999999</v>
      </c>
      <c r="E351" s="39">
        <f t="shared" si="35"/>
        <v>7</v>
      </c>
      <c r="F351" s="42" t="s">
        <v>299</v>
      </c>
      <c r="G351" s="42" t="s">
        <v>780</v>
      </c>
      <c r="H351" s="42" t="s">
        <v>781</v>
      </c>
      <c r="I351" s="42" t="s">
        <v>105</v>
      </c>
      <c r="J351" s="44">
        <v>44928</v>
      </c>
      <c r="K351" s="43">
        <v>55001</v>
      </c>
      <c r="L351" s="44">
        <v>44910</v>
      </c>
      <c r="M351" s="8" t="str">
        <f>VLOOKUP(MONTH($J351),Lookup!$A$2:$B$13,2,0)&amp;" "&amp;YEAR($J351)</f>
        <v>Jan 2023</v>
      </c>
      <c r="N351" s="34">
        <f t="shared" si="30"/>
        <v>44928</v>
      </c>
      <c r="O351" s="8">
        <f>IF(ISERROR(VLOOKUP($I351,Lookup!$H$2:$I$11,2,0)),"",VLOOKUP($I351,Lookup!$H$2:$I$11,2,0))</f>
        <v>0.02</v>
      </c>
      <c r="P351" s="8">
        <f>COUNTIF(J$4:J351,J351)</f>
        <v>6</v>
      </c>
      <c r="Q351" s="8">
        <f>COUNTIF(K$4:K351,K351)</f>
        <v>3</v>
      </c>
    </row>
    <row r="352" spans="1:17" x14ac:dyDescent="0.25">
      <c r="A352" s="35">
        <f t="shared" si="31"/>
        <v>75000</v>
      </c>
      <c r="B352" s="8">
        <f t="shared" si="32"/>
        <v>44929</v>
      </c>
      <c r="C352" s="8">
        <f t="shared" si="33"/>
        <v>44910</v>
      </c>
      <c r="D352" s="38">
        <f t="shared" si="34"/>
        <v>164850.01999999999</v>
      </c>
      <c r="E352" s="39">
        <f t="shared" si="35"/>
        <v>15</v>
      </c>
      <c r="F352" s="42" t="s">
        <v>134</v>
      </c>
      <c r="G352" s="42" t="s">
        <v>782</v>
      </c>
      <c r="H352" s="42" t="s">
        <v>783</v>
      </c>
      <c r="I352" s="42" t="s">
        <v>105</v>
      </c>
      <c r="J352" s="44">
        <v>44929</v>
      </c>
      <c r="K352" s="43">
        <v>75000</v>
      </c>
      <c r="L352" s="44">
        <v>44910</v>
      </c>
      <c r="M352" s="8" t="str">
        <f>VLOOKUP(MONTH($J352),Lookup!$A$2:$B$13,2,0)&amp;" "&amp;YEAR($J352)</f>
        <v>Jan 2023</v>
      </c>
      <c r="N352" s="34">
        <f t="shared" si="30"/>
        <v>44929</v>
      </c>
      <c r="O352" s="8">
        <f>IF(ISERROR(VLOOKUP($I352,Lookup!$H$2:$I$11,2,0)),"",VLOOKUP($I352,Lookup!$H$2:$I$11,2,0))</f>
        <v>0.02</v>
      </c>
      <c r="P352" s="8">
        <f>COUNTIF(J$4:J352,J352)</f>
        <v>3</v>
      </c>
      <c r="Q352" s="8">
        <f>COUNTIF(K$4:K352,K352)</f>
        <v>8</v>
      </c>
    </row>
    <row r="353" spans="1:17" x14ac:dyDescent="0.25">
      <c r="A353" s="35">
        <f t="shared" si="31"/>
        <v>50000</v>
      </c>
      <c r="B353" s="8">
        <f t="shared" si="32"/>
        <v>44925</v>
      </c>
      <c r="C353" s="8">
        <f t="shared" si="33"/>
        <v>44907</v>
      </c>
      <c r="D353" s="38">
        <f t="shared" si="34"/>
        <v>139883.1</v>
      </c>
      <c r="E353" s="39">
        <f t="shared" si="35"/>
        <v>12</v>
      </c>
      <c r="F353" s="42" t="s">
        <v>159</v>
      </c>
      <c r="G353" s="42" t="s">
        <v>784</v>
      </c>
      <c r="H353" s="42" t="s">
        <v>785</v>
      </c>
      <c r="I353" s="42" t="s">
        <v>102</v>
      </c>
      <c r="J353" s="44">
        <v>44925</v>
      </c>
      <c r="K353" s="43">
        <v>50000</v>
      </c>
      <c r="L353" s="44">
        <v>44907</v>
      </c>
      <c r="M353" s="8" t="str">
        <f>VLOOKUP(MONTH($J353),Lookup!$A$2:$B$13,2,0)&amp;" "&amp;YEAR($J353)</f>
        <v>Dec 2022</v>
      </c>
      <c r="N353" s="34">
        <f t="shared" si="30"/>
        <v>44925</v>
      </c>
      <c r="O353" s="8">
        <f>IF(ISERROR(VLOOKUP($I353,Lookup!$H$2:$I$11,2,0)),"",VLOOKUP($I353,Lookup!$H$2:$I$11,2,0))</f>
        <v>0.1</v>
      </c>
      <c r="P353" s="8">
        <f>COUNTIF(J$4:J353,J353)</f>
        <v>14</v>
      </c>
      <c r="Q353" s="8">
        <f>COUNTIF(K$4:K353,K353)</f>
        <v>37</v>
      </c>
    </row>
    <row r="354" spans="1:17" x14ac:dyDescent="0.25">
      <c r="A354" s="35">
        <f t="shared" si="31"/>
        <v>50000</v>
      </c>
      <c r="B354" s="8">
        <f t="shared" si="32"/>
        <v>44958</v>
      </c>
      <c r="C354" s="8">
        <f t="shared" si="33"/>
        <v>44916</v>
      </c>
      <c r="D354" s="38">
        <f t="shared" si="34"/>
        <v>139925.01999999999</v>
      </c>
      <c r="E354" s="39">
        <f t="shared" si="35"/>
        <v>22</v>
      </c>
      <c r="F354" s="42" t="s">
        <v>128</v>
      </c>
      <c r="G354" s="42" t="s">
        <v>786</v>
      </c>
      <c r="H354" s="42" t="s">
        <v>786</v>
      </c>
      <c r="I354" s="42" t="s">
        <v>105</v>
      </c>
      <c r="J354" s="44">
        <v>44958</v>
      </c>
      <c r="K354" s="43">
        <v>50000</v>
      </c>
      <c r="L354" s="44">
        <v>44916</v>
      </c>
      <c r="M354" s="8" t="str">
        <f>VLOOKUP(MONTH($J354),Lookup!$A$2:$B$13,2,0)&amp;" "&amp;YEAR($J354)</f>
        <v>Feb 2023</v>
      </c>
      <c r="N354" s="34">
        <f t="shared" si="30"/>
        <v>44958</v>
      </c>
      <c r="O354" s="8">
        <f>IF(ISERROR(VLOOKUP($I354,Lookup!$H$2:$I$11,2,0)),"",VLOOKUP($I354,Lookup!$H$2:$I$11,2,0))</f>
        <v>0.02</v>
      </c>
      <c r="P354" s="8">
        <f>COUNTIF(J$4:J354,J354)</f>
        <v>13</v>
      </c>
      <c r="Q354" s="8">
        <f>COUNTIF(K$4:K354,K354)</f>
        <v>38</v>
      </c>
    </row>
    <row r="355" spans="1:17" x14ac:dyDescent="0.25">
      <c r="A355" s="35">
        <f t="shared" si="31"/>
        <v>50000</v>
      </c>
      <c r="B355" s="8">
        <f t="shared" si="32"/>
        <v>44928</v>
      </c>
      <c r="C355" s="8">
        <f t="shared" si="33"/>
        <v>44911</v>
      </c>
      <c r="D355" s="38">
        <f t="shared" si="34"/>
        <v>139885.01999999999</v>
      </c>
      <c r="E355" s="39">
        <f t="shared" si="35"/>
        <v>22</v>
      </c>
      <c r="F355" s="42" t="s">
        <v>349</v>
      </c>
      <c r="G355" s="42" t="s">
        <v>787</v>
      </c>
      <c r="H355" s="42" t="s">
        <v>788</v>
      </c>
      <c r="I355" s="42" t="s">
        <v>105</v>
      </c>
      <c r="J355" s="44">
        <v>44928</v>
      </c>
      <c r="K355" s="43">
        <v>50000</v>
      </c>
      <c r="L355" s="44">
        <v>44911</v>
      </c>
      <c r="M355" s="8" t="str">
        <f>VLOOKUP(MONTH($J355),Lookup!$A$2:$B$13,2,0)&amp;" "&amp;YEAR($J355)</f>
        <v>Jan 2023</v>
      </c>
      <c r="N355" s="34">
        <f t="shared" si="30"/>
        <v>44928</v>
      </c>
      <c r="O355" s="8">
        <f>IF(ISERROR(VLOOKUP($I355,Lookup!$H$2:$I$11,2,0)),"",VLOOKUP($I355,Lookup!$H$2:$I$11,2,0))</f>
        <v>0.02</v>
      </c>
      <c r="P355" s="8">
        <f>COUNTIF(J$4:J355,J355)</f>
        <v>7</v>
      </c>
      <c r="Q355" s="8">
        <f>COUNTIF(K$4:K355,K355)</f>
        <v>39</v>
      </c>
    </row>
    <row r="356" spans="1:17" x14ac:dyDescent="0.25">
      <c r="A356" s="35">
        <f t="shared" si="31"/>
        <v>100000</v>
      </c>
      <c r="B356" s="8">
        <f t="shared" si="32"/>
        <v>44929</v>
      </c>
      <c r="C356" s="8">
        <f t="shared" si="33"/>
        <v>44896</v>
      </c>
      <c r="D356" s="38">
        <f t="shared" si="34"/>
        <v>189839.02</v>
      </c>
      <c r="E356" s="39">
        <f t="shared" si="35"/>
        <v>17</v>
      </c>
      <c r="F356" s="42" t="s">
        <v>114</v>
      </c>
      <c r="G356" s="42" t="s">
        <v>789</v>
      </c>
      <c r="H356" s="42" t="s">
        <v>789</v>
      </c>
      <c r="I356" s="42" t="s">
        <v>105</v>
      </c>
      <c r="J356" s="44">
        <v>44929</v>
      </c>
      <c r="K356" s="43">
        <v>100000</v>
      </c>
      <c r="L356" s="44">
        <v>44896</v>
      </c>
      <c r="M356" s="8" t="str">
        <f>VLOOKUP(MONTH($J356),Lookup!$A$2:$B$13,2,0)&amp;" "&amp;YEAR($J356)</f>
        <v>Jan 2023</v>
      </c>
      <c r="N356" s="34">
        <f t="shared" si="30"/>
        <v>44929</v>
      </c>
      <c r="O356" s="8">
        <f>IF(ISERROR(VLOOKUP($I356,Lookup!$H$2:$I$11,2,0)),"",VLOOKUP($I356,Lookup!$H$2:$I$11,2,0))</f>
        <v>0.02</v>
      </c>
      <c r="P356" s="8">
        <f>COUNTIF(J$4:J356,J356)</f>
        <v>4</v>
      </c>
      <c r="Q356" s="8">
        <f>COUNTIF(K$4:K356,K356)</f>
        <v>10</v>
      </c>
    </row>
    <row r="357" spans="1:17" x14ac:dyDescent="0.25">
      <c r="A357" s="35">
        <f t="shared" si="31"/>
        <v>25000</v>
      </c>
      <c r="B357" s="8">
        <f t="shared" si="32"/>
        <v>44927</v>
      </c>
      <c r="C357" s="8">
        <f t="shared" si="33"/>
        <v>44895</v>
      </c>
      <c r="D357" s="38">
        <f t="shared" si="34"/>
        <v>114837.02</v>
      </c>
      <c r="E357" s="39">
        <f t="shared" si="35"/>
        <v>22</v>
      </c>
      <c r="F357" s="42" t="s">
        <v>198</v>
      </c>
      <c r="G357" s="42" t="s">
        <v>790</v>
      </c>
      <c r="H357" s="42" t="s">
        <v>791</v>
      </c>
      <c r="I357" s="42" t="s">
        <v>105</v>
      </c>
      <c r="J357" s="44">
        <v>44927</v>
      </c>
      <c r="K357" s="43">
        <v>25000</v>
      </c>
      <c r="L357" s="44">
        <v>44895</v>
      </c>
      <c r="M357" s="8" t="str">
        <f>VLOOKUP(MONTH($J357),Lookup!$A$2:$B$13,2,0)&amp;" "&amp;YEAR($J357)</f>
        <v>Jan 2023</v>
      </c>
      <c r="N357" s="34">
        <f t="shared" si="30"/>
        <v>44927</v>
      </c>
      <c r="O357" s="8">
        <f>IF(ISERROR(VLOOKUP($I357,Lookup!$H$2:$I$11,2,0)),"",VLOOKUP($I357,Lookup!$H$2:$I$11,2,0))</f>
        <v>0.02</v>
      </c>
      <c r="P357" s="8">
        <f>COUNTIF(J$4:J357,J357)</f>
        <v>14</v>
      </c>
      <c r="Q357" s="8">
        <f>COUNTIF(K$4:K357,K357)</f>
        <v>1</v>
      </c>
    </row>
    <row r="358" spans="1:17" x14ac:dyDescent="0.25">
      <c r="A358" s="35">
        <f t="shared" si="31"/>
        <v>60000</v>
      </c>
      <c r="B358" s="8">
        <f t="shared" si="32"/>
        <v>44911</v>
      </c>
      <c r="C358" s="8">
        <f t="shared" si="33"/>
        <v>44909</v>
      </c>
      <c r="D358" s="38">
        <f t="shared" si="34"/>
        <v>149836.01999999999</v>
      </c>
      <c r="E358" s="39">
        <f t="shared" si="35"/>
        <v>17</v>
      </c>
      <c r="F358" s="42" t="s">
        <v>296</v>
      </c>
      <c r="G358" s="42" t="s">
        <v>792</v>
      </c>
      <c r="H358" s="42" t="s">
        <v>793</v>
      </c>
      <c r="I358" s="42" t="s">
        <v>105</v>
      </c>
      <c r="J358" s="44">
        <v>44911</v>
      </c>
      <c r="K358" s="43">
        <v>60000</v>
      </c>
      <c r="L358" s="44">
        <v>44909</v>
      </c>
      <c r="M358" s="8" t="str">
        <f>VLOOKUP(MONTH($J358),Lookup!$A$2:$B$13,2,0)&amp;" "&amp;YEAR($J358)</f>
        <v>Dec 2022</v>
      </c>
      <c r="N358" s="34">
        <f t="shared" si="30"/>
        <v>44911</v>
      </c>
      <c r="O358" s="8">
        <f>IF(ISERROR(VLOOKUP($I358,Lookup!$H$2:$I$11,2,0)),"",VLOOKUP($I358,Lookup!$H$2:$I$11,2,0))</f>
        <v>0.02</v>
      </c>
      <c r="P358" s="8">
        <f>COUNTIF(J$4:J358,J358)</f>
        <v>5</v>
      </c>
      <c r="Q358" s="8">
        <f>COUNTIF(K$4:K358,K358)</f>
        <v>11</v>
      </c>
    </row>
    <row r="359" spans="1:17" x14ac:dyDescent="0.25">
      <c r="A359" s="35">
        <f t="shared" si="31"/>
        <v>300001</v>
      </c>
      <c r="B359" s="8">
        <f t="shared" si="32"/>
        <v>45016</v>
      </c>
      <c r="C359" s="8">
        <f t="shared" si="33"/>
        <v>44916</v>
      </c>
      <c r="D359" s="38">
        <f t="shared" si="34"/>
        <v>389942.02</v>
      </c>
      <c r="E359" s="39">
        <f t="shared" si="35"/>
        <v>1</v>
      </c>
      <c r="F359" s="42" t="s">
        <v>246</v>
      </c>
      <c r="G359" s="42" t="s">
        <v>794</v>
      </c>
      <c r="H359" s="42" t="s">
        <v>795</v>
      </c>
      <c r="I359" s="42" t="s">
        <v>105</v>
      </c>
      <c r="J359" s="44">
        <v>45016</v>
      </c>
      <c r="K359" s="43">
        <v>300001</v>
      </c>
      <c r="L359" s="44">
        <v>44916</v>
      </c>
      <c r="M359" s="8" t="str">
        <f>VLOOKUP(MONTH($J359),Lookup!$A$2:$B$13,2,0)&amp;" "&amp;YEAR($J359)</f>
        <v>Mar 2023</v>
      </c>
      <c r="N359" s="34">
        <f t="shared" si="30"/>
        <v>45016</v>
      </c>
      <c r="O359" s="8">
        <f>IF(ISERROR(VLOOKUP($I359,Lookup!$H$2:$I$11,2,0)),"",VLOOKUP($I359,Lookup!$H$2:$I$11,2,0))</f>
        <v>0.02</v>
      </c>
      <c r="P359" s="8">
        <f>COUNTIF(J$4:J359,J359)</f>
        <v>6</v>
      </c>
      <c r="Q359" s="8">
        <f>COUNTIF(K$4:K359,K359)</f>
        <v>3</v>
      </c>
    </row>
    <row r="360" spans="1:17" ht="30" x14ac:dyDescent="0.25">
      <c r="A360" s="35">
        <f t="shared" si="31"/>
        <v>75000</v>
      </c>
      <c r="B360" s="8">
        <f t="shared" si="32"/>
        <v>44926</v>
      </c>
      <c r="C360" s="8">
        <f t="shared" si="33"/>
        <v>44909</v>
      </c>
      <c r="D360" s="38">
        <f t="shared" si="34"/>
        <v>164870.01999999999</v>
      </c>
      <c r="E360" s="39">
        <f t="shared" si="35"/>
        <v>7</v>
      </c>
      <c r="F360" s="42" t="s">
        <v>188</v>
      </c>
      <c r="G360" s="42" t="s">
        <v>796</v>
      </c>
      <c r="H360" s="42" t="s">
        <v>796</v>
      </c>
      <c r="I360" s="42" t="s">
        <v>105</v>
      </c>
      <c r="J360" s="44">
        <v>44926</v>
      </c>
      <c r="K360" s="43">
        <v>75000</v>
      </c>
      <c r="L360" s="44">
        <v>44909</v>
      </c>
      <c r="M360" s="8" t="str">
        <f>VLOOKUP(MONTH($J360),Lookup!$A$2:$B$13,2,0)&amp;" "&amp;YEAR($J360)</f>
        <v>Dec 2022</v>
      </c>
      <c r="N360" s="34">
        <f t="shared" si="30"/>
        <v>44926</v>
      </c>
      <c r="O360" s="8">
        <f>IF(ISERROR(VLOOKUP($I360,Lookup!$H$2:$I$11,2,0)),"",VLOOKUP($I360,Lookup!$H$2:$I$11,2,0))</f>
        <v>0.02</v>
      </c>
      <c r="P360" s="8">
        <f>COUNTIF(J$4:J360,J360)</f>
        <v>26</v>
      </c>
      <c r="Q360" s="8">
        <f>COUNTIF(K$4:K360,K360)</f>
        <v>9</v>
      </c>
    </row>
    <row r="361" spans="1:17" x14ac:dyDescent="0.25">
      <c r="A361" s="35">
        <f t="shared" si="31"/>
        <v>30000</v>
      </c>
      <c r="B361" s="8">
        <f t="shared" si="32"/>
        <v>44921</v>
      </c>
      <c r="C361" s="8">
        <f t="shared" si="33"/>
        <v>44896</v>
      </c>
      <c r="D361" s="38">
        <f t="shared" si="34"/>
        <v>119822.02</v>
      </c>
      <c r="E361" s="39">
        <f t="shared" si="35"/>
        <v>12</v>
      </c>
      <c r="F361" s="42" t="s">
        <v>299</v>
      </c>
      <c r="G361" s="42" t="s">
        <v>797</v>
      </c>
      <c r="H361" s="42" t="s">
        <v>798</v>
      </c>
      <c r="I361" s="42" t="s">
        <v>105</v>
      </c>
      <c r="J361" s="44">
        <v>44921</v>
      </c>
      <c r="K361" s="43">
        <v>30000</v>
      </c>
      <c r="L361" s="44">
        <v>44896</v>
      </c>
      <c r="M361" s="8" t="str">
        <f>VLOOKUP(MONTH($J361),Lookup!$A$2:$B$13,2,0)&amp;" "&amp;YEAR($J361)</f>
        <v>Dec 2022</v>
      </c>
      <c r="N361" s="34">
        <f t="shared" si="30"/>
        <v>44921</v>
      </c>
      <c r="O361" s="8">
        <f>IF(ISERROR(VLOOKUP($I361,Lookup!$H$2:$I$11,2,0)),"",VLOOKUP($I361,Lookup!$H$2:$I$11,2,0))</f>
        <v>0.02</v>
      </c>
      <c r="P361" s="8">
        <f>COUNTIF(J$4:J361,J361)</f>
        <v>4</v>
      </c>
      <c r="Q361" s="8">
        <f>COUNTIF(K$4:K361,K361)</f>
        <v>1</v>
      </c>
    </row>
    <row r="362" spans="1:17" x14ac:dyDescent="0.25">
      <c r="A362" s="35">
        <f t="shared" si="31"/>
        <v>50001</v>
      </c>
      <c r="B362" s="8">
        <f t="shared" si="32"/>
        <v>44985</v>
      </c>
      <c r="C362" s="8">
        <f t="shared" si="33"/>
        <v>44897</v>
      </c>
      <c r="D362" s="38">
        <f t="shared" si="34"/>
        <v>139971.01999999999</v>
      </c>
      <c r="E362" s="39">
        <f t="shared" si="35"/>
        <v>15</v>
      </c>
      <c r="F362" s="42" t="s">
        <v>106</v>
      </c>
      <c r="G362" s="42" t="s">
        <v>799</v>
      </c>
      <c r="H362" s="42" t="s">
        <v>800</v>
      </c>
      <c r="I362" s="42" t="s">
        <v>105</v>
      </c>
      <c r="J362" s="44">
        <v>44985</v>
      </c>
      <c r="K362" s="43">
        <v>50001</v>
      </c>
      <c r="L362" s="44">
        <v>44897</v>
      </c>
      <c r="M362" s="8" t="str">
        <f>VLOOKUP(MONTH($J362),Lookup!$A$2:$B$13,2,0)&amp;" "&amp;YEAR($J362)</f>
        <v>Feb 2023</v>
      </c>
      <c r="N362" s="34">
        <f t="shared" si="30"/>
        <v>44985</v>
      </c>
      <c r="O362" s="8">
        <f>IF(ISERROR(VLOOKUP($I362,Lookup!$H$2:$I$11,2,0)),"",VLOOKUP($I362,Lookup!$H$2:$I$11,2,0))</f>
        <v>0.02</v>
      </c>
      <c r="P362" s="8">
        <f>COUNTIF(J$4:J362,J362)</f>
        <v>14</v>
      </c>
      <c r="Q362" s="8">
        <f>COUNTIF(K$4:K362,K362)</f>
        <v>74</v>
      </c>
    </row>
    <row r="363" spans="1:17" x14ac:dyDescent="0.25">
      <c r="A363" s="35">
        <f t="shared" si="31"/>
        <v>100000</v>
      </c>
      <c r="B363" s="8">
        <f t="shared" si="32"/>
        <v>44916</v>
      </c>
      <c r="C363" s="8">
        <f t="shared" si="33"/>
        <v>44902</v>
      </c>
      <c r="D363" s="38">
        <f t="shared" si="34"/>
        <v>189839.1</v>
      </c>
      <c r="E363" s="39">
        <f t="shared" si="35"/>
        <v>17</v>
      </c>
      <c r="F363" s="42" t="s">
        <v>281</v>
      </c>
      <c r="G363" s="42" t="s">
        <v>801</v>
      </c>
      <c r="H363" s="42" t="s">
        <v>802</v>
      </c>
      <c r="I363" s="42" t="s">
        <v>102</v>
      </c>
      <c r="J363" s="44">
        <v>44916</v>
      </c>
      <c r="K363" s="43">
        <v>100000</v>
      </c>
      <c r="L363" s="44">
        <v>44902</v>
      </c>
      <c r="M363" s="8" t="str">
        <f>VLOOKUP(MONTH($J363),Lookup!$A$2:$B$13,2,0)&amp;" "&amp;YEAR($J363)</f>
        <v>Dec 2022</v>
      </c>
      <c r="N363" s="34">
        <f t="shared" si="30"/>
        <v>44916</v>
      </c>
      <c r="O363" s="8">
        <f>IF(ISERROR(VLOOKUP($I363,Lookup!$H$2:$I$11,2,0)),"",VLOOKUP($I363,Lookup!$H$2:$I$11,2,0))</f>
        <v>0.1</v>
      </c>
      <c r="P363" s="8">
        <f>COUNTIF(J$4:J363,J363)</f>
        <v>10</v>
      </c>
      <c r="Q363" s="8">
        <f>COUNTIF(K$4:K363,K363)</f>
        <v>11</v>
      </c>
    </row>
    <row r="364" spans="1:17" x14ac:dyDescent="0.25">
      <c r="A364" s="35">
        <f t="shared" si="31"/>
        <v>50000</v>
      </c>
      <c r="B364" s="8">
        <f t="shared" si="32"/>
        <v>44926</v>
      </c>
      <c r="C364" s="8">
        <f t="shared" si="33"/>
        <v>44904</v>
      </c>
      <c r="D364" s="38">
        <f t="shared" si="34"/>
        <v>139897.01999999999</v>
      </c>
      <c r="E364" s="39">
        <f t="shared" si="35"/>
        <v>18</v>
      </c>
      <c r="F364" s="42" t="s">
        <v>188</v>
      </c>
      <c r="G364" s="42" t="s">
        <v>803</v>
      </c>
      <c r="H364" s="42" t="s">
        <v>804</v>
      </c>
      <c r="I364" s="42" t="s">
        <v>105</v>
      </c>
      <c r="J364" s="44">
        <v>44926</v>
      </c>
      <c r="K364" s="43">
        <v>50000</v>
      </c>
      <c r="L364" s="44">
        <v>44904</v>
      </c>
      <c r="M364" s="8" t="str">
        <f>VLOOKUP(MONTH($J364),Lookup!$A$2:$B$13,2,0)&amp;" "&amp;YEAR($J364)</f>
        <v>Dec 2022</v>
      </c>
      <c r="N364" s="34">
        <f t="shared" si="30"/>
        <v>44926</v>
      </c>
      <c r="O364" s="8">
        <f>IF(ISERROR(VLOOKUP($I364,Lookup!$H$2:$I$11,2,0)),"",VLOOKUP($I364,Lookup!$H$2:$I$11,2,0))</f>
        <v>0.02</v>
      </c>
      <c r="P364" s="8">
        <f>COUNTIF(J$4:J364,J364)</f>
        <v>27</v>
      </c>
      <c r="Q364" s="8">
        <f>COUNTIF(K$4:K364,K364)</f>
        <v>40</v>
      </c>
    </row>
    <row r="365" spans="1:17" x14ac:dyDescent="0.25">
      <c r="A365" s="35">
        <f t="shared" si="31"/>
        <v>60000</v>
      </c>
      <c r="B365" s="8">
        <f t="shared" si="32"/>
        <v>44924</v>
      </c>
      <c r="C365" s="8">
        <f t="shared" si="33"/>
        <v>44909</v>
      </c>
      <c r="D365" s="38">
        <f t="shared" si="34"/>
        <v>149849.01999999999</v>
      </c>
      <c r="E365" s="39">
        <f t="shared" si="35"/>
        <v>15</v>
      </c>
      <c r="F365" s="42" t="s">
        <v>208</v>
      </c>
      <c r="G365" s="42" t="s">
        <v>805</v>
      </c>
      <c r="H365" s="42" t="s">
        <v>806</v>
      </c>
      <c r="I365" s="42" t="s">
        <v>105</v>
      </c>
      <c r="J365" s="44">
        <v>44924</v>
      </c>
      <c r="K365" s="43">
        <v>60000</v>
      </c>
      <c r="L365" s="44">
        <v>44909</v>
      </c>
      <c r="M365" s="8" t="str">
        <f>VLOOKUP(MONTH($J365),Lookup!$A$2:$B$13,2,0)&amp;" "&amp;YEAR($J365)</f>
        <v>Dec 2022</v>
      </c>
      <c r="N365" s="34">
        <f t="shared" si="30"/>
        <v>44924</v>
      </c>
      <c r="O365" s="8">
        <f>IF(ISERROR(VLOOKUP($I365,Lookup!$H$2:$I$11,2,0)),"",VLOOKUP($I365,Lookup!$H$2:$I$11,2,0))</f>
        <v>0.02</v>
      </c>
      <c r="P365" s="8">
        <f>COUNTIF(J$4:J365,J365)</f>
        <v>4</v>
      </c>
      <c r="Q365" s="8">
        <f>COUNTIF(K$4:K365,K365)</f>
        <v>12</v>
      </c>
    </row>
    <row r="366" spans="1:17" x14ac:dyDescent="0.25">
      <c r="A366" s="35">
        <f t="shared" si="31"/>
        <v>50000</v>
      </c>
      <c r="B366" s="8">
        <f t="shared" si="32"/>
        <v>44957</v>
      </c>
      <c r="C366" s="8">
        <f t="shared" si="33"/>
        <v>44943</v>
      </c>
      <c r="D366" s="38">
        <f t="shared" si="34"/>
        <v>139959.01999999999</v>
      </c>
      <c r="E366" s="39">
        <f t="shared" si="35"/>
        <v>22</v>
      </c>
      <c r="F366" s="42" t="s">
        <v>122</v>
      </c>
      <c r="G366" s="42" t="s">
        <v>807</v>
      </c>
      <c r="H366" s="42" t="s">
        <v>808</v>
      </c>
      <c r="I366" s="42" t="s">
        <v>105</v>
      </c>
      <c r="J366" s="44">
        <v>44957</v>
      </c>
      <c r="K366" s="43">
        <v>50000</v>
      </c>
      <c r="L366" s="44">
        <v>44943</v>
      </c>
      <c r="M366" s="8" t="str">
        <f>VLOOKUP(MONTH($J366),Lookup!$A$2:$B$13,2,0)&amp;" "&amp;YEAR($J366)</f>
        <v>Jan 2023</v>
      </c>
      <c r="N366" s="34">
        <f t="shared" si="30"/>
        <v>44957</v>
      </c>
      <c r="O366" s="8">
        <f>IF(ISERROR(VLOOKUP($I366,Lookup!$H$2:$I$11,2,0)),"",VLOOKUP($I366,Lookup!$H$2:$I$11,2,0))</f>
        <v>0.02</v>
      </c>
      <c r="P366" s="8">
        <f>COUNTIF(J$4:J366,J366)</f>
        <v>18</v>
      </c>
      <c r="Q366" s="8">
        <f>COUNTIF(K$4:K366,K366)</f>
        <v>41</v>
      </c>
    </row>
    <row r="367" spans="1:17" ht="30" x14ac:dyDescent="0.25">
      <c r="A367" s="35">
        <f t="shared" si="31"/>
        <v>50001</v>
      </c>
      <c r="B367" s="8">
        <f t="shared" si="32"/>
        <v>44938</v>
      </c>
      <c r="C367" s="8">
        <f t="shared" si="33"/>
        <v>44902</v>
      </c>
      <c r="D367" s="38">
        <f t="shared" si="34"/>
        <v>139921.1</v>
      </c>
      <c r="E367" s="39">
        <f t="shared" si="35"/>
        <v>23</v>
      </c>
      <c r="F367" s="42" t="s">
        <v>208</v>
      </c>
      <c r="G367" s="42" t="s">
        <v>809</v>
      </c>
      <c r="H367" s="42" t="s">
        <v>809</v>
      </c>
      <c r="I367" s="42" t="s">
        <v>102</v>
      </c>
      <c r="J367" s="44">
        <v>44938</v>
      </c>
      <c r="K367" s="43">
        <v>50001</v>
      </c>
      <c r="L367" s="44">
        <v>44902</v>
      </c>
      <c r="M367" s="8" t="str">
        <f>VLOOKUP(MONTH($J367),Lookup!$A$2:$B$13,2,0)&amp;" "&amp;YEAR($J367)</f>
        <v>Jan 2023</v>
      </c>
      <c r="N367" s="34">
        <f t="shared" si="30"/>
        <v>44938</v>
      </c>
      <c r="O367" s="8">
        <f>IF(ISERROR(VLOOKUP($I367,Lookup!$H$2:$I$11,2,0)),"",VLOOKUP($I367,Lookup!$H$2:$I$11,2,0))</f>
        <v>0.1</v>
      </c>
      <c r="P367" s="8">
        <f>COUNTIF(J$4:J367,J367)</f>
        <v>5</v>
      </c>
      <c r="Q367" s="8">
        <f>COUNTIF(K$4:K367,K367)</f>
        <v>75</v>
      </c>
    </row>
    <row r="368" spans="1:17" x14ac:dyDescent="0.25">
      <c r="A368" s="35">
        <f t="shared" si="31"/>
        <v>50001</v>
      </c>
      <c r="B368" s="8">
        <f t="shared" si="32"/>
        <v>44926</v>
      </c>
      <c r="C368" s="8">
        <f t="shared" si="33"/>
        <v>44895</v>
      </c>
      <c r="D368" s="38">
        <f t="shared" si="34"/>
        <v>139926.01999999999</v>
      </c>
      <c r="E368" s="39">
        <f t="shared" si="35"/>
        <v>23</v>
      </c>
      <c r="F368" s="42" t="s">
        <v>117</v>
      </c>
      <c r="G368" s="42" t="s">
        <v>810</v>
      </c>
      <c r="H368" s="42" t="s">
        <v>811</v>
      </c>
      <c r="I368" s="42" t="s">
        <v>105</v>
      </c>
      <c r="J368" s="44">
        <v>44926</v>
      </c>
      <c r="K368" s="43">
        <v>50001</v>
      </c>
      <c r="L368" s="44">
        <v>44895</v>
      </c>
      <c r="M368" s="8" t="str">
        <f>VLOOKUP(MONTH($J368),Lookup!$A$2:$B$13,2,0)&amp;" "&amp;YEAR($J368)</f>
        <v>Dec 2022</v>
      </c>
      <c r="N368" s="34">
        <f t="shared" si="30"/>
        <v>44926</v>
      </c>
      <c r="O368" s="8">
        <f>IF(ISERROR(VLOOKUP($I368,Lookup!$H$2:$I$11,2,0)),"",VLOOKUP($I368,Lookup!$H$2:$I$11,2,0))</f>
        <v>0.02</v>
      </c>
      <c r="P368" s="8">
        <f>COUNTIF(J$4:J368,J368)</f>
        <v>28</v>
      </c>
      <c r="Q368" s="8">
        <f>COUNTIF(K$4:K368,K368)</f>
        <v>76</v>
      </c>
    </row>
    <row r="369" spans="1:17" x14ac:dyDescent="0.25">
      <c r="A369" s="35">
        <f t="shared" si="31"/>
        <v>1100000</v>
      </c>
      <c r="B369" s="8">
        <f t="shared" si="32"/>
        <v>44896</v>
      </c>
      <c r="C369" s="8">
        <f t="shared" si="33"/>
        <v>44908</v>
      </c>
      <c r="D369" s="38">
        <f t="shared" si="34"/>
        <v>1189811.1000000001</v>
      </c>
      <c r="E369" s="39">
        <f t="shared" si="35"/>
        <v>0</v>
      </c>
      <c r="F369" s="42" t="s">
        <v>176</v>
      </c>
      <c r="G369" s="42" t="s">
        <v>812</v>
      </c>
      <c r="H369" s="42" t="s">
        <v>813</v>
      </c>
      <c r="I369" s="42" t="s">
        <v>102</v>
      </c>
      <c r="J369" s="44">
        <v>44896</v>
      </c>
      <c r="K369" s="43">
        <v>1100000</v>
      </c>
      <c r="L369" s="44">
        <v>44908</v>
      </c>
      <c r="M369" s="8" t="str">
        <f>VLOOKUP(MONTH($J369),Lookup!$A$2:$B$13,2,0)&amp;" "&amp;YEAR($J369)</f>
        <v>Dec 2022</v>
      </c>
      <c r="N369" s="34">
        <f t="shared" si="30"/>
        <v>44896</v>
      </c>
      <c r="O369" s="8">
        <f>IF(ISERROR(VLOOKUP($I369,Lookup!$H$2:$I$11,2,0)),"",VLOOKUP($I369,Lookup!$H$2:$I$11,2,0))</f>
        <v>0.1</v>
      </c>
      <c r="P369" s="8">
        <f>COUNTIF(J$4:J369,J369)</f>
        <v>6</v>
      </c>
      <c r="Q369" s="8">
        <f>COUNTIF(K$4:K369,K369)</f>
        <v>1</v>
      </c>
    </row>
    <row r="370" spans="1:17" x14ac:dyDescent="0.25">
      <c r="A370" s="35">
        <f t="shared" si="31"/>
        <v>50000</v>
      </c>
      <c r="B370" s="8">
        <f t="shared" si="32"/>
        <v>44939</v>
      </c>
      <c r="C370" s="8">
        <f t="shared" si="33"/>
        <v>44908</v>
      </c>
      <c r="D370" s="38">
        <f t="shared" si="34"/>
        <v>139890.01999999999</v>
      </c>
      <c r="E370" s="39">
        <f t="shared" si="35"/>
        <v>14</v>
      </c>
      <c r="F370" s="42" t="s">
        <v>227</v>
      </c>
      <c r="G370" s="42" t="s">
        <v>814</v>
      </c>
      <c r="H370" s="42" t="s">
        <v>815</v>
      </c>
      <c r="I370" s="42" t="s">
        <v>105</v>
      </c>
      <c r="J370" s="44">
        <v>44939</v>
      </c>
      <c r="K370" s="43">
        <v>50000</v>
      </c>
      <c r="L370" s="44">
        <v>44908</v>
      </c>
      <c r="M370" s="8" t="str">
        <f>VLOOKUP(MONTH($J370),Lookup!$A$2:$B$13,2,0)&amp;" "&amp;YEAR($J370)</f>
        <v>Jan 2023</v>
      </c>
      <c r="N370" s="34">
        <f t="shared" si="30"/>
        <v>44939</v>
      </c>
      <c r="O370" s="8">
        <f>IF(ISERROR(VLOOKUP($I370,Lookup!$H$2:$I$11,2,0)),"",VLOOKUP($I370,Lookup!$H$2:$I$11,2,0))</f>
        <v>0.02</v>
      </c>
      <c r="P370" s="8">
        <f>COUNTIF(J$4:J370,J370)</f>
        <v>1</v>
      </c>
      <c r="Q370" s="8">
        <f>COUNTIF(K$4:K370,K370)</f>
        <v>42</v>
      </c>
    </row>
    <row r="371" spans="1:17" x14ac:dyDescent="0.25">
      <c r="A371" s="35">
        <f t="shared" si="31"/>
        <v>50000</v>
      </c>
      <c r="B371" s="8">
        <f t="shared" si="32"/>
        <v>44945</v>
      </c>
      <c r="C371" s="8">
        <f t="shared" si="33"/>
        <v>44894</v>
      </c>
      <c r="D371" s="38">
        <f t="shared" si="34"/>
        <v>139885.01999999999</v>
      </c>
      <c r="E371" s="39">
        <f t="shared" si="35"/>
        <v>18</v>
      </c>
      <c r="F371" s="42" t="s">
        <v>293</v>
      </c>
      <c r="G371" s="42" t="s">
        <v>816</v>
      </c>
      <c r="H371" s="42" t="s">
        <v>817</v>
      </c>
      <c r="I371" s="42" t="s">
        <v>105</v>
      </c>
      <c r="J371" s="44">
        <v>44945</v>
      </c>
      <c r="K371" s="43">
        <v>50000</v>
      </c>
      <c r="L371" s="44">
        <v>44894</v>
      </c>
      <c r="M371" s="8" t="str">
        <f>VLOOKUP(MONTH($J371),Lookup!$A$2:$B$13,2,0)&amp;" "&amp;YEAR($J371)</f>
        <v>Jan 2023</v>
      </c>
      <c r="N371" s="34">
        <f t="shared" si="30"/>
        <v>44945</v>
      </c>
      <c r="O371" s="8">
        <f>IF(ISERROR(VLOOKUP($I371,Lookup!$H$2:$I$11,2,0)),"",VLOOKUP($I371,Lookup!$H$2:$I$11,2,0))</f>
        <v>0.02</v>
      </c>
      <c r="P371" s="8">
        <f>COUNTIF(J$4:J371,J371)</f>
        <v>3</v>
      </c>
      <c r="Q371" s="8">
        <f>COUNTIF(K$4:K371,K371)</f>
        <v>43</v>
      </c>
    </row>
    <row r="372" spans="1:17" ht="30" x14ac:dyDescent="0.25">
      <c r="A372" s="35">
        <f t="shared" si="31"/>
        <v>50000</v>
      </c>
      <c r="B372" s="8">
        <f t="shared" si="32"/>
        <v>44911</v>
      </c>
      <c r="C372" s="8">
        <f t="shared" si="33"/>
        <v>44907</v>
      </c>
      <c r="D372" s="38">
        <f t="shared" si="34"/>
        <v>139868.01999999999</v>
      </c>
      <c r="E372" s="39">
        <f t="shared" si="35"/>
        <v>21</v>
      </c>
      <c r="F372" s="42" t="s">
        <v>176</v>
      </c>
      <c r="G372" s="42" t="s">
        <v>818</v>
      </c>
      <c r="H372" s="42" t="s">
        <v>819</v>
      </c>
      <c r="I372" s="42" t="s">
        <v>105</v>
      </c>
      <c r="J372" s="44">
        <v>44911</v>
      </c>
      <c r="K372" s="43">
        <v>50000</v>
      </c>
      <c r="L372" s="44">
        <v>44907</v>
      </c>
      <c r="M372" s="8" t="str">
        <f>VLOOKUP(MONTH($J372),Lookup!$A$2:$B$13,2,0)&amp;" "&amp;YEAR($J372)</f>
        <v>Dec 2022</v>
      </c>
      <c r="N372" s="34">
        <f t="shared" si="30"/>
        <v>44911</v>
      </c>
      <c r="O372" s="8">
        <f>IF(ISERROR(VLOOKUP($I372,Lookup!$H$2:$I$11,2,0)),"",VLOOKUP($I372,Lookup!$H$2:$I$11,2,0))</f>
        <v>0.02</v>
      </c>
      <c r="P372" s="8">
        <f>COUNTIF(J$4:J372,J372)</f>
        <v>6</v>
      </c>
      <c r="Q372" s="8">
        <f>COUNTIF(K$4:K372,K372)</f>
        <v>44</v>
      </c>
    </row>
    <row r="373" spans="1:17" x14ac:dyDescent="0.25">
      <c r="A373" s="35">
        <f t="shared" si="31"/>
        <v>50001</v>
      </c>
      <c r="B373" s="8">
        <f t="shared" si="32"/>
        <v>44985</v>
      </c>
      <c r="C373" s="8">
        <f t="shared" si="33"/>
        <v>44895</v>
      </c>
      <c r="D373" s="38">
        <f t="shared" si="34"/>
        <v>139973.01999999999</v>
      </c>
      <c r="E373" s="39">
        <f t="shared" si="35"/>
        <v>25</v>
      </c>
      <c r="F373" s="42" t="s">
        <v>246</v>
      </c>
      <c r="G373" s="42" t="s">
        <v>820</v>
      </c>
      <c r="H373" s="42" t="s">
        <v>821</v>
      </c>
      <c r="I373" s="42" t="s">
        <v>105</v>
      </c>
      <c r="J373" s="44">
        <v>44985</v>
      </c>
      <c r="K373" s="43">
        <v>50001</v>
      </c>
      <c r="L373" s="44">
        <v>44895</v>
      </c>
      <c r="M373" s="8" t="str">
        <f>VLOOKUP(MONTH($J373),Lookup!$A$2:$B$13,2,0)&amp;" "&amp;YEAR($J373)</f>
        <v>Feb 2023</v>
      </c>
      <c r="N373" s="34">
        <f t="shared" si="30"/>
        <v>44985</v>
      </c>
      <c r="O373" s="8">
        <f>IF(ISERROR(VLOOKUP($I373,Lookup!$H$2:$I$11,2,0)),"",VLOOKUP($I373,Lookup!$H$2:$I$11,2,0))</f>
        <v>0.02</v>
      </c>
      <c r="P373" s="8">
        <f>COUNTIF(J$4:J373,J373)</f>
        <v>15</v>
      </c>
      <c r="Q373" s="8">
        <f>COUNTIF(K$4:K373,K373)</f>
        <v>77</v>
      </c>
    </row>
    <row r="374" spans="1:17" x14ac:dyDescent="0.25">
      <c r="A374" s="35">
        <f t="shared" si="31"/>
        <v>60000</v>
      </c>
      <c r="B374" s="8">
        <f t="shared" si="32"/>
        <v>44927</v>
      </c>
      <c r="C374" s="8">
        <f t="shared" si="33"/>
        <v>44910</v>
      </c>
      <c r="D374" s="38">
        <f t="shared" si="34"/>
        <v>149865.1</v>
      </c>
      <c r="E374" s="39">
        <f t="shared" si="35"/>
        <v>14</v>
      </c>
      <c r="F374" s="42" t="s">
        <v>128</v>
      </c>
      <c r="G374" s="42" t="s">
        <v>822</v>
      </c>
      <c r="H374" s="42" t="s">
        <v>823</v>
      </c>
      <c r="I374" s="42" t="s">
        <v>102</v>
      </c>
      <c r="J374" s="44">
        <v>44927</v>
      </c>
      <c r="K374" s="43">
        <v>60000</v>
      </c>
      <c r="L374" s="44">
        <v>44910</v>
      </c>
      <c r="M374" s="8" t="str">
        <f>VLOOKUP(MONTH($J374),Lookup!$A$2:$B$13,2,0)&amp;" "&amp;YEAR($J374)</f>
        <v>Jan 2023</v>
      </c>
      <c r="N374" s="34">
        <f t="shared" si="30"/>
        <v>44927</v>
      </c>
      <c r="O374" s="8">
        <f>IF(ISERROR(VLOOKUP($I374,Lookup!$H$2:$I$11,2,0)),"",VLOOKUP($I374,Lookup!$H$2:$I$11,2,0))</f>
        <v>0.1</v>
      </c>
      <c r="P374" s="8">
        <f>COUNTIF(J$4:J374,J374)</f>
        <v>15</v>
      </c>
      <c r="Q374" s="8">
        <f>COUNTIF(K$4:K374,K374)</f>
        <v>13</v>
      </c>
    </row>
    <row r="375" spans="1:17" x14ac:dyDescent="0.25">
      <c r="A375" s="35">
        <f t="shared" si="31"/>
        <v>25000</v>
      </c>
      <c r="B375" s="8">
        <f t="shared" si="32"/>
        <v>44946</v>
      </c>
      <c r="C375" s="8">
        <f t="shared" si="33"/>
        <v>44909</v>
      </c>
      <c r="D375" s="38">
        <f t="shared" si="34"/>
        <v>114859.1</v>
      </c>
      <c r="E375" s="39">
        <f t="shared" si="35"/>
        <v>15</v>
      </c>
      <c r="F375" s="42" t="s">
        <v>309</v>
      </c>
      <c r="G375" s="42" t="s">
        <v>824</v>
      </c>
      <c r="H375" s="42" t="s">
        <v>825</v>
      </c>
      <c r="I375" s="42" t="s">
        <v>102</v>
      </c>
      <c r="J375" s="44">
        <v>44946</v>
      </c>
      <c r="K375" s="43">
        <v>25000</v>
      </c>
      <c r="L375" s="44">
        <v>44909</v>
      </c>
      <c r="M375" s="8" t="str">
        <f>VLOOKUP(MONTH($J375),Lookup!$A$2:$B$13,2,0)&amp;" "&amp;YEAR($J375)</f>
        <v>Jan 2023</v>
      </c>
      <c r="N375" s="34">
        <f t="shared" si="30"/>
        <v>44946</v>
      </c>
      <c r="O375" s="8">
        <f>IF(ISERROR(VLOOKUP($I375,Lookup!$H$2:$I$11,2,0)),"",VLOOKUP($I375,Lookup!$H$2:$I$11,2,0))</f>
        <v>0.1</v>
      </c>
      <c r="P375" s="8">
        <f>COUNTIF(J$4:J375,J375)</f>
        <v>2</v>
      </c>
      <c r="Q375" s="8">
        <f>COUNTIF(K$4:K375,K375)</f>
        <v>2</v>
      </c>
    </row>
    <row r="376" spans="1:17" x14ac:dyDescent="0.25">
      <c r="A376" s="35">
        <f t="shared" si="31"/>
        <v>50000</v>
      </c>
      <c r="B376" s="8">
        <f t="shared" si="32"/>
        <v>44902</v>
      </c>
      <c r="C376" s="8">
        <f t="shared" si="33"/>
        <v>44908</v>
      </c>
      <c r="D376" s="38">
        <f t="shared" si="34"/>
        <v>139857.01999999999</v>
      </c>
      <c r="E376" s="39">
        <f t="shared" si="35"/>
        <v>24</v>
      </c>
      <c r="F376" s="42" t="s">
        <v>349</v>
      </c>
      <c r="G376" s="42" t="s">
        <v>826</v>
      </c>
      <c r="H376" s="42" t="s">
        <v>827</v>
      </c>
      <c r="I376" s="42" t="s">
        <v>105</v>
      </c>
      <c r="J376" s="44">
        <v>44902</v>
      </c>
      <c r="K376" s="43">
        <v>50000</v>
      </c>
      <c r="L376" s="44">
        <v>44908</v>
      </c>
      <c r="M376" s="8" t="str">
        <f>VLOOKUP(MONTH($J376),Lookup!$A$2:$B$13,2,0)&amp;" "&amp;YEAR($J376)</f>
        <v>Dec 2022</v>
      </c>
      <c r="N376" s="34">
        <f t="shared" si="30"/>
        <v>44902</v>
      </c>
      <c r="O376" s="8">
        <f>IF(ISERROR(VLOOKUP($I376,Lookup!$H$2:$I$11,2,0)),"",VLOOKUP($I376,Lookup!$H$2:$I$11,2,0))</f>
        <v>0.02</v>
      </c>
      <c r="P376" s="8">
        <f>COUNTIF(J$4:J376,J376)</f>
        <v>2</v>
      </c>
      <c r="Q376" s="8">
        <f>COUNTIF(K$4:K376,K376)</f>
        <v>45</v>
      </c>
    </row>
    <row r="377" spans="1:17" x14ac:dyDescent="0.25">
      <c r="A377" s="35">
        <f t="shared" si="31"/>
        <v>50001</v>
      </c>
      <c r="B377" s="8">
        <f t="shared" si="32"/>
        <v>44909</v>
      </c>
      <c r="C377" s="8">
        <f t="shared" si="33"/>
        <v>44907</v>
      </c>
      <c r="D377" s="38">
        <f t="shared" si="34"/>
        <v>139898.1</v>
      </c>
      <c r="E377" s="39">
        <f t="shared" si="35"/>
        <v>24</v>
      </c>
      <c r="F377" s="42" t="s">
        <v>122</v>
      </c>
      <c r="G377" s="42" t="s">
        <v>828</v>
      </c>
      <c r="H377" s="42" t="s">
        <v>828</v>
      </c>
      <c r="I377" s="42" t="s">
        <v>102</v>
      </c>
      <c r="J377" s="44">
        <v>44909</v>
      </c>
      <c r="K377" s="43">
        <v>50001</v>
      </c>
      <c r="L377" s="44">
        <v>44907</v>
      </c>
      <c r="M377" s="8" t="str">
        <f>VLOOKUP(MONTH($J377),Lookup!$A$2:$B$13,2,0)&amp;" "&amp;YEAR($J377)</f>
        <v>Dec 2022</v>
      </c>
      <c r="N377" s="34">
        <f t="shared" si="30"/>
        <v>44909</v>
      </c>
      <c r="O377" s="8">
        <f>IF(ISERROR(VLOOKUP($I377,Lookup!$H$2:$I$11,2,0)),"",VLOOKUP($I377,Lookup!$H$2:$I$11,2,0))</f>
        <v>0.1</v>
      </c>
      <c r="P377" s="8">
        <f>COUNTIF(J$4:J377,J377)</f>
        <v>3</v>
      </c>
      <c r="Q377" s="8">
        <f>COUNTIF(K$4:K377,K377)</f>
        <v>78</v>
      </c>
    </row>
    <row r="378" spans="1:17" x14ac:dyDescent="0.25">
      <c r="A378" s="35">
        <f t="shared" si="31"/>
        <v>55001</v>
      </c>
      <c r="B378" s="8">
        <f t="shared" si="32"/>
        <v>44943</v>
      </c>
      <c r="C378" s="8">
        <f t="shared" si="33"/>
        <v>44908</v>
      </c>
      <c r="D378" s="38">
        <f t="shared" si="34"/>
        <v>144860.1</v>
      </c>
      <c r="E378" s="39">
        <f t="shared" si="35"/>
        <v>19</v>
      </c>
      <c r="F378" s="42" t="s">
        <v>122</v>
      </c>
      <c r="G378" s="42" t="s">
        <v>829</v>
      </c>
      <c r="H378" s="42" t="s">
        <v>830</v>
      </c>
      <c r="I378" s="42" t="s">
        <v>102</v>
      </c>
      <c r="J378" s="44">
        <v>44943</v>
      </c>
      <c r="K378" s="43">
        <v>55001</v>
      </c>
      <c r="L378" s="44">
        <v>44908</v>
      </c>
      <c r="M378" s="8" t="str">
        <f>VLOOKUP(MONTH($J378),Lookup!$A$2:$B$13,2,0)&amp;" "&amp;YEAR($J378)</f>
        <v>Jan 2023</v>
      </c>
      <c r="N378" s="34">
        <f t="shared" si="30"/>
        <v>44943</v>
      </c>
      <c r="O378" s="8">
        <f>IF(ISERROR(VLOOKUP($I378,Lookup!$H$2:$I$11,2,0)),"",VLOOKUP($I378,Lookup!$H$2:$I$11,2,0))</f>
        <v>0.1</v>
      </c>
      <c r="P378" s="8">
        <f>COUNTIF(J$4:J378,J378)</f>
        <v>4</v>
      </c>
      <c r="Q378" s="8">
        <f>COUNTIF(K$4:K378,K378)</f>
        <v>4</v>
      </c>
    </row>
    <row r="379" spans="1:17" x14ac:dyDescent="0.25">
      <c r="A379" s="35">
        <f t="shared" si="31"/>
        <v>100000</v>
      </c>
      <c r="B379" s="8">
        <f t="shared" si="32"/>
        <v>44923</v>
      </c>
      <c r="C379" s="8">
        <f t="shared" si="33"/>
        <v>44909</v>
      </c>
      <c r="D379" s="38">
        <f t="shared" si="34"/>
        <v>189850.1</v>
      </c>
      <c r="E379" s="39">
        <f t="shared" si="35"/>
        <v>7</v>
      </c>
      <c r="F379" s="42" t="s">
        <v>153</v>
      </c>
      <c r="G379" s="42" t="s">
        <v>831</v>
      </c>
      <c r="H379" s="42" t="s">
        <v>831</v>
      </c>
      <c r="I379" s="42" t="s">
        <v>102</v>
      </c>
      <c r="J379" s="44">
        <v>44923</v>
      </c>
      <c r="K379" s="43">
        <v>100000</v>
      </c>
      <c r="L379" s="44">
        <v>44909</v>
      </c>
      <c r="M379" s="8" t="str">
        <f>VLOOKUP(MONTH($J379),Lookup!$A$2:$B$13,2,0)&amp;" "&amp;YEAR($J379)</f>
        <v>Dec 2022</v>
      </c>
      <c r="N379" s="34">
        <f t="shared" si="30"/>
        <v>44923</v>
      </c>
      <c r="O379" s="8">
        <f>IF(ISERROR(VLOOKUP($I379,Lookup!$H$2:$I$11,2,0)),"",VLOOKUP($I379,Lookup!$H$2:$I$11,2,0))</f>
        <v>0.1</v>
      </c>
      <c r="P379" s="8">
        <f>COUNTIF(J$4:J379,J379)</f>
        <v>6</v>
      </c>
      <c r="Q379" s="8">
        <f>COUNTIF(K$4:K379,K379)</f>
        <v>12</v>
      </c>
    </row>
    <row r="380" spans="1:17" x14ac:dyDescent="0.25">
      <c r="A380" s="35">
        <f t="shared" si="31"/>
        <v>115000</v>
      </c>
      <c r="B380" s="8">
        <f t="shared" si="32"/>
        <v>44925</v>
      </c>
      <c r="C380" s="8">
        <f t="shared" si="33"/>
        <v>44900</v>
      </c>
      <c r="D380" s="38">
        <f t="shared" si="34"/>
        <v>204841.1</v>
      </c>
      <c r="E380" s="39">
        <f t="shared" si="35"/>
        <v>5</v>
      </c>
      <c r="F380" s="42" t="s">
        <v>134</v>
      </c>
      <c r="G380" s="42" t="s">
        <v>832</v>
      </c>
      <c r="H380" s="42" t="s">
        <v>833</v>
      </c>
      <c r="I380" s="42" t="s">
        <v>102</v>
      </c>
      <c r="J380" s="44">
        <v>44925</v>
      </c>
      <c r="K380" s="43">
        <v>115000</v>
      </c>
      <c r="L380" s="44">
        <v>44900</v>
      </c>
      <c r="M380" s="8" t="str">
        <f>VLOOKUP(MONTH($J380),Lookup!$A$2:$B$13,2,0)&amp;" "&amp;YEAR($J380)</f>
        <v>Dec 2022</v>
      </c>
      <c r="N380" s="34">
        <f t="shared" si="30"/>
        <v>44925</v>
      </c>
      <c r="O380" s="8">
        <f>IF(ISERROR(VLOOKUP($I380,Lookup!$H$2:$I$11,2,0)),"",VLOOKUP($I380,Lookup!$H$2:$I$11,2,0))</f>
        <v>0.1</v>
      </c>
      <c r="P380" s="8">
        <f>COUNTIF(J$4:J380,J380)</f>
        <v>15</v>
      </c>
      <c r="Q380" s="8">
        <f>COUNTIF(K$4:K380,K380)</f>
        <v>1</v>
      </c>
    </row>
    <row r="381" spans="1:17" x14ac:dyDescent="0.25">
      <c r="A381" s="35">
        <f t="shared" si="31"/>
        <v>150001</v>
      </c>
      <c r="B381" s="8">
        <f t="shared" si="32"/>
        <v>44985</v>
      </c>
      <c r="C381" s="8">
        <f t="shared" si="33"/>
        <v>44896</v>
      </c>
      <c r="D381" s="38">
        <f t="shared" si="34"/>
        <v>239903.02</v>
      </c>
      <c r="E381" s="39">
        <f t="shared" si="35"/>
        <v>8</v>
      </c>
      <c r="F381" s="42" t="s">
        <v>198</v>
      </c>
      <c r="G381" s="42" t="s">
        <v>834</v>
      </c>
      <c r="H381" s="42" t="s">
        <v>834</v>
      </c>
      <c r="I381" s="42" t="s">
        <v>105</v>
      </c>
      <c r="J381" s="44">
        <v>44985</v>
      </c>
      <c r="K381" s="43">
        <v>150001</v>
      </c>
      <c r="L381" s="44">
        <v>44896</v>
      </c>
      <c r="M381" s="8" t="str">
        <f>VLOOKUP(MONTH($J381),Lookup!$A$2:$B$13,2,0)&amp;" "&amp;YEAR($J381)</f>
        <v>Feb 2023</v>
      </c>
      <c r="N381" s="34">
        <f t="shared" si="30"/>
        <v>44985</v>
      </c>
      <c r="O381" s="8">
        <f>IF(ISERROR(VLOOKUP($I381,Lookup!$H$2:$I$11,2,0)),"",VLOOKUP($I381,Lookup!$H$2:$I$11,2,0))</f>
        <v>0.02</v>
      </c>
      <c r="P381" s="8">
        <f>COUNTIF(J$4:J381,J381)</f>
        <v>16</v>
      </c>
      <c r="Q381" s="8">
        <f>COUNTIF(K$4:K381,K381)</f>
        <v>5</v>
      </c>
    </row>
    <row r="382" spans="1:17" ht="30" x14ac:dyDescent="0.25">
      <c r="A382" s="35">
        <f t="shared" si="31"/>
        <v>300001</v>
      </c>
      <c r="B382" s="8">
        <f t="shared" si="32"/>
        <v>44926</v>
      </c>
      <c r="C382" s="8">
        <f t="shared" si="33"/>
        <v>44907</v>
      </c>
      <c r="D382" s="38">
        <f t="shared" si="34"/>
        <v>389867.1</v>
      </c>
      <c r="E382" s="39">
        <f t="shared" si="35"/>
        <v>0</v>
      </c>
      <c r="F382" s="42" t="s">
        <v>145</v>
      </c>
      <c r="G382" s="42" t="s">
        <v>835</v>
      </c>
      <c r="H382" s="42" t="s">
        <v>836</v>
      </c>
      <c r="I382" s="42" t="s">
        <v>102</v>
      </c>
      <c r="J382" s="44">
        <v>44926</v>
      </c>
      <c r="K382" s="43">
        <v>300001</v>
      </c>
      <c r="L382" s="44">
        <v>44907</v>
      </c>
      <c r="M382" s="8" t="str">
        <f>VLOOKUP(MONTH($J382),Lookup!$A$2:$B$13,2,0)&amp;" "&amp;YEAR($J382)</f>
        <v>Dec 2022</v>
      </c>
      <c r="N382" s="34">
        <f t="shared" si="30"/>
        <v>44926</v>
      </c>
      <c r="O382" s="8">
        <f>IF(ISERROR(VLOOKUP($I382,Lookup!$H$2:$I$11,2,0)),"",VLOOKUP($I382,Lookup!$H$2:$I$11,2,0))</f>
        <v>0.1</v>
      </c>
      <c r="P382" s="8">
        <f>COUNTIF(J$4:J382,J382)</f>
        <v>29</v>
      </c>
      <c r="Q382" s="8">
        <f>COUNTIF(K$4:K382,K382)</f>
        <v>4</v>
      </c>
    </row>
    <row r="383" spans="1:17" x14ac:dyDescent="0.25">
      <c r="A383" s="35">
        <f t="shared" si="31"/>
        <v>350000</v>
      </c>
      <c r="B383" s="8">
        <f t="shared" si="32"/>
        <v>44928</v>
      </c>
      <c r="C383" s="8">
        <f t="shared" si="33"/>
        <v>44903</v>
      </c>
      <c r="D383" s="38">
        <f t="shared" si="34"/>
        <v>439840.1</v>
      </c>
      <c r="E383" s="39">
        <f t="shared" si="35"/>
        <v>0</v>
      </c>
      <c r="F383" s="42" t="s">
        <v>148</v>
      </c>
      <c r="G383" s="42" t="s">
        <v>837</v>
      </c>
      <c r="H383" s="42" t="s">
        <v>838</v>
      </c>
      <c r="I383" s="42" t="s">
        <v>102</v>
      </c>
      <c r="J383" s="44">
        <v>44928</v>
      </c>
      <c r="K383" s="43">
        <v>350000</v>
      </c>
      <c r="L383" s="44">
        <v>44903</v>
      </c>
      <c r="M383" s="8" t="str">
        <f>VLOOKUP(MONTH($J383),Lookup!$A$2:$B$13,2,0)&amp;" "&amp;YEAR($J383)</f>
        <v>Jan 2023</v>
      </c>
      <c r="N383" s="34">
        <f t="shared" si="30"/>
        <v>44928</v>
      </c>
      <c r="O383" s="8">
        <f>IF(ISERROR(VLOOKUP($I383,Lookup!$H$2:$I$11,2,0)),"",VLOOKUP($I383,Lookup!$H$2:$I$11,2,0))</f>
        <v>0.1</v>
      </c>
      <c r="P383" s="8">
        <f>COUNTIF(J$4:J383,J383)</f>
        <v>8</v>
      </c>
      <c r="Q383" s="8">
        <f>COUNTIF(K$4:K383,K383)</f>
        <v>1</v>
      </c>
    </row>
    <row r="384" spans="1:17" x14ac:dyDescent="0.25">
      <c r="A384" s="35">
        <f t="shared" si="31"/>
        <v>100000</v>
      </c>
      <c r="B384" s="8">
        <f t="shared" si="32"/>
        <v>44926</v>
      </c>
      <c r="C384" s="8">
        <f t="shared" si="33"/>
        <v>44897</v>
      </c>
      <c r="D384" s="38">
        <f t="shared" si="34"/>
        <v>189866.02</v>
      </c>
      <c r="E384" s="39">
        <f t="shared" si="35"/>
        <v>3</v>
      </c>
      <c r="F384" s="42" t="s">
        <v>227</v>
      </c>
      <c r="G384" s="42" t="s">
        <v>839</v>
      </c>
      <c r="H384" s="42" t="s">
        <v>840</v>
      </c>
      <c r="I384" s="42" t="s">
        <v>105</v>
      </c>
      <c r="J384" s="44">
        <v>44926</v>
      </c>
      <c r="K384" s="43">
        <v>100000</v>
      </c>
      <c r="L384" s="44">
        <v>44897</v>
      </c>
      <c r="M384" s="8" t="str">
        <f>VLOOKUP(MONTH($J384),Lookup!$A$2:$B$13,2,0)&amp;" "&amp;YEAR($J384)</f>
        <v>Dec 2022</v>
      </c>
      <c r="N384" s="34">
        <f t="shared" si="30"/>
        <v>44926</v>
      </c>
      <c r="O384" s="8">
        <f>IF(ISERROR(VLOOKUP($I384,Lookup!$H$2:$I$11,2,0)),"",VLOOKUP($I384,Lookup!$H$2:$I$11,2,0))</f>
        <v>0.02</v>
      </c>
      <c r="P384" s="8">
        <f>COUNTIF(J$4:J384,J384)</f>
        <v>30</v>
      </c>
      <c r="Q384" s="8">
        <f>COUNTIF(K$4:K384,K384)</f>
        <v>13</v>
      </c>
    </row>
    <row r="385" spans="1:17" x14ac:dyDescent="0.25">
      <c r="A385" s="35">
        <f t="shared" si="31"/>
        <v>500000</v>
      </c>
      <c r="B385" s="8">
        <f t="shared" si="32"/>
        <v>44957</v>
      </c>
      <c r="C385" s="8">
        <f t="shared" si="33"/>
        <v>44902</v>
      </c>
      <c r="D385" s="38">
        <f t="shared" si="34"/>
        <v>589885.1</v>
      </c>
      <c r="E385" s="39">
        <f t="shared" si="35"/>
        <v>10</v>
      </c>
      <c r="F385" s="42" t="s">
        <v>103</v>
      </c>
      <c r="G385" s="42" t="s">
        <v>841</v>
      </c>
      <c r="H385" s="42" t="s">
        <v>842</v>
      </c>
      <c r="I385" s="42" t="s">
        <v>102</v>
      </c>
      <c r="J385" s="44">
        <v>44957</v>
      </c>
      <c r="K385" s="43">
        <v>500000</v>
      </c>
      <c r="L385" s="44">
        <v>44902</v>
      </c>
      <c r="M385" s="8" t="str">
        <f>VLOOKUP(MONTH($J385),Lookup!$A$2:$B$13,2,0)&amp;" "&amp;YEAR($J385)</f>
        <v>Jan 2023</v>
      </c>
      <c r="N385" s="34">
        <f t="shared" si="30"/>
        <v>44957</v>
      </c>
      <c r="O385" s="8">
        <f>IF(ISERROR(VLOOKUP($I385,Lookup!$H$2:$I$11,2,0)),"",VLOOKUP($I385,Lookup!$H$2:$I$11,2,0))</f>
        <v>0.1</v>
      </c>
      <c r="P385" s="8">
        <f>COUNTIF(J$4:J385,J385)</f>
        <v>19</v>
      </c>
      <c r="Q385" s="8">
        <f>COUNTIF(K$4:K385,K385)</f>
        <v>7</v>
      </c>
    </row>
    <row r="386" spans="1:17" x14ac:dyDescent="0.25">
      <c r="A386" s="35">
        <f t="shared" si="31"/>
        <v>50001</v>
      </c>
      <c r="B386" s="8">
        <f t="shared" si="32"/>
        <v>44951</v>
      </c>
      <c r="C386" s="8">
        <f t="shared" si="33"/>
        <v>44908</v>
      </c>
      <c r="D386" s="38">
        <f t="shared" si="34"/>
        <v>139946.01999999999</v>
      </c>
      <c r="E386" s="39">
        <f t="shared" si="35"/>
        <v>29</v>
      </c>
      <c r="F386" s="42" t="s">
        <v>145</v>
      </c>
      <c r="G386" s="42" t="s">
        <v>843</v>
      </c>
      <c r="H386" s="42" t="s">
        <v>844</v>
      </c>
      <c r="I386" s="42" t="s">
        <v>105</v>
      </c>
      <c r="J386" s="44">
        <v>44951</v>
      </c>
      <c r="K386" s="43">
        <v>50001</v>
      </c>
      <c r="L386" s="44">
        <v>44908</v>
      </c>
      <c r="M386" s="8" t="str">
        <f>VLOOKUP(MONTH($J386),Lookup!$A$2:$B$13,2,0)&amp;" "&amp;YEAR($J386)</f>
        <v>Jan 2023</v>
      </c>
      <c r="N386" s="34">
        <f t="shared" si="30"/>
        <v>44951</v>
      </c>
      <c r="O386" s="8">
        <f>IF(ISERROR(VLOOKUP($I386,Lookup!$H$2:$I$11,2,0)),"",VLOOKUP($I386,Lookup!$H$2:$I$11,2,0))</f>
        <v>0.02</v>
      </c>
      <c r="P386" s="8">
        <f>COUNTIF(J$4:J386,J386)</f>
        <v>7</v>
      </c>
      <c r="Q386" s="8">
        <f>COUNTIF(K$4:K386,K386)</f>
        <v>79</v>
      </c>
    </row>
    <row r="387" spans="1:17" x14ac:dyDescent="0.25">
      <c r="A387" s="35">
        <f t="shared" si="31"/>
        <v>85001</v>
      </c>
      <c r="B387" s="8">
        <f t="shared" si="32"/>
        <v>44938</v>
      </c>
      <c r="C387" s="8">
        <f t="shared" si="33"/>
        <v>44903</v>
      </c>
      <c r="D387" s="38">
        <f t="shared" si="34"/>
        <v>174849.1</v>
      </c>
      <c r="E387" s="39">
        <f t="shared" si="35"/>
        <v>4</v>
      </c>
      <c r="F387" s="42" t="s">
        <v>227</v>
      </c>
      <c r="G387" s="42" t="s">
        <v>845</v>
      </c>
      <c r="H387" s="42" t="s">
        <v>846</v>
      </c>
      <c r="I387" s="42" t="s">
        <v>102</v>
      </c>
      <c r="J387" s="44">
        <v>44938</v>
      </c>
      <c r="K387" s="43">
        <v>85001</v>
      </c>
      <c r="L387" s="44">
        <v>44903</v>
      </c>
      <c r="M387" s="8" t="str">
        <f>VLOOKUP(MONTH($J387),Lookup!$A$2:$B$13,2,0)&amp;" "&amp;YEAR($J387)</f>
        <v>Jan 2023</v>
      </c>
      <c r="N387" s="34">
        <f t="shared" si="30"/>
        <v>44938</v>
      </c>
      <c r="O387" s="8">
        <f>IF(ISERROR(VLOOKUP($I387,Lookup!$H$2:$I$11,2,0)),"",VLOOKUP($I387,Lookup!$H$2:$I$11,2,0))</f>
        <v>0.1</v>
      </c>
      <c r="P387" s="8">
        <f>COUNTIF(J$4:J387,J387)</f>
        <v>6</v>
      </c>
      <c r="Q387" s="8">
        <f>COUNTIF(K$4:K387,K387)</f>
        <v>1</v>
      </c>
    </row>
    <row r="388" spans="1:17" x14ac:dyDescent="0.25">
      <c r="A388" s="35">
        <f t="shared" si="31"/>
        <v>50000</v>
      </c>
      <c r="B388" s="8">
        <f t="shared" si="32"/>
        <v>44923</v>
      </c>
      <c r="C388" s="8">
        <f t="shared" si="33"/>
        <v>44909</v>
      </c>
      <c r="D388" s="38">
        <f t="shared" si="34"/>
        <v>139885.01999999999</v>
      </c>
      <c r="E388" s="39">
        <f t="shared" si="35"/>
        <v>38</v>
      </c>
      <c r="F388" s="42" t="s">
        <v>145</v>
      </c>
      <c r="G388" s="42" t="s">
        <v>847</v>
      </c>
      <c r="H388" s="42" t="s">
        <v>848</v>
      </c>
      <c r="I388" s="42" t="s">
        <v>105</v>
      </c>
      <c r="J388" s="44">
        <v>44923</v>
      </c>
      <c r="K388" s="43">
        <v>50000</v>
      </c>
      <c r="L388" s="44">
        <v>44909</v>
      </c>
      <c r="M388" s="8" t="str">
        <f>VLOOKUP(MONTH($J388),Lookup!$A$2:$B$13,2,0)&amp;" "&amp;YEAR($J388)</f>
        <v>Dec 2022</v>
      </c>
      <c r="N388" s="34">
        <f t="shared" ref="N388:N451" si="36">IF(ISBLANK($J388),"1/1/9999",J388)</f>
        <v>44923</v>
      </c>
      <c r="O388" s="8">
        <f>IF(ISERROR(VLOOKUP($I388,Lookup!$H$2:$I$11,2,0)),"",VLOOKUP($I388,Lookup!$H$2:$I$11,2,0))</f>
        <v>0.02</v>
      </c>
      <c r="P388" s="8">
        <f>COUNTIF(J$4:J388,J388)</f>
        <v>7</v>
      </c>
      <c r="Q388" s="8">
        <f>COUNTIF(K$4:K388,K388)</f>
        <v>46</v>
      </c>
    </row>
    <row r="389" spans="1:17" x14ac:dyDescent="0.25">
      <c r="A389" s="35">
        <f t="shared" ref="A389:A452" si="37">K389</f>
        <v>50000</v>
      </c>
      <c r="B389" s="8">
        <f t="shared" ref="B389:B452" si="38">J389</f>
        <v>44926</v>
      </c>
      <c r="C389" s="8">
        <f t="shared" ref="C389:C452" si="39">L389</f>
        <v>44895</v>
      </c>
      <c r="D389" s="38">
        <f t="shared" ref="D389:D452" si="40">SUM(A389:C389)+SUM(O389:Q389)</f>
        <v>139899.01999999999</v>
      </c>
      <c r="E389" s="39">
        <f t="shared" ref="E389:E452" si="41">IF($D389="","",COUNTIFS($F$4:$F$5000,$F389,$D$4:$D$5000,"&gt;"&amp;$D389))</f>
        <v>17</v>
      </c>
      <c r="F389" s="42" t="s">
        <v>188</v>
      </c>
      <c r="G389" s="42" t="s">
        <v>849</v>
      </c>
      <c r="H389" s="42" t="s">
        <v>850</v>
      </c>
      <c r="I389" s="42" t="s">
        <v>105</v>
      </c>
      <c r="J389" s="44">
        <v>44926</v>
      </c>
      <c r="K389" s="43">
        <v>50000</v>
      </c>
      <c r="L389" s="44">
        <v>44895</v>
      </c>
      <c r="M389" s="8" t="str">
        <f>VLOOKUP(MONTH($J389),Lookup!$A$2:$B$13,2,0)&amp;" "&amp;YEAR($J389)</f>
        <v>Dec 2022</v>
      </c>
      <c r="N389" s="34">
        <f t="shared" si="36"/>
        <v>44926</v>
      </c>
      <c r="O389" s="8">
        <f>IF(ISERROR(VLOOKUP($I389,Lookup!$H$2:$I$11,2,0)),"",VLOOKUP($I389,Lookup!$H$2:$I$11,2,0))</f>
        <v>0.02</v>
      </c>
      <c r="P389" s="8">
        <f>COUNTIF(J$4:J389,J389)</f>
        <v>31</v>
      </c>
      <c r="Q389" s="8">
        <f>COUNTIF(K$4:K389,K389)</f>
        <v>47</v>
      </c>
    </row>
    <row r="390" spans="1:17" x14ac:dyDescent="0.25">
      <c r="A390" s="35">
        <f t="shared" si="37"/>
        <v>50001</v>
      </c>
      <c r="B390" s="8">
        <f t="shared" si="38"/>
        <v>44911</v>
      </c>
      <c r="C390" s="8">
        <f t="shared" si="39"/>
        <v>44897</v>
      </c>
      <c r="D390" s="38">
        <f t="shared" si="40"/>
        <v>139896.01999999999</v>
      </c>
      <c r="E390" s="39">
        <f t="shared" si="41"/>
        <v>12</v>
      </c>
      <c r="F390" s="42" t="s">
        <v>371</v>
      </c>
      <c r="G390" s="42" t="s">
        <v>851</v>
      </c>
      <c r="H390" s="42" t="s">
        <v>852</v>
      </c>
      <c r="I390" s="42" t="s">
        <v>105</v>
      </c>
      <c r="J390" s="44">
        <v>44911</v>
      </c>
      <c r="K390" s="43">
        <v>50001</v>
      </c>
      <c r="L390" s="44">
        <v>44897</v>
      </c>
      <c r="M390" s="8" t="str">
        <f>VLOOKUP(MONTH($J390),Lookup!$A$2:$B$13,2,0)&amp;" "&amp;YEAR($J390)</f>
        <v>Dec 2022</v>
      </c>
      <c r="N390" s="34">
        <f t="shared" si="36"/>
        <v>44911</v>
      </c>
      <c r="O390" s="8">
        <f>IF(ISERROR(VLOOKUP($I390,Lookup!$H$2:$I$11,2,0)),"",VLOOKUP($I390,Lookup!$H$2:$I$11,2,0))</f>
        <v>0.02</v>
      </c>
      <c r="P390" s="8">
        <f>COUNTIF(J$4:J390,J390)</f>
        <v>7</v>
      </c>
      <c r="Q390" s="8">
        <f>COUNTIF(K$4:K390,K390)</f>
        <v>80</v>
      </c>
    </row>
    <row r="391" spans="1:17" x14ac:dyDescent="0.25">
      <c r="A391" s="35">
        <f t="shared" si="37"/>
        <v>75000</v>
      </c>
      <c r="B391" s="8">
        <f t="shared" si="38"/>
        <v>44897</v>
      </c>
      <c r="C391" s="8">
        <f t="shared" si="39"/>
        <v>44900</v>
      </c>
      <c r="D391" s="38">
        <f t="shared" si="40"/>
        <v>164808.01999999999</v>
      </c>
      <c r="E391" s="39">
        <f t="shared" si="41"/>
        <v>8</v>
      </c>
      <c r="F391" s="42" t="s">
        <v>131</v>
      </c>
      <c r="G391" s="42" t="s">
        <v>853</v>
      </c>
      <c r="H391" s="42" t="s">
        <v>853</v>
      </c>
      <c r="I391" s="42" t="s">
        <v>105</v>
      </c>
      <c r="J391" s="44">
        <v>44897</v>
      </c>
      <c r="K391" s="43">
        <v>75000</v>
      </c>
      <c r="L391" s="44">
        <v>44900</v>
      </c>
      <c r="M391" s="8" t="str">
        <f>VLOOKUP(MONTH($J391),Lookup!$A$2:$B$13,2,0)&amp;" "&amp;YEAR($J391)</f>
        <v>Dec 2022</v>
      </c>
      <c r="N391" s="34">
        <f t="shared" si="36"/>
        <v>44897</v>
      </c>
      <c r="O391" s="8">
        <f>IF(ISERROR(VLOOKUP($I391,Lookup!$H$2:$I$11,2,0)),"",VLOOKUP($I391,Lookup!$H$2:$I$11,2,0))</f>
        <v>0.02</v>
      </c>
      <c r="P391" s="8">
        <f>COUNTIF(J$4:J391,J391)</f>
        <v>1</v>
      </c>
      <c r="Q391" s="8">
        <f>COUNTIF(K$4:K391,K391)</f>
        <v>10</v>
      </c>
    </row>
    <row r="392" spans="1:17" x14ac:dyDescent="0.25">
      <c r="A392" s="35">
        <f t="shared" si="37"/>
        <v>50001</v>
      </c>
      <c r="B392" s="8">
        <f t="shared" si="38"/>
        <v>44928</v>
      </c>
      <c r="C392" s="8">
        <f t="shared" si="39"/>
        <v>44901</v>
      </c>
      <c r="D392" s="38">
        <f t="shared" si="40"/>
        <v>139920.1</v>
      </c>
      <c r="E392" s="39">
        <f t="shared" si="41"/>
        <v>10</v>
      </c>
      <c r="F392" s="42" t="s">
        <v>148</v>
      </c>
      <c r="G392" s="42" t="s">
        <v>854</v>
      </c>
      <c r="H392" s="42" t="s">
        <v>855</v>
      </c>
      <c r="I392" s="42" t="s">
        <v>102</v>
      </c>
      <c r="J392" s="44">
        <v>44928</v>
      </c>
      <c r="K392" s="43">
        <v>50001</v>
      </c>
      <c r="L392" s="44">
        <v>44901</v>
      </c>
      <c r="M392" s="8" t="str">
        <f>VLOOKUP(MONTH($J392),Lookup!$A$2:$B$13,2,0)&amp;" "&amp;YEAR($J392)</f>
        <v>Jan 2023</v>
      </c>
      <c r="N392" s="34">
        <f t="shared" si="36"/>
        <v>44928</v>
      </c>
      <c r="O392" s="8">
        <f>IF(ISERROR(VLOOKUP($I392,Lookup!$H$2:$I$11,2,0)),"",VLOOKUP($I392,Lookup!$H$2:$I$11,2,0))</f>
        <v>0.1</v>
      </c>
      <c r="P392" s="8">
        <f>COUNTIF(J$4:J392,J392)</f>
        <v>9</v>
      </c>
      <c r="Q392" s="8">
        <f>COUNTIF(K$4:K392,K392)</f>
        <v>81</v>
      </c>
    </row>
    <row r="393" spans="1:17" x14ac:dyDescent="0.25">
      <c r="A393" s="35">
        <f t="shared" si="37"/>
        <v>600000</v>
      </c>
      <c r="B393" s="8">
        <f t="shared" si="38"/>
        <v>44972</v>
      </c>
      <c r="C393" s="8">
        <f t="shared" si="39"/>
        <v>44909</v>
      </c>
      <c r="D393" s="38">
        <f t="shared" si="40"/>
        <v>689884.1</v>
      </c>
      <c r="E393" s="39">
        <f t="shared" si="41"/>
        <v>1</v>
      </c>
      <c r="F393" s="42" t="s">
        <v>349</v>
      </c>
      <c r="G393" s="42" t="s">
        <v>856</v>
      </c>
      <c r="H393" s="42" t="s">
        <v>856</v>
      </c>
      <c r="I393" s="42" t="s">
        <v>102</v>
      </c>
      <c r="J393" s="44">
        <v>44972</v>
      </c>
      <c r="K393" s="43">
        <v>600000</v>
      </c>
      <c r="L393" s="44">
        <v>44909</v>
      </c>
      <c r="M393" s="8" t="str">
        <f>VLOOKUP(MONTH($J393),Lookup!$A$2:$B$13,2,0)&amp;" "&amp;YEAR($J393)</f>
        <v>Feb 2023</v>
      </c>
      <c r="N393" s="34">
        <f t="shared" si="36"/>
        <v>44972</v>
      </c>
      <c r="O393" s="8">
        <f>IF(ISERROR(VLOOKUP($I393,Lookup!$H$2:$I$11,2,0)),"",VLOOKUP($I393,Lookup!$H$2:$I$11,2,0))</f>
        <v>0.1</v>
      </c>
      <c r="P393" s="8">
        <f>COUNTIF(J$4:J393,J393)</f>
        <v>1</v>
      </c>
      <c r="Q393" s="8">
        <f>COUNTIF(K$4:K393,K393)</f>
        <v>2</v>
      </c>
    </row>
    <row r="394" spans="1:17" x14ac:dyDescent="0.25">
      <c r="A394" s="35">
        <f t="shared" si="37"/>
        <v>70000</v>
      </c>
      <c r="B394" s="8">
        <f t="shared" si="38"/>
        <v>44958</v>
      </c>
      <c r="C394" s="8">
        <f t="shared" si="39"/>
        <v>44901</v>
      </c>
      <c r="D394" s="38">
        <f t="shared" si="40"/>
        <v>159879.01999999999</v>
      </c>
      <c r="E394" s="39">
        <f t="shared" si="41"/>
        <v>12</v>
      </c>
      <c r="F394" s="42" t="s">
        <v>208</v>
      </c>
      <c r="G394" s="42" t="s">
        <v>857</v>
      </c>
      <c r="H394" s="42" t="s">
        <v>857</v>
      </c>
      <c r="I394" s="42" t="s">
        <v>105</v>
      </c>
      <c r="J394" s="44">
        <v>44958</v>
      </c>
      <c r="K394" s="43">
        <v>70000</v>
      </c>
      <c r="L394" s="44">
        <v>44901</v>
      </c>
      <c r="M394" s="8" t="str">
        <f>VLOOKUP(MONTH($J394),Lookup!$A$2:$B$13,2,0)&amp;" "&amp;YEAR($J394)</f>
        <v>Feb 2023</v>
      </c>
      <c r="N394" s="34">
        <f t="shared" si="36"/>
        <v>44958</v>
      </c>
      <c r="O394" s="8">
        <f>IF(ISERROR(VLOOKUP($I394,Lookup!$H$2:$I$11,2,0)),"",VLOOKUP($I394,Lookup!$H$2:$I$11,2,0))</f>
        <v>0.02</v>
      </c>
      <c r="P394" s="8">
        <f>COUNTIF(J$4:J394,J394)</f>
        <v>14</v>
      </c>
      <c r="Q394" s="8">
        <f>COUNTIF(K$4:K394,K394)</f>
        <v>6</v>
      </c>
    </row>
    <row r="395" spans="1:17" x14ac:dyDescent="0.25">
      <c r="A395" s="35">
        <f t="shared" si="37"/>
        <v>50000</v>
      </c>
      <c r="B395" s="8">
        <f t="shared" si="38"/>
        <v>44979</v>
      </c>
      <c r="C395" s="8">
        <f t="shared" si="39"/>
        <v>44895</v>
      </c>
      <c r="D395" s="38">
        <f t="shared" si="40"/>
        <v>139924.01999999999</v>
      </c>
      <c r="E395" s="39">
        <f t="shared" si="41"/>
        <v>17</v>
      </c>
      <c r="F395" s="42" t="s">
        <v>293</v>
      </c>
      <c r="G395" s="42" t="s">
        <v>858</v>
      </c>
      <c r="H395" s="42" t="s">
        <v>859</v>
      </c>
      <c r="I395" s="42" t="s">
        <v>105</v>
      </c>
      <c r="J395" s="44">
        <v>44979</v>
      </c>
      <c r="K395" s="43">
        <v>50000</v>
      </c>
      <c r="L395" s="44">
        <v>44895</v>
      </c>
      <c r="M395" s="8" t="str">
        <f>VLOOKUP(MONTH($J395),Lookup!$A$2:$B$13,2,0)&amp;" "&amp;YEAR($J395)</f>
        <v>Feb 2023</v>
      </c>
      <c r="N395" s="34">
        <f t="shared" si="36"/>
        <v>44979</v>
      </c>
      <c r="O395" s="8">
        <f>IF(ISERROR(VLOOKUP($I395,Lookup!$H$2:$I$11,2,0)),"",VLOOKUP($I395,Lookup!$H$2:$I$11,2,0))</f>
        <v>0.02</v>
      </c>
      <c r="P395" s="8">
        <f>COUNTIF(J$4:J395,J395)</f>
        <v>2</v>
      </c>
      <c r="Q395" s="8">
        <f>COUNTIF(K$4:K395,K395)</f>
        <v>48</v>
      </c>
    </row>
    <row r="396" spans="1:17" ht="30" x14ac:dyDescent="0.25">
      <c r="A396" s="35">
        <f t="shared" si="37"/>
        <v>3000000</v>
      </c>
      <c r="B396" s="8">
        <f t="shared" si="38"/>
        <v>44941</v>
      </c>
      <c r="C396" s="8">
        <f t="shared" si="39"/>
        <v>44903</v>
      </c>
      <c r="D396" s="38">
        <f t="shared" si="40"/>
        <v>3089856.1</v>
      </c>
      <c r="E396" s="39">
        <f t="shared" si="41"/>
        <v>0</v>
      </c>
      <c r="F396" s="42" t="s">
        <v>134</v>
      </c>
      <c r="G396" s="42" t="s">
        <v>860</v>
      </c>
      <c r="H396" s="42" t="s">
        <v>860</v>
      </c>
      <c r="I396" s="42" t="s">
        <v>102</v>
      </c>
      <c r="J396" s="44">
        <v>44941</v>
      </c>
      <c r="K396" s="43">
        <v>3000000</v>
      </c>
      <c r="L396" s="44">
        <v>44903</v>
      </c>
      <c r="M396" s="8" t="str">
        <f>VLOOKUP(MONTH($J396),Lookup!$A$2:$B$13,2,0)&amp;" "&amp;YEAR($J396)</f>
        <v>Jan 2023</v>
      </c>
      <c r="N396" s="34">
        <f t="shared" si="36"/>
        <v>44941</v>
      </c>
      <c r="O396" s="8">
        <f>IF(ISERROR(VLOOKUP($I396,Lookup!$H$2:$I$11,2,0)),"",VLOOKUP($I396,Lookup!$H$2:$I$11,2,0))</f>
        <v>0.1</v>
      </c>
      <c r="P396" s="8">
        <f>COUNTIF(J$4:J396,J396)</f>
        <v>9</v>
      </c>
      <c r="Q396" s="8">
        <f>COUNTIF(K$4:K396,K396)</f>
        <v>3</v>
      </c>
    </row>
    <row r="397" spans="1:17" x14ac:dyDescent="0.25">
      <c r="A397" s="35">
        <f t="shared" si="37"/>
        <v>80000</v>
      </c>
      <c r="B397" s="8">
        <f t="shared" si="38"/>
        <v>44895</v>
      </c>
      <c r="C397" s="8">
        <f t="shared" si="39"/>
        <v>44895</v>
      </c>
      <c r="D397" s="38">
        <f t="shared" si="40"/>
        <v>169812.1</v>
      </c>
      <c r="E397" s="39">
        <f t="shared" si="41"/>
        <v>9</v>
      </c>
      <c r="F397" s="42" t="s">
        <v>208</v>
      </c>
      <c r="G397" s="42" t="s">
        <v>861</v>
      </c>
      <c r="H397" s="42" t="s">
        <v>862</v>
      </c>
      <c r="I397" s="42" t="s">
        <v>102</v>
      </c>
      <c r="J397" s="44">
        <v>44895</v>
      </c>
      <c r="K397" s="43">
        <v>80000</v>
      </c>
      <c r="L397" s="44">
        <v>44895</v>
      </c>
      <c r="M397" s="8" t="str">
        <f>VLOOKUP(MONTH($J397),Lookup!$A$2:$B$13,2,0)&amp;" "&amp;YEAR($J397)</f>
        <v>Nov 2022</v>
      </c>
      <c r="N397" s="34">
        <f t="shared" si="36"/>
        <v>44895</v>
      </c>
      <c r="O397" s="8">
        <f>IF(ISERROR(VLOOKUP($I397,Lookup!$H$2:$I$11,2,0)),"",VLOOKUP($I397,Lookup!$H$2:$I$11,2,0))</f>
        <v>0.1</v>
      </c>
      <c r="P397" s="8">
        <f>COUNTIF(J$4:J397,J397)</f>
        <v>17</v>
      </c>
      <c r="Q397" s="8">
        <f>COUNTIF(K$4:K397,K397)</f>
        <v>5</v>
      </c>
    </row>
    <row r="398" spans="1:17" x14ac:dyDescent="0.25">
      <c r="A398" s="35">
        <f t="shared" si="37"/>
        <v>60000</v>
      </c>
      <c r="B398" s="8">
        <f t="shared" si="38"/>
        <v>0</v>
      </c>
      <c r="C398" s="8">
        <f t="shared" si="39"/>
        <v>44908</v>
      </c>
      <c r="D398" s="38">
        <f t="shared" si="40"/>
        <v>104922.1</v>
      </c>
      <c r="E398" s="39">
        <f t="shared" si="41"/>
        <v>27</v>
      </c>
      <c r="F398" s="42" t="s">
        <v>349</v>
      </c>
      <c r="G398" s="42" t="s">
        <v>863</v>
      </c>
      <c r="H398" s="42" t="s">
        <v>864</v>
      </c>
      <c r="I398" s="42" t="s">
        <v>102</v>
      </c>
      <c r="J398" s="43"/>
      <c r="K398" s="43">
        <v>60000</v>
      </c>
      <c r="L398" s="44">
        <v>44908</v>
      </c>
      <c r="M398" s="8" t="str">
        <f>VLOOKUP(MONTH($J398),Lookup!$A$2:$B$13,2,0)&amp;" "&amp;YEAR($J398)</f>
        <v>Jan 1900</v>
      </c>
      <c r="N398" s="34" t="str">
        <f t="shared" si="36"/>
        <v>1/1/9999</v>
      </c>
      <c r="O398" s="8">
        <f>IF(ISERROR(VLOOKUP($I398,Lookup!$H$2:$I$11,2,0)),"",VLOOKUP($I398,Lookup!$H$2:$I$11,2,0))</f>
        <v>0.1</v>
      </c>
      <c r="P398" s="8">
        <f>COUNTIF(J$4:J398,J398)</f>
        <v>0</v>
      </c>
      <c r="Q398" s="8">
        <f>COUNTIF(K$4:K398,K398)</f>
        <v>14</v>
      </c>
    </row>
    <row r="399" spans="1:17" x14ac:dyDescent="0.25">
      <c r="A399" s="35">
        <f t="shared" si="37"/>
        <v>95000</v>
      </c>
      <c r="B399" s="8">
        <f t="shared" si="38"/>
        <v>44936</v>
      </c>
      <c r="C399" s="8">
        <f t="shared" si="39"/>
        <v>44902</v>
      </c>
      <c r="D399" s="38">
        <f t="shared" si="40"/>
        <v>184841.1</v>
      </c>
      <c r="E399" s="39">
        <f t="shared" si="41"/>
        <v>10</v>
      </c>
      <c r="F399" s="42" t="s">
        <v>293</v>
      </c>
      <c r="G399" s="42" t="s">
        <v>865</v>
      </c>
      <c r="H399" s="42" t="s">
        <v>866</v>
      </c>
      <c r="I399" s="42" t="s">
        <v>102</v>
      </c>
      <c r="J399" s="44">
        <v>44936</v>
      </c>
      <c r="K399" s="43">
        <v>95000</v>
      </c>
      <c r="L399" s="44">
        <v>44902</v>
      </c>
      <c r="M399" s="8" t="str">
        <f>VLOOKUP(MONTH($J399),Lookup!$A$2:$B$13,2,0)&amp;" "&amp;YEAR($J399)</f>
        <v>Jan 2023</v>
      </c>
      <c r="N399" s="34">
        <f t="shared" si="36"/>
        <v>44936</v>
      </c>
      <c r="O399" s="8">
        <f>IF(ISERROR(VLOOKUP($I399,Lookup!$H$2:$I$11,2,0)),"",VLOOKUP($I399,Lookup!$H$2:$I$11,2,0))</f>
        <v>0.1</v>
      </c>
      <c r="P399" s="8">
        <f>COUNTIF(J$4:J399,J399)</f>
        <v>2</v>
      </c>
      <c r="Q399" s="8">
        <f>COUNTIF(K$4:K399,K399)</f>
        <v>1</v>
      </c>
    </row>
    <row r="400" spans="1:17" x14ac:dyDescent="0.25">
      <c r="A400" s="35">
        <f t="shared" si="37"/>
        <v>80000</v>
      </c>
      <c r="B400" s="8">
        <f t="shared" si="38"/>
        <v>0</v>
      </c>
      <c r="C400" s="8">
        <f t="shared" si="39"/>
        <v>44848</v>
      </c>
      <c r="D400" s="38">
        <f t="shared" si="40"/>
        <v>124854.1</v>
      </c>
      <c r="E400" s="39">
        <f t="shared" si="41"/>
        <v>26</v>
      </c>
      <c r="F400" s="42" t="s">
        <v>349</v>
      </c>
      <c r="G400" s="42" t="s">
        <v>867</v>
      </c>
      <c r="H400" s="42" t="s">
        <v>868</v>
      </c>
      <c r="I400" s="42" t="s">
        <v>102</v>
      </c>
      <c r="J400" s="43"/>
      <c r="K400" s="43">
        <v>80000</v>
      </c>
      <c r="L400" s="44">
        <v>44848</v>
      </c>
      <c r="M400" s="8" t="str">
        <f>VLOOKUP(MONTH($J400),Lookup!$A$2:$B$13,2,0)&amp;" "&amp;YEAR($J400)</f>
        <v>Jan 1900</v>
      </c>
      <c r="N400" s="34" t="str">
        <f t="shared" si="36"/>
        <v>1/1/9999</v>
      </c>
      <c r="O400" s="8">
        <f>IF(ISERROR(VLOOKUP($I400,Lookup!$H$2:$I$11,2,0)),"",VLOOKUP($I400,Lookup!$H$2:$I$11,2,0))</f>
        <v>0.1</v>
      </c>
      <c r="P400" s="8">
        <f>COUNTIF(J$4:J400,J400)</f>
        <v>0</v>
      </c>
      <c r="Q400" s="8">
        <f>COUNTIF(K$4:K400,K400)</f>
        <v>6</v>
      </c>
    </row>
    <row r="401" spans="1:17" x14ac:dyDescent="0.25">
      <c r="A401" s="35">
        <f t="shared" si="37"/>
        <v>75000</v>
      </c>
      <c r="B401" s="8">
        <f t="shared" si="38"/>
        <v>0</v>
      </c>
      <c r="C401" s="8">
        <f t="shared" si="39"/>
        <v>44893</v>
      </c>
      <c r="D401" s="38">
        <f t="shared" si="40"/>
        <v>119904.1</v>
      </c>
      <c r="E401" s="39">
        <f t="shared" si="41"/>
        <v>5</v>
      </c>
      <c r="F401" s="42" t="s">
        <v>584</v>
      </c>
      <c r="G401" s="42" t="s">
        <v>869</v>
      </c>
      <c r="H401" s="42" t="s">
        <v>870</v>
      </c>
      <c r="I401" s="42" t="s">
        <v>102</v>
      </c>
      <c r="J401" s="43"/>
      <c r="K401" s="43">
        <v>75000</v>
      </c>
      <c r="L401" s="44">
        <v>44893</v>
      </c>
      <c r="M401" s="8" t="str">
        <f>VLOOKUP(MONTH($J401),Lookup!$A$2:$B$13,2,0)&amp;" "&amp;YEAR($J401)</f>
        <v>Jan 1900</v>
      </c>
      <c r="N401" s="34" t="str">
        <f t="shared" si="36"/>
        <v>1/1/9999</v>
      </c>
      <c r="O401" s="8">
        <f>IF(ISERROR(VLOOKUP($I401,Lookup!$H$2:$I$11,2,0)),"",VLOOKUP($I401,Lookup!$H$2:$I$11,2,0))</f>
        <v>0.1</v>
      </c>
      <c r="P401" s="8">
        <f>COUNTIF(J$4:J401,J401)</f>
        <v>0</v>
      </c>
      <c r="Q401" s="8">
        <f>COUNTIF(K$4:K401,K401)</f>
        <v>11</v>
      </c>
    </row>
    <row r="402" spans="1:17" x14ac:dyDescent="0.25">
      <c r="A402" s="35">
        <f t="shared" si="37"/>
        <v>350000</v>
      </c>
      <c r="B402" s="8">
        <f t="shared" si="38"/>
        <v>44910</v>
      </c>
      <c r="C402" s="8">
        <f t="shared" si="39"/>
        <v>44907</v>
      </c>
      <c r="D402" s="38">
        <f t="shared" si="40"/>
        <v>439825.1</v>
      </c>
      <c r="E402" s="39">
        <f t="shared" si="41"/>
        <v>10</v>
      </c>
      <c r="F402" s="42" t="s">
        <v>281</v>
      </c>
      <c r="G402" s="42" t="s">
        <v>871</v>
      </c>
      <c r="H402" s="42" t="s">
        <v>872</v>
      </c>
      <c r="I402" s="42" t="s">
        <v>102</v>
      </c>
      <c r="J402" s="44">
        <v>44910</v>
      </c>
      <c r="K402" s="43">
        <v>350000</v>
      </c>
      <c r="L402" s="44">
        <v>44907</v>
      </c>
      <c r="M402" s="8" t="str">
        <f>VLOOKUP(MONTH($J402),Lookup!$A$2:$B$13,2,0)&amp;" "&amp;YEAR($J402)</f>
        <v>Dec 2022</v>
      </c>
      <c r="N402" s="34">
        <f t="shared" si="36"/>
        <v>44910</v>
      </c>
      <c r="O402" s="8">
        <f>IF(ISERROR(VLOOKUP($I402,Lookup!$H$2:$I$11,2,0)),"",VLOOKUP($I402,Lookup!$H$2:$I$11,2,0))</f>
        <v>0.1</v>
      </c>
      <c r="P402" s="8">
        <f>COUNTIF(J$4:J402,J402)</f>
        <v>6</v>
      </c>
      <c r="Q402" s="8">
        <f>COUNTIF(K$4:K402,K402)</f>
        <v>2</v>
      </c>
    </row>
    <row r="403" spans="1:17" x14ac:dyDescent="0.25">
      <c r="A403" s="35">
        <f t="shared" si="37"/>
        <v>75000</v>
      </c>
      <c r="B403" s="8">
        <f t="shared" si="38"/>
        <v>44951</v>
      </c>
      <c r="C403" s="8">
        <f t="shared" si="39"/>
        <v>44907</v>
      </c>
      <c r="D403" s="38">
        <f t="shared" si="40"/>
        <v>164878.1</v>
      </c>
      <c r="E403" s="39">
        <f t="shared" si="41"/>
        <v>13</v>
      </c>
      <c r="F403" s="42" t="s">
        <v>108</v>
      </c>
      <c r="G403" s="42" t="s">
        <v>873</v>
      </c>
      <c r="H403" s="42" t="s">
        <v>874</v>
      </c>
      <c r="I403" s="42" t="s">
        <v>102</v>
      </c>
      <c r="J403" s="44">
        <v>44951</v>
      </c>
      <c r="K403" s="43">
        <v>75000</v>
      </c>
      <c r="L403" s="44">
        <v>44907</v>
      </c>
      <c r="M403" s="8" t="str">
        <f>VLOOKUP(MONTH($J403),Lookup!$A$2:$B$13,2,0)&amp;" "&amp;YEAR($J403)</f>
        <v>Jan 2023</v>
      </c>
      <c r="N403" s="34">
        <f t="shared" si="36"/>
        <v>44951</v>
      </c>
      <c r="O403" s="8">
        <f>IF(ISERROR(VLOOKUP($I403,Lookup!$H$2:$I$11,2,0)),"",VLOOKUP($I403,Lookup!$H$2:$I$11,2,0))</f>
        <v>0.1</v>
      </c>
      <c r="P403" s="8">
        <f>COUNTIF(J$4:J403,J403)</f>
        <v>8</v>
      </c>
      <c r="Q403" s="8">
        <f>COUNTIF(K$4:K403,K403)</f>
        <v>12</v>
      </c>
    </row>
    <row r="404" spans="1:17" ht="30" x14ac:dyDescent="0.25">
      <c r="A404" s="35">
        <f t="shared" si="37"/>
        <v>50001</v>
      </c>
      <c r="B404" s="8">
        <f t="shared" si="38"/>
        <v>44972</v>
      </c>
      <c r="C404" s="8">
        <f t="shared" si="39"/>
        <v>44882</v>
      </c>
      <c r="D404" s="38">
        <f t="shared" si="40"/>
        <v>139939.01999999999</v>
      </c>
      <c r="E404" s="39">
        <f t="shared" si="41"/>
        <v>27</v>
      </c>
      <c r="F404" s="42" t="s">
        <v>108</v>
      </c>
      <c r="G404" s="42" t="s">
        <v>875</v>
      </c>
      <c r="H404" s="42" t="s">
        <v>876</v>
      </c>
      <c r="I404" s="42" t="s">
        <v>105</v>
      </c>
      <c r="J404" s="44">
        <v>44972</v>
      </c>
      <c r="K404" s="43">
        <v>50001</v>
      </c>
      <c r="L404" s="44">
        <v>44882</v>
      </c>
      <c r="M404" s="8" t="str">
        <f>VLOOKUP(MONTH($J404),Lookup!$A$2:$B$13,2,0)&amp;" "&amp;YEAR($J404)</f>
        <v>Feb 2023</v>
      </c>
      <c r="N404" s="34">
        <f t="shared" si="36"/>
        <v>44972</v>
      </c>
      <c r="O404" s="8">
        <f>IF(ISERROR(VLOOKUP($I404,Lookup!$H$2:$I$11,2,0)),"",VLOOKUP($I404,Lookup!$H$2:$I$11,2,0))</f>
        <v>0.02</v>
      </c>
      <c r="P404" s="8">
        <f>COUNTIF(J$4:J404,J404)</f>
        <v>2</v>
      </c>
      <c r="Q404" s="8">
        <f>COUNTIF(K$4:K404,K404)</f>
        <v>82</v>
      </c>
    </row>
    <row r="405" spans="1:17" x14ac:dyDescent="0.25">
      <c r="A405" s="35">
        <f t="shared" si="37"/>
        <v>100001</v>
      </c>
      <c r="B405" s="8">
        <f t="shared" si="38"/>
        <v>44904</v>
      </c>
      <c r="C405" s="8">
        <f t="shared" si="39"/>
        <v>44904</v>
      </c>
      <c r="D405" s="38">
        <f t="shared" si="40"/>
        <v>189837.02</v>
      </c>
      <c r="E405" s="39">
        <f t="shared" si="41"/>
        <v>14</v>
      </c>
      <c r="F405" s="42" t="s">
        <v>198</v>
      </c>
      <c r="G405" s="42" t="s">
        <v>877</v>
      </c>
      <c r="H405" s="42" t="s">
        <v>877</v>
      </c>
      <c r="I405" s="42" t="s">
        <v>105</v>
      </c>
      <c r="J405" s="44">
        <v>44904</v>
      </c>
      <c r="K405" s="43">
        <v>100001</v>
      </c>
      <c r="L405" s="44">
        <v>44904</v>
      </c>
      <c r="M405" s="8" t="str">
        <f>VLOOKUP(MONTH($J405),Lookup!$A$2:$B$13,2,0)&amp;" "&amp;YEAR($J405)</f>
        <v>Dec 2022</v>
      </c>
      <c r="N405" s="34">
        <f t="shared" si="36"/>
        <v>44904</v>
      </c>
      <c r="O405" s="8">
        <f>IF(ISERROR(VLOOKUP($I405,Lookup!$H$2:$I$11,2,0)),"",VLOOKUP($I405,Lookup!$H$2:$I$11,2,0))</f>
        <v>0.02</v>
      </c>
      <c r="P405" s="8">
        <f>COUNTIF(J$4:J405,J405)</f>
        <v>4</v>
      </c>
      <c r="Q405" s="8">
        <f>COUNTIF(K$4:K405,K405)</f>
        <v>24</v>
      </c>
    </row>
    <row r="406" spans="1:17" x14ac:dyDescent="0.25">
      <c r="A406" s="35">
        <f t="shared" si="37"/>
        <v>60000</v>
      </c>
      <c r="B406" s="8">
        <f t="shared" si="38"/>
        <v>44914</v>
      </c>
      <c r="C406" s="8">
        <f t="shared" si="39"/>
        <v>44909</v>
      </c>
      <c r="D406" s="38">
        <f t="shared" si="40"/>
        <v>149843.1</v>
      </c>
      <c r="E406" s="39">
        <f t="shared" si="41"/>
        <v>35</v>
      </c>
      <c r="F406" s="42" t="s">
        <v>254</v>
      </c>
      <c r="G406" s="42" t="s">
        <v>878</v>
      </c>
      <c r="H406" s="42" t="s">
        <v>878</v>
      </c>
      <c r="I406" s="42" t="s">
        <v>102</v>
      </c>
      <c r="J406" s="44">
        <v>44914</v>
      </c>
      <c r="K406" s="43">
        <v>60000</v>
      </c>
      <c r="L406" s="44">
        <v>44909</v>
      </c>
      <c r="M406" s="8" t="str">
        <f>VLOOKUP(MONTH($J406),Lookup!$A$2:$B$13,2,0)&amp;" "&amp;YEAR($J406)</f>
        <v>Dec 2022</v>
      </c>
      <c r="N406" s="34">
        <f t="shared" si="36"/>
        <v>44914</v>
      </c>
      <c r="O406" s="8">
        <f>IF(ISERROR(VLOOKUP($I406,Lookup!$H$2:$I$11,2,0)),"",VLOOKUP($I406,Lookup!$H$2:$I$11,2,0))</f>
        <v>0.1</v>
      </c>
      <c r="P406" s="8">
        <f>COUNTIF(J$4:J406,J406)</f>
        <v>5</v>
      </c>
      <c r="Q406" s="8">
        <f>COUNTIF(K$4:K406,K406)</f>
        <v>15</v>
      </c>
    </row>
    <row r="407" spans="1:17" ht="30" x14ac:dyDescent="0.25">
      <c r="A407" s="35">
        <f t="shared" si="37"/>
        <v>100001</v>
      </c>
      <c r="B407" s="8">
        <f t="shared" si="38"/>
        <v>44935</v>
      </c>
      <c r="C407" s="8">
        <f t="shared" si="39"/>
        <v>44883</v>
      </c>
      <c r="D407" s="38">
        <f t="shared" si="40"/>
        <v>189851.02</v>
      </c>
      <c r="E407" s="39">
        <f t="shared" si="41"/>
        <v>15</v>
      </c>
      <c r="F407" s="42" t="s">
        <v>114</v>
      </c>
      <c r="G407" s="42" t="s">
        <v>879</v>
      </c>
      <c r="H407" s="42" t="s">
        <v>880</v>
      </c>
      <c r="I407" s="42" t="s">
        <v>105</v>
      </c>
      <c r="J407" s="44">
        <v>44935</v>
      </c>
      <c r="K407" s="43">
        <v>100001</v>
      </c>
      <c r="L407" s="44">
        <v>44883</v>
      </c>
      <c r="M407" s="8" t="str">
        <f>VLOOKUP(MONTH($J407),Lookup!$A$2:$B$13,2,0)&amp;" "&amp;YEAR($J407)</f>
        <v>Jan 2023</v>
      </c>
      <c r="N407" s="34">
        <f t="shared" si="36"/>
        <v>44935</v>
      </c>
      <c r="O407" s="8">
        <f>IF(ISERROR(VLOOKUP($I407,Lookup!$H$2:$I$11,2,0)),"",VLOOKUP($I407,Lookup!$H$2:$I$11,2,0))</f>
        <v>0.02</v>
      </c>
      <c r="P407" s="8">
        <f>COUNTIF(J$4:J407,J407)</f>
        <v>7</v>
      </c>
      <c r="Q407" s="8">
        <f>COUNTIF(K$4:K407,K407)</f>
        <v>25</v>
      </c>
    </row>
    <row r="408" spans="1:17" x14ac:dyDescent="0.25">
      <c r="A408" s="35">
        <f t="shared" si="37"/>
        <v>50001</v>
      </c>
      <c r="B408" s="8">
        <f t="shared" si="38"/>
        <v>44957</v>
      </c>
      <c r="C408" s="8">
        <f t="shared" si="39"/>
        <v>44893</v>
      </c>
      <c r="D408" s="38">
        <f t="shared" si="40"/>
        <v>139954.01999999999</v>
      </c>
      <c r="E408" s="39">
        <f t="shared" si="41"/>
        <v>17</v>
      </c>
      <c r="F408" s="42" t="s">
        <v>106</v>
      </c>
      <c r="G408" s="42" t="s">
        <v>881</v>
      </c>
      <c r="H408" s="42" t="s">
        <v>882</v>
      </c>
      <c r="I408" s="42" t="s">
        <v>105</v>
      </c>
      <c r="J408" s="44">
        <v>44957</v>
      </c>
      <c r="K408" s="43">
        <v>50001</v>
      </c>
      <c r="L408" s="44">
        <v>44893</v>
      </c>
      <c r="M408" s="8" t="str">
        <f>VLOOKUP(MONTH($J408),Lookup!$A$2:$B$13,2,0)&amp;" "&amp;YEAR($J408)</f>
        <v>Jan 2023</v>
      </c>
      <c r="N408" s="34">
        <f t="shared" si="36"/>
        <v>44957</v>
      </c>
      <c r="O408" s="8">
        <f>IF(ISERROR(VLOOKUP($I408,Lookup!$H$2:$I$11,2,0)),"",VLOOKUP($I408,Lookup!$H$2:$I$11,2,0))</f>
        <v>0.02</v>
      </c>
      <c r="P408" s="8">
        <f>COUNTIF(J$4:J408,J408)</f>
        <v>20</v>
      </c>
      <c r="Q408" s="8">
        <f>COUNTIF(K$4:K408,K408)</f>
        <v>83</v>
      </c>
    </row>
    <row r="409" spans="1:17" x14ac:dyDescent="0.25">
      <c r="A409" s="35">
        <f t="shared" si="37"/>
        <v>75000</v>
      </c>
      <c r="B409" s="8">
        <f t="shared" si="38"/>
        <v>44910</v>
      </c>
      <c r="C409" s="8">
        <f t="shared" si="39"/>
        <v>44901</v>
      </c>
      <c r="D409" s="38">
        <f t="shared" si="40"/>
        <v>164831.01999999999</v>
      </c>
      <c r="E409" s="39">
        <f t="shared" si="41"/>
        <v>9</v>
      </c>
      <c r="F409" s="42" t="s">
        <v>117</v>
      </c>
      <c r="G409" s="42" t="s">
        <v>883</v>
      </c>
      <c r="H409" s="42" t="s">
        <v>883</v>
      </c>
      <c r="I409" s="42" t="s">
        <v>105</v>
      </c>
      <c r="J409" s="44">
        <v>44910</v>
      </c>
      <c r="K409" s="43">
        <v>75000</v>
      </c>
      <c r="L409" s="44">
        <v>44901</v>
      </c>
      <c r="M409" s="8" t="str">
        <f>VLOOKUP(MONTH($J409),Lookup!$A$2:$B$13,2,0)&amp;" "&amp;YEAR($J409)</f>
        <v>Dec 2022</v>
      </c>
      <c r="N409" s="34">
        <f t="shared" si="36"/>
        <v>44910</v>
      </c>
      <c r="O409" s="8">
        <f>IF(ISERROR(VLOOKUP($I409,Lookup!$H$2:$I$11,2,0)),"",VLOOKUP($I409,Lookup!$H$2:$I$11,2,0))</f>
        <v>0.02</v>
      </c>
      <c r="P409" s="8">
        <f>COUNTIF(J$4:J409,J409)</f>
        <v>7</v>
      </c>
      <c r="Q409" s="8">
        <f>COUNTIF(K$4:K409,K409)</f>
        <v>13</v>
      </c>
    </row>
    <row r="410" spans="1:17" x14ac:dyDescent="0.25">
      <c r="A410" s="35">
        <f t="shared" si="37"/>
        <v>50000</v>
      </c>
      <c r="B410" s="8">
        <f t="shared" si="38"/>
        <v>44897</v>
      </c>
      <c r="C410" s="8">
        <f t="shared" si="39"/>
        <v>44908</v>
      </c>
      <c r="D410" s="38">
        <f t="shared" si="40"/>
        <v>139856.1</v>
      </c>
      <c r="E410" s="39">
        <f t="shared" si="41"/>
        <v>13</v>
      </c>
      <c r="F410" s="42" t="s">
        <v>309</v>
      </c>
      <c r="G410" s="42" t="s">
        <v>884</v>
      </c>
      <c r="H410" s="42" t="s">
        <v>885</v>
      </c>
      <c r="I410" s="42" t="s">
        <v>102</v>
      </c>
      <c r="J410" s="44">
        <v>44897</v>
      </c>
      <c r="K410" s="43">
        <v>50000</v>
      </c>
      <c r="L410" s="44">
        <v>44908</v>
      </c>
      <c r="M410" s="8" t="str">
        <f>VLOOKUP(MONTH($J410),Lookup!$A$2:$B$13,2,0)&amp;" "&amp;YEAR($J410)</f>
        <v>Dec 2022</v>
      </c>
      <c r="N410" s="34">
        <f t="shared" si="36"/>
        <v>44897</v>
      </c>
      <c r="O410" s="8">
        <f>IF(ISERROR(VLOOKUP($I410,Lookup!$H$2:$I$11,2,0)),"",VLOOKUP($I410,Lookup!$H$2:$I$11,2,0))</f>
        <v>0.1</v>
      </c>
      <c r="P410" s="8">
        <f>COUNTIF(J$4:J410,J410)</f>
        <v>2</v>
      </c>
      <c r="Q410" s="8">
        <f>COUNTIF(K$4:K410,K410)</f>
        <v>49</v>
      </c>
    </row>
    <row r="411" spans="1:17" x14ac:dyDescent="0.25">
      <c r="A411" s="35">
        <f t="shared" si="37"/>
        <v>350000</v>
      </c>
      <c r="B411" s="8">
        <f t="shared" si="38"/>
        <v>44942</v>
      </c>
      <c r="C411" s="8">
        <f t="shared" si="39"/>
        <v>44907</v>
      </c>
      <c r="D411" s="38">
        <f t="shared" si="40"/>
        <v>439864.02</v>
      </c>
      <c r="E411" s="39">
        <f t="shared" si="41"/>
        <v>5</v>
      </c>
      <c r="F411" s="42" t="s">
        <v>114</v>
      </c>
      <c r="G411" s="42" t="s">
        <v>886</v>
      </c>
      <c r="H411" s="42" t="s">
        <v>886</v>
      </c>
      <c r="I411" s="42" t="s">
        <v>105</v>
      </c>
      <c r="J411" s="44">
        <v>44942</v>
      </c>
      <c r="K411" s="43">
        <v>350000</v>
      </c>
      <c r="L411" s="44">
        <v>44907</v>
      </c>
      <c r="M411" s="8" t="str">
        <f>VLOOKUP(MONTH($J411),Lookup!$A$2:$B$13,2,0)&amp;" "&amp;YEAR($J411)</f>
        <v>Jan 2023</v>
      </c>
      <c r="N411" s="34">
        <f t="shared" si="36"/>
        <v>44942</v>
      </c>
      <c r="O411" s="8">
        <f>IF(ISERROR(VLOOKUP($I411,Lookup!$H$2:$I$11,2,0)),"",VLOOKUP($I411,Lookup!$H$2:$I$11,2,0))</f>
        <v>0.02</v>
      </c>
      <c r="P411" s="8">
        <f>COUNTIF(J$4:J411,J411)</f>
        <v>12</v>
      </c>
      <c r="Q411" s="8">
        <f>COUNTIF(K$4:K411,K411)</f>
        <v>3</v>
      </c>
    </row>
    <row r="412" spans="1:17" ht="30" x14ac:dyDescent="0.25">
      <c r="A412" s="35">
        <f t="shared" si="37"/>
        <v>150001</v>
      </c>
      <c r="B412" s="8">
        <f t="shared" si="38"/>
        <v>44985</v>
      </c>
      <c r="C412" s="8">
        <f t="shared" si="39"/>
        <v>44936</v>
      </c>
      <c r="D412" s="38">
        <f t="shared" si="40"/>
        <v>239945.02</v>
      </c>
      <c r="E412" s="39">
        <f t="shared" si="41"/>
        <v>8</v>
      </c>
      <c r="F412" s="42" t="s">
        <v>246</v>
      </c>
      <c r="G412" s="42" t="s">
        <v>887</v>
      </c>
      <c r="H412" s="42" t="s">
        <v>888</v>
      </c>
      <c r="I412" s="42" t="s">
        <v>105</v>
      </c>
      <c r="J412" s="44">
        <v>44985</v>
      </c>
      <c r="K412" s="43">
        <v>150001</v>
      </c>
      <c r="L412" s="44">
        <v>44936</v>
      </c>
      <c r="M412" s="8" t="str">
        <f>VLOOKUP(MONTH($J412),Lookup!$A$2:$B$13,2,0)&amp;" "&amp;YEAR($J412)</f>
        <v>Feb 2023</v>
      </c>
      <c r="N412" s="34">
        <f t="shared" si="36"/>
        <v>44985</v>
      </c>
      <c r="O412" s="8">
        <f>IF(ISERROR(VLOOKUP($I412,Lookup!$H$2:$I$11,2,0)),"",VLOOKUP($I412,Lookup!$H$2:$I$11,2,0))</f>
        <v>0.02</v>
      </c>
      <c r="P412" s="8">
        <f>COUNTIF(J$4:J412,J412)</f>
        <v>17</v>
      </c>
      <c r="Q412" s="8">
        <f>COUNTIF(K$4:K412,K412)</f>
        <v>6</v>
      </c>
    </row>
    <row r="413" spans="1:17" x14ac:dyDescent="0.25">
      <c r="A413" s="35">
        <f t="shared" si="37"/>
        <v>75000</v>
      </c>
      <c r="B413" s="8">
        <f t="shared" si="38"/>
        <v>44916</v>
      </c>
      <c r="C413" s="8">
        <f t="shared" si="39"/>
        <v>44909</v>
      </c>
      <c r="D413" s="38">
        <f t="shared" si="40"/>
        <v>164850.01999999999</v>
      </c>
      <c r="E413" s="39">
        <f t="shared" si="41"/>
        <v>15</v>
      </c>
      <c r="F413" s="42" t="s">
        <v>134</v>
      </c>
      <c r="G413" s="42" t="s">
        <v>889</v>
      </c>
      <c r="H413" s="42" t="s">
        <v>890</v>
      </c>
      <c r="I413" s="42" t="s">
        <v>105</v>
      </c>
      <c r="J413" s="44">
        <v>44916</v>
      </c>
      <c r="K413" s="43">
        <v>75000</v>
      </c>
      <c r="L413" s="44">
        <v>44909</v>
      </c>
      <c r="M413" s="8" t="str">
        <f>VLOOKUP(MONTH($J413),Lookup!$A$2:$B$13,2,0)&amp;" "&amp;YEAR($J413)</f>
        <v>Dec 2022</v>
      </c>
      <c r="N413" s="34">
        <f t="shared" si="36"/>
        <v>44916</v>
      </c>
      <c r="O413" s="8">
        <f>IF(ISERROR(VLOOKUP($I413,Lookup!$H$2:$I$11,2,0)),"",VLOOKUP($I413,Lookup!$H$2:$I$11,2,0))</f>
        <v>0.02</v>
      </c>
      <c r="P413" s="8">
        <f>COUNTIF(J$4:J413,J413)</f>
        <v>11</v>
      </c>
      <c r="Q413" s="8">
        <f>COUNTIF(K$4:K413,K413)</f>
        <v>14</v>
      </c>
    </row>
    <row r="414" spans="1:17" x14ac:dyDescent="0.25">
      <c r="A414" s="35">
        <f t="shared" si="37"/>
        <v>500000</v>
      </c>
      <c r="B414" s="8">
        <f t="shared" si="38"/>
        <v>44925</v>
      </c>
      <c r="C414" s="8">
        <f t="shared" si="39"/>
        <v>44886</v>
      </c>
      <c r="D414" s="38">
        <f t="shared" si="40"/>
        <v>589835.1</v>
      </c>
      <c r="E414" s="39">
        <f t="shared" si="41"/>
        <v>3</v>
      </c>
      <c r="F414" s="42" t="s">
        <v>371</v>
      </c>
      <c r="G414" s="42" t="s">
        <v>891</v>
      </c>
      <c r="H414" s="42" t="s">
        <v>892</v>
      </c>
      <c r="I414" s="42" t="s">
        <v>102</v>
      </c>
      <c r="J414" s="44">
        <v>44925</v>
      </c>
      <c r="K414" s="43">
        <v>500000</v>
      </c>
      <c r="L414" s="44">
        <v>44886</v>
      </c>
      <c r="M414" s="8" t="str">
        <f>VLOOKUP(MONTH($J414),Lookup!$A$2:$B$13,2,0)&amp;" "&amp;YEAR($J414)</f>
        <v>Dec 2022</v>
      </c>
      <c r="N414" s="34">
        <f t="shared" si="36"/>
        <v>44925</v>
      </c>
      <c r="O414" s="8">
        <f>IF(ISERROR(VLOOKUP($I414,Lookup!$H$2:$I$11,2,0)),"",VLOOKUP($I414,Lookup!$H$2:$I$11,2,0))</f>
        <v>0.1</v>
      </c>
      <c r="P414" s="8">
        <f>COUNTIF(J$4:J414,J414)</f>
        <v>16</v>
      </c>
      <c r="Q414" s="8">
        <f>COUNTIF(K$4:K414,K414)</f>
        <v>8</v>
      </c>
    </row>
    <row r="415" spans="1:17" x14ac:dyDescent="0.25">
      <c r="A415" s="35">
        <f t="shared" si="37"/>
        <v>80001</v>
      </c>
      <c r="B415" s="8">
        <f t="shared" si="38"/>
        <v>44970</v>
      </c>
      <c r="C415" s="8">
        <f t="shared" si="39"/>
        <v>44908</v>
      </c>
      <c r="D415" s="38">
        <f t="shared" si="40"/>
        <v>169884.02</v>
      </c>
      <c r="E415" s="39">
        <f t="shared" si="41"/>
        <v>10</v>
      </c>
      <c r="F415" s="42" t="s">
        <v>438</v>
      </c>
      <c r="G415" s="42" t="s">
        <v>893</v>
      </c>
      <c r="H415" s="42" t="s">
        <v>893</v>
      </c>
      <c r="I415" s="42" t="s">
        <v>105</v>
      </c>
      <c r="J415" s="44">
        <v>44970</v>
      </c>
      <c r="K415" s="43">
        <v>80001</v>
      </c>
      <c r="L415" s="44">
        <v>44908</v>
      </c>
      <c r="M415" s="8" t="str">
        <f>VLOOKUP(MONTH($J415),Lookup!$A$2:$B$13,2,0)&amp;" "&amp;YEAR($J415)</f>
        <v>Feb 2023</v>
      </c>
      <c r="N415" s="34">
        <f t="shared" si="36"/>
        <v>44970</v>
      </c>
      <c r="O415" s="8">
        <f>IF(ISERROR(VLOOKUP($I415,Lookup!$H$2:$I$11,2,0)),"",VLOOKUP($I415,Lookup!$H$2:$I$11,2,0))</f>
        <v>0.02</v>
      </c>
      <c r="P415" s="8">
        <f>COUNTIF(J$4:J415,J415)</f>
        <v>2</v>
      </c>
      <c r="Q415" s="8">
        <f>COUNTIF(K$4:K415,K415)</f>
        <v>3</v>
      </c>
    </row>
    <row r="416" spans="1:17" ht="30" x14ac:dyDescent="0.25">
      <c r="A416" s="35">
        <f t="shared" si="37"/>
        <v>120000</v>
      </c>
      <c r="B416" s="8">
        <f t="shared" si="38"/>
        <v>44942</v>
      </c>
      <c r="C416" s="8">
        <f t="shared" si="39"/>
        <v>44911</v>
      </c>
      <c r="D416" s="38">
        <f t="shared" si="40"/>
        <v>209871.02</v>
      </c>
      <c r="E416" s="39">
        <f t="shared" si="41"/>
        <v>2</v>
      </c>
      <c r="F416" s="42" t="s">
        <v>13</v>
      </c>
      <c r="G416" s="42" t="s">
        <v>894</v>
      </c>
      <c r="H416" s="42" t="s">
        <v>895</v>
      </c>
      <c r="I416" s="42" t="s">
        <v>105</v>
      </c>
      <c r="J416" s="44">
        <v>44942</v>
      </c>
      <c r="K416" s="43">
        <v>120000</v>
      </c>
      <c r="L416" s="44">
        <v>44911</v>
      </c>
      <c r="M416" s="8" t="str">
        <f>VLOOKUP(MONTH($J416),Lookup!$A$2:$B$13,2,0)&amp;" "&amp;YEAR($J416)</f>
        <v>Jan 2023</v>
      </c>
      <c r="N416" s="34">
        <f t="shared" si="36"/>
        <v>44942</v>
      </c>
      <c r="O416" s="8">
        <f>IF(ISERROR(VLOOKUP($I416,Lookup!$H$2:$I$11,2,0)),"",VLOOKUP($I416,Lookup!$H$2:$I$11,2,0))</f>
        <v>0.02</v>
      </c>
      <c r="P416" s="8">
        <f>COUNTIF(J$4:J416,J416)</f>
        <v>13</v>
      </c>
      <c r="Q416" s="8">
        <f>COUNTIF(K$4:K416,K416)</f>
        <v>5</v>
      </c>
    </row>
    <row r="417" spans="1:17" x14ac:dyDescent="0.25">
      <c r="A417" s="35">
        <f t="shared" si="37"/>
        <v>50001</v>
      </c>
      <c r="B417" s="8">
        <f t="shared" si="38"/>
        <v>44944</v>
      </c>
      <c r="C417" s="8">
        <f t="shared" si="39"/>
        <v>44929</v>
      </c>
      <c r="D417" s="38">
        <f t="shared" si="40"/>
        <v>139963.01999999999</v>
      </c>
      <c r="E417" s="39">
        <f t="shared" si="41"/>
        <v>9</v>
      </c>
      <c r="F417" s="42" t="s">
        <v>429</v>
      </c>
      <c r="G417" s="42" t="s">
        <v>896</v>
      </c>
      <c r="H417" s="42" t="s">
        <v>896</v>
      </c>
      <c r="I417" s="42" t="s">
        <v>105</v>
      </c>
      <c r="J417" s="44">
        <v>44944</v>
      </c>
      <c r="K417" s="43">
        <v>50001</v>
      </c>
      <c r="L417" s="44">
        <v>44929</v>
      </c>
      <c r="M417" s="8" t="str">
        <f>VLOOKUP(MONTH($J417),Lookup!$A$2:$B$13,2,0)&amp;" "&amp;YEAR($J417)</f>
        <v>Jan 2023</v>
      </c>
      <c r="N417" s="34">
        <f t="shared" si="36"/>
        <v>44944</v>
      </c>
      <c r="O417" s="8">
        <f>IF(ISERROR(VLOOKUP($I417,Lookup!$H$2:$I$11,2,0)),"",VLOOKUP($I417,Lookup!$H$2:$I$11,2,0))</f>
        <v>0.02</v>
      </c>
      <c r="P417" s="8">
        <f>COUNTIF(J$4:J417,J417)</f>
        <v>5</v>
      </c>
      <c r="Q417" s="8">
        <f>COUNTIF(K$4:K417,K417)</f>
        <v>84</v>
      </c>
    </row>
    <row r="418" spans="1:17" x14ac:dyDescent="0.25">
      <c r="A418" s="35">
        <f t="shared" si="37"/>
        <v>50000</v>
      </c>
      <c r="B418" s="8">
        <f t="shared" si="38"/>
        <v>44933</v>
      </c>
      <c r="C418" s="8">
        <f t="shared" si="39"/>
        <v>44893</v>
      </c>
      <c r="D418" s="38">
        <f t="shared" si="40"/>
        <v>139878.1</v>
      </c>
      <c r="E418" s="39">
        <f t="shared" si="41"/>
        <v>20</v>
      </c>
      <c r="F418" s="42" t="s">
        <v>188</v>
      </c>
      <c r="G418" s="42" t="s">
        <v>897</v>
      </c>
      <c r="H418" s="42" t="s">
        <v>898</v>
      </c>
      <c r="I418" s="42" t="s">
        <v>102</v>
      </c>
      <c r="J418" s="44">
        <v>44933</v>
      </c>
      <c r="K418" s="43">
        <v>50000</v>
      </c>
      <c r="L418" s="44">
        <v>44893</v>
      </c>
      <c r="M418" s="8" t="str">
        <f>VLOOKUP(MONTH($J418),Lookup!$A$2:$B$13,2,0)&amp;" "&amp;YEAR($J418)</f>
        <v>Jan 2023</v>
      </c>
      <c r="N418" s="34">
        <f t="shared" si="36"/>
        <v>44933</v>
      </c>
      <c r="O418" s="8">
        <f>IF(ISERROR(VLOOKUP($I418,Lookup!$H$2:$I$11,2,0)),"",VLOOKUP($I418,Lookup!$H$2:$I$11,2,0))</f>
        <v>0.1</v>
      </c>
      <c r="P418" s="8">
        <f>COUNTIF(J$4:J418,J418)</f>
        <v>2</v>
      </c>
      <c r="Q418" s="8">
        <f>COUNTIF(K$4:K418,K418)</f>
        <v>50</v>
      </c>
    </row>
    <row r="419" spans="1:17" x14ac:dyDescent="0.25">
      <c r="A419" s="35">
        <f t="shared" si="37"/>
        <v>50001</v>
      </c>
      <c r="B419" s="8">
        <f t="shared" si="38"/>
        <v>44930</v>
      </c>
      <c r="C419" s="8">
        <f t="shared" si="39"/>
        <v>44908</v>
      </c>
      <c r="D419" s="38">
        <f t="shared" si="40"/>
        <v>139928.01999999999</v>
      </c>
      <c r="E419" s="39">
        <f t="shared" si="41"/>
        <v>28</v>
      </c>
      <c r="F419" s="42" t="s">
        <v>108</v>
      </c>
      <c r="G419" s="42" t="s">
        <v>899</v>
      </c>
      <c r="H419" s="42" t="s">
        <v>899</v>
      </c>
      <c r="I419" s="42" t="s">
        <v>105</v>
      </c>
      <c r="J419" s="44">
        <v>44930</v>
      </c>
      <c r="K419" s="43">
        <v>50001</v>
      </c>
      <c r="L419" s="44">
        <v>44908</v>
      </c>
      <c r="M419" s="8" t="str">
        <f>VLOOKUP(MONTH($J419),Lookup!$A$2:$B$13,2,0)&amp;" "&amp;YEAR($J419)</f>
        <v>Jan 2023</v>
      </c>
      <c r="N419" s="34">
        <f t="shared" si="36"/>
        <v>44930</v>
      </c>
      <c r="O419" s="8">
        <f>IF(ISERROR(VLOOKUP($I419,Lookup!$H$2:$I$11,2,0)),"",VLOOKUP($I419,Lookup!$H$2:$I$11,2,0))</f>
        <v>0.02</v>
      </c>
      <c r="P419" s="8">
        <f>COUNTIF(J$4:J419,J419)</f>
        <v>4</v>
      </c>
      <c r="Q419" s="8">
        <f>COUNTIF(K$4:K419,K419)</f>
        <v>85</v>
      </c>
    </row>
    <row r="420" spans="1:17" x14ac:dyDescent="0.25">
      <c r="A420" s="35">
        <f t="shared" si="37"/>
        <v>10000</v>
      </c>
      <c r="B420" s="8">
        <f t="shared" si="38"/>
        <v>44985</v>
      </c>
      <c r="C420" s="8">
        <f t="shared" si="39"/>
        <v>44902</v>
      </c>
      <c r="D420" s="38">
        <f t="shared" si="40"/>
        <v>99906.02</v>
      </c>
      <c r="E420" s="39">
        <f t="shared" si="41"/>
        <v>44</v>
      </c>
      <c r="F420" s="42" t="s">
        <v>254</v>
      </c>
      <c r="G420" s="42" t="s">
        <v>900</v>
      </c>
      <c r="H420" s="42" t="s">
        <v>901</v>
      </c>
      <c r="I420" s="42" t="s">
        <v>105</v>
      </c>
      <c r="J420" s="44">
        <v>44985</v>
      </c>
      <c r="K420" s="43">
        <v>10000</v>
      </c>
      <c r="L420" s="44">
        <v>44902</v>
      </c>
      <c r="M420" s="8" t="str">
        <f>VLOOKUP(MONTH($J420),Lookup!$A$2:$B$13,2,0)&amp;" "&amp;YEAR($J420)</f>
        <v>Feb 2023</v>
      </c>
      <c r="N420" s="34">
        <f t="shared" si="36"/>
        <v>44985</v>
      </c>
      <c r="O420" s="8">
        <f>IF(ISERROR(VLOOKUP($I420,Lookup!$H$2:$I$11,2,0)),"",VLOOKUP($I420,Lookup!$H$2:$I$11,2,0))</f>
        <v>0.02</v>
      </c>
      <c r="P420" s="8">
        <f>COUNTIF(J$4:J420,J420)</f>
        <v>18</v>
      </c>
      <c r="Q420" s="8">
        <f>COUNTIF(K$4:K420,K420)</f>
        <v>1</v>
      </c>
    </row>
    <row r="421" spans="1:17" ht="30" x14ac:dyDescent="0.25">
      <c r="A421" s="35">
        <f t="shared" si="37"/>
        <v>50000</v>
      </c>
      <c r="B421" s="8">
        <f t="shared" si="38"/>
        <v>44942</v>
      </c>
      <c r="C421" s="8">
        <f t="shared" si="39"/>
        <v>44883</v>
      </c>
      <c r="D421" s="38">
        <f t="shared" si="40"/>
        <v>139890.1</v>
      </c>
      <c r="E421" s="39">
        <f t="shared" si="41"/>
        <v>25</v>
      </c>
      <c r="F421" s="42" t="s">
        <v>111</v>
      </c>
      <c r="G421" s="42" t="s">
        <v>902</v>
      </c>
      <c r="H421" s="42" t="s">
        <v>903</v>
      </c>
      <c r="I421" s="42" t="s">
        <v>102</v>
      </c>
      <c r="J421" s="44">
        <v>44942</v>
      </c>
      <c r="K421" s="43">
        <v>50000</v>
      </c>
      <c r="L421" s="44">
        <v>44883</v>
      </c>
      <c r="M421" s="8" t="str">
        <f>VLOOKUP(MONTH($J421),Lookup!$A$2:$B$13,2,0)&amp;" "&amp;YEAR($J421)</f>
        <v>Jan 2023</v>
      </c>
      <c r="N421" s="34">
        <f t="shared" si="36"/>
        <v>44942</v>
      </c>
      <c r="O421" s="8">
        <f>IF(ISERROR(VLOOKUP($I421,Lookup!$H$2:$I$11,2,0)),"",VLOOKUP($I421,Lookup!$H$2:$I$11,2,0))</f>
        <v>0.1</v>
      </c>
      <c r="P421" s="8">
        <f>COUNTIF(J$4:J421,J421)</f>
        <v>14</v>
      </c>
      <c r="Q421" s="8">
        <f>COUNTIF(K$4:K421,K421)</f>
        <v>51</v>
      </c>
    </row>
    <row r="422" spans="1:17" x14ac:dyDescent="0.25">
      <c r="A422" s="35">
        <f t="shared" si="37"/>
        <v>50001</v>
      </c>
      <c r="B422" s="8">
        <f t="shared" si="38"/>
        <v>44925</v>
      </c>
      <c r="C422" s="8">
        <f t="shared" si="39"/>
        <v>44897</v>
      </c>
      <c r="D422" s="38">
        <f t="shared" si="40"/>
        <v>139926.01999999999</v>
      </c>
      <c r="E422" s="39">
        <f t="shared" si="41"/>
        <v>11</v>
      </c>
      <c r="F422" s="42" t="s">
        <v>371</v>
      </c>
      <c r="G422" s="42" t="s">
        <v>904</v>
      </c>
      <c r="H422" s="42" t="s">
        <v>905</v>
      </c>
      <c r="I422" s="42" t="s">
        <v>105</v>
      </c>
      <c r="J422" s="44">
        <v>44925</v>
      </c>
      <c r="K422" s="43">
        <v>50001</v>
      </c>
      <c r="L422" s="44">
        <v>44897</v>
      </c>
      <c r="M422" s="8" t="str">
        <f>VLOOKUP(MONTH($J422),Lookup!$A$2:$B$13,2,0)&amp;" "&amp;YEAR($J422)</f>
        <v>Dec 2022</v>
      </c>
      <c r="N422" s="34">
        <f t="shared" si="36"/>
        <v>44925</v>
      </c>
      <c r="O422" s="8">
        <f>IF(ISERROR(VLOOKUP($I422,Lookup!$H$2:$I$11,2,0)),"",VLOOKUP($I422,Lookup!$H$2:$I$11,2,0))</f>
        <v>0.02</v>
      </c>
      <c r="P422" s="8">
        <f>COUNTIF(J$4:J422,J422)</f>
        <v>17</v>
      </c>
      <c r="Q422" s="8">
        <f>COUNTIF(K$4:K422,K422)</f>
        <v>86</v>
      </c>
    </row>
    <row r="423" spans="1:17" x14ac:dyDescent="0.25">
      <c r="A423" s="35">
        <f t="shared" si="37"/>
        <v>120000</v>
      </c>
      <c r="B423" s="8">
        <f t="shared" si="38"/>
        <v>44925</v>
      </c>
      <c r="C423" s="8">
        <f t="shared" si="39"/>
        <v>44904</v>
      </c>
      <c r="D423" s="38">
        <f t="shared" si="40"/>
        <v>209853.1</v>
      </c>
      <c r="E423" s="39">
        <f t="shared" si="41"/>
        <v>8</v>
      </c>
      <c r="F423" s="42" t="s">
        <v>268</v>
      </c>
      <c r="G423" s="42" t="s">
        <v>906</v>
      </c>
      <c r="H423" s="42" t="s">
        <v>907</v>
      </c>
      <c r="I423" s="42" t="s">
        <v>102</v>
      </c>
      <c r="J423" s="44">
        <v>44925</v>
      </c>
      <c r="K423" s="43">
        <v>120000</v>
      </c>
      <c r="L423" s="44">
        <v>44904</v>
      </c>
      <c r="M423" s="8" t="str">
        <f>VLOOKUP(MONTH($J423),Lookup!$A$2:$B$13,2,0)&amp;" "&amp;YEAR($J423)</f>
        <v>Dec 2022</v>
      </c>
      <c r="N423" s="34">
        <f t="shared" si="36"/>
        <v>44925</v>
      </c>
      <c r="O423" s="8">
        <f>IF(ISERROR(VLOOKUP($I423,Lookup!$H$2:$I$11,2,0)),"",VLOOKUP($I423,Lookup!$H$2:$I$11,2,0))</f>
        <v>0.1</v>
      </c>
      <c r="P423" s="8">
        <f>COUNTIF(J$4:J423,J423)</f>
        <v>18</v>
      </c>
      <c r="Q423" s="8">
        <f>COUNTIF(K$4:K423,K423)</f>
        <v>6</v>
      </c>
    </row>
    <row r="424" spans="1:17" ht="30" x14ac:dyDescent="0.25">
      <c r="A424" s="35">
        <f t="shared" si="37"/>
        <v>50001</v>
      </c>
      <c r="B424" s="8">
        <f t="shared" si="38"/>
        <v>44914</v>
      </c>
      <c r="C424" s="8">
        <f t="shared" si="39"/>
        <v>44883</v>
      </c>
      <c r="D424" s="38">
        <f t="shared" si="40"/>
        <v>139891.01999999999</v>
      </c>
      <c r="E424" s="39">
        <f t="shared" si="41"/>
        <v>11</v>
      </c>
      <c r="F424" s="42" t="s">
        <v>299</v>
      </c>
      <c r="G424" s="42" t="s">
        <v>908</v>
      </c>
      <c r="H424" s="42" t="s">
        <v>909</v>
      </c>
      <c r="I424" s="42" t="s">
        <v>105</v>
      </c>
      <c r="J424" s="44">
        <v>44914</v>
      </c>
      <c r="K424" s="43">
        <v>50001</v>
      </c>
      <c r="L424" s="44">
        <v>44883</v>
      </c>
      <c r="M424" s="8" t="str">
        <f>VLOOKUP(MONTH($J424),Lookup!$A$2:$B$13,2,0)&amp;" "&amp;YEAR($J424)</f>
        <v>Dec 2022</v>
      </c>
      <c r="N424" s="34">
        <f t="shared" si="36"/>
        <v>44914</v>
      </c>
      <c r="O424" s="8">
        <f>IF(ISERROR(VLOOKUP($I424,Lookup!$H$2:$I$11,2,0)),"",VLOOKUP($I424,Lookup!$H$2:$I$11,2,0))</f>
        <v>0.02</v>
      </c>
      <c r="P424" s="8">
        <f>COUNTIF(J$4:J424,J424)</f>
        <v>6</v>
      </c>
      <c r="Q424" s="8">
        <f>COUNTIF(K$4:K424,K424)</f>
        <v>87</v>
      </c>
    </row>
    <row r="425" spans="1:17" x14ac:dyDescent="0.25">
      <c r="A425" s="35">
        <f t="shared" si="37"/>
        <v>100001</v>
      </c>
      <c r="B425" s="8">
        <f t="shared" si="38"/>
        <v>44963</v>
      </c>
      <c r="C425" s="8">
        <f t="shared" si="39"/>
        <v>44907</v>
      </c>
      <c r="D425" s="38">
        <f t="shared" si="40"/>
        <v>189899.02</v>
      </c>
      <c r="E425" s="39">
        <f t="shared" si="41"/>
        <v>9</v>
      </c>
      <c r="F425" s="42" t="s">
        <v>643</v>
      </c>
      <c r="G425" s="42" t="s">
        <v>910</v>
      </c>
      <c r="H425" s="42" t="s">
        <v>911</v>
      </c>
      <c r="I425" s="42" t="s">
        <v>105</v>
      </c>
      <c r="J425" s="44">
        <v>44963</v>
      </c>
      <c r="K425" s="43">
        <v>100001</v>
      </c>
      <c r="L425" s="44">
        <v>44907</v>
      </c>
      <c r="M425" s="8" t="str">
        <f>VLOOKUP(MONTH($J425),Lookup!$A$2:$B$13,2,0)&amp;" "&amp;YEAR($J425)</f>
        <v>Feb 2023</v>
      </c>
      <c r="N425" s="34">
        <f t="shared" si="36"/>
        <v>44963</v>
      </c>
      <c r="O425" s="8">
        <f>IF(ISERROR(VLOOKUP($I425,Lookup!$H$2:$I$11,2,0)),"",VLOOKUP($I425,Lookup!$H$2:$I$11,2,0))</f>
        <v>0.02</v>
      </c>
      <c r="P425" s="8">
        <f>COUNTIF(J$4:J425,J425)</f>
        <v>2</v>
      </c>
      <c r="Q425" s="8">
        <f>COUNTIF(K$4:K425,K425)</f>
        <v>26</v>
      </c>
    </row>
    <row r="426" spans="1:17" ht="30" x14ac:dyDescent="0.25">
      <c r="A426" s="35">
        <f t="shared" si="37"/>
        <v>50001</v>
      </c>
      <c r="B426" s="8">
        <f t="shared" si="38"/>
        <v>44895</v>
      </c>
      <c r="C426" s="8">
        <f t="shared" si="39"/>
        <v>44909</v>
      </c>
      <c r="D426" s="38">
        <f t="shared" si="40"/>
        <v>139911.01999999999</v>
      </c>
      <c r="E426" s="39">
        <f t="shared" si="41"/>
        <v>13</v>
      </c>
      <c r="F426" s="42" t="s">
        <v>227</v>
      </c>
      <c r="G426" s="42" t="s">
        <v>912</v>
      </c>
      <c r="H426" s="42" t="s">
        <v>913</v>
      </c>
      <c r="I426" s="42" t="s">
        <v>105</v>
      </c>
      <c r="J426" s="44">
        <v>44895</v>
      </c>
      <c r="K426" s="43">
        <v>50001</v>
      </c>
      <c r="L426" s="44">
        <v>44909</v>
      </c>
      <c r="M426" s="8" t="str">
        <f>VLOOKUP(MONTH($J426),Lookup!$A$2:$B$13,2,0)&amp;" "&amp;YEAR($J426)</f>
        <v>Nov 2022</v>
      </c>
      <c r="N426" s="34">
        <f t="shared" si="36"/>
        <v>44895</v>
      </c>
      <c r="O426" s="8">
        <f>IF(ISERROR(VLOOKUP($I426,Lookup!$H$2:$I$11,2,0)),"",VLOOKUP($I426,Lookup!$H$2:$I$11,2,0))</f>
        <v>0.02</v>
      </c>
      <c r="P426" s="8">
        <f>COUNTIF(J$4:J426,J426)</f>
        <v>18</v>
      </c>
      <c r="Q426" s="8">
        <f>COUNTIF(K$4:K426,K426)</f>
        <v>88</v>
      </c>
    </row>
    <row r="427" spans="1:17" x14ac:dyDescent="0.25">
      <c r="A427" s="35">
        <f t="shared" si="37"/>
        <v>100000</v>
      </c>
      <c r="B427" s="8">
        <f t="shared" si="38"/>
        <v>44923</v>
      </c>
      <c r="C427" s="8">
        <f t="shared" si="39"/>
        <v>44935</v>
      </c>
      <c r="D427" s="38">
        <f t="shared" si="40"/>
        <v>189880.02</v>
      </c>
      <c r="E427" s="39">
        <f t="shared" si="41"/>
        <v>23</v>
      </c>
      <c r="F427" s="42" t="s">
        <v>254</v>
      </c>
      <c r="G427" s="42" t="s">
        <v>914</v>
      </c>
      <c r="H427" s="42" t="s">
        <v>915</v>
      </c>
      <c r="I427" s="42" t="s">
        <v>105</v>
      </c>
      <c r="J427" s="44">
        <v>44923</v>
      </c>
      <c r="K427" s="43">
        <v>100000</v>
      </c>
      <c r="L427" s="44">
        <v>44935</v>
      </c>
      <c r="M427" s="8" t="str">
        <f>VLOOKUP(MONTH($J427),Lookup!$A$2:$B$13,2,0)&amp;" "&amp;YEAR($J427)</f>
        <v>Dec 2022</v>
      </c>
      <c r="N427" s="34">
        <f t="shared" si="36"/>
        <v>44923</v>
      </c>
      <c r="O427" s="8">
        <f>IF(ISERROR(VLOOKUP($I427,Lookup!$H$2:$I$11,2,0)),"",VLOOKUP($I427,Lookup!$H$2:$I$11,2,0))</f>
        <v>0.02</v>
      </c>
      <c r="P427" s="8">
        <f>COUNTIF(J$4:J427,J427)</f>
        <v>8</v>
      </c>
      <c r="Q427" s="8">
        <f>COUNTIF(K$4:K427,K427)</f>
        <v>14</v>
      </c>
    </row>
    <row r="428" spans="1:17" x14ac:dyDescent="0.25">
      <c r="A428" s="35">
        <f t="shared" si="37"/>
        <v>500000</v>
      </c>
      <c r="B428" s="8">
        <f t="shared" si="38"/>
        <v>44923</v>
      </c>
      <c r="C428" s="8">
        <f t="shared" si="39"/>
        <v>44903</v>
      </c>
      <c r="D428" s="38">
        <f t="shared" si="40"/>
        <v>589844.1</v>
      </c>
      <c r="E428" s="39">
        <f t="shared" si="41"/>
        <v>8</v>
      </c>
      <c r="F428" s="42" t="s">
        <v>281</v>
      </c>
      <c r="G428" s="42" t="s">
        <v>916</v>
      </c>
      <c r="H428" s="42" t="s">
        <v>917</v>
      </c>
      <c r="I428" s="42" t="s">
        <v>102</v>
      </c>
      <c r="J428" s="44">
        <v>44923</v>
      </c>
      <c r="K428" s="43">
        <v>500000</v>
      </c>
      <c r="L428" s="44">
        <v>44903</v>
      </c>
      <c r="M428" s="8" t="str">
        <f>VLOOKUP(MONTH($J428),Lookup!$A$2:$B$13,2,0)&amp;" "&amp;YEAR($J428)</f>
        <v>Dec 2022</v>
      </c>
      <c r="N428" s="34">
        <f t="shared" si="36"/>
        <v>44923</v>
      </c>
      <c r="O428" s="8">
        <f>IF(ISERROR(VLOOKUP($I428,Lookup!$H$2:$I$11,2,0)),"",VLOOKUP($I428,Lookup!$H$2:$I$11,2,0))</f>
        <v>0.1</v>
      </c>
      <c r="P428" s="8">
        <f>COUNTIF(J$4:J428,J428)</f>
        <v>9</v>
      </c>
      <c r="Q428" s="8">
        <f>COUNTIF(K$4:K428,K428)</f>
        <v>9</v>
      </c>
    </row>
    <row r="429" spans="1:17" x14ac:dyDescent="0.25">
      <c r="A429" s="35">
        <f t="shared" si="37"/>
        <v>500000</v>
      </c>
      <c r="B429" s="8">
        <f t="shared" si="38"/>
        <v>44927</v>
      </c>
      <c r="C429" s="8">
        <f t="shared" si="39"/>
        <v>44911</v>
      </c>
      <c r="D429" s="38">
        <f t="shared" si="40"/>
        <v>589864.1</v>
      </c>
      <c r="E429" s="39">
        <f t="shared" si="41"/>
        <v>0</v>
      </c>
      <c r="F429" s="42" t="s">
        <v>128</v>
      </c>
      <c r="G429" s="42" t="s">
        <v>918</v>
      </c>
      <c r="H429" s="42" t="s">
        <v>919</v>
      </c>
      <c r="I429" s="42" t="s">
        <v>102</v>
      </c>
      <c r="J429" s="44">
        <v>44927</v>
      </c>
      <c r="K429" s="43">
        <v>500000</v>
      </c>
      <c r="L429" s="44">
        <v>44911</v>
      </c>
      <c r="M429" s="8" t="str">
        <f>VLOOKUP(MONTH($J429),Lookup!$A$2:$B$13,2,0)&amp;" "&amp;YEAR($J429)</f>
        <v>Jan 2023</v>
      </c>
      <c r="N429" s="34">
        <f t="shared" si="36"/>
        <v>44927</v>
      </c>
      <c r="O429" s="8">
        <f>IF(ISERROR(VLOOKUP($I429,Lookup!$H$2:$I$11,2,0)),"",VLOOKUP($I429,Lookup!$H$2:$I$11,2,0))</f>
        <v>0.1</v>
      </c>
      <c r="P429" s="8">
        <f>COUNTIF(J$4:J429,J429)</f>
        <v>16</v>
      </c>
      <c r="Q429" s="8">
        <f>COUNTIF(K$4:K429,K429)</f>
        <v>10</v>
      </c>
    </row>
    <row r="430" spans="1:17" x14ac:dyDescent="0.25">
      <c r="A430" s="35">
        <f t="shared" si="37"/>
        <v>50000</v>
      </c>
      <c r="B430" s="8">
        <f t="shared" si="38"/>
        <v>44957</v>
      </c>
      <c r="C430" s="8">
        <f t="shared" si="39"/>
        <v>44907</v>
      </c>
      <c r="D430" s="38">
        <f t="shared" si="40"/>
        <v>139937.01999999999</v>
      </c>
      <c r="E430" s="39">
        <f t="shared" si="41"/>
        <v>16</v>
      </c>
      <c r="F430" s="42" t="s">
        <v>293</v>
      </c>
      <c r="G430" s="42" t="s">
        <v>920</v>
      </c>
      <c r="H430" s="42" t="s">
        <v>921</v>
      </c>
      <c r="I430" s="42" t="s">
        <v>105</v>
      </c>
      <c r="J430" s="44">
        <v>44957</v>
      </c>
      <c r="K430" s="43">
        <v>50000</v>
      </c>
      <c r="L430" s="44">
        <v>44907</v>
      </c>
      <c r="M430" s="8" t="str">
        <f>VLOOKUP(MONTH($J430),Lookup!$A$2:$B$13,2,0)&amp;" "&amp;YEAR($J430)</f>
        <v>Jan 2023</v>
      </c>
      <c r="N430" s="34">
        <f t="shared" si="36"/>
        <v>44957</v>
      </c>
      <c r="O430" s="8">
        <f>IF(ISERROR(VLOOKUP($I430,Lookup!$H$2:$I$11,2,0)),"",VLOOKUP($I430,Lookup!$H$2:$I$11,2,0))</f>
        <v>0.02</v>
      </c>
      <c r="P430" s="8">
        <f>COUNTIF(J$4:J430,J430)</f>
        <v>21</v>
      </c>
      <c r="Q430" s="8">
        <f>COUNTIF(K$4:K430,K430)</f>
        <v>52</v>
      </c>
    </row>
    <row r="431" spans="1:17" x14ac:dyDescent="0.25">
      <c r="A431" s="35">
        <f t="shared" si="37"/>
        <v>50000</v>
      </c>
      <c r="B431" s="8">
        <f t="shared" si="38"/>
        <v>44927</v>
      </c>
      <c r="C431" s="8">
        <f t="shared" si="39"/>
        <v>44904</v>
      </c>
      <c r="D431" s="38">
        <f t="shared" si="40"/>
        <v>139901.1</v>
      </c>
      <c r="E431" s="39">
        <f t="shared" si="41"/>
        <v>19</v>
      </c>
      <c r="F431" s="42" t="s">
        <v>268</v>
      </c>
      <c r="G431" s="42" t="s">
        <v>922</v>
      </c>
      <c r="H431" s="42" t="s">
        <v>923</v>
      </c>
      <c r="I431" s="42" t="s">
        <v>102</v>
      </c>
      <c r="J431" s="44">
        <v>44927</v>
      </c>
      <c r="K431" s="43">
        <v>50000</v>
      </c>
      <c r="L431" s="44">
        <v>44904</v>
      </c>
      <c r="M431" s="8" t="str">
        <f>VLOOKUP(MONTH($J431),Lookup!$A$2:$B$13,2,0)&amp;" "&amp;YEAR($J431)</f>
        <v>Jan 2023</v>
      </c>
      <c r="N431" s="34">
        <f t="shared" si="36"/>
        <v>44927</v>
      </c>
      <c r="O431" s="8">
        <f>IF(ISERROR(VLOOKUP($I431,Lookup!$H$2:$I$11,2,0)),"",VLOOKUP($I431,Lookup!$H$2:$I$11,2,0))</f>
        <v>0.1</v>
      </c>
      <c r="P431" s="8">
        <f>COUNTIF(J$4:J431,J431)</f>
        <v>17</v>
      </c>
      <c r="Q431" s="8">
        <f>COUNTIF(K$4:K431,K431)</f>
        <v>53</v>
      </c>
    </row>
    <row r="432" spans="1:17" x14ac:dyDescent="0.25">
      <c r="A432" s="35">
        <f t="shared" si="37"/>
        <v>20000</v>
      </c>
      <c r="B432" s="8">
        <f t="shared" si="38"/>
        <v>44957</v>
      </c>
      <c r="C432" s="8">
        <f t="shared" si="39"/>
        <v>44893</v>
      </c>
      <c r="D432" s="38">
        <f t="shared" si="40"/>
        <v>109873.02</v>
      </c>
      <c r="E432" s="39">
        <f t="shared" si="41"/>
        <v>43</v>
      </c>
      <c r="F432" s="42" t="s">
        <v>254</v>
      </c>
      <c r="G432" s="42" t="s">
        <v>924</v>
      </c>
      <c r="H432" s="42" t="s">
        <v>924</v>
      </c>
      <c r="I432" s="42" t="s">
        <v>105</v>
      </c>
      <c r="J432" s="44">
        <v>44957</v>
      </c>
      <c r="K432" s="43">
        <v>20000</v>
      </c>
      <c r="L432" s="44">
        <v>44893</v>
      </c>
      <c r="M432" s="8" t="str">
        <f>VLOOKUP(MONTH($J432),Lookup!$A$2:$B$13,2,0)&amp;" "&amp;YEAR($J432)</f>
        <v>Jan 2023</v>
      </c>
      <c r="N432" s="34">
        <f t="shared" si="36"/>
        <v>44957</v>
      </c>
      <c r="O432" s="8">
        <f>IF(ISERROR(VLOOKUP($I432,Lookup!$H$2:$I$11,2,0)),"",VLOOKUP($I432,Lookup!$H$2:$I$11,2,0))</f>
        <v>0.02</v>
      </c>
      <c r="P432" s="8">
        <f>COUNTIF(J$4:J432,J432)</f>
        <v>22</v>
      </c>
      <c r="Q432" s="8">
        <f>COUNTIF(K$4:K432,K432)</f>
        <v>1</v>
      </c>
    </row>
    <row r="433" spans="1:17" ht="30" x14ac:dyDescent="0.25">
      <c r="A433" s="35">
        <f t="shared" si="37"/>
        <v>50000</v>
      </c>
      <c r="B433" s="8">
        <f t="shared" si="38"/>
        <v>44926</v>
      </c>
      <c r="C433" s="8">
        <f t="shared" si="39"/>
        <v>44893</v>
      </c>
      <c r="D433" s="38">
        <f t="shared" si="40"/>
        <v>139905.01999999999</v>
      </c>
      <c r="E433" s="39">
        <f t="shared" si="41"/>
        <v>24</v>
      </c>
      <c r="F433" s="42" t="s">
        <v>111</v>
      </c>
      <c r="G433" s="42" t="s">
        <v>925</v>
      </c>
      <c r="H433" s="42" t="s">
        <v>926</v>
      </c>
      <c r="I433" s="42" t="s">
        <v>105</v>
      </c>
      <c r="J433" s="44">
        <v>44926</v>
      </c>
      <c r="K433" s="43">
        <v>50000</v>
      </c>
      <c r="L433" s="44">
        <v>44893</v>
      </c>
      <c r="M433" s="8" t="str">
        <f>VLOOKUP(MONTH($J433),Lookup!$A$2:$B$13,2,0)&amp;" "&amp;YEAR($J433)</f>
        <v>Dec 2022</v>
      </c>
      <c r="N433" s="34">
        <f t="shared" si="36"/>
        <v>44926</v>
      </c>
      <c r="O433" s="8">
        <f>IF(ISERROR(VLOOKUP($I433,Lookup!$H$2:$I$11,2,0)),"",VLOOKUP($I433,Lookup!$H$2:$I$11,2,0))</f>
        <v>0.02</v>
      </c>
      <c r="P433" s="8">
        <f>COUNTIF(J$4:J433,J433)</f>
        <v>32</v>
      </c>
      <c r="Q433" s="8">
        <f>COUNTIF(K$4:K433,K433)</f>
        <v>54</v>
      </c>
    </row>
    <row r="434" spans="1:17" x14ac:dyDescent="0.25">
      <c r="A434" s="35">
        <f t="shared" si="37"/>
        <v>200000</v>
      </c>
      <c r="B434" s="8">
        <f t="shared" si="38"/>
        <v>44932</v>
      </c>
      <c r="C434" s="8">
        <f t="shared" si="39"/>
        <v>44893</v>
      </c>
      <c r="D434" s="38">
        <f t="shared" si="40"/>
        <v>289838.02</v>
      </c>
      <c r="E434" s="39">
        <f t="shared" si="41"/>
        <v>6</v>
      </c>
      <c r="F434" s="42" t="s">
        <v>193</v>
      </c>
      <c r="G434" s="42" t="s">
        <v>927</v>
      </c>
      <c r="H434" s="42" t="s">
        <v>928</v>
      </c>
      <c r="I434" s="42" t="s">
        <v>105</v>
      </c>
      <c r="J434" s="44">
        <v>44932</v>
      </c>
      <c r="K434" s="43">
        <v>200000</v>
      </c>
      <c r="L434" s="44">
        <v>44893</v>
      </c>
      <c r="M434" s="8" t="str">
        <f>VLOOKUP(MONTH($J434),Lookup!$A$2:$B$13,2,0)&amp;" "&amp;YEAR($J434)</f>
        <v>Jan 2023</v>
      </c>
      <c r="N434" s="34">
        <f t="shared" si="36"/>
        <v>44932</v>
      </c>
      <c r="O434" s="8">
        <f>IF(ISERROR(VLOOKUP($I434,Lookup!$H$2:$I$11,2,0)),"",VLOOKUP($I434,Lookup!$H$2:$I$11,2,0))</f>
        <v>0.02</v>
      </c>
      <c r="P434" s="8">
        <f>COUNTIF(J$4:J434,J434)</f>
        <v>3</v>
      </c>
      <c r="Q434" s="8">
        <f>COUNTIF(K$4:K434,K434)</f>
        <v>10</v>
      </c>
    </row>
    <row r="435" spans="1:17" x14ac:dyDescent="0.25">
      <c r="A435" s="35">
        <f t="shared" si="37"/>
        <v>50001</v>
      </c>
      <c r="B435" s="8">
        <f t="shared" si="38"/>
        <v>44942</v>
      </c>
      <c r="C435" s="8">
        <f t="shared" si="39"/>
        <v>44903</v>
      </c>
      <c r="D435" s="38">
        <f t="shared" si="40"/>
        <v>139950.01999999999</v>
      </c>
      <c r="E435" s="39">
        <f t="shared" si="41"/>
        <v>39</v>
      </c>
      <c r="F435" s="42" t="s">
        <v>254</v>
      </c>
      <c r="G435" s="42" t="s">
        <v>929</v>
      </c>
      <c r="H435" s="42" t="s">
        <v>930</v>
      </c>
      <c r="I435" s="42" t="s">
        <v>105</v>
      </c>
      <c r="J435" s="44">
        <v>44942</v>
      </c>
      <c r="K435" s="43">
        <v>50001</v>
      </c>
      <c r="L435" s="44">
        <v>44903</v>
      </c>
      <c r="M435" s="8" t="str">
        <f>VLOOKUP(MONTH($J435),Lookup!$A$2:$B$13,2,0)&amp;" "&amp;YEAR($J435)</f>
        <v>Jan 2023</v>
      </c>
      <c r="N435" s="34">
        <f t="shared" si="36"/>
        <v>44942</v>
      </c>
      <c r="O435" s="8">
        <f>IF(ISERROR(VLOOKUP($I435,Lookup!$H$2:$I$11,2,0)),"",VLOOKUP($I435,Lookup!$H$2:$I$11,2,0))</f>
        <v>0.02</v>
      </c>
      <c r="P435" s="8">
        <f>COUNTIF(J$4:J435,J435)</f>
        <v>15</v>
      </c>
      <c r="Q435" s="8">
        <f>COUNTIF(K$4:K435,K435)</f>
        <v>89</v>
      </c>
    </row>
    <row r="436" spans="1:17" x14ac:dyDescent="0.25">
      <c r="A436" s="35">
        <f t="shared" si="37"/>
        <v>55001</v>
      </c>
      <c r="B436" s="8">
        <f t="shared" si="38"/>
        <v>44909</v>
      </c>
      <c r="C436" s="8">
        <f t="shared" si="39"/>
        <v>44882</v>
      </c>
      <c r="D436" s="38">
        <f t="shared" si="40"/>
        <v>144801.01999999999</v>
      </c>
      <c r="E436" s="39">
        <f t="shared" si="41"/>
        <v>25</v>
      </c>
      <c r="F436" s="42" t="s">
        <v>281</v>
      </c>
      <c r="G436" s="42" t="s">
        <v>931</v>
      </c>
      <c r="H436" s="42" t="s">
        <v>932</v>
      </c>
      <c r="I436" s="42" t="s">
        <v>105</v>
      </c>
      <c r="J436" s="44">
        <v>44909</v>
      </c>
      <c r="K436" s="43">
        <v>55001</v>
      </c>
      <c r="L436" s="44">
        <v>44882</v>
      </c>
      <c r="M436" s="8" t="str">
        <f>VLOOKUP(MONTH($J436),Lookup!$A$2:$B$13,2,0)&amp;" "&amp;YEAR($J436)</f>
        <v>Dec 2022</v>
      </c>
      <c r="N436" s="34">
        <f t="shared" si="36"/>
        <v>44909</v>
      </c>
      <c r="O436" s="8">
        <f>IF(ISERROR(VLOOKUP($I436,Lookup!$H$2:$I$11,2,0)),"",VLOOKUP($I436,Lookup!$H$2:$I$11,2,0))</f>
        <v>0.02</v>
      </c>
      <c r="P436" s="8">
        <f>COUNTIF(J$4:J436,J436)</f>
        <v>4</v>
      </c>
      <c r="Q436" s="8">
        <f>COUNTIF(K$4:K436,K436)</f>
        <v>5</v>
      </c>
    </row>
    <row r="437" spans="1:17" x14ac:dyDescent="0.25">
      <c r="A437" s="35">
        <f t="shared" si="37"/>
        <v>120001</v>
      </c>
      <c r="B437" s="8">
        <f t="shared" si="38"/>
        <v>44923</v>
      </c>
      <c r="C437" s="8">
        <f t="shared" si="39"/>
        <v>44900</v>
      </c>
      <c r="D437" s="38">
        <f t="shared" si="40"/>
        <v>209835.1</v>
      </c>
      <c r="E437" s="39">
        <f t="shared" si="41"/>
        <v>27</v>
      </c>
      <c r="F437" s="42" t="s">
        <v>103</v>
      </c>
      <c r="G437" s="42" t="s">
        <v>933</v>
      </c>
      <c r="H437" s="42" t="s">
        <v>934</v>
      </c>
      <c r="I437" s="42" t="s">
        <v>102</v>
      </c>
      <c r="J437" s="44">
        <v>44923</v>
      </c>
      <c r="K437" s="43">
        <v>120001</v>
      </c>
      <c r="L437" s="44">
        <v>44900</v>
      </c>
      <c r="M437" s="8" t="str">
        <f>VLOOKUP(MONTH($J437),Lookup!$A$2:$B$13,2,0)&amp;" "&amp;YEAR($J437)</f>
        <v>Dec 2022</v>
      </c>
      <c r="N437" s="34">
        <f t="shared" si="36"/>
        <v>44923</v>
      </c>
      <c r="O437" s="8">
        <f>IF(ISERROR(VLOOKUP($I437,Lookup!$H$2:$I$11,2,0)),"",VLOOKUP($I437,Lookup!$H$2:$I$11,2,0))</f>
        <v>0.1</v>
      </c>
      <c r="P437" s="8">
        <f>COUNTIF(J$4:J437,J437)</f>
        <v>10</v>
      </c>
      <c r="Q437" s="8">
        <f>COUNTIF(K$4:K437,K437)</f>
        <v>1</v>
      </c>
    </row>
    <row r="438" spans="1:17" x14ac:dyDescent="0.25">
      <c r="A438" s="35">
        <f t="shared" si="37"/>
        <v>50001</v>
      </c>
      <c r="B438" s="8">
        <f t="shared" si="38"/>
        <v>44957</v>
      </c>
      <c r="C438" s="8">
        <f t="shared" si="39"/>
        <v>44886</v>
      </c>
      <c r="D438" s="38">
        <f t="shared" si="40"/>
        <v>139957.01999999999</v>
      </c>
      <c r="E438" s="39">
        <f t="shared" si="41"/>
        <v>16</v>
      </c>
      <c r="F438" s="42" t="s">
        <v>106</v>
      </c>
      <c r="G438" s="42" t="s">
        <v>935</v>
      </c>
      <c r="H438" s="42" t="s">
        <v>936</v>
      </c>
      <c r="I438" s="42" t="s">
        <v>105</v>
      </c>
      <c r="J438" s="44">
        <v>44957</v>
      </c>
      <c r="K438" s="43">
        <v>50001</v>
      </c>
      <c r="L438" s="44">
        <v>44886</v>
      </c>
      <c r="M438" s="8" t="str">
        <f>VLOOKUP(MONTH($J438),Lookup!$A$2:$B$13,2,0)&amp;" "&amp;YEAR($J438)</f>
        <v>Jan 2023</v>
      </c>
      <c r="N438" s="34">
        <f t="shared" si="36"/>
        <v>44957</v>
      </c>
      <c r="O438" s="8">
        <f>IF(ISERROR(VLOOKUP($I438,Lookup!$H$2:$I$11,2,0)),"",VLOOKUP($I438,Lookup!$H$2:$I$11,2,0))</f>
        <v>0.02</v>
      </c>
      <c r="P438" s="8">
        <f>COUNTIF(J$4:J438,J438)</f>
        <v>23</v>
      </c>
      <c r="Q438" s="8">
        <f>COUNTIF(K$4:K438,K438)</f>
        <v>90</v>
      </c>
    </row>
    <row r="439" spans="1:17" x14ac:dyDescent="0.25">
      <c r="A439" s="35">
        <f t="shared" si="37"/>
        <v>50001</v>
      </c>
      <c r="B439" s="8">
        <f t="shared" si="38"/>
        <v>44916</v>
      </c>
      <c r="C439" s="8">
        <f t="shared" si="39"/>
        <v>44903</v>
      </c>
      <c r="D439" s="38">
        <f t="shared" si="40"/>
        <v>139923.1</v>
      </c>
      <c r="E439" s="39">
        <f t="shared" si="41"/>
        <v>31</v>
      </c>
      <c r="F439" s="42" t="s">
        <v>145</v>
      </c>
      <c r="G439" s="42" t="s">
        <v>937</v>
      </c>
      <c r="H439" s="42" t="s">
        <v>937</v>
      </c>
      <c r="I439" s="42" t="s">
        <v>102</v>
      </c>
      <c r="J439" s="44">
        <v>44916</v>
      </c>
      <c r="K439" s="43">
        <v>50001</v>
      </c>
      <c r="L439" s="44">
        <v>44903</v>
      </c>
      <c r="M439" s="8" t="str">
        <f>VLOOKUP(MONTH($J439),Lookup!$A$2:$B$13,2,0)&amp;" "&amp;YEAR($J439)</f>
        <v>Dec 2022</v>
      </c>
      <c r="N439" s="34">
        <f t="shared" si="36"/>
        <v>44916</v>
      </c>
      <c r="O439" s="8">
        <f>IF(ISERROR(VLOOKUP($I439,Lookup!$H$2:$I$11,2,0)),"",VLOOKUP($I439,Lookup!$H$2:$I$11,2,0))</f>
        <v>0.1</v>
      </c>
      <c r="P439" s="8">
        <f>COUNTIF(J$4:J439,J439)</f>
        <v>12</v>
      </c>
      <c r="Q439" s="8">
        <f>COUNTIF(K$4:K439,K439)</f>
        <v>91</v>
      </c>
    </row>
    <row r="440" spans="1:17" x14ac:dyDescent="0.25">
      <c r="A440" s="35">
        <f t="shared" si="37"/>
        <v>225000</v>
      </c>
      <c r="B440" s="8">
        <f t="shared" si="38"/>
        <v>44926</v>
      </c>
      <c r="C440" s="8">
        <f t="shared" si="39"/>
        <v>44909</v>
      </c>
      <c r="D440" s="38">
        <f t="shared" si="40"/>
        <v>314870.02</v>
      </c>
      <c r="E440" s="39">
        <f t="shared" si="41"/>
        <v>0</v>
      </c>
      <c r="F440" s="42" t="s">
        <v>429</v>
      </c>
      <c r="G440" s="42" t="s">
        <v>938</v>
      </c>
      <c r="H440" s="42" t="s">
        <v>938</v>
      </c>
      <c r="I440" s="42" t="s">
        <v>105</v>
      </c>
      <c r="J440" s="44">
        <v>44926</v>
      </c>
      <c r="K440" s="43">
        <v>225000</v>
      </c>
      <c r="L440" s="44">
        <v>44909</v>
      </c>
      <c r="M440" s="8" t="str">
        <f>VLOOKUP(MONTH($J440),Lookup!$A$2:$B$13,2,0)&amp;" "&amp;YEAR($J440)</f>
        <v>Dec 2022</v>
      </c>
      <c r="N440" s="34">
        <f t="shared" si="36"/>
        <v>44926</v>
      </c>
      <c r="O440" s="8">
        <f>IF(ISERROR(VLOOKUP($I440,Lookup!$H$2:$I$11,2,0)),"",VLOOKUP($I440,Lookup!$H$2:$I$11,2,0))</f>
        <v>0.02</v>
      </c>
      <c r="P440" s="8">
        <f>COUNTIF(J$4:J440,J440)</f>
        <v>33</v>
      </c>
      <c r="Q440" s="8">
        <f>COUNTIF(K$4:K440,K440)</f>
        <v>2</v>
      </c>
    </row>
    <row r="441" spans="1:17" x14ac:dyDescent="0.25">
      <c r="A441" s="35">
        <f t="shared" si="37"/>
        <v>150001</v>
      </c>
      <c r="B441" s="8">
        <f t="shared" si="38"/>
        <v>44926</v>
      </c>
      <c r="C441" s="8">
        <f t="shared" si="39"/>
        <v>44886</v>
      </c>
      <c r="D441" s="38">
        <f t="shared" si="40"/>
        <v>239854.02</v>
      </c>
      <c r="E441" s="39">
        <f t="shared" si="41"/>
        <v>13</v>
      </c>
      <c r="F441" s="42" t="s">
        <v>111</v>
      </c>
      <c r="G441" s="42" t="s">
        <v>939</v>
      </c>
      <c r="H441" s="42" t="s">
        <v>940</v>
      </c>
      <c r="I441" s="42" t="s">
        <v>105</v>
      </c>
      <c r="J441" s="44">
        <v>44926</v>
      </c>
      <c r="K441" s="43">
        <v>150001</v>
      </c>
      <c r="L441" s="44">
        <v>44886</v>
      </c>
      <c r="M441" s="8" t="str">
        <f>VLOOKUP(MONTH($J441),Lookup!$A$2:$B$13,2,0)&amp;" "&amp;YEAR($J441)</f>
        <v>Dec 2022</v>
      </c>
      <c r="N441" s="34">
        <f t="shared" si="36"/>
        <v>44926</v>
      </c>
      <c r="O441" s="8">
        <f>IF(ISERROR(VLOOKUP($I441,Lookup!$H$2:$I$11,2,0)),"",VLOOKUP($I441,Lookup!$H$2:$I$11,2,0))</f>
        <v>0.02</v>
      </c>
      <c r="P441" s="8">
        <f>COUNTIF(J$4:J441,J441)</f>
        <v>34</v>
      </c>
      <c r="Q441" s="8">
        <f>COUNTIF(K$4:K441,K441)</f>
        <v>7</v>
      </c>
    </row>
    <row r="442" spans="1:17" x14ac:dyDescent="0.25">
      <c r="A442" s="35">
        <f t="shared" si="37"/>
        <v>300001</v>
      </c>
      <c r="B442" s="8">
        <f t="shared" si="38"/>
        <v>44926</v>
      </c>
      <c r="C442" s="8">
        <f t="shared" si="39"/>
        <v>44881</v>
      </c>
      <c r="D442" s="38">
        <f t="shared" si="40"/>
        <v>389848.02</v>
      </c>
      <c r="E442" s="39">
        <f t="shared" si="41"/>
        <v>8</v>
      </c>
      <c r="F442" s="42" t="s">
        <v>111</v>
      </c>
      <c r="G442" s="42" t="s">
        <v>941</v>
      </c>
      <c r="H442" s="42" t="s">
        <v>942</v>
      </c>
      <c r="I442" s="42" t="s">
        <v>105</v>
      </c>
      <c r="J442" s="44">
        <v>44926</v>
      </c>
      <c r="K442" s="43">
        <v>300001</v>
      </c>
      <c r="L442" s="44">
        <v>44881</v>
      </c>
      <c r="M442" s="8" t="str">
        <f>VLOOKUP(MONTH($J442),Lookup!$A$2:$B$13,2,0)&amp;" "&amp;YEAR($J442)</f>
        <v>Dec 2022</v>
      </c>
      <c r="N442" s="34">
        <f t="shared" si="36"/>
        <v>44926</v>
      </c>
      <c r="O442" s="8">
        <f>IF(ISERROR(VLOOKUP($I442,Lookup!$H$2:$I$11,2,0)),"",VLOOKUP($I442,Lookup!$H$2:$I$11,2,0))</f>
        <v>0.02</v>
      </c>
      <c r="P442" s="8">
        <f>COUNTIF(J$4:J442,J442)</f>
        <v>35</v>
      </c>
      <c r="Q442" s="8">
        <f>COUNTIF(K$4:K442,K442)</f>
        <v>5</v>
      </c>
    </row>
    <row r="443" spans="1:17" x14ac:dyDescent="0.25">
      <c r="A443" s="35">
        <f t="shared" si="37"/>
        <v>50001</v>
      </c>
      <c r="B443" s="8">
        <f t="shared" si="38"/>
        <v>44926</v>
      </c>
      <c r="C443" s="8">
        <f t="shared" si="39"/>
        <v>44907</v>
      </c>
      <c r="D443" s="38">
        <f t="shared" si="40"/>
        <v>139962.01999999999</v>
      </c>
      <c r="E443" s="39">
        <f t="shared" si="41"/>
        <v>26</v>
      </c>
      <c r="F443" s="42" t="s">
        <v>246</v>
      </c>
      <c r="G443" s="42" t="s">
        <v>943</v>
      </c>
      <c r="H443" s="42" t="s">
        <v>944</v>
      </c>
      <c r="I443" s="42" t="s">
        <v>105</v>
      </c>
      <c r="J443" s="44">
        <v>44926</v>
      </c>
      <c r="K443" s="43">
        <v>50001</v>
      </c>
      <c r="L443" s="44">
        <v>44907</v>
      </c>
      <c r="M443" s="8" t="str">
        <f>VLOOKUP(MONTH($J443),Lookup!$A$2:$B$13,2,0)&amp;" "&amp;YEAR($J443)</f>
        <v>Dec 2022</v>
      </c>
      <c r="N443" s="34">
        <f t="shared" si="36"/>
        <v>44926</v>
      </c>
      <c r="O443" s="8">
        <f>IF(ISERROR(VLOOKUP($I443,Lookup!$H$2:$I$11,2,0)),"",VLOOKUP($I443,Lookup!$H$2:$I$11,2,0))</f>
        <v>0.02</v>
      </c>
      <c r="P443" s="8">
        <f>COUNTIF(J$4:J443,J443)</f>
        <v>36</v>
      </c>
      <c r="Q443" s="8">
        <f>COUNTIF(K$4:K443,K443)</f>
        <v>92</v>
      </c>
    </row>
    <row r="444" spans="1:17" x14ac:dyDescent="0.25">
      <c r="A444" s="35">
        <f t="shared" si="37"/>
        <v>250001</v>
      </c>
      <c r="B444" s="8">
        <f t="shared" si="38"/>
        <v>44991</v>
      </c>
      <c r="C444" s="8">
        <f t="shared" si="39"/>
        <v>44935</v>
      </c>
      <c r="D444" s="38">
        <f t="shared" si="40"/>
        <v>339934.1</v>
      </c>
      <c r="E444" s="39">
        <f t="shared" si="41"/>
        <v>9</v>
      </c>
      <c r="F444" s="42" t="s">
        <v>254</v>
      </c>
      <c r="G444" s="42" t="s">
        <v>945</v>
      </c>
      <c r="H444" s="42" t="s">
        <v>946</v>
      </c>
      <c r="I444" s="42" t="s">
        <v>102</v>
      </c>
      <c r="J444" s="44">
        <v>44991</v>
      </c>
      <c r="K444" s="43">
        <v>250001</v>
      </c>
      <c r="L444" s="44">
        <v>44935</v>
      </c>
      <c r="M444" s="8" t="str">
        <f>VLOOKUP(MONTH($J444),Lookup!$A$2:$B$13,2,0)&amp;" "&amp;YEAR($J444)</f>
        <v>Mar 2023</v>
      </c>
      <c r="N444" s="34">
        <f t="shared" si="36"/>
        <v>44991</v>
      </c>
      <c r="O444" s="8">
        <f>IF(ISERROR(VLOOKUP($I444,Lookup!$H$2:$I$11,2,0)),"",VLOOKUP($I444,Lookup!$H$2:$I$11,2,0))</f>
        <v>0.1</v>
      </c>
      <c r="P444" s="8">
        <f>COUNTIF(J$4:J444,J444)</f>
        <v>1</v>
      </c>
      <c r="Q444" s="8">
        <f>COUNTIF(K$4:K444,K444)</f>
        <v>6</v>
      </c>
    </row>
    <row r="445" spans="1:17" x14ac:dyDescent="0.25">
      <c r="A445" s="35">
        <f t="shared" si="37"/>
        <v>800000</v>
      </c>
      <c r="B445" s="8">
        <f t="shared" si="38"/>
        <v>44921</v>
      </c>
      <c r="C445" s="8">
        <f t="shared" si="39"/>
        <v>44909</v>
      </c>
      <c r="D445" s="38">
        <f t="shared" si="40"/>
        <v>889836.1</v>
      </c>
      <c r="E445" s="39">
        <f t="shared" si="41"/>
        <v>3</v>
      </c>
      <c r="F445" s="42" t="s">
        <v>254</v>
      </c>
      <c r="G445" s="42" t="s">
        <v>947</v>
      </c>
      <c r="H445" s="42" t="s">
        <v>948</v>
      </c>
      <c r="I445" s="42" t="s">
        <v>102</v>
      </c>
      <c r="J445" s="44">
        <v>44921</v>
      </c>
      <c r="K445" s="43">
        <v>800000</v>
      </c>
      <c r="L445" s="44">
        <v>44909</v>
      </c>
      <c r="M445" s="8" t="str">
        <f>VLOOKUP(MONTH($J445),Lookup!$A$2:$B$13,2,0)&amp;" "&amp;YEAR($J445)</f>
        <v>Dec 2022</v>
      </c>
      <c r="N445" s="34">
        <f t="shared" si="36"/>
        <v>44921</v>
      </c>
      <c r="O445" s="8">
        <f>IF(ISERROR(VLOOKUP($I445,Lookup!$H$2:$I$11,2,0)),"",VLOOKUP($I445,Lookup!$H$2:$I$11,2,0))</f>
        <v>0.1</v>
      </c>
      <c r="P445" s="8">
        <f>COUNTIF(J$4:J445,J445)</f>
        <v>5</v>
      </c>
      <c r="Q445" s="8">
        <f>COUNTIF(K$4:K445,K445)</f>
        <v>1</v>
      </c>
    </row>
    <row r="446" spans="1:17" x14ac:dyDescent="0.25">
      <c r="A446" s="35">
        <f t="shared" si="37"/>
        <v>125000</v>
      </c>
      <c r="B446" s="8">
        <f t="shared" si="38"/>
        <v>44923</v>
      </c>
      <c r="C446" s="8">
        <f t="shared" si="39"/>
        <v>44902</v>
      </c>
      <c r="D446" s="38">
        <f t="shared" si="40"/>
        <v>214837.02</v>
      </c>
      <c r="E446" s="39">
        <f t="shared" si="41"/>
        <v>26</v>
      </c>
      <c r="F446" s="42" t="s">
        <v>103</v>
      </c>
      <c r="G446" s="42" t="s">
        <v>949</v>
      </c>
      <c r="H446" s="42" t="s">
        <v>950</v>
      </c>
      <c r="I446" s="42" t="s">
        <v>105</v>
      </c>
      <c r="J446" s="44">
        <v>44923</v>
      </c>
      <c r="K446" s="43">
        <v>125000</v>
      </c>
      <c r="L446" s="44">
        <v>44902</v>
      </c>
      <c r="M446" s="8" t="str">
        <f>VLOOKUP(MONTH($J446),Lookup!$A$2:$B$13,2,0)&amp;" "&amp;YEAR($J446)</f>
        <v>Dec 2022</v>
      </c>
      <c r="N446" s="34">
        <f t="shared" si="36"/>
        <v>44923</v>
      </c>
      <c r="O446" s="8">
        <f>IF(ISERROR(VLOOKUP($I446,Lookup!$H$2:$I$11,2,0)),"",VLOOKUP($I446,Lookup!$H$2:$I$11,2,0))</f>
        <v>0.02</v>
      </c>
      <c r="P446" s="8">
        <f>COUNTIF(J$4:J446,J446)</f>
        <v>11</v>
      </c>
      <c r="Q446" s="8">
        <f>COUNTIF(K$4:K446,K446)</f>
        <v>1</v>
      </c>
    </row>
    <row r="447" spans="1:17" x14ac:dyDescent="0.25">
      <c r="A447" s="35">
        <f t="shared" si="37"/>
        <v>1000000</v>
      </c>
      <c r="B447" s="8">
        <f t="shared" si="38"/>
        <v>44926</v>
      </c>
      <c r="C447" s="8">
        <f t="shared" si="39"/>
        <v>44900</v>
      </c>
      <c r="D447" s="38">
        <f t="shared" si="40"/>
        <v>1089866.02</v>
      </c>
      <c r="E447" s="39">
        <f t="shared" si="41"/>
        <v>0</v>
      </c>
      <c r="F447" s="42" t="s">
        <v>309</v>
      </c>
      <c r="G447" s="42" t="s">
        <v>951</v>
      </c>
      <c r="H447" s="42" t="s">
        <v>952</v>
      </c>
      <c r="I447" s="42" t="s">
        <v>105</v>
      </c>
      <c r="J447" s="44">
        <v>44926</v>
      </c>
      <c r="K447" s="43">
        <v>1000000</v>
      </c>
      <c r="L447" s="44">
        <v>44900</v>
      </c>
      <c r="M447" s="8" t="str">
        <f>VLOOKUP(MONTH($J447),Lookup!$A$2:$B$13,2,0)&amp;" "&amp;YEAR($J447)</f>
        <v>Dec 2022</v>
      </c>
      <c r="N447" s="34">
        <f t="shared" si="36"/>
        <v>44926</v>
      </c>
      <c r="O447" s="8">
        <f>IF(ISERROR(VLOOKUP($I447,Lookup!$H$2:$I$11,2,0)),"",VLOOKUP($I447,Lookup!$H$2:$I$11,2,0))</f>
        <v>0.02</v>
      </c>
      <c r="P447" s="8">
        <f>COUNTIF(J$4:J447,J447)</f>
        <v>37</v>
      </c>
      <c r="Q447" s="8">
        <f>COUNTIF(K$4:K447,K447)</f>
        <v>3</v>
      </c>
    </row>
    <row r="448" spans="1:17" ht="30" x14ac:dyDescent="0.25">
      <c r="A448" s="35">
        <f t="shared" si="37"/>
        <v>360000</v>
      </c>
      <c r="B448" s="8">
        <f t="shared" si="38"/>
        <v>44957</v>
      </c>
      <c r="C448" s="8">
        <f t="shared" si="39"/>
        <v>44904</v>
      </c>
      <c r="D448" s="38">
        <f t="shared" si="40"/>
        <v>449886.1</v>
      </c>
      <c r="E448" s="39">
        <f t="shared" si="41"/>
        <v>8</v>
      </c>
      <c r="F448" s="42" t="s">
        <v>254</v>
      </c>
      <c r="G448" s="42" t="s">
        <v>953</v>
      </c>
      <c r="H448" s="42" t="s">
        <v>954</v>
      </c>
      <c r="I448" s="42" t="s">
        <v>102</v>
      </c>
      <c r="J448" s="44">
        <v>44957</v>
      </c>
      <c r="K448" s="43">
        <v>360000</v>
      </c>
      <c r="L448" s="44">
        <v>44904</v>
      </c>
      <c r="M448" s="8" t="str">
        <f>VLOOKUP(MONTH($J448),Lookup!$A$2:$B$13,2,0)&amp;" "&amp;YEAR($J448)</f>
        <v>Jan 2023</v>
      </c>
      <c r="N448" s="34">
        <f t="shared" si="36"/>
        <v>44957</v>
      </c>
      <c r="O448" s="8">
        <f>IF(ISERROR(VLOOKUP($I448,Lookup!$H$2:$I$11,2,0)),"",VLOOKUP($I448,Lookup!$H$2:$I$11,2,0))</f>
        <v>0.1</v>
      </c>
      <c r="P448" s="8">
        <f>COUNTIF(J$4:J448,J448)</f>
        <v>24</v>
      </c>
      <c r="Q448" s="8">
        <f>COUNTIF(K$4:K448,K448)</f>
        <v>1</v>
      </c>
    </row>
    <row r="449" spans="1:17" x14ac:dyDescent="0.25">
      <c r="A449" s="35">
        <f t="shared" si="37"/>
        <v>50000</v>
      </c>
      <c r="B449" s="8">
        <f t="shared" si="38"/>
        <v>44928</v>
      </c>
      <c r="C449" s="8">
        <f t="shared" si="39"/>
        <v>44891</v>
      </c>
      <c r="D449" s="38">
        <f t="shared" si="40"/>
        <v>139884.01999999999</v>
      </c>
      <c r="E449" s="39">
        <f t="shared" si="41"/>
        <v>41</v>
      </c>
      <c r="F449" s="42" t="s">
        <v>254</v>
      </c>
      <c r="G449" s="42" t="s">
        <v>955</v>
      </c>
      <c r="H449" s="42" t="s">
        <v>956</v>
      </c>
      <c r="I449" s="42" t="s">
        <v>105</v>
      </c>
      <c r="J449" s="44">
        <v>44928</v>
      </c>
      <c r="K449" s="43">
        <v>50000</v>
      </c>
      <c r="L449" s="44">
        <v>44891</v>
      </c>
      <c r="M449" s="8" t="str">
        <f>VLOOKUP(MONTH($J449),Lookup!$A$2:$B$13,2,0)&amp;" "&amp;YEAR($J449)</f>
        <v>Jan 2023</v>
      </c>
      <c r="N449" s="34">
        <f t="shared" si="36"/>
        <v>44928</v>
      </c>
      <c r="O449" s="8">
        <f>IF(ISERROR(VLOOKUP($I449,Lookup!$H$2:$I$11,2,0)),"",VLOOKUP($I449,Lookup!$H$2:$I$11,2,0))</f>
        <v>0.02</v>
      </c>
      <c r="P449" s="8">
        <f>COUNTIF(J$4:J449,J449)</f>
        <v>10</v>
      </c>
      <c r="Q449" s="8">
        <f>COUNTIF(K$4:K449,K449)</f>
        <v>55</v>
      </c>
    </row>
    <row r="450" spans="1:17" x14ac:dyDescent="0.25">
      <c r="A450" s="35">
        <f t="shared" si="37"/>
        <v>50000</v>
      </c>
      <c r="B450" s="8">
        <f t="shared" si="38"/>
        <v>44908</v>
      </c>
      <c r="C450" s="8">
        <f t="shared" si="39"/>
        <v>44895</v>
      </c>
      <c r="D450" s="38">
        <f t="shared" si="40"/>
        <v>139863.01999999999</v>
      </c>
      <c r="E450" s="39">
        <f t="shared" si="41"/>
        <v>20</v>
      </c>
      <c r="F450" s="42" t="s">
        <v>268</v>
      </c>
      <c r="G450" s="42" t="s">
        <v>957</v>
      </c>
      <c r="H450" s="42" t="s">
        <v>958</v>
      </c>
      <c r="I450" s="42" t="s">
        <v>105</v>
      </c>
      <c r="J450" s="44">
        <v>44908</v>
      </c>
      <c r="K450" s="43">
        <v>50000</v>
      </c>
      <c r="L450" s="44">
        <v>44895</v>
      </c>
      <c r="M450" s="8" t="str">
        <f>VLOOKUP(MONTH($J450),Lookup!$A$2:$B$13,2,0)&amp;" "&amp;YEAR($J450)</f>
        <v>Dec 2022</v>
      </c>
      <c r="N450" s="34">
        <f t="shared" si="36"/>
        <v>44908</v>
      </c>
      <c r="O450" s="8">
        <f>IF(ISERROR(VLOOKUP($I450,Lookup!$H$2:$I$11,2,0)),"",VLOOKUP($I450,Lookup!$H$2:$I$11,2,0))</f>
        <v>0.02</v>
      </c>
      <c r="P450" s="8">
        <f>COUNTIF(J$4:J450,J450)</f>
        <v>4</v>
      </c>
      <c r="Q450" s="8">
        <f>COUNTIF(K$4:K450,K450)</f>
        <v>56</v>
      </c>
    </row>
    <row r="451" spans="1:17" x14ac:dyDescent="0.25">
      <c r="A451" s="35">
        <f t="shared" si="37"/>
        <v>240000</v>
      </c>
      <c r="B451" s="8">
        <f t="shared" si="38"/>
        <v>44923</v>
      </c>
      <c r="C451" s="8">
        <f t="shared" si="39"/>
        <v>44882</v>
      </c>
      <c r="D451" s="38">
        <f t="shared" si="40"/>
        <v>329818.09999999998</v>
      </c>
      <c r="E451" s="39">
        <f t="shared" si="41"/>
        <v>4</v>
      </c>
      <c r="F451" s="42" t="s">
        <v>193</v>
      </c>
      <c r="G451" s="42" t="s">
        <v>959</v>
      </c>
      <c r="H451" s="42" t="s">
        <v>960</v>
      </c>
      <c r="I451" s="42" t="s">
        <v>102</v>
      </c>
      <c r="J451" s="44">
        <v>44923</v>
      </c>
      <c r="K451" s="43">
        <v>240000</v>
      </c>
      <c r="L451" s="44">
        <v>44882</v>
      </c>
      <c r="M451" s="8" t="str">
        <f>VLOOKUP(MONTH($J451),Lookup!$A$2:$B$13,2,0)&amp;" "&amp;YEAR($J451)</f>
        <v>Dec 2022</v>
      </c>
      <c r="N451" s="34">
        <f t="shared" si="36"/>
        <v>44923</v>
      </c>
      <c r="O451" s="8">
        <f>IF(ISERROR(VLOOKUP($I451,Lookup!$H$2:$I$11,2,0)),"",VLOOKUP($I451,Lookup!$H$2:$I$11,2,0))</f>
        <v>0.1</v>
      </c>
      <c r="P451" s="8">
        <f>COUNTIF(J$4:J451,J451)</f>
        <v>12</v>
      </c>
      <c r="Q451" s="8">
        <f>COUNTIF(K$4:K451,K451)</f>
        <v>1</v>
      </c>
    </row>
    <row r="452" spans="1:17" x14ac:dyDescent="0.25">
      <c r="A452" s="35">
        <f t="shared" si="37"/>
        <v>75001</v>
      </c>
      <c r="B452" s="8">
        <f t="shared" si="38"/>
        <v>44921</v>
      </c>
      <c r="C452" s="8">
        <f t="shared" si="39"/>
        <v>44883</v>
      </c>
      <c r="D452" s="38">
        <f t="shared" si="40"/>
        <v>164819.01999999999</v>
      </c>
      <c r="E452" s="39">
        <f t="shared" si="41"/>
        <v>3</v>
      </c>
      <c r="F452" s="42" t="s">
        <v>299</v>
      </c>
      <c r="G452" s="42" t="s">
        <v>961</v>
      </c>
      <c r="H452" s="42" t="s">
        <v>962</v>
      </c>
      <c r="I452" s="42" t="s">
        <v>105</v>
      </c>
      <c r="J452" s="44">
        <v>44921</v>
      </c>
      <c r="K452" s="43">
        <v>75001</v>
      </c>
      <c r="L452" s="44">
        <v>44883</v>
      </c>
      <c r="M452" s="8" t="str">
        <f>VLOOKUP(MONTH($J452),Lookup!$A$2:$B$13,2,0)&amp;" "&amp;YEAR($J452)</f>
        <v>Dec 2022</v>
      </c>
      <c r="N452" s="34">
        <f t="shared" ref="N452:N515" si="42">IF(ISBLANK($J452),"1/1/9999",J452)</f>
        <v>44921</v>
      </c>
      <c r="O452" s="8">
        <f>IF(ISERROR(VLOOKUP($I452,Lookup!$H$2:$I$11,2,0)),"",VLOOKUP($I452,Lookup!$H$2:$I$11,2,0))</f>
        <v>0.02</v>
      </c>
      <c r="P452" s="8">
        <f>COUNTIF(J$4:J452,J452)</f>
        <v>6</v>
      </c>
      <c r="Q452" s="8">
        <f>COUNTIF(K$4:K452,K452)</f>
        <v>8</v>
      </c>
    </row>
    <row r="453" spans="1:17" ht="30" x14ac:dyDescent="0.25">
      <c r="A453" s="35">
        <f t="shared" ref="A453:A516" si="43">K453</f>
        <v>100000</v>
      </c>
      <c r="B453" s="8">
        <f t="shared" ref="B453:B516" si="44">J453</f>
        <v>44950</v>
      </c>
      <c r="C453" s="8">
        <f t="shared" ref="C453:C516" si="45">L453</f>
        <v>44908</v>
      </c>
      <c r="D453" s="38">
        <f t="shared" ref="D453:D516" si="46">SUM(A453:C453)+SUM(O453:Q453)</f>
        <v>189874.02</v>
      </c>
      <c r="E453" s="39">
        <f t="shared" ref="E453:E516" si="47">IF($D453="","",COUNTIFS($F$4:$F$5000,$F453,$D$4:$D$5000,"&gt;"&amp;$D453))</f>
        <v>8</v>
      </c>
      <c r="F453" s="42" t="s">
        <v>293</v>
      </c>
      <c r="G453" s="42" t="s">
        <v>963</v>
      </c>
      <c r="H453" s="42" t="s">
        <v>964</v>
      </c>
      <c r="I453" s="42" t="s">
        <v>105</v>
      </c>
      <c r="J453" s="44">
        <v>44950</v>
      </c>
      <c r="K453" s="43">
        <v>100000</v>
      </c>
      <c r="L453" s="44">
        <v>44908</v>
      </c>
      <c r="M453" s="8" t="str">
        <f>VLOOKUP(MONTH($J453),Lookup!$A$2:$B$13,2,0)&amp;" "&amp;YEAR($J453)</f>
        <v>Jan 2023</v>
      </c>
      <c r="N453" s="34">
        <f t="shared" si="42"/>
        <v>44950</v>
      </c>
      <c r="O453" s="8">
        <f>IF(ISERROR(VLOOKUP($I453,Lookup!$H$2:$I$11,2,0)),"",VLOOKUP($I453,Lookup!$H$2:$I$11,2,0))</f>
        <v>0.02</v>
      </c>
      <c r="P453" s="8">
        <f>COUNTIF(J$4:J453,J453)</f>
        <v>1</v>
      </c>
      <c r="Q453" s="8">
        <f>COUNTIF(K$4:K453,K453)</f>
        <v>15</v>
      </c>
    </row>
    <row r="454" spans="1:17" x14ac:dyDescent="0.25">
      <c r="A454" s="35">
        <f t="shared" si="43"/>
        <v>5000000</v>
      </c>
      <c r="B454" s="8">
        <f t="shared" si="44"/>
        <v>44927</v>
      </c>
      <c r="C454" s="8">
        <f t="shared" si="45"/>
        <v>44909</v>
      </c>
      <c r="D454" s="38">
        <f t="shared" si="46"/>
        <v>5089856.0199999996</v>
      </c>
      <c r="E454" s="39">
        <f t="shared" si="47"/>
        <v>0</v>
      </c>
      <c r="F454" s="42" t="s">
        <v>281</v>
      </c>
      <c r="G454" s="42" t="s">
        <v>965</v>
      </c>
      <c r="H454" s="42" t="s">
        <v>966</v>
      </c>
      <c r="I454" s="42" t="s">
        <v>105</v>
      </c>
      <c r="J454" s="44">
        <v>44927</v>
      </c>
      <c r="K454" s="43">
        <v>5000000</v>
      </c>
      <c r="L454" s="44">
        <v>44909</v>
      </c>
      <c r="M454" s="8" t="str">
        <f>VLOOKUP(MONTH($J454),Lookup!$A$2:$B$13,2,0)&amp;" "&amp;YEAR($J454)</f>
        <v>Jan 2023</v>
      </c>
      <c r="N454" s="34">
        <f t="shared" si="42"/>
        <v>44927</v>
      </c>
      <c r="O454" s="8">
        <f>IF(ISERROR(VLOOKUP($I454,Lookup!$H$2:$I$11,2,0)),"",VLOOKUP($I454,Lookup!$H$2:$I$11,2,0))</f>
        <v>0.02</v>
      </c>
      <c r="P454" s="8">
        <f>COUNTIF(J$4:J454,J454)</f>
        <v>18</v>
      </c>
      <c r="Q454" s="8">
        <f>COUNTIF(K$4:K454,K454)</f>
        <v>2</v>
      </c>
    </row>
    <row r="455" spans="1:17" ht="30" x14ac:dyDescent="0.25">
      <c r="A455" s="35">
        <f t="shared" si="43"/>
        <v>100001</v>
      </c>
      <c r="B455" s="8">
        <f t="shared" si="44"/>
        <v>44936</v>
      </c>
      <c r="C455" s="8">
        <f t="shared" si="45"/>
        <v>44886</v>
      </c>
      <c r="D455" s="38">
        <f t="shared" si="46"/>
        <v>189853.02</v>
      </c>
      <c r="E455" s="39">
        <f t="shared" si="47"/>
        <v>0</v>
      </c>
      <c r="F455" s="42" t="s">
        <v>174</v>
      </c>
      <c r="G455" s="42" t="s">
        <v>967</v>
      </c>
      <c r="H455" s="42" t="s">
        <v>968</v>
      </c>
      <c r="I455" s="42" t="s">
        <v>105</v>
      </c>
      <c r="J455" s="44">
        <v>44936</v>
      </c>
      <c r="K455" s="43">
        <v>100001</v>
      </c>
      <c r="L455" s="44">
        <v>44886</v>
      </c>
      <c r="M455" s="8" t="str">
        <f>VLOOKUP(MONTH($J455),Lookup!$A$2:$B$13,2,0)&amp;" "&amp;YEAR($J455)</f>
        <v>Jan 2023</v>
      </c>
      <c r="N455" s="34">
        <f t="shared" si="42"/>
        <v>44936</v>
      </c>
      <c r="O455" s="8">
        <f>IF(ISERROR(VLOOKUP($I455,Lookup!$H$2:$I$11,2,0)),"",VLOOKUP($I455,Lookup!$H$2:$I$11,2,0))</f>
        <v>0.02</v>
      </c>
      <c r="P455" s="8">
        <f>COUNTIF(J$4:J455,J455)</f>
        <v>3</v>
      </c>
      <c r="Q455" s="8">
        <f>COUNTIF(K$4:K455,K455)</f>
        <v>27</v>
      </c>
    </row>
    <row r="456" spans="1:17" x14ac:dyDescent="0.25">
      <c r="A456" s="35">
        <f t="shared" si="43"/>
        <v>50000</v>
      </c>
      <c r="B456" s="8">
        <f t="shared" si="44"/>
        <v>44957</v>
      </c>
      <c r="C456" s="8">
        <f t="shared" si="45"/>
        <v>44908</v>
      </c>
      <c r="D456" s="38">
        <f t="shared" si="46"/>
        <v>139947.1</v>
      </c>
      <c r="E456" s="39">
        <f t="shared" si="47"/>
        <v>17</v>
      </c>
      <c r="F456" s="42" t="s">
        <v>268</v>
      </c>
      <c r="G456" s="42" t="s">
        <v>969</v>
      </c>
      <c r="H456" s="42" t="s">
        <v>970</v>
      </c>
      <c r="I456" s="42" t="s">
        <v>102</v>
      </c>
      <c r="J456" s="44">
        <v>44957</v>
      </c>
      <c r="K456" s="43">
        <v>50000</v>
      </c>
      <c r="L456" s="44">
        <v>44908</v>
      </c>
      <c r="M456" s="8" t="str">
        <f>VLOOKUP(MONTH($J456),Lookup!$A$2:$B$13,2,0)&amp;" "&amp;YEAR($J456)</f>
        <v>Jan 2023</v>
      </c>
      <c r="N456" s="34">
        <f t="shared" si="42"/>
        <v>44957</v>
      </c>
      <c r="O456" s="8">
        <f>IF(ISERROR(VLOOKUP($I456,Lookup!$H$2:$I$11,2,0)),"",VLOOKUP($I456,Lookup!$H$2:$I$11,2,0))</f>
        <v>0.1</v>
      </c>
      <c r="P456" s="8">
        <f>COUNTIF(J$4:J456,J456)</f>
        <v>25</v>
      </c>
      <c r="Q456" s="8">
        <f>COUNTIF(K$4:K456,K456)</f>
        <v>57</v>
      </c>
    </row>
    <row r="457" spans="1:17" x14ac:dyDescent="0.25">
      <c r="A457" s="35">
        <f t="shared" si="43"/>
        <v>50001</v>
      </c>
      <c r="B457" s="8">
        <f t="shared" si="44"/>
        <v>44926</v>
      </c>
      <c r="C457" s="8">
        <f t="shared" si="45"/>
        <v>44902</v>
      </c>
      <c r="D457" s="38">
        <f t="shared" si="46"/>
        <v>139960.01999999999</v>
      </c>
      <c r="E457" s="39">
        <f t="shared" si="47"/>
        <v>19</v>
      </c>
      <c r="F457" s="42" t="s">
        <v>176</v>
      </c>
      <c r="G457" s="42" t="s">
        <v>971</v>
      </c>
      <c r="H457" s="42" t="s">
        <v>972</v>
      </c>
      <c r="I457" s="42" t="s">
        <v>105</v>
      </c>
      <c r="J457" s="44">
        <v>44926</v>
      </c>
      <c r="K457" s="43">
        <v>50001</v>
      </c>
      <c r="L457" s="44">
        <v>44902</v>
      </c>
      <c r="M457" s="8" t="str">
        <f>VLOOKUP(MONTH($J457),Lookup!$A$2:$B$13,2,0)&amp;" "&amp;YEAR($J457)</f>
        <v>Dec 2022</v>
      </c>
      <c r="N457" s="34">
        <f t="shared" si="42"/>
        <v>44926</v>
      </c>
      <c r="O457" s="8">
        <f>IF(ISERROR(VLOOKUP($I457,Lookup!$H$2:$I$11,2,0)),"",VLOOKUP($I457,Lookup!$H$2:$I$11,2,0))</f>
        <v>0.02</v>
      </c>
      <c r="P457" s="8">
        <f>COUNTIF(J$4:J457,J457)</f>
        <v>38</v>
      </c>
      <c r="Q457" s="8">
        <f>COUNTIF(K$4:K457,K457)</f>
        <v>93</v>
      </c>
    </row>
    <row r="458" spans="1:17" x14ac:dyDescent="0.25">
      <c r="A458" s="35">
        <f t="shared" si="43"/>
        <v>50000</v>
      </c>
      <c r="B458" s="8">
        <f t="shared" si="44"/>
        <v>44938</v>
      </c>
      <c r="C458" s="8">
        <f t="shared" si="45"/>
        <v>44897</v>
      </c>
      <c r="D458" s="38">
        <f t="shared" si="46"/>
        <v>139900.1</v>
      </c>
      <c r="E458" s="39">
        <f t="shared" si="47"/>
        <v>2</v>
      </c>
      <c r="F458" s="42" t="s">
        <v>143</v>
      </c>
      <c r="G458" s="42" t="s">
        <v>973</v>
      </c>
      <c r="H458" s="42" t="s">
        <v>974</v>
      </c>
      <c r="I458" s="42" t="s">
        <v>102</v>
      </c>
      <c r="J458" s="44">
        <v>44938</v>
      </c>
      <c r="K458" s="43">
        <v>50000</v>
      </c>
      <c r="L458" s="44">
        <v>44897</v>
      </c>
      <c r="M458" s="8" t="str">
        <f>VLOOKUP(MONTH($J458),Lookup!$A$2:$B$13,2,0)&amp;" "&amp;YEAR($J458)</f>
        <v>Jan 2023</v>
      </c>
      <c r="N458" s="34">
        <f t="shared" si="42"/>
        <v>44938</v>
      </c>
      <c r="O458" s="8">
        <f>IF(ISERROR(VLOOKUP($I458,Lookup!$H$2:$I$11,2,0)),"",VLOOKUP($I458,Lookup!$H$2:$I$11,2,0))</f>
        <v>0.1</v>
      </c>
      <c r="P458" s="8">
        <f>COUNTIF(J$4:J458,J458)</f>
        <v>7</v>
      </c>
      <c r="Q458" s="8">
        <f>COUNTIF(K$4:K458,K458)</f>
        <v>58</v>
      </c>
    </row>
    <row r="459" spans="1:17" x14ac:dyDescent="0.25">
      <c r="A459" s="35">
        <f t="shared" si="43"/>
        <v>50001</v>
      </c>
      <c r="B459" s="8">
        <f t="shared" si="44"/>
        <v>44926</v>
      </c>
      <c r="C459" s="8">
        <f t="shared" si="45"/>
        <v>44894</v>
      </c>
      <c r="D459" s="38">
        <f t="shared" si="46"/>
        <v>139954.01999999999</v>
      </c>
      <c r="E459" s="39">
        <f t="shared" si="47"/>
        <v>10</v>
      </c>
      <c r="F459" s="42" t="s">
        <v>429</v>
      </c>
      <c r="G459" s="42" t="s">
        <v>975</v>
      </c>
      <c r="H459" s="42" t="s">
        <v>976</v>
      </c>
      <c r="I459" s="42" t="s">
        <v>105</v>
      </c>
      <c r="J459" s="44">
        <v>44926</v>
      </c>
      <c r="K459" s="43">
        <v>50001</v>
      </c>
      <c r="L459" s="44">
        <v>44894</v>
      </c>
      <c r="M459" s="8" t="str">
        <f>VLOOKUP(MONTH($J459),Lookup!$A$2:$B$13,2,0)&amp;" "&amp;YEAR($J459)</f>
        <v>Dec 2022</v>
      </c>
      <c r="N459" s="34">
        <f t="shared" si="42"/>
        <v>44926</v>
      </c>
      <c r="O459" s="8">
        <f>IF(ISERROR(VLOOKUP($I459,Lookup!$H$2:$I$11,2,0)),"",VLOOKUP($I459,Lookup!$H$2:$I$11,2,0))</f>
        <v>0.02</v>
      </c>
      <c r="P459" s="8">
        <f>COUNTIF(J$4:J459,J459)</f>
        <v>39</v>
      </c>
      <c r="Q459" s="8">
        <f>COUNTIF(K$4:K459,K459)</f>
        <v>94</v>
      </c>
    </row>
    <row r="460" spans="1:17" x14ac:dyDescent="0.25">
      <c r="A460" s="35">
        <f t="shared" si="43"/>
        <v>50001</v>
      </c>
      <c r="B460" s="8">
        <f t="shared" si="44"/>
        <v>0</v>
      </c>
      <c r="C460" s="8">
        <f t="shared" si="45"/>
        <v>44895</v>
      </c>
      <c r="D460" s="38">
        <f t="shared" si="46"/>
        <v>94991.1</v>
      </c>
      <c r="E460" s="39">
        <f t="shared" si="47"/>
        <v>29</v>
      </c>
      <c r="F460" s="42" t="s">
        <v>111</v>
      </c>
      <c r="G460" s="42" t="s">
        <v>977</v>
      </c>
      <c r="H460" s="42" t="s">
        <v>978</v>
      </c>
      <c r="I460" s="42" t="s">
        <v>102</v>
      </c>
      <c r="J460" s="43"/>
      <c r="K460" s="43">
        <v>50001</v>
      </c>
      <c r="L460" s="44">
        <v>44895</v>
      </c>
      <c r="M460" s="8" t="str">
        <f>VLOOKUP(MONTH($J460),Lookup!$A$2:$B$13,2,0)&amp;" "&amp;YEAR($J460)</f>
        <v>Jan 1900</v>
      </c>
      <c r="N460" s="34" t="str">
        <f t="shared" si="42"/>
        <v>1/1/9999</v>
      </c>
      <c r="O460" s="8">
        <f>IF(ISERROR(VLOOKUP($I460,Lookup!$H$2:$I$11,2,0)),"",VLOOKUP($I460,Lookup!$H$2:$I$11,2,0))</f>
        <v>0.1</v>
      </c>
      <c r="P460" s="8">
        <f>COUNTIF(J$4:J460,J460)</f>
        <v>0</v>
      </c>
      <c r="Q460" s="8">
        <f>COUNTIF(K$4:K460,K460)</f>
        <v>95</v>
      </c>
    </row>
    <row r="461" spans="1:17" x14ac:dyDescent="0.25">
      <c r="A461" s="35">
        <f t="shared" si="43"/>
        <v>0</v>
      </c>
      <c r="B461" s="8">
        <f t="shared" si="44"/>
        <v>44834</v>
      </c>
      <c r="C461" s="8">
        <f t="shared" si="45"/>
        <v>44831</v>
      </c>
      <c r="D461" s="38">
        <f t="shared" si="46"/>
        <v>89666.02</v>
      </c>
      <c r="E461" s="39">
        <f t="shared" si="47"/>
        <v>28</v>
      </c>
      <c r="F461" s="42" t="s">
        <v>159</v>
      </c>
      <c r="G461" s="42" t="s">
        <v>979</v>
      </c>
      <c r="H461" s="42" t="s">
        <v>980</v>
      </c>
      <c r="I461" s="42" t="s">
        <v>105</v>
      </c>
      <c r="J461" s="44">
        <v>44834</v>
      </c>
      <c r="K461" s="43"/>
      <c r="L461" s="44">
        <v>44831</v>
      </c>
      <c r="M461" s="8" t="str">
        <f>VLOOKUP(MONTH($J461),Lookup!$A$2:$B$13,2,0)&amp;" "&amp;YEAR($J461)</f>
        <v>Sept 2022</v>
      </c>
      <c r="N461" s="34">
        <f t="shared" si="42"/>
        <v>44834</v>
      </c>
      <c r="O461" s="8">
        <f>IF(ISERROR(VLOOKUP($I461,Lookup!$H$2:$I$11,2,0)),"",VLOOKUP($I461,Lookup!$H$2:$I$11,2,0))</f>
        <v>0.02</v>
      </c>
      <c r="P461" s="8">
        <f>COUNTIF(J$4:J461,J461)</f>
        <v>1</v>
      </c>
      <c r="Q461" s="8">
        <f>COUNTIF(K$4:K461,K461)</f>
        <v>0</v>
      </c>
    </row>
    <row r="462" spans="1:17" x14ac:dyDescent="0.25">
      <c r="A462" s="35">
        <f t="shared" si="43"/>
        <v>600000</v>
      </c>
      <c r="B462" s="8">
        <f t="shared" si="44"/>
        <v>44944</v>
      </c>
      <c r="C462" s="8">
        <f t="shared" si="45"/>
        <v>44896</v>
      </c>
      <c r="D462" s="38">
        <f t="shared" si="46"/>
        <v>689849.1</v>
      </c>
      <c r="E462" s="39">
        <f t="shared" si="47"/>
        <v>2</v>
      </c>
      <c r="F462" s="42" t="s">
        <v>153</v>
      </c>
      <c r="G462" s="42" t="s">
        <v>981</v>
      </c>
      <c r="H462" s="42" t="s">
        <v>982</v>
      </c>
      <c r="I462" s="42" t="s">
        <v>102</v>
      </c>
      <c r="J462" s="44">
        <v>44944</v>
      </c>
      <c r="K462" s="43">
        <v>600000</v>
      </c>
      <c r="L462" s="44">
        <v>44896</v>
      </c>
      <c r="M462" s="8" t="str">
        <f>VLOOKUP(MONTH($J462),Lookup!$A$2:$B$13,2,0)&amp;" "&amp;YEAR($J462)</f>
        <v>Jan 2023</v>
      </c>
      <c r="N462" s="34">
        <f t="shared" si="42"/>
        <v>44944</v>
      </c>
      <c r="O462" s="8">
        <f>IF(ISERROR(VLOOKUP($I462,Lookup!$H$2:$I$11,2,0)),"",VLOOKUP($I462,Lookup!$H$2:$I$11,2,0))</f>
        <v>0.1</v>
      </c>
      <c r="P462" s="8">
        <f>COUNTIF(J$4:J462,J462)</f>
        <v>6</v>
      </c>
      <c r="Q462" s="8">
        <f>COUNTIF(K$4:K462,K462)</f>
        <v>3</v>
      </c>
    </row>
    <row r="463" spans="1:17" x14ac:dyDescent="0.25">
      <c r="A463" s="35">
        <f t="shared" si="43"/>
        <v>50001</v>
      </c>
      <c r="B463" s="8">
        <f t="shared" si="44"/>
        <v>0</v>
      </c>
      <c r="C463" s="8">
        <f t="shared" si="45"/>
        <v>44900</v>
      </c>
      <c r="D463" s="38">
        <f t="shared" si="46"/>
        <v>94997.02</v>
      </c>
      <c r="E463" s="39">
        <f t="shared" si="47"/>
        <v>30</v>
      </c>
      <c r="F463" s="42" t="s">
        <v>349</v>
      </c>
      <c r="G463" s="42" t="s">
        <v>983</v>
      </c>
      <c r="H463" s="42" t="s">
        <v>984</v>
      </c>
      <c r="I463" s="42" t="s">
        <v>105</v>
      </c>
      <c r="J463" s="43"/>
      <c r="K463" s="43">
        <v>50001</v>
      </c>
      <c r="L463" s="44">
        <v>44900</v>
      </c>
      <c r="M463" s="8" t="str">
        <f>VLOOKUP(MONTH($J463),Lookup!$A$2:$B$13,2,0)&amp;" "&amp;YEAR($J463)</f>
        <v>Jan 1900</v>
      </c>
      <c r="N463" s="34" t="str">
        <f t="shared" si="42"/>
        <v>1/1/9999</v>
      </c>
      <c r="O463" s="8">
        <f>IF(ISERROR(VLOOKUP($I463,Lookup!$H$2:$I$11,2,0)),"",VLOOKUP($I463,Lookup!$H$2:$I$11,2,0))</f>
        <v>0.02</v>
      </c>
      <c r="P463" s="8">
        <f>COUNTIF(J$4:J463,J463)</f>
        <v>0</v>
      </c>
      <c r="Q463" s="8">
        <f>COUNTIF(K$4:K463,K463)</f>
        <v>96</v>
      </c>
    </row>
    <row r="464" spans="1:17" x14ac:dyDescent="0.25">
      <c r="A464" s="35">
        <f t="shared" si="43"/>
        <v>50001</v>
      </c>
      <c r="B464" s="8">
        <f t="shared" si="44"/>
        <v>44937</v>
      </c>
      <c r="C464" s="8">
        <f t="shared" si="45"/>
        <v>44882</v>
      </c>
      <c r="D464" s="38">
        <f t="shared" si="46"/>
        <v>139921.01999999999</v>
      </c>
      <c r="E464" s="39">
        <f t="shared" si="47"/>
        <v>24</v>
      </c>
      <c r="F464" s="42" t="s">
        <v>296</v>
      </c>
      <c r="G464" s="42" t="s">
        <v>985</v>
      </c>
      <c r="H464" s="42" t="s">
        <v>986</v>
      </c>
      <c r="I464" s="42" t="s">
        <v>105</v>
      </c>
      <c r="J464" s="44">
        <v>44937</v>
      </c>
      <c r="K464" s="43">
        <v>50001</v>
      </c>
      <c r="L464" s="44">
        <v>44882</v>
      </c>
      <c r="M464" s="8" t="str">
        <f>VLOOKUP(MONTH($J464),Lookup!$A$2:$B$13,2,0)&amp;" "&amp;YEAR($J464)</f>
        <v>Jan 2023</v>
      </c>
      <c r="N464" s="34">
        <f t="shared" si="42"/>
        <v>44937</v>
      </c>
      <c r="O464" s="8">
        <f>IF(ISERROR(VLOOKUP($I464,Lookup!$H$2:$I$11,2,0)),"",VLOOKUP($I464,Lookup!$H$2:$I$11,2,0))</f>
        <v>0.02</v>
      </c>
      <c r="P464" s="8">
        <f>COUNTIF(J$4:J464,J464)</f>
        <v>4</v>
      </c>
      <c r="Q464" s="8">
        <f>COUNTIF(K$4:K464,K464)</f>
        <v>97</v>
      </c>
    </row>
    <row r="465" spans="1:17" x14ac:dyDescent="0.25">
      <c r="A465" s="35">
        <f t="shared" si="43"/>
        <v>800000</v>
      </c>
      <c r="B465" s="8">
        <f t="shared" si="44"/>
        <v>44925</v>
      </c>
      <c r="C465" s="8">
        <f t="shared" si="45"/>
        <v>44908</v>
      </c>
      <c r="D465" s="38">
        <f t="shared" si="46"/>
        <v>889854.1</v>
      </c>
      <c r="E465" s="39">
        <f t="shared" si="47"/>
        <v>0</v>
      </c>
      <c r="F465" s="42" t="s">
        <v>268</v>
      </c>
      <c r="G465" s="42" t="s">
        <v>987</v>
      </c>
      <c r="H465" s="42" t="s">
        <v>988</v>
      </c>
      <c r="I465" s="42" t="s">
        <v>102</v>
      </c>
      <c r="J465" s="44">
        <v>44925</v>
      </c>
      <c r="K465" s="43">
        <v>800000</v>
      </c>
      <c r="L465" s="44">
        <v>44908</v>
      </c>
      <c r="M465" s="8" t="str">
        <f>VLOOKUP(MONTH($J465),Lookup!$A$2:$B$13,2,0)&amp;" "&amp;YEAR($J465)</f>
        <v>Dec 2022</v>
      </c>
      <c r="N465" s="34">
        <f t="shared" si="42"/>
        <v>44925</v>
      </c>
      <c r="O465" s="8">
        <f>IF(ISERROR(VLOOKUP($I465,Lookup!$H$2:$I$11,2,0)),"",VLOOKUP($I465,Lookup!$H$2:$I$11,2,0))</f>
        <v>0.1</v>
      </c>
      <c r="P465" s="8">
        <f>COUNTIF(J$4:J465,J465)</f>
        <v>19</v>
      </c>
      <c r="Q465" s="8">
        <f>COUNTIF(K$4:K465,K465)</f>
        <v>2</v>
      </c>
    </row>
    <row r="466" spans="1:17" x14ac:dyDescent="0.25">
      <c r="A466" s="35">
        <f t="shared" si="43"/>
        <v>200000</v>
      </c>
      <c r="B466" s="8">
        <f t="shared" si="44"/>
        <v>44927</v>
      </c>
      <c r="C466" s="8">
        <f t="shared" si="45"/>
        <v>44908</v>
      </c>
      <c r="D466" s="38">
        <f t="shared" si="46"/>
        <v>289865.09999999998</v>
      </c>
      <c r="E466" s="39">
        <f t="shared" si="47"/>
        <v>4</v>
      </c>
      <c r="F466" s="42" t="s">
        <v>128</v>
      </c>
      <c r="G466" s="42" t="s">
        <v>989</v>
      </c>
      <c r="H466" s="42" t="s">
        <v>990</v>
      </c>
      <c r="I466" s="42" t="s">
        <v>102</v>
      </c>
      <c r="J466" s="44">
        <v>44927</v>
      </c>
      <c r="K466" s="43">
        <v>200000</v>
      </c>
      <c r="L466" s="44">
        <v>44908</v>
      </c>
      <c r="M466" s="8" t="str">
        <f>VLOOKUP(MONTH($J466),Lookup!$A$2:$B$13,2,0)&amp;" "&amp;YEAR($J466)</f>
        <v>Jan 2023</v>
      </c>
      <c r="N466" s="34">
        <f t="shared" si="42"/>
        <v>44927</v>
      </c>
      <c r="O466" s="8">
        <f>IF(ISERROR(VLOOKUP($I466,Lookup!$H$2:$I$11,2,0)),"",VLOOKUP($I466,Lookup!$H$2:$I$11,2,0))</f>
        <v>0.1</v>
      </c>
      <c r="P466" s="8">
        <f>COUNTIF(J$4:J466,J466)</f>
        <v>19</v>
      </c>
      <c r="Q466" s="8">
        <f>COUNTIF(K$4:K466,K466)</f>
        <v>11</v>
      </c>
    </row>
    <row r="467" spans="1:17" x14ac:dyDescent="0.25">
      <c r="A467" s="35">
        <f t="shared" si="43"/>
        <v>100001</v>
      </c>
      <c r="B467" s="8">
        <f t="shared" si="44"/>
        <v>44949</v>
      </c>
      <c r="C467" s="8">
        <f t="shared" si="45"/>
        <v>44908</v>
      </c>
      <c r="D467" s="38">
        <f t="shared" si="46"/>
        <v>189891.1</v>
      </c>
      <c r="E467" s="39">
        <f t="shared" si="47"/>
        <v>3</v>
      </c>
      <c r="F467" s="42" t="s">
        <v>145</v>
      </c>
      <c r="G467" s="42" t="s">
        <v>991</v>
      </c>
      <c r="H467" s="42" t="s">
        <v>992</v>
      </c>
      <c r="I467" s="42" t="s">
        <v>102</v>
      </c>
      <c r="J467" s="44">
        <v>44949</v>
      </c>
      <c r="K467" s="43">
        <v>100001</v>
      </c>
      <c r="L467" s="44">
        <v>44908</v>
      </c>
      <c r="M467" s="8" t="str">
        <f>VLOOKUP(MONTH($J467),Lookup!$A$2:$B$13,2,0)&amp;" "&amp;YEAR($J467)</f>
        <v>Jan 2023</v>
      </c>
      <c r="N467" s="34">
        <f t="shared" si="42"/>
        <v>44949</v>
      </c>
      <c r="O467" s="8">
        <f>IF(ISERROR(VLOOKUP($I467,Lookup!$H$2:$I$11,2,0)),"",VLOOKUP($I467,Lookup!$H$2:$I$11,2,0))</f>
        <v>0.1</v>
      </c>
      <c r="P467" s="8">
        <f>COUNTIF(J$4:J467,J467)</f>
        <v>5</v>
      </c>
      <c r="Q467" s="8">
        <f>COUNTIF(K$4:K467,K467)</f>
        <v>28</v>
      </c>
    </row>
    <row r="468" spans="1:17" x14ac:dyDescent="0.25">
      <c r="A468" s="35">
        <f t="shared" si="43"/>
        <v>50001</v>
      </c>
      <c r="B468" s="8">
        <f t="shared" si="44"/>
        <v>44926</v>
      </c>
      <c r="C468" s="8">
        <f t="shared" si="45"/>
        <v>44830</v>
      </c>
      <c r="D468" s="38">
        <f t="shared" si="46"/>
        <v>139895.1</v>
      </c>
      <c r="E468" s="39">
        <f t="shared" si="47"/>
        <v>31</v>
      </c>
      <c r="F468" s="42" t="s">
        <v>134</v>
      </c>
      <c r="G468" s="42" t="s">
        <v>993</v>
      </c>
      <c r="H468" s="42" t="s">
        <v>994</v>
      </c>
      <c r="I468" s="42" t="s">
        <v>102</v>
      </c>
      <c r="J468" s="44">
        <v>44926</v>
      </c>
      <c r="K468" s="43">
        <v>50001</v>
      </c>
      <c r="L468" s="44">
        <v>44830</v>
      </c>
      <c r="M468" s="8" t="str">
        <f>VLOOKUP(MONTH($J468),Lookup!$A$2:$B$13,2,0)&amp;" "&amp;YEAR($J468)</f>
        <v>Dec 2022</v>
      </c>
      <c r="N468" s="34">
        <f t="shared" si="42"/>
        <v>44926</v>
      </c>
      <c r="O468" s="8">
        <f>IF(ISERROR(VLOOKUP($I468,Lookup!$H$2:$I$11,2,0)),"",VLOOKUP($I468,Lookup!$H$2:$I$11,2,0))</f>
        <v>0.1</v>
      </c>
      <c r="P468" s="8">
        <f>COUNTIF(J$4:J468,J468)</f>
        <v>40</v>
      </c>
      <c r="Q468" s="8">
        <f>COUNTIF(K$4:K468,K468)</f>
        <v>98</v>
      </c>
    </row>
    <row r="469" spans="1:17" x14ac:dyDescent="0.25">
      <c r="A469" s="35">
        <f t="shared" si="43"/>
        <v>0</v>
      </c>
      <c r="B469" s="8">
        <f t="shared" si="44"/>
        <v>44926</v>
      </c>
      <c r="C469" s="8">
        <f t="shared" si="45"/>
        <v>44838</v>
      </c>
      <c r="D469" s="38">
        <f t="shared" si="46"/>
        <v>89805.02</v>
      </c>
      <c r="E469" s="39">
        <f t="shared" si="47"/>
        <v>44</v>
      </c>
      <c r="F469" s="42" t="s">
        <v>134</v>
      </c>
      <c r="G469" s="42" t="s">
        <v>995</v>
      </c>
      <c r="H469" s="42" t="s">
        <v>995</v>
      </c>
      <c r="I469" s="42" t="s">
        <v>105</v>
      </c>
      <c r="J469" s="44">
        <v>44926</v>
      </c>
      <c r="K469" s="43"/>
      <c r="L469" s="44">
        <v>44838</v>
      </c>
      <c r="M469" s="8" t="str">
        <f>VLOOKUP(MONTH($J469),Lookup!$A$2:$B$13,2,0)&amp;" "&amp;YEAR($J469)</f>
        <v>Dec 2022</v>
      </c>
      <c r="N469" s="34">
        <f t="shared" si="42"/>
        <v>44926</v>
      </c>
      <c r="O469" s="8">
        <f>IF(ISERROR(VLOOKUP($I469,Lookup!$H$2:$I$11,2,0)),"",VLOOKUP($I469,Lookup!$H$2:$I$11,2,0))</f>
        <v>0.02</v>
      </c>
      <c r="P469" s="8">
        <f>COUNTIF(J$4:J469,J469)</f>
        <v>41</v>
      </c>
      <c r="Q469" s="8">
        <f>COUNTIF(K$4:K469,K469)</f>
        <v>0</v>
      </c>
    </row>
    <row r="470" spans="1:17" x14ac:dyDescent="0.25">
      <c r="A470" s="35">
        <f t="shared" si="43"/>
        <v>50001</v>
      </c>
      <c r="B470" s="8">
        <f t="shared" si="44"/>
        <v>44957</v>
      </c>
      <c r="C470" s="8">
        <f t="shared" si="45"/>
        <v>44879</v>
      </c>
      <c r="D470" s="38">
        <f t="shared" si="46"/>
        <v>139962.01999999999</v>
      </c>
      <c r="E470" s="39">
        <f t="shared" si="47"/>
        <v>26</v>
      </c>
      <c r="F470" s="42" t="s">
        <v>145</v>
      </c>
      <c r="G470" s="42" t="s">
        <v>996</v>
      </c>
      <c r="H470" s="42" t="s">
        <v>997</v>
      </c>
      <c r="I470" s="42" t="s">
        <v>105</v>
      </c>
      <c r="J470" s="44">
        <v>44957</v>
      </c>
      <c r="K470" s="43">
        <v>50001</v>
      </c>
      <c r="L470" s="44">
        <v>44879</v>
      </c>
      <c r="M470" s="8" t="str">
        <f>VLOOKUP(MONTH($J470),Lookup!$A$2:$B$13,2,0)&amp;" "&amp;YEAR($J470)</f>
        <v>Jan 2023</v>
      </c>
      <c r="N470" s="34">
        <f t="shared" si="42"/>
        <v>44957</v>
      </c>
      <c r="O470" s="8">
        <f>IF(ISERROR(VLOOKUP($I470,Lookup!$H$2:$I$11,2,0)),"",VLOOKUP($I470,Lookup!$H$2:$I$11,2,0))</f>
        <v>0.02</v>
      </c>
      <c r="P470" s="8">
        <f>COUNTIF(J$4:J470,J470)</f>
        <v>26</v>
      </c>
      <c r="Q470" s="8">
        <f>COUNTIF(K$4:K470,K470)</f>
        <v>99</v>
      </c>
    </row>
    <row r="471" spans="1:17" x14ac:dyDescent="0.25">
      <c r="A471" s="35">
        <f t="shared" si="43"/>
        <v>0</v>
      </c>
      <c r="B471" s="8">
        <f t="shared" si="44"/>
        <v>44926</v>
      </c>
      <c r="C471" s="8">
        <f t="shared" si="45"/>
        <v>44824</v>
      </c>
      <c r="D471" s="38">
        <f t="shared" si="46"/>
        <v>89792.02</v>
      </c>
      <c r="E471" s="39">
        <f t="shared" si="47"/>
        <v>46</v>
      </c>
      <c r="F471" s="42" t="s">
        <v>134</v>
      </c>
      <c r="G471" s="42" t="s">
        <v>998</v>
      </c>
      <c r="H471" s="42" t="s">
        <v>998</v>
      </c>
      <c r="I471" s="42" t="s">
        <v>105</v>
      </c>
      <c r="J471" s="44">
        <v>44926</v>
      </c>
      <c r="K471" s="43"/>
      <c r="L471" s="44">
        <v>44824</v>
      </c>
      <c r="M471" s="8" t="str">
        <f>VLOOKUP(MONTH($J471),Lookup!$A$2:$B$13,2,0)&amp;" "&amp;YEAR($J471)</f>
        <v>Dec 2022</v>
      </c>
      <c r="N471" s="34">
        <f t="shared" si="42"/>
        <v>44926</v>
      </c>
      <c r="O471" s="8">
        <f>IF(ISERROR(VLOOKUP($I471,Lookup!$H$2:$I$11,2,0)),"",VLOOKUP($I471,Lookup!$H$2:$I$11,2,0))</f>
        <v>0.02</v>
      </c>
      <c r="P471" s="8">
        <f>COUNTIF(J$4:J471,J471)</f>
        <v>42</v>
      </c>
      <c r="Q471" s="8">
        <f>COUNTIF(K$4:K471,K471)</f>
        <v>0</v>
      </c>
    </row>
    <row r="472" spans="1:17" x14ac:dyDescent="0.25">
      <c r="A472" s="35">
        <f t="shared" si="43"/>
        <v>200000</v>
      </c>
      <c r="B472" s="8">
        <f t="shared" si="44"/>
        <v>44896</v>
      </c>
      <c r="C472" s="8">
        <f t="shared" si="45"/>
        <v>44894</v>
      </c>
      <c r="D472" s="38">
        <f t="shared" si="46"/>
        <v>289809.09999999998</v>
      </c>
      <c r="E472" s="39">
        <f t="shared" si="47"/>
        <v>4</v>
      </c>
      <c r="F472" s="42" t="s">
        <v>198</v>
      </c>
      <c r="G472" s="42" t="s">
        <v>999</v>
      </c>
      <c r="H472" s="42" t="s">
        <v>1000</v>
      </c>
      <c r="I472" s="42" t="s">
        <v>102</v>
      </c>
      <c r="J472" s="44">
        <v>44896</v>
      </c>
      <c r="K472" s="43">
        <v>200000</v>
      </c>
      <c r="L472" s="44">
        <v>44894</v>
      </c>
      <c r="M472" s="8" t="str">
        <f>VLOOKUP(MONTH($J472),Lookup!$A$2:$B$13,2,0)&amp;" "&amp;YEAR($J472)</f>
        <v>Dec 2022</v>
      </c>
      <c r="N472" s="34">
        <f t="shared" si="42"/>
        <v>44896</v>
      </c>
      <c r="O472" s="8">
        <f>IF(ISERROR(VLOOKUP($I472,Lookup!$H$2:$I$11,2,0)),"",VLOOKUP($I472,Lookup!$H$2:$I$11,2,0))</f>
        <v>0.1</v>
      </c>
      <c r="P472" s="8">
        <f>COUNTIF(J$4:J472,J472)</f>
        <v>7</v>
      </c>
      <c r="Q472" s="8">
        <f>COUNTIF(K$4:K472,K472)</f>
        <v>12</v>
      </c>
    </row>
    <row r="473" spans="1:17" ht="30" x14ac:dyDescent="0.25">
      <c r="A473" s="35">
        <f t="shared" si="43"/>
        <v>150001</v>
      </c>
      <c r="B473" s="8">
        <f t="shared" si="44"/>
        <v>44957</v>
      </c>
      <c r="C473" s="8">
        <f t="shared" si="45"/>
        <v>44865</v>
      </c>
      <c r="D473" s="38">
        <f t="shared" si="46"/>
        <v>239858.1</v>
      </c>
      <c r="E473" s="39">
        <f t="shared" si="47"/>
        <v>9</v>
      </c>
      <c r="F473" s="42" t="s">
        <v>246</v>
      </c>
      <c r="G473" s="42" t="s">
        <v>1001</v>
      </c>
      <c r="H473" s="42" t="s">
        <v>1002</v>
      </c>
      <c r="I473" s="42" t="s">
        <v>102</v>
      </c>
      <c r="J473" s="44">
        <v>44957</v>
      </c>
      <c r="K473" s="43">
        <v>150001</v>
      </c>
      <c r="L473" s="44">
        <v>44865</v>
      </c>
      <c r="M473" s="8" t="str">
        <f>VLOOKUP(MONTH($J473),Lookup!$A$2:$B$13,2,0)&amp;" "&amp;YEAR($J473)</f>
        <v>Jan 2023</v>
      </c>
      <c r="N473" s="34">
        <f t="shared" si="42"/>
        <v>44957</v>
      </c>
      <c r="O473" s="8">
        <f>IF(ISERROR(VLOOKUP($I473,Lookup!$H$2:$I$11,2,0)),"",VLOOKUP($I473,Lookup!$H$2:$I$11,2,0))</f>
        <v>0.1</v>
      </c>
      <c r="P473" s="8">
        <f>COUNTIF(J$4:J473,J473)</f>
        <v>27</v>
      </c>
      <c r="Q473" s="8">
        <f>COUNTIF(K$4:K473,K473)</f>
        <v>8</v>
      </c>
    </row>
    <row r="474" spans="1:17" x14ac:dyDescent="0.25">
      <c r="A474" s="35">
        <f t="shared" si="43"/>
        <v>300001</v>
      </c>
      <c r="B474" s="8">
        <f t="shared" si="44"/>
        <v>44926</v>
      </c>
      <c r="C474" s="8">
        <f t="shared" si="45"/>
        <v>44908</v>
      </c>
      <c r="D474" s="38">
        <f t="shared" si="46"/>
        <v>389884.1</v>
      </c>
      <c r="E474" s="39">
        <f t="shared" si="47"/>
        <v>3</v>
      </c>
      <c r="F474" s="42" t="s">
        <v>246</v>
      </c>
      <c r="G474" s="42" t="s">
        <v>1003</v>
      </c>
      <c r="H474" s="42" t="s">
        <v>1004</v>
      </c>
      <c r="I474" s="42" t="s">
        <v>102</v>
      </c>
      <c r="J474" s="44">
        <v>44926</v>
      </c>
      <c r="K474" s="43">
        <v>300001</v>
      </c>
      <c r="L474" s="44">
        <v>44908</v>
      </c>
      <c r="M474" s="8" t="str">
        <f>VLOOKUP(MONTH($J474),Lookup!$A$2:$B$13,2,0)&amp;" "&amp;YEAR($J474)</f>
        <v>Dec 2022</v>
      </c>
      <c r="N474" s="34">
        <f t="shared" si="42"/>
        <v>44926</v>
      </c>
      <c r="O474" s="8">
        <f>IF(ISERROR(VLOOKUP($I474,Lookup!$H$2:$I$11,2,0)),"",VLOOKUP($I474,Lookup!$H$2:$I$11,2,0))</f>
        <v>0.1</v>
      </c>
      <c r="P474" s="8">
        <f>COUNTIF(J$4:J474,J474)</f>
        <v>43</v>
      </c>
      <c r="Q474" s="8">
        <f>COUNTIF(K$4:K474,K474)</f>
        <v>6</v>
      </c>
    </row>
    <row r="475" spans="1:17" x14ac:dyDescent="0.25">
      <c r="A475" s="35">
        <f t="shared" si="43"/>
        <v>90000</v>
      </c>
      <c r="B475" s="8">
        <f t="shared" si="44"/>
        <v>44914</v>
      </c>
      <c r="C475" s="8">
        <f t="shared" si="45"/>
        <v>44858</v>
      </c>
      <c r="D475" s="38">
        <f t="shared" si="46"/>
        <v>179782.1</v>
      </c>
      <c r="E475" s="39">
        <f t="shared" si="47"/>
        <v>9</v>
      </c>
      <c r="F475" s="42" t="s">
        <v>392</v>
      </c>
      <c r="G475" s="42" t="s">
        <v>1005</v>
      </c>
      <c r="H475" s="42" t="s">
        <v>1005</v>
      </c>
      <c r="I475" s="42" t="s">
        <v>102</v>
      </c>
      <c r="J475" s="44">
        <v>44914</v>
      </c>
      <c r="K475" s="43">
        <v>90000</v>
      </c>
      <c r="L475" s="44">
        <v>44858</v>
      </c>
      <c r="M475" s="8" t="str">
        <f>VLOOKUP(MONTH($J475),Lookup!$A$2:$B$13,2,0)&amp;" "&amp;YEAR($J475)</f>
        <v>Dec 2022</v>
      </c>
      <c r="N475" s="34">
        <f t="shared" si="42"/>
        <v>44914</v>
      </c>
      <c r="O475" s="8">
        <f>IF(ISERROR(VLOOKUP($I475,Lookup!$H$2:$I$11,2,0)),"",VLOOKUP($I475,Lookup!$H$2:$I$11,2,0))</f>
        <v>0.1</v>
      </c>
      <c r="P475" s="8">
        <f>COUNTIF(J$4:J475,J475)</f>
        <v>7</v>
      </c>
      <c r="Q475" s="8">
        <f>COUNTIF(K$4:K475,K475)</f>
        <v>3</v>
      </c>
    </row>
    <row r="476" spans="1:17" ht="30" x14ac:dyDescent="0.25">
      <c r="A476" s="35">
        <f t="shared" si="43"/>
        <v>55001</v>
      </c>
      <c r="B476" s="8">
        <f t="shared" si="44"/>
        <v>44895</v>
      </c>
      <c r="C476" s="8">
        <f t="shared" si="45"/>
        <v>44908</v>
      </c>
      <c r="D476" s="38">
        <f t="shared" si="46"/>
        <v>144829.1</v>
      </c>
      <c r="E476" s="39">
        <f t="shared" si="47"/>
        <v>21</v>
      </c>
      <c r="F476" s="42" t="s">
        <v>108</v>
      </c>
      <c r="G476" s="42" t="s">
        <v>1006</v>
      </c>
      <c r="H476" s="42" t="s">
        <v>1007</v>
      </c>
      <c r="I476" s="42" t="s">
        <v>102</v>
      </c>
      <c r="J476" s="44">
        <v>44895</v>
      </c>
      <c r="K476" s="43">
        <v>55001</v>
      </c>
      <c r="L476" s="44">
        <v>44908</v>
      </c>
      <c r="M476" s="8" t="str">
        <f>VLOOKUP(MONTH($J476),Lookup!$A$2:$B$13,2,0)&amp;" "&amp;YEAR($J476)</f>
        <v>Nov 2022</v>
      </c>
      <c r="N476" s="34">
        <f t="shared" si="42"/>
        <v>44895</v>
      </c>
      <c r="O476" s="8">
        <f>IF(ISERROR(VLOOKUP($I476,Lookup!$H$2:$I$11,2,0)),"",VLOOKUP($I476,Lookup!$H$2:$I$11,2,0))</f>
        <v>0.1</v>
      </c>
      <c r="P476" s="8">
        <f>COUNTIF(J$4:J476,J476)</f>
        <v>19</v>
      </c>
      <c r="Q476" s="8">
        <f>COUNTIF(K$4:K476,K476)</f>
        <v>6</v>
      </c>
    </row>
    <row r="477" spans="1:17" x14ac:dyDescent="0.25">
      <c r="A477" s="35">
        <f t="shared" si="43"/>
        <v>50001</v>
      </c>
      <c r="B477" s="8">
        <f t="shared" si="44"/>
        <v>44979</v>
      </c>
      <c r="C477" s="8">
        <f t="shared" si="45"/>
        <v>44894</v>
      </c>
      <c r="D477" s="38">
        <f t="shared" si="46"/>
        <v>139977.01999999999</v>
      </c>
      <c r="E477" s="39">
        <f t="shared" si="47"/>
        <v>24</v>
      </c>
      <c r="F477" s="42" t="s">
        <v>145</v>
      </c>
      <c r="G477" s="42" t="s">
        <v>1008</v>
      </c>
      <c r="H477" s="42" t="s">
        <v>1009</v>
      </c>
      <c r="I477" s="42" t="s">
        <v>105</v>
      </c>
      <c r="J477" s="44">
        <v>44979</v>
      </c>
      <c r="K477" s="43">
        <v>50001</v>
      </c>
      <c r="L477" s="44">
        <v>44894</v>
      </c>
      <c r="M477" s="8" t="str">
        <f>VLOOKUP(MONTH($J477),Lookup!$A$2:$B$13,2,0)&amp;" "&amp;YEAR($J477)</f>
        <v>Feb 2023</v>
      </c>
      <c r="N477" s="34">
        <f t="shared" si="42"/>
        <v>44979</v>
      </c>
      <c r="O477" s="8">
        <f>IF(ISERROR(VLOOKUP($I477,Lookup!$H$2:$I$11,2,0)),"",VLOOKUP($I477,Lookup!$H$2:$I$11,2,0))</f>
        <v>0.02</v>
      </c>
      <c r="P477" s="8">
        <f>COUNTIF(J$4:J477,J477)</f>
        <v>3</v>
      </c>
      <c r="Q477" s="8">
        <f>COUNTIF(K$4:K477,K477)</f>
        <v>100</v>
      </c>
    </row>
    <row r="478" spans="1:17" x14ac:dyDescent="0.25">
      <c r="A478" s="35">
        <f t="shared" si="43"/>
        <v>50001</v>
      </c>
      <c r="B478" s="8">
        <f t="shared" si="44"/>
        <v>44944</v>
      </c>
      <c r="C478" s="8">
        <f t="shared" si="45"/>
        <v>44873</v>
      </c>
      <c r="D478" s="38">
        <f t="shared" si="46"/>
        <v>139926.01999999999</v>
      </c>
      <c r="E478" s="39">
        <f t="shared" si="47"/>
        <v>30</v>
      </c>
      <c r="F478" s="42" t="s">
        <v>145</v>
      </c>
      <c r="G478" s="42" t="s">
        <v>1010</v>
      </c>
      <c r="H478" s="42" t="s">
        <v>1011</v>
      </c>
      <c r="I478" s="42" t="s">
        <v>105</v>
      </c>
      <c r="J478" s="44">
        <v>44944</v>
      </c>
      <c r="K478" s="43">
        <v>50001</v>
      </c>
      <c r="L478" s="44">
        <v>44873</v>
      </c>
      <c r="M478" s="8" t="str">
        <f>VLOOKUP(MONTH($J478),Lookup!$A$2:$B$13,2,0)&amp;" "&amp;YEAR($J478)</f>
        <v>Jan 2023</v>
      </c>
      <c r="N478" s="34">
        <f t="shared" si="42"/>
        <v>44944</v>
      </c>
      <c r="O478" s="8">
        <f>IF(ISERROR(VLOOKUP($I478,Lookup!$H$2:$I$11,2,0)),"",VLOOKUP($I478,Lookup!$H$2:$I$11,2,0))</f>
        <v>0.02</v>
      </c>
      <c r="P478" s="8">
        <f>COUNTIF(J$4:J478,J478)</f>
        <v>7</v>
      </c>
      <c r="Q478" s="8">
        <f>COUNTIF(K$4:K478,K478)</f>
        <v>101</v>
      </c>
    </row>
    <row r="479" spans="1:17" ht="30" x14ac:dyDescent="0.25">
      <c r="A479" s="35">
        <f t="shared" si="43"/>
        <v>0</v>
      </c>
      <c r="B479" s="8">
        <f t="shared" si="44"/>
        <v>0</v>
      </c>
      <c r="C479" s="8">
        <f t="shared" si="45"/>
        <v>44881</v>
      </c>
      <c r="D479" s="38">
        <f t="shared" si="46"/>
        <v>44881.02</v>
      </c>
      <c r="E479" s="39">
        <f t="shared" si="47"/>
        <v>6</v>
      </c>
      <c r="F479" s="42" t="s">
        <v>174</v>
      </c>
      <c r="G479" s="42" t="s">
        <v>1012</v>
      </c>
      <c r="H479" s="42" t="s">
        <v>1013</v>
      </c>
      <c r="I479" s="42" t="s">
        <v>105</v>
      </c>
      <c r="J479" s="43"/>
      <c r="K479" s="43"/>
      <c r="L479" s="44">
        <v>44881</v>
      </c>
      <c r="M479" s="8" t="str">
        <f>VLOOKUP(MONTH($J479),Lookup!$A$2:$B$13,2,0)&amp;" "&amp;YEAR($J479)</f>
        <v>Jan 1900</v>
      </c>
      <c r="N479" s="34" t="str">
        <f t="shared" si="42"/>
        <v>1/1/9999</v>
      </c>
      <c r="O479" s="8">
        <f>IF(ISERROR(VLOOKUP($I479,Lookup!$H$2:$I$11,2,0)),"",VLOOKUP($I479,Lookup!$H$2:$I$11,2,0))</f>
        <v>0.02</v>
      </c>
      <c r="P479" s="8">
        <f>COUNTIF(J$4:J479,J479)</f>
        <v>0</v>
      </c>
      <c r="Q479" s="8">
        <f>COUNTIF(K$4:K479,K479)</f>
        <v>0</v>
      </c>
    </row>
    <row r="480" spans="1:17" x14ac:dyDescent="0.25">
      <c r="A480" s="35">
        <f t="shared" si="43"/>
        <v>250000</v>
      </c>
      <c r="B480" s="8">
        <f t="shared" si="44"/>
        <v>44909</v>
      </c>
      <c r="C480" s="8">
        <f t="shared" si="45"/>
        <v>44907</v>
      </c>
      <c r="D480" s="38">
        <f t="shared" si="46"/>
        <v>339826.1</v>
      </c>
      <c r="E480" s="39">
        <f t="shared" si="47"/>
        <v>3</v>
      </c>
      <c r="F480" s="42" t="s">
        <v>153</v>
      </c>
      <c r="G480" s="42" t="s">
        <v>1014</v>
      </c>
      <c r="H480" s="42" t="s">
        <v>1015</v>
      </c>
      <c r="I480" s="42" t="s">
        <v>102</v>
      </c>
      <c r="J480" s="44">
        <v>44909</v>
      </c>
      <c r="K480" s="43">
        <v>250000</v>
      </c>
      <c r="L480" s="44">
        <v>44907</v>
      </c>
      <c r="M480" s="8" t="str">
        <f>VLOOKUP(MONTH($J480),Lookup!$A$2:$B$13,2,0)&amp;" "&amp;YEAR($J480)</f>
        <v>Dec 2022</v>
      </c>
      <c r="N480" s="34">
        <f t="shared" si="42"/>
        <v>44909</v>
      </c>
      <c r="O480" s="8">
        <f>IF(ISERROR(VLOOKUP($I480,Lookup!$H$2:$I$11,2,0)),"",VLOOKUP($I480,Lookup!$H$2:$I$11,2,0))</f>
        <v>0.1</v>
      </c>
      <c r="P480" s="8">
        <f>COUNTIF(J$4:J480,J480)</f>
        <v>5</v>
      </c>
      <c r="Q480" s="8">
        <f>COUNTIF(K$4:K480,K480)</f>
        <v>5</v>
      </c>
    </row>
    <row r="481" spans="1:17" ht="30" x14ac:dyDescent="0.25">
      <c r="A481" s="35">
        <f t="shared" si="43"/>
        <v>100000</v>
      </c>
      <c r="B481" s="8">
        <f t="shared" si="44"/>
        <v>44944</v>
      </c>
      <c r="C481" s="8">
        <f t="shared" si="45"/>
        <v>44902</v>
      </c>
      <c r="D481" s="38">
        <f t="shared" si="46"/>
        <v>189870.02</v>
      </c>
      <c r="E481" s="39">
        <f t="shared" si="47"/>
        <v>9</v>
      </c>
      <c r="F481" s="42" t="s">
        <v>296</v>
      </c>
      <c r="G481" s="42" t="s">
        <v>1016</v>
      </c>
      <c r="H481" s="42" t="s">
        <v>1017</v>
      </c>
      <c r="I481" s="42" t="s">
        <v>105</v>
      </c>
      <c r="J481" s="44">
        <v>44944</v>
      </c>
      <c r="K481" s="43">
        <v>100000</v>
      </c>
      <c r="L481" s="44">
        <v>44902</v>
      </c>
      <c r="M481" s="8" t="str">
        <f>VLOOKUP(MONTH($J481),Lookup!$A$2:$B$13,2,0)&amp;" "&amp;YEAR($J481)</f>
        <v>Jan 2023</v>
      </c>
      <c r="N481" s="34">
        <f t="shared" si="42"/>
        <v>44944</v>
      </c>
      <c r="O481" s="8">
        <f>IF(ISERROR(VLOOKUP($I481,Lookup!$H$2:$I$11,2,0)),"",VLOOKUP($I481,Lookup!$H$2:$I$11,2,0))</f>
        <v>0.02</v>
      </c>
      <c r="P481" s="8">
        <f>COUNTIF(J$4:J481,J481)</f>
        <v>8</v>
      </c>
      <c r="Q481" s="8">
        <f>COUNTIF(K$4:K481,K481)</f>
        <v>16</v>
      </c>
    </row>
    <row r="482" spans="1:17" x14ac:dyDescent="0.25">
      <c r="A482" s="35">
        <f t="shared" si="43"/>
        <v>0</v>
      </c>
      <c r="B482" s="8">
        <f t="shared" si="44"/>
        <v>44926</v>
      </c>
      <c r="C482" s="8">
        <f t="shared" si="45"/>
        <v>44882</v>
      </c>
      <c r="D482" s="38">
        <f t="shared" si="46"/>
        <v>89852.02</v>
      </c>
      <c r="E482" s="39">
        <f t="shared" si="47"/>
        <v>40</v>
      </c>
      <c r="F482" s="42" t="s">
        <v>134</v>
      </c>
      <c r="G482" s="42" t="s">
        <v>1018</v>
      </c>
      <c r="H482" s="42" t="s">
        <v>1019</v>
      </c>
      <c r="I482" s="42" t="s">
        <v>105</v>
      </c>
      <c r="J482" s="44">
        <v>44926</v>
      </c>
      <c r="K482" s="43"/>
      <c r="L482" s="44">
        <v>44882</v>
      </c>
      <c r="M482" s="8" t="str">
        <f>VLOOKUP(MONTH($J482),Lookup!$A$2:$B$13,2,0)&amp;" "&amp;YEAR($J482)</f>
        <v>Dec 2022</v>
      </c>
      <c r="N482" s="34">
        <f t="shared" si="42"/>
        <v>44926</v>
      </c>
      <c r="O482" s="8">
        <f>IF(ISERROR(VLOOKUP($I482,Lookup!$H$2:$I$11,2,0)),"",VLOOKUP($I482,Lookup!$H$2:$I$11,2,0))</f>
        <v>0.02</v>
      </c>
      <c r="P482" s="8">
        <f>COUNTIF(J$4:J482,J482)</f>
        <v>44</v>
      </c>
      <c r="Q482" s="8">
        <f>COUNTIF(K$4:K482,K482)</f>
        <v>0</v>
      </c>
    </row>
    <row r="483" spans="1:17" x14ac:dyDescent="0.25">
      <c r="A483" s="35">
        <f t="shared" si="43"/>
        <v>50000.01</v>
      </c>
      <c r="B483" s="8">
        <f t="shared" si="44"/>
        <v>44930</v>
      </c>
      <c r="C483" s="8">
        <f t="shared" si="45"/>
        <v>44902</v>
      </c>
      <c r="D483" s="38">
        <f t="shared" si="46"/>
        <v>139840.03</v>
      </c>
      <c r="E483" s="39">
        <f t="shared" si="47"/>
        <v>17</v>
      </c>
      <c r="F483" s="42" t="s">
        <v>227</v>
      </c>
      <c r="G483" s="42" t="s">
        <v>1020</v>
      </c>
      <c r="H483" s="42" t="s">
        <v>1021</v>
      </c>
      <c r="I483" s="42" t="s">
        <v>105</v>
      </c>
      <c r="J483" s="44">
        <v>44930</v>
      </c>
      <c r="K483" s="43">
        <v>50000.01</v>
      </c>
      <c r="L483" s="44">
        <v>44902</v>
      </c>
      <c r="M483" s="8" t="str">
        <f>VLOOKUP(MONTH($J483),Lookup!$A$2:$B$13,2,0)&amp;" "&amp;YEAR($J483)</f>
        <v>Jan 2023</v>
      </c>
      <c r="N483" s="34">
        <f t="shared" si="42"/>
        <v>44930</v>
      </c>
      <c r="O483" s="8">
        <f>IF(ISERROR(VLOOKUP($I483,Lookup!$H$2:$I$11,2,0)),"",VLOOKUP($I483,Lookup!$H$2:$I$11,2,0))</f>
        <v>0.02</v>
      </c>
      <c r="P483" s="8">
        <f>COUNTIF(J$4:J483,J483)</f>
        <v>5</v>
      </c>
      <c r="Q483" s="8">
        <f>COUNTIF(K$4:K483,K483)</f>
        <v>3</v>
      </c>
    </row>
    <row r="484" spans="1:17" x14ac:dyDescent="0.25">
      <c r="A484" s="35">
        <f t="shared" si="43"/>
        <v>50001</v>
      </c>
      <c r="B484" s="8">
        <f t="shared" si="44"/>
        <v>44895</v>
      </c>
      <c r="C484" s="8">
        <f t="shared" si="45"/>
        <v>44893</v>
      </c>
      <c r="D484" s="38">
        <f t="shared" si="46"/>
        <v>139911.01999999999</v>
      </c>
      <c r="E484" s="39">
        <f t="shared" si="47"/>
        <v>25</v>
      </c>
      <c r="F484" s="42" t="s">
        <v>208</v>
      </c>
      <c r="G484" s="42" t="s">
        <v>1022</v>
      </c>
      <c r="H484" s="42" t="s">
        <v>1023</v>
      </c>
      <c r="I484" s="42" t="s">
        <v>105</v>
      </c>
      <c r="J484" s="44">
        <v>44895</v>
      </c>
      <c r="K484" s="43">
        <v>50001</v>
      </c>
      <c r="L484" s="44">
        <v>44893</v>
      </c>
      <c r="M484" s="8" t="str">
        <f>VLOOKUP(MONTH($J484),Lookup!$A$2:$B$13,2,0)&amp;" "&amp;YEAR($J484)</f>
        <v>Nov 2022</v>
      </c>
      <c r="N484" s="34">
        <f t="shared" si="42"/>
        <v>44895</v>
      </c>
      <c r="O484" s="8">
        <f>IF(ISERROR(VLOOKUP($I484,Lookup!$H$2:$I$11,2,0)),"",VLOOKUP($I484,Lookup!$H$2:$I$11,2,0))</f>
        <v>0.02</v>
      </c>
      <c r="P484" s="8">
        <f>COUNTIF(J$4:J484,J484)</f>
        <v>20</v>
      </c>
      <c r="Q484" s="8">
        <f>COUNTIF(K$4:K484,K484)</f>
        <v>102</v>
      </c>
    </row>
    <row r="485" spans="1:17" x14ac:dyDescent="0.25">
      <c r="A485" s="35">
        <f t="shared" si="43"/>
        <v>200000</v>
      </c>
      <c r="B485" s="8">
        <f t="shared" si="44"/>
        <v>44893</v>
      </c>
      <c r="C485" s="8">
        <f t="shared" si="45"/>
        <v>44896</v>
      </c>
      <c r="D485" s="38">
        <f t="shared" si="46"/>
        <v>289808.09999999998</v>
      </c>
      <c r="E485" s="39">
        <f t="shared" si="47"/>
        <v>2</v>
      </c>
      <c r="F485" s="42" t="s">
        <v>299</v>
      </c>
      <c r="G485" s="42" t="s">
        <v>1024</v>
      </c>
      <c r="H485" s="42" t="s">
        <v>1025</v>
      </c>
      <c r="I485" s="42" t="s">
        <v>102</v>
      </c>
      <c r="J485" s="44">
        <v>44893</v>
      </c>
      <c r="K485" s="43">
        <v>200000</v>
      </c>
      <c r="L485" s="44">
        <v>44896</v>
      </c>
      <c r="M485" s="8" t="str">
        <f>VLOOKUP(MONTH($J485),Lookup!$A$2:$B$13,2,0)&amp;" "&amp;YEAR($J485)</f>
        <v>Nov 2022</v>
      </c>
      <c r="N485" s="34">
        <f t="shared" si="42"/>
        <v>44893</v>
      </c>
      <c r="O485" s="8">
        <f>IF(ISERROR(VLOOKUP($I485,Lookup!$H$2:$I$11,2,0)),"",VLOOKUP($I485,Lookup!$H$2:$I$11,2,0))</f>
        <v>0.1</v>
      </c>
      <c r="P485" s="8">
        <f>COUNTIF(J$4:J485,J485)</f>
        <v>6</v>
      </c>
      <c r="Q485" s="8">
        <f>COUNTIF(K$4:K485,K485)</f>
        <v>13</v>
      </c>
    </row>
    <row r="486" spans="1:17" x14ac:dyDescent="0.25">
      <c r="A486" s="35">
        <f t="shared" si="43"/>
        <v>50000</v>
      </c>
      <c r="B486" s="8">
        <f t="shared" si="44"/>
        <v>44937</v>
      </c>
      <c r="C486" s="8">
        <f t="shared" si="45"/>
        <v>44894</v>
      </c>
      <c r="D486" s="38">
        <f t="shared" si="46"/>
        <v>139895.1</v>
      </c>
      <c r="E486" s="39">
        <f t="shared" si="47"/>
        <v>26</v>
      </c>
      <c r="F486" s="42" t="s">
        <v>296</v>
      </c>
      <c r="G486" s="42" t="s">
        <v>1026</v>
      </c>
      <c r="H486" s="42" t="s">
        <v>1027</v>
      </c>
      <c r="I486" s="42" t="s">
        <v>102</v>
      </c>
      <c r="J486" s="44">
        <v>44937</v>
      </c>
      <c r="K486" s="43">
        <v>50000</v>
      </c>
      <c r="L486" s="44">
        <v>44894</v>
      </c>
      <c r="M486" s="8" t="str">
        <f>VLOOKUP(MONTH($J486),Lookup!$A$2:$B$13,2,0)&amp;" "&amp;YEAR($J486)</f>
        <v>Jan 2023</v>
      </c>
      <c r="N486" s="34">
        <f t="shared" si="42"/>
        <v>44937</v>
      </c>
      <c r="O486" s="8">
        <f>IF(ISERROR(VLOOKUP($I486,Lookup!$H$2:$I$11,2,0)),"",VLOOKUP($I486,Lookup!$H$2:$I$11,2,0))</f>
        <v>0.1</v>
      </c>
      <c r="P486" s="8">
        <f>COUNTIF(J$4:J486,J486)</f>
        <v>5</v>
      </c>
      <c r="Q486" s="8">
        <f>COUNTIF(K$4:K486,K486)</f>
        <v>59</v>
      </c>
    </row>
    <row r="487" spans="1:17" ht="30" x14ac:dyDescent="0.25">
      <c r="A487" s="35">
        <f t="shared" si="43"/>
        <v>50001</v>
      </c>
      <c r="B487" s="8">
        <f t="shared" si="44"/>
        <v>44985</v>
      </c>
      <c r="C487" s="8">
        <f t="shared" si="45"/>
        <v>44831</v>
      </c>
      <c r="D487" s="38">
        <f t="shared" si="46"/>
        <v>139939.01999999999</v>
      </c>
      <c r="E487" s="39">
        <f t="shared" si="47"/>
        <v>21</v>
      </c>
      <c r="F487" s="42" t="s">
        <v>106</v>
      </c>
      <c r="G487" s="42" t="s">
        <v>1028</v>
      </c>
      <c r="H487" s="42" t="s">
        <v>1029</v>
      </c>
      <c r="I487" s="42" t="s">
        <v>105</v>
      </c>
      <c r="J487" s="44">
        <v>44985</v>
      </c>
      <c r="K487" s="43">
        <v>50001</v>
      </c>
      <c r="L487" s="44">
        <v>44831</v>
      </c>
      <c r="M487" s="8" t="str">
        <f>VLOOKUP(MONTH($J487),Lookup!$A$2:$B$13,2,0)&amp;" "&amp;YEAR($J487)</f>
        <v>Feb 2023</v>
      </c>
      <c r="N487" s="34">
        <f t="shared" si="42"/>
        <v>44985</v>
      </c>
      <c r="O487" s="8">
        <f>IF(ISERROR(VLOOKUP($I487,Lookup!$H$2:$I$11,2,0)),"",VLOOKUP($I487,Lookup!$H$2:$I$11,2,0))</f>
        <v>0.02</v>
      </c>
      <c r="P487" s="8">
        <f>COUNTIF(J$4:J487,J487)</f>
        <v>19</v>
      </c>
      <c r="Q487" s="8">
        <f>COUNTIF(K$4:K487,K487)</f>
        <v>103</v>
      </c>
    </row>
    <row r="488" spans="1:17" x14ac:dyDescent="0.25">
      <c r="A488" s="35">
        <f t="shared" si="43"/>
        <v>800000</v>
      </c>
      <c r="B488" s="8">
        <f t="shared" si="44"/>
        <v>44927</v>
      </c>
      <c r="C488" s="8">
        <f t="shared" si="45"/>
        <v>44896</v>
      </c>
      <c r="D488" s="38">
        <f t="shared" si="46"/>
        <v>889846.02</v>
      </c>
      <c r="E488" s="39">
        <f t="shared" si="47"/>
        <v>1</v>
      </c>
      <c r="F488" s="42" t="s">
        <v>268</v>
      </c>
      <c r="G488" s="42" t="s">
        <v>1030</v>
      </c>
      <c r="H488" s="42" t="s">
        <v>1031</v>
      </c>
      <c r="I488" s="42" t="s">
        <v>105</v>
      </c>
      <c r="J488" s="44">
        <v>44927</v>
      </c>
      <c r="K488" s="43">
        <v>800000</v>
      </c>
      <c r="L488" s="44">
        <v>44896</v>
      </c>
      <c r="M488" s="8" t="str">
        <f>VLOOKUP(MONTH($J488),Lookup!$A$2:$B$13,2,0)&amp;" "&amp;YEAR($J488)</f>
        <v>Jan 2023</v>
      </c>
      <c r="N488" s="34">
        <f t="shared" si="42"/>
        <v>44927</v>
      </c>
      <c r="O488" s="8">
        <f>IF(ISERROR(VLOOKUP($I488,Lookup!$H$2:$I$11,2,0)),"",VLOOKUP($I488,Lookup!$H$2:$I$11,2,0))</f>
        <v>0.02</v>
      </c>
      <c r="P488" s="8">
        <f>COUNTIF(J$4:J488,J488)</f>
        <v>20</v>
      </c>
      <c r="Q488" s="8">
        <f>COUNTIF(K$4:K488,K488)</f>
        <v>3</v>
      </c>
    </row>
    <row r="489" spans="1:17" x14ac:dyDescent="0.25">
      <c r="A489" s="35">
        <f t="shared" si="43"/>
        <v>50001</v>
      </c>
      <c r="B489" s="8">
        <f t="shared" si="44"/>
        <v>44909</v>
      </c>
      <c r="C489" s="8">
        <f t="shared" si="45"/>
        <v>44900</v>
      </c>
      <c r="D489" s="38">
        <f t="shared" si="46"/>
        <v>139920.01999999999</v>
      </c>
      <c r="E489" s="39">
        <f t="shared" si="47"/>
        <v>25</v>
      </c>
      <c r="F489" s="42" t="s">
        <v>296</v>
      </c>
      <c r="G489" s="42" t="s">
        <v>1032</v>
      </c>
      <c r="H489" s="42" t="s">
        <v>1033</v>
      </c>
      <c r="I489" s="42" t="s">
        <v>105</v>
      </c>
      <c r="J489" s="44">
        <v>44909</v>
      </c>
      <c r="K489" s="43">
        <v>50001</v>
      </c>
      <c r="L489" s="44">
        <v>44900</v>
      </c>
      <c r="M489" s="8" t="str">
        <f>VLOOKUP(MONTH($J489),Lookup!$A$2:$B$13,2,0)&amp;" "&amp;YEAR($J489)</f>
        <v>Dec 2022</v>
      </c>
      <c r="N489" s="34">
        <f t="shared" si="42"/>
        <v>44909</v>
      </c>
      <c r="O489" s="8">
        <f>IF(ISERROR(VLOOKUP($I489,Lookup!$H$2:$I$11,2,0)),"",VLOOKUP($I489,Lookup!$H$2:$I$11,2,0))</f>
        <v>0.02</v>
      </c>
      <c r="P489" s="8">
        <f>COUNTIF(J$4:J489,J489)</f>
        <v>6</v>
      </c>
      <c r="Q489" s="8">
        <f>COUNTIF(K$4:K489,K489)</f>
        <v>104</v>
      </c>
    </row>
    <row r="490" spans="1:17" x14ac:dyDescent="0.25">
      <c r="A490" s="35">
        <f t="shared" si="43"/>
        <v>200000</v>
      </c>
      <c r="B490" s="8">
        <f t="shared" si="44"/>
        <v>44946</v>
      </c>
      <c r="C490" s="8">
        <f t="shared" si="45"/>
        <v>44909</v>
      </c>
      <c r="D490" s="38">
        <f t="shared" si="46"/>
        <v>289872.09999999998</v>
      </c>
      <c r="E490" s="39">
        <f t="shared" si="47"/>
        <v>3</v>
      </c>
      <c r="F490" s="42" t="s">
        <v>309</v>
      </c>
      <c r="G490" s="42" t="s">
        <v>1034</v>
      </c>
      <c r="H490" s="42" t="s">
        <v>1035</v>
      </c>
      <c r="I490" s="42" t="s">
        <v>102</v>
      </c>
      <c r="J490" s="44">
        <v>44946</v>
      </c>
      <c r="K490" s="43">
        <v>200000</v>
      </c>
      <c r="L490" s="44">
        <v>44909</v>
      </c>
      <c r="M490" s="8" t="str">
        <f>VLOOKUP(MONTH($J490),Lookup!$A$2:$B$13,2,0)&amp;" "&amp;YEAR($J490)</f>
        <v>Jan 2023</v>
      </c>
      <c r="N490" s="34">
        <f t="shared" si="42"/>
        <v>44946</v>
      </c>
      <c r="O490" s="8">
        <f>IF(ISERROR(VLOOKUP($I490,Lookup!$H$2:$I$11,2,0)),"",VLOOKUP($I490,Lookup!$H$2:$I$11,2,0))</f>
        <v>0.1</v>
      </c>
      <c r="P490" s="8">
        <f>COUNTIF(J$4:J490,J490)</f>
        <v>3</v>
      </c>
      <c r="Q490" s="8">
        <f>COUNTIF(K$4:K490,K490)</f>
        <v>14</v>
      </c>
    </row>
    <row r="491" spans="1:17" ht="30" x14ac:dyDescent="0.25">
      <c r="A491" s="35">
        <f t="shared" si="43"/>
        <v>70000</v>
      </c>
      <c r="B491" s="8">
        <f t="shared" si="44"/>
        <v>44953</v>
      </c>
      <c r="C491" s="8">
        <f t="shared" si="45"/>
        <v>44826</v>
      </c>
      <c r="D491" s="38">
        <f t="shared" si="46"/>
        <v>159788.01999999999</v>
      </c>
      <c r="E491" s="39">
        <f t="shared" si="47"/>
        <v>3</v>
      </c>
      <c r="F491" s="42" t="s">
        <v>169</v>
      </c>
      <c r="G491" s="42" t="s">
        <v>1036</v>
      </c>
      <c r="H491" s="42" t="s">
        <v>1037</v>
      </c>
      <c r="I491" s="42" t="s">
        <v>105</v>
      </c>
      <c r="J491" s="44">
        <v>44953</v>
      </c>
      <c r="K491" s="43">
        <v>70000</v>
      </c>
      <c r="L491" s="44">
        <v>44826</v>
      </c>
      <c r="M491" s="8" t="str">
        <f>VLOOKUP(MONTH($J491),Lookup!$A$2:$B$13,2,0)&amp;" "&amp;YEAR($J491)</f>
        <v>Jan 2023</v>
      </c>
      <c r="N491" s="34">
        <f t="shared" si="42"/>
        <v>44953</v>
      </c>
      <c r="O491" s="8">
        <f>IF(ISERROR(VLOOKUP($I491,Lookup!$H$2:$I$11,2,0)),"",VLOOKUP($I491,Lookup!$H$2:$I$11,2,0))</f>
        <v>0.02</v>
      </c>
      <c r="P491" s="8">
        <f>COUNTIF(J$4:J491,J491)</f>
        <v>2</v>
      </c>
      <c r="Q491" s="8">
        <f>COUNTIF(K$4:K491,K491)</f>
        <v>7</v>
      </c>
    </row>
    <row r="492" spans="1:17" x14ac:dyDescent="0.25">
      <c r="A492" s="35">
        <f t="shared" si="43"/>
        <v>50000</v>
      </c>
      <c r="B492" s="8">
        <f t="shared" si="44"/>
        <v>0</v>
      </c>
      <c r="C492" s="8">
        <f t="shared" si="45"/>
        <v>44825</v>
      </c>
      <c r="D492" s="38">
        <f t="shared" si="46"/>
        <v>94885.02</v>
      </c>
      <c r="E492" s="39">
        <f t="shared" si="47"/>
        <v>32</v>
      </c>
      <c r="F492" s="42" t="s">
        <v>111</v>
      </c>
      <c r="G492" s="42" t="s">
        <v>1038</v>
      </c>
      <c r="H492" s="42" t="s">
        <v>1039</v>
      </c>
      <c r="I492" s="42" t="s">
        <v>105</v>
      </c>
      <c r="J492" s="43"/>
      <c r="K492" s="43">
        <v>50000</v>
      </c>
      <c r="L492" s="44">
        <v>44825</v>
      </c>
      <c r="M492" s="8" t="str">
        <f>VLOOKUP(MONTH($J492),Lookup!$A$2:$B$13,2,0)&amp;" "&amp;YEAR($J492)</f>
        <v>Jan 1900</v>
      </c>
      <c r="N492" s="34" t="str">
        <f t="shared" si="42"/>
        <v>1/1/9999</v>
      </c>
      <c r="O492" s="8">
        <f>IF(ISERROR(VLOOKUP($I492,Lookup!$H$2:$I$11,2,0)),"",VLOOKUP($I492,Lookup!$H$2:$I$11,2,0))</f>
        <v>0.02</v>
      </c>
      <c r="P492" s="8">
        <f>COUNTIF(J$4:J492,J492)</f>
        <v>0</v>
      </c>
      <c r="Q492" s="8">
        <f>COUNTIF(K$4:K492,K492)</f>
        <v>60</v>
      </c>
    </row>
    <row r="493" spans="1:17" x14ac:dyDescent="0.25">
      <c r="A493" s="35">
        <f t="shared" si="43"/>
        <v>50001</v>
      </c>
      <c r="B493" s="8">
        <f t="shared" si="44"/>
        <v>44896</v>
      </c>
      <c r="C493" s="8">
        <f t="shared" si="45"/>
        <v>44879</v>
      </c>
      <c r="D493" s="38">
        <f t="shared" si="46"/>
        <v>139889.1</v>
      </c>
      <c r="E493" s="39">
        <f t="shared" si="47"/>
        <v>18</v>
      </c>
      <c r="F493" s="42" t="s">
        <v>183</v>
      </c>
      <c r="G493" s="42" t="s">
        <v>1040</v>
      </c>
      <c r="H493" s="42" t="s">
        <v>1041</v>
      </c>
      <c r="I493" s="42" t="s">
        <v>102</v>
      </c>
      <c r="J493" s="44">
        <v>44896</v>
      </c>
      <c r="K493" s="43">
        <v>50001</v>
      </c>
      <c r="L493" s="44">
        <v>44879</v>
      </c>
      <c r="M493" s="8" t="str">
        <f>VLOOKUP(MONTH($J493),Lookup!$A$2:$B$13,2,0)&amp;" "&amp;YEAR($J493)</f>
        <v>Dec 2022</v>
      </c>
      <c r="N493" s="34">
        <f t="shared" si="42"/>
        <v>44896</v>
      </c>
      <c r="O493" s="8">
        <f>IF(ISERROR(VLOOKUP($I493,Lookup!$H$2:$I$11,2,0)),"",VLOOKUP($I493,Lookup!$H$2:$I$11,2,0))</f>
        <v>0.1</v>
      </c>
      <c r="P493" s="8">
        <f>COUNTIF(J$4:J493,J493)</f>
        <v>8</v>
      </c>
      <c r="Q493" s="8">
        <f>COUNTIF(K$4:K493,K493)</f>
        <v>105</v>
      </c>
    </row>
    <row r="494" spans="1:17" x14ac:dyDescent="0.25">
      <c r="A494" s="35">
        <f t="shared" si="43"/>
        <v>0</v>
      </c>
      <c r="B494" s="8">
        <f t="shared" si="44"/>
        <v>44926</v>
      </c>
      <c r="C494" s="8">
        <f t="shared" si="45"/>
        <v>44838</v>
      </c>
      <c r="D494" s="38">
        <f t="shared" si="46"/>
        <v>89809.02</v>
      </c>
      <c r="E494" s="39">
        <f t="shared" si="47"/>
        <v>42</v>
      </c>
      <c r="F494" s="42" t="s">
        <v>134</v>
      </c>
      <c r="G494" s="42" t="s">
        <v>1042</v>
      </c>
      <c r="H494" s="42" t="s">
        <v>1043</v>
      </c>
      <c r="I494" s="42" t="s">
        <v>105</v>
      </c>
      <c r="J494" s="44">
        <v>44926</v>
      </c>
      <c r="K494" s="43"/>
      <c r="L494" s="44">
        <v>44838</v>
      </c>
      <c r="M494" s="8" t="str">
        <f>VLOOKUP(MONTH($J494),Lookup!$A$2:$B$13,2,0)&amp;" "&amp;YEAR($J494)</f>
        <v>Dec 2022</v>
      </c>
      <c r="N494" s="34">
        <f t="shared" si="42"/>
        <v>44926</v>
      </c>
      <c r="O494" s="8">
        <f>IF(ISERROR(VLOOKUP($I494,Lookup!$H$2:$I$11,2,0)),"",VLOOKUP($I494,Lookup!$H$2:$I$11,2,0))</f>
        <v>0.02</v>
      </c>
      <c r="P494" s="8">
        <f>COUNTIF(J$4:J494,J494)</f>
        <v>45</v>
      </c>
      <c r="Q494" s="8">
        <f>COUNTIF(K$4:K494,K494)</f>
        <v>0</v>
      </c>
    </row>
    <row r="495" spans="1:17" x14ac:dyDescent="0.25">
      <c r="A495" s="35">
        <f t="shared" si="43"/>
        <v>50001</v>
      </c>
      <c r="B495" s="8">
        <f t="shared" si="44"/>
        <v>0</v>
      </c>
      <c r="C495" s="8">
        <f t="shared" si="45"/>
        <v>44840</v>
      </c>
      <c r="D495" s="38">
        <f t="shared" si="46"/>
        <v>94947.02</v>
      </c>
      <c r="E495" s="39">
        <f t="shared" si="47"/>
        <v>14</v>
      </c>
      <c r="F495" s="42" t="s">
        <v>131</v>
      </c>
      <c r="G495" s="42" t="s">
        <v>1044</v>
      </c>
      <c r="H495" s="42" t="s">
        <v>1045</v>
      </c>
      <c r="I495" s="42" t="s">
        <v>105</v>
      </c>
      <c r="J495" s="43"/>
      <c r="K495" s="43">
        <v>50001</v>
      </c>
      <c r="L495" s="44">
        <v>44840</v>
      </c>
      <c r="M495" s="8" t="str">
        <f>VLOOKUP(MONTH($J495),Lookup!$A$2:$B$13,2,0)&amp;" "&amp;YEAR($J495)</f>
        <v>Jan 1900</v>
      </c>
      <c r="N495" s="34" t="str">
        <f t="shared" si="42"/>
        <v>1/1/9999</v>
      </c>
      <c r="O495" s="8">
        <f>IF(ISERROR(VLOOKUP($I495,Lookup!$H$2:$I$11,2,0)),"",VLOOKUP($I495,Lookup!$H$2:$I$11,2,0))</f>
        <v>0.02</v>
      </c>
      <c r="P495" s="8">
        <f>COUNTIF(J$4:J495,J495)</f>
        <v>0</v>
      </c>
      <c r="Q495" s="8">
        <f>COUNTIF(K$4:K495,K495)</f>
        <v>106</v>
      </c>
    </row>
    <row r="496" spans="1:17" x14ac:dyDescent="0.25">
      <c r="A496" s="35">
        <f t="shared" si="43"/>
        <v>0</v>
      </c>
      <c r="B496" s="8">
        <f t="shared" si="44"/>
        <v>44926</v>
      </c>
      <c r="C496" s="8">
        <f t="shared" si="45"/>
        <v>44837</v>
      </c>
      <c r="D496" s="38">
        <f t="shared" si="46"/>
        <v>89809.02</v>
      </c>
      <c r="E496" s="39">
        <f t="shared" si="47"/>
        <v>42</v>
      </c>
      <c r="F496" s="42" t="s">
        <v>134</v>
      </c>
      <c r="G496" s="42" t="s">
        <v>1046</v>
      </c>
      <c r="H496" s="42" t="s">
        <v>1047</v>
      </c>
      <c r="I496" s="42" t="s">
        <v>105</v>
      </c>
      <c r="J496" s="44">
        <v>44926</v>
      </c>
      <c r="K496" s="43"/>
      <c r="L496" s="44">
        <v>44837</v>
      </c>
      <c r="M496" s="8" t="str">
        <f>VLOOKUP(MONTH($J496),Lookup!$A$2:$B$13,2,0)&amp;" "&amp;YEAR($J496)</f>
        <v>Dec 2022</v>
      </c>
      <c r="N496" s="34">
        <f t="shared" si="42"/>
        <v>44926</v>
      </c>
      <c r="O496" s="8">
        <f>IF(ISERROR(VLOOKUP($I496,Lookup!$H$2:$I$11,2,0)),"",VLOOKUP($I496,Lookup!$H$2:$I$11,2,0))</f>
        <v>0.02</v>
      </c>
      <c r="P496" s="8">
        <f>COUNTIF(J$4:J496,J496)</f>
        <v>46</v>
      </c>
      <c r="Q496" s="8">
        <f>COUNTIF(K$4:K496,K496)</f>
        <v>0</v>
      </c>
    </row>
    <row r="497" spans="1:17" x14ac:dyDescent="0.25">
      <c r="A497" s="35">
        <f t="shared" si="43"/>
        <v>50001</v>
      </c>
      <c r="B497" s="8">
        <f t="shared" si="44"/>
        <v>44926</v>
      </c>
      <c r="C497" s="8">
        <f t="shared" si="45"/>
        <v>44844</v>
      </c>
      <c r="D497" s="38">
        <f t="shared" si="46"/>
        <v>139925.01999999999</v>
      </c>
      <c r="E497" s="39">
        <f t="shared" si="47"/>
        <v>30</v>
      </c>
      <c r="F497" s="42" t="s">
        <v>246</v>
      </c>
      <c r="G497" s="42" t="s">
        <v>1048</v>
      </c>
      <c r="H497" s="42" t="s">
        <v>1049</v>
      </c>
      <c r="I497" s="42" t="s">
        <v>105</v>
      </c>
      <c r="J497" s="44">
        <v>44926</v>
      </c>
      <c r="K497" s="43">
        <v>50001</v>
      </c>
      <c r="L497" s="44">
        <v>44844</v>
      </c>
      <c r="M497" s="8" t="str">
        <f>VLOOKUP(MONTH($J497),Lookup!$A$2:$B$13,2,0)&amp;" "&amp;YEAR($J497)</f>
        <v>Dec 2022</v>
      </c>
      <c r="N497" s="34">
        <f t="shared" si="42"/>
        <v>44926</v>
      </c>
      <c r="O497" s="8">
        <f>IF(ISERROR(VLOOKUP($I497,Lookup!$H$2:$I$11,2,0)),"",VLOOKUP($I497,Lookup!$H$2:$I$11,2,0))</f>
        <v>0.02</v>
      </c>
      <c r="P497" s="8">
        <f>COUNTIF(J$4:J497,J497)</f>
        <v>47</v>
      </c>
      <c r="Q497" s="8">
        <f>COUNTIF(K$4:K497,K497)</f>
        <v>107</v>
      </c>
    </row>
    <row r="498" spans="1:17" x14ac:dyDescent="0.25">
      <c r="A498" s="35">
        <f t="shared" si="43"/>
        <v>200001</v>
      </c>
      <c r="B498" s="8">
        <f t="shared" si="44"/>
        <v>44966</v>
      </c>
      <c r="C498" s="8">
        <f t="shared" si="45"/>
        <v>44875</v>
      </c>
      <c r="D498" s="38">
        <f t="shared" si="46"/>
        <v>289850.09999999998</v>
      </c>
      <c r="E498" s="39">
        <f t="shared" si="47"/>
        <v>22</v>
      </c>
      <c r="F498" s="42" t="s">
        <v>103</v>
      </c>
      <c r="G498" s="42" t="s">
        <v>1050</v>
      </c>
      <c r="H498" s="42" t="s">
        <v>1051</v>
      </c>
      <c r="I498" s="42" t="s">
        <v>102</v>
      </c>
      <c r="J498" s="44">
        <v>44966</v>
      </c>
      <c r="K498" s="43">
        <v>200001</v>
      </c>
      <c r="L498" s="44">
        <v>44875</v>
      </c>
      <c r="M498" s="8" t="str">
        <f>VLOOKUP(MONTH($J498),Lookup!$A$2:$B$13,2,0)&amp;" "&amp;YEAR($J498)</f>
        <v>Feb 2023</v>
      </c>
      <c r="N498" s="34">
        <f t="shared" si="42"/>
        <v>44966</v>
      </c>
      <c r="O498" s="8">
        <f>IF(ISERROR(VLOOKUP($I498,Lookup!$H$2:$I$11,2,0)),"",VLOOKUP($I498,Lookup!$H$2:$I$11,2,0))</f>
        <v>0.1</v>
      </c>
      <c r="P498" s="8">
        <f>COUNTIF(J$4:J498,J498)</f>
        <v>1</v>
      </c>
      <c r="Q498" s="8">
        <f>COUNTIF(K$4:K498,K498)</f>
        <v>7</v>
      </c>
    </row>
    <row r="499" spans="1:17" x14ac:dyDescent="0.25">
      <c r="A499" s="35">
        <f t="shared" si="43"/>
        <v>50001</v>
      </c>
      <c r="B499" s="8">
        <f t="shared" si="44"/>
        <v>44935</v>
      </c>
      <c r="C499" s="8">
        <f t="shared" si="45"/>
        <v>44903</v>
      </c>
      <c r="D499" s="38">
        <f t="shared" si="46"/>
        <v>139955.01999999999</v>
      </c>
      <c r="E499" s="39">
        <f t="shared" si="47"/>
        <v>12</v>
      </c>
      <c r="F499" s="42" t="s">
        <v>188</v>
      </c>
      <c r="G499" s="42" t="s">
        <v>1052</v>
      </c>
      <c r="H499" s="42" t="s">
        <v>1053</v>
      </c>
      <c r="I499" s="42" t="s">
        <v>105</v>
      </c>
      <c r="J499" s="44">
        <v>44935</v>
      </c>
      <c r="K499" s="43">
        <v>50001</v>
      </c>
      <c r="L499" s="44">
        <v>44903</v>
      </c>
      <c r="M499" s="8" t="str">
        <f>VLOOKUP(MONTH($J499),Lookup!$A$2:$B$13,2,0)&amp;" "&amp;YEAR($J499)</f>
        <v>Jan 2023</v>
      </c>
      <c r="N499" s="34">
        <f t="shared" si="42"/>
        <v>44935</v>
      </c>
      <c r="O499" s="8">
        <f>IF(ISERROR(VLOOKUP($I499,Lookup!$H$2:$I$11,2,0)),"",VLOOKUP($I499,Lookup!$H$2:$I$11,2,0))</f>
        <v>0.02</v>
      </c>
      <c r="P499" s="8">
        <f>COUNTIF(J$4:J499,J499)</f>
        <v>8</v>
      </c>
      <c r="Q499" s="8">
        <f>COUNTIF(K$4:K499,K499)</f>
        <v>108</v>
      </c>
    </row>
    <row r="500" spans="1:17" x14ac:dyDescent="0.25">
      <c r="A500" s="35">
        <f t="shared" si="43"/>
        <v>50001</v>
      </c>
      <c r="B500" s="8">
        <f t="shared" si="44"/>
        <v>44953</v>
      </c>
      <c r="C500" s="8">
        <f t="shared" si="45"/>
        <v>44872</v>
      </c>
      <c r="D500" s="38">
        <f t="shared" si="46"/>
        <v>139938.1</v>
      </c>
      <c r="E500" s="39">
        <f t="shared" si="47"/>
        <v>22</v>
      </c>
      <c r="F500" s="42" t="s">
        <v>208</v>
      </c>
      <c r="G500" s="42" t="s">
        <v>1054</v>
      </c>
      <c r="H500" s="42" t="s">
        <v>1055</v>
      </c>
      <c r="I500" s="42" t="s">
        <v>102</v>
      </c>
      <c r="J500" s="44">
        <v>44953</v>
      </c>
      <c r="K500" s="43">
        <v>50001</v>
      </c>
      <c r="L500" s="44">
        <v>44872</v>
      </c>
      <c r="M500" s="8" t="str">
        <f>VLOOKUP(MONTH($J500),Lookup!$A$2:$B$13,2,0)&amp;" "&amp;YEAR($J500)</f>
        <v>Jan 2023</v>
      </c>
      <c r="N500" s="34">
        <f t="shared" si="42"/>
        <v>44953</v>
      </c>
      <c r="O500" s="8">
        <f>IF(ISERROR(VLOOKUP($I500,Lookup!$H$2:$I$11,2,0)),"",VLOOKUP($I500,Lookup!$H$2:$I$11,2,0))</f>
        <v>0.1</v>
      </c>
      <c r="P500" s="8">
        <f>COUNTIF(J$4:J500,J500)</f>
        <v>3</v>
      </c>
      <c r="Q500" s="8">
        <f>COUNTIF(K$4:K500,K500)</f>
        <v>109</v>
      </c>
    </row>
    <row r="501" spans="1:17" x14ac:dyDescent="0.25">
      <c r="A501" s="35">
        <f t="shared" si="43"/>
        <v>100001</v>
      </c>
      <c r="B501" s="8">
        <f t="shared" si="44"/>
        <v>44944</v>
      </c>
      <c r="C501" s="8">
        <f t="shared" si="45"/>
        <v>44908</v>
      </c>
      <c r="D501" s="38">
        <f t="shared" si="46"/>
        <v>189891.1</v>
      </c>
      <c r="E501" s="39">
        <f t="shared" si="47"/>
        <v>6</v>
      </c>
      <c r="F501" s="42" t="s">
        <v>153</v>
      </c>
      <c r="G501" s="42" t="s">
        <v>1056</v>
      </c>
      <c r="H501" s="42" t="s">
        <v>1057</v>
      </c>
      <c r="I501" s="42" t="s">
        <v>102</v>
      </c>
      <c r="J501" s="44">
        <v>44944</v>
      </c>
      <c r="K501" s="43">
        <v>100001</v>
      </c>
      <c r="L501" s="44">
        <v>44908</v>
      </c>
      <c r="M501" s="8" t="str">
        <f>VLOOKUP(MONTH($J501),Lookup!$A$2:$B$13,2,0)&amp;" "&amp;YEAR($J501)</f>
        <v>Jan 2023</v>
      </c>
      <c r="N501" s="34">
        <f t="shared" si="42"/>
        <v>44944</v>
      </c>
      <c r="O501" s="8">
        <f>IF(ISERROR(VLOOKUP($I501,Lookup!$H$2:$I$11,2,0)),"",VLOOKUP($I501,Lookup!$H$2:$I$11,2,0))</f>
        <v>0.1</v>
      </c>
      <c r="P501" s="8">
        <f>COUNTIF(J$4:J501,J501)</f>
        <v>9</v>
      </c>
      <c r="Q501" s="8">
        <f>COUNTIF(K$4:K501,K501)</f>
        <v>29</v>
      </c>
    </row>
    <row r="502" spans="1:17" x14ac:dyDescent="0.25">
      <c r="A502" s="35">
        <f t="shared" si="43"/>
        <v>50001</v>
      </c>
      <c r="B502" s="8">
        <f t="shared" si="44"/>
        <v>44897</v>
      </c>
      <c r="C502" s="8">
        <f t="shared" si="45"/>
        <v>44900</v>
      </c>
      <c r="D502" s="38">
        <f t="shared" si="46"/>
        <v>139911.01999999999</v>
      </c>
      <c r="E502" s="39">
        <f t="shared" si="47"/>
        <v>15</v>
      </c>
      <c r="F502" s="42" t="s">
        <v>222</v>
      </c>
      <c r="G502" s="42" t="s">
        <v>1058</v>
      </c>
      <c r="H502" s="42" t="s">
        <v>1059</v>
      </c>
      <c r="I502" s="42" t="s">
        <v>105</v>
      </c>
      <c r="J502" s="44">
        <v>44897</v>
      </c>
      <c r="K502" s="43">
        <v>50001</v>
      </c>
      <c r="L502" s="44">
        <v>44900</v>
      </c>
      <c r="M502" s="8" t="str">
        <f>VLOOKUP(MONTH($J502),Lookup!$A$2:$B$13,2,0)&amp;" "&amp;YEAR($J502)</f>
        <v>Dec 2022</v>
      </c>
      <c r="N502" s="34">
        <f t="shared" si="42"/>
        <v>44897</v>
      </c>
      <c r="O502" s="8">
        <f>IF(ISERROR(VLOOKUP($I502,Lookup!$H$2:$I$11,2,0)),"",VLOOKUP($I502,Lookup!$H$2:$I$11,2,0))</f>
        <v>0.02</v>
      </c>
      <c r="P502" s="8">
        <f>COUNTIF(J$4:J502,J502)</f>
        <v>3</v>
      </c>
      <c r="Q502" s="8">
        <f>COUNTIF(K$4:K502,K502)</f>
        <v>110</v>
      </c>
    </row>
    <row r="503" spans="1:17" x14ac:dyDescent="0.25">
      <c r="A503" s="35">
        <f t="shared" si="43"/>
        <v>50001</v>
      </c>
      <c r="B503" s="8">
        <f t="shared" si="44"/>
        <v>44985</v>
      </c>
      <c r="C503" s="8">
        <f t="shared" si="45"/>
        <v>44824</v>
      </c>
      <c r="D503" s="38">
        <f t="shared" si="46"/>
        <v>139941.1</v>
      </c>
      <c r="E503" s="39">
        <f t="shared" si="47"/>
        <v>20</v>
      </c>
      <c r="F503" s="42" t="s">
        <v>106</v>
      </c>
      <c r="G503" s="42" t="s">
        <v>1060</v>
      </c>
      <c r="H503" s="42" t="s">
        <v>1061</v>
      </c>
      <c r="I503" s="42" t="s">
        <v>102</v>
      </c>
      <c r="J503" s="44">
        <v>44985</v>
      </c>
      <c r="K503" s="43">
        <v>50001</v>
      </c>
      <c r="L503" s="44">
        <v>44824</v>
      </c>
      <c r="M503" s="8" t="str">
        <f>VLOOKUP(MONTH($J503),Lookup!$A$2:$B$13,2,0)&amp;" "&amp;YEAR($J503)</f>
        <v>Feb 2023</v>
      </c>
      <c r="N503" s="34">
        <f t="shared" si="42"/>
        <v>44985</v>
      </c>
      <c r="O503" s="8">
        <f>IF(ISERROR(VLOOKUP($I503,Lookup!$H$2:$I$11,2,0)),"",VLOOKUP($I503,Lookup!$H$2:$I$11,2,0))</f>
        <v>0.1</v>
      </c>
      <c r="P503" s="8">
        <f>COUNTIF(J$4:J503,J503)</f>
        <v>20</v>
      </c>
      <c r="Q503" s="8">
        <f>COUNTIF(K$4:K503,K503)</f>
        <v>111</v>
      </c>
    </row>
    <row r="504" spans="1:17" x14ac:dyDescent="0.25">
      <c r="A504" s="35">
        <f t="shared" si="43"/>
        <v>60000</v>
      </c>
      <c r="B504" s="8">
        <f t="shared" si="44"/>
        <v>44926</v>
      </c>
      <c r="C504" s="8">
        <f t="shared" si="45"/>
        <v>44859</v>
      </c>
      <c r="D504" s="38">
        <f t="shared" si="46"/>
        <v>149849.01999999999</v>
      </c>
      <c r="E504" s="39">
        <f t="shared" si="47"/>
        <v>25</v>
      </c>
      <c r="F504" s="42" t="s">
        <v>134</v>
      </c>
      <c r="G504" s="42" t="s">
        <v>1062</v>
      </c>
      <c r="H504" s="42" t="s">
        <v>1062</v>
      </c>
      <c r="I504" s="42" t="s">
        <v>105</v>
      </c>
      <c r="J504" s="44">
        <v>44926</v>
      </c>
      <c r="K504" s="43">
        <v>60000</v>
      </c>
      <c r="L504" s="44">
        <v>44859</v>
      </c>
      <c r="M504" s="8" t="str">
        <f>VLOOKUP(MONTH($J504),Lookup!$A$2:$B$13,2,0)&amp;" "&amp;YEAR($J504)</f>
        <v>Dec 2022</v>
      </c>
      <c r="N504" s="34">
        <f t="shared" si="42"/>
        <v>44926</v>
      </c>
      <c r="O504" s="8">
        <f>IF(ISERROR(VLOOKUP($I504,Lookup!$H$2:$I$11,2,0)),"",VLOOKUP($I504,Lookup!$H$2:$I$11,2,0))</f>
        <v>0.02</v>
      </c>
      <c r="P504" s="8">
        <f>COUNTIF(J$4:J504,J504)</f>
        <v>48</v>
      </c>
      <c r="Q504" s="8">
        <f>COUNTIF(K$4:K504,K504)</f>
        <v>16</v>
      </c>
    </row>
    <row r="505" spans="1:17" x14ac:dyDescent="0.25">
      <c r="A505" s="35">
        <f t="shared" si="43"/>
        <v>55001</v>
      </c>
      <c r="B505" s="8">
        <f t="shared" si="44"/>
        <v>0</v>
      </c>
      <c r="C505" s="8">
        <f t="shared" si="45"/>
        <v>44901</v>
      </c>
      <c r="D505" s="38">
        <f t="shared" si="46"/>
        <v>99909.1</v>
      </c>
      <c r="E505" s="39">
        <f t="shared" si="47"/>
        <v>29</v>
      </c>
      <c r="F505" s="42" t="s">
        <v>122</v>
      </c>
      <c r="G505" s="42" t="s">
        <v>1063</v>
      </c>
      <c r="H505" s="42" t="s">
        <v>1064</v>
      </c>
      <c r="I505" s="42" t="s">
        <v>102</v>
      </c>
      <c r="J505" s="43"/>
      <c r="K505" s="43">
        <v>55001</v>
      </c>
      <c r="L505" s="44">
        <v>44901</v>
      </c>
      <c r="M505" s="8" t="str">
        <f>VLOOKUP(MONTH($J505),Lookup!$A$2:$B$13,2,0)&amp;" "&amp;YEAR($J505)</f>
        <v>Jan 1900</v>
      </c>
      <c r="N505" s="34" t="str">
        <f t="shared" si="42"/>
        <v>1/1/9999</v>
      </c>
      <c r="O505" s="8">
        <f>IF(ISERROR(VLOOKUP($I505,Lookup!$H$2:$I$11,2,0)),"",VLOOKUP($I505,Lookup!$H$2:$I$11,2,0))</f>
        <v>0.1</v>
      </c>
      <c r="P505" s="8">
        <f>COUNTIF(J$4:J505,J505)</f>
        <v>0</v>
      </c>
      <c r="Q505" s="8">
        <f>COUNTIF(K$4:K505,K505)</f>
        <v>7</v>
      </c>
    </row>
    <row r="506" spans="1:17" x14ac:dyDescent="0.25">
      <c r="A506" s="35">
        <f t="shared" si="43"/>
        <v>50000</v>
      </c>
      <c r="B506" s="8">
        <f t="shared" si="44"/>
        <v>44927</v>
      </c>
      <c r="C506" s="8">
        <f t="shared" si="45"/>
        <v>44872</v>
      </c>
      <c r="D506" s="38">
        <f t="shared" si="46"/>
        <v>139881.01999999999</v>
      </c>
      <c r="E506" s="39">
        <f t="shared" si="47"/>
        <v>18</v>
      </c>
      <c r="F506" s="42" t="s">
        <v>392</v>
      </c>
      <c r="G506" s="42" t="s">
        <v>1065</v>
      </c>
      <c r="H506" s="42" t="s">
        <v>1066</v>
      </c>
      <c r="I506" s="42" t="s">
        <v>105</v>
      </c>
      <c r="J506" s="44">
        <v>44927</v>
      </c>
      <c r="K506" s="43">
        <v>50000</v>
      </c>
      <c r="L506" s="44">
        <v>44872</v>
      </c>
      <c r="M506" s="8" t="str">
        <f>VLOOKUP(MONTH($J506),Lookup!$A$2:$B$13,2,0)&amp;" "&amp;YEAR($J506)</f>
        <v>Jan 2023</v>
      </c>
      <c r="N506" s="34">
        <f t="shared" si="42"/>
        <v>44927</v>
      </c>
      <c r="O506" s="8">
        <f>IF(ISERROR(VLOOKUP($I506,Lookup!$H$2:$I$11,2,0)),"",VLOOKUP($I506,Lookup!$H$2:$I$11,2,0))</f>
        <v>0.02</v>
      </c>
      <c r="P506" s="8">
        <f>COUNTIF(J$4:J506,J506)</f>
        <v>21</v>
      </c>
      <c r="Q506" s="8">
        <f>COUNTIF(K$4:K506,K506)</f>
        <v>61</v>
      </c>
    </row>
    <row r="507" spans="1:17" x14ac:dyDescent="0.25">
      <c r="A507" s="35">
        <f t="shared" si="43"/>
        <v>50000.01</v>
      </c>
      <c r="B507" s="8">
        <f t="shared" si="44"/>
        <v>44938</v>
      </c>
      <c r="C507" s="8">
        <f t="shared" si="45"/>
        <v>44876</v>
      </c>
      <c r="D507" s="38">
        <f t="shared" si="46"/>
        <v>139826.03</v>
      </c>
      <c r="E507" s="39">
        <f t="shared" si="47"/>
        <v>19</v>
      </c>
      <c r="F507" s="42" t="s">
        <v>227</v>
      </c>
      <c r="G507" s="42" t="s">
        <v>1067</v>
      </c>
      <c r="H507" s="42" t="s">
        <v>1068</v>
      </c>
      <c r="I507" s="42" t="s">
        <v>105</v>
      </c>
      <c r="J507" s="44">
        <v>44938</v>
      </c>
      <c r="K507" s="43">
        <v>50000.01</v>
      </c>
      <c r="L507" s="44">
        <v>44876</v>
      </c>
      <c r="M507" s="8" t="str">
        <f>VLOOKUP(MONTH($J507),Lookup!$A$2:$B$13,2,0)&amp;" "&amp;YEAR($J507)</f>
        <v>Jan 2023</v>
      </c>
      <c r="N507" s="34">
        <f t="shared" si="42"/>
        <v>44938</v>
      </c>
      <c r="O507" s="8">
        <f>IF(ISERROR(VLOOKUP($I507,Lookup!$H$2:$I$11,2,0)),"",VLOOKUP($I507,Lookup!$H$2:$I$11,2,0))</f>
        <v>0.02</v>
      </c>
      <c r="P507" s="8">
        <f>COUNTIF(J$4:J507,J507)</f>
        <v>8</v>
      </c>
      <c r="Q507" s="8">
        <f>COUNTIF(K$4:K507,K507)</f>
        <v>4</v>
      </c>
    </row>
    <row r="508" spans="1:17" x14ac:dyDescent="0.25">
      <c r="A508" s="35">
        <f t="shared" si="43"/>
        <v>50001</v>
      </c>
      <c r="B508" s="8">
        <f t="shared" si="44"/>
        <v>44927</v>
      </c>
      <c r="C508" s="8">
        <f t="shared" si="45"/>
        <v>44881</v>
      </c>
      <c r="D508" s="38">
        <f t="shared" si="46"/>
        <v>139943.01999999999</v>
      </c>
      <c r="E508" s="39">
        <f t="shared" si="47"/>
        <v>18</v>
      </c>
      <c r="F508" s="42" t="s">
        <v>268</v>
      </c>
      <c r="G508" s="42" t="s">
        <v>1069</v>
      </c>
      <c r="H508" s="42" t="s">
        <v>907</v>
      </c>
      <c r="I508" s="42" t="s">
        <v>105</v>
      </c>
      <c r="J508" s="44">
        <v>44927</v>
      </c>
      <c r="K508" s="43">
        <v>50001</v>
      </c>
      <c r="L508" s="44">
        <v>44881</v>
      </c>
      <c r="M508" s="8" t="str">
        <f>VLOOKUP(MONTH($J508),Lookup!$A$2:$B$13,2,0)&amp;" "&amp;YEAR($J508)</f>
        <v>Jan 2023</v>
      </c>
      <c r="N508" s="34">
        <f t="shared" si="42"/>
        <v>44927</v>
      </c>
      <c r="O508" s="8">
        <f>IF(ISERROR(VLOOKUP($I508,Lookup!$H$2:$I$11,2,0)),"",VLOOKUP($I508,Lookup!$H$2:$I$11,2,0))</f>
        <v>0.02</v>
      </c>
      <c r="P508" s="8">
        <f>COUNTIF(J$4:J508,J508)</f>
        <v>22</v>
      </c>
      <c r="Q508" s="8">
        <f>COUNTIF(K$4:K508,K508)</f>
        <v>112</v>
      </c>
    </row>
    <row r="509" spans="1:17" ht="30" x14ac:dyDescent="0.25">
      <c r="A509" s="35">
        <f t="shared" si="43"/>
        <v>0</v>
      </c>
      <c r="B509" s="8">
        <f t="shared" si="44"/>
        <v>44910</v>
      </c>
      <c r="C509" s="8">
        <f t="shared" si="45"/>
        <v>0</v>
      </c>
      <c r="D509" s="38">
        <f t="shared" si="46"/>
        <v>44918.02</v>
      </c>
      <c r="E509" s="39">
        <f t="shared" si="47"/>
        <v>31</v>
      </c>
      <c r="F509" s="42" t="s">
        <v>117</v>
      </c>
      <c r="G509" s="42" t="s">
        <v>1070</v>
      </c>
      <c r="H509" s="42" t="s">
        <v>1071</v>
      </c>
      <c r="I509" s="42" t="s">
        <v>105</v>
      </c>
      <c r="J509" s="44">
        <v>44910</v>
      </c>
      <c r="K509" s="43"/>
      <c r="L509" s="43"/>
      <c r="M509" s="8" t="str">
        <f>VLOOKUP(MONTH($J509),Lookup!$A$2:$B$13,2,0)&amp;" "&amp;YEAR($J509)</f>
        <v>Dec 2022</v>
      </c>
      <c r="N509" s="34">
        <f t="shared" si="42"/>
        <v>44910</v>
      </c>
      <c r="O509" s="8">
        <f>IF(ISERROR(VLOOKUP($I509,Lookup!$H$2:$I$11,2,0)),"",VLOOKUP($I509,Lookup!$H$2:$I$11,2,0))</f>
        <v>0.02</v>
      </c>
      <c r="P509" s="8">
        <f>COUNTIF(J$4:J509,J509)</f>
        <v>8</v>
      </c>
      <c r="Q509" s="8">
        <f>COUNTIF(K$4:K509,K509)</f>
        <v>0</v>
      </c>
    </row>
    <row r="510" spans="1:17" x14ac:dyDescent="0.25">
      <c r="A510" s="35">
        <f t="shared" si="43"/>
        <v>0</v>
      </c>
      <c r="B510" s="8">
        <f t="shared" si="44"/>
        <v>44895</v>
      </c>
      <c r="C510" s="8">
        <f t="shared" si="45"/>
        <v>44866</v>
      </c>
      <c r="D510" s="38">
        <f t="shared" si="46"/>
        <v>89782.02</v>
      </c>
      <c r="E510" s="39">
        <f t="shared" si="47"/>
        <v>34</v>
      </c>
      <c r="F510" s="42" t="s">
        <v>208</v>
      </c>
      <c r="G510" s="42" t="s">
        <v>1072</v>
      </c>
      <c r="H510" s="42" t="s">
        <v>1072</v>
      </c>
      <c r="I510" s="42" t="s">
        <v>105</v>
      </c>
      <c r="J510" s="44">
        <v>44895</v>
      </c>
      <c r="K510" s="43"/>
      <c r="L510" s="44">
        <v>44866</v>
      </c>
      <c r="M510" s="8" t="str">
        <f>VLOOKUP(MONTH($J510),Lookup!$A$2:$B$13,2,0)&amp;" "&amp;YEAR($J510)</f>
        <v>Nov 2022</v>
      </c>
      <c r="N510" s="34">
        <f t="shared" si="42"/>
        <v>44895</v>
      </c>
      <c r="O510" s="8">
        <f>IF(ISERROR(VLOOKUP($I510,Lookup!$H$2:$I$11,2,0)),"",VLOOKUP($I510,Lookup!$H$2:$I$11,2,0))</f>
        <v>0.02</v>
      </c>
      <c r="P510" s="8">
        <f>COUNTIF(J$4:J510,J510)</f>
        <v>21</v>
      </c>
      <c r="Q510" s="8">
        <f>COUNTIF(K$4:K510,K510)</f>
        <v>0</v>
      </c>
    </row>
    <row r="511" spans="1:17" x14ac:dyDescent="0.25">
      <c r="A511" s="35">
        <f t="shared" si="43"/>
        <v>0</v>
      </c>
      <c r="B511" s="8">
        <f t="shared" si="44"/>
        <v>44896</v>
      </c>
      <c r="C511" s="8">
        <f t="shared" si="45"/>
        <v>44902</v>
      </c>
      <c r="D511" s="38">
        <f t="shared" si="46"/>
        <v>89807.02</v>
      </c>
      <c r="E511" s="39">
        <f t="shared" si="47"/>
        <v>33</v>
      </c>
      <c r="F511" s="42" t="s">
        <v>106</v>
      </c>
      <c r="G511" s="42" t="s">
        <v>1073</v>
      </c>
      <c r="H511" s="42" t="s">
        <v>1074</v>
      </c>
      <c r="I511" s="42" t="s">
        <v>105</v>
      </c>
      <c r="J511" s="44">
        <v>44896</v>
      </c>
      <c r="K511" s="43"/>
      <c r="L511" s="44">
        <v>44902</v>
      </c>
      <c r="M511" s="8" t="str">
        <f>VLOOKUP(MONTH($J511),Lookup!$A$2:$B$13,2,0)&amp;" "&amp;YEAR($J511)</f>
        <v>Dec 2022</v>
      </c>
      <c r="N511" s="34">
        <f t="shared" si="42"/>
        <v>44896</v>
      </c>
      <c r="O511" s="8">
        <f>IF(ISERROR(VLOOKUP($I511,Lookup!$H$2:$I$11,2,0)),"",VLOOKUP($I511,Lookup!$H$2:$I$11,2,0))</f>
        <v>0.02</v>
      </c>
      <c r="P511" s="8">
        <f>COUNTIF(J$4:J511,J511)</f>
        <v>9</v>
      </c>
      <c r="Q511" s="8">
        <f>COUNTIF(K$4:K511,K511)</f>
        <v>0</v>
      </c>
    </row>
    <row r="512" spans="1:17" ht="30" x14ac:dyDescent="0.25">
      <c r="A512" s="35">
        <f t="shared" si="43"/>
        <v>200001</v>
      </c>
      <c r="B512" s="8">
        <f t="shared" si="44"/>
        <v>0</v>
      </c>
      <c r="C512" s="8">
        <f t="shared" si="45"/>
        <v>44897</v>
      </c>
      <c r="D512" s="38">
        <f t="shared" si="46"/>
        <v>244906.1</v>
      </c>
      <c r="E512" s="39">
        <f t="shared" si="47"/>
        <v>7</v>
      </c>
      <c r="F512" s="42" t="s">
        <v>122</v>
      </c>
      <c r="G512" s="42" t="s">
        <v>1075</v>
      </c>
      <c r="H512" s="42" t="s">
        <v>1076</v>
      </c>
      <c r="I512" s="42" t="s">
        <v>102</v>
      </c>
      <c r="J512" s="43"/>
      <c r="K512" s="43">
        <v>200001</v>
      </c>
      <c r="L512" s="44">
        <v>44897</v>
      </c>
      <c r="M512" s="8" t="str">
        <f>VLOOKUP(MONTH($J512),Lookup!$A$2:$B$13,2,0)&amp;" "&amp;YEAR($J512)</f>
        <v>Jan 1900</v>
      </c>
      <c r="N512" s="34" t="str">
        <f t="shared" si="42"/>
        <v>1/1/9999</v>
      </c>
      <c r="O512" s="8">
        <f>IF(ISERROR(VLOOKUP($I512,Lookup!$H$2:$I$11,2,0)),"",VLOOKUP($I512,Lookup!$H$2:$I$11,2,0))</f>
        <v>0.1</v>
      </c>
      <c r="P512" s="8">
        <f>COUNTIF(J$4:J512,J512)</f>
        <v>0</v>
      </c>
      <c r="Q512" s="8">
        <f>COUNTIF(K$4:K512,K512)</f>
        <v>8</v>
      </c>
    </row>
    <row r="513" spans="1:17" x14ac:dyDescent="0.25">
      <c r="A513" s="35">
        <f t="shared" si="43"/>
        <v>0</v>
      </c>
      <c r="B513" s="8">
        <f t="shared" si="44"/>
        <v>44926</v>
      </c>
      <c r="C513" s="8">
        <f t="shared" si="45"/>
        <v>44830</v>
      </c>
      <c r="D513" s="38">
        <f t="shared" si="46"/>
        <v>89805.02</v>
      </c>
      <c r="E513" s="39">
        <f t="shared" si="47"/>
        <v>44</v>
      </c>
      <c r="F513" s="42" t="s">
        <v>134</v>
      </c>
      <c r="G513" s="42" t="s">
        <v>1077</v>
      </c>
      <c r="H513" s="42" t="s">
        <v>1077</v>
      </c>
      <c r="I513" s="42" t="s">
        <v>105</v>
      </c>
      <c r="J513" s="44">
        <v>44926</v>
      </c>
      <c r="K513" s="43"/>
      <c r="L513" s="44">
        <v>44830</v>
      </c>
      <c r="M513" s="8" t="str">
        <f>VLOOKUP(MONTH($J513),Lookup!$A$2:$B$13,2,0)&amp;" "&amp;YEAR($J513)</f>
        <v>Dec 2022</v>
      </c>
      <c r="N513" s="34">
        <f t="shared" si="42"/>
        <v>44926</v>
      </c>
      <c r="O513" s="8">
        <f>IF(ISERROR(VLOOKUP($I513,Lookup!$H$2:$I$11,2,0)),"",VLOOKUP($I513,Lookup!$H$2:$I$11,2,0))</f>
        <v>0.02</v>
      </c>
      <c r="P513" s="8">
        <f>COUNTIF(J$4:J513,J513)</f>
        <v>49</v>
      </c>
      <c r="Q513" s="8">
        <f>COUNTIF(K$4:K513,K513)</f>
        <v>0</v>
      </c>
    </row>
    <row r="514" spans="1:17" ht="30" x14ac:dyDescent="0.25">
      <c r="A514" s="35">
        <f t="shared" si="43"/>
        <v>0</v>
      </c>
      <c r="B514" s="8">
        <f t="shared" si="44"/>
        <v>44927</v>
      </c>
      <c r="C514" s="8">
        <f t="shared" si="45"/>
        <v>44824</v>
      </c>
      <c r="D514" s="38">
        <f t="shared" si="46"/>
        <v>89774.02</v>
      </c>
      <c r="E514" s="39">
        <f t="shared" si="47"/>
        <v>25</v>
      </c>
      <c r="F514" s="42" t="s">
        <v>159</v>
      </c>
      <c r="G514" s="42" t="s">
        <v>1078</v>
      </c>
      <c r="H514" s="42" t="s">
        <v>1079</v>
      </c>
      <c r="I514" s="42" t="s">
        <v>105</v>
      </c>
      <c r="J514" s="44">
        <v>44927</v>
      </c>
      <c r="K514" s="43"/>
      <c r="L514" s="44">
        <v>44824</v>
      </c>
      <c r="M514" s="8" t="str">
        <f>VLOOKUP(MONTH($J514),Lookup!$A$2:$B$13,2,0)&amp;" "&amp;YEAR($J514)</f>
        <v>Jan 2023</v>
      </c>
      <c r="N514" s="34">
        <f t="shared" si="42"/>
        <v>44927</v>
      </c>
      <c r="O514" s="8">
        <f>IF(ISERROR(VLOOKUP($I514,Lookup!$H$2:$I$11,2,0)),"",VLOOKUP($I514,Lookup!$H$2:$I$11,2,0))</f>
        <v>0.02</v>
      </c>
      <c r="P514" s="8">
        <f>COUNTIF(J$4:J514,J514)</f>
        <v>23</v>
      </c>
      <c r="Q514" s="8">
        <f>COUNTIF(K$4:K514,K514)</f>
        <v>0</v>
      </c>
    </row>
    <row r="515" spans="1:17" x14ac:dyDescent="0.25">
      <c r="A515" s="35">
        <f t="shared" si="43"/>
        <v>60000</v>
      </c>
      <c r="B515" s="8">
        <f t="shared" si="44"/>
        <v>44986</v>
      </c>
      <c r="C515" s="8">
        <f t="shared" si="45"/>
        <v>44895</v>
      </c>
      <c r="D515" s="38">
        <f t="shared" si="46"/>
        <v>149902.1</v>
      </c>
      <c r="E515" s="39">
        <f t="shared" si="47"/>
        <v>15</v>
      </c>
      <c r="F515" s="42" t="s">
        <v>296</v>
      </c>
      <c r="G515" s="42" t="s">
        <v>1080</v>
      </c>
      <c r="H515" s="42" t="s">
        <v>1081</v>
      </c>
      <c r="I515" s="42" t="s">
        <v>102</v>
      </c>
      <c r="J515" s="44">
        <v>44986</v>
      </c>
      <c r="K515" s="43">
        <v>60000</v>
      </c>
      <c r="L515" s="44">
        <v>44895</v>
      </c>
      <c r="M515" s="8" t="str">
        <f>VLOOKUP(MONTH($J515),Lookup!$A$2:$B$13,2,0)&amp;" "&amp;YEAR($J515)</f>
        <v>Mar 2023</v>
      </c>
      <c r="N515" s="34">
        <f t="shared" si="42"/>
        <v>44986</v>
      </c>
      <c r="O515" s="8">
        <f>IF(ISERROR(VLOOKUP($I515,Lookup!$H$2:$I$11,2,0)),"",VLOOKUP($I515,Lookup!$H$2:$I$11,2,0))</f>
        <v>0.1</v>
      </c>
      <c r="P515" s="8">
        <f>COUNTIF(J$4:J515,J515)</f>
        <v>4</v>
      </c>
      <c r="Q515" s="8">
        <f>COUNTIF(K$4:K515,K515)</f>
        <v>17</v>
      </c>
    </row>
    <row r="516" spans="1:17" x14ac:dyDescent="0.25">
      <c r="A516" s="35">
        <f t="shared" si="43"/>
        <v>0</v>
      </c>
      <c r="B516" s="8">
        <f t="shared" si="44"/>
        <v>0</v>
      </c>
      <c r="C516" s="8">
        <f t="shared" si="45"/>
        <v>44902</v>
      </c>
      <c r="D516" s="38">
        <f t="shared" si="46"/>
        <v>44902.02</v>
      </c>
      <c r="E516" s="39">
        <f t="shared" si="47"/>
        <v>26</v>
      </c>
      <c r="F516" s="42" t="s">
        <v>114</v>
      </c>
      <c r="G516" s="42" t="s">
        <v>1082</v>
      </c>
      <c r="H516" s="42" t="s">
        <v>1082</v>
      </c>
      <c r="I516" s="42" t="s">
        <v>105</v>
      </c>
      <c r="J516" s="43"/>
      <c r="K516" s="43"/>
      <c r="L516" s="44">
        <v>44902</v>
      </c>
      <c r="M516" s="8" t="str">
        <f>VLOOKUP(MONTH($J516),Lookup!$A$2:$B$13,2,0)&amp;" "&amp;YEAR($J516)</f>
        <v>Jan 1900</v>
      </c>
      <c r="N516" s="34" t="str">
        <f t="shared" ref="N516:N579" si="48">IF(ISBLANK($J516),"1/1/9999",J516)</f>
        <v>1/1/9999</v>
      </c>
      <c r="O516" s="8">
        <f>IF(ISERROR(VLOOKUP($I516,Lookup!$H$2:$I$11,2,0)),"",VLOOKUP($I516,Lookup!$H$2:$I$11,2,0))</f>
        <v>0.02</v>
      </c>
      <c r="P516" s="8">
        <f>COUNTIF(J$4:J516,J516)</f>
        <v>0</v>
      </c>
      <c r="Q516" s="8">
        <f>COUNTIF(K$4:K516,K516)</f>
        <v>0</v>
      </c>
    </row>
    <row r="517" spans="1:17" x14ac:dyDescent="0.25">
      <c r="A517" s="35">
        <f t="shared" ref="A517:A580" si="49">K517</f>
        <v>60001</v>
      </c>
      <c r="B517" s="8">
        <f t="shared" ref="B517:B580" si="50">J517</f>
        <v>44935</v>
      </c>
      <c r="C517" s="8">
        <f t="shared" ref="C517:C580" si="51">L517</f>
        <v>44895</v>
      </c>
      <c r="D517" s="38">
        <f t="shared" ref="D517:D580" si="52">SUM(A517:C517)+SUM(O517:Q517)</f>
        <v>149852.01999999999</v>
      </c>
      <c r="E517" s="39">
        <f t="shared" ref="E517:E580" si="53">IF($D517="","",COUNTIFS($F$4:$F$5000,$F517,$D$4:$D$5000,"&gt;"&amp;$D517))</f>
        <v>8</v>
      </c>
      <c r="F517" s="42" t="s">
        <v>188</v>
      </c>
      <c r="G517" s="42" t="s">
        <v>1083</v>
      </c>
      <c r="H517" s="42" t="s">
        <v>1084</v>
      </c>
      <c r="I517" s="42" t="s">
        <v>105</v>
      </c>
      <c r="J517" s="44">
        <v>44935</v>
      </c>
      <c r="K517" s="43">
        <v>60001</v>
      </c>
      <c r="L517" s="44">
        <v>44895</v>
      </c>
      <c r="M517" s="8" t="str">
        <f>VLOOKUP(MONTH($J517),Lookup!$A$2:$B$13,2,0)&amp;" "&amp;YEAR($J517)</f>
        <v>Jan 2023</v>
      </c>
      <c r="N517" s="34">
        <f t="shared" si="48"/>
        <v>44935</v>
      </c>
      <c r="O517" s="8">
        <f>IF(ISERROR(VLOOKUP($I517,Lookup!$H$2:$I$11,2,0)),"",VLOOKUP($I517,Lookup!$H$2:$I$11,2,0))</f>
        <v>0.02</v>
      </c>
      <c r="P517" s="8">
        <f>COUNTIF(J$4:J517,J517)</f>
        <v>9</v>
      </c>
      <c r="Q517" s="8">
        <f>COUNTIF(K$4:K517,K517)</f>
        <v>12</v>
      </c>
    </row>
    <row r="518" spans="1:17" x14ac:dyDescent="0.25">
      <c r="A518" s="35">
        <f t="shared" si="49"/>
        <v>100001</v>
      </c>
      <c r="B518" s="8">
        <f t="shared" si="50"/>
        <v>44986</v>
      </c>
      <c r="C518" s="8">
        <f t="shared" si="51"/>
        <v>44729</v>
      </c>
      <c r="D518" s="38">
        <f t="shared" si="52"/>
        <v>189751.02</v>
      </c>
      <c r="E518" s="39">
        <f t="shared" si="53"/>
        <v>19</v>
      </c>
      <c r="F518" s="42" t="s">
        <v>114</v>
      </c>
      <c r="G518" s="42" t="s">
        <v>1085</v>
      </c>
      <c r="H518" s="42" t="s">
        <v>1085</v>
      </c>
      <c r="I518" s="42" t="s">
        <v>105</v>
      </c>
      <c r="J518" s="44">
        <v>44986</v>
      </c>
      <c r="K518" s="43">
        <v>100001</v>
      </c>
      <c r="L518" s="44">
        <v>44729</v>
      </c>
      <c r="M518" s="8" t="str">
        <f>VLOOKUP(MONTH($J518),Lookup!$A$2:$B$13,2,0)&amp;" "&amp;YEAR($J518)</f>
        <v>Mar 2023</v>
      </c>
      <c r="N518" s="34">
        <f t="shared" si="48"/>
        <v>44986</v>
      </c>
      <c r="O518" s="8">
        <f>IF(ISERROR(VLOOKUP($I518,Lookup!$H$2:$I$11,2,0)),"",VLOOKUP($I518,Lookup!$H$2:$I$11,2,0))</f>
        <v>0.02</v>
      </c>
      <c r="P518" s="8">
        <f>COUNTIF(J$4:J518,J518)</f>
        <v>5</v>
      </c>
      <c r="Q518" s="8">
        <f>COUNTIF(K$4:K518,K518)</f>
        <v>30</v>
      </c>
    </row>
    <row r="519" spans="1:17" x14ac:dyDescent="0.25">
      <c r="A519" s="35">
        <f t="shared" si="49"/>
        <v>276480</v>
      </c>
      <c r="B519" s="8">
        <f t="shared" si="50"/>
        <v>44928</v>
      </c>
      <c r="C519" s="8">
        <f t="shared" si="51"/>
        <v>44895</v>
      </c>
      <c r="D519" s="38">
        <f t="shared" si="52"/>
        <v>366315.1</v>
      </c>
      <c r="E519" s="39">
        <f t="shared" si="53"/>
        <v>0</v>
      </c>
      <c r="F519" s="42" t="s">
        <v>117</v>
      </c>
      <c r="G519" s="42" t="s">
        <v>1086</v>
      </c>
      <c r="H519" s="42" t="s">
        <v>1087</v>
      </c>
      <c r="I519" s="42" t="s">
        <v>102</v>
      </c>
      <c r="J519" s="44">
        <v>44928</v>
      </c>
      <c r="K519" s="43">
        <v>276480</v>
      </c>
      <c r="L519" s="44">
        <v>44895</v>
      </c>
      <c r="M519" s="8" t="str">
        <f>VLOOKUP(MONTH($J519),Lookup!$A$2:$B$13,2,0)&amp;" "&amp;YEAR($J519)</f>
        <v>Jan 2023</v>
      </c>
      <c r="N519" s="34">
        <f t="shared" si="48"/>
        <v>44928</v>
      </c>
      <c r="O519" s="8">
        <f>IF(ISERROR(VLOOKUP($I519,Lookup!$H$2:$I$11,2,0)),"",VLOOKUP($I519,Lookup!$H$2:$I$11,2,0))</f>
        <v>0.1</v>
      </c>
      <c r="P519" s="8">
        <f>COUNTIF(J$4:J519,J519)</f>
        <v>11</v>
      </c>
      <c r="Q519" s="8">
        <f>COUNTIF(K$4:K519,K519)</f>
        <v>1</v>
      </c>
    </row>
    <row r="520" spans="1:17" x14ac:dyDescent="0.25">
      <c r="A520" s="35">
        <f t="shared" si="49"/>
        <v>250001</v>
      </c>
      <c r="B520" s="8">
        <f t="shared" si="50"/>
        <v>44986</v>
      </c>
      <c r="C520" s="8">
        <f t="shared" si="51"/>
        <v>44852</v>
      </c>
      <c r="D520" s="38">
        <f t="shared" si="52"/>
        <v>339852.1</v>
      </c>
      <c r="E520" s="39">
        <f t="shared" si="53"/>
        <v>18</v>
      </c>
      <c r="F520" s="42" t="s">
        <v>103</v>
      </c>
      <c r="G520" s="42" t="s">
        <v>1088</v>
      </c>
      <c r="H520" s="42" t="s">
        <v>1089</v>
      </c>
      <c r="I520" s="42" t="s">
        <v>102</v>
      </c>
      <c r="J520" s="44">
        <v>44986</v>
      </c>
      <c r="K520" s="43">
        <v>250001</v>
      </c>
      <c r="L520" s="44">
        <v>44852</v>
      </c>
      <c r="M520" s="8" t="str">
        <f>VLOOKUP(MONTH($J520),Lookup!$A$2:$B$13,2,0)&amp;" "&amp;YEAR($J520)</f>
        <v>Mar 2023</v>
      </c>
      <c r="N520" s="34">
        <f t="shared" si="48"/>
        <v>44986</v>
      </c>
      <c r="O520" s="8">
        <f>IF(ISERROR(VLOOKUP($I520,Lookup!$H$2:$I$11,2,0)),"",VLOOKUP($I520,Lookup!$H$2:$I$11,2,0))</f>
        <v>0.1</v>
      </c>
      <c r="P520" s="8">
        <f>COUNTIF(J$4:J520,J520)</f>
        <v>6</v>
      </c>
      <c r="Q520" s="8">
        <f>COUNTIF(K$4:K520,K520)</f>
        <v>7</v>
      </c>
    </row>
    <row r="521" spans="1:17" x14ac:dyDescent="0.25">
      <c r="A521" s="35">
        <f t="shared" si="49"/>
        <v>50001</v>
      </c>
      <c r="B521" s="8">
        <f t="shared" si="50"/>
        <v>0</v>
      </c>
      <c r="C521" s="8">
        <f t="shared" si="51"/>
        <v>44830</v>
      </c>
      <c r="D521" s="38">
        <f t="shared" si="52"/>
        <v>94944.02</v>
      </c>
      <c r="E521" s="39">
        <f t="shared" si="53"/>
        <v>16</v>
      </c>
      <c r="F521" s="42" t="s">
        <v>131</v>
      </c>
      <c r="G521" s="42" t="s">
        <v>1090</v>
      </c>
      <c r="H521" s="42" t="s">
        <v>1091</v>
      </c>
      <c r="I521" s="42" t="s">
        <v>105</v>
      </c>
      <c r="J521" s="43"/>
      <c r="K521" s="43">
        <v>50001</v>
      </c>
      <c r="L521" s="44">
        <v>44830</v>
      </c>
      <c r="M521" s="8" t="str">
        <f>VLOOKUP(MONTH($J521),Lookup!$A$2:$B$13,2,0)&amp;" "&amp;YEAR($J521)</f>
        <v>Jan 1900</v>
      </c>
      <c r="N521" s="34" t="str">
        <f t="shared" si="48"/>
        <v>1/1/9999</v>
      </c>
      <c r="O521" s="8">
        <f>IF(ISERROR(VLOOKUP($I521,Lookup!$H$2:$I$11,2,0)),"",VLOOKUP($I521,Lookup!$H$2:$I$11,2,0))</f>
        <v>0.02</v>
      </c>
      <c r="P521" s="8">
        <f>COUNTIF(J$4:J521,J521)</f>
        <v>0</v>
      </c>
      <c r="Q521" s="8">
        <f>COUNTIF(K$4:K521,K521)</f>
        <v>113</v>
      </c>
    </row>
    <row r="522" spans="1:17" ht="30" x14ac:dyDescent="0.25">
      <c r="A522" s="35">
        <f t="shared" si="49"/>
        <v>50001</v>
      </c>
      <c r="B522" s="8">
        <f t="shared" si="50"/>
        <v>0</v>
      </c>
      <c r="C522" s="8">
        <f t="shared" si="51"/>
        <v>44830</v>
      </c>
      <c r="D522" s="38">
        <f t="shared" si="52"/>
        <v>94945.02</v>
      </c>
      <c r="E522" s="39">
        <f t="shared" si="53"/>
        <v>15</v>
      </c>
      <c r="F522" s="42" t="s">
        <v>131</v>
      </c>
      <c r="G522" s="42" t="s">
        <v>1092</v>
      </c>
      <c r="H522" s="42" t="s">
        <v>1093</v>
      </c>
      <c r="I522" s="42" t="s">
        <v>105</v>
      </c>
      <c r="J522" s="43"/>
      <c r="K522" s="43">
        <v>50001</v>
      </c>
      <c r="L522" s="44">
        <v>44830</v>
      </c>
      <c r="M522" s="8" t="str">
        <f>VLOOKUP(MONTH($J522),Lookup!$A$2:$B$13,2,0)&amp;" "&amp;YEAR($J522)</f>
        <v>Jan 1900</v>
      </c>
      <c r="N522" s="34" t="str">
        <f t="shared" si="48"/>
        <v>1/1/9999</v>
      </c>
      <c r="O522" s="8">
        <f>IF(ISERROR(VLOOKUP($I522,Lookup!$H$2:$I$11,2,0)),"",VLOOKUP($I522,Lookup!$H$2:$I$11,2,0))</f>
        <v>0.02</v>
      </c>
      <c r="P522" s="8">
        <f>COUNTIF(J$4:J522,J522)</f>
        <v>0</v>
      </c>
      <c r="Q522" s="8">
        <f>COUNTIF(K$4:K522,K522)</f>
        <v>114</v>
      </c>
    </row>
    <row r="523" spans="1:17" x14ac:dyDescent="0.25">
      <c r="A523" s="35">
        <f t="shared" si="49"/>
        <v>50001</v>
      </c>
      <c r="B523" s="8">
        <f t="shared" si="50"/>
        <v>44926</v>
      </c>
      <c r="C523" s="8">
        <f t="shared" si="51"/>
        <v>44872</v>
      </c>
      <c r="D523" s="38">
        <f t="shared" si="52"/>
        <v>139964.01999999999</v>
      </c>
      <c r="E523" s="39">
        <f t="shared" si="53"/>
        <v>8</v>
      </c>
      <c r="F523" s="42" t="s">
        <v>429</v>
      </c>
      <c r="G523" s="42" t="s">
        <v>1094</v>
      </c>
      <c r="H523" s="42" t="s">
        <v>1095</v>
      </c>
      <c r="I523" s="42" t="s">
        <v>105</v>
      </c>
      <c r="J523" s="44">
        <v>44926</v>
      </c>
      <c r="K523" s="43">
        <v>50001</v>
      </c>
      <c r="L523" s="44">
        <v>44872</v>
      </c>
      <c r="M523" s="8" t="str">
        <f>VLOOKUP(MONTH($J523),Lookup!$A$2:$B$13,2,0)&amp;" "&amp;YEAR($J523)</f>
        <v>Dec 2022</v>
      </c>
      <c r="N523" s="34">
        <f t="shared" si="48"/>
        <v>44926</v>
      </c>
      <c r="O523" s="8">
        <f>IF(ISERROR(VLOOKUP($I523,Lookup!$H$2:$I$11,2,0)),"",VLOOKUP($I523,Lookup!$H$2:$I$11,2,0))</f>
        <v>0.02</v>
      </c>
      <c r="P523" s="8">
        <f>COUNTIF(J$4:J523,J523)</f>
        <v>50</v>
      </c>
      <c r="Q523" s="8">
        <f>COUNTIF(K$4:K523,K523)</f>
        <v>115</v>
      </c>
    </row>
    <row r="524" spans="1:17" x14ac:dyDescent="0.25">
      <c r="A524" s="35">
        <f t="shared" si="49"/>
        <v>50001</v>
      </c>
      <c r="B524" s="8">
        <f t="shared" si="50"/>
        <v>44943</v>
      </c>
      <c r="C524" s="8">
        <f t="shared" si="51"/>
        <v>44854</v>
      </c>
      <c r="D524" s="38">
        <f t="shared" si="52"/>
        <v>139919.01999999999</v>
      </c>
      <c r="E524" s="39">
        <f t="shared" si="53"/>
        <v>32</v>
      </c>
      <c r="F524" s="42" t="s">
        <v>145</v>
      </c>
      <c r="G524" s="42" t="s">
        <v>1096</v>
      </c>
      <c r="H524" s="42" t="s">
        <v>1097</v>
      </c>
      <c r="I524" s="42" t="s">
        <v>105</v>
      </c>
      <c r="J524" s="44">
        <v>44943</v>
      </c>
      <c r="K524" s="43">
        <v>50001</v>
      </c>
      <c r="L524" s="44">
        <v>44854</v>
      </c>
      <c r="M524" s="8" t="str">
        <f>VLOOKUP(MONTH($J524),Lookup!$A$2:$B$13,2,0)&amp;" "&amp;YEAR($J524)</f>
        <v>Jan 2023</v>
      </c>
      <c r="N524" s="34">
        <f t="shared" si="48"/>
        <v>44943</v>
      </c>
      <c r="O524" s="8">
        <f>IF(ISERROR(VLOOKUP($I524,Lookup!$H$2:$I$11,2,0)),"",VLOOKUP($I524,Lookup!$H$2:$I$11,2,0))</f>
        <v>0.02</v>
      </c>
      <c r="P524" s="8">
        <f>COUNTIF(J$4:J524,J524)</f>
        <v>5</v>
      </c>
      <c r="Q524" s="8">
        <f>COUNTIF(K$4:K524,K524)</f>
        <v>116</v>
      </c>
    </row>
    <row r="525" spans="1:17" x14ac:dyDescent="0.25">
      <c r="A525" s="35">
        <f t="shared" si="49"/>
        <v>50001</v>
      </c>
      <c r="B525" s="8">
        <f t="shared" si="50"/>
        <v>44895</v>
      </c>
      <c r="C525" s="8">
        <f t="shared" si="51"/>
        <v>44886</v>
      </c>
      <c r="D525" s="38">
        <f t="shared" si="52"/>
        <v>139921.01999999999</v>
      </c>
      <c r="E525" s="39">
        <f t="shared" si="53"/>
        <v>24</v>
      </c>
      <c r="F525" s="42" t="s">
        <v>208</v>
      </c>
      <c r="G525" s="42" t="s">
        <v>1098</v>
      </c>
      <c r="H525" s="42" t="s">
        <v>1099</v>
      </c>
      <c r="I525" s="42" t="s">
        <v>105</v>
      </c>
      <c r="J525" s="44">
        <v>44895</v>
      </c>
      <c r="K525" s="43">
        <v>50001</v>
      </c>
      <c r="L525" s="44">
        <v>44886</v>
      </c>
      <c r="M525" s="8" t="str">
        <f>VLOOKUP(MONTH($J525),Lookup!$A$2:$B$13,2,0)&amp;" "&amp;YEAR($J525)</f>
        <v>Nov 2022</v>
      </c>
      <c r="N525" s="34">
        <f t="shared" si="48"/>
        <v>44895</v>
      </c>
      <c r="O525" s="8">
        <f>IF(ISERROR(VLOOKUP($I525,Lookup!$H$2:$I$11,2,0)),"",VLOOKUP($I525,Lookup!$H$2:$I$11,2,0))</f>
        <v>0.02</v>
      </c>
      <c r="P525" s="8">
        <f>COUNTIF(J$4:J525,J525)</f>
        <v>22</v>
      </c>
      <c r="Q525" s="8">
        <f>COUNTIF(K$4:K525,K525)</f>
        <v>117</v>
      </c>
    </row>
    <row r="526" spans="1:17" x14ac:dyDescent="0.25">
      <c r="A526" s="35">
        <f t="shared" si="49"/>
        <v>250001</v>
      </c>
      <c r="B526" s="8">
        <f t="shared" si="50"/>
        <v>44896</v>
      </c>
      <c r="C526" s="8">
        <f t="shared" si="51"/>
        <v>44860</v>
      </c>
      <c r="D526" s="38">
        <f t="shared" si="52"/>
        <v>339775.1</v>
      </c>
      <c r="E526" s="39">
        <f t="shared" si="53"/>
        <v>1</v>
      </c>
      <c r="F526" s="42" t="s">
        <v>183</v>
      </c>
      <c r="G526" s="42" t="s">
        <v>1100</v>
      </c>
      <c r="H526" s="42" t="s">
        <v>1100</v>
      </c>
      <c r="I526" s="42" t="s">
        <v>102</v>
      </c>
      <c r="J526" s="44">
        <v>44896</v>
      </c>
      <c r="K526" s="43">
        <v>250001</v>
      </c>
      <c r="L526" s="44">
        <v>44860</v>
      </c>
      <c r="M526" s="8" t="str">
        <f>VLOOKUP(MONTH($J526),Lookup!$A$2:$B$13,2,0)&amp;" "&amp;YEAR($J526)</f>
        <v>Dec 2022</v>
      </c>
      <c r="N526" s="34">
        <f t="shared" si="48"/>
        <v>44896</v>
      </c>
      <c r="O526" s="8">
        <f>IF(ISERROR(VLOOKUP($I526,Lookup!$H$2:$I$11,2,0)),"",VLOOKUP($I526,Lookup!$H$2:$I$11,2,0))</f>
        <v>0.1</v>
      </c>
      <c r="P526" s="8">
        <f>COUNTIF(J$4:J526,J526)</f>
        <v>10</v>
      </c>
      <c r="Q526" s="8">
        <f>COUNTIF(K$4:K526,K526)</f>
        <v>8</v>
      </c>
    </row>
    <row r="527" spans="1:17" x14ac:dyDescent="0.25">
      <c r="A527" s="35">
        <f t="shared" si="49"/>
        <v>50001</v>
      </c>
      <c r="B527" s="8">
        <f t="shared" si="50"/>
        <v>44895</v>
      </c>
      <c r="C527" s="8">
        <f t="shared" si="51"/>
        <v>44874</v>
      </c>
      <c r="D527" s="38">
        <f t="shared" si="52"/>
        <v>139911.01999999999</v>
      </c>
      <c r="E527" s="39">
        <f t="shared" si="53"/>
        <v>25</v>
      </c>
      <c r="F527" s="42" t="s">
        <v>208</v>
      </c>
      <c r="G527" s="42" t="s">
        <v>1101</v>
      </c>
      <c r="H527" s="42" t="s">
        <v>1102</v>
      </c>
      <c r="I527" s="42" t="s">
        <v>105</v>
      </c>
      <c r="J527" s="44">
        <v>44895</v>
      </c>
      <c r="K527" s="43">
        <v>50001</v>
      </c>
      <c r="L527" s="44">
        <v>44874</v>
      </c>
      <c r="M527" s="8" t="str">
        <f>VLOOKUP(MONTH($J527),Lookup!$A$2:$B$13,2,0)&amp;" "&amp;YEAR($J527)</f>
        <v>Nov 2022</v>
      </c>
      <c r="N527" s="34">
        <f t="shared" si="48"/>
        <v>44895</v>
      </c>
      <c r="O527" s="8">
        <f>IF(ISERROR(VLOOKUP($I527,Lookup!$H$2:$I$11,2,0)),"",VLOOKUP($I527,Lookup!$H$2:$I$11,2,0))</f>
        <v>0.02</v>
      </c>
      <c r="P527" s="8">
        <f>COUNTIF(J$4:J527,J527)</f>
        <v>23</v>
      </c>
      <c r="Q527" s="8">
        <f>COUNTIF(K$4:K527,K527)</f>
        <v>118</v>
      </c>
    </row>
    <row r="528" spans="1:17" ht="30" x14ac:dyDescent="0.25">
      <c r="A528" s="35">
        <f t="shared" si="49"/>
        <v>50001</v>
      </c>
      <c r="B528" s="8">
        <f t="shared" si="50"/>
        <v>0</v>
      </c>
      <c r="C528" s="8">
        <f t="shared" si="51"/>
        <v>44820</v>
      </c>
      <c r="D528" s="38">
        <f t="shared" si="52"/>
        <v>94940.02</v>
      </c>
      <c r="E528" s="39">
        <f t="shared" si="53"/>
        <v>30</v>
      </c>
      <c r="F528" s="42" t="s">
        <v>111</v>
      </c>
      <c r="G528" s="42" t="s">
        <v>1103</v>
      </c>
      <c r="H528" s="42" t="s">
        <v>1104</v>
      </c>
      <c r="I528" s="42" t="s">
        <v>105</v>
      </c>
      <c r="J528" s="43"/>
      <c r="K528" s="43">
        <v>50001</v>
      </c>
      <c r="L528" s="44">
        <v>44820</v>
      </c>
      <c r="M528" s="8" t="str">
        <f>VLOOKUP(MONTH($J528),Lookup!$A$2:$B$13,2,0)&amp;" "&amp;YEAR($J528)</f>
        <v>Jan 1900</v>
      </c>
      <c r="N528" s="34" t="str">
        <f t="shared" si="48"/>
        <v>1/1/9999</v>
      </c>
      <c r="O528" s="8">
        <f>IF(ISERROR(VLOOKUP($I528,Lookup!$H$2:$I$11,2,0)),"",VLOOKUP($I528,Lookup!$H$2:$I$11,2,0))</f>
        <v>0.02</v>
      </c>
      <c r="P528" s="8">
        <f>COUNTIF(J$4:J528,J528)</f>
        <v>0</v>
      </c>
      <c r="Q528" s="8">
        <f>COUNTIF(K$4:K528,K528)</f>
        <v>119</v>
      </c>
    </row>
    <row r="529" spans="1:17" x14ac:dyDescent="0.25">
      <c r="A529" s="35">
        <f t="shared" si="49"/>
        <v>0</v>
      </c>
      <c r="B529" s="8">
        <f t="shared" si="50"/>
        <v>0</v>
      </c>
      <c r="C529" s="8">
        <f t="shared" si="51"/>
        <v>44873</v>
      </c>
      <c r="D529" s="38">
        <f t="shared" si="52"/>
        <v>44873.02</v>
      </c>
      <c r="E529" s="39">
        <f t="shared" si="53"/>
        <v>20</v>
      </c>
      <c r="F529" s="42" t="s">
        <v>131</v>
      </c>
      <c r="G529" s="42" t="s">
        <v>1105</v>
      </c>
      <c r="H529" s="42" t="s">
        <v>1105</v>
      </c>
      <c r="I529" s="42" t="s">
        <v>105</v>
      </c>
      <c r="J529" s="43"/>
      <c r="K529" s="43"/>
      <c r="L529" s="44">
        <v>44873</v>
      </c>
      <c r="M529" s="8" t="str">
        <f>VLOOKUP(MONTH($J529),Lookup!$A$2:$B$13,2,0)&amp;" "&amp;YEAR($J529)</f>
        <v>Jan 1900</v>
      </c>
      <c r="N529" s="34" t="str">
        <f t="shared" si="48"/>
        <v>1/1/9999</v>
      </c>
      <c r="O529" s="8">
        <f>IF(ISERROR(VLOOKUP($I529,Lookup!$H$2:$I$11,2,0)),"",VLOOKUP($I529,Lookup!$H$2:$I$11,2,0))</f>
        <v>0.02</v>
      </c>
      <c r="P529" s="8">
        <f>COUNTIF(J$4:J529,J529)</f>
        <v>0</v>
      </c>
      <c r="Q529" s="8">
        <f>COUNTIF(K$4:K529,K529)</f>
        <v>0</v>
      </c>
    </row>
    <row r="530" spans="1:17" x14ac:dyDescent="0.25">
      <c r="A530" s="35">
        <f t="shared" si="49"/>
        <v>100000</v>
      </c>
      <c r="B530" s="8">
        <f t="shared" si="50"/>
        <v>44957</v>
      </c>
      <c r="C530" s="8">
        <f t="shared" si="51"/>
        <v>43945</v>
      </c>
      <c r="D530" s="38">
        <f t="shared" si="52"/>
        <v>188947.02</v>
      </c>
      <c r="E530" s="39">
        <f t="shared" si="53"/>
        <v>9</v>
      </c>
      <c r="F530" s="42" t="s">
        <v>293</v>
      </c>
      <c r="G530" s="42" t="s">
        <v>1106</v>
      </c>
      <c r="H530" s="42" t="s">
        <v>1107</v>
      </c>
      <c r="I530" s="42" t="s">
        <v>105</v>
      </c>
      <c r="J530" s="44">
        <v>44957</v>
      </c>
      <c r="K530" s="43">
        <v>100000</v>
      </c>
      <c r="L530" s="44">
        <v>43945</v>
      </c>
      <c r="M530" s="8" t="str">
        <f>VLOOKUP(MONTH($J530),Lookup!$A$2:$B$13,2,0)&amp;" "&amp;YEAR($J530)</f>
        <v>Jan 2023</v>
      </c>
      <c r="N530" s="34">
        <f t="shared" si="48"/>
        <v>44957</v>
      </c>
      <c r="O530" s="8">
        <f>IF(ISERROR(VLOOKUP($I530,Lookup!$H$2:$I$11,2,0)),"",VLOOKUP($I530,Lookup!$H$2:$I$11,2,0))</f>
        <v>0.02</v>
      </c>
      <c r="P530" s="8">
        <f>COUNTIF(J$4:J530,J530)</f>
        <v>28</v>
      </c>
      <c r="Q530" s="8">
        <f>COUNTIF(K$4:K530,K530)</f>
        <v>17</v>
      </c>
    </row>
    <row r="531" spans="1:17" x14ac:dyDescent="0.25">
      <c r="A531" s="35">
        <f t="shared" si="49"/>
        <v>0</v>
      </c>
      <c r="B531" s="8">
        <f t="shared" si="50"/>
        <v>44985</v>
      </c>
      <c r="C531" s="8">
        <f t="shared" si="51"/>
        <v>44860</v>
      </c>
      <c r="D531" s="38">
        <f t="shared" si="52"/>
        <v>89866.02</v>
      </c>
      <c r="E531" s="39">
        <f t="shared" si="53"/>
        <v>31</v>
      </c>
      <c r="F531" s="42" t="s">
        <v>106</v>
      </c>
      <c r="G531" s="42" t="s">
        <v>1108</v>
      </c>
      <c r="H531" s="42" t="s">
        <v>1108</v>
      </c>
      <c r="I531" s="42" t="s">
        <v>105</v>
      </c>
      <c r="J531" s="44">
        <v>44985</v>
      </c>
      <c r="K531" s="43"/>
      <c r="L531" s="44">
        <v>44860</v>
      </c>
      <c r="M531" s="8" t="str">
        <f>VLOOKUP(MONTH($J531),Lookup!$A$2:$B$13,2,0)&amp;" "&amp;YEAR($J531)</f>
        <v>Feb 2023</v>
      </c>
      <c r="N531" s="34">
        <f t="shared" si="48"/>
        <v>44985</v>
      </c>
      <c r="O531" s="8">
        <f>IF(ISERROR(VLOOKUP($I531,Lookup!$H$2:$I$11,2,0)),"",VLOOKUP($I531,Lookup!$H$2:$I$11,2,0))</f>
        <v>0.02</v>
      </c>
      <c r="P531" s="8">
        <f>COUNTIF(J$4:J531,J531)</f>
        <v>21</v>
      </c>
      <c r="Q531" s="8">
        <f>COUNTIF(K$4:K531,K531)</f>
        <v>0</v>
      </c>
    </row>
    <row r="532" spans="1:17" x14ac:dyDescent="0.25">
      <c r="A532" s="35">
        <f t="shared" si="49"/>
        <v>120000</v>
      </c>
      <c r="B532" s="8">
        <f t="shared" si="50"/>
        <v>44930</v>
      </c>
      <c r="C532" s="8">
        <f t="shared" si="51"/>
        <v>44909</v>
      </c>
      <c r="D532" s="38">
        <f t="shared" si="52"/>
        <v>209852.1</v>
      </c>
      <c r="E532" s="39">
        <f t="shared" si="53"/>
        <v>6</v>
      </c>
      <c r="F532" s="42" t="s">
        <v>296</v>
      </c>
      <c r="G532" s="42" t="s">
        <v>1109</v>
      </c>
      <c r="H532" s="42" t="s">
        <v>1110</v>
      </c>
      <c r="I532" s="42" t="s">
        <v>102</v>
      </c>
      <c r="J532" s="44">
        <v>44930</v>
      </c>
      <c r="K532" s="43">
        <v>120000</v>
      </c>
      <c r="L532" s="44">
        <v>44909</v>
      </c>
      <c r="M532" s="8" t="str">
        <f>VLOOKUP(MONTH($J532),Lookup!$A$2:$B$13,2,0)&amp;" "&amp;YEAR($J532)</f>
        <v>Jan 2023</v>
      </c>
      <c r="N532" s="34">
        <f t="shared" si="48"/>
        <v>44930</v>
      </c>
      <c r="O532" s="8">
        <f>IF(ISERROR(VLOOKUP($I532,Lookup!$H$2:$I$11,2,0)),"",VLOOKUP($I532,Lookup!$H$2:$I$11,2,0))</f>
        <v>0.1</v>
      </c>
      <c r="P532" s="8">
        <f>COUNTIF(J$4:J532,J532)</f>
        <v>6</v>
      </c>
      <c r="Q532" s="8">
        <f>COUNTIF(K$4:K532,K532)</f>
        <v>7</v>
      </c>
    </row>
    <row r="533" spans="1:17" x14ac:dyDescent="0.25">
      <c r="A533" s="35">
        <f t="shared" si="49"/>
        <v>50000</v>
      </c>
      <c r="B533" s="8">
        <f t="shared" si="50"/>
        <v>44957</v>
      </c>
      <c r="C533" s="8">
        <f t="shared" si="51"/>
        <v>44894</v>
      </c>
      <c r="D533" s="38">
        <f t="shared" si="52"/>
        <v>139942.1</v>
      </c>
      <c r="E533" s="39">
        <f t="shared" si="53"/>
        <v>28</v>
      </c>
      <c r="F533" s="42" t="s">
        <v>246</v>
      </c>
      <c r="G533" s="42" t="s">
        <v>1111</v>
      </c>
      <c r="H533" s="42" t="s">
        <v>1112</v>
      </c>
      <c r="I533" s="42" t="s">
        <v>102</v>
      </c>
      <c r="J533" s="44">
        <v>44957</v>
      </c>
      <c r="K533" s="43">
        <v>50000</v>
      </c>
      <c r="L533" s="44">
        <v>44894</v>
      </c>
      <c r="M533" s="8" t="str">
        <f>VLOOKUP(MONTH($J533),Lookup!$A$2:$B$13,2,0)&amp;" "&amp;YEAR($J533)</f>
        <v>Jan 2023</v>
      </c>
      <c r="N533" s="34">
        <f t="shared" si="48"/>
        <v>44957</v>
      </c>
      <c r="O533" s="8">
        <f>IF(ISERROR(VLOOKUP($I533,Lookup!$H$2:$I$11,2,0)),"",VLOOKUP($I533,Lookup!$H$2:$I$11,2,0))</f>
        <v>0.1</v>
      </c>
      <c r="P533" s="8">
        <f>COUNTIF(J$4:J533,J533)</f>
        <v>29</v>
      </c>
      <c r="Q533" s="8">
        <f>COUNTIF(K$4:K533,K533)</f>
        <v>62</v>
      </c>
    </row>
    <row r="534" spans="1:17" x14ac:dyDescent="0.25">
      <c r="A534" s="35">
        <f t="shared" si="49"/>
        <v>50001</v>
      </c>
      <c r="B534" s="8">
        <f t="shared" si="50"/>
        <v>0</v>
      </c>
      <c r="C534" s="8">
        <f t="shared" si="51"/>
        <v>44900</v>
      </c>
      <c r="D534" s="38">
        <f t="shared" si="52"/>
        <v>95021.1</v>
      </c>
      <c r="E534" s="39">
        <f t="shared" si="53"/>
        <v>28</v>
      </c>
      <c r="F534" s="42" t="s">
        <v>111</v>
      </c>
      <c r="G534" s="42" t="s">
        <v>1113</v>
      </c>
      <c r="H534" s="42" t="s">
        <v>1114</v>
      </c>
      <c r="I534" s="42" t="s">
        <v>102</v>
      </c>
      <c r="J534" s="43"/>
      <c r="K534" s="43">
        <v>50001</v>
      </c>
      <c r="L534" s="44">
        <v>44900</v>
      </c>
      <c r="M534" s="8" t="str">
        <f>VLOOKUP(MONTH($J534),Lookup!$A$2:$B$13,2,0)&amp;" "&amp;YEAR($J534)</f>
        <v>Jan 1900</v>
      </c>
      <c r="N534" s="34" t="str">
        <f t="shared" si="48"/>
        <v>1/1/9999</v>
      </c>
      <c r="O534" s="8">
        <f>IF(ISERROR(VLOOKUP($I534,Lookup!$H$2:$I$11,2,0)),"",VLOOKUP($I534,Lookup!$H$2:$I$11,2,0))</f>
        <v>0.1</v>
      </c>
      <c r="P534" s="8">
        <f>COUNTIF(J$4:J534,J534)</f>
        <v>0</v>
      </c>
      <c r="Q534" s="8">
        <f>COUNTIF(K$4:K534,K534)</f>
        <v>120</v>
      </c>
    </row>
    <row r="535" spans="1:17" x14ac:dyDescent="0.25">
      <c r="A535" s="35">
        <f t="shared" si="49"/>
        <v>60001</v>
      </c>
      <c r="B535" s="8">
        <f t="shared" si="50"/>
        <v>44945</v>
      </c>
      <c r="C535" s="8">
        <f t="shared" si="51"/>
        <v>44860</v>
      </c>
      <c r="D535" s="38">
        <f t="shared" si="52"/>
        <v>149823.01999999999</v>
      </c>
      <c r="E535" s="39">
        <f t="shared" si="53"/>
        <v>12</v>
      </c>
      <c r="F535" s="42" t="s">
        <v>145</v>
      </c>
      <c r="G535" s="42" t="s">
        <v>1115</v>
      </c>
      <c r="H535" s="42" t="s">
        <v>1116</v>
      </c>
      <c r="I535" s="42" t="s">
        <v>105</v>
      </c>
      <c r="J535" s="44">
        <v>44945</v>
      </c>
      <c r="K535" s="43">
        <v>60001</v>
      </c>
      <c r="L535" s="44">
        <v>44860</v>
      </c>
      <c r="M535" s="8" t="str">
        <f>VLOOKUP(MONTH($J535),Lookup!$A$2:$B$13,2,0)&amp;" "&amp;YEAR($J535)</f>
        <v>Jan 2023</v>
      </c>
      <c r="N535" s="34">
        <f t="shared" si="48"/>
        <v>44945</v>
      </c>
      <c r="O535" s="8">
        <f>IF(ISERROR(VLOOKUP($I535,Lookup!$H$2:$I$11,2,0)),"",VLOOKUP($I535,Lookup!$H$2:$I$11,2,0))</f>
        <v>0.02</v>
      </c>
      <c r="P535" s="8">
        <f>COUNTIF(J$4:J535,J535)</f>
        <v>4</v>
      </c>
      <c r="Q535" s="8">
        <f>COUNTIF(K$4:K535,K535)</f>
        <v>13</v>
      </c>
    </row>
    <row r="536" spans="1:17" x14ac:dyDescent="0.25">
      <c r="A536" s="35">
        <f t="shared" si="49"/>
        <v>0</v>
      </c>
      <c r="B536" s="8">
        <f t="shared" si="50"/>
        <v>44926</v>
      </c>
      <c r="C536" s="8">
        <f t="shared" si="51"/>
        <v>44890</v>
      </c>
      <c r="D536" s="38">
        <f t="shared" si="52"/>
        <v>89867.02</v>
      </c>
      <c r="E536" s="39">
        <f t="shared" si="53"/>
        <v>23</v>
      </c>
      <c r="F536" s="42" t="s">
        <v>159</v>
      </c>
      <c r="G536" s="42" t="s">
        <v>1117</v>
      </c>
      <c r="H536" s="42" t="s">
        <v>1118</v>
      </c>
      <c r="I536" s="42" t="s">
        <v>105</v>
      </c>
      <c r="J536" s="44">
        <v>44926</v>
      </c>
      <c r="K536" s="43"/>
      <c r="L536" s="44">
        <v>44890</v>
      </c>
      <c r="M536" s="8" t="str">
        <f>VLOOKUP(MONTH($J536),Lookup!$A$2:$B$13,2,0)&amp;" "&amp;YEAR($J536)</f>
        <v>Dec 2022</v>
      </c>
      <c r="N536" s="34">
        <f t="shared" si="48"/>
        <v>44926</v>
      </c>
      <c r="O536" s="8">
        <f>IF(ISERROR(VLOOKUP($I536,Lookup!$H$2:$I$11,2,0)),"",VLOOKUP($I536,Lookup!$H$2:$I$11,2,0))</f>
        <v>0.02</v>
      </c>
      <c r="P536" s="8">
        <f>COUNTIF(J$4:J536,J536)</f>
        <v>51</v>
      </c>
      <c r="Q536" s="8">
        <f>COUNTIF(K$4:K536,K536)</f>
        <v>0</v>
      </c>
    </row>
    <row r="537" spans="1:17" x14ac:dyDescent="0.25">
      <c r="A537" s="35">
        <f t="shared" si="49"/>
        <v>65000</v>
      </c>
      <c r="B537" s="8">
        <f t="shared" si="50"/>
        <v>44926</v>
      </c>
      <c r="C537" s="8">
        <f t="shared" si="51"/>
        <v>44844</v>
      </c>
      <c r="D537" s="38">
        <f t="shared" si="52"/>
        <v>154827.01999999999</v>
      </c>
      <c r="E537" s="39">
        <f t="shared" si="53"/>
        <v>21</v>
      </c>
      <c r="F537" s="42" t="s">
        <v>134</v>
      </c>
      <c r="G537" s="42" t="s">
        <v>1119</v>
      </c>
      <c r="H537" s="42" t="s">
        <v>1120</v>
      </c>
      <c r="I537" s="42" t="s">
        <v>105</v>
      </c>
      <c r="J537" s="44">
        <v>44926</v>
      </c>
      <c r="K537" s="43">
        <v>65000</v>
      </c>
      <c r="L537" s="44">
        <v>44844</v>
      </c>
      <c r="M537" s="8" t="str">
        <f>VLOOKUP(MONTH($J537),Lookup!$A$2:$B$13,2,0)&amp;" "&amp;YEAR($J537)</f>
        <v>Dec 2022</v>
      </c>
      <c r="N537" s="34">
        <f t="shared" si="48"/>
        <v>44926</v>
      </c>
      <c r="O537" s="8">
        <f>IF(ISERROR(VLOOKUP($I537,Lookup!$H$2:$I$11,2,0)),"",VLOOKUP($I537,Lookup!$H$2:$I$11,2,0))</f>
        <v>0.02</v>
      </c>
      <c r="P537" s="8">
        <f>COUNTIF(J$4:J537,J537)</f>
        <v>52</v>
      </c>
      <c r="Q537" s="8">
        <f>COUNTIF(K$4:K537,K537)</f>
        <v>5</v>
      </c>
    </row>
    <row r="538" spans="1:17" x14ac:dyDescent="0.25">
      <c r="A538" s="35">
        <f t="shared" si="49"/>
        <v>0</v>
      </c>
      <c r="B538" s="8">
        <f t="shared" si="50"/>
        <v>44895</v>
      </c>
      <c r="C538" s="8">
        <f t="shared" si="51"/>
        <v>44848</v>
      </c>
      <c r="D538" s="38">
        <f t="shared" si="52"/>
        <v>89767.02</v>
      </c>
      <c r="E538" s="39">
        <f t="shared" si="53"/>
        <v>7</v>
      </c>
      <c r="F538" s="42" t="s">
        <v>143</v>
      </c>
      <c r="G538" s="42" t="s">
        <v>1121</v>
      </c>
      <c r="H538" s="42" t="s">
        <v>1122</v>
      </c>
      <c r="I538" s="42" t="s">
        <v>105</v>
      </c>
      <c r="J538" s="44">
        <v>44895</v>
      </c>
      <c r="K538" s="43"/>
      <c r="L538" s="44">
        <v>44848</v>
      </c>
      <c r="M538" s="8" t="str">
        <f>VLOOKUP(MONTH($J538),Lookup!$A$2:$B$13,2,0)&amp;" "&amp;YEAR($J538)</f>
        <v>Nov 2022</v>
      </c>
      <c r="N538" s="34">
        <f t="shared" si="48"/>
        <v>44895</v>
      </c>
      <c r="O538" s="8">
        <f>IF(ISERROR(VLOOKUP($I538,Lookup!$H$2:$I$11,2,0)),"",VLOOKUP($I538,Lookup!$H$2:$I$11,2,0))</f>
        <v>0.02</v>
      </c>
      <c r="P538" s="8">
        <f>COUNTIF(J$4:J538,J538)</f>
        <v>24</v>
      </c>
      <c r="Q538" s="8">
        <f>COUNTIF(K$4:K538,K538)</f>
        <v>0</v>
      </c>
    </row>
    <row r="539" spans="1:17" x14ac:dyDescent="0.25">
      <c r="A539" s="35">
        <f t="shared" si="49"/>
        <v>100001</v>
      </c>
      <c r="B539" s="8">
        <f t="shared" si="50"/>
        <v>44972</v>
      </c>
      <c r="C539" s="8">
        <f t="shared" si="51"/>
        <v>44909</v>
      </c>
      <c r="D539" s="38">
        <f t="shared" si="52"/>
        <v>189916.1</v>
      </c>
      <c r="E539" s="39">
        <f t="shared" si="53"/>
        <v>5</v>
      </c>
      <c r="F539" s="42" t="s">
        <v>208</v>
      </c>
      <c r="G539" s="42" t="s">
        <v>1123</v>
      </c>
      <c r="H539" s="42" t="s">
        <v>1124</v>
      </c>
      <c r="I539" s="42" t="s">
        <v>102</v>
      </c>
      <c r="J539" s="44">
        <v>44972</v>
      </c>
      <c r="K539" s="43">
        <v>100001</v>
      </c>
      <c r="L539" s="44">
        <v>44909</v>
      </c>
      <c r="M539" s="8" t="str">
        <f>VLOOKUP(MONTH($J539),Lookup!$A$2:$B$13,2,0)&amp;" "&amp;YEAR($J539)</f>
        <v>Feb 2023</v>
      </c>
      <c r="N539" s="34">
        <f t="shared" si="48"/>
        <v>44972</v>
      </c>
      <c r="O539" s="8">
        <f>IF(ISERROR(VLOOKUP($I539,Lookup!$H$2:$I$11,2,0)),"",VLOOKUP($I539,Lookup!$H$2:$I$11,2,0))</f>
        <v>0.1</v>
      </c>
      <c r="P539" s="8">
        <f>COUNTIF(J$4:J539,J539)</f>
        <v>3</v>
      </c>
      <c r="Q539" s="8">
        <f>COUNTIF(K$4:K539,K539)</f>
        <v>31</v>
      </c>
    </row>
    <row r="540" spans="1:17" ht="30" x14ac:dyDescent="0.25">
      <c r="A540" s="35">
        <f t="shared" si="49"/>
        <v>0</v>
      </c>
      <c r="B540" s="8">
        <f t="shared" si="50"/>
        <v>44957</v>
      </c>
      <c r="C540" s="8">
        <f t="shared" si="51"/>
        <v>44844</v>
      </c>
      <c r="D540" s="38">
        <f t="shared" si="52"/>
        <v>89831.02</v>
      </c>
      <c r="E540" s="39">
        <f t="shared" si="53"/>
        <v>35</v>
      </c>
      <c r="F540" s="42" t="s">
        <v>246</v>
      </c>
      <c r="G540" s="42" t="s">
        <v>1125</v>
      </c>
      <c r="H540" s="42" t="s">
        <v>1126</v>
      </c>
      <c r="I540" s="42" t="s">
        <v>105</v>
      </c>
      <c r="J540" s="44">
        <v>44957</v>
      </c>
      <c r="K540" s="43"/>
      <c r="L540" s="44">
        <v>44844</v>
      </c>
      <c r="M540" s="8" t="str">
        <f>VLOOKUP(MONTH($J540),Lookup!$A$2:$B$13,2,0)&amp;" "&amp;YEAR($J540)</f>
        <v>Jan 2023</v>
      </c>
      <c r="N540" s="34">
        <f t="shared" si="48"/>
        <v>44957</v>
      </c>
      <c r="O540" s="8">
        <f>IF(ISERROR(VLOOKUP($I540,Lookup!$H$2:$I$11,2,0)),"",VLOOKUP($I540,Lookup!$H$2:$I$11,2,0))</f>
        <v>0.02</v>
      </c>
      <c r="P540" s="8">
        <f>COUNTIF(J$4:J540,J540)</f>
        <v>30</v>
      </c>
      <c r="Q540" s="8">
        <f>COUNTIF(K$4:K540,K540)</f>
        <v>0</v>
      </c>
    </row>
    <row r="541" spans="1:17" x14ac:dyDescent="0.25">
      <c r="A541" s="35">
        <f t="shared" si="49"/>
        <v>250001</v>
      </c>
      <c r="B541" s="8">
        <f t="shared" si="50"/>
        <v>45019</v>
      </c>
      <c r="C541" s="8">
        <f t="shared" si="51"/>
        <v>44845</v>
      </c>
      <c r="D541" s="38">
        <f t="shared" si="52"/>
        <v>339875.02</v>
      </c>
      <c r="E541" s="39">
        <f t="shared" si="53"/>
        <v>3</v>
      </c>
      <c r="F541" s="42" t="s">
        <v>438</v>
      </c>
      <c r="G541" s="42" t="s">
        <v>1127</v>
      </c>
      <c r="H541" s="42" t="s">
        <v>1128</v>
      </c>
      <c r="I541" s="42" t="s">
        <v>105</v>
      </c>
      <c r="J541" s="44">
        <v>45019</v>
      </c>
      <c r="K541" s="43">
        <v>250001</v>
      </c>
      <c r="L541" s="44">
        <v>44845</v>
      </c>
      <c r="M541" s="8" t="str">
        <f>VLOOKUP(MONTH($J541),Lookup!$A$2:$B$13,2,0)&amp;" "&amp;YEAR($J541)</f>
        <v>Apr 2023</v>
      </c>
      <c r="N541" s="34">
        <f t="shared" si="48"/>
        <v>45019</v>
      </c>
      <c r="O541" s="8">
        <f>IF(ISERROR(VLOOKUP($I541,Lookup!$H$2:$I$11,2,0)),"",VLOOKUP($I541,Lookup!$H$2:$I$11,2,0))</f>
        <v>0.02</v>
      </c>
      <c r="P541" s="8">
        <f>COUNTIF(J$4:J541,J541)</f>
        <v>1</v>
      </c>
      <c r="Q541" s="8">
        <f>COUNTIF(K$4:K541,K541)</f>
        <v>9</v>
      </c>
    </row>
    <row r="542" spans="1:17" ht="30" x14ac:dyDescent="0.25">
      <c r="A542" s="35">
        <f t="shared" si="49"/>
        <v>60001</v>
      </c>
      <c r="B542" s="8">
        <f t="shared" si="50"/>
        <v>44926</v>
      </c>
      <c r="C542" s="8">
        <f t="shared" si="51"/>
        <v>44873</v>
      </c>
      <c r="D542" s="38">
        <f t="shared" si="52"/>
        <v>149867.01999999999</v>
      </c>
      <c r="E542" s="39">
        <f t="shared" si="53"/>
        <v>18</v>
      </c>
      <c r="F542" s="42" t="s">
        <v>117</v>
      </c>
      <c r="G542" s="42" t="s">
        <v>1129</v>
      </c>
      <c r="H542" s="42" t="s">
        <v>1130</v>
      </c>
      <c r="I542" s="42" t="s">
        <v>105</v>
      </c>
      <c r="J542" s="44">
        <v>44926</v>
      </c>
      <c r="K542" s="43">
        <v>60001</v>
      </c>
      <c r="L542" s="44">
        <v>44873</v>
      </c>
      <c r="M542" s="8" t="str">
        <f>VLOOKUP(MONTH($J542),Lookup!$A$2:$B$13,2,0)&amp;" "&amp;YEAR($J542)</f>
        <v>Dec 2022</v>
      </c>
      <c r="N542" s="34">
        <f t="shared" si="48"/>
        <v>44926</v>
      </c>
      <c r="O542" s="8">
        <f>IF(ISERROR(VLOOKUP($I542,Lookup!$H$2:$I$11,2,0)),"",VLOOKUP($I542,Lookup!$H$2:$I$11,2,0))</f>
        <v>0.02</v>
      </c>
      <c r="P542" s="8">
        <f>COUNTIF(J$4:J542,J542)</f>
        <v>53</v>
      </c>
      <c r="Q542" s="8">
        <f>COUNTIF(K$4:K542,K542)</f>
        <v>14</v>
      </c>
    </row>
    <row r="543" spans="1:17" x14ac:dyDescent="0.25">
      <c r="A543" s="35">
        <f t="shared" si="49"/>
        <v>50001</v>
      </c>
      <c r="B543" s="8">
        <f t="shared" si="50"/>
        <v>44896</v>
      </c>
      <c r="C543" s="8">
        <f t="shared" si="51"/>
        <v>44896</v>
      </c>
      <c r="D543" s="38">
        <f t="shared" si="52"/>
        <v>139925.01999999999</v>
      </c>
      <c r="E543" s="39">
        <f t="shared" si="53"/>
        <v>37</v>
      </c>
      <c r="F543" s="42" t="s">
        <v>281</v>
      </c>
      <c r="G543" s="42" t="s">
        <v>1131</v>
      </c>
      <c r="H543" s="42" t="s">
        <v>1132</v>
      </c>
      <c r="I543" s="42" t="s">
        <v>105</v>
      </c>
      <c r="J543" s="44">
        <v>44896</v>
      </c>
      <c r="K543" s="43">
        <v>50001</v>
      </c>
      <c r="L543" s="44">
        <v>44896</v>
      </c>
      <c r="M543" s="8" t="str">
        <f>VLOOKUP(MONTH($J543),Lookup!$A$2:$B$13,2,0)&amp;" "&amp;YEAR($J543)</f>
        <v>Dec 2022</v>
      </c>
      <c r="N543" s="34">
        <f t="shared" si="48"/>
        <v>44896</v>
      </c>
      <c r="O543" s="8">
        <f>IF(ISERROR(VLOOKUP($I543,Lookup!$H$2:$I$11,2,0)),"",VLOOKUP($I543,Lookup!$H$2:$I$11,2,0))</f>
        <v>0.02</v>
      </c>
      <c r="P543" s="8">
        <f>COUNTIF(J$4:J543,J543)</f>
        <v>11</v>
      </c>
      <c r="Q543" s="8">
        <f>COUNTIF(K$4:K543,K543)</f>
        <v>121</v>
      </c>
    </row>
    <row r="544" spans="1:17" x14ac:dyDescent="0.25">
      <c r="A544" s="35">
        <f t="shared" si="49"/>
        <v>750000</v>
      </c>
      <c r="B544" s="8">
        <f t="shared" si="50"/>
        <v>44958</v>
      </c>
      <c r="C544" s="8">
        <f t="shared" si="51"/>
        <v>44897</v>
      </c>
      <c r="D544" s="38">
        <f t="shared" si="52"/>
        <v>839872.02</v>
      </c>
      <c r="E544" s="39">
        <f t="shared" si="53"/>
        <v>2</v>
      </c>
      <c r="F544" s="42" t="s">
        <v>268</v>
      </c>
      <c r="G544" s="42" t="s">
        <v>1133</v>
      </c>
      <c r="H544" s="42" t="s">
        <v>1134</v>
      </c>
      <c r="I544" s="42" t="s">
        <v>105</v>
      </c>
      <c r="J544" s="44">
        <v>44958</v>
      </c>
      <c r="K544" s="43">
        <v>750000</v>
      </c>
      <c r="L544" s="44">
        <v>44897</v>
      </c>
      <c r="M544" s="8" t="str">
        <f>VLOOKUP(MONTH($J544),Lookup!$A$2:$B$13,2,0)&amp;" "&amp;YEAR($J544)</f>
        <v>Feb 2023</v>
      </c>
      <c r="N544" s="34">
        <f t="shared" si="48"/>
        <v>44958</v>
      </c>
      <c r="O544" s="8">
        <f>IF(ISERROR(VLOOKUP($I544,Lookup!$H$2:$I$11,2,0)),"",VLOOKUP($I544,Lookup!$H$2:$I$11,2,0))</f>
        <v>0.02</v>
      </c>
      <c r="P544" s="8">
        <f>COUNTIF(J$4:J544,J544)</f>
        <v>15</v>
      </c>
      <c r="Q544" s="8">
        <f>COUNTIF(K$4:K544,K544)</f>
        <v>2</v>
      </c>
    </row>
    <row r="545" spans="1:17" x14ac:dyDescent="0.25">
      <c r="A545" s="35">
        <f t="shared" si="49"/>
        <v>70001</v>
      </c>
      <c r="B545" s="8">
        <f t="shared" si="50"/>
        <v>44895</v>
      </c>
      <c r="C545" s="8">
        <f t="shared" si="51"/>
        <v>44875</v>
      </c>
      <c r="D545" s="38">
        <f t="shared" si="52"/>
        <v>159798.01999999999</v>
      </c>
      <c r="E545" s="39">
        <f t="shared" si="53"/>
        <v>11</v>
      </c>
      <c r="F545" s="42" t="s">
        <v>176</v>
      </c>
      <c r="G545" s="42" t="s">
        <v>1135</v>
      </c>
      <c r="H545" s="42" t="s">
        <v>1136</v>
      </c>
      <c r="I545" s="42" t="s">
        <v>105</v>
      </c>
      <c r="J545" s="44">
        <v>44895</v>
      </c>
      <c r="K545" s="43">
        <v>70001</v>
      </c>
      <c r="L545" s="44">
        <v>44875</v>
      </c>
      <c r="M545" s="8" t="str">
        <f>VLOOKUP(MONTH($J545),Lookup!$A$2:$B$13,2,0)&amp;" "&amp;YEAR($J545)</f>
        <v>Nov 2022</v>
      </c>
      <c r="N545" s="34">
        <f t="shared" si="48"/>
        <v>44895</v>
      </c>
      <c r="O545" s="8">
        <f>IF(ISERROR(VLOOKUP($I545,Lookup!$H$2:$I$11,2,0)),"",VLOOKUP($I545,Lookup!$H$2:$I$11,2,0))</f>
        <v>0.02</v>
      </c>
      <c r="P545" s="8">
        <f>COUNTIF(J$4:J545,J545)</f>
        <v>25</v>
      </c>
      <c r="Q545" s="8">
        <f>COUNTIF(K$4:K545,K545)</f>
        <v>2</v>
      </c>
    </row>
    <row r="546" spans="1:17" x14ac:dyDescent="0.25">
      <c r="A546" s="35">
        <f t="shared" si="49"/>
        <v>50001</v>
      </c>
      <c r="B546" s="8">
        <f t="shared" si="50"/>
        <v>44902</v>
      </c>
      <c r="C546" s="8">
        <f t="shared" si="51"/>
        <v>44847</v>
      </c>
      <c r="D546" s="38">
        <f t="shared" si="52"/>
        <v>139875.01999999999</v>
      </c>
      <c r="E546" s="39">
        <f t="shared" si="53"/>
        <v>21</v>
      </c>
      <c r="F546" s="42" t="s">
        <v>183</v>
      </c>
      <c r="G546" s="42" t="s">
        <v>1137</v>
      </c>
      <c r="H546" s="42" t="s">
        <v>1138</v>
      </c>
      <c r="I546" s="42" t="s">
        <v>105</v>
      </c>
      <c r="J546" s="44">
        <v>44902</v>
      </c>
      <c r="K546" s="43">
        <v>50001</v>
      </c>
      <c r="L546" s="44">
        <v>44847</v>
      </c>
      <c r="M546" s="8" t="str">
        <f>VLOOKUP(MONTH($J546),Lookup!$A$2:$B$13,2,0)&amp;" "&amp;YEAR($J546)</f>
        <v>Dec 2022</v>
      </c>
      <c r="N546" s="34">
        <f t="shared" si="48"/>
        <v>44902</v>
      </c>
      <c r="O546" s="8">
        <f>IF(ISERROR(VLOOKUP($I546,Lookup!$H$2:$I$11,2,0)),"",VLOOKUP($I546,Lookup!$H$2:$I$11,2,0))</f>
        <v>0.02</v>
      </c>
      <c r="P546" s="8">
        <f>COUNTIF(J$4:J546,J546)</f>
        <v>3</v>
      </c>
      <c r="Q546" s="8">
        <f>COUNTIF(K$4:K546,K546)</f>
        <v>122</v>
      </c>
    </row>
    <row r="547" spans="1:17" x14ac:dyDescent="0.25">
      <c r="A547" s="35">
        <f t="shared" si="49"/>
        <v>50001</v>
      </c>
      <c r="B547" s="8">
        <f t="shared" si="50"/>
        <v>44928</v>
      </c>
      <c r="C547" s="8">
        <f t="shared" si="51"/>
        <v>44904</v>
      </c>
      <c r="D547" s="38">
        <f t="shared" si="52"/>
        <v>139968.1</v>
      </c>
      <c r="E547" s="39">
        <f t="shared" si="53"/>
        <v>25</v>
      </c>
      <c r="F547" s="42" t="s">
        <v>145</v>
      </c>
      <c r="G547" s="42" t="s">
        <v>1139</v>
      </c>
      <c r="H547" s="42" t="s">
        <v>1140</v>
      </c>
      <c r="I547" s="42" t="s">
        <v>102</v>
      </c>
      <c r="J547" s="44">
        <v>44928</v>
      </c>
      <c r="K547" s="43">
        <v>50001</v>
      </c>
      <c r="L547" s="44">
        <v>44904</v>
      </c>
      <c r="M547" s="8" t="str">
        <f>VLOOKUP(MONTH($J547),Lookup!$A$2:$B$13,2,0)&amp;" "&amp;YEAR($J547)</f>
        <v>Jan 2023</v>
      </c>
      <c r="N547" s="34">
        <f t="shared" si="48"/>
        <v>44928</v>
      </c>
      <c r="O547" s="8">
        <f>IF(ISERROR(VLOOKUP($I547,Lookup!$H$2:$I$11,2,0)),"",VLOOKUP($I547,Lookup!$H$2:$I$11,2,0))</f>
        <v>0.1</v>
      </c>
      <c r="P547" s="8">
        <f>COUNTIF(J$4:J547,J547)</f>
        <v>12</v>
      </c>
      <c r="Q547" s="8">
        <f>COUNTIF(K$4:K547,K547)</f>
        <v>123</v>
      </c>
    </row>
    <row r="548" spans="1:17" x14ac:dyDescent="0.25">
      <c r="A548" s="35">
        <f t="shared" si="49"/>
        <v>50000</v>
      </c>
      <c r="B548" s="8">
        <f t="shared" si="50"/>
        <v>44985</v>
      </c>
      <c r="C548" s="8">
        <f t="shared" si="51"/>
        <v>44866</v>
      </c>
      <c r="D548" s="38">
        <f t="shared" si="52"/>
        <v>139936.01999999999</v>
      </c>
      <c r="E548" s="39">
        <f t="shared" si="53"/>
        <v>29</v>
      </c>
      <c r="F548" s="42" t="s">
        <v>246</v>
      </c>
      <c r="G548" s="42" t="s">
        <v>1141</v>
      </c>
      <c r="H548" s="42" t="s">
        <v>1142</v>
      </c>
      <c r="I548" s="42" t="s">
        <v>105</v>
      </c>
      <c r="J548" s="44">
        <v>44985</v>
      </c>
      <c r="K548" s="43">
        <v>50000</v>
      </c>
      <c r="L548" s="44">
        <v>44866</v>
      </c>
      <c r="M548" s="8" t="str">
        <f>VLOOKUP(MONTH($J548),Lookup!$A$2:$B$13,2,0)&amp;" "&amp;YEAR($J548)</f>
        <v>Feb 2023</v>
      </c>
      <c r="N548" s="34">
        <f t="shared" si="48"/>
        <v>44985</v>
      </c>
      <c r="O548" s="8">
        <f>IF(ISERROR(VLOOKUP($I548,Lookup!$H$2:$I$11,2,0)),"",VLOOKUP($I548,Lookup!$H$2:$I$11,2,0))</f>
        <v>0.02</v>
      </c>
      <c r="P548" s="8">
        <f>COUNTIF(J$4:J548,J548)</f>
        <v>22</v>
      </c>
      <c r="Q548" s="8">
        <f>COUNTIF(K$4:K548,K548)</f>
        <v>63</v>
      </c>
    </row>
    <row r="549" spans="1:17" x14ac:dyDescent="0.25">
      <c r="A549" s="35">
        <f t="shared" si="49"/>
        <v>50001</v>
      </c>
      <c r="B549" s="8">
        <f t="shared" si="50"/>
        <v>0</v>
      </c>
      <c r="C549" s="8">
        <f t="shared" si="51"/>
        <v>44894</v>
      </c>
      <c r="D549" s="38">
        <f t="shared" si="52"/>
        <v>95019.02</v>
      </c>
      <c r="E549" s="39">
        <f t="shared" si="53"/>
        <v>29</v>
      </c>
      <c r="F549" s="42" t="s">
        <v>349</v>
      </c>
      <c r="G549" s="42" t="s">
        <v>1143</v>
      </c>
      <c r="H549" s="42" t="s">
        <v>1144</v>
      </c>
      <c r="I549" s="42" t="s">
        <v>105</v>
      </c>
      <c r="J549" s="43"/>
      <c r="K549" s="43">
        <v>50001</v>
      </c>
      <c r="L549" s="44">
        <v>44894</v>
      </c>
      <c r="M549" s="8" t="str">
        <f>VLOOKUP(MONTH($J549),Lookup!$A$2:$B$13,2,0)&amp;" "&amp;YEAR($J549)</f>
        <v>Jan 1900</v>
      </c>
      <c r="N549" s="34" t="str">
        <f t="shared" si="48"/>
        <v>1/1/9999</v>
      </c>
      <c r="O549" s="8">
        <f>IF(ISERROR(VLOOKUP($I549,Lookup!$H$2:$I$11,2,0)),"",VLOOKUP($I549,Lookup!$H$2:$I$11,2,0))</f>
        <v>0.02</v>
      </c>
      <c r="P549" s="8">
        <f>COUNTIF(J$4:J549,J549)</f>
        <v>0</v>
      </c>
      <c r="Q549" s="8">
        <f>COUNTIF(K$4:K549,K549)</f>
        <v>124</v>
      </c>
    </row>
    <row r="550" spans="1:17" x14ac:dyDescent="0.25">
      <c r="A550" s="35">
        <f t="shared" si="49"/>
        <v>50001</v>
      </c>
      <c r="B550" s="8">
        <f t="shared" si="50"/>
        <v>44909</v>
      </c>
      <c r="C550" s="8">
        <f t="shared" si="51"/>
        <v>44894</v>
      </c>
      <c r="D550" s="38">
        <f t="shared" si="52"/>
        <v>139936.1</v>
      </c>
      <c r="E550" s="39">
        <f t="shared" si="53"/>
        <v>10</v>
      </c>
      <c r="F550" s="42" t="s">
        <v>371</v>
      </c>
      <c r="G550" s="42" t="s">
        <v>1145</v>
      </c>
      <c r="H550" s="42" t="s">
        <v>1146</v>
      </c>
      <c r="I550" s="42" t="s">
        <v>102</v>
      </c>
      <c r="J550" s="44">
        <v>44909</v>
      </c>
      <c r="K550" s="43">
        <v>50001</v>
      </c>
      <c r="L550" s="44">
        <v>44894</v>
      </c>
      <c r="M550" s="8" t="str">
        <f>VLOOKUP(MONTH($J550),Lookup!$A$2:$B$13,2,0)&amp;" "&amp;YEAR($J550)</f>
        <v>Dec 2022</v>
      </c>
      <c r="N550" s="34">
        <f t="shared" si="48"/>
        <v>44909</v>
      </c>
      <c r="O550" s="8">
        <f>IF(ISERROR(VLOOKUP($I550,Lookup!$H$2:$I$11,2,0)),"",VLOOKUP($I550,Lookup!$H$2:$I$11,2,0))</f>
        <v>0.1</v>
      </c>
      <c r="P550" s="8">
        <f>COUNTIF(J$4:J550,J550)</f>
        <v>7</v>
      </c>
      <c r="Q550" s="8">
        <f>COUNTIF(K$4:K550,K550)</f>
        <v>125</v>
      </c>
    </row>
    <row r="551" spans="1:17" x14ac:dyDescent="0.25">
      <c r="A551" s="35">
        <f t="shared" si="49"/>
        <v>307200</v>
      </c>
      <c r="B551" s="8">
        <f t="shared" si="50"/>
        <v>44951</v>
      </c>
      <c r="C551" s="8">
        <f t="shared" si="51"/>
        <v>44902</v>
      </c>
      <c r="D551" s="38">
        <f t="shared" si="52"/>
        <v>397063.1</v>
      </c>
      <c r="E551" s="39">
        <f t="shared" si="53"/>
        <v>0</v>
      </c>
      <c r="F551" s="42" t="s">
        <v>227</v>
      </c>
      <c r="G551" s="42" t="s">
        <v>1147</v>
      </c>
      <c r="H551" s="42" t="s">
        <v>1148</v>
      </c>
      <c r="I551" s="42" t="s">
        <v>102</v>
      </c>
      <c r="J551" s="44">
        <v>44951</v>
      </c>
      <c r="K551" s="43">
        <v>307200</v>
      </c>
      <c r="L551" s="44">
        <v>44902</v>
      </c>
      <c r="M551" s="8" t="str">
        <f>VLOOKUP(MONTH($J551),Lookup!$A$2:$B$13,2,0)&amp;" "&amp;YEAR($J551)</f>
        <v>Jan 2023</v>
      </c>
      <c r="N551" s="34">
        <f t="shared" si="48"/>
        <v>44951</v>
      </c>
      <c r="O551" s="8">
        <f>IF(ISERROR(VLOOKUP($I551,Lookup!$H$2:$I$11,2,0)),"",VLOOKUP($I551,Lookup!$H$2:$I$11,2,0))</f>
        <v>0.1</v>
      </c>
      <c r="P551" s="8">
        <f>COUNTIF(J$4:J551,J551)</f>
        <v>9</v>
      </c>
      <c r="Q551" s="8">
        <f>COUNTIF(K$4:K551,K551)</f>
        <v>1</v>
      </c>
    </row>
    <row r="552" spans="1:17" x14ac:dyDescent="0.25">
      <c r="A552" s="35">
        <f t="shared" si="49"/>
        <v>75001</v>
      </c>
      <c r="B552" s="8">
        <f t="shared" si="50"/>
        <v>44910</v>
      </c>
      <c r="C552" s="8">
        <f t="shared" si="51"/>
        <v>44894</v>
      </c>
      <c r="D552" s="38">
        <f t="shared" si="52"/>
        <v>164823.01999999999</v>
      </c>
      <c r="E552" s="39">
        <f t="shared" si="53"/>
        <v>10</v>
      </c>
      <c r="F552" s="42" t="s">
        <v>117</v>
      </c>
      <c r="G552" s="42" t="s">
        <v>1149</v>
      </c>
      <c r="H552" s="42" t="s">
        <v>1150</v>
      </c>
      <c r="I552" s="42" t="s">
        <v>105</v>
      </c>
      <c r="J552" s="44">
        <v>44910</v>
      </c>
      <c r="K552" s="43">
        <v>75001</v>
      </c>
      <c r="L552" s="44">
        <v>44894</v>
      </c>
      <c r="M552" s="8" t="str">
        <f>VLOOKUP(MONTH($J552),Lookup!$A$2:$B$13,2,0)&amp;" "&amp;YEAR($J552)</f>
        <v>Dec 2022</v>
      </c>
      <c r="N552" s="34">
        <f t="shared" si="48"/>
        <v>44910</v>
      </c>
      <c r="O552" s="8">
        <f>IF(ISERROR(VLOOKUP($I552,Lookup!$H$2:$I$11,2,0)),"",VLOOKUP($I552,Lookup!$H$2:$I$11,2,0))</f>
        <v>0.02</v>
      </c>
      <c r="P552" s="8">
        <f>COUNTIF(J$4:J552,J552)</f>
        <v>9</v>
      </c>
      <c r="Q552" s="8">
        <f>COUNTIF(K$4:K552,K552)</f>
        <v>9</v>
      </c>
    </row>
    <row r="553" spans="1:17" ht="45" x14ac:dyDescent="0.25">
      <c r="A553" s="35">
        <f t="shared" si="49"/>
        <v>50000</v>
      </c>
      <c r="B553" s="8">
        <f t="shared" si="50"/>
        <v>44926</v>
      </c>
      <c r="C553" s="8">
        <f t="shared" si="51"/>
        <v>44908</v>
      </c>
      <c r="D553" s="38">
        <f t="shared" si="52"/>
        <v>139952.01999999999</v>
      </c>
      <c r="E553" s="39">
        <f t="shared" si="53"/>
        <v>27</v>
      </c>
      <c r="F553" s="42" t="s">
        <v>246</v>
      </c>
      <c r="G553" s="42" t="s">
        <v>1151</v>
      </c>
      <c r="H553" s="42" t="s">
        <v>1152</v>
      </c>
      <c r="I553" s="42" t="s">
        <v>105</v>
      </c>
      <c r="J553" s="44">
        <v>44926</v>
      </c>
      <c r="K553" s="43">
        <v>50000</v>
      </c>
      <c r="L553" s="44">
        <v>44908</v>
      </c>
      <c r="M553" s="8" t="str">
        <f>VLOOKUP(MONTH($J553),Lookup!$A$2:$B$13,2,0)&amp;" "&amp;YEAR($J553)</f>
        <v>Dec 2022</v>
      </c>
      <c r="N553" s="34">
        <f t="shared" si="48"/>
        <v>44926</v>
      </c>
      <c r="O553" s="8">
        <f>IF(ISERROR(VLOOKUP($I553,Lookup!$H$2:$I$11,2,0)),"",VLOOKUP($I553,Lookup!$H$2:$I$11,2,0))</f>
        <v>0.02</v>
      </c>
      <c r="P553" s="8">
        <f>COUNTIF(J$4:J553,J553)</f>
        <v>54</v>
      </c>
      <c r="Q553" s="8">
        <f>COUNTIF(K$4:K553,K553)</f>
        <v>64</v>
      </c>
    </row>
    <row r="554" spans="1:17" x14ac:dyDescent="0.25">
      <c r="A554" s="35">
        <f t="shared" si="49"/>
        <v>50000</v>
      </c>
      <c r="B554" s="8">
        <f t="shared" si="50"/>
        <v>44910</v>
      </c>
      <c r="C554" s="8">
        <f t="shared" si="51"/>
        <v>44871</v>
      </c>
      <c r="D554" s="38">
        <f t="shared" si="52"/>
        <v>139856.01999999999</v>
      </c>
      <c r="E554" s="39">
        <f t="shared" si="53"/>
        <v>25</v>
      </c>
      <c r="F554" s="42" t="s">
        <v>117</v>
      </c>
      <c r="G554" s="42" t="s">
        <v>1153</v>
      </c>
      <c r="H554" s="42" t="s">
        <v>1154</v>
      </c>
      <c r="I554" s="42" t="s">
        <v>105</v>
      </c>
      <c r="J554" s="44">
        <v>44910</v>
      </c>
      <c r="K554" s="43">
        <v>50000</v>
      </c>
      <c r="L554" s="44">
        <v>44871</v>
      </c>
      <c r="M554" s="8" t="str">
        <f>VLOOKUP(MONTH($J554),Lookup!$A$2:$B$13,2,0)&amp;" "&amp;YEAR($J554)</f>
        <v>Dec 2022</v>
      </c>
      <c r="N554" s="34">
        <f t="shared" si="48"/>
        <v>44910</v>
      </c>
      <c r="O554" s="8">
        <f>IF(ISERROR(VLOOKUP($I554,Lookup!$H$2:$I$11,2,0)),"",VLOOKUP($I554,Lookup!$H$2:$I$11,2,0))</f>
        <v>0.02</v>
      </c>
      <c r="P554" s="8">
        <f>COUNTIF(J$4:J554,J554)</f>
        <v>10</v>
      </c>
      <c r="Q554" s="8">
        <f>COUNTIF(K$4:K554,K554)</f>
        <v>65</v>
      </c>
    </row>
    <row r="555" spans="1:17" x14ac:dyDescent="0.25">
      <c r="A555" s="35">
        <f t="shared" si="49"/>
        <v>65001</v>
      </c>
      <c r="B555" s="8">
        <f t="shared" si="50"/>
        <v>45017</v>
      </c>
      <c r="C555" s="8">
        <f t="shared" si="51"/>
        <v>44848</v>
      </c>
      <c r="D555" s="38">
        <f t="shared" si="52"/>
        <v>154872.01999999999</v>
      </c>
      <c r="E555" s="39">
        <f t="shared" si="53"/>
        <v>18</v>
      </c>
      <c r="F555" s="42" t="s">
        <v>198</v>
      </c>
      <c r="G555" s="42" t="s">
        <v>1155</v>
      </c>
      <c r="H555" s="42" t="s">
        <v>1156</v>
      </c>
      <c r="I555" s="42" t="s">
        <v>105</v>
      </c>
      <c r="J555" s="44">
        <v>45017</v>
      </c>
      <c r="K555" s="43">
        <v>65001</v>
      </c>
      <c r="L555" s="44">
        <v>44848</v>
      </c>
      <c r="M555" s="8" t="str">
        <f>VLOOKUP(MONTH($J555),Lookup!$A$2:$B$13,2,0)&amp;" "&amp;YEAR($J555)</f>
        <v>Apr 2023</v>
      </c>
      <c r="N555" s="34">
        <f t="shared" si="48"/>
        <v>45017</v>
      </c>
      <c r="O555" s="8">
        <f>IF(ISERROR(VLOOKUP($I555,Lookup!$H$2:$I$11,2,0)),"",VLOOKUP($I555,Lookup!$H$2:$I$11,2,0))</f>
        <v>0.02</v>
      </c>
      <c r="P555" s="8">
        <f>COUNTIF(J$4:J555,J555)</f>
        <v>2</v>
      </c>
      <c r="Q555" s="8">
        <f>COUNTIF(K$4:K555,K555)</f>
        <v>4</v>
      </c>
    </row>
    <row r="556" spans="1:17" x14ac:dyDescent="0.25">
      <c r="A556" s="35">
        <f t="shared" si="49"/>
        <v>200000</v>
      </c>
      <c r="B556" s="8">
        <f t="shared" si="50"/>
        <v>44951</v>
      </c>
      <c r="C556" s="8">
        <f t="shared" si="51"/>
        <v>44894</v>
      </c>
      <c r="D556" s="38">
        <f t="shared" si="52"/>
        <v>289870.09999999998</v>
      </c>
      <c r="E556" s="39">
        <f t="shared" si="53"/>
        <v>4</v>
      </c>
      <c r="F556" s="42" t="s">
        <v>153</v>
      </c>
      <c r="G556" s="42" t="s">
        <v>1157</v>
      </c>
      <c r="H556" s="42" t="s">
        <v>1158</v>
      </c>
      <c r="I556" s="42" t="s">
        <v>102</v>
      </c>
      <c r="J556" s="44">
        <v>44951</v>
      </c>
      <c r="K556" s="43">
        <v>200000</v>
      </c>
      <c r="L556" s="44">
        <v>44894</v>
      </c>
      <c r="M556" s="8" t="str">
        <f>VLOOKUP(MONTH($J556),Lookup!$A$2:$B$13,2,0)&amp;" "&amp;YEAR($J556)</f>
        <v>Jan 2023</v>
      </c>
      <c r="N556" s="34">
        <f t="shared" si="48"/>
        <v>44951</v>
      </c>
      <c r="O556" s="8">
        <f>IF(ISERROR(VLOOKUP($I556,Lookup!$H$2:$I$11,2,0)),"",VLOOKUP($I556,Lookup!$H$2:$I$11,2,0))</f>
        <v>0.1</v>
      </c>
      <c r="P556" s="8">
        <f>COUNTIF(J$4:J556,J556)</f>
        <v>10</v>
      </c>
      <c r="Q556" s="8">
        <f>COUNTIF(K$4:K556,K556)</f>
        <v>15</v>
      </c>
    </row>
    <row r="557" spans="1:17" x14ac:dyDescent="0.25">
      <c r="A557" s="35">
        <f t="shared" si="49"/>
        <v>50001</v>
      </c>
      <c r="B557" s="8">
        <f t="shared" si="50"/>
        <v>44910</v>
      </c>
      <c r="C557" s="8">
        <f t="shared" si="51"/>
        <v>44908</v>
      </c>
      <c r="D557" s="38">
        <f t="shared" si="52"/>
        <v>139956.01999999999</v>
      </c>
      <c r="E557" s="39">
        <f t="shared" si="53"/>
        <v>34</v>
      </c>
      <c r="F557" s="42" t="s">
        <v>281</v>
      </c>
      <c r="G557" s="42" t="s">
        <v>1159</v>
      </c>
      <c r="H557" s="42" t="s">
        <v>1160</v>
      </c>
      <c r="I557" s="42" t="s">
        <v>105</v>
      </c>
      <c r="J557" s="44">
        <v>44910</v>
      </c>
      <c r="K557" s="43">
        <v>50001</v>
      </c>
      <c r="L557" s="44">
        <v>44908</v>
      </c>
      <c r="M557" s="8" t="str">
        <f>VLOOKUP(MONTH($J557),Lookup!$A$2:$B$13,2,0)&amp;" "&amp;YEAR($J557)</f>
        <v>Dec 2022</v>
      </c>
      <c r="N557" s="34">
        <f t="shared" si="48"/>
        <v>44910</v>
      </c>
      <c r="O557" s="8">
        <f>IF(ISERROR(VLOOKUP($I557,Lookup!$H$2:$I$11,2,0)),"",VLOOKUP($I557,Lookup!$H$2:$I$11,2,0))</f>
        <v>0.02</v>
      </c>
      <c r="P557" s="8">
        <f>COUNTIF(J$4:J557,J557)</f>
        <v>11</v>
      </c>
      <c r="Q557" s="8">
        <f>COUNTIF(K$4:K557,K557)</f>
        <v>126</v>
      </c>
    </row>
    <row r="558" spans="1:17" x14ac:dyDescent="0.25">
      <c r="A558" s="35">
        <f t="shared" si="49"/>
        <v>50000</v>
      </c>
      <c r="B558" s="8">
        <f t="shared" si="50"/>
        <v>44865</v>
      </c>
      <c r="C558" s="8">
        <f t="shared" si="51"/>
        <v>44880</v>
      </c>
      <c r="D558" s="38">
        <f t="shared" si="52"/>
        <v>139816.01999999999</v>
      </c>
      <c r="E558" s="39">
        <f t="shared" si="53"/>
        <v>28</v>
      </c>
      <c r="F558" s="42" t="s">
        <v>208</v>
      </c>
      <c r="G558" s="42" t="s">
        <v>1161</v>
      </c>
      <c r="H558" s="42" t="s">
        <v>1162</v>
      </c>
      <c r="I558" s="42" t="s">
        <v>105</v>
      </c>
      <c r="J558" s="44">
        <v>44865</v>
      </c>
      <c r="K558" s="43">
        <v>50000</v>
      </c>
      <c r="L558" s="44">
        <v>44880</v>
      </c>
      <c r="M558" s="8" t="str">
        <f>VLOOKUP(MONTH($J558),Lookup!$A$2:$B$13,2,0)&amp;" "&amp;YEAR($J558)</f>
        <v>Oct 2022</v>
      </c>
      <c r="N558" s="34">
        <f t="shared" si="48"/>
        <v>44865</v>
      </c>
      <c r="O558" s="8">
        <f>IF(ISERROR(VLOOKUP($I558,Lookup!$H$2:$I$11,2,0)),"",VLOOKUP($I558,Lookup!$H$2:$I$11,2,0))</f>
        <v>0.02</v>
      </c>
      <c r="P558" s="8">
        <f>COUNTIF(J$4:J558,J558)</f>
        <v>5</v>
      </c>
      <c r="Q558" s="8">
        <f>COUNTIF(K$4:K558,K558)</f>
        <v>66</v>
      </c>
    </row>
    <row r="559" spans="1:17" ht="30" x14ac:dyDescent="0.25">
      <c r="A559" s="35">
        <f t="shared" si="49"/>
        <v>50000</v>
      </c>
      <c r="B559" s="8">
        <f t="shared" si="50"/>
        <v>0</v>
      </c>
      <c r="C559" s="8">
        <f t="shared" si="51"/>
        <v>44841</v>
      </c>
      <c r="D559" s="38">
        <f t="shared" si="52"/>
        <v>94908.02</v>
      </c>
      <c r="E559" s="39">
        <f t="shared" si="53"/>
        <v>31</v>
      </c>
      <c r="F559" s="42" t="s">
        <v>111</v>
      </c>
      <c r="G559" s="42" t="s">
        <v>1163</v>
      </c>
      <c r="H559" s="42" t="s">
        <v>1164</v>
      </c>
      <c r="I559" s="42" t="s">
        <v>105</v>
      </c>
      <c r="J559" s="43"/>
      <c r="K559" s="43">
        <v>50000</v>
      </c>
      <c r="L559" s="44">
        <v>44841</v>
      </c>
      <c r="M559" s="8" t="str">
        <f>VLOOKUP(MONTH($J559),Lookup!$A$2:$B$13,2,0)&amp;" "&amp;YEAR($J559)</f>
        <v>Jan 1900</v>
      </c>
      <c r="N559" s="34" t="str">
        <f t="shared" si="48"/>
        <v>1/1/9999</v>
      </c>
      <c r="O559" s="8">
        <f>IF(ISERROR(VLOOKUP($I559,Lookup!$H$2:$I$11,2,0)),"",VLOOKUP($I559,Lookup!$H$2:$I$11,2,0))</f>
        <v>0.02</v>
      </c>
      <c r="P559" s="8">
        <f>COUNTIF(J$4:J559,J559)</f>
        <v>0</v>
      </c>
      <c r="Q559" s="8">
        <f>COUNTIF(K$4:K559,K559)</f>
        <v>67</v>
      </c>
    </row>
    <row r="560" spans="1:17" x14ac:dyDescent="0.25">
      <c r="A560" s="35">
        <f t="shared" si="49"/>
        <v>0</v>
      </c>
      <c r="B560" s="8">
        <f t="shared" si="50"/>
        <v>44928</v>
      </c>
      <c r="C560" s="8">
        <f t="shared" si="51"/>
        <v>44882</v>
      </c>
      <c r="D560" s="38">
        <f t="shared" si="52"/>
        <v>89823.02</v>
      </c>
      <c r="E560" s="39">
        <f t="shared" si="53"/>
        <v>28</v>
      </c>
      <c r="F560" s="42" t="s">
        <v>183</v>
      </c>
      <c r="G560" s="42" t="s">
        <v>1165</v>
      </c>
      <c r="H560" s="42" t="s">
        <v>1166</v>
      </c>
      <c r="I560" s="42" t="s">
        <v>105</v>
      </c>
      <c r="J560" s="44">
        <v>44928</v>
      </c>
      <c r="K560" s="43"/>
      <c r="L560" s="44">
        <v>44882</v>
      </c>
      <c r="M560" s="8" t="str">
        <f>VLOOKUP(MONTH($J560),Lookup!$A$2:$B$13,2,0)&amp;" "&amp;YEAR($J560)</f>
        <v>Jan 2023</v>
      </c>
      <c r="N560" s="34">
        <f t="shared" si="48"/>
        <v>44928</v>
      </c>
      <c r="O560" s="8">
        <f>IF(ISERROR(VLOOKUP($I560,Lookup!$H$2:$I$11,2,0)),"",VLOOKUP($I560,Lookup!$H$2:$I$11,2,0))</f>
        <v>0.02</v>
      </c>
      <c r="P560" s="8">
        <f>COUNTIF(J$4:J560,J560)</f>
        <v>13</v>
      </c>
      <c r="Q560" s="8">
        <f>COUNTIF(K$4:K560,K560)</f>
        <v>0</v>
      </c>
    </row>
    <row r="561" spans="1:17" x14ac:dyDescent="0.25">
      <c r="A561" s="35">
        <f t="shared" si="49"/>
        <v>50000</v>
      </c>
      <c r="B561" s="8">
        <f t="shared" si="50"/>
        <v>44895</v>
      </c>
      <c r="C561" s="8">
        <f t="shared" si="51"/>
        <v>44901</v>
      </c>
      <c r="D561" s="38">
        <f t="shared" si="52"/>
        <v>139890.01999999999</v>
      </c>
      <c r="E561" s="39">
        <f t="shared" si="53"/>
        <v>25</v>
      </c>
      <c r="F561" s="42" t="s">
        <v>125</v>
      </c>
      <c r="G561" s="42" t="s">
        <v>1167</v>
      </c>
      <c r="H561" s="42" t="s">
        <v>1168</v>
      </c>
      <c r="I561" s="42" t="s">
        <v>105</v>
      </c>
      <c r="J561" s="44">
        <v>44895</v>
      </c>
      <c r="K561" s="43">
        <v>50000</v>
      </c>
      <c r="L561" s="44">
        <v>44901</v>
      </c>
      <c r="M561" s="8" t="str">
        <f>VLOOKUP(MONTH($J561),Lookup!$A$2:$B$13,2,0)&amp;" "&amp;YEAR($J561)</f>
        <v>Nov 2022</v>
      </c>
      <c r="N561" s="34">
        <f t="shared" si="48"/>
        <v>44895</v>
      </c>
      <c r="O561" s="8">
        <f>IF(ISERROR(VLOOKUP($I561,Lookup!$H$2:$I$11,2,0)),"",VLOOKUP($I561,Lookup!$H$2:$I$11,2,0))</f>
        <v>0.02</v>
      </c>
      <c r="P561" s="8">
        <f>COUNTIF(J$4:J561,J561)</f>
        <v>26</v>
      </c>
      <c r="Q561" s="8">
        <f>COUNTIF(K$4:K561,K561)</f>
        <v>68</v>
      </c>
    </row>
    <row r="562" spans="1:17" x14ac:dyDescent="0.25">
      <c r="A562" s="35">
        <f t="shared" si="49"/>
        <v>120000</v>
      </c>
      <c r="B562" s="8">
        <f t="shared" si="50"/>
        <v>44944</v>
      </c>
      <c r="C562" s="8">
        <f t="shared" si="51"/>
        <v>44909</v>
      </c>
      <c r="D562" s="38">
        <f t="shared" si="52"/>
        <v>209871.02</v>
      </c>
      <c r="E562" s="39">
        <f t="shared" si="53"/>
        <v>5</v>
      </c>
      <c r="F562" s="42" t="s">
        <v>296</v>
      </c>
      <c r="G562" s="42" t="s">
        <v>1109</v>
      </c>
      <c r="H562" s="42" t="s">
        <v>1169</v>
      </c>
      <c r="I562" s="42" t="s">
        <v>105</v>
      </c>
      <c r="J562" s="44">
        <v>44944</v>
      </c>
      <c r="K562" s="43">
        <v>120000</v>
      </c>
      <c r="L562" s="44">
        <v>44909</v>
      </c>
      <c r="M562" s="8" t="str">
        <f>VLOOKUP(MONTH($J562),Lookup!$A$2:$B$13,2,0)&amp;" "&amp;YEAR($J562)</f>
        <v>Jan 2023</v>
      </c>
      <c r="N562" s="34">
        <f t="shared" si="48"/>
        <v>44944</v>
      </c>
      <c r="O562" s="8">
        <f>IF(ISERROR(VLOOKUP($I562,Lookup!$H$2:$I$11,2,0)),"",VLOOKUP($I562,Lookup!$H$2:$I$11,2,0))</f>
        <v>0.02</v>
      </c>
      <c r="P562" s="8">
        <f>COUNTIF(J$4:J562,J562)</f>
        <v>10</v>
      </c>
      <c r="Q562" s="8">
        <f>COUNTIF(K$4:K562,K562)</f>
        <v>8</v>
      </c>
    </row>
    <row r="563" spans="1:17" x14ac:dyDescent="0.25">
      <c r="A563" s="35">
        <f t="shared" si="49"/>
        <v>50001</v>
      </c>
      <c r="B563" s="8">
        <f t="shared" si="50"/>
        <v>44875</v>
      </c>
      <c r="C563" s="8">
        <f t="shared" si="51"/>
        <v>44901</v>
      </c>
      <c r="D563" s="38">
        <f t="shared" si="52"/>
        <v>139905.1</v>
      </c>
      <c r="E563" s="39">
        <f t="shared" si="53"/>
        <v>11</v>
      </c>
      <c r="F563" s="42" t="s">
        <v>148</v>
      </c>
      <c r="G563" s="42" t="s">
        <v>1170</v>
      </c>
      <c r="H563" s="42" t="s">
        <v>1171</v>
      </c>
      <c r="I563" s="42" t="s">
        <v>102</v>
      </c>
      <c r="J563" s="44">
        <v>44875</v>
      </c>
      <c r="K563" s="43">
        <v>50001</v>
      </c>
      <c r="L563" s="44">
        <v>44901</v>
      </c>
      <c r="M563" s="8" t="str">
        <f>VLOOKUP(MONTH($J563),Lookup!$A$2:$B$13,2,0)&amp;" "&amp;YEAR($J563)</f>
        <v>Nov 2022</v>
      </c>
      <c r="N563" s="34">
        <f t="shared" si="48"/>
        <v>44875</v>
      </c>
      <c r="O563" s="8">
        <f>IF(ISERROR(VLOOKUP($I563,Lookup!$H$2:$I$11,2,0)),"",VLOOKUP($I563,Lookup!$H$2:$I$11,2,0))</f>
        <v>0.1</v>
      </c>
      <c r="P563" s="8">
        <f>COUNTIF(J$4:J563,J563)</f>
        <v>1</v>
      </c>
      <c r="Q563" s="8">
        <f>COUNTIF(K$4:K563,K563)</f>
        <v>127</v>
      </c>
    </row>
    <row r="564" spans="1:17" x14ac:dyDescent="0.25">
      <c r="A564" s="35">
        <f t="shared" si="49"/>
        <v>150000</v>
      </c>
      <c r="B564" s="8">
        <f t="shared" si="50"/>
        <v>44895</v>
      </c>
      <c r="C564" s="8">
        <f t="shared" si="51"/>
        <v>44909</v>
      </c>
      <c r="D564" s="38">
        <f t="shared" si="52"/>
        <v>239839.02</v>
      </c>
      <c r="E564" s="39">
        <f t="shared" si="53"/>
        <v>3</v>
      </c>
      <c r="F564" s="42" t="s">
        <v>208</v>
      </c>
      <c r="G564" s="42" t="s">
        <v>1172</v>
      </c>
      <c r="H564" s="42" t="s">
        <v>1173</v>
      </c>
      <c r="I564" s="42" t="s">
        <v>105</v>
      </c>
      <c r="J564" s="44">
        <v>44895</v>
      </c>
      <c r="K564" s="43">
        <v>150000</v>
      </c>
      <c r="L564" s="44">
        <v>44909</v>
      </c>
      <c r="M564" s="8" t="str">
        <f>VLOOKUP(MONTH($J564),Lookup!$A$2:$B$13,2,0)&amp;" "&amp;YEAR($J564)</f>
        <v>Nov 2022</v>
      </c>
      <c r="N564" s="34">
        <f t="shared" si="48"/>
        <v>44895</v>
      </c>
      <c r="O564" s="8">
        <f>IF(ISERROR(VLOOKUP($I564,Lookup!$H$2:$I$11,2,0)),"",VLOOKUP($I564,Lookup!$H$2:$I$11,2,0))</f>
        <v>0.02</v>
      </c>
      <c r="P564" s="8">
        <f>COUNTIF(J$4:J564,J564)</f>
        <v>27</v>
      </c>
      <c r="Q564" s="8">
        <f>COUNTIF(K$4:K564,K564)</f>
        <v>8</v>
      </c>
    </row>
    <row r="565" spans="1:17" x14ac:dyDescent="0.25">
      <c r="A565" s="35">
        <f t="shared" si="49"/>
        <v>100000</v>
      </c>
      <c r="B565" s="8">
        <f t="shared" si="50"/>
        <v>0</v>
      </c>
      <c r="C565" s="8">
        <f t="shared" si="51"/>
        <v>44903</v>
      </c>
      <c r="D565" s="38">
        <f t="shared" si="52"/>
        <v>144921.1</v>
      </c>
      <c r="E565" s="39">
        <f t="shared" si="53"/>
        <v>17</v>
      </c>
      <c r="F565" s="42" t="s">
        <v>122</v>
      </c>
      <c r="G565" s="42" t="s">
        <v>1174</v>
      </c>
      <c r="H565" s="42" t="s">
        <v>1175</v>
      </c>
      <c r="I565" s="42" t="s">
        <v>102</v>
      </c>
      <c r="J565" s="43"/>
      <c r="K565" s="43">
        <v>100000</v>
      </c>
      <c r="L565" s="44">
        <v>44903</v>
      </c>
      <c r="M565" s="8" t="str">
        <f>VLOOKUP(MONTH($J565),Lookup!$A$2:$B$13,2,0)&amp;" "&amp;YEAR($J565)</f>
        <v>Jan 1900</v>
      </c>
      <c r="N565" s="34" t="str">
        <f t="shared" si="48"/>
        <v>1/1/9999</v>
      </c>
      <c r="O565" s="8">
        <f>IF(ISERROR(VLOOKUP($I565,Lookup!$H$2:$I$11,2,0)),"",VLOOKUP($I565,Lookup!$H$2:$I$11,2,0))</f>
        <v>0.1</v>
      </c>
      <c r="P565" s="8">
        <f>COUNTIF(J$4:J565,J565)</f>
        <v>0</v>
      </c>
      <c r="Q565" s="8">
        <f>COUNTIF(K$4:K565,K565)</f>
        <v>18</v>
      </c>
    </row>
    <row r="566" spans="1:17" x14ac:dyDescent="0.25">
      <c r="A566" s="35">
        <f t="shared" si="49"/>
        <v>0</v>
      </c>
      <c r="B566" s="8">
        <f t="shared" si="50"/>
        <v>44896</v>
      </c>
      <c r="C566" s="8">
        <f t="shared" si="51"/>
        <v>44859</v>
      </c>
      <c r="D566" s="38">
        <f t="shared" si="52"/>
        <v>89767.02</v>
      </c>
      <c r="E566" s="39">
        <f t="shared" si="53"/>
        <v>41</v>
      </c>
      <c r="F566" s="42" t="s">
        <v>281</v>
      </c>
      <c r="G566" s="42" t="s">
        <v>1176</v>
      </c>
      <c r="H566" s="42" t="s">
        <v>1177</v>
      </c>
      <c r="I566" s="42" t="s">
        <v>105</v>
      </c>
      <c r="J566" s="44">
        <v>44896</v>
      </c>
      <c r="K566" s="43"/>
      <c r="L566" s="44">
        <v>44859</v>
      </c>
      <c r="M566" s="8" t="str">
        <f>VLOOKUP(MONTH($J566),Lookup!$A$2:$B$13,2,0)&amp;" "&amp;YEAR($J566)</f>
        <v>Dec 2022</v>
      </c>
      <c r="N566" s="34">
        <f t="shared" si="48"/>
        <v>44896</v>
      </c>
      <c r="O566" s="8">
        <f>IF(ISERROR(VLOOKUP($I566,Lookup!$H$2:$I$11,2,0)),"",VLOOKUP($I566,Lookup!$H$2:$I$11,2,0))</f>
        <v>0.02</v>
      </c>
      <c r="P566" s="8">
        <f>COUNTIF(J$4:J566,J566)</f>
        <v>12</v>
      </c>
      <c r="Q566" s="8">
        <f>COUNTIF(K$4:K566,K566)</f>
        <v>0</v>
      </c>
    </row>
    <row r="567" spans="1:17" x14ac:dyDescent="0.25">
      <c r="A567" s="35">
        <f t="shared" si="49"/>
        <v>50000</v>
      </c>
      <c r="B567" s="8">
        <f t="shared" si="50"/>
        <v>44895</v>
      </c>
      <c r="C567" s="8">
        <f t="shared" si="51"/>
        <v>44857</v>
      </c>
      <c r="D567" s="38">
        <f t="shared" si="52"/>
        <v>139849.1</v>
      </c>
      <c r="E567" s="39">
        <f t="shared" si="53"/>
        <v>21</v>
      </c>
      <c r="F567" s="42" t="s">
        <v>268</v>
      </c>
      <c r="G567" s="42" t="s">
        <v>1178</v>
      </c>
      <c r="H567" s="42" t="s">
        <v>1179</v>
      </c>
      <c r="I567" s="42" t="s">
        <v>102</v>
      </c>
      <c r="J567" s="44">
        <v>44895</v>
      </c>
      <c r="K567" s="43">
        <v>50000</v>
      </c>
      <c r="L567" s="44">
        <v>44857</v>
      </c>
      <c r="M567" s="8" t="str">
        <f>VLOOKUP(MONTH($J567),Lookup!$A$2:$B$13,2,0)&amp;" "&amp;YEAR($J567)</f>
        <v>Nov 2022</v>
      </c>
      <c r="N567" s="34">
        <f t="shared" si="48"/>
        <v>44895</v>
      </c>
      <c r="O567" s="8">
        <f>IF(ISERROR(VLOOKUP($I567,Lookup!$H$2:$I$11,2,0)),"",VLOOKUP($I567,Lookup!$H$2:$I$11,2,0))</f>
        <v>0.1</v>
      </c>
      <c r="P567" s="8">
        <f>COUNTIF(J$4:J567,J567)</f>
        <v>28</v>
      </c>
      <c r="Q567" s="8">
        <f>COUNTIF(K$4:K567,K567)</f>
        <v>69</v>
      </c>
    </row>
    <row r="568" spans="1:17" x14ac:dyDescent="0.25">
      <c r="A568" s="35">
        <f t="shared" si="49"/>
        <v>150001</v>
      </c>
      <c r="B568" s="8">
        <f t="shared" si="50"/>
        <v>44915</v>
      </c>
      <c r="C568" s="8">
        <f t="shared" si="51"/>
        <v>44909</v>
      </c>
      <c r="D568" s="38">
        <f t="shared" si="52"/>
        <v>239839.1</v>
      </c>
      <c r="E568" s="39">
        <f t="shared" si="53"/>
        <v>16</v>
      </c>
      <c r="F568" s="42" t="s">
        <v>254</v>
      </c>
      <c r="G568" s="42" t="s">
        <v>1180</v>
      </c>
      <c r="H568" s="42" t="s">
        <v>1181</v>
      </c>
      <c r="I568" s="42" t="s">
        <v>102</v>
      </c>
      <c r="J568" s="44">
        <v>44915</v>
      </c>
      <c r="K568" s="43">
        <v>150001</v>
      </c>
      <c r="L568" s="44">
        <v>44909</v>
      </c>
      <c r="M568" s="8" t="str">
        <f>VLOOKUP(MONTH($J568),Lookup!$A$2:$B$13,2,0)&amp;" "&amp;YEAR($J568)</f>
        <v>Dec 2022</v>
      </c>
      <c r="N568" s="34">
        <f t="shared" si="48"/>
        <v>44915</v>
      </c>
      <c r="O568" s="8">
        <f>IF(ISERROR(VLOOKUP($I568,Lookup!$H$2:$I$11,2,0)),"",VLOOKUP($I568,Lookup!$H$2:$I$11,2,0))</f>
        <v>0.1</v>
      </c>
      <c r="P568" s="8">
        <f>COUNTIF(J$4:J568,J568)</f>
        <v>5</v>
      </c>
      <c r="Q568" s="8">
        <f>COUNTIF(K$4:K568,K568)</f>
        <v>9</v>
      </c>
    </row>
    <row r="569" spans="1:17" x14ac:dyDescent="0.25">
      <c r="A569" s="35">
        <f t="shared" si="49"/>
        <v>50001</v>
      </c>
      <c r="B569" s="8">
        <f t="shared" si="50"/>
        <v>44951</v>
      </c>
      <c r="C569" s="8">
        <f t="shared" si="51"/>
        <v>44894</v>
      </c>
      <c r="D569" s="38">
        <f t="shared" si="52"/>
        <v>139985.1</v>
      </c>
      <c r="E569" s="39">
        <f t="shared" si="53"/>
        <v>23</v>
      </c>
      <c r="F569" s="42" t="s">
        <v>145</v>
      </c>
      <c r="G569" s="42" t="s">
        <v>1182</v>
      </c>
      <c r="H569" s="42" t="s">
        <v>1183</v>
      </c>
      <c r="I569" s="42" t="s">
        <v>102</v>
      </c>
      <c r="J569" s="44">
        <v>44951</v>
      </c>
      <c r="K569" s="43">
        <v>50001</v>
      </c>
      <c r="L569" s="44">
        <v>44894</v>
      </c>
      <c r="M569" s="8" t="str">
        <f>VLOOKUP(MONTH($J569),Lookup!$A$2:$B$13,2,0)&amp;" "&amp;YEAR($J569)</f>
        <v>Jan 2023</v>
      </c>
      <c r="N569" s="34">
        <f t="shared" si="48"/>
        <v>44951</v>
      </c>
      <c r="O569" s="8">
        <f>IF(ISERROR(VLOOKUP($I569,Lookup!$H$2:$I$11,2,0)),"",VLOOKUP($I569,Lookup!$H$2:$I$11,2,0))</f>
        <v>0.1</v>
      </c>
      <c r="P569" s="8">
        <f>COUNTIF(J$4:J569,J569)</f>
        <v>11</v>
      </c>
      <c r="Q569" s="8">
        <f>COUNTIF(K$4:K569,K569)</f>
        <v>128</v>
      </c>
    </row>
    <row r="570" spans="1:17" x14ac:dyDescent="0.25">
      <c r="A570" s="35">
        <f t="shared" si="49"/>
        <v>50000.01</v>
      </c>
      <c r="B570" s="8">
        <f t="shared" si="50"/>
        <v>44937</v>
      </c>
      <c r="C570" s="8">
        <f t="shared" si="51"/>
        <v>44873</v>
      </c>
      <c r="D570" s="38">
        <f t="shared" si="52"/>
        <v>139821.11000000002</v>
      </c>
      <c r="E570" s="39">
        <f t="shared" si="53"/>
        <v>21</v>
      </c>
      <c r="F570" s="42" t="s">
        <v>227</v>
      </c>
      <c r="G570" s="42" t="s">
        <v>1184</v>
      </c>
      <c r="H570" s="42" t="s">
        <v>1185</v>
      </c>
      <c r="I570" s="42" t="s">
        <v>102</v>
      </c>
      <c r="J570" s="44">
        <v>44937</v>
      </c>
      <c r="K570" s="43">
        <v>50000.01</v>
      </c>
      <c r="L570" s="44">
        <v>44873</v>
      </c>
      <c r="M570" s="8" t="str">
        <f>VLOOKUP(MONTH($J570),Lookup!$A$2:$B$13,2,0)&amp;" "&amp;YEAR($J570)</f>
        <v>Jan 2023</v>
      </c>
      <c r="N570" s="34">
        <f t="shared" si="48"/>
        <v>44937</v>
      </c>
      <c r="O570" s="8">
        <f>IF(ISERROR(VLOOKUP($I570,Lookup!$H$2:$I$11,2,0)),"",VLOOKUP($I570,Lookup!$H$2:$I$11,2,0))</f>
        <v>0.1</v>
      </c>
      <c r="P570" s="8">
        <f>COUNTIF(J$4:J570,J570)</f>
        <v>6</v>
      </c>
      <c r="Q570" s="8">
        <f>COUNTIF(K$4:K570,K570)</f>
        <v>5</v>
      </c>
    </row>
    <row r="571" spans="1:17" x14ac:dyDescent="0.25">
      <c r="A571" s="35">
        <f t="shared" si="49"/>
        <v>65000</v>
      </c>
      <c r="B571" s="8">
        <f t="shared" si="50"/>
        <v>44926</v>
      </c>
      <c r="C571" s="8">
        <f t="shared" si="51"/>
        <v>44894</v>
      </c>
      <c r="D571" s="38">
        <f t="shared" si="52"/>
        <v>154881.1</v>
      </c>
      <c r="E571" s="39">
        <f t="shared" si="53"/>
        <v>20</v>
      </c>
      <c r="F571" s="42" t="s">
        <v>134</v>
      </c>
      <c r="G571" s="42" t="s">
        <v>1186</v>
      </c>
      <c r="H571" s="42" t="s">
        <v>1186</v>
      </c>
      <c r="I571" s="42" t="s">
        <v>102</v>
      </c>
      <c r="J571" s="44">
        <v>44926</v>
      </c>
      <c r="K571" s="43">
        <v>65000</v>
      </c>
      <c r="L571" s="44">
        <v>44894</v>
      </c>
      <c r="M571" s="8" t="str">
        <f>VLOOKUP(MONTH($J571),Lookup!$A$2:$B$13,2,0)&amp;" "&amp;YEAR($J571)</f>
        <v>Dec 2022</v>
      </c>
      <c r="N571" s="34">
        <f t="shared" si="48"/>
        <v>44926</v>
      </c>
      <c r="O571" s="8">
        <f>IF(ISERROR(VLOOKUP($I571,Lookup!$H$2:$I$11,2,0)),"",VLOOKUP($I571,Lookup!$H$2:$I$11,2,0))</f>
        <v>0.1</v>
      </c>
      <c r="P571" s="8">
        <f>COUNTIF(J$4:J571,J571)</f>
        <v>55</v>
      </c>
      <c r="Q571" s="8">
        <f>COUNTIF(K$4:K571,K571)</f>
        <v>6</v>
      </c>
    </row>
    <row r="572" spans="1:17" x14ac:dyDescent="0.25">
      <c r="A572" s="35">
        <f t="shared" si="49"/>
        <v>50001</v>
      </c>
      <c r="B572" s="8">
        <f t="shared" si="50"/>
        <v>44932</v>
      </c>
      <c r="C572" s="8">
        <f t="shared" si="51"/>
        <v>44904</v>
      </c>
      <c r="D572" s="38">
        <f t="shared" si="52"/>
        <v>139970.01999999999</v>
      </c>
      <c r="E572" s="39">
        <f t="shared" si="53"/>
        <v>12</v>
      </c>
      <c r="F572" s="42" t="s">
        <v>222</v>
      </c>
      <c r="G572" s="42" t="s">
        <v>1187</v>
      </c>
      <c r="H572" s="42" t="s">
        <v>1188</v>
      </c>
      <c r="I572" s="42" t="s">
        <v>105</v>
      </c>
      <c r="J572" s="44">
        <v>44932</v>
      </c>
      <c r="K572" s="43">
        <v>50001</v>
      </c>
      <c r="L572" s="44">
        <v>44904</v>
      </c>
      <c r="M572" s="8" t="str">
        <f>VLOOKUP(MONTH($J572),Lookup!$A$2:$B$13,2,0)&amp;" "&amp;YEAR($J572)</f>
        <v>Jan 2023</v>
      </c>
      <c r="N572" s="34">
        <f t="shared" si="48"/>
        <v>44932</v>
      </c>
      <c r="O572" s="8">
        <f>IF(ISERROR(VLOOKUP($I572,Lookup!$H$2:$I$11,2,0)),"",VLOOKUP($I572,Lookup!$H$2:$I$11,2,0))</f>
        <v>0.02</v>
      </c>
      <c r="P572" s="8">
        <f>COUNTIF(J$4:J572,J572)</f>
        <v>4</v>
      </c>
      <c r="Q572" s="8">
        <f>COUNTIF(K$4:K572,K572)</f>
        <v>129</v>
      </c>
    </row>
    <row r="573" spans="1:17" x14ac:dyDescent="0.25">
      <c r="A573" s="35">
        <f t="shared" si="49"/>
        <v>100001</v>
      </c>
      <c r="B573" s="8">
        <f t="shared" si="50"/>
        <v>44914</v>
      </c>
      <c r="C573" s="8">
        <f t="shared" si="51"/>
        <v>44876</v>
      </c>
      <c r="D573" s="38">
        <f t="shared" si="52"/>
        <v>189831.02</v>
      </c>
      <c r="E573" s="39">
        <f t="shared" si="53"/>
        <v>25</v>
      </c>
      <c r="F573" s="42" t="s">
        <v>254</v>
      </c>
      <c r="G573" s="42" t="s">
        <v>1189</v>
      </c>
      <c r="H573" s="42" t="s">
        <v>1190</v>
      </c>
      <c r="I573" s="42" t="s">
        <v>105</v>
      </c>
      <c r="J573" s="44">
        <v>44914</v>
      </c>
      <c r="K573" s="43">
        <v>100001</v>
      </c>
      <c r="L573" s="44">
        <v>44876</v>
      </c>
      <c r="M573" s="8" t="str">
        <f>VLOOKUP(MONTH($J573),Lookup!$A$2:$B$13,2,0)&amp;" "&amp;YEAR($J573)</f>
        <v>Dec 2022</v>
      </c>
      <c r="N573" s="34">
        <f t="shared" si="48"/>
        <v>44914</v>
      </c>
      <c r="O573" s="8">
        <f>IF(ISERROR(VLOOKUP($I573,Lookup!$H$2:$I$11,2,0)),"",VLOOKUP($I573,Lookup!$H$2:$I$11,2,0))</f>
        <v>0.02</v>
      </c>
      <c r="P573" s="8">
        <f>COUNTIF(J$4:J573,J573)</f>
        <v>8</v>
      </c>
      <c r="Q573" s="8">
        <f>COUNTIF(K$4:K573,K573)</f>
        <v>32</v>
      </c>
    </row>
    <row r="574" spans="1:17" x14ac:dyDescent="0.25">
      <c r="A574" s="35">
        <f t="shared" si="49"/>
        <v>0</v>
      </c>
      <c r="B574" s="8">
        <f t="shared" si="50"/>
        <v>44945</v>
      </c>
      <c r="C574" s="8">
        <f t="shared" si="51"/>
        <v>44901</v>
      </c>
      <c r="D574" s="38">
        <f t="shared" si="52"/>
        <v>89851.02</v>
      </c>
      <c r="E574" s="39">
        <f t="shared" si="53"/>
        <v>31</v>
      </c>
      <c r="F574" s="42" t="s">
        <v>122</v>
      </c>
      <c r="G574" s="42" t="s">
        <v>1191</v>
      </c>
      <c r="H574" s="42" t="s">
        <v>1192</v>
      </c>
      <c r="I574" s="42" t="s">
        <v>105</v>
      </c>
      <c r="J574" s="44">
        <v>44945</v>
      </c>
      <c r="K574" s="43"/>
      <c r="L574" s="44">
        <v>44901</v>
      </c>
      <c r="M574" s="8" t="str">
        <f>VLOOKUP(MONTH($J574),Lookup!$A$2:$B$13,2,0)&amp;" "&amp;YEAR($J574)</f>
        <v>Jan 2023</v>
      </c>
      <c r="N574" s="34">
        <f t="shared" si="48"/>
        <v>44945</v>
      </c>
      <c r="O574" s="8">
        <f>IF(ISERROR(VLOOKUP($I574,Lookup!$H$2:$I$11,2,0)),"",VLOOKUP($I574,Lookup!$H$2:$I$11,2,0))</f>
        <v>0.02</v>
      </c>
      <c r="P574" s="8">
        <f>COUNTIF(J$4:J574,J574)</f>
        <v>5</v>
      </c>
      <c r="Q574" s="8">
        <f>COUNTIF(K$4:K574,K574)</f>
        <v>0</v>
      </c>
    </row>
    <row r="575" spans="1:17" x14ac:dyDescent="0.25">
      <c r="A575" s="35">
        <f t="shared" si="49"/>
        <v>50000</v>
      </c>
      <c r="B575" s="8">
        <f t="shared" si="50"/>
        <v>44865</v>
      </c>
      <c r="C575" s="8">
        <f t="shared" si="51"/>
        <v>44895</v>
      </c>
      <c r="D575" s="38">
        <f t="shared" si="52"/>
        <v>139836.1</v>
      </c>
      <c r="E575" s="39">
        <f t="shared" si="53"/>
        <v>17</v>
      </c>
      <c r="F575" s="42" t="s">
        <v>159</v>
      </c>
      <c r="G575" s="42" t="s">
        <v>1193</v>
      </c>
      <c r="H575" s="42" t="s">
        <v>1194</v>
      </c>
      <c r="I575" s="42" t="s">
        <v>102</v>
      </c>
      <c r="J575" s="44">
        <v>44865</v>
      </c>
      <c r="K575" s="43">
        <v>50000</v>
      </c>
      <c r="L575" s="44">
        <v>44895</v>
      </c>
      <c r="M575" s="8" t="str">
        <f>VLOOKUP(MONTH($J575),Lookup!$A$2:$B$13,2,0)&amp;" "&amp;YEAR($J575)</f>
        <v>Oct 2022</v>
      </c>
      <c r="N575" s="34">
        <f t="shared" si="48"/>
        <v>44865</v>
      </c>
      <c r="O575" s="8">
        <f>IF(ISERROR(VLOOKUP($I575,Lookup!$H$2:$I$11,2,0)),"",VLOOKUP($I575,Lookup!$H$2:$I$11,2,0))</f>
        <v>0.1</v>
      </c>
      <c r="P575" s="8">
        <f>COUNTIF(J$4:J575,J575)</f>
        <v>6</v>
      </c>
      <c r="Q575" s="8">
        <f>COUNTIF(K$4:K575,K575)</f>
        <v>70</v>
      </c>
    </row>
    <row r="576" spans="1:17" x14ac:dyDescent="0.25">
      <c r="A576" s="35">
        <f t="shared" si="49"/>
        <v>50001</v>
      </c>
      <c r="B576" s="8">
        <f t="shared" si="50"/>
        <v>0</v>
      </c>
      <c r="C576" s="8">
        <f t="shared" si="51"/>
        <v>44845</v>
      </c>
      <c r="D576" s="38">
        <f t="shared" si="52"/>
        <v>94976.02</v>
      </c>
      <c r="E576" s="39">
        <f t="shared" si="53"/>
        <v>13</v>
      </c>
      <c r="F576" s="42" t="s">
        <v>131</v>
      </c>
      <c r="G576" s="42" t="s">
        <v>1195</v>
      </c>
      <c r="H576" s="42" t="s">
        <v>1196</v>
      </c>
      <c r="I576" s="42" t="s">
        <v>105</v>
      </c>
      <c r="J576" s="43"/>
      <c r="K576" s="43">
        <v>50001</v>
      </c>
      <c r="L576" s="44">
        <v>44845</v>
      </c>
      <c r="M576" s="8" t="str">
        <f>VLOOKUP(MONTH($J576),Lookup!$A$2:$B$13,2,0)&amp;" "&amp;YEAR($J576)</f>
        <v>Jan 1900</v>
      </c>
      <c r="N576" s="34" t="str">
        <f t="shared" si="48"/>
        <v>1/1/9999</v>
      </c>
      <c r="O576" s="8">
        <f>IF(ISERROR(VLOOKUP($I576,Lookup!$H$2:$I$11,2,0)),"",VLOOKUP($I576,Lookup!$H$2:$I$11,2,0))</f>
        <v>0.02</v>
      </c>
      <c r="P576" s="8">
        <f>COUNTIF(J$4:J576,J576)</f>
        <v>0</v>
      </c>
      <c r="Q576" s="8">
        <f>COUNTIF(K$4:K576,K576)</f>
        <v>130</v>
      </c>
    </row>
    <row r="577" spans="1:17" x14ac:dyDescent="0.25">
      <c r="A577" s="35">
        <f t="shared" si="49"/>
        <v>50000</v>
      </c>
      <c r="B577" s="8">
        <f t="shared" si="50"/>
        <v>44907</v>
      </c>
      <c r="C577" s="8">
        <f t="shared" si="51"/>
        <v>44895</v>
      </c>
      <c r="D577" s="38">
        <f t="shared" si="52"/>
        <v>139878.01999999999</v>
      </c>
      <c r="E577" s="39">
        <f t="shared" si="53"/>
        <v>11</v>
      </c>
      <c r="F577" s="42" t="s">
        <v>137</v>
      </c>
      <c r="G577" s="42" t="s">
        <v>1197</v>
      </c>
      <c r="H577" s="42" t="s">
        <v>1198</v>
      </c>
      <c r="I577" s="42" t="s">
        <v>105</v>
      </c>
      <c r="J577" s="44">
        <v>44907</v>
      </c>
      <c r="K577" s="43">
        <v>50000</v>
      </c>
      <c r="L577" s="44">
        <v>44895</v>
      </c>
      <c r="M577" s="8" t="str">
        <f>VLOOKUP(MONTH($J577),Lookup!$A$2:$B$13,2,0)&amp;" "&amp;YEAR($J577)</f>
        <v>Dec 2022</v>
      </c>
      <c r="N577" s="34">
        <f t="shared" si="48"/>
        <v>44907</v>
      </c>
      <c r="O577" s="8">
        <f>IF(ISERROR(VLOOKUP($I577,Lookup!$H$2:$I$11,2,0)),"",VLOOKUP($I577,Lookup!$H$2:$I$11,2,0))</f>
        <v>0.02</v>
      </c>
      <c r="P577" s="8">
        <f>COUNTIF(J$4:J577,J577)</f>
        <v>5</v>
      </c>
      <c r="Q577" s="8">
        <f>COUNTIF(K$4:K577,K577)</f>
        <v>71</v>
      </c>
    </row>
    <row r="578" spans="1:17" x14ac:dyDescent="0.25">
      <c r="A578" s="35">
        <f t="shared" si="49"/>
        <v>0</v>
      </c>
      <c r="B578" s="8">
        <f t="shared" si="50"/>
        <v>44930</v>
      </c>
      <c r="C578" s="8">
        <f t="shared" si="51"/>
        <v>44908</v>
      </c>
      <c r="D578" s="38">
        <f t="shared" si="52"/>
        <v>89845.02</v>
      </c>
      <c r="E578" s="39">
        <f t="shared" si="53"/>
        <v>24</v>
      </c>
      <c r="F578" s="42" t="s">
        <v>227</v>
      </c>
      <c r="G578" s="42" t="s">
        <v>1199</v>
      </c>
      <c r="H578" s="42" t="s">
        <v>1199</v>
      </c>
      <c r="I578" s="42" t="s">
        <v>105</v>
      </c>
      <c r="J578" s="44">
        <v>44930</v>
      </c>
      <c r="K578" s="43"/>
      <c r="L578" s="44">
        <v>44908</v>
      </c>
      <c r="M578" s="8" t="str">
        <f>VLOOKUP(MONTH($J578),Lookup!$A$2:$B$13,2,0)&amp;" "&amp;YEAR($J578)</f>
        <v>Jan 2023</v>
      </c>
      <c r="N578" s="34">
        <f t="shared" si="48"/>
        <v>44930</v>
      </c>
      <c r="O578" s="8">
        <f>IF(ISERROR(VLOOKUP($I578,Lookup!$H$2:$I$11,2,0)),"",VLOOKUP($I578,Lookup!$H$2:$I$11,2,0))</f>
        <v>0.02</v>
      </c>
      <c r="P578" s="8">
        <f>COUNTIF(J$4:J578,J578)</f>
        <v>7</v>
      </c>
      <c r="Q578" s="8">
        <f>COUNTIF(K$4:K578,K578)</f>
        <v>0</v>
      </c>
    </row>
    <row r="579" spans="1:17" x14ac:dyDescent="0.25">
      <c r="A579" s="35">
        <f t="shared" si="49"/>
        <v>200001</v>
      </c>
      <c r="B579" s="8">
        <f t="shared" si="50"/>
        <v>44903</v>
      </c>
      <c r="C579" s="8">
        <f t="shared" si="51"/>
        <v>44894</v>
      </c>
      <c r="D579" s="38">
        <f t="shared" si="52"/>
        <v>289809.09999999998</v>
      </c>
      <c r="E579" s="39">
        <f t="shared" si="53"/>
        <v>24</v>
      </c>
      <c r="F579" s="42" t="s">
        <v>103</v>
      </c>
      <c r="G579" s="42" t="s">
        <v>1200</v>
      </c>
      <c r="H579" s="42" t="s">
        <v>1201</v>
      </c>
      <c r="I579" s="42" t="s">
        <v>102</v>
      </c>
      <c r="J579" s="44">
        <v>44903</v>
      </c>
      <c r="K579" s="43">
        <v>200001</v>
      </c>
      <c r="L579" s="44">
        <v>44894</v>
      </c>
      <c r="M579" s="8" t="str">
        <f>VLOOKUP(MONTH($J579),Lookup!$A$2:$B$13,2,0)&amp;" "&amp;YEAR($J579)</f>
        <v>Dec 2022</v>
      </c>
      <c r="N579" s="34">
        <f t="shared" si="48"/>
        <v>44903</v>
      </c>
      <c r="O579" s="8">
        <f>IF(ISERROR(VLOOKUP($I579,Lookup!$H$2:$I$11,2,0)),"",VLOOKUP($I579,Lookup!$H$2:$I$11,2,0))</f>
        <v>0.1</v>
      </c>
      <c r="P579" s="8">
        <f>COUNTIF(J$4:J579,J579)</f>
        <v>2</v>
      </c>
      <c r="Q579" s="8">
        <f>COUNTIF(K$4:K579,K579)</f>
        <v>9</v>
      </c>
    </row>
    <row r="580" spans="1:17" x14ac:dyDescent="0.25">
      <c r="A580" s="35">
        <f t="shared" si="49"/>
        <v>0</v>
      </c>
      <c r="B580" s="8">
        <f t="shared" si="50"/>
        <v>44957</v>
      </c>
      <c r="C580" s="8">
        <f t="shared" si="51"/>
        <v>44846</v>
      </c>
      <c r="D580" s="38">
        <f t="shared" si="52"/>
        <v>89834.02</v>
      </c>
      <c r="E580" s="39">
        <f t="shared" si="53"/>
        <v>32</v>
      </c>
      <c r="F580" s="42" t="s">
        <v>106</v>
      </c>
      <c r="G580" s="42" t="s">
        <v>1202</v>
      </c>
      <c r="H580" s="42" t="s">
        <v>1202</v>
      </c>
      <c r="I580" s="42" t="s">
        <v>105</v>
      </c>
      <c r="J580" s="44">
        <v>44957</v>
      </c>
      <c r="K580" s="43"/>
      <c r="L580" s="44">
        <v>44846</v>
      </c>
      <c r="M580" s="8" t="str">
        <f>VLOOKUP(MONTH($J580),Lookup!$A$2:$B$13,2,0)&amp;" "&amp;YEAR($J580)</f>
        <v>Jan 2023</v>
      </c>
      <c r="N580" s="34">
        <f t="shared" ref="N580:N643" si="54">IF(ISBLANK($J580),"1/1/9999",J580)</f>
        <v>44957</v>
      </c>
      <c r="O580" s="8">
        <f>IF(ISERROR(VLOOKUP($I580,Lookup!$H$2:$I$11,2,0)),"",VLOOKUP($I580,Lookup!$H$2:$I$11,2,0))</f>
        <v>0.02</v>
      </c>
      <c r="P580" s="8">
        <f>COUNTIF(J$4:J580,J580)</f>
        <v>31</v>
      </c>
      <c r="Q580" s="8">
        <f>COUNTIF(K$4:K580,K580)</f>
        <v>0</v>
      </c>
    </row>
    <row r="581" spans="1:17" x14ac:dyDescent="0.25">
      <c r="A581" s="35">
        <f t="shared" ref="A581:A644" si="55">K581</f>
        <v>250000</v>
      </c>
      <c r="B581" s="8">
        <f t="shared" ref="B581:B644" si="56">J581</f>
        <v>44956</v>
      </c>
      <c r="C581" s="8">
        <f t="shared" ref="C581:C644" si="57">L581</f>
        <v>44873</v>
      </c>
      <c r="D581" s="38">
        <f t="shared" ref="D581:D644" si="58">SUM(A581:C581)+SUM(O581:Q581)</f>
        <v>339836.02</v>
      </c>
      <c r="E581" s="39">
        <f t="shared" ref="E581:E644" si="59">IF($D581="","",COUNTIFS($F$4:$F$5000,$F581,$D$4:$D$5000,"&gt;"&amp;$D581))</f>
        <v>1</v>
      </c>
      <c r="F581" s="42" t="s">
        <v>169</v>
      </c>
      <c r="G581" s="42" t="s">
        <v>1203</v>
      </c>
      <c r="H581" s="42" t="s">
        <v>1204</v>
      </c>
      <c r="I581" s="42" t="s">
        <v>105</v>
      </c>
      <c r="J581" s="44">
        <v>44956</v>
      </c>
      <c r="K581" s="43">
        <v>250000</v>
      </c>
      <c r="L581" s="44">
        <v>44873</v>
      </c>
      <c r="M581" s="8" t="str">
        <f>VLOOKUP(MONTH($J581),Lookup!$A$2:$B$13,2,0)&amp;" "&amp;YEAR($J581)</f>
        <v>Jan 2023</v>
      </c>
      <c r="N581" s="34">
        <f t="shared" si="54"/>
        <v>44956</v>
      </c>
      <c r="O581" s="8">
        <f>IF(ISERROR(VLOOKUP($I581,Lookup!$H$2:$I$11,2,0)),"",VLOOKUP($I581,Lookup!$H$2:$I$11,2,0))</f>
        <v>0.02</v>
      </c>
      <c r="P581" s="8">
        <f>COUNTIF(J$4:J581,J581)</f>
        <v>1</v>
      </c>
      <c r="Q581" s="8">
        <f>COUNTIF(K$4:K581,K581)</f>
        <v>6</v>
      </c>
    </row>
    <row r="582" spans="1:17" x14ac:dyDescent="0.25">
      <c r="A582" s="35">
        <f t="shared" si="55"/>
        <v>100001</v>
      </c>
      <c r="B582" s="8">
        <f t="shared" si="56"/>
        <v>44926</v>
      </c>
      <c r="C582" s="8">
        <f t="shared" si="57"/>
        <v>44904</v>
      </c>
      <c r="D582" s="38">
        <f t="shared" si="58"/>
        <v>189920.02</v>
      </c>
      <c r="E582" s="39">
        <f t="shared" si="59"/>
        <v>15</v>
      </c>
      <c r="F582" s="42" t="s">
        <v>246</v>
      </c>
      <c r="G582" s="42" t="s">
        <v>1205</v>
      </c>
      <c r="H582" s="42" t="s">
        <v>1206</v>
      </c>
      <c r="I582" s="42" t="s">
        <v>105</v>
      </c>
      <c r="J582" s="44">
        <v>44926</v>
      </c>
      <c r="K582" s="43">
        <v>100001</v>
      </c>
      <c r="L582" s="44">
        <v>44904</v>
      </c>
      <c r="M582" s="8" t="str">
        <f>VLOOKUP(MONTH($J582),Lookup!$A$2:$B$13,2,0)&amp;" "&amp;YEAR($J582)</f>
        <v>Dec 2022</v>
      </c>
      <c r="N582" s="34">
        <f t="shared" si="54"/>
        <v>44926</v>
      </c>
      <c r="O582" s="8">
        <f>IF(ISERROR(VLOOKUP($I582,Lookup!$H$2:$I$11,2,0)),"",VLOOKUP($I582,Lookup!$H$2:$I$11,2,0))</f>
        <v>0.02</v>
      </c>
      <c r="P582" s="8">
        <f>COUNTIF(J$4:J582,J582)</f>
        <v>56</v>
      </c>
      <c r="Q582" s="8">
        <f>COUNTIF(K$4:K582,K582)</f>
        <v>33</v>
      </c>
    </row>
    <row r="583" spans="1:17" x14ac:dyDescent="0.25">
      <c r="A583" s="35">
        <f t="shared" si="55"/>
        <v>55001</v>
      </c>
      <c r="B583" s="8">
        <f t="shared" si="56"/>
        <v>44902</v>
      </c>
      <c r="C583" s="8">
        <f t="shared" si="57"/>
        <v>44904</v>
      </c>
      <c r="D583" s="38">
        <f t="shared" si="58"/>
        <v>144819.01999999999</v>
      </c>
      <c r="E583" s="39">
        <f t="shared" si="59"/>
        <v>22</v>
      </c>
      <c r="F583" s="42" t="s">
        <v>108</v>
      </c>
      <c r="G583" s="42" t="s">
        <v>1207</v>
      </c>
      <c r="H583" s="42" t="s">
        <v>1208</v>
      </c>
      <c r="I583" s="42" t="s">
        <v>105</v>
      </c>
      <c r="J583" s="44">
        <v>44902</v>
      </c>
      <c r="K583" s="43">
        <v>55001</v>
      </c>
      <c r="L583" s="44">
        <v>44904</v>
      </c>
      <c r="M583" s="8" t="str">
        <f>VLOOKUP(MONTH($J583),Lookup!$A$2:$B$13,2,0)&amp;" "&amp;YEAR($J583)</f>
        <v>Dec 2022</v>
      </c>
      <c r="N583" s="34">
        <f t="shared" si="54"/>
        <v>44902</v>
      </c>
      <c r="O583" s="8">
        <f>IF(ISERROR(VLOOKUP($I583,Lookup!$H$2:$I$11,2,0)),"",VLOOKUP($I583,Lookup!$H$2:$I$11,2,0))</f>
        <v>0.02</v>
      </c>
      <c r="P583" s="8">
        <f>COUNTIF(J$4:J583,J583)</f>
        <v>4</v>
      </c>
      <c r="Q583" s="8">
        <f>COUNTIF(K$4:K583,K583)</f>
        <v>8</v>
      </c>
    </row>
    <row r="584" spans="1:17" x14ac:dyDescent="0.25">
      <c r="A584" s="35">
        <f t="shared" si="55"/>
        <v>50000</v>
      </c>
      <c r="B584" s="8">
        <f t="shared" si="56"/>
        <v>44896</v>
      </c>
      <c r="C584" s="8">
        <f t="shared" si="57"/>
        <v>44879</v>
      </c>
      <c r="D584" s="38">
        <f t="shared" si="58"/>
        <v>139860.01999999999</v>
      </c>
      <c r="E584" s="39">
        <f t="shared" si="59"/>
        <v>14</v>
      </c>
      <c r="F584" s="42" t="s">
        <v>159</v>
      </c>
      <c r="G584" s="42" t="s">
        <v>1209</v>
      </c>
      <c r="H584" s="42" t="s">
        <v>1210</v>
      </c>
      <c r="I584" s="42" t="s">
        <v>105</v>
      </c>
      <c r="J584" s="44">
        <v>44896</v>
      </c>
      <c r="K584" s="43">
        <v>50000</v>
      </c>
      <c r="L584" s="44">
        <v>44879</v>
      </c>
      <c r="M584" s="8" t="str">
        <f>VLOOKUP(MONTH($J584),Lookup!$A$2:$B$13,2,0)&amp;" "&amp;YEAR($J584)</f>
        <v>Dec 2022</v>
      </c>
      <c r="N584" s="34">
        <f t="shared" si="54"/>
        <v>44896</v>
      </c>
      <c r="O584" s="8">
        <f>IF(ISERROR(VLOOKUP($I584,Lookup!$H$2:$I$11,2,0)),"",VLOOKUP($I584,Lookup!$H$2:$I$11,2,0))</f>
        <v>0.02</v>
      </c>
      <c r="P584" s="8">
        <f>COUNTIF(J$4:J584,J584)</f>
        <v>13</v>
      </c>
      <c r="Q584" s="8">
        <f>COUNTIF(K$4:K584,K584)</f>
        <v>72</v>
      </c>
    </row>
    <row r="585" spans="1:17" x14ac:dyDescent="0.25">
      <c r="A585" s="35">
        <f t="shared" si="55"/>
        <v>100001</v>
      </c>
      <c r="B585" s="8">
        <f t="shared" si="56"/>
        <v>44896</v>
      </c>
      <c r="C585" s="8">
        <f t="shared" si="57"/>
        <v>44869</v>
      </c>
      <c r="D585" s="38">
        <f t="shared" si="58"/>
        <v>189814.1</v>
      </c>
      <c r="E585" s="39">
        <f t="shared" si="59"/>
        <v>15</v>
      </c>
      <c r="F585" s="42" t="s">
        <v>198</v>
      </c>
      <c r="G585" s="42" t="s">
        <v>1211</v>
      </c>
      <c r="H585" s="42" t="s">
        <v>1212</v>
      </c>
      <c r="I585" s="42" t="s">
        <v>102</v>
      </c>
      <c r="J585" s="44">
        <v>44896</v>
      </c>
      <c r="K585" s="43">
        <v>100001</v>
      </c>
      <c r="L585" s="44">
        <v>44869</v>
      </c>
      <c r="M585" s="8" t="str">
        <f>VLOOKUP(MONTH($J585),Lookup!$A$2:$B$13,2,0)&amp;" "&amp;YEAR($J585)</f>
        <v>Dec 2022</v>
      </c>
      <c r="N585" s="34">
        <f t="shared" si="54"/>
        <v>44896</v>
      </c>
      <c r="O585" s="8">
        <f>IF(ISERROR(VLOOKUP($I585,Lookup!$H$2:$I$11,2,0)),"",VLOOKUP($I585,Lookup!$H$2:$I$11,2,0))</f>
        <v>0.1</v>
      </c>
      <c r="P585" s="8">
        <f>COUNTIF(J$4:J585,J585)</f>
        <v>14</v>
      </c>
      <c r="Q585" s="8">
        <f>COUNTIF(K$4:K585,K585)</f>
        <v>34</v>
      </c>
    </row>
    <row r="586" spans="1:17" x14ac:dyDescent="0.25">
      <c r="A586" s="35">
        <f t="shared" si="55"/>
        <v>50001</v>
      </c>
      <c r="B586" s="8">
        <f t="shared" si="56"/>
        <v>44890</v>
      </c>
      <c r="C586" s="8">
        <f t="shared" si="57"/>
        <v>44874</v>
      </c>
      <c r="D586" s="38">
        <f t="shared" si="58"/>
        <v>139899.01999999999</v>
      </c>
      <c r="E586" s="39">
        <f t="shared" si="59"/>
        <v>17</v>
      </c>
      <c r="F586" s="42" t="s">
        <v>183</v>
      </c>
      <c r="G586" s="42" t="s">
        <v>1213</v>
      </c>
      <c r="H586" s="42" t="s">
        <v>1214</v>
      </c>
      <c r="I586" s="42" t="s">
        <v>105</v>
      </c>
      <c r="J586" s="44">
        <v>44890</v>
      </c>
      <c r="K586" s="43">
        <v>50001</v>
      </c>
      <c r="L586" s="44">
        <v>44874</v>
      </c>
      <c r="M586" s="8" t="str">
        <f>VLOOKUP(MONTH($J586),Lookup!$A$2:$B$13,2,0)&amp;" "&amp;YEAR($J586)</f>
        <v>Nov 2022</v>
      </c>
      <c r="N586" s="34">
        <f t="shared" si="54"/>
        <v>44890</v>
      </c>
      <c r="O586" s="8">
        <f>IF(ISERROR(VLOOKUP($I586,Lookup!$H$2:$I$11,2,0)),"",VLOOKUP($I586,Lookup!$H$2:$I$11,2,0))</f>
        <v>0.02</v>
      </c>
      <c r="P586" s="8">
        <f>COUNTIF(J$4:J586,J586)</f>
        <v>3</v>
      </c>
      <c r="Q586" s="8">
        <f>COUNTIF(K$4:K586,K586)</f>
        <v>131</v>
      </c>
    </row>
    <row r="587" spans="1:17" x14ac:dyDescent="0.25">
      <c r="A587" s="35">
        <f t="shared" si="55"/>
        <v>50001</v>
      </c>
      <c r="B587" s="8">
        <f t="shared" si="56"/>
        <v>44928</v>
      </c>
      <c r="C587" s="8">
        <f t="shared" si="57"/>
        <v>44897</v>
      </c>
      <c r="D587" s="38">
        <f t="shared" si="58"/>
        <v>139972.01999999999</v>
      </c>
      <c r="E587" s="39">
        <f t="shared" si="59"/>
        <v>11</v>
      </c>
      <c r="F587" s="42" t="s">
        <v>222</v>
      </c>
      <c r="G587" s="42" t="s">
        <v>1215</v>
      </c>
      <c r="H587" s="42" t="s">
        <v>1216</v>
      </c>
      <c r="I587" s="42" t="s">
        <v>105</v>
      </c>
      <c r="J587" s="44">
        <v>44928</v>
      </c>
      <c r="K587" s="43">
        <v>50001</v>
      </c>
      <c r="L587" s="44">
        <v>44897</v>
      </c>
      <c r="M587" s="8" t="str">
        <f>VLOOKUP(MONTH($J587),Lookup!$A$2:$B$13,2,0)&amp;" "&amp;YEAR($J587)</f>
        <v>Jan 2023</v>
      </c>
      <c r="N587" s="34">
        <f t="shared" si="54"/>
        <v>44928</v>
      </c>
      <c r="O587" s="8">
        <f>IF(ISERROR(VLOOKUP($I587,Lookup!$H$2:$I$11,2,0)),"",VLOOKUP($I587,Lookup!$H$2:$I$11,2,0))</f>
        <v>0.02</v>
      </c>
      <c r="P587" s="8">
        <f>COUNTIF(J$4:J587,J587)</f>
        <v>14</v>
      </c>
      <c r="Q587" s="8">
        <f>COUNTIF(K$4:K587,K587)</f>
        <v>132</v>
      </c>
    </row>
    <row r="588" spans="1:17" x14ac:dyDescent="0.25">
      <c r="A588" s="35">
        <f t="shared" si="55"/>
        <v>400000</v>
      </c>
      <c r="B588" s="8">
        <f t="shared" si="56"/>
        <v>44902</v>
      </c>
      <c r="C588" s="8">
        <f t="shared" si="57"/>
        <v>44875</v>
      </c>
      <c r="D588" s="38">
        <f t="shared" si="58"/>
        <v>489785.1</v>
      </c>
      <c r="E588" s="39">
        <f t="shared" si="59"/>
        <v>0</v>
      </c>
      <c r="F588" s="42" t="s">
        <v>183</v>
      </c>
      <c r="G588" s="42" t="s">
        <v>1217</v>
      </c>
      <c r="H588" s="42" t="s">
        <v>1217</v>
      </c>
      <c r="I588" s="42" t="s">
        <v>102</v>
      </c>
      <c r="J588" s="44">
        <v>44902</v>
      </c>
      <c r="K588" s="43">
        <v>400000</v>
      </c>
      <c r="L588" s="44">
        <v>44875</v>
      </c>
      <c r="M588" s="8" t="str">
        <f>VLOOKUP(MONTH($J588),Lookup!$A$2:$B$13,2,0)&amp;" "&amp;YEAR($J588)</f>
        <v>Dec 2022</v>
      </c>
      <c r="N588" s="34">
        <f t="shared" si="54"/>
        <v>44902</v>
      </c>
      <c r="O588" s="8">
        <f>IF(ISERROR(VLOOKUP($I588,Lookup!$H$2:$I$11,2,0)),"",VLOOKUP($I588,Lookup!$H$2:$I$11,2,0))</f>
        <v>0.1</v>
      </c>
      <c r="P588" s="8">
        <f>COUNTIF(J$4:J588,J588)</f>
        <v>5</v>
      </c>
      <c r="Q588" s="8">
        <f>COUNTIF(K$4:K588,K588)</f>
        <v>3</v>
      </c>
    </row>
    <row r="589" spans="1:17" x14ac:dyDescent="0.25">
      <c r="A589" s="35">
        <f t="shared" si="55"/>
        <v>55001</v>
      </c>
      <c r="B589" s="8">
        <f t="shared" si="56"/>
        <v>44888</v>
      </c>
      <c r="C589" s="8">
        <f t="shared" si="57"/>
        <v>44901</v>
      </c>
      <c r="D589" s="38">
        <f t="shared" si="58"/>
        <v>144804.1</v>
      </c>
      <c r="E589" s="39">
        <f t="shared" si="59"/>
        <v>17</v>
      </c>
      <c r="F589" s="42" t="s">
        <v>125</v>
      </c>
      <c r="G589" s="42" t="s">
        <v>1218</v>
      </c>
      <c r="H589" s="42" t="s">
        <v>1219</v>
      </c>
      <c r="I589" s="42" t="s">
        <v>102</v>
      </c>
      <c r="J589" s="44">
        <v>44888</v>
      </c>
      <c r="K589" s="43">
        <v>55001</v>
      </c>
      <c r="L589" s="44">
        <v>44901</v>
      </c>
      <c r="M589" s="8" t="str">
        <f>VLOOKUP(MONTH($J589),Lookup!$A$2:$B$13,2,0)&amp;" "&amp;YEAR($J589)</f>
        <v>Nov 2022</v>
      </c>
      <c r="N589" s="34">
        <f t="shared" si="54"/>
        <v>44888</v>
      </c>
      <c r="O589" s="8">
        <f>IF(ISERROR(VLOOKUP($I589,Lookup!$H$2:$I$11,2,0)),"",VLOOKUP($I589,Lookup!$H$2:$I$11,2,0))</f>
        <v>0.1</v>
      </c>
      <c r="P589" s="8">
        <f>COUNTIF(J$4:J589,J589)</f>
        <v>5</v>
      </c>
      <c r="Q589" s="8">
        <f>COUNTIF(K$4:K589,K589)</f>
        <v>9</v>
      </c>
    </row>
    <row r="590" spans="1:17" x14ac:dyDescent="0.25">
      <c r="A590" s="35">
        <f t="shared" si="55"/>
        <v>50000</v>
      </c>
      <c r="B590" s="8">
        <f t="shared" si="56"/>
        <v>44927</v>
      </c>
      <c r="C590" s="8">
        <f t="shared" si="57"/>
        <v>44879</v>
      </c>
      <c r="D590" s="38">
        <f t="shared" si="58"/>
        <v>139903.01999999999</v>
      </c>
      <c r="E590" s="39">
        <f t="shared" si="59"/>
        <v>14</v>
      </c>
      <c r="F590" s="42" t="s">
        <v>438</v>
      </c>
      <c r="G590" s="42" t="s">
        <v>1220</v>
      </c>
      <c r="H590" s="42" t="s">
        <v>1221</v>
      </c>
      <c r="I590" s="42" t="s">
        <v>105</v>
      </c>
      <c r="J590" s="44">
        <v>44927</v>
      </c>
      <c r="K590" s="43">
        <v>50000</v>
      </c>
      <c r="L590" s="44">
        <v>44879</v>
      </c>
      <c r="M590" s="8" t="str">
        <f>VLOOKUP(MONTH($J590),Lookup!$A$2:$B$13,2,0)&amp;" "&amp;YEAR($J590)</f>
        <v>Jan 2023</v>
      </c>
      <c r="N590" s="34">
        <f t="shared" si="54"/>
        <v>44927</v>
      </c>
      <c r="O590" s="8">
        <f>IF(ISERROR(VLOOKUP($I590,Lookup!$H$2:$I$11,2,0)),"",VLOOKUP($I590,Lookup!$H$2:$I$11,2,0))</f>
        <v>0.02</v>
      </c>
      <c r="P590" s="8">
        <f>COUNTIF(J$4:J590,J590)</f>
        <v>24</v>
      </c>
      <c r="Q590" s="8">
        <f>COUNTIF(K$4:K590,K590)</f>
        <v>73</v>
      </c>
    </row>
    <row r="591" spans="1:17" x14ac:dyDescent="0.25">
      <c r="A591" s="35">
        <f t="shared" si="55"/>
        <v>50000</v>
      </c>
      <c r="B591" s="8">
        <f t="shared" si="56"/>
        <v>44910</v>
      </c>
      <c r="C591" s="8">
        <f t="shared" si="57"/>
        <v>44902</v>
      </c>
      <c r="D591" s="38">
        <f t="shared" si="58"/>
        <v>139898.1</v>
      </c>
      <c r="E591" s="39">
        <f t="shared" si="59"/>
        <v>11</v>
      </c>
      <c r="F591" s="42" t="s">
        <v>429</v>
      </c>
      <c r="G591" s="42" t="s">
        <v>1222</v>
      </c>
      <c r="H591" s="42" t="s">
        <v>1223</v>
      </c>
      <c r="I591" s="42" t="s">
        <v>102</v>
      </c>
      <c r="J591" s="44">
        <v>44910</v>
      </c>
      <c r="K591" s="43">
        <v>50000</v>
      </c>
      <c r="L591" s="44">
        <v>44902</v>
      </c>
      <c r="M591" s="8" t="str">
        <f>VLOOKUP(MONTH($J591),Lookup!$A$2:$B$13,2,0)&amp;" "&amp;YEAR($J591)</f>
        <v>Dec 2022</v>
      </c>
      <c r="N591" s="34">
        <f t="shared" si="54"/>
        <v>44910</v>
      </c>
      <c r="O591" s="8">
        <f>IF(ISERROR(VLOOKUP($I591,Lookup!$H$2:$I$11,2,0)),"",VLOOKUP($I591,Lookup!$H$2:$I$11,2,0))</f>
        <v>0.1</v>
      </c>
      <c r="P591" s="8">
        <f>COUNTIF(J$4:J591,J591)</f>
        <v>12</v>
      </c>
      <c r="Q591" s="8">
        <f>COUNTIF(K$4:K591,K591)</f>
        <v>74</v>
      </c>
    </row>
    <row r="592" spans="1:17" ht="30" x14ac:dyDescent="0.25">
      <c r="A592" s="35">
        <f t="shared" si="55"/>
        <v>60000</v>
      </c>
      <c r="B592" s="8">
        <f t="shared" si="56"/>
        <v>44957</v>
      </c>
      <c r="C592" s="8">
        <f t="shared" si="57"/>
        <v>44895</v>
      </c>
      <c r="D592" s="38">
        <f t="shared" si="58"/>
        <v>149902.1</v>
      </c>
      <c r="E592" s="39">
        <f t="shared" si="59"/>
        <v>6</v>
      </c>
      <c r="F592" s="42" t="s">
        <v>13</v>
      </c>
      <c r="G592" s="42" t="s">
        <v>1224</v>
      </c>
      <c r="H592" s="42" t="s">
        <v>1225</v>
      </c>
      <c r="I592" s="42" t="s">
        <v>102</v>
      </c>
      <c r="J592" s="44">
        <v>44957</v>
      </c>
      <c r="K592" s="43">
        <v>60000</v>
      </c>
      <c r="L592" s="44">
        <v>44895</v>
      </c>
      <c r="M592" s="8" t="str">
        <f>VLOOKUP(MONTH($J592),Lookup!$A$2:$B$13,2,0)&amp;" "&amp;YEAR($J592)</f>
        <v>Jan 2023</v>
      </c>
      <c r="N592" s="34">
        <f t="shared" si="54"/>
        <v>44957</v>
      </c>
      <c r="O592" s="8">
        <f>IF(ISERROR(VLOOKUP($I592,Lookup!$H$2:$I$11,2,0)),"",VLOOKUP($I592,Lookup!$H$2:$I$11,2,0))</f>
        <v>0.1</v>
      </c>
      <c r="P592" s="8">
        <f>COUNTIF(J$4:J592,J592)</f>
        <v>32</v>
      </c>
      <c r="Q592" s="8">
        <f>COUNTIF(K$4:K592,K592)</f>
        <v>18</v>
      </c>
    </row>
    <row r="593" spans="1:17" ht="30" x14ac:dyDescent="0.25">
      <c r="A593" s="35">
        <f t="shared" si="55"/>
        <v>52000</v>
      </c>
      <c r="B593" s="8">
        <f t="shared" si="56"/>
        <v>44890</v>
      </c>
      <c r="C593" s="8">
        <f t="shared" si="57"/>
        <v>44881</v>
      </c>
      <c r="D593" s="38">
        <f t="shared" si="58"/>
        <v>141776.01999999999</v>
      </c>
      <c r="E593" s="39">
        <f t="shared" si="59"/>
        <v>11</v>
      </c>
      <c r="F593" s="42" t="s">
        <v>131</v>
      </c>
      <c r="G593" s="42" t="s">
        <v>1226</v>
      </c>
      <c r="H593" s="42" t="s">
        <v>1227</v>
      </c>
      <c r="I593" s="42" t="s">
        <v>105</v>
      </c>
      <c r="J593" s="44">
        <v>44890</v>
      </c>
      <c r="K593" s="43">
        <v>52000</v>
      </c>
      <c r="L593" s="44">
        <v>44881</v>
      </c>
      <c r="M593" s="8" t="str">
        <f>VLOOKUP(MONTH($J593),Lookup!$A$2:$B$13,2,0)&amp;" "&amp;YEAR($J593)</f>
        <v>Nov 2022</v>
      </c>
      <c r="N593" s="34">
        <f t="shared" si="54"/>
        <v>44890</v>
      </c>
      <c r="O593" s="8">
        <f>IF(ISERROR(VLOOKUP($I593,Lookup!$H$2:$I$11,2,0)),"",VLOOKUP($I593,Lookup!$H$2:$I$11,2,0))</f>
        <v>0.02</v>
      </c>
      <c r="P593" s="8">
        <f>COUNTIF(J$4:J593,J593)</f>
        <v>4</v>
      </c>
      <c r="Q593" s="8">
        <f>COUNTIF(K$4:K593,K593)</f>
        <v>1</v>
      </c>
    </row>
    <row r="594" spans="1:17" x14ac:dyDescent="0.25">
      <c r="A594" s="35">
        <f t="shared" si="55"/>
        <v>50001</v>
      </c>
      <c r="B594" s="8">
        <f t="shared" si="56"/>
        <v>44926</v>
      </c>
      <c r="C594" s="8">
        <f t="shared" si="57"/>
        <v>44902</v>
      </c>
      <c r="D594" s="38">
        <f t="shared" si="58"/>
        <v>140019.01999999999</v>
      </c>
      <c r="E594" s="39">
        <f t="shared" si="59"/>
        <v>17</v>
      </c>
      <c r="F594" s="42" t="s">
        <v>176</v>
      </c>
      <c r="G594" s="42" t="s">
        <v>1228</v>
      </c>
      <c r="H594" s="42" t="s">
        <v>1229</v>
      </c>
      <c r="I594" s="42" t="s">
        <v>105</v>
      </c>
      <c r="J594" s="44">
        <v>44926</v>
      </c>
      <c r="K594" s="43">
        <v>50001</v>
      </c>
      <c r="L594" s="44">
        <v>44902</v>
      </c>
      <c r="M594" s="8" t="str">
        <f>VLOOKUP(MONTH($J594),Lookup!$A$2:$B$13,2,0)&amp;" "&amp;YEAR($J594)</f>
        <v>Dec 2022</v>
      </c>
      <c r="N594" s="34">
        <f t="shared" si="54"/>
        <v>44926</v>
      </c>
      <c r="O594" s="8">
        <f>IF(ISERROR(VLOOKUP($I594,Lookup!$H$2:$I$11,2,0)),"",VLOOKUP($I594,Lookup!$H$2:$I$11,2,0))</f>
        <v>0.02</v>
      </c>
      <c r="P594" s="8">
        <f>COUNTIF(J$4:J594,J594)</f>
        <v>57</v>
      </c>
      <c r="Q594" s="8">
        <f>COUNTIF(K$4:K594,K594)</f>
        <v>133</v>
      </c>
    </row>
    <row r="595" spans="1:17" x14ac:dyDescent="0.25">
      <c r="A595" s="35">
        <f t="shared" si="55"/>
        <v>50000</v>
      </c>
      <c r="B595" s="8">
        <f t="shared" si="56"/>
        <v>44953</v>
      </c>
      <c r="C595" s="8">
        <f t="shared" si="57"/>
        <v>44908</v>
      </c>
      <c r="D595" s="38">
        <f t="shared" si="58"/>
        <v>139940.1</v>
      </c>
      <c r="E595" s="39">
        <f t="shared" si="59"/>
        <v>10</v>
      </c>
      <c r="F595" s="42" t="s">
        <v>227</v>
      </c>
      <c r="G595" s="42" t="s">
        <v>1230</v>
      </c>
      <c r="H595" s="42" t="s">
        <v>1231</v>
      </c>
      <c r="I595" s="42" t="s">
        <v>102</v>
      </c>
      <c r="J595" s="44">
        <v>44953</v>
      </c>
      <c r="K595" s="43">
        <v>50000</v>
      </c>
      <c r="L595" s="44">
        <v>44908</v>
      </c>
      <c r="M595" s="8" t="str">
        <f>VLOOKUP(MONTH($J595),Lookup!$A$2:$B$13,2,0)&amp;" "&amp;YEAR($J595)</f>
        <v>Jan 2023</v>
      </c>
      <c r="N595" s="34">
        <f t="shared" si="54"/>
        <v>44953</v>
      </c>
      <c r="O595" s="8">
        <f>IF(ISERROR(VLOOKUP($I595,Lookup!$H$2:$I$11,2,0)),"",VLOOKUP($I595,Lookup!$H$2:$I$11,2,0))</f>
        <v>0.1</v>
      </c>
      <c r="P595" s="8">
        <f>COUNTIF(J$4:J595,J595)</f>
        <v>4</v>
      </c>
      <c r="Q595" s="8">
        <f>COUNTIF(K$4:K595,K595)</f>
        <v>75</v>
      </c>
    </row>
    <row r="596" spans="1:17" x14ac:dyDescent="0.25">
      <c r="A596" s="35">
        <f t="shared" si="55"/>
        <v>65001</v>
      </c>
      <c r="B596" s="8">
        <f t="shared" si="56"/>
        <v>44910</v>
      </c>
      <c r="C596" s="8">
        <f t="shared" si="57"/>
        <v>44896</v>
      </c>
      <c r="D596" s="38">
        <f t="shared" si="58"/>
        <v>154825.1</v>
      </c>
      <c r="E596" s="39">
        <f t="shared" si="59"/>
        <v>12</v>
      </c>
      <c r="F596" s="42" t="s">
        <v>125</v>
      </c>
      <c r="G596" s="42" t="s">
        <v>1232</v>
      </c>
      <c r="H596" s="42" t="s">
        <v>1233</v>
      </c>
      <c r="I596" s="42" t="s">
        <v>102</v>
      </c>
      <c r="J596" s="44">
        <v>44910</v>
      </c>
      <c r="K596" s="43">
        <v>65001</v>
      </c>
      <c r="L596" s="44">
        <v>44896</v>
      </c>
      <c r="M596" s="8" t="str">
        <f>VLOOKUP(MONTH($J596),Lookup!$A$2:$B$13,2,0)&amp;" "&amp;YEAR($J596)</f>
        <v>Dec 2022</v>
      </c>
      <c r="N596" s="34">
        <f t="shared" si="54"/>
        <v>44910</v>
      </c>
      <c r="O596" s="8">
        <f>IF(ISERROR(VLOOKUP($I596,Lookup!$H$2:$I$11,2,0)),"",VLOOKUP($I596,Lookup!$H$2:$I$11,2,0))</f>
        <v>0.1</v>
      </c>
      <c r="P596" s="8">
        <f>COUNTIF(J$4:J596,J596)</f>
        <v>13</v>
      </c>
      <c r="Q596" s="8">
        <f>COUNTIF(K$4:K596,K596)</f>
        <v>5</v>
      </c>
    </row>
    <row r="597" spans="1:17" x14ac:dyDescent="0.25">
      <c r="A597" s="35">
        <f t="shared" si="55"/>
        <v>100000</v>
      </c>
      <c r="B597" s="8">
        <f t="shared" si="56"/>
        <v>44881</v>
      </c>
      <c r="C597" s="8">
        <f t="shared" si="57"/>
        <v>44902</v>
      </c>
      <c r="D597" s="38">
        <f t="shared" si="58"/>
        <v>189805.1</v>
      </c>
      <c r="E597" s="39">
        <f t="shared" si="59"/>
        <v>9</v>
      </c>
      <c r="F597" s="42" t="s">
        <v>153</v>
      </c>
      <c r="G597" s="42" t="s">
        <v>1234</v>
      </c>
      <c r="H597" s="42" t="s">
        <v>1235</v>
      </c>
      <c r="I597" s="42" t="s">
        <v>102</v>
      </c>
      <c r="J597" s="44">
        <v>44881</v>
      </c>
      <c r="K597" s="43">
        <v>100000</v>
      </c>
      <c r="L597" s="44">
        <v>44902</v>
      </c>
      <c r="M597" s="8" t="str">
        <f>VLOOKUP(MONTH($J597),Lookup!$A$2:$B$13,2,0)&amp;" "&amp;YEAR($J597)</f>
        <v>Nov 2022</v>
      </c>
      <c r="N597" s="34">
        <f t="shared" si="54"/>
        <v>44881</v>
      </c>
      <c r="O597" s="8">
        <f>IF(ISERROR(VLOOKUP($I597,Lookup!$H$2:$I$11,2,0)),"",VLOOKUP($I597,Lookup!$H$2:$I$11,2,0))</f>
        <v>0.1</v>
      </c>
      <c r="P597" s="8">
        <f>COUNTIF(J$4:J597,J597)</f>
        <v>3</v>
      </c>
      <c r="Q597" s="8">
        <f>COUNTIF(K$4:K597,K597)</f>
        <v>19</v>
      </c>
    </row>
    <row r="598" spans="1:17" ht="30" x14ac:dyDescent="0.25">
      <c r="A598" s="35">
        <f t="shared" si="55"/>
        <v>100001</v>
      </c>
      <c r="B598" s="8">
        <f t="shared" si="56"/>
        <v>44923</v>
      </c>
      <c r="C598" s="8">
        <f t="shared" si="57"/>
        <v>44902</v>
      </c>
      <c r="D598" s="38">
        <f t="shared" si="58"/>
        <v>189874.02</v>
      </c>
      <c r="E598" s="39">
        <f t="shared" si="59"/>
        <v>5</v>
      </c>
      <c r="F598" s="42" t="s">
        <v>145</v>
      </c>
      <c r="G598" s="42" t="s">
        <v>1236</v>
      </c>
      <c r="H598" s="42" t="s">
        <v>1237</v>
      </c>
      <c r="I598" s="42" t="s">
        <v>105</v>
      </c>
      <c r="J598" s="44">
        <v>44923</v>
      </c>
      <c r="K598" s="43">
        <v>100001</v>
      </c>
      <c r="L598" s="44">
        <v>44902</v>
      </c>
      <c r="M598" s="8" t="str">
        <f>VLOOKUP(MONTH($J598),Lookup!$A$2:$B$13,2,0)&amp;" "&amp;YEAR($J598)</f>
        <v>Dec 2022</v>
      </c>
      <c r="N598" s="34">
        <f t="shared" si="54"/>
        <v>44923</v>
      </c>
      <c r="O598" s="8">
        <f>IF(ISERROR(VLOOKUP($I598,Lookup!$H$2:$I$11,2,0)),"",VLOOKUP($I598,Lookup!$H$2:$I$11,2,0))</f>
        <v>0.02</v>
      </c>
      <c r="P598" s="8">
        <f>COUNTIF(J$4:J598,J598)</f>
        <v>13</v>
      </c>
      <c r="Q598" s="8">
        <f>COUNTIF(K$4:K598,K598)</f>
        <v>35</v>
      </c>
    </row>
    <row r="599" spans="1:17" x14ac:dyDescent="0.25">
      <c r="A599" s="35">
        <f t="shared" si="55"/>
        <v>288001</v>
      </c>
      <c r="B599" s="8">
        <f t="shared" si="56"/>
        <v>44895</v>
      </c>
      <c r="C599" s="8">
        <f t="shared" si="57"/>
        <v>44908</v>
      </c>
      <c r="D599" s="38">
        <f t="shared" si="58"/>
        <v>377834.1</v>
      </c>
      <c r="E599" s="39">
        <f t="shared" si="59"/>
        <v>11</v>
      </c>
      <c r="F599" s="42" t="s">
        <v>281</v>
      </c>
      <c r="G599" s="42" t="s">
        <v>1238</v>
      </c>
      <c r="H599" s="42" t="s">
        <v>1239</v>
      </c>
      <c r="I599" s="42" t="s">
        <v>102</v>
      </c>
      <c r="J599" s="44">
        <v>44895</v>
      </c>
      <c r="K599" s="43">
        <v>288001</v>
      </c>
      <c r="L599" s="44">
        <v>44908</v>
      </c>
      <c r="M599" s="8" t="str">
        <f>VLOOKUP(MONTH($J599),Lookup!$A$2:$B$13,2,0)&amp;" "&amp;YEAR($J599)</f>
        <v>Nov 2022</v>
      </c>
      <c r="N599" s="34">
        <f t="shared" si="54"/>
        <v>44895</v>
      </c>
      <c r="O599" s="8">
        <f>IF(ISERROR(VLOOKUP($I599,Lookup!$H$2:$I$11,2,0)),"",VLOOKUP($I599,Lookup!$H$2:$I$11,2,0))</f>
        <v>0.1</v>
      </c>
      <c r="P599" s="8">
        <f>COUNTIF(J$4:J599,J599)</f>
        <v>29</v>
      </c>
      <c r="Q599" s="8">
        <f>COUNTIF(K$4:K599,K599)</f>
        <v>1</v>
      </c>
    </row>
    <row r="600" spans="1:17" x14ac:dyDescent="0.25">
      <c r="A600" s="35">
        <f t="shared" si="55"/>
        <v>100000</v>
      </c>
      <c r="B600" s="8">
        <f t="shared" si="56"/>
        <v>44942</v>
      </c>
      <c r="C600" s="8">
        <f t="shared" si="57"/>
        <v>44873</v>
      </c>
      <c r="D600" s="38">
        <f t="shared" si="58"/>
        <v>189851.02</v>
      </c>
      <c r="E600" s="39">
        <f t="shared" si="59"/>
        <v>10</v>
      </c>
      <c r="F600" s="42" t="s">
        <v>134</v>
      </c>
      <c r="G600" s="42" t="s">
        <v>1240</v>
      </c>
      <c r="H600" s="42" t="s">
        <v>1241</v>
      </c>
      <c r="I600" s="42" t="s">
        <v>105</v>
      </c>
      <c r="J600" s="44">
        <v>44942</v>
      </c>
      <c r="K600" s="43">
        <v>100000</v>
      </c>
      <c r="L600" s="44">
        <v>44873</v>
      </c>
      <c r="M600" s="8" t="str">
        <f>VLOOKUP(MONTH($J600),Lookup!$A$2:$B$13,2,0)&amp;" "&amp;YEAR($J600)</f>
        <v>Jan 2023</v>
      </c>
      <c r="N600" s="34">
        <f t="shared" si="54"/>
        <v>44942</v>
      </c>
      <c r="O600" s="8">
        <f>IF(ISERROR(VLOOKUP($I600,Lookup!$H$2:$I$11,2,0)),"",VLOOKUP($I600,Lookup!$H$2:$I$11,2,0))</f>
        <v>0.02</v>
      </c>
      <c r="P600" s="8">
        <f>COUNTIF(J$4:J600,J600)</f>
        <v>16</v>
      </c>
      <c r="Q600" s="8">
        <f>COUNTIF(K$4:K600,K600)</f>
        <v>20</v>
      </c>
    </row>
    <row r="601" spans="1:17" x14ac:dyDescent="0.25">
      <c r="A601" s="35">
        <f t="shared" si="55"/>
        <v>50001</v>
      </c>
      <c r="B601" s="8">
        <f t="shared" si="56"/>
        <v>44889</v>
      </c>
      <c r="C601" s="8">
        <f t="shared" si="57"/>
        <v>44868</v>
      </c>
      <c r="D601" s="38">
        <f t="shared" si="58"/>
        <v>139893.01999999999</v>
      </c>
      <c r="E601" s="39">
        <f t="shared" si="59"/>
        <v>17</v>
      </c>
      <c r="F601" s="42" t="s">
        <v>222</v>
      </c>
      <c r="G601" s="42" t="s">
        <v>1242</v>
      </c>
      <c r="H601" s="42" t="s">
        <v>1243</v>
      </c>
      <c r="I601" s="42" t="s">
        <v>105</v>
      </c>
      <c r="J601" s="44">
        <v>44889</v>
      </c>
      <c r="K601" s="43">
        <v>50001</v>
      </c>
      <c r="L601" s="44">
        <v>44868</v>
      </c>
      <c r="M601" s="8" t="str">
        <f>VLOOKUP(MONTH($J601),Lookup!$A$2:$B$13,2,0)&amp;" "&amp;YEAR($J601)</f>
        <v>Nov 2022</v>
      </c>
      <c r="N601" s="34">
        <f t="shared" si="54"/>
        <v>44889</v>
      </c>
      <c r="O601" s="8">
        <f>IF(ISERROR(VLOOKUP($I601,Lookup!$H$2:$I$11,2,0)),"",VLOOKUP($I601,Lookup!$H$2:$I$11,2,0))</f>
        <v>0.02</v>
      </c>
      <c r="P601" s="8">
        <f>COUNTIF(J$4:J601,J601)</f>
        <v>1</v>
      </c>
      <c r="Q601" s="8">
        <f>COUNTIF(K$4:K601,K601)</f>
        <v>134</v>
      </c>
    </row>
    <row r="602" spans="1:17" x14ac:dyDescent="0.25">
      <c r="A602" s="35">
        <f t="shared" si="55"/>
        <v>50001</v>
      </c>
      <c r="B602" s="8">
        <f t="shared" si="56"/>
        <v>44879</v>
      </c>
      <c r="C602" s="8">
        <f t="shared" si="57"/>
        <v>44879</v>
      </c>
      <c r="D602" s="38">
        <f t="shared" si="58"/>
        <v>139900.01999999999</v>
      </c>
      <c r="E602" s="39">
        <f t="shared" si="59"/>
        <v>12</v>
      </c>
      <c r="F602" s="42" t="s">
        <v>148</v>
      </c>
      <c r="G602" s="42" t="s">
        <v>1244</v>
      </c>
      <c r="H602" s="42" t="s">
        <v>1245</v>
      </c>
      <c r="I602" s="42" t="s">
        <v>105</v>
      </c>
      <c r="J602" s="44">
        <v>44879</v>
      </c>
      <c r="K602" s="43">
        <v>50001</v>
      </c>
      <c r="L602" s="44">
        <v>44879</v>
      </c>
      <c r="M602" s="8" t="str">
        <f>VLOOKUP(MONTH($J602),Lookup!$A$2:$B$13,2,0)&amp;" "&amp;YEAR($J602)</f>
        <v>Nov 2022</v>
      </c>
      <c r="N602" s="34">
        <f t="shared" si="54"/>
        <v>44879</v>
      </c>
      <c r="O602" s="8">
        <f>IF(ISERROR(VLOOKUP($I602,Lookup!$H$2:$I$11,2,0)),"",VLOOKUP($I602,Lookup!$H$2:$I$11,2,0))</f>
        <v>0.02</v>
      </c>
      <c r="P602" s="8">
        <f>COUNTIF(J$4:J602,J602)</f>
        <v>6</v>
      </c>
      <c r="Q602" s="8">
        <f>COUNTIF(K$4:K602,K602)</f>
        <v>135</v>
      </c>
    </row>
    <row r="603" spans="1:17" x14ac:dyDescent="0.25">
      <c r="A603" s="35">
        <f t="shared" si="55"/>
        <v>250001</v>
      </c>
      <c r="B603" s="8">
        <f t="shared" si="56"/>
        <v>44926</v>
      </c>
      <c r="C603" s="8">
        <f t="shared" si="57"/>
        <v>44909</v>
      </c>
      <c r="D603" s="38">
        <f t="shared" si="58"/>
        <v>339904.1</v>
      </c>
      <c r="E603" s="39">
        <f t="shared" si="59"/>
        <v>1</v>
      </c>
      <c r="F603" s="42" t="s">
        <v>117</v>
      </c>
      <c r="G603" s="42" t="s">
        <v>1246</v>
      </c>
      <c r="H603" s="42" t="s">
        <v>1247</v>
      </c>
      <c r="I603" s="42" t="s">
        <v>102</v>
      </c>
      <c r="J603" s="44">
        <v>44926</v>
      </c>
      <c r="K603" s="43">
        <v>250001</v>
      </c>
      <c r="L603" s="44">
        <v>44909</v>
      </c>
      <c r="M603" s="8" t="str">
        <f>VLOOKUP(MONTH($J603),Lookup!$A$2:$B$13,2,0)&amp;" "&amp;YEAR($J603)</f>
        <v>Dec 2022</v>
      </c>
      <c r="N603" s="34">
        <f t="shared" si="54"/>
        <v>44926</v>
      </c>
      <c r="O603" s="8">
        <f>IF(ISERROR(VLOOKUP($I603,Lookup!$H$2:$I$11,2,0)),"",VLOOKUP($I603,Lookup!$H$2:$I$11,2,0))</f>
        <v>0.1</v>
      </c>
      <c r="P603" s="8">
        <f>COUNTIF(J$4:J603,J603)</f>
        <v>58</v>
      </c>
      <c r="Q603" s="8">
        <f>COUNTIF(K$4:K603,K603)</f>
        <v>10</v>
      </c>
    </row>
    <row r="604" spans="1:17" x14ac:dyDescent="0.25">
      <c r="A604" s="35">
        <f t="shared" si="55"/>
        <v>60001</v>
      </c>
      <c r="B604" s="8">
        <f t="shared" si="56"/>
        <v>44881</v>
      </c>
      <c r="C604" s="8">
        <f t="shared" si="57"/>
        <v>44908</v>
      </c>
      <c r="D604" s="38">
        <f t="shared" si="58"/>
        <v>149809.1</v>
      </c>
      <c r="E604" s="39">
        <f t="shared" si="59"/>
        <v>6</v>
      </c>
      <c r="F604" s="42" t="s">
        <v>159</v>
      </c>
      <c r="G604" s="42" t="s">
        <v>1248</v>
      </c>
      <c r="H604" s="42" t="s">
        <v>1249</v>
      </c>
      <c r="I604" s="42" t="s">
        <v>102</v>
      </c>
      <c r="J604" s="44">
        <v>44881</v>
      </c>
      <c r="K604" s="43">
        <v>60001</v>
      </c>
      <c r="L604" s="44">
        <v>44908</v>
      </c>
      <c r="M604" s="8" t="str">
        <f>VLOOKUP(MONTH($J604),Lookup!$A$2:$B$13,2,0)&amp;" "&amp;YEAR($J604)</f>
        <v>Nov 2022</v>
      </c>
      <c r="N604" s="34">
        <f t="shared" si="54"/>
        <v>44881</v>
      </c>
      <c r="O604" s="8">
        <f>IF(ISERROR(VLOOKUP($I604,Lookup!$H$2:$I$11,2,0)),"",VLOOKUP($I604,Lookup!$H$2:$I$11,2,0))</f>
        <v>0.1</v>
      </c>
      <c r="P604" s="8">
        <f>COUNTIF(J$4:J604,J604)</f>
        <v>4</v>
      </c>
      <c r="Q604" s="8">
        <f>COUNTIF(K$4:K604,K604)</f>
        <v>15</v>
      </c>
    </row>
    <row r="605" spans="1:17" x14ac:dyDescent="0.25">
      <c r="A605" s="35">
        <f t="shared" si="55"/>
        <v>84001</v>
      </c>
      <c r="B605" s="8">
        <f t="shared" si="56"/>
        <v>44895</v>
      </c>
      <c r="C605" s="8">
        <f t="shared" si="57"/>
        <v>44883</v>
      </c>
      <c r="D605" s="38">
        <f t="shared" si="58"/>
        <v>173810.1</v>
      </c>
      <c r="E605" s="39">
        <f t="shared" si="59"/>
        <v>2</v>
      </c>
      <c r="F605" s="42" t="s">
        <v>159</v>
      </c>
      <c r="G605" s="42" t="s">
        <v>1250</v>
      </c>
      <c r="H605" s="42" t="s">
        <v>1251</v>
      </c>
      <c r="I605" s="42" t="s">
        <v>102</v>
      </c>
      <c r="J605" s="44">
        <v>44895</v>
      </c>
      <c r="K605" s="43">
        <v>84001</v>
      </c>
      <c r="L605" s="44">
        <v>44883</v>
      </c>
      <c r="M605" s="8" t="str">
        <f>VLOOKUP(MONTH($J605),Lookup!$A$2:$B$13,2,0)&amp;" "&amp;YEAR($J605)</f>
        <v>Nov 2022</v>
      </c>
      <c r="N605" s="34">
        <f t="shared" si="54"/>
        <v>44895</v>
      </c>
      <c r="O605" s="8">
        <f>IF(ISERROR(VLOOKUP($I605,Lookup!$H$2:$I$11,2,0)),"",VLOOKUP($I605,Lookup!$H$2:$I$11,2,0))</f>
        <v>0.1</v>
      </c>
      <c r="P605" s="8">
        <f>COUNTIF(J$4:J605,J605)</f>
        <v>30</v>
      </c>
      <c r="Q605" s="8">
        <f>COUNTIF(K$4:K605,K605)</f>
        <v>1</v>
      </c>
    </row>
    <row r="606" spans="1:17" x14ac:dyDescent="0.25">
      <c r="A606" s="35">
        <f t="shared" si="55"/>
        <v>50001</v>
      </c>
      <c r="B606" s="8">
        <f t="shared" si="56"/>
        <v>44895</v>
      </c>
      <c r="C606" s="8">
        <f t="shared" si="57"/>
        <v>44886</v>
      </c>
      <c r="D606" s="38">
        <f t="shared" si="58"/>
        <v>139949.01999999999</v>
      </c>
      <c r="E606" s="39">
        <f t="shared" si="59"/>
        <v>8</v>
      </c>
      <c r="F606" s="42" t="s">
        <v>148</v>
      </c>
      <c r="G606" s="42" t="s">
        <v>1252</v>
      </c>
      <c r="H606" s="42" t="s">
        <v>1253</v>
      </c>
      <c r="I606" s="42" t="s">
        <v>105</v>
      </c>
      <c r="J606" s="44">
        <v>44895</v>
      </c>
      <c r="K606" s="43">
        <v>50001</v>
      </c>
      <c r="L606" s="44">
        <v>44886</v>
      </c>
      <c r="M606" s="8" t="str">
        <f>VLOOKUP(MONTH($J606),Lookup!$A$2:$B$13,2,0)&amp;" "&amp;YEAR($J606)</f>
        <v>Nov 2022</v>
      </c>
      <c r="N606" s="34">
        <f t="shared" si="54"/>
        <v>44895</v>
      </c>
      <c r="O606" s="8">
        <f>IF(ISERROR(VLOOKUP($I606,Lookup!$H$2:$I$11,2,0)),"",VLOOKUP($I606,Lookup!$H$2:$I$11,2,0))</f>
        <v>0.02</v>
      </c>
      <c r="P606" s="8">
        <f>COUNTIF(J$4:J606,J606)</f>
        <v>31</v>
      </c>
      <c r="Q606" s="8">
        <f>COUNTIF(K$4:K606,K606)</f>
        <v>136</v>
      </c>
    </row>
    <row r="607" spans="1:17" x14ac:dyDescent="0.25">
      <c r="A607" s="35">
        <f t="shared" si="55"/>
        <v>50001</v>
      </c>
      <c r="B607" s="8">
        <f t="shared" si="56"/>
        <v>44896</v>
      </c>
      <c r="C607" s="8">
        <f t="shared" si="57"/>
        <v>44867</v>
      </c>
      <c r="D607" s="38">
        <f t="shared" si="58"/>
        <v>139916.01999999999</v>
      </c>
      <c r="E607" s="39">
        <f t="shared" si="59"/>
        <v>16</v>
      </c>
      <c r="F607" s="42" t="s">
        <v>183</v>
      </c>
      <c r="G607" s="42" t="s">
        <v>1254</v>
      </c>
      <c r="H607" s="42" t="s">
        <v>1255</v>
      </c>
      <c r="I607" s="42" t="s">
        <v>105</v>
      </c>
      <c r="J607" s="44">
        <v>44896</v>
      </c>
      <c r="K607" s="43">
        <v>50001</v>
      </c>
      <c r="L607" s="44">
        <v>44867</v>
      </c>
      <c r="M607" s="8" t="str">
        <f>VLOOKUP(MONTH($J607),Lookup!$A$2:$B$13,2,0)&amp;" "&amp;YEAR($J607)</f>
        <v>Dec 2022</v>
      </c>
      <c r="N607" s="34">
        <f t="shared" si="54"/>
        <v>44896</v>
      </c>
      <c r="O607" s="8">
        <f>IF(ISERROR(VLOOKUP($I607,Lookup!$H$2:$I$11,2,0)),"",VLOOKUP($I607,Lookup!$H$2:$I$11,2,0))</f>
        <v>0.02</v>
      </c>
      <c r="P607" s="8">
        <f>COUNTIF(J$4:J607,J607)</f>
        <v>15</v>
      </c>
      <c r="Q607" s="8">
        <f>COUNTIF(K$4:K607,K607)</f>
        <v>137</v>
      </c>
    </row>
    <row r="608" spans="1:17" x14ac:dyDescent="0.25">
      <c r="A608" s="35">
        <f t="shared" si="55"/>
        <v>100001</v>
      </c>
      <c r="B608" s="8">
        <f t="shared" si="56"/>
        <v>44926</v>
      </c>
      <c r="C608" s="8">
        <f t="shared" si="57"/>
        <v>44854</v>
      </c>
      <c r="D608" s="38">
        <f t="shared" si="58"/>
        <v>189876.02</v>
      </c>
      <c r="E608" s="39">
        <f t="shared" si="59"/>
        <v>8</v>
      </c>
      <c r="F608" s="42" t="s">
        <v>134</v>
      </c>
      <c r="G608" s="42" t="s">
        <v>1256</v>
      </c>
      <c r="H608" s="42" t="s">
        <v>1256</v>
      </c>
      <c r="I608" s="42" t="s">
        <v>105</v>
      </c>
      <c r="J608" s="44">
        <v>44926</v>
      </c>
      <c r="K608" s="43">
        <v>100001</v>
      </c>
      <c r="L608" s="44">
        <v>44854</v>
      </c>
      <c r="M608" s="8" t="str">
        <f>VLOOKUP(MONTH($J608),Lookup!$A$2:$B$13,2,0)&amp;" "&amp;YEAR($J608)</f>
        <v>Dec 2022</v>
      </c>
      <c r="N608" s="34">
        <f t="shared" si="54"/>
        <v>44926</v>
      </c>
      <c r="O608" s="8">
        <f>IF(ISERROR(VLOOKUP($I608,Lookup!$H$2:$I$11,2,0)),"",VLOOKUP($I608,Lookup!$H$2:$I$11,2,0))</f>
        <v>0.02</v>
      </c>
      <c r="P608" s="8">
        <f>COUNTIF(J$4:J608,J608)</f>
        <v>59</v>
      </c>
      <c r="Q608" s="8">
        <f>COUNTIF(K$4:K608,K608)</f>
        <v>36</v>
      </c>
    </row>
    <row r="609" spans="1:17" x14ac:dyDescent="0.25">
      <c r="A609" s="35">
        <f t="shared" si="55"/>
        <v>100000</v>
      </c>
      <c r="B609" s="8">
        <f t="shared" si="56"/>
        <v>44931</v>
      </c>
      <c r="C609" s="8">
        <f t="shared" si="57"/>
        <v>44872</v>
      </c>
      <c r="D609" s="38">
        <f t="shared" si="58"/>
        <v>189825.1</v>
      </c>
      <c r="E609" s="39">
        <f t="shared" si="59"/>
        <v>4</v>
      </c>
      <c r="F609" s="42" t="s">
        <v>13</v>
      </c>
      <c r="G609" s="42" t="s">
        <v>1257</v>
      </c>
      <c r="H609" s="42" t="s">
        <v>1258</v>
      </c>
      <c r="I609" s="42" t="s">
        <v>102</v>
      </c>
      <c r="J609" s="44">
        <v>44931</v>
      </c>
      <c r="K609" s="43">
        <v>100000</v>
      </c>
      <c r="L609" s="44">
        <v>44872</v>
      </c>
      <c r="M609" s="8" t="str">
        <f>VLOOKUP(MONTH($J609),Lookup!$A$2:$B$13,2,0)&amp;" "&amp;YEAR($J609)</f>
        <v>Jan 2023</v>
      </c>
      <c r="N609" s="34">
        <f t="shared" si="54"/>
        <v>44931</v>
      </c>
      <c r="O609" s="8">
        <f>IF(ISERROR(VLOOKUP($I609,Lookup!$H$2:$I$11,2,0)),"",VLOOKUP($I609,Lookup!$H$2:$I$11,2,0))</f>
        <v>0.1</v>
      </c>
      <c r="P609" s="8">
        <f>COUNTIF(J$4:J609,J609)</f>
        <v>1</v>
      </c>
      <c r="Q609" s="8">
        <f>COUNTIF(K$4:K609,K609)</f>
        <v>21</v>
      </c>
    </row>
    <row r="610" spans="1:17" x14ac:dyDescent="0.25">
      <c r="A610" s="35">
        <f t="shared" si="55"/>
        <v>65000</v>
      </c>
      <c r="B610" s="8">
        <f t="shared" si="56"/>
        <v>44895</v>
      </c>
      <c r="C610" s="8">
        <f t="shared" si="57"/>
        <v>44904</v>
      </c>
      <c r="D610" s="38">
        <f t="shared" si="58"/>
        <v>154838.01999999999</v>
      </c>
      <c r="E610" s="39">
        <f t="shared" si="59"/>
        <v>14</v>
      </c>
      <c r="F610" s="42" t="s">
        <v>208</v>
      </c>
      <c r="G610" s="42" t="s">
        <v>1259</v>
      </c>
      <c r="H610" s="42" t="s">
        <v>1260</v>
      </c>
      <c r="I610" s="42" t="s">
        <v>105</v>
      </c>
      <c r="J610" s="44">
        <v>44895</v>
      </c>
      <c r="K610" s="43">
        <v>65000</v>
      </c>
      <c r="L610" s="44">
        <v>44904</v>
      </c>
      <c r="M610" s="8" t="str">
        <f>VLOOKUP(MONTH($J610),Lookup!$A$2:$B$13,2,0)&amp;" "&amp;YEAR($J610)</f>
        <v>Nov 2022</v>
      </c>
      <c r="N610" s="34">
        <f t="shared" si="54"/>
        <v>44895</v>
      </c>
      <c r="O610" s="8">
        <f>IF(ISERROR(VLOOKUP($I610,Lookup!$H$2:$I$11,2,0)),"",VLOOKUP($I610,Lookup!$H$2:$I$11,2,0))</f>
        <v>0.02</v>
      </c>
      <c r="P610" s="8">
        <f>COUNTIF(J$4:J610,J610)</f>
        <v>32</v>
      </c>
      <c r="Q610" s="8">
        <f>COUNTIF(K$4:K610,K610)</f>
        <v>7</v>
      </c>
    </row>
    <row r="611" spans="1:17" x14ac:dyDescent="0.25">
      <c r="A611" s="35">
        <f t="shared" si="55"/>
        <v>80001</v>
      </c>
      <c r="B611" s="8">
        <f t="shared" si="56"/>
        <v>44927</v>
      </c>
      <c r="C611" s="8">
        <f t="shared" si="57"/>
        <v>44866</v>
      </c>
      <c r="D611" s="38">
        <f t="shared" si="58"/>
        <v>169823.02</v>
      </c>
      <c r="E611" s="39">
        <f t="shared" si="59"/>
        <v>21</v>
      </c>
      <c r="F611" s="42" t="s">
        <v>111</v>
      </c>
      <c r="G611" s="42" t="s">
        <v>1261</v>
      </c>
      <c r="H611" s="42" t="s">
        <v>1262</v>
      </c>
      <c r="I611" s="42" t="s">
        <v>105</v>
      </c>
      <c r="J611" s="44">
        <v>44927</v>
      </c>
      <c r="K611" s="43">
        <v>80001</v>
      </c>
      <c r="L611" s="44">
        <v>44866</v>
      </c>
      <c r="M611" s="8" t="str">
        <f>VLOOKUP(MONTH($J611),Lookup!$A$2:$B$13,2,0)&amp;" "&amp;YEAR($J611)</f>
        <v>Jan 2023</v>
      </c>
      <c r="N611" s="34">
        <f t="shared" si="54"/>
        <v>44927</v>
      </c>
      <c r="O611" s="8">
        <f>IF(ISERROR(VLOOKUP($I611,Lookup!$H$2:$I$11,2,0)),"",VLOOKUP($I611,Lookup!$H$2:$I$11,2,0))</f>
        <v>0.02</v>
      </c>
      <c r="P611" s="8">
        <f>COUNTIF(J$4:J611,J611)</f>
        <v>25</v>
      </c>
      <c r="Q611" s="8">
        <f>COUNTIF(K$4:K611,K611)</f>
        <v>4</v>
      </c>
    </row>
    <row r="612" spans="1:17" x14ac:dyDescent="0.25">
      <c r="A612" s="35">
        <f t="shared" si="55"/>
        <v>0</v>
      </c>
      <c r="B612" s="8">
        <f t="shared" si="56"/>
        <v>44926</v>
      </c>
      <c r="C612" s="8">
        <f t="shared" si="57"/>
        <v>44868</v>
      </c>
      <c r="D612" s="38">
        <f t="shared" si="58"/>
        <v>89854.02</v>
      </c>
      <c r="E612" s="39">
        <f t="shared" si="59"/>
        <v>34</v>
      </c>
      <c r="F612" s="42" t="s">
        <v>246</v>
      </c>
      <c r="G612" s="42" t="s">
        <v>1263</v>
      </c>
      <c r="H612" s="42" t="s">
        <v>1264</v>
      </c>
      <c r="I612" s="42" t="s">
        <v>105</v>
      </c>
      <c r="J612" s="44">
        <v>44926</v>
      </c>
      <c r="K612" s="43"/>
      <c r="L612" s="44">
        <v>44868</v>
      </c>
      <c r="M612" s="8" t="str">
        <f>VLOOKUP(MONTH($J612),Lookup!$A$2:$B$13,2,0)&amp;" "&amp;YEAR($J612)</f>
        <v>Dec 2022</v>
      </c>
      <c r="N612" s="34">
        <f t="shared" si="54"/>
        <v>44926</v>
      </c>
      <c r="O612" s="8">
        <f>IF(ISERROR(VLOOKUP($I612,Lookup!$H$2:$I$11,2,0)),"",VLOOKUP($I612,Lookup!$H$2:$I$11,2,0))</f>
        <v>0.02</v>
      </c>
      <c r="P612" s="8">
        <f>COUNTIF(J$4:J612,J612)</f>
        <v>60</v>
      </c>
      <c r="Q612" s="8">
        <f>COUNTIF(K$4:K612,K612)</f>
        <v>0</v>
      </c>
    </row>
    <row r="613" spans="1:17" x14ac:dyDescent="0.25">
      <c r="A613" s="35">
        <f t="shared" si="55"/>
        <v>0</v>
      </c>
      <c r="B613" s="8">
        <f t="shared" si="56"/>
        <v>44895</v>
      </c>
      <c r="C613" s="8">
        <f t="shared" si="57"/>
        <v>44893</v>
      </c>
      <c r="D613" s="38">
        <f t="shared" si="58"/>
        <v>89821.02</v>
      </c>
      <c r="E613" s="39">
        <f t="shared" si="59"/>
        <v>33</v>
      </c>
      <c r="F613" s="42" t="s">
        <v>208</v>
      </c>
      <c r="G613" s="42" t="s">
        <v>1265</v>
      </c>
      <c r="H613" s="42" t="s">
        <v>1266</v>
      </c>
      <c r="I613" s="42" t="s">
        <v>105</v>
      </c>
      <c r="J613" s="44">
        <v>44895</v>
      </c>
      <c r="K613" s="43"/>
      <c r="L613" s="44">
        <v>44893</v>
      </c>
      <c r="M613" s="8" t="str">
        <f>VLOOKUP(MONTH($J613),Lookup!$A$2:$B$13,2,0)&amp;" "&amp;YEAR($J613)</f>
        <v>Nov 2022</v>
      </c>
      <c r="N613" s="34">
        <f t="shared" si="54"/>
        <v>44895</v>
      </c>
      <c r="O613" s="8">
        <f>IF(ISERROR(VLOOKUP($I613,Lookup!$H$2:$I$11,2,0)),"",VLOOKUP($I613,Lookup!$H$2:$I$11,2,0))</f>
        <v>0.02</v>
      </c>
      <c r="P613" s="8">
        <f>COUNTIF(J$4:J613,J613)</f>
        <v>33</v>
      </c>
      <c r="Q613" s="8">
        <f>COUNTIF(K$4:K613,K613)</f>
        <v>0</v>
      </c>
    </row>
    <row r="614" spans="1:17" x14ac:dyDescent="0.25">
      <c r="A614" s="35">
        <f t="shared" si="55"/>
        <v>100001</v>
      </c>
      <c r="B614" s="8">
        <f t="shared" si="56"/>
        <v>44914</v>
      </c>
      <c r="C614" s="8">
        <f t="shared" si="57"/>
        <v>44854</v>
      </c>
      <c r="D614" s="38">
        <f t="shared" si="58"/>
        <v>189815.02</v>
      </c>
      <c r="E614" s="39">
        <f t="shared" si="59"/>
        <v>20</v>
      </c>
      <c r="F614" s="42" t="s">
        <v>111</v>
      </c>
      <c r="G614" s="42" t="s">
        <v>1267</v>
      </c>
      <c r="H614" s="42" t="s">
        <v>1268</v>
      </c>
      <c r="I614" s="42" t="s">
        <v>105</v>
      </c>
      <c r="J614" s="44">
        <v>44914</v>
      </c>
      <c r="K614" s="43">
        <v>100001</v>
      </c>
      <c r="L614" s="44">
        <v>44854</v>
      </c>
      <c r="M614" s="8" t="str">
        <f>VLOOKUP(MONTH($J614),Lookup!$A$2:$B$13,2,0)&amp;" "&amp;YEAR($J614)</f>
        <v>Dec 2022</v>
      </c>
      <c r="N614" s="34">
        <f t="shared" si="54"/>
        <v>44914</v>
      </c>
      <c r="O614" s="8">
        <f>IF(ISERROR(VLOOKUP($I614,Lookup!$H$2:$I$11,2,0)),"",VLOOKUP($I614,Lookup!$H$2:$I$11,2,0))</f>
        <v>0.02</v>
      </c>
      <c r="P614" s="8">
        <f>COUNTIF(J$4:J614,J614)</f>
        <v>9</v>
      </c>
      <c r="Q614" s="8">
        <f>COUNTIF(K$4:K614,K614)</f>
        <v>37</v>
      </c>
    </row>
    <row r="615" spans="1:17" x14ac:dyDescent="0.25">
      <c r="A615" s="35">
        <f t="shared" si="55"/>
        <v>90000</v>
      </c>
      <c r="B615" s="8">
        <f t="shared" si="56"/>
        <v>44925</v>
      </c>
      <c r="C615" s="8">
        <f t="shared" si="57"/>
        <v>44874</v>
      </c>
      <c r="D615" s="38">
        <f t="shared" si="58"/>
        <v>179823.02</v>
      </c>
      <c r="E615" s="39">
        <f t="shared" si="59"/>
        <v>11</v>
      </c>
      <c r="F615" s="42" t="s">
        <v>268</v>
      </c>
      <c r="G615" s="42" t="s">
        <v>1269</v>
      </c>
      <c r="H615" s="42" t="s">
        <v>1270</v>
      </c>
      <c r="I615" s="42" t="s">
        <v>105</v>
      </c>
      <c r="J615" s="44">
        <v>44925</v>
      </c>
      <c r="K615" s="43">
        <v>90000</v>
      </c>
      <c r="L615" s="44">
        <v>44874</v>
      </c>
      <c r="M615" s="8" t="str">
        <f>VLOOKUP(MONTH($J615),Lookup!$A$2:$B$13,2,0)&amp;" "&amp;YEAR($J615)</f>
        <v>Dec 2022</v>
      </c>
      <c r="N615" s="34">
        <f t="shared" si="54"/>
        <v>44925</v>
      </c>
      <c r="O615" s="8">
        <f>IF(ISERROR(VLOOKUP($I615,Lookup!$H$2:$I$11,2,0)),"",VLOOKUP($I615,Lookup!$H$2:$I$11,2,0))</f>
        <v>0.02</v>
      </c>
      <c r="P615" s="8">
        <f>COUNTIF(J$4:J615,J615)</f>
        <v>20</v>
      </c>
      <c r="Q615" s="8">
        <f>COUNTIF(K$4:K615,K615)</f>
        <v>4</v>
      </c>
    </row>
    <row r="616" spans="1:17" x14ac:dyDescent="0.25">
      <c r="A616" s="35">
        <f t="shared" si="55"/>
        <v>250001</v>
      </c>
      <c r="B616" s="8">
        <f t="shared" si="56"/>
        <v>45008</v>
      </c>
      <c r="C616" s="8">
        <f t="shared" si="57"/>
        <v>44869</v>
      </c>
      <c r="D616" s="38">
        <f t="shared" si="58"/>
        <v>339890.02</v>
      </c>
      <c r="E616" s="39">
        <f t="shared" si="59"/>
        <v>16</v>
      </c>
      <c r="F616" s="42" t="s">
        <v>103</v>
      </c>
      <c r="G616" s="42" t="s">
        <v>1271</v>
      </c>
      <c r="H616" s="42" t="s">
        <v>1271</v>
      </c>
      <c r="I616" s="42" t="s">
        <v>105</v>
      </c>
      <c r="J616" s="44">
        <v>45008</v>
      </c>
      <c r="K616" s="43">
        <v>250001</v>
      </c>
      <c r="L616" s="44">
        <v>44869</v>
      </c>
      <c r="M616" s="8" t="str">
        <f>VLOOKUP(MONTH($J616),Lookup!$A$2:$B$13,2,0)&amp;" "&amp;YEAR($J616)</f>
        <v>Mar 2023</v>
      </c>
      <c r="N616" s="34">
        <f t="shared" si="54"/>
        <v>45008</v>
      </c>
      <c r="O616" s="8">
        <f>IF(ISERROR(VLOOKUP($I616,Lookup!$H$2:$I$11,2,0)),"",VLOOKUP($I616,Lookup!$H$2:$I$11,2,0))</f>
        <v>0.02</v>
      </c>
      <c r="P616" s="8">
        <f>COUNTIF(J$4:J616,J616)</f>
        <v>1</v>
      </c>
      <c r="Q616" s="8">
        <f>COUNTIF(K$4:K616,K616)</f>
        <v>11</v>
      </c>
    </row>
    <row r="617" spans="1:17" x14ac:dyDescent="0.25">
      <c r="A617" s="35">
        <f t="shared" si="55"/>
        <v>100000</v>
      </c>
      <c r="B617" s="8">
        <f t="shared" si="56"/>
        <v>44944</v>
      </c>
      <c r="C617" s="8">
        <f t="shared" si="57"/>
        <v>44907</v>
      </c>
      <c r="D617" s="38">
        <f t="shared" si="58"/>
        <v>189884.02</v>
      </c>
      <c r="E617" s="39">
        <f t="shared" si="59"/>
        <v>6</v>
      </c>
      <c r="F617" s="42" t="s">
        <v>293</v>
      </c>
      <c r="G617" s="42" t="s">
        <v>1272</v>
      </c>
      <c r="H617" s="42" t="s">
        <v>1273</v>
      </c>
      <c r="I617" s="42" t="s">
        <v>105</v>
      </c>
      <c r="J617" s="44">
        <v>44944</v>
      </c>
      <c r="K617" s="43">
        <v>100000</v>
      </c>
      <c r="L617" s="44">
        <v>44907</v>
      </c>
      <c r="M617" s="8" t="str">
        <f>VLOOKUP(MONTH($J617),Lookup!$A$2:$B$13,2,0)&amp;" "&amp;YEAR($J617)</f>
        <v>Jan 2023</v>
      </c>
      <c r="N617" s="34">
        <f t="shared" si="54"/>
        <v>44944</v>
      </c>
      <c r="O617" s="8">
        <f>IF(ISERROR(VLOOKUP($I617,Lookup!$H$2:$I$11,2,0)),"",VLOOKUP($I617,Lookup!$H$2:$I$11,2,0))</f>
        <v>0.02</v>
      </c>
      <c r="P617" s="8">
        <f>COUNTIF(J$4:J617,J617)</f>
        <v>11</v>
      </c>
      <c r="Q617" s="8">
        <f>COUNTIF(K$4:K617,K617)</f>
        <v>22</v>
      </c>
    </row>
    <row r="618" spans="1:17" x14ac:dyDescent="0.25">
      <c r="A618" s="35">
        <f t="shared" si="55"/>
        <v>80001</v>
      </c>
      <c r="B618" s="8">
        <f t="shared" si="56"/>
        <v>44958</v>
      </c>
      <c r="C618" s="8">
        <f t="shared" si="57"/>
        <v>44908</v>
      </c>
      <c r="D618" s="38">
        <f t="shared" si="58"/>
        <v>169888.02</v>
      </c>
      <c r="E618" s="39">
        <f t="shared" si="59"/>
        <v>8</v>
      </c>
      <c r="F618" s="42" t="s">
        <v>145</v>
      </c>
      <c r="G618" s="42" t="s">
        <v>1274</v>
      </c>
      <c r="H618" s="42" t="s">
        <v>1275</v>
      </c>
      <c r="I618" s="42" t="s">
        <v>105</v>
      </c>
      <c r="J618" s="44">
        <v>44958</v>
      </c>
      <c r="K618" s="43">
        <v>80001</v>
      </c>
      <c r="L618" s="44">
        <v>44908</v>
      </c>
      <c r="M618" s="8" t="str">
        <f>VLOOKUP(MONTH($J618),Lookup!$A$2:$B$13,2,0)&amp;" "&amp;YEAR($J618)</f>
        <v>Feb 2023</v>
      </c>
      <c r="N618" s="34">
        <f t="shared" si="54"/>
        <v>44958</v>
      </c>
      <c r="O618" s="8">
        <f>IF(ISERROR(VLOOKUP($I618,Lookup!$H$2:$I$11,2,0)),"",VLOOKUP($I618,Lookup!$H$2:$I$11,2,0))</f>
        <v>0.02</v>
      </c>
      <c r="P618" s="8">
        <f>COUNTIF(J$4:J618,J618)</f>
        <v>16</v>
      </c>
      <c r="Q618" s="8">
        <f>COUNTIF(K$4:K618,K618)</f>
        <v>5</v>
      </c>
    </row>
    <row r="619" spans="1:17" x14ac:dyDescent="0.25">
      <c r="A619" s="35">
        <f t="shared" si="55"/>
        <v>50001</v>
      </c>
      <c r="B619" s="8">
        <f t="shared" si="56"/>
        <v>44951</v>
      </c>
      <c r="C619" s="8">
        <f t="shared" si="57"/>
        <v>44851</v>
      </c>
      <c r="D619" s="38">
        <f t="shared" si="58"/>
        <v>139953.01999999999</v>
      </c>
      <c r="E619" s="39">
        <f t="shared" si="59"/>
        <v>27</v>
      </c>
      <c r="F619" s="42" t="s">
        <v>145</v>
      </c>
      <c r="G619" s="42" t="s">
        <v>1276</v>
      </c>
      <c r="H619" s="42" t="s">
        <v>1277</v>
      </c>
      <c r="I619" s="42" t="s">
        <v>105</v>
      </c>
      <c r="J619" s="44">
        <v>44951</v>
      </c>
      <c r="K619" s="43">
        <v>50001</v>
      </c>
      <c r="L619" s="44">
        <v>44851</v>
      </c>
      <c r="M619" s="8" t="str">
        <f>VLOOKUP(MONTH($J619),Lookup!$A$2:$B$13,2,0)&amp;" "&amp;YEAR($J619)</f>
        <v>Jan 2023</v>
      </c>
      <c r="N619" s="34">
        <f t="shared" si="54"/>
        <v>44951</v>
      </c>
      <c r="O619" s="8">
        <f>IF(ISERROR(VLOOKUP($I619,Lookup!$H$2:$I$11,2,0)),"",VLOOKUP($I619,Lookup!$H$2:$I$11,2,0))</f>
        <v>0.02</v>
      </c>
      <c r="P619" s="8">
        <f>COUNTIF(J$4:J619,J619)</f>
        <v>12</v>
      </c>
      <c r="Q619" s="8">
        <f>COUNTIF(K$4:K619,K619)</f>
        <v>138</v>
      </c>
    </row>
    <row r="620" spans="1:17" x14ac:dyDescent="0.25">
      <c r="A620" s="35">
        <f t="shared" si="55"/>
        <v>0</v>
      </c>
      <c r="B620" s="8">
        <f t="shared" si="56"/>
        <v>0</v>
      </c>
      <c r="C620" s="8">
        <f t="shared" si="57"/>
        <v>44907</v>
      </c>
      <c r="D620" s="38">
        <f t="shared" si="58"/>
        <v>44907.02</v>
      </c>
      <c r="E620" s="39">
        <f t="shared" si="59"/>
        <v>32</v>
      </c>
      <c r="F620" s="42" t="s">
        <v>349</v>
      </c>
      <c r="G620" s="42" t="s">
        <v>1278</v>
      </c>
      <c r="H620" s="42" t="s">
        <v>1279</v>
      </c>
      <c r="I620" s="42" t="s">
        <v>105</v>
      </c>
      <c r="J620" s="43"/>
      <c r="K620" s="43"/>
      <c r="L620" s="44">
        <v>44907</v>
      </c>
      <c r="M620" s="8" t="str">
        <f>VLOOKUP(MONTH($J620),Lookup!$A$2:$B$13,2,0)&amp;" "&amp;YEAR($J620)</f>
        <v>Jan 1900</v>
      </c>
      <c r="N620" s="34" t="str">
        <f t="shared" si="54"/>
        <v>1/1/9999</v>
      </c>
      <c r="O620" s="8">
        <f>IF(ISERROR(VLOOKUP($I620,Lookup!$H$2:$I$11,2,0)),"",VLOOKUP($I620,Lookup!$H$2:$I$11,2,0))</f>
        <v>0.02</v>
      </c>
      <c r="P620" s="8">
        <f>COUNTIF(J$4:J620,J620)</f>
        <v>0</v>
      </c>
      <c r="Q620" s="8">
        <f>COUNTIF(K$4:K620,K620)</f>
        <v>0</v>
      </c>
    </row>
    <row r="621" spans="1:17" x14ac:dyDescent="0.25">
      <c r="A621" s="35">
        <f t="shared" si="55"/>
        <v>150001</v>
      </c>
      <c r="B621" s="8">
        <f t="shared" si="56"/>
        <v>44935</v>
      </c>
      <c r="C621" s="8">
        <f t="shared" si="57"/>
        <v>44894</v>
      </c>
      <c r="D621" s="38">
        <f t="shared" si="58"/>
        <v>239850.1</v>
      </c>
      <c r="E621" s="39">
        <f t="shared" si="59"/>
        <v>8</v>
      </c>
      <c r="F621" s="42" t="s">
        <v>122</v>
      </c>
      <c r="G621" s="42" t="s">
        <v>1280</v>
      </c>
      <c r="H621" s="42" t="s">
        <v>1281</v>
      </c>
      <c r="I621" s="42" t="s">
        <v>102</v>
      </c>
      <c r="J621" s="44">
        <v>44935</v>
      </c>
      <c r="K621" s="43">
        <v>150001</v>
      </c>
      <c r="L621" s="44">
        <v>44894</v>
      </c>
      <c r="M621" s="8" t="str">
        <f>VLOOKUP(MONTH($J621),Lookup!$A$2:$B$13,2,0)&amp;" "&amp;YEAR($J621)</f>
        <v>Jan 2023</v>
      </c>
      <c r="N621" s="34">
        <f t="shared" si="54"/>
        <v>44935</v>
      </c>
      <c r="O621" s="8">
        <f>IF(ISERROR(VLOOKUP($I621,Lookup!$H$2:$I$11,2,0)),"",VLOOKUP($I621,Lookup!$H$2:$I$11,2,0))</f>
        <v>0.1</v>
      </c>
      <c r="P621" s="8">
        <f>COUNTIF(J$4:J621,J621)</f>
        <v>10</v>
      </c>
      <c r="Q621" s="8">
        <f>COUNTIF(K$4:K621,K621)</f>
        <v>10</v>
      </c>
    </row>
    <row r="622" spans="1:17" x14ac:dyDescent="0.25">
      <c r="A622" s="35">
        <f t="shared" si="55"/>
        <v>0</v>
      </c>
      <c r="B622" s="8">
        <f t="shared" si="56"/>
        <v>44986</v>
      </c>
      <c r="C622" s="8">
        <f t="shared" si="57"/>
        <v>44903</v>
      </c>
      <c r="D622" s="38">
        <f t="shared" si="58"/>
        <v>89896.02</v>
      </c>
      <c r="E622" s="39">
        <f t="shared" si="59"/>
        <v>28</v>
      </c>
      <c r="F622" s="42" t="s">
        <v>296</v>
      </c>
      <c r="G622" s="42" t="s">
        <v>1282</v>
      </c>
      <c r="H622" s="42" t="s">
        <v>1283</v>
      </c>
      <c r="I622" s="42" t="s">
        <v>105</v>
      </c>
      <c r="J622" s="44">
        <v>44986</v>
      </c>
      <c r="K622" s="43"/>
      <c r="L622" s="44">
        <v>44903</v>
      </c>
      <c r="M622" s="8" t="str">
        <f>VLOOKUP(MONTH($J622),Lookup!$A$2:$B$13,2,0)&amp;" "&amp;YEAR($J622)</f>
        <v>Mar 2023</v>
      </c>
      <c r="N622" s="34">
        <f t="shared" si="54"/>
        <v>44986</v>
      </c>
      <c r="O622" s="8">
        <f>IF(ISERROR(VLOOKUP($I622,Lookup!$H$2:$I$11,2,0)),"",VLOOKUP($I622,Lookup!$H$2:$I$11,2,0))</f>
        <v>0.02</v>
      </c>
      <c r="P622" s="8">
        <f>COUNTIF(J$4:J622,J622)</f>
        <v>7</v>
      </c>
      <c r="Q622" s="8">
        <f>COUNTIF(K$4:K622,K622)</f>
        <v>0</v>
      </c>
    </row>
    <row r="623" spans="1:17" x14ac:dyDescent="0.25">
      <c r="A623" s="35">
        <f t="shared" si="55"/>
        <v>60001</v>
      </c>
      <c r="B623" s="8">
        <f t="shared" si="56"/>
        <v>44895</v>
      </c>
      <c r="C623" s="8">
        <f t="shared" si="57"/>
        <v>44860</v>
      </c>
      <c r="D623" s="38">
        <f t="shared" si="58"/>
        <v>149806.01999999999</v>
      </c>
      <c r="E623" s="39">
        <f t="shared" si="59"/>
        <v>15</v>
      </c>
      <c r="F623" s="42" t="s">
        <v>125</v>
      </c>
      <c r="G623" s="42" t="s">
        <v>1284</v>
      </c>
      <c r="H623" s="42" t="s">
        <v>1285</v>
      </c>
      <c r="I623" s="42" t="s">
        <v>105</v>
      </c>
      <c r="J623" s="44">
        <v>44895</v>
      </c>
      <c r="K623" s="43">
        <v>60001</v>
      </c>
      <c r="L623" s="44">
        <v>44860</v>
      </c>
      <c r="M623" s="8" t="str">
        <f>VLOOKUP(MONTH($J623),Lookup!$A$2:$B$13,2,0)&amp;" "&amp;YEAR($J623)</f>
        <v>Nov 2022</v>
      </c>
      <c r="N623" s="34">
        <f t="shared" si="54"/>
        <v>44895</v>
      </c>
      <c r="O623" s="8">
        <f>IF(ISERROR(VLOOKUP($I623,Lookup!$H$2:$I$11,2,0)),"",VLOOKUP($I623,Lookup!$H$2:$I$11,2,0))</f>
        <v>0.02</v>
      </c>
      <c r="P623" s="8">
        <f>COUNTIF(J$4:J623,J623)</f>
        <v>34</v>
      </c>
      <c r="Q623" s="8">
        <f>COUNTIF(K$4:K623,K623)</f>
        <v>16</v>
      </c>
    </row>
    <row r="624" spans="1:17" x14ac:dyDescent="0.25">
      <c r="A624" s="35">
        <f t="shared" si="55"/>
        <v>50001</v>
      </c>
      <c r="B624" s="8">
        <f t="shared" si="56"/>
        <v>44944</v>
      </c>
      <c r="C624" s="8">
        <f t="shared" si="57"/>
        <v>44851</v>
      </c>
      <c r="D624" s="38">
        <f t="shared" si="58"/>
        <v>139947.01999999999</v>
      </c>
      <c r="E624" s="39">
        <f t="shared" si="59"/>
        <v>28</v>
      </c>
      <c r="F624" s="42" t="s">
        <v>145</v>
      </c>
      <c r="G624" s="42" t="s">
        <v>1276</v>
      </c>
      <c r="H624" s="42" t="s">
        <v>1276</v>
      </c>
      <c r="I624" s="42" t="s">
        <v>105</v>
      </c>
      <c r="J624" s="44">
        <v>44944</v>
      </c>
      <c r="K624" s="43">
        <v>50001</v>
      </c>
      <c r="L624" s="44">
        <v>44851</v>
      </c>
      <c r="M624" s="8" t="str">
        <f>VLOOKUP(MONTH($J624),Lookup!$A$2:$B$13,2,0)&amp;" "&amp;YEAR($J624)</f>
        <v>Jan 2023</v>
      </c>
      <c r="N624" s="34">
        <f t="shared" si="54"/>
        <v>44944</v>
      </c>
      <c r="O624" s="8">
        <f>IF(ISERROR(VLOOKUP($I624,Lookup!$H$2:$I$11,2,0)),"",VLOOKUP($I624,Lookup!$H$2:$I$11,2,0))</f>
        <v>0.02</v>
      </c>
      <c r="P624" s="8">
        <f>COUNTIF(J$4:J624,J624)</f>
        <v>12</v>
      </c>
      <c r="Q624" s="8">
        <f>COUNTIF(K$4:K624,K624)</f>
        <v>139</v>
      </c>
    </row>
    <row r="625" spans="1:17" x14ac:dyDescent="0.25">
      <c r="A625" s="35">
        <f t="shared" si="55"/>
        <v>75001</v>
      </c>
      <c r="B625" s="8">
        <f t="shared" si="56"/>
        <v>44941</v>
      </c>
      <c r="C625" s="8">
        <f t="shared" si="57"/>
        <v>44908</v>
      </c>
      <c r="D625" s="38">
        <f t="shared" si="58"/>
        <v>164870.1</v>
      </c>
      <c r="E625" s="39">
        <f t="shared" si="59"/>
        <v>21</v>
      </c>
      <c r="F625" s="42" t="s">
        <v>281</v>
      </c>
      <c r="G625" s="42" t="s">
        <v>1286</v>
      </c>
      <c r="H625" s="42" t="s">
        <v>1287</v>
      </c>
      <c r="I625" s="42" t="s">
        <v>102</v>
      </c>
      <c r="J625" s="44">
        <v>44941</v>
      </c>
      <c r="K625" s="43">
        <v>75001</v>
      </c>
      <c r="L625" s="44">
        <v>44908</v>
      </c>
      <c r="M625" s="8" t="str">
        <f>VLOOKUP(MONTH($J625),Lookup!$A$2:$B$13,2,0)&amp;" "&amp;YEAR($J625)</f>
        <v>Jan 2023</v>
      </c>
      <c r="N625" s="34">
        <f t="shared" si="54"/>
        <v>44941</v>
      </c>
      <c r="O625" s="8">
        <f>IF(ISERROR(VLOOKUP($I625,Lookup!$H$2:$I$11,2,0)),"",VLOOKUP($I625,Lookup!$H$2:$I$11,2,0))</f>
        <v>0.1</v>
      </c>
      <c r="P625" s="8">
        <f>COUNTIF(J$4:J625,J625)</f>
        <v>10</v>
      </c>
      <c r="Q625" s="8">
        <f>COUNTIF(K$4:K625,K625)</f>
        <v>10</v>
      </c>
    </row>
    <row r="626" spans="1:17" x14ac:dyDescent="0.25">
      <c r="A626" s="35">
        <f t="shared" si="55"/>
        <v>50001</v>
      </c>
      <c r="B626" s="8">
        <f t="shared" si="56"/>
        <v>44925</v>
      </c>
      <c r="C626" s="8">
        <f t="shared" si="57"/>
        <v>44883</v>
      </c>
      <c r="D626" s="38">
        <f t="shared" si="58"/>
        <v>139970.01999999999</v>
      </c>
      <c r="E626" s="39">
        <f t="shared" si="59"/>
        <v>23</v>
      </c>
      <c r="F626" s="42" t="s">
        <v>114</v>
      </c>
      <c r="G626" s="42" t="s">
        <v>1288</v>
      </c>
      <c r="H626" s="42" t="s">
        <v>1289</v>
      </c>
      <c r="I626" s="42" t="s">
        <v>105</v>
      </c>
      <c r="J626" s="44">
        <v>44925</v>
      </c>
      <c r="K626" s="43">
        <v>50001</v>
      </c>
      <c r="L626" s="44">
        <v>44883</v>
      </c>
      <c r="M626" s="8" t="str">
        <f>VLOOKUP(MONTH($J626),Lookup!$A$2:$B$13,2,0)&amp;" "&amp;YEAR($J626)</f>
        <v>Dec 2022</v>
      </c>
      <c r="N626" s="34">
        <f t="shared" si="54"/>
        <v>44925</v>
      </c>
      <c r="O626" s="8">
        <f>IF(ISERROR(VLOOKUP($I626,Lookup!$H$2:$I$11,2,0)),"",VLOOKUP($I626,Lookup!$H$2:$I$11,2,0))</f>
        <v>0.02</v>
      </c>
      <c r="P626" s="8">
        <f>COUNTIF(J$4:J626,J626)</f>
        <v>21</v>
      </c>
      <c r="Q626" s="8">
        <f>COUNTIF(K$4:K626,K626)</f>
        <v>140</v>
      </c>
    </row>
    <row r="627" spans="1:17" x14ac:dyDescent="0.25">
      <c r="A627" s="35">
        <f t="shared" si="55"/>
        <v>0</v>
      </c>
      <c r="B627" s="8">
        <f t="shared" si="56"/>
        <v>44910</v>
      </c>
      <c r="C627" s="8">
        <f t="shared" si="57"/>
        <v>44848</v>
      </c>
      <c r="D627" s="38">
        <f t="shared" si="58"/>
        <v>89772.02</v>
      </c>
      <c r="E627" s="39">
        <f t="shared" si="59"/>
        <v>46</v>
      </c>
      <c r="F627" s="42" t="s">
        <v>254</v>
      </c>
      <c r="G627" s="42" t="s">
        <v>1290</v>
      </c>
      <c r="H627" s="42" t="s">
        <v>1290</v>
      </c>
      <c r="I627" s="42" t="s">
        <v>105</v>
      </c>
      <c r="J627" s="44">
        <v>44910</v>
      </c>
      <c r="K627" s="43"/>
      <c r="L627" s="44">
        <v>44848</v>
      </c>
      <c r="M627" s="8" t="str">
        <f>VLOOKUP(MONTH($J627),Lookup!$A$2:$B$13,2,0)&amp;" "&amp;YEAR($J627)</f>
        <v>Dec 2022</v>
      </c>
      <c r="N627" s="34">
        <f t="shared" si="54"/>
        <v>44910</v>
      </c>
      <c r="O627" s="8">
        <f>IF(ISERROR(VLOOKUP($I627,Lookup!$H$2:$I$11,2,0)),"",VLOOKUP($I627,Lookup!$H$2:$I$11,2,0))</f>
        <v>0.02</v>
      </c>
      <c r="P627" s="8">
        <f>COUNTIF(J$4:J627,J627)</f>
        <v>14</v>
      </c>
      <c r="Q627" s="8">
        <f>COUNTIF(K$4:K627,K627)</f>
        <v>0</v>
      </c>
    </row>
    <row r="628" spans="1:17" x14ac:dyDescent="0.25">
      <c r="A628" s="35">
        <f t="shared" si="55"/>
        <v>0</v>
      </c>
      <c r="B628" s="8">
        <f t="shared" si="56"/>
        <v>44985</v>
      </c>
      <c r="C628" s="8">
        <f t="shared" si="57"/>
        <v>44881</v>
      </c>
      <c r="D628" s="38">
        <f t="shared" si="58"/>
        <v>89889.02</v>
      </c>
      <c r="E628" s="39">
        <f t="shared" si="59"/>
        <v>30</v>
      </c>
      <c r="F628" s="42" t="s">
        <v>106</v>
      </c>
      <c r="G628" s="42" t="s">
        <v>1291</v>
      </c>
      <c r="H628" s="42" t="s">
        <v>1291</v>
      </c>
      <c r="I628" s="42" t="s">
        <v>105</v>
      </c>
      <c r="J628" s="44">
        <v>44985</v>
      </c>
      <c r="K628" s="43"/>
      <c r="L628" s="44">
        <v>44881</v>
      </c>
      <c r="M628" s="8" t="str">
        <f>VLOOKUP(MONTH($J628),Lookup!$A$2:$B$13,2,0)&amp;" "&amp;YEAR($J628)</f>
        <v>Feb 2023</v>
      </c>
      <c r="N628" s="34">
        <f t="shared" si="54"/>
        <v>44985</v>
      </c>
      <c r="O628" s="8">
        <f>IF(ISERROR(VLOOKUP($I628,Lookup!$H$2:$I$11,2,0)),"",VLOOKUP($I628,Lookup!$H$2:$I$11,2,0))</f>
        <v>0.02</v>
      </c>
      <c r="P628" s="8">
        <f>COUNTIF(J$4:J628,J628)</f>
        <v>23</v>
      </c>
      <c r="Q628" s="8">
        <f>COUNTIF(K$4:K628,K628)</f>
        <v>0</v>
      </c>
    </row>
    <row r="629" spans="1:17" x14ac:dyDescent="0.25">
      <c r="A629" s="35">
        <f t="shared" si="55"/>
        <v>75001</v>
      </c>
      <c r="B629" s="8">
        <f t="shared" si="56"/>
        <v>44957</v>
      </c>
      <c r="C629" s="8">
        <f t="shared" si="57"/>
        <v>44893</v>
      </c>
      <c r="D629" s="38">
        <f t="shared" si="58"/>
        <v>164895.01999999999</v>
      </c>
      <c r="E629" s="39">
        <f t="shared" si="59"/>
        <v>9</v>
      </c>
      <c r="F629" s="42" t="s">
        <v>176</v>
      </c>
      <c r="G629" s="42" t="s">
        <v>1292</v>
      </c>
      <c r="H629" s="42" t="s">
        <v>1293</v>
      </c>
      <c r="I629" s="42" t="s">
        <v>105</v>
      </c>
      <c r="J629" s="44">
        <v>44957</v>
      </c>
      <c r="K629" s="43">
        <v>75001</v>
      </c>
      <c r="L629" s="44">
        <v>44893</v>
      </c>
      <c r="M629" s="8" t="str">
        <f>VLOOKUP(MONTH($J629),Lookup!$A$2:$B$13,2,0)&amp;" "&amp;YEAR($J629)</f>
        <v>Jan 2023</v>
      </c>
      <c r="N629" s="34">
        <f t="shared" si="54"/>
        <v>44957</v>
      </c>
      <c r="O629" s="8">
        <f>IF(ISERROR(VLOOKUP($I629,Lookup!$H$2:$I$11,2,0)),"",VLOOKUP($I629,Lookup!$H$2:$I$11,2,0))</f>
        <v>0.02</v>
      </c>
      <c r="P629" s="8">
        <f>COUNTIF(J$4:J629,J629)</f>
        <v>33</v>
      </c>
      <c r="Q629" s="8">
        <f>COUNTIF(K$4:K629,K629)</f>
        <v>11</v>
      </c>
    </row>
    <row r="630" spans="1:17" x14ac:dyDescent="0.25">
      <c r="A630" s="35">
        <f t="shared" si="55"/>
        <v>75000</v>
      </c>
      <c r="B630" s="8">
        <f t="shared" si="56"/>
        <v>44937</v>
      </c>
      <c r="C630" s="8">
        <f t="shared" si="57"/>
        <v>44902</v>
      </c>
      <c r="D630" s="38">
        <f t="shared" si="58"/>
        <v>164861.01999999999</v>
      </c>
      <c r="E630" s="39">
        <f t="shared" si="59"/>
        <v>12</v>
      </c>
      <c r="F630" s="42" t="s">
        <v>296</v>
      </c>
      <c r="G630" s="42" t="s">
        <v>1294</v>
      </c>
      <c r="H630" s="42" t="s">
        <v>1295</v>
      </c>
      <c r="I630" s="42" t="s">
        <v>105</v>
      </c>
      <c r="J630" s="44">
        <v>44937</v>
      </c>
      <c r="K630" s="43">
        <v>75000</v>
      </c>
      <c r="L630" s="44">
        <v>44902</v>
      </c>
      <c r="M630" s="8" t="str">
        <f>VLOOKUP(MONTH($J630),Lookup!$A$2:$B$13,2,0)&amp;" "&amp;YEAR($J630)</f>
        <v>Jan 2023</v>
      </c>
      <c r="N630" s="34">
        <f t="shared" si="54"/>
        <v>44937</v>
      </c>
      <c r="O630" s="8">
        <f>IF(ISERROR(VLOOKUP($I630,Lookup!$H$2:$I$11,2,0)),"",VLOOKUP($I630,Lookup!$H$2:$I$11,2,0))</f>
        <v>0.02</v>
      </c>
      <c r="P630" s="8">
        <f>COUNTIF(J$4:J630,J630)</f>
        <v>7</v>
      </c>
      <c r="Q630" s="8">
        <f>COUNTIF(K$4:K630,K630)</f>
        <v>15</v>
      </c>
    </row>
    <row r="631" spans="1:17" x14ac:dyDescent="0.25">
      <c r="A631" s="35">
        <f t="shared" si="55"/>
        <v>75000</v>
      </c>
      <c r="B631" s="8">
        <f t="shared" si="56"/>
        <v>44895</v>
      </c>
      <c r="C631" s="8">
        <f t="shared" si="57"/>
        <v>44861</v>
      </c>
      <c r="D631" s="38">
        <f t="shared" si="58"/>
        <v>164807.01999999999</v>
      </c>
      <c r="E631" s="39">
        <f t="shared" si="59"/>
        <v>11</v>
      </c>
      <c r="F631" s="42" t="s">
        <v>208</v>
      </c>
      <c r="G631" s="42" t="s">
        <v>1296</v>
      </c>
      <c r="H631" s="42" t="s">
        <v>1297</v>
      </c>
      <c r="I631" s="42" t="s">
        <v>105</v>
      </c>
      <c r="J631" s="44">
        <v>44895</v>
      </c>
      <c r="K631" s="43">
        <v>75000</v>
      </c>
      <c r="L631" s="44">
        <v>44861</v>
      </c>
      <c r="M631" s="8" t="str">
        <f>VLOOKUP(MONTH($J631),Lookup!$A$2:$B$13,2,0)&amp;" "&amp;YEAR($J631)</f>
        <v>Nov 2022</v>
      </c>
      <c r="N631" s="34">
        <f t="shared" si="54"/>
        <v>44895</v>
      </c>
      <c r="O631" s="8">
        <f>IF(ISERROR(VLOOKUP($I631,Lookup!$H$2:$I$11,2,0)),"",VLOOKUP($I631,Lookup!$H$2:$I$11,2,0))</f>
        <v>0.02</v>
      </c>
      <c r="P631" s="8">
        <f>COUNTIF(J$4:J631,J631)</f>
        <v>35</v>
      </c>
      <c r="Q631" s="8">
        <f>COUNTIF(K$4:K631,K631)</f>
        <v>16</v>
      </c>
    </row>
    <row r="632" spans="1:17" ht="30" x14ac:dyDescent="0.25">
      <c r="A632" s="35">
        <f t="shared" si="55"/>
        <v>50001</v>
      </c>
      <c r="B632" s="8">
        <f t="shared" si="56"/>
        <v>44895</v>
      </c>
      <c r="C632" s="8">
        <f t="shared" si="57"/>
        <v>0</v>
      </c>
      <c r="D632" s="38">
        <f t="shared" si="58"/>
        <v>95073.02</v>
      </c>
      <c r="E632" s="39">
        <f t="shared" si="59"/>
        <v>24</v>
      </c>
      <c r="F632" s="42" t="s">
        <v>114</v>
      </c>
      <c r="G632" s="42" t="s">
        <v>1298</v>
      </c>
      <c r="H632" s="42" t="s">
        <v>1298</v>
      </c>
      <c r="I632" s="42" t="s">
        <v>105</v>
      </c>
      <c r="J632" s="44">
        <v>44895</v>
      </c>
      <c r="K632" s="43">
        <v>50001</v>
      </c>
      <c r="L632" s="43"/>
      <c r="M632" s="8" t="str">
        <f>VLOOKUP(MONTH($J632),Lookup!$A$2:$B$13,2,0)&amp;" "&amp;YEAR($J632)</f>
        <v>Nov 2022</v>
      </c>
      <c r="N632" s="34">
        <f t="shared" si="54"/>
        <v>44895</v>
      </c>
      <c r="O632" s="8">
        <f>IF(ISERROR(VLOOKUP($I632,Lookup!$H$2:$I$11,2,0)),"",VLOOKUP($I632,Lookup!$H$2:$I$11,2,0))</f>
        <v>0.02</v>
      </c>
      <c r="P632" s="8">
        <f>COUNTIF(J$4:J632,J632)</f>
        <v>36</v>
      </c>
      <c r="Q632" s="8">
        <f>COUNTIF(K$4:K632,K632)</f>
        <v>141</v>
      </c>
    </row>
    <row r="633" spans="1:17" ht="30" x14ac:dyDescent="0.25">
      <c r="A633" s="35">
        <f t="shared" si="55"/>
        <v>0</v>
      </c>
      <c r="B633" s="8">
        <f t="shared" si="56"/>
        <v>44957</v>
      </c>
      <c r="C633" s="8">
        <f t="shared" si="57"/>
        <v>44894</v>
      </c>
      <c r="D633" s="38">
        <f t="shared" si="58"/>
        <v>89885.02</v>
      </c>
      <c r="E633" s="39">
        <f t="shared" si="59"/>
        <v>23</v>
      </c>
      <c r="F633" s="42" t="s">
        <v>198</v>
      </c>
      <c r="G633" s="42" t="s">
        <v>1299</v>
      </c>
      <c r="H633" s="42" t="s">
        <v>1300</v>
      </c>
      <c r="I633" s="42" t="s">
        <v>105</v>
      </c>
      <c r="J633" s="44">
        <v>44957</v>
      </c>
      <c r="K633" s="43"/>
      <c r="L633" s="44">
        <v>44894</v>
      </c>
      <c r="M633" s="8" t="str">
        <f>VLOOKUP(MONTH($J633),Lookup!$A$2:$B$13,2,0)&amp;" "&amp;YEAR($J633)</f>
        <v>Jan 2023</v>
      </c>
      <c r="N633" s="34">
        <f t="shared" si="54"/>
        <v>44957</v>
      </c>
      <c r="O633" s="8">
        <f>IF(ISERROR(VLOOKUP($I633,Lookup!$H$2:$I$11,2,0)),"",VLOOKUP($I633,Lookup!$H$2:$I$11,2,0))</f>
        <v>0.02</v>
      </c>
      <c r="P633" s="8">
        <f>COUNTIF(J$4:J633,J633)</f>
        <v>34</v>
      </c>
      <c r="Q633" s="8">
        <f>COUNTIF(K$4:K633,K633)</f>
        <v>0</v>
      </c>
    </row>
    <row r="634" spans="1:17" ht="30" x14ac:dyDescent="0.25">
      <c r="A634" s="35">
        <f t="shared" si="55"/>
        <v>50001</v>
      </c>
      <c r="B634" s="8">
        <f t="shared" si="56"/>
        <v>44917</v>
      </c>
      <c r="C634" s="8">
        <f t="shared" si="57"/>
        <v>44894</v>
      </c>
      <c r="D634" s="38">
        <f t="shared" si="58"/>
        <v>139957.01999999999</v>
      </c>
      <c r="E634" s="39">
        <f t="shared" si="59"/>
        <v>9</v>
      </c>
      <c r="F634" s="42" t="s">
        <v>169</v>
      </c>
      <c r="G634" s="42" t="s">
        <v>1301</v>
      </c>
      <c r="H634" s="42" t="s">
        <v>1302</v>
      </c>
      <c r="I634" s="42" t="s">
        <v>105</v>
      </c>
      <c r="J634" s="44">
        <v>44917</v>
      </c>
      <c r="K634" s="43">
        <v>50001</v>
      </c>
      <c r="L634" s="44">
        <v>44894</v>
      </c>
      <c r="M634" s="8" t="str">
        <f>VLOOKUP(MONTH($J634),Lookup!$A$2:$B$13,2,0)&amp;" "&amp;YEAR($J634)</f>
        <v>Dec 2022</v>
      </c>
      <c r="N634" s="34">
        <f t="shared" si="54"/>
        <v>44917</v>
      </c>
      <c r="O634" s="8">
        <f>IF(ISERROR(VLOOKUP($I634,Lookup!$H$2:$I$11,2,0)),"",VLOOKUP($I634,Lookup!$H$2:$I$11,2,0))</f>
        <v>0.02</v>
      </c>
      <c r="P634" s="8">
        <f>COUNTIF(J$4:J634,J634)</f>
        <v>3</v>
      </c>
      <c r="Q634" s="8">
        <f>COUNTIF(K$4:K634,K634)</f>
        <v>142</v>
      </c>
    </row>
    <row r="635" spans="1:17" x14ac:dyDescent="0.25">
      <c r="A635" s="35">
        <f t="shared" si="55"/>
        <v>350000</v>
      </c>
      <c r="B635" s="8">
        <f t="shared" si="56"/>
        <v>44883</v>
      </c>
      <c r="C635" s="8">
        <f t="shared" si="57"/>
        <v>44907</v>
      </c>
      <c r="D635" s="38">
        <f t="shared" si="58"/>
        <v>439797.02</v>
      </c>
      <c r="E635" s="39">
        <f t="shared" si="59"/>
        <v>6</v>
      </c>
      <c r="F635" s="42" t="s">
        <v>114</v>
      </c>
      <c r="G635" s="42" t="s">
        <v>886</v>
      </c>
      <c r="H635" s="42" t="s">
        <v>1303</v>
      </c>
      <c r="I635" s="42" t="s">
        <v>105</v>
      </c>
      <c r="J635" s="44">
        <v>44883</v>
      </c>
      <c r="K635" s="43">
        <v>350000</v>
      </c>
      <c r="L635" s="44">
        <v>44907</v>
      </c>
      <c r="M635" s="8" t="str">
        <f>VLOOKUP(MONTH($J635),Lookup!$A$2:$B$13,2,0)&amp;" "&amp;YEAR($J635)</f>
        <v>Nov 2022</v>
      </c>
      <c r="N635" s="34">
        <f t="shared" si="54"/>
        <v>44883</v>
      </c>
      <c r="O635" s="8">
        <f>IF(ISERROR(VLOOKUP($I635,Lookup!$H$2:$I$11,2,0)),"",VLOOKUP($I635,Lookup!$H$2:$I$11,2,0))</f>
        <v>0.02</v>
      </c>
      <c r="P635" s="8">
        <f>COUNTIF(J$4:J635,J635)</f>
        <v>3</v>
      </c>
      <c r="Q635" s="8">
        <f>COUNTIF(K$4:K635,K635)</f>
        <v>4</v>
      </c>
    </row>
    <row r="636" spans="1:17" x14ac:dyDescent="0.25">
      <c r="A636" s="35">
        <f t="shared" si="55"/>
        <v>100001</v>
      </c>
      <c r="B636" s="8">
        <f t="shared" si="56"/>
        <v>44956</v>
      </c>
      <c r="C636" s="8">
        <f t="shared" si="57"/>
        <v>44907</v>
      </c>
      <c r="D636" s="38">
        <f t="shared" si="58"/>
        <v>189904.1</v>
      </c>
      <c r="E636" s="39">
        <f t="shared" si="59"/>
        <v>2</v>
      </c>
      <c r="F636" s="42" t="s">
        <v>145</v>
      </c>
      <c r="G636" s="42" t="s">
        <v>1304</v>
      </c>
      <c r="H636" s="42" t="s">
        <v>1305</v>
      </c>
      <c r="I636" s="42" t="s">
        <v>102</v>
      </c>
      <c r="J636" s="44">
        <v>44956</v>
      </c>
      <c r="K636" s="43">
        <v>100001</v>
      </c>
      <c r="L636" s="44">
        <v>44907</v>
      </c>
      <c r="M636" s="8" t="str">
        <f>VLOOKUP(MONTH($J636),Lookup!$A$2:$B$13,2,0)&amp;" "&amp;YEAR($J636)</f>
        <v>Jan 2023</v>
      </c>
      <c r="N636" s="34">
        <f t="shared" si="54"/>
        <v>44956</v>
      </c>
      <c r="O636" s="8">
        <f>IF(ISERROR(VLOOKUP($I636,Lookup!$H$2:$I$11,2,0)),"",VLOOKUP($I636,Lookup!$H$2:$I$11,2,0))</f>
        <v>0.1</v>
      </c>
      <c r="P636" s="8">
        <f>COUNTIF(J$4:J636,J636)</f>
        <v>2</v>
      </c>
      <c r="Q636" s="8">
        <f>COUNTIF(K$4:K636,K636)</f>
        <v>38</v>
      </c>
    </row>
    <row r="637" spans="1:17" x14ac:dyDescent="0.25">
      <c r="A637" s="35">
        <f t="shared" si="55"/>
        <v>500000</v>
      </c>
      <c r="B637" s="8">
        <f t="shared" si="56"/>
        <v>44957</v>
      </c>
      <c r="C637" s="8">
        <f t="shared" si="57"/>
        <v>44883</v>
      </c>
      <c r="D637" s="38">
        <f t="shared" si="58"/>
        <v>589886.02</v>
      </c>
      <c r="E637" s="39">
        <f t="shared" si="59"/>
        <v>1</v>
      </c>
      <c r="F637" s="42" t="s">
        <v>309</v>
      </c>
      <c r="G637" s="42" t="s">
        <v>1306</v>
      </c>
      <c r="H637" s="42" t="s">
        <v>1306</v>
      </c>
      <c r="I637" s="42" t="s">
        <v>105</v>
      </c>
      <c r="J637" s="44">
        <v>44957</v>
      </c>
      <c r="K637" s="43">
        <v>500000</v>
      </c>
      <c r="L637" s="44">
        <v>44883</v>
      </c>
      <c r="M637" s="8" t="str">
        <f>VLOOKUP(MONTH($J637),Lookup!$A$2:$B$13,2,0)&amp;" "&amp;YEAR($J637)</f>
        <v>Jan 2023</v>
      </c>
      <c r="N637" s="34">
        <f t="shared" si="54"/>
        <v>44957</v>
      </c>
      <c r="O637" s="8">
        <f>IF(ISERROR(VLOOKUP($I637,Lookup!$H$2:$I$11,2,0)),"",VLOOKUP($I637,Lookup!$H$2:$I$11,2,0))</f>
        <v>0.02</v>
      </c>
      <c r="P637" s="8">
        <f>COUNTIF(J$4:J637,J637)</f>
        <v>35</v>
      </c>
      <c r="Q637" s="8">
        <f>COUNTIF(K$4:K637,K637)</f>
        <v>11</v>
      </c>
    </row>
    <row r="638" spans="1:17" x14ac:dyDescent="0.25">
      <c r="A638" s="35">
        <f t="shared" si="55"/>
        <v>50001</v>
      </c>
      <c r="B638" s="8">
        <f t="shared" si="56"/>
        <v>44893</v>
      </c>
      <c r="C638" s="8">
        <f t="shared" si="57"/>
        <v>44879</v>
      </c>
      <c r="D638" s="38">
        <f t="shared" si="58"/>
        <v>139923.01999999999</v>
      </c>
      <c r="E638" s="39">
        <f t="shared" si="59"/>
        <v>9</v>
      </c>
      <c r="F638" s="42" t="s">
        <v>148</v>
      </c>
      <c r="G638" s="42" t="s">
        <v>1307</v>
      </c>
      <c r="H638" s="42" t="s">
        <v>1308</v>
      </c>
      <c r="I638" s="42" t="s">
        <v>105</v>
      </c>
      <c r="J638" s="44">
        <v>44893</v>
      </c>
      <c r="K638" s="43">
        <v>50001</v>
      </c>
      <c r="L638" s="44">
        <v>44879</v>
      </c>
      <c r="M638" s="8" t="str">
        <f>VLOOKUP(MONTH($J638),Lookup!$A$2:$B$13,2,0)&amp;" "&amp;YEAR($J638)</f>
        <v>Nov 2022</v>
      </c>
      <c r="N638" s="34">
        <f t="shared" si="54"/>
        <v>44893</v>
      </c>
      <c r="O638" s="8">
        <f>IF(ISERROR(VLOOKUP($I638,Lookup!$H$2:$I$11,2,0)),"",VLOOKUP($I638,Lookup!$H$2:$I$11,2,0))</f>
        <v>0.02</v>
      </c>
      <c r="P638" s="8">
        <f>COUNTIF(J$4:J638,J638)</f>
        <v>7</v>
      </c>
      <c r="Q638" s="8">
        <f>COUNTIF(K$4:K638,K638)</f>
        <v>143</v>
      </c>
    </row>
    <row r="639" spans="1:17" x14ac:dyDescent="0.25">
      <c r="A639" s="35">
        <f t="shared" si="55"/>
        <v>100001</v>
      </c>
      <c r="B639" s="8">
        <f t="shared" si="56"/>
        <v>44896</v>
      </c>
      <c r="C639" s="8">
        <f t="shared" si="57"/>
        <v>44866</v>
      </c>
      <c r="D639" s="38">
        <f t="shared" si="58"/>
        <v>189818.1</v>
      </c>
      <c r="E639" s="39">
        <f t="shared" si="59"/>
        <v>3</v>
      </c>
      <c r="F639" s="42" t="s">
        <v>183</v>
      </c>
      <c r="G639" s="42" t="s">
        <v>1309</v>
      </c>
      <c r="H639" s="42" t="s">
        <v>1309</v>
      </c>
      <c r="I639" s="42" t="s">
        <v>102</v>
      </c>
      <c r="J639" s="44">
        <v>44896</v>
      </c>
      <c r="K639" s="43">
        <v>100001</v>
      </c>
      <c r="L639" s="44">
        <v>44866</v>
      </c>
      <c r="M639" s="8" t="str">
        <f>VLOOKUP(MONTH($J639),Lookup!$A$2:$B$13,2,0)&amp;" "&amp;YEAR($J639)</f>
        <v>Dec 2022</v>
      </c>
      <c r="N639" s="34">
        <f t="shared" si="54"/>
        <v>44896</v>
      </c>
      <c r="O639" s="8">
        <f>IF(ISERROR(VLOOKUP($I639,Lookup!$H$2:$I$11,2,0)),"",VLOOKUP($I639,Lookup!$H$2:$I$11,2,0))</f>
        <v>0.1</v>
      </c>
      <c r="P639" s="8">
        <f>COUNTIF(J$4:J639,J639)</f>
        <v>16</v>
      </c>
      <c r="Q639" s="8">
        <f>COUNTIF(K$4:K639,K639)</f>
        <v>39</v>
      </c>
    </row>
    <row r="640" spans="1:17" x14ac:dyDescent="0.25">
      <c r="A640" s="35">
        <f t="shared" si="55"/>
        <v>100000</v>
      </c>
      <c r="B640" s="8">
        <f t="shared" si="56"/>
        <v>44924</v>
      </c>
      <c r="C640" s="8">
        <f t="shared" si="57"/>
        <v>44902</v>
      </c>
      <c r="D640" s="38">
        <f t="shared" si="58"/>
        <v>189854.02</v>
      </c>
      <c r="E640" s="39">
        <f t="shared" si="59"/>
        <v>10</v>
      </c>
      <c r="F640" s="42" t="s">
        <v>268</v>
      </c>
      <c r="G640" s="42" t="s">
        <v>1310</v>
      </c>
      <c r="H640" s="42" t="s">
        <v>1311</v>
      </c>
      <c r="I640" s="42" t="s">
        <v>105</v>
      </c>
      <c r="J640" s="44">
        <v>44924</v>
      </c>
      <c r="K640" s="43">
        <v>100000</v>
      </c>
      <c r="L640" s="44">
        <v>44902</v>
      </c>
      <c r="M640" s="8" t="str">
        <f>VLOOKUP(MONTH($J640),Lookup!$A$2:$B$13,2,0)&amp;" "&amp;YEAR($J640)</f>
        <v>Dec 2022</v>
      </c>
      <c r="N640" s="34">
        <f t="shared" si="54"/>
        <v>44924</v>
      </c>
      <c r="O640" s="8">
        <f>IF(ISERROR(VLOOKUP($I640,Lookup!$H$2:$I$11,2,0)),"",VLOOKUP($I640,Lookup!$H$2:$I$11,2,0))</f>
        <v>0.02</v>
      </c>
      <c r="P640" s="8">
        <f>COUNTIF(J$4:J640,J640)</f>
        <v>5</v>
      </c>
      <c r="Q640" s="8">
        <f>COUNTIF(K$4:K640,K640)</f>
        <v>23</v>
      </c>
    </row>
    <row r="641" spans="1:17" x14ac:dyDescent="0.25">
      <c r="A641" s="35">
        <f t="shared" si="55"/>
        <v>50001</v>
      </c>
      <c r="B641" s="8">
        <f t="shared" si="56"/>
        <v>45016</v>
      </c>
      <c r="C641" s="8">
        <f t="shared" si="57"/>
        <v>44944</v>
      </c>
      <c r="D641" s="38">
        <f t="shared" si="58"/>
        <v>140112.01999999999</v>
      </c>
      <c r="E641" s="39">
        <f t="shared" si="59"/>
        <v>5</v>
      </c>
      <c r="F641" s="42" t="s">
        <v>169</v>
      </c>
      <c r="G641" s="42" t="s">
        <v>1312</v>
      </c>
      <c r="H641" s="42" t="s">
        <v>1313</v>
      </c>
      <c r="I641" s="42" t="s">
        <v>105</v>
      </c>
      <c r="J641" s="44">
        <v>45016</v>
      </c>
      <c r="K641" s="43">
        <v>50001</v>
      </c>
      <c r="L641" s="44">
        <v>44944</v>
      </c>
      <c r="M641" s="8" t="str">
        <f>VLOOKUP(MONTH($J641),Lookup!$A$2:$B$13,2,0)&amp;" "&amp;YEAR($J641)</f>
        <v>Mar 2023</v>
      </c>
      <c r="N641" s="34">
        <f t="shared" si="54"/>
        <v>45016</v>
      </c>
      <c r="O641" s="8">
        <f>IF(ISERROR(VLOOKUP($I641,Lookup!$H$2:$I$11,2,0)),"",VLOOKUP($I641,Lookup!$H$2:$I$11,2,0))</f>
        <v>0.02</v>
      </c>
      <c r="P641" s="8">
        <f>COUNTIF(J$4:J641,J641)</f>
        <v>7</v>
      </c>
      <c r="Q641" s="8">
        <f>COUNTIF(K$4:K641,K641)</f>
        <v>144</v>
      </c>
    </row>
    <row r="642" spans="1:17" x14ac:dyDescent="0.25">
      <c r="A642" s="35">
        <f t="shared" si="55"/>
        <v>50000</v>
      </c>
      <c r="B642" s="8">
        <f t="shared" si="56"/>
        <v>44923</v>
      </c>
      <c r="C642" s="8">
        <f t="shared" si="57"/>
        <v>44901</v>
      </c>
      <c r="D642" s="38">
        <f t="shared" si="58"/>
        <v>139914.01999999999</v>
      </c>
      <c r="E642" s="39">
        <f t="shared" si="59"/>
        <v>23</v>
      </c>
      <c r="F642" s="42" t="s">
        <v>125</v>
      </c>
      <c r="G642" s="42" t="s">
        <v>1314</v>
      </c>
      <c r="H642" s="42" t="s">
        <v>1315</v>
      </c>
      <c r="I642" s="42" t="s">
        <v>105</v>
      </c>
      <c r="J642" s="44">
        <v>44923</v>
      </c>
      <c r="K642" s="43">
        <v>50000</v>
      </c>
      <c r="L642" s="44">
        <v>44901</v>
      </c>
      <c r="M642" s="8" t="str">
        <f>VLOOKUP(MONTH($J642),Lookup!$A$2:$B$13,2,0)&amp;" "&amp;YEAR($J642)</f>
        <v>Dec 2022</v>
      </c>
      <c r="N642" s="34">
        <f t="shared" si="54"/>
        <v>44923</v>
      </c>
      <c r="O642" s="8">
        <f>IF(ISERROR(VLOOKUP($I642,Lookup!$H$2:$I$11,2,0)),"",VLOOKUP($I642,Lookup!$H$2:$I$11,2,0))</f>
        <v>0.02</v>
      </c>
      <c r="P642" s="8">
        <f>COUNTIF(J$4:J642,J642)</f>
        <v>14</v>
      </c>
      <c r="Q642" s="8">
        <f>COUNTIF(K$4:K642,K642)</f>
        <v>76</v>
      </c>
    </row>
    <row r="643" spans="1:17" x14ac:dyDescent="0.25">
      <c r="A643" s="35">
        <f t="shared" si="55"/>
        <v>50001</v>
      </c>
      <c r="B643" s="8">
        <f t="shared" si="56"/>
        <v>44914</v>
      </c>
      <c r="C643" s="8">
        <f t="shared" si="57"/>
        <v>44900</v>
      </c>
      <c r="D643" s="38">
        <f t="shared" si="58"/>
        <v>139970.01999999999</v>
      </c>
      <c r="E643" s="39">
        <f t="shared" si="59"/>
        <v>10</v>
      </c>
      <c r="F643" s="42" t="s">
        <v>299</v>
      </c>
      <c r="G643" s="42" t="s">
        <v>1316</v>
      </c>
      <c r="H643" s="42" t="s">
        <v>1317</v>
      </c>
      <c r="I643" s="42" t="s">
        <v>105</v>
      </c>
      <c r="J643" s="44">
        <v>44914</v>
      </c>
      <c r="K643" s="43">
        <v>50001</v>
      </c>
      <c r="L643" s="44">
        <v>44900</v>
      </c>
      <c r="M643" s="8" t="str">
        <f>VLOOKUP(MONTH($J643),Lookup!$A$2:$B$13,2,0)&amp;" "&amp;YEAR($J643)</f>
        <v>Dec 2022</v>
      </c>
      <c r="N643" s="34">
        <f t="shared" si="54"/>
        <v>44914</v>
      </c>
      <c r="O643" s="8">
        <f>IF(ISERROR(VLOOKUP($I643,Lookup!$H$2:$I$11,2,0)),"",VLOOKUP($I643,Lookup!$H$2:$I$11,2,0))</f>
        <v>0.02</v>
      </c>
      <c r="P643" s="8">
        <f>COUNTIF(J$4:J643,J643)</f>
        <v>10</v>
      </c>
      <c r="Q643" s="8">
        <f>COUNTIF(K$4:K643,K643)</f>
        <v>145</v>
      </c>
    </row>
    <row r="644" spans="1:17" x14ac:dyDescent="0.25">
      <c r="A644" s="35">
        <f t="shared" si="55"/>
        <v>100000</v>
      </c>
      <c r="B644" s="8">
        <f t="shared" si="56"/>
        <v>44928</v>
      </c>
      <c r="C644" s="8">
        <f t="shared" si="57"/>
        <v>44903</v>
      </c>
      <c r="D644" s="38">
        <f t="shared" si="58"/>
        <v>189870.1</v>
      </c>
      <c r="E644" s="39">
        <f t="shared" si="59"/>
        <v>4</v>
      </c>
      <c r="F644" s="42" t="s">
        <v>148</v>
      </c>
      <c r="G644" s="42" t="s">
        <v>1318</v>
      </c>
      <c r="H644" s="42" t="s">
        <v>1319</v>
      </c>
      <c r="I644" s="42" t="s">
        <v>102</v>
      </c>
      <c r="J644" s="44">
        <v>44928</v>
      </c>
      <c r="K644" s="43">
        <v>100000</v>
      </c>
      <c r="L644" s="44">
        <v>44903</v>
      </c>
      <c r="M644" s="8" t="str">
        <f>VLOOKUP(MONTH($J644),Lookup!$A$2:$B$13,2,0)&amp;" "&amp;YEAR($J644)</f>
        <v>Jan 2023</v>
      </c>
      <c r="N644" s="34">
        <f t="shared" ref="N644:N707" si="60">IF(ISBLANK($J644),"1/1/9999",J644)</f>
        <v>44928</v>
      </c>
      <c r="O644" s="8">
        <f>IF(ISERROR(VLOOKUP($I644,Lookup!$H$2:$I$11,2,0)),"",VLOOKUP($I644,Lookup!$H$2:$I$11,2,0))</f>
        <v>0.1</v>
      </c>
      <c r="P644" s="8">
        <f>COUNTIF(J$4:J644,J644)</f>
        <v>15</v>
      </c>
      <c r="Q644" s="8">
        <f>COUNTIF(K$4:K644,K644)</f>
        <v>24</v>
      </c>
    </row>
    <row r="645" spans="1:17" x14ac:dyDescent="0.25">
      <c r="A645" s="35">
        <f t="shared" ref="A645:A708" si="61">K645</f>
        <v>50001</v>
      </c>
      <c r="B645" s="8">
        <f t="shared" ref="B645:B708" si="62">J645</f>
        <v>44957</v>
      </c>
      <c r="C645" s="8">
        <f t="shared" ref="C645:C708" si="63">L645</f>
        <v>44907</v>
      </c>
      <c r="D645" s="38">
        <f t="shared" ref="D645:D708" si="64">SUM(A645:C645)+SUM(O645:Q645)</f>
        <v>140047.01999999999</v>
      </c>
      <c r="E645" s="39">
        <f t="shared" ref="E645:E708" si="65">IF($D645="","",COUNTIFS($F$4:$F$5000,$F645,$D$4:$D$5000,"&gt;"&amp;$D645))</f>
        <v>16</v>
      </c>
      <c r="F645" s="42" t="s">
        <v>176</v>
      </c>
      <c r="G645" s="42" t="s">
        <v>1320</v>
      </c>
      <c r="H645" s="42" t="s">
        <v>1321</v>
      </c>
      <c r="I645" s="42" t="s">
        <v>105</v>
      </c>
      <c r="J645" s="44">
        <v>44957</v>
      </c>
      <c r="K645" s="43">
        <v>50001</v>
      </c>
      <c r="L645" s="44">
        <v>44907</v>
      </c>
      <c r="M645" s="8" t="str">
        <f>VLOOKUP(MONTH($J645),Lookup!$A$2:$B$13,2,0)&amp;" "&amp;YEAR($J645)</f>
        <v>Jan 2023</v>
      </c>
      <c r="N645" s="34">
        <f t="shared" si="60"/>
        <v>44957</v>
      </c>
      <c r="O645" s="8">
        <f>IF(ISERROR(VLOOKUP($I645,Lookup!$H$2:$I$11,2,0)),"",VLOOKUP($I645,Lookup!$H$2:$I$11,2,0))</f>
        <v>0.02</v>
      </c>
      <c r="P645" s="8">
        <f>COUNTIF(J$4:J645,J645)</f>
        <v>36</v>
      </c>
      <c r="Q645" s="8">
        <f>COUNTIF(K$4:K645,K645)</f>
        <v>146</v>
      </c>
    </row>
    <row r="646" spans="1:17" x14ac:dyDescent="0.25">
      <c r="A646" s="35">
        <f t="shared" si="61"/>
        <v>100001</v>
      </c>
      <c r="B646" s="8">
        <f t="shared" si="62"/>
        <v>44985</v>
      </c>
      <c r="C646" s="8">
        <f t="shared" si="63"/>
        <v>44901</v>
      </c>
      <c r="D646" s="38">
        <f t="shared" si="64"/>
        <v>189951.02</v>
      </c>
      <c r="E646" s="39">
        <f t="shared" si="65"/>
        <v>14</v>
      </c>
      <c r="F646" s="42" t="s">
        <v>246</v>
      </c>
      <c r="G646" s="42" t="s">
        <v>1322</v>
      </c>
      <c r="H646" s="42" t="s">
        <v>1323</v>
      </c>
      <c r="I646" s="42" t="s">
        <v>105</v>
      </c>
      <c r="J646" s="44">
        <v>44985</v>
      </c>
      <c r="K646" s="43">
        <v>100001</v>
      </c>
      <c r="L646" s="44">
        <v>44901</v>
      </c>
      <c r="M646" s="8" t="str">
        <f>VLOOKUP(MONTH($J646),Lookup!$A$2:$B$13,2,0)&amp;" "&amp;YEAR($J646)</f>
        <v>Feb 2023</v>
      </c>
      <c r="N646" s="34">
        <f t="shared" si="60"/>
        <v>44985</v>
      </c>
      <c r="O646" s="8">
        <f>IF(ISERROR(VLOOKUP($I646,Lookup!$H$2:$I$11,2,0)),"",VLOOKUP($I646,Lookup!$H$2:$I$11,2,0))</f>
        <v>0.02</v>
      </c>
      <c r="P646" s="8">
        <f>COUNTIF(J$4:J646,J646)</f>
        <v>24</v>
      </c>
      <c r="Q646" s="8">
        <f>COUNTIF(K$4:K646,K646)</f>
        <v>40</v>
      </c>
    </row>
    <row r="647" spans="1:17" x14ac:dyDescent="0.25">
      <c r="A647" s="35">
        <f t="shared" si="61"/>
        <v>50001</v>
      </c>
      <c r="B647" s="8">
        <f t="shared" si="62"/>
        <v>45016</v>
      </c>
      <c r="C647" s="8">
        <f t="shared" si="63"/>
        <v>44911</v>
      </c>
      <c r="D647" s="38">
        <f t="shared" si="64"/>
        <v>140083.01999999999</v>
      </c>
      <c r="E647" s="39">
        <f t="shared" si="65"/>
        <v>11</v>
      </c>
      <c r="F647" s="42" t="s">
        <v>106</v>
      </c>
      <c r="G647" s="42" t="s">
        <v>1324</v>
      </c>
      <c r="H647" s="42" t="s">
        <v>1325</v>
      </c>
      <c r="I647" s="42" t="s">
        <v>105</v>
      </c>
      <c r="J647" s="44">
        <v>45016</v>
      </c>
      <c r="K647" s="43">
        <v>50001</v>
      </c>
      <c r="L647" s="44">
        <v>44911</v>
      </c>
      <c r="M647" s="8" t="str">
        <f>VLOOKUP(MONTH($J647),Lookup!$A$2:$B$13,2,0)&amp;" "&amp;YEAR($J647)</f>
        <v>Mar 2023</v>
      </c>
      <c r="N647" s="34">
        <f t="shared" si="60"/>
        <v>45016</v>
      </c>
      <c r="O647" s="8">
        <f>IF(ISERROR(VLOOKUP($I647,Lookup!$H$2:$I$11,2,0)),"",VLOOKUP($I647,Lookup!$H$2:$I$11,2,0))</f>
        <v>0.02</v>
      </c>
      <c r="P647" s="8">
        <f>COUNTIF(J$4:J647,J647)</f>
        <v>8</v>
      </c>
      <c r="Q647" s="8">
        <f>COUNTIF(K$4:K647,K647)</f>
        <v>147</v>
      </c>
    </row>
    <row r="648" spans="1:17" x14ac:dyDescent="0.25">
      <c r="A648" s="35">
        <f t="shared" si="61"/>
        <v>50001</v>
      </c>
      <c r="B648" s="8">
        <f t="shared" si="62"/>
        <v>44925</v>
      </c>
      <c r="C648" s="8">
        <f t="shared" si="63"/>
        <v>44902</v>
      </c>
      <c r="D648" s="38">
        <f t="shared" si="64"/>
        <v>139998.01999999999</v>
      </c>
      <c r="E648" s="39">
        <f t="shared" si="65"/>
        <v>12</v>
      </c>
      <c r="F648" s="42" t="s">
        <v>193</v>
      </c>
      <c r="G648" s="42" t="s">
        <v>1326</v>
      </c>
      <c r="H648" s="42" t="s">
        <v>1327</v>
      </c>
      <c r="I648" s="42" t="s">
        <v>105</v>
      </c>
      <c r="J648" s="44">
        <v>44925</v>
      </c>
      <c r="K648" s="43">
        <v>50001</v>
      </c>
      <c r="L648" s="44">
        <v>44902</v>
      </c>
      <c r="M648" s="8" t="str">
        <f>VLOOKUP(MONTH($J648),Lookup!$A$2:$B$13,2,0)&amp;" "&amp;YEAR($J648)</f>
        <v>Dec 2022</v>
      </c>
      <c r="N648" s="34">
        <f t="shared" si="60"/>
        <v>44925</v>
      </c>
      <c r="O648" s="8">
        <f>IF(ISERROR(VLOOKUP($I648,Lookup!$H$2:$I$11,2,0)),"",VLOOKUP($I648,Lookup!$H$2:$I$11,2,0))</f>
        <v>0.02</v>
      </c>
      <c r="P648" s="8">
        <f>COUNTIF(J$4:J648,J648)</f>
        <v>22</v>
      </c>
      <c r="Q648" s="8">
        <f>COUNTIF(K$4:K648,K648)</f>
        <v>148</v>
      </c>
    </row>
    <row r="649" spans="1:17" x14ac:dyDescent="0.25">
      <c r="A649" s="35">
        <f t="shared" si="61"/>
        <v>0</v>
      </c>
      <c r="B649" s="8">
        <f t="shared" si="62"/>
        <v>44951</v>
      </c>
      <c r="C649" s="8">
        <f t="shared" si="63"/>
        <v>44909</v>
      </c>
      <c r="D649" s="38">
        <f t="shared" si="64"/>
        <v>89874.1</v>
      </c>
      <c r="E649" s="39">
        <f t="shared" si="65"/>
        <v>16</v>
      </c>
      <c r="F649" s="42" t="s">
        <v>309</v>
      </c>
      <c r="G649" s="42" t="s">
        <v>1328</v>
      </c>
      <c r="H649" s="42" t="s">
        <v>1329</v>
      </c>
      <c r="I649" s="42" t="s">
        <v>102</v>
      </c>
      <c r="J649" s="44">
        <v>44951</v>
      </c>
      <c r="K649" s="43">
        <v>0</v>
      </c>
      <c r="L649" s="44">
        <v>44909</v>
      </c>
      <c r="M649" s="8" t="str">
        <f>VLOOKUP(MONTH($J649),Lookup!$A$2:$B$13,2,0)&amp;" "&amp;YEAR($J649)</f>
        <v>Jan 2023</v>
      </c>
      <c r="N649" s="34">
        <f t="shared" si="60"/>
        <v>44951</v>
      </c>
      <c r="O649" s="8">
        <f>IF(ISERROR(VLOOKUP($I649,Lookup!$H$2:$I$11,2,0)),"",VLOOKUP($I649,Lookup!$H$2:$I$11,2,0))</f>
        <v>0.1</v>
      </c>
      <c r="P649" s="8">
        <f>COUNTIF(J$4:J649,J649)</f>
        <v>13</v>
      </c>
      <c r="Q649" s="8">
        <f>COUNTIF(K$4:K649,K649)</f>
        <v>1</v>
      </c>
    </row>
    <row r="650" spans="1:17" x14ac:dyDescent="0.25">
      <c r="A650" s="35">
        <f t="shared" si="61"/>
        <v>75000</v>
      </c>
      <c r="B650" s="8">
        <f t="shared" si="62"/>
        <v>44921</v>
      </c>
      <c r="C650" s="8">
        <f t="shared" si="63"/>
        <v>44902</v>
      </c>
      <c r="D650" s="38">
        <f t="shared" si="64"/>
        <v>164847.01999999999</v>
      </c>
      <c r="E650" s="39">
        <f t="shared" si="65"/>
        <v>22</v>
      </c>
      <c r="F650" s="42" t="s">
        <v>281</v>
      </c>
      <c r="G650" s="42" t="s">
        <v>1330</v>
      </c>
      <c r="H650" s="42" t="s">
        <v>1331</v>
      </c>
      <c r="I650" s="42" t="s">
        <v>105</v>
      </c>
      <c r="J650" s="44">
        <v>44921</v>
      </c>
      <c r="K650" s="43">
        <v>75000</v>
      </c>
      <c r="L650" s="44">
        <v>44902</v>
      </c>
      <c r="M650" s="8" t="str">
        <f>VLOOKUP(MONTH($J650),Lookup!$A$2:$B$13,2,0)&amp;" "&amp;YEAR($J650)</f>
        <v>Dec 2022</v>
      </c>
      <c r="N650" s="34">
        <f t="shared" si="60"/>
        <v>44921</v>
      </c>
      <c r="O650" s="8">
        <f>IF(ISERROR(VLOOKUP($I650,Lookup!$H$2:$I$11,2,0)),"",VLOOKUP($I650,Lookup!$H$2:$I$11,2,0))</f>
        <v>0.02</v>
      </c>
      <c r="P650" s="8">
        <f>COUNTIF(J$4:J650,J650)</f>
        <v>7</v>
      </c>
      <c r="Q650" s="8">
        <f>COUNTIF(K$4:K650,K650)</f>
        <v>17</v>
      </c>
    </row>
    <row r="651" spans="1:17" x14ac:dyDescent="0.25">
      <c r="A651" s="35">
        <f t="shared" si="61"/>
        <v>100001</v>
      </c>
      <c r="B651" s="8">
        <f t="shared" si="62"/>
        <v>44935</v>
      </c>
      <c r="C651" s="8">
        <f t="shared" si="63"/>
        <v>44902</v>
      </c>
      <c r="D651" s="38">
        <f t="shared" si="64"/>
        <v>189890.02</v>
      </c>
      <c r="E651" s="39">
        <f t="shared" si="65"/>
        <v>14</v>
      </c>
      <c r="F651" s="42" t="s">
        <v>114</v>
      </c>
      <c r="G651" s="42" t="s">
        <v>1332</v>
      </c>
      <c r="H651" s="42" t="s">
        <v>1332</v>
      </c>
      <c r="I651" s="42" t="s">
        <v>105</v>
      </c>
      <c r="J651" s="44">
        <v>44935</v>
      </c>
      <c r="K651" s="43">
        <v>100001</v>
      </c>
      <c r="L651" s="44">
        <v>44902</v>
      </c>
      <c r="M651" s="8" t="str">
        <f>VLOOKUP(MONTH($J651),Lookup!$A$2:$B$13,2,0)&amp;" "&amp;YEAR($J651)</f>
        <v>Jan 2023</v>
      </c>
      <c r="N651" s="34">
        <f t="shared" si="60"/>
        <v>44935</v>
      </c>
      <c r="O651" s="8">
        <f>IF(ISERROR(VLOOKUP($I651,Lookup!$H$2:$I$11,2,0)),"",VLOOKUP($I651,Lookup!$H$2:$I$11,2,0))</f>
        <v>0.02</v>
      </c>
      <c r="P651" s="8">
        <f>COUNTIF(J$4:J651,J651)</f>
        <v>11</v>
      </c>
      <c r="Q651" s="8">
        <f>COUNTIF(K$4:K651,K651)</f>
        <v>41</v>
      </c>
    </row>
    <row r="652" spans="1:17" x14ac:dyDescent="0.25">
      <c r="A652" s="35">
        <f t="shared" si="61"/>
        <v>200001</v>
      </c>
      <c r="B652" s="8">
        <f t="shared" si="62"/>
        <v>44951</v>
      </c>
      <c r="C652" s="8">
        <f t="shared" si="63"/>
        <v>44907</v>
      </c>
      <c r="D652" s="38">
        <f t="shared" si="64"/>
        <v>289883.09999999998</v>
      </c>
      <c r="E652" s="39">
        <f t="shared" si="65"/>
        <v>20</v>
      </c>
      <c r="F652" s="42" t="s">
        <v>103</v>
      </c>
      <c r="G652" s="42" t="s">
        <v>1333</v>
      </c>
      <c r="H652" s="42" t="s">
        <v>1334</v>
      </c>
      <c r="I652" s="42" t="s">
        <v>102</v>
      </c>
      <c r="J652" s="44">
        <v>44951</v>
      </c>
      <c r="K652" s="43">
        <v>200001</v>
      </c>
      <c r="L652" s="44">
        <v>44907</v>
      </c>
      <c r="M652" s="8" t="str">
        <f>VLOOKUP(MONTH($J652),Lookup!$A$2:$B$13,2,0)&amp;" "&amp;YEAR($J652)</f>
        <v>Jan 2023</v>
      </c>
      <c r="N652" s="34">
        <f t="shared" si="60"/>
        <v>44951</v>
      </c>
      <c r="O652" s="8">
        <f>IF(ISERROR(VLOOKUP($I652,Lookup!$H$2:$I$11,2,0)),"",VLOOKUP($I652,Lookup!$H$2:$I$11,2,0))</f>
        <v>0.1</v>
      </c>
      <c r="P652" s="8">
        <f>COUNTIF(J$4:J652,J652)</f>
        <v>14</v>
      </c>
      <c r="Q652" s="8">
        <f>COUNTIF(K$4:K652,K652)</f>
        <v>10</v>
      </c>
    </row>
    <row r="653" spans="1:17" x14ac:dyDescent="0.25">
      <c r="A653" s="35">
        <f t="shared" si="61"/>
        <v>100001</v>
      </c>
      <c r="B653" s="8">
        <f t="shared" si="62"/>
        <v>44941</v>
      </c>
      <c r="C653" s="8">
        <f t="shared" si="63"/>
        <v>44902</v>
      </c>
      <c r="D653" s="38">
        <f t="shared" si="64"/>
        <v>189897.02</v>
      </c>
      <c r="E653" s="39">
        <f t="shared" si="65"/>
        <v>4</v>
      </c>
      <c r="F653" s="42" t="s">
        <v>117</v>
      </c>
      <c r="G653" s="42" t="s">
        <v>1335</v>
      </c>
      <c r="H653" s="42" t="s">
        <v>1336</v>
      </c>
      <c r="I653" s="42" t="s">
        <v>105</v>
      </c>
      <c r="J653" s="44">
        <v>44941</v>
      </c>
      <c r="K653" s="43">
        <v>100001</v>
      </c>
      <c r="L653" s="44">
        <v>44902</v>
      </c>
      <c r="M653" s="8" t="str">
        <f>VLOOKUP(MONTH($J653),Lookup!$A$2:$B$13,2,0)&amp;" "&amp;YEAR($J653)</f>
        <v>Jan 2023</v>
      </c>
      <c r="N653" s="34">
        <f t="shared" si="60"/>
        <v>44941</v>
      </c>
      <c r="O653" s="8">
        <f>IF(ISERROR(VLOOKUP($I653,Lookup!$H$2:$I$11,2,0)),"",VLOOKUP($I653,Lookup!$H$2:$I$11,2,0))</f>
        <v>0.02</v>
      </c>
      <c r="P653" s="8">
        <f>COUNTIF(J$4:J653,J653)</f>
        <v>11</v>
      </c>
      <c r="Q653" s="8">
        <f>COUNTIF(K$4:K653,K653)</f>
        <v>42</v>
      </c>
    </row>
    <row r="654" spans="1:17" x14ac:dyDescent="0.25">
      <c r="A654" s="35">
        <f t="shared" si="61"/>
        <v>65000</v>
      </c>
      <c r="B654" s="8">
        <f t="shared" si="62"/>
        <v>44942</v>
      </c>
      <c r="C654" s="8">
        <f t="shared" si="63"/>
        <v>44908</v>
      </c>
      <c r="D654" s="38">
        <f t="shared" si="64"/>
        <v>154875.1</v>
      </c>
      <c r="E654" s="39">
        <f t="shared" si="65"/>
        <v>9</v>
      </c>
      <c r="F654" s="42" t="s">
        <v>137</v>
      </c>
      <c r="G654" s="42" t="s">
        <v>1337</v>
      </c>
      <c r="H654" s="42" t="s">
        <v>1338</v>
      </c>
      <c r="I654" s="42" t="s">
        <v>102</v>
      </c>
      <c r="J654" s="44">
        <v>44942</v>
      </c>
      <c r="K654" s="43">
        <v>65000</v>
      </c>
      <c r="L654" s="44">
        <v>44908</v>
      </c>
      <c r="M654" s="8" t="str">
        <f>VLOOKUP(MONTH($J654),Lookup!$A$2:$B$13,2,0)&amp;" "&amp;YEAR($J654)</f>
        <v>Jan 2023</v>
      </c>
      <c r="N654" s="34">
        <f t="shared" si="60"/>
        <v>44942</v>
      </c>
      <c r="O654" s="8">
        <f>IF(ISERROR(VLOOKUP($I654,Lookup!$H$2:$I$11,2,0)),"",VLOOKUP($I654,Lookup!$H$2:$I$11,2,0))</f>
        <v>0.1</v>
      </c>
      <c r="P654" s="8">
        <f>COUNTIF(J$4:J654,J654)</f>
        <v>17</v>
      </c>
      <c r="Q654" s="8">
        <f>COUNTIF(K$4:K654,K654)</f>
        <v>8</v>
      </c>
    </row>
    <row r="655" spans="1:17" x14ac:dyDescent="0.25">
      <c r="A655" s="35">
        <f t="shared" si="61"/>
        <v>80000</v>
      </c>
      <c r="B655" s="8">
        <f t="shared" si="62"/>
        <v>44942</v>
      </c>
      <c r="C655" s="8">
        <f t="shared" si="63"/>
        <v>44907</v>
      </c>
      <c r="D655" s="38">
        <f t="shared" si="64"/>
        <v>169874.02</v>
      </c>
      <c r="E655" s="39">
        <f t="shared" si="65"/>
        <v>10</v>
      </c>
      <c r="F655" s="42" t="s">
        <v>643</v>
      </c>
      <c r="G655" s="42" t="s">
        <v>1339</v>
      </c>
      <c r="H655" s="42" t="s">
        <v>1340</v>
      </c>
      <c r="I655" s="42" t="s">
        <v>105</v>
      </c>
      <c r="J655" s="44">
        <v>44942</v>
      </c>
      <c r="K655" s="43">
        <v>80000</v>
      </c>
      <c r="L655" s="44">
        <v>44907</v>
      </c>
      <c r="M655" s="8" t="str">
        <f>VLOOKUP(MONTH($J655),Lookup!$A$2:$B$13,2,0)&amp;" "&amp;YEAR($J655)</f>
        <v>Jan 2023</v>
      </c>
      <c r="N655" s="34">
        <f t="shared" si="60"/>
        <v>44942</v>
      </c>
      <c r="O655" s="8">
        <f>IF(ISERROR(VLOOKUP($I655,Lookup!$H$2:$I$11,2,0)),"",VLOOKUP($I655,Lookup!$H$2:$I$11,2,0))</f>
        <v>0.02</v>
      </c>
      <c r="P655" s="8">
        <f>COUNTIF(J$4:J655,J655)</f>
        <v>18</v>
      </c>
      <c r="Q655" s="8">
        <f>COUNTIF(K$4:K655,K655)</f>
        <v>7</v>
      </c>
    </row>
    <row r="656" spans="1:17" x14ac:dyDescent="0.25">
      <c r="A656" s="35">
        <f t="shared" si="61"/>
        <v>50001</v>
      </c>
      <c r="B656" s="8">
        <f t="shared" si="62"/>
        <v>44925</v>
      </c>
      <c r="C656" s="8">
        <f t="shared" si="63"/>
        <v>44908</v>
      </c>
      <c r="D656" s="38">
        <f t="shared" si="64"/>
        <v>140006.01999999999</v>
      </c>
      <c r="E656" s="39">
        <f t="shared" si="65"/>
        <v>13</v>
      </c>
      <c r="F656" s="42" t="s">
        <v>183</v>
      </c>
      <c r="G656" s="42" t="s">
        <v>1341</v>
      </c>
      <c r="H656" s="42" t="s">
        <v>1342</v>
      </c>
      <c r="I656" s="42" t="s">
        <v>105</v>
      </c>
      <c r="J656" s="44">
        <v>44925</v>
      </c>
      <c r="K656" s="43">
        <v>50001</v>
      </c>
      <c r="L656" s="44">
        <v>44908</v>
      </c>
      <c r="M656" s="8" t="str">
        <f>VLOOKUP(MONTH($J656),Lookup!$A$2:$B$13,2,0)&amp;" "&amp;YEAR($J656)</f>
        <v>Dec 2022</v>
      </c>
      <c r="N656" s="34">
        <f t="shared" si="60"/>
        <v>44925</v>
      </c>
      <c r="O656" s="8">
        <f>IF(ISERROR(VLOOKUP($I656,Lookup!$H$2:$I$11,2,0)),"",VLOOKUP($I656,Lookup!$H$2:$I$11,2,0))</f>
        <v>0.02</v>
      </c>
      <c r="P656" s="8">
        <f>COUNTIF(J$4:J656,J656)</f>
        <v>23</v>
      </c>
      <c r="Q656" s="8">
        <f>COUNTIF(K$4:K656,K656)</f>
        <v>149</v>
      </c>
    </row>
    <row r="657" spans="1:17" x14ac:dyDescent="0.25">
      <c r="A657" s="35">
        <f t="shared" si="61"/>
        <v>50000</v>
      </c>
      <c r="B657" s="8">
        <f t="shared" si="62"/>
        <v>44901</v>
      </c>
      <c r="C657" s="8">
        <f t="shared" si="63"/>
        <v>44902</v>
      </c>
      <c r="D657" s="38">
        <f t="shared" si="64"/>
        <v>139884.1</v>
      </c>
      <c r="E657" s="39">
        <f t="shared" si="65"/>
        <v>19</v>
      </c>
      <c r="F657" s="42" t="s">
        <v>183</v>
      </c>
      <c r="G657" s="42" t="s">
        <v>1343</v>
      </c>
      <c r="H657" s="42" t="s">
        <v>1344</v>
      </c>
      <c r="I657" s="42" t="s">
        <v>102</v>
      </c>
      <c r="J657" s="44">
        <v>44901</v>
      </c>
      <c r="K657" s="43">
        <v>50000</v>
      </c>
      <c r="L657" s="44">
        <v>44902</v>
      </c>
      <c r="M657" s="8" t="str">
        <f>VLOOKUP(MONTH($J657),Lookup!$A$2:$B$13,2,0)&amp;" "&amp;YEAR($J657)</f>
        <v>Dec 2022</v>
      </c>
      <c r="N657" s="34">
        <f t="shared" si="60"/>
        <v>44901</v>
      </c>
      <c r="O657" s="8">
        <f>IF(ISERROR(VLOOKUP($I657,Lookup!$H$2:$I$11,2,0)),"",VLOOKUP($I657,Lookup!$H$2:$I$11,2,0))</f>
        <v>0.1</v>
      </c>
      <c r="P657" s="8">
        <f>COUNTIF(J$4:J657,J657)</f>
        <v>4</v>
      </c>
      <c r="Q657" s="8">
        <f>COUNTIF(K$4:K657,K657)</f>
        <v>77</v>
      </c>
    </row>
    <row r="658" spans="1:17" x14ac:dyDescent="0.25">
      <c r="A658" s="35">
        <f t="shared" si="61"/>
        <v>75001</v>
      </c>
      <c r="B658" s="8">
        <f t="shared" si="62"/>
        <v>44925</v>
      </c>
      <c r="C658" s="8">
        <f t="shared" si="63"/>
        <v>44901</v>
      </c>
      <c r="D658" s="38">
        <f t="shared" si="64"/>
        <v>164863.1</v>
      </c>
      <c r="E658" s="39">
        <f t="shared" si="65"/>
        <v>20</v>
      </c>
      <c r="F658" s="42" t="s">
        <v>246</v>
      </c>
      <c r="G658" s="42" t="s">
        <v>1345</v>
      </c>
      <c r="H658" s="42" t="s">
        <v>1346</v>
      </c>
      <c r="I658" s="42" t="s">
        <v>102</v>
      </c>
      <c r="J658" s="44">
        <v>44925</v>
      </c>
      <c r="K658" s="43">
        <v>75001</v>
      </c>
      <c r="L658" s="44">
        <v>44901</v>
      </c>
      <c r="M658" s="8" t="str">
        <f>VLOOKUP(MONTH($J658),Lookup!$A$2:$B$13,2,0)&amp;" "&amp;YEAR($J658)</f>
        <v>Dec 2022</v>
      </c>
      <c r="N658" s="34">
        <f t="shared" si="60"/>
        <v>44925</v>
      </c>
      <c r="O658" s="8">
        <f>IF(ISERROR(VLOOKUP($I658,Lookup!$H$2:$I$11,2,0)),"",VLOOKUP($I658,Lookup!$H$2:$I$11,2,0))</f>
        <v>0.1</v>
      </c>
      <c r="P658" s="8">
        <f>COUNTIF(J$4:J658,J658)</f>
        <v>24</v>
      </c>
      <c r="Q658" s="8">
        <f>COUNTIF(K$4:K658,K658)</f>
        <v>12</v>
      </c>
    </row>
    <row r="659" spans="1:17" x14ac:dyDescent="0.25">
      <c r="A659" s="35">
        <f t="shared" si="61"/>
        <v>350001</v>
      </c>
      <c r="B659" s="8">
        <f t="shared" si="62"/>
        <v>44987</v>
      </c>
      <c r="C659" s="8">
        <f t="shared" si="63"/>
        <v>44945</v>
      </c>
      <c r="D659" s="38">
        <f t="shared" si="64"/>
        <v>439936.02</v>
      </c>
      <c r="E659" s="39">
        <f t="shared" si="65"/>
        <v>13</v>
      </c>
      <c r="F659" s="42" t="s">
        <v>103</v>
      </c>
      <c r="G659" s="42" t="s">
        <v>1347</v>
      </c>
      <c r="H659" s="42" t="s">
        <v>1347</v>
      </c>
      <c r="I659" s="42" t="s">
        <v>105</v>
      </c>
      <c r="J659" s="44">
        <v>44987</v>
      </c>
      <c r="K659" s="43">
        <v>350001</v>
      </c>
      <c r="L659" s="44">
        <v>44945</v>
      </c>
      <c r="M659" s="8" t="str">
        <f>VLOOKUP(MONTH($J659),Lookup!$A$2:$B$13,2,0)&amp;" "&amp;YEAR($J659)</f>
        <v>Mar 2023</v>
      </c>
      <c r="N659" s="34">
        <f t="shared" si="60"/>
        <v>44987</v>
      </c>
      <c r="O659" s="8">
        <f>IF(ISERROR(VLOOKUP($I659,Lookup!$H$2:$I$11,2,0)),"",VLOOKUP($I659,Lookup!$H$2:$I$11,2,0))</f>
        <v>0.02</v>
      </c>
      <c r="P659" s="8">
        <f>COUNTIF(J$4:J659,J659)</f>
        <v>1</v>
      </c>
      <c r="Q659" s="8">
        <f>COUNTIF(K$4:K659,K659)</f>
        <v>2</v>
      </c>
    </row>
    <row r="660" spans="1:17" x14ac:dyDescent="0.25">
      <c r="A660" s="35">
        <f t="shared" si="61"/>
        <v>50000</v>
      </c>
      <c r="B660" s="8">
        <f t="shared" si="62"/>
        <v>44921</v>
      </c>
      <c r="C660" s="8">
        <f t="shared" si="63"/>
        <v>44908</v>
      </c>
      <c r="D660" s="38">
        <f t="shared" si="64"/>
        <v>139915.1</v>
      </c>
      <c r="E660" s="39">
        <f t="shared" si="65"/>
        <v>22</v>
      </c>
      <c r="F660" s="42" t="s">
        <v>125</v>
      </c>
      <c r="G660" s="42" t="s">
        <v>1348</v>
      </c>
      <c r="H660" s="42" t="s">
        <v>1349</v>
      </c>
      <c r="I660" s="42" t="s">
        <v>102</v>
      </c>
      <c r="J660" s="44">
        <v>44921</v>
      </c>
      <c r="K660" s="43">
        <v>50000</v>
      </c>
      <c r="L660" s="44">
        <v>44908</v>
      </c>
      <c r="M660" s="8" t="str">
        <f>VLOOKUP(MONTH($J660),Lookup!$A$2:$B$13,2,0)&amp;" "&amp;YEAR($J660)</f>
        <v>Dec 2022</v>
      </c>
      <c r="N660" s="34">
        <f t="shared" si="60"/>
        <v>44921</v>
      </c>
      <c r="O660" s="8">
        <f>IF(ISERROR(VLOOKUP($I660,Lookup!$H$2:$I$11,2,0)),"",VLOOKUP($I660,Lookup!$H$2:$I$11,2,0))</f>
        <v>0.1</v>
      </c>
      <c r="P660" s="8">
        <f>COUNTIF(J$4:J660,J660)</f>
        <v>8</v>
      </c>
      <c r="Q660" s="8">
        <f>COUNTIF(K$4:K660,K660)</f>
        <v>78</v>
      </c>
    </row>
    <row r="661" spans="1:17" x14ac:dyDescent="0.25">
      <c r="A661" s="35">
        <f t="shared" si="61"/>
        <v>60000</v>
      </c>
      <c r="B661" s="8">
        <f t="shared" si="62"/>
        <v>44929</v>
      </c>
      <c r="C661" s="8">
        <f t="shared" si="63"/>
        <v>44908</v>
      </c>
      <c r="D661" s="38">
        <f t="shared" si="64"/>
        <v>149861.1</v>
      </c>
      <c r="E661" s="39">
        <f t="shared" si="65"/>
        <v>16</v>
      </c>
      <c r="F661" s="42" t="s">
        <v>296</v>
      </c>
      <c r="G661" s="42" t="s">
        <v>1350</v>
      </c>
      <c r="H661" s="42" t="s">
        <v>1351</v>
      </c>
      <c r="I661" s="42" t="s">
        <v>102</v>
      </c>
      <c r="J661" s="44">
        <v>44929</v>
      </c>
      <c r="K661" s="43">
        <v>60000</v>
      </c>
      <c r="L661" s="44">
        <v>44908</v>
      </c>
      <c r="M661" s="8" t="str">
        <f>VLOOKUP(MONTH($J661),Lookup!$A$2:$B$13,2,0)&amp;" "&amp;YEAR($J661)</f>
        <v>Jan 2023</v>
      </c>
      <c r="N661" s="34">
        <f t="shared" si="60"/>
        <v>44929</v>
      </c>
      <c r="O661" s="8">
        <f>IF(ISERROR(VLOOKUP($I661,Lookup!$H$2:$I$11,2,0)),"",VLOOKUP($I661,Lookup!$H$2:$I$11,2,0))</f>
        <v>0.1</v>
      </c>
      <c r="P661" s="8">
        <f>COUNTIF(J$4:J661,J661)</f>
        <v>5</v>
      </c>
      <c r="Q661" s="8">
        <f>COUNTIF(K$4:K661,K661)</f>
        <v>19</v>
      </c>
    </row>
    <row r="662" spans="1:17" x14ac:dyDescent="0.25">
      <c r="A662" s="35">
        <f t="shared" si="61"/>
        <v>50000</v>
      </c>
      <c r="B662" s="8">
        <f t="shared" si="62"/>
        <v>44926</v>
      </c>
      <c r="C662" s="8">
        <f t="shared" si="63"/>
        <v>44897</v>
      </c>
      <c r="D662" s="38">
        <f t="shared" si="64"/>
        <v>139963.01999999999</v>
      </c>
      <c r="E662" s="39">
        <f t="shared" si="65"/>
        <v>11</v>
      </c>
      <c r="F662" s="42" t="s">
        <v>188</v>
      </c>
      <c r="G662" s="42" t="s">
        <v>1352</v>
      </c>
      <c r="H662" s="42" t="s">
        <v>1353</v>
      </c>
      <c r="I662" s="42" t="s">
        <v>105</v>
      </c>
      <c r="J662" s="44">
        <v>44926</v>
      </c>
      <c r="K662" s="43">
        <v>50000</v>
      </c>
      <c r="L662" s="44">
        <v>44897</v>
      </c>
      <c r="M662" s="8" t="str">
        <f>VLOOKUP(MONTH($J662),Lookup!$A$2:$B$13,2,0)&amp;" "&amp;YEAR($J662)</f>
        <v>Dec 2022</v>
      </c>
      <c r="N662" s="34">
        <f t="shared" si="60"/>
        <v>44926</v>
      </c>
      <c r="O662" s="8">
        <f>IF(ISERROR(VLOOKUP($I662,Lookup!$H$2:$I$11,2,0)),"",VLOOKUP($I662,Lookup!$H$2:$I$11,2,0))</f>
        <v>0.02</v>
      </c>
      <c r="P662" s="8">
        <f>COUNTIF(J$4:J662,J662)</f>
        <v>61</v>
      </c>
      <c r="Q662" s="8">
        <f>COUNTIF(K$4:K662,K662)</f>
        <v>79</v>
      </c>
    </row>
    <row r="663" spans="1:17" x14ac:dyDescent="0.25">
      <c r="A663" s="35">
        <f t="shared" si="61"/>
        <v>200000</v>
      </c>
      <c r="B663" s="8">
        <f t="shared" si="62"/>
        <v>44926</v>
      </c>
      <c r="C663" s="8">
        <f t="shared" si="63"/>
        <v>44907</v>
      </c>
      <c r="D663" s="38">
        <f t="shared" si="64"/>
        <v>289911.02</v>
      </c>
      <c r="E663" s="39">
        <f t="shared" si="65"/>
        <v>2</v>
      </c>
      <c r="F663" s="42" t="s">
        <v>117</v>
      </c>
      <c r="G663" s="42" t="s">
        <v>1354</v>
      </c>
      <c r="H663" s="42" t="s">
        <v>883</v>
      </c>
      <c r="I663" s="42" t="s">
        <v>105</v>
      </c>
      <c r="J663" s="44">
        <v>44926</v>
      </c>
      <c r="K663" s="43">
        <v>200000</v>
      </c>
      <c r="L663" s="44">
        <v>44907</v>
      </c>
      <c r="M663" s="8" t="str">
        <f>VLOOKUP(MONTH($J663),Lookup!$A$2:$B$13,2,0)&amp;" "&amp;YEAR($J663)</f>
        <v>Dec 2022</v>
      </c>
      <c r="N663" s="34">
        <f t="shared" si="60"/>
        <v>44926</v>
      </c>
      <c r="O663" s="8">
        <f>IF(ISERROR(VLOOKUP($I663,Lookup!$H$2:$I$11,2,0)),"",VLOOKUP($I663,Lookup!$H$2:$I$11,2,0))</f>
        <v>0.02</v>
      </c>
      <c r="P663" s="8">
        <f>COUNTIF(J$4:J663,J663)</f>
        <v>62</v>
      </c>
      <c r="Q663" s="8">
        <f>COUNTIF(K$4:K663,K663)</f>
        <v>16</v>
      </c>
    </row>
    <row r="664" spans="1:17" x14ac:dyDescent="0.25">
      <c r="A664" s="35">
        <f t="shared" si="61"/>
        <v>50001</v>
      </c>
      <c r="B664" s="8">
        <f t="shared" si="62"/>
        <v>44957</v>
      </c>
      <c r="C664" s="8">
        <f t="shared" si="63"/>
        <v>44909</v>
      </c>
      <c r="D664" s="38">
        <f t="shared" si="64"/>
        <v>140054.1</v>
      </c>
      <c r="E664" s="39">
        <f t="shared" si="65"/>
        <v>22</v>
      </c>
      <c r="F664" s="42" t="s">
        <v>117</v>
      </c>
      <c r="G664" s="42" t="s">
        <v>1355</v>
      </c>
      <c r="H664" s="42" t="s">
        <v>1356</v>
      </c>
      <c r="I664" s="42" t="s">
        <v>102</v>
      </c>
      <c r="J664" s="44">
        <v>44957</v>
      </c>
      <c r="K664" s="43">
        <v>50001</v>
      </c>
      <c r="L664" s="44">
        <v>44909</v>
      </c>
      <c r="M664" s="8" t="str">
        <f>VLOOKUP(MONTH($J664),Lookup!$A$2:$B$13,2,0)&amp;" "&amp;YEAR($J664)</f>
        <v>Jan 2023</v>
      </c>
      <c r="N664" s="34">
        <f t="shared" si="60"/>
        <v>44957</v>
      </c>
      <c r="O664" s="8">
        <f>IF(ISERROR(VLOOKUP($I664,Lookup!$H$2:$I$11,2,0)),"",VLOOKUP($I664,Lookup!$H$2:$I$11,2,0))</f>
        <v>0.1</v>
      </c>
      <c r="P664" s="8">
        <f>COUNTIF(J$4:J664,J664)</f>
        <v>37</v>
      </c>
      <c r="Q664" s="8">
        <f>COUNTIF(K$4:K664,K664)</f>
        <v>150</v>
      </c>
    </row>
    <row r="665" spans="1:17" x14ac:dyDescent="0.25">
      <c r="A665" s="35">
        <f t="shared" si="61"/>
        <v>75001</v>
      </c>
      <c r="B665" s="8">
        <f t="shared" si="62"/>
        <v>44923</v>
      </c>
      <c r="C665" s="8">
        <f t="shared" si="63"/>
        <v>44907</v>
      </c>
      <c r="D665" s="38">
        <f t="shared" si="64"/>
        <v>164859.01999999999</v>
      </c>
      <c r="E665" s="39">
        <f t="shared" si="65"/>
        <v>8</v>
      </c>
      <c r="F665" s="42" t="s">
        <v>125</v>
      </c>
      <c r="G665" s="42" t="s">
        <v>1357</v>
      </c>
      <c r="H665" s="42" t="s">
        <v>1358</v>
      </c>
      <c r="I665" s="42" t="s">
        <v>105</v>
      </c>
      <c r="J665" s="44">
        <v>44923</v>
      </c>
      <c r="K665" s="43">
        <v>75001</v>
      </c>
      <c r="L665" s="44">
        <v>44907</v>
      </c>
      <c r="M665" s="8" t="str">
        <f>VLOOKUP(MONTH($J665),Lookup!$A$2:$B$13,2,0)&amp;" "&amp;YEAR($J665)</f>
        <v>Dec 2022</v>
      </c>
      <c r="N665" s="34">
        <f t="shared" si="60"/>
        <v>44923</v>
      </c>
      <c r="O665" s="8">
        <f>IF(ISERROR(VLOOKUP($I665,Lookup!$H$2:$I$11,2,0)),"",VLOOKUP($I665,Lookup!$H$2:$I$11,2,0))</f>
        <v>0.02</v>
      </c>
      <c r="P665" s="8">
        <f>COUNTIF(J$4:J665,J665)</f>
        <v>15</v>
      </c>
      <c r="Q665" s="8">
        <f>COUNTIF(K$4:K665,K665)</f>
        <v>13</v>
      </c>
    </row>
    <row r="666" spans="1:17" x14ac:dyDescent="0.25">
      <c r="A666" s="35">
        <f t="shared" si="61"/>
        <v>80001</v>
      </c>
      <c r="B666" s="8">
        <f t="shared" si="62"/>
        <v>44928</v>
      </c>
      <c r="C666" s="8">
        <f t="shared" si="63"/>
        <v>44902</v>
      </c>
      <c r="D666" s="38">
        <f t="shared" si="64"/>
        <v>169853.1</v>
      </c>
      <c r="E666" s="39">
        <f t="shared" si="65"/>
        <v>3</v>
      </c>
      <c r="F666" s="42" t="s">
        <v>159</v>
      </c>
      <c r="G666" s="42" t="s">
        <v>1359</v>
      </c>
      <c r="H666" s="42" t="s">
        <v>1360</v>
      </c>
      <c r="I666" s="42" t="s">
        <v>102</v>
      </c>
      <c r="J666" s="44">
        <v>44928</v>
      </c>
      <c r="K666" s="43">
        <v>80001</v>
      </c>
      <c r="L666" s="44">
        <v>44902</v>
      </c>
      <c r="M666" s="8" t="str">
        <f>VLOOKUP(MONTH($J666),Lookup!$A$2:$B$13,2,0)&amp;" "&amp;YEAR($J666)</f>
        <v>Jan 2023</v>
      </c>
      <c r="N666" s="34">
        <f t="shared" si="60"/>
        <v>44928</v>
      </c>
      <c r="O666" s="8">
        <f>IF(ISERROR(VLOOKUP($I666,Lookup!$H$2:$I$11,2,0)),"",VLOOKUP($I666,Lookup!$H$2:$I$11,2,0))</f>
        <v>0.1</v>
      </c>
      <c r="P666" s="8">
        <f>COUNTIF(J$4:J666,J666)</f>
        <v>16</v>
      </c>
      <c r="Q666" s="8">
        <f>COUNTIF(K$4:K666,K666)</f>
        <v>6</v>
      </c>
    </row>
    <row r="667" spans="1:17" x14ac:dyDescent="0.25">
      <c r="A667" s="35">
        <f t="shared" si="61"/>
        <v>350000</v>
      </c>
      <c r="B667" s="8">
        <f t="shared" si="62"/>
        <v>44926</v>
      </c>
      <c r="C667" s="8">
        <f t="shared" si="63"/>
        <v>44900</v>
      </c>
      <c r="D667" s="38">
        <f t="shared" si="64"/>
        <v>439894.02</v>
      </c>
      <c r="E667" s="39">
        <f t="shared" si="65"/>
        <v>7</v>
      </c>
      <c r="F667" s="42" t="s">
        <v>111</v>
      </c>
      <c r="G667" s="42" t="s">
        <v>1361</v>
      </c>
      <c r="H667" s="42" t="s">
        <v>1362</v>
      </c>
      <c r="I667" s="42" t="s">
        <v>105</v>
      </c>
      <c r="J667" s="44">
        <v>44926</v>
      </c>
      <c r="K667" s="43">
        <v>350000</v>
      </c>
      <c r="L667" s="44">
        <v>44900</v>
      </c>
      <c r="M667" s="8" t="str">
        <f>VLOOKUP(MONTH($J667),Lookup!$A$2:$B$13,2,0)&amp;" "&amp;YEAR($J667)</f>
        <v>Dec 2022</v>
      </c>
      <c r="N667" s="34">
        <f t="shared" si="60"/>
        <v>44926</v>
      </c>
      <c r="O667" s="8">
        <f>IF(ISERROR(VLOOKUP($I667,Lookup!$H$2:$I$11,2,0)),"",VLOOKUP($I667,Lookup!$H$2:$I$11,2,0))</f>
        <v>0.02</v>
      </c>
      <c r="P667" s="8">
        <f>COUNTIF(J$4:J667,J667)</f>
        <v>63</v>
      </c>
      <c r="Q667" s="8">
        <f>COUNTIF(K$4:K667,K667)</f>
        <v>5</v>
      </c>
    </row>
    <row r="668" spans="1:17" x14ac:dyDescent="0.25">
      <c r="A668" s="35">
        <f t="shared" si="61"/>
        <v>275000</v>
      </c>
      <c r="B668" s="8">
        <f t="shared" si="62"/>
        <v>44921</v>
      </c>
      <c r="C668" s="8">
        <f t="shared" si="63"/>
        <v>44902</v>
      </c>
      <c r="D668" s="38">
        <f t="shared" si="64"/>
        <v>364834.02</v>
      </c>
      <c r="E668" s="39">
        <f t="shared" si="65"/>
        <v>12</v>
      </c>
      <c r="F668" s="42" t="s">
        <v>281</v>
      </c>
      <c r="G668" s="42" t="s">
        <v>1363</v>
      </c>
      <c r="H668" s="42" t="s">
        <v>1363</v>
      </c>
      <c r="I668" s="42" t="s">
        <v>105</v>
      </c>
      <c r="J668" s="44">
        <v>44921</v>
      </c>
      <c r="K668" s="43">
        <v>275000</v>
      </c>
      <c r="L668" s="44">
        <v>44902</v>
      </c>
      <c r="M668" s="8" t="str">
        <f>VLOOKUP(MONTH($J668),Lookup!$A$2:$B$13,2,0)&amp;" "&amp;YEAR($J668)</f>
        <v>Dec 2022</v>
      </c>
      <c r="N668" s="34">
        <f t="shared" si="60"/>
        <v>44921</v>
      </c>
      <c r="O668" s="8">
        <f>IF(ISERROR(VLOOKUP($I668,Lookup!$H$2:$I$11,2,0)),"",VLOOKUP($I668,Lookup!$H$2:$I$11,2,0))</f>
        <v>0.02</v>
      </c>
      <c r="P668" s="8">
        <f>COUNTIF(J$4:J668,J668)</f>
        <v>9</v>
      </c>
      <c r="Q668" s="8">
        <f>COUNTIF(K$4:K668,K668)</f>
        <v>2</v>
      </c>
    </row>
    <row r="669" spans="1:17" x14ac:dyDescent="0.25">
      <c r="A669" s="35">
        <f t="shared" si="61"/>
        <v>75000</v>
      </c>
      <c r="B669" s="8">
        <f t="shared" si="62"/>
        <v>44926</v>
      </c>
      <c r="C669" s="8">
        <f t="shared" si="63"/>
        <v>44904</v>
      </c>
      <c r="D669" s="38">
        <f t="shared" si="64"/>
        <v>164912.01999999999</v>
      </c>
      <c r="E669" s="39">
        <f t="shared" si="65"/>
        <v>5</v>
      </c>
      <c r="F669" s="42" t="s">
        <v>188</v>
      </c>
      <c r="G669" s="42" t="s">
        <v>1364</v>
      </c>
      <c r="H669" s="42" t="s">
        <v>1364</v>
      </c>
      <c r="I669" s="42" t="s">
        <v>105</v>
      </c>
      <c r="J669" s="44">
        <v>44926</v>
      </c>
      <c r="K669" s="43">
        <v>75000</v>
      </c>
      <c r="L669" s="44">
        <v>44904</v>
      </c>
      <c r="M669" s="8" t="str">
        <f>VLOOKUP(MONTH($J669),Lookup!$A$2:$B$13,2,0)&amp;" "&amp;YEAR($J669)</f>
        <v>Dec 2022</v>
      </c>
      <c r="N669" s="34">
        <f t="shared" si="60"/>
        <v>44926</v>
      </c>
      <c r="O669" s="8">
        <f>IF(ISERROR(VLOOKUP($I669,Lookup!$H$2:$I$11,2,0)),"",VLOOKUP($I669,Lookup!$H$2:$I$11,2,0))</f>
        <v>0.02</v>
      </c>
      <c r="P669" s="8">
        <f>COUNTIF(J$4:J669,J669)</f>
        <v>64</v>
      </c>
      <c r="Q669" s="8">
        <f>COUNTIF(K$4:K669,K669)</f>
        <v>18</v>
      </c>
    </row>
    <row r="670" spans="1:17" x14ac:dyDescent="0.25">
      <c r="A670" s="35">
        <f t="shared" si="61"/>
        <v>150000</v>
      </c>
      <c r="B670" s="8">
        <f t="shared" si="62"/>
        <v>44926</v>
      </c>
      <c r="C670" s="8">
        <f t="shared" si="63"/>
        <v>44909</v>
      </c>
      <c r="D670" s="38">
        <f t="shared" si="64"/>
        <v>239909.1</v>
      </c>
      <c r="E670" s="39">
        <f t="shared" si="65"/>
        <v>7</v>
      </c>
      <c r="F670" s="42" t="s">
        <v>198</v>
      </c>
      <c r="G670" s="42" t="s">
        <v>1365</v>
      </c>
      <c r="H670" s="42" t="s">
        <v>1366</v>
      </c>
      <c r="I670" s="42" t="s">
        <v>102</v>
      </c>
      <c r="J670" s="44">
        <v>44926</v>
      </c>
      <c r="K670" s="43">
        <v>150000</v>
      </c>
      <c r="L670" s="44">
        <v>44909</v>
      </c>
      <c r="M670" s="8" t="str">
        <f>VLOOKUP(MONTH($J670),Lookup!$A$2:$B$13,2,0)&amp;" "&amp;YEAR($J670)</f>
        <v>Dec 2022</v>
      </c>
      <c r="N670" s="34">
        <f t="shared" si="60"/>
        <v>44926</v>
      </c>
      <c r="O670" s="8">
        <f>IF(ISERROR(VLOOKUP($I670,Lookup!$H$2:$I$11,2,0)),"",VLOOKUP($I670,Lookup!$H$2:$I$11,2,0))</f>
        <v>0.1</v>
      </c>
      <c r="P670" s="8">
        <f>COUNTIF(J$4:J670,J670)</f>
        <v>65</v>
      </c>
      <c r="Q670" s="8">
        <f>COUNTIF(K$4:K670,K670)</f>
        <v>9</v>
      </c>
    </row>
    <row r="671" spans="1:17" x14ac:dyDescent="0.25">
      <c r="A671" s="35">
        <f t="shared" si="61"/>
        <v>50001</v>
      </c>
      <c r="B671" s="8">
        <f t="shared" si="62"/>
        <v>44957</v>
      </c>
      <c r="C671" s="8">
        <f t="shared" si="63"/>
        <v>44904</v>
      </c>
      <c r="D671" s="38">
        <f t="shared" si="64"/>
        <v>140051.01999999999</v>
      </c>
      <c r="E671" s="39">
        <f t="shared" si="65"/>
        <v>15</v>
      </c>
      <c r="F671" s="42" t="s">
        <v>176</v>
      </c>
      <c r="G671" s="42" t="s">
        <v>1367</v>
      </c>
      <c r="H671" s="42" t="s">
        <v>1368</v>
      </c>
      <c r="I671" s="42" t="s">
        <v>105</v>
      </c>
      <c r="J671" s="44">
        <v>44957</v>
      </c>
      <c r="K671" s="43">
        <v>50001</v>
      </c>
      <c r="L671" s="44">
        <v>44904</v>
      </c>
      <c r="M671" s="8" t="str">
        <f>VLOOKUP(MONTH($J671),Lookup!$A$2:$B$13,2,0)&amp;" "&amp;YEAR($J671)</f>
        <v>Jan 2023</v>
      </c>
      <c r="N671" s="34">
        <f t="shared" si="60"/>
        <v>44957</v>
      </c>
      <c r="O671" s="8">
        <f>IF(ISERROR(VLOOKUP($I671,Lookup!$H$2:$I$11,2,0)),"",VLOOKUP($I671,Lookup!$H$2:$I$11,2,0))</f>
        <v>0.02</v>
      </c>
      <c r="P671" s="8">
        <f>COUNTIF(J$4:J671,J671)</f>
        <v>38</v>
      </c>
      <c r="Q671" s="8">
        <f>COUNTIF(K$4:K671,K671)</f>
        <v>151</v>
      </c>
    </row>
    <row r="672" spans="1:17" ht="30" x14ac:dyDescent="0.25">
      <c r="A672" s="35">
        <f t="shared" si="61"/>
        <v>50001</v>
      </c>
      <c r="B672" s="8">
        <f t="shared" si="62"/>
        <v>44937</v>
      </c>
      <c r="C672" s="8">
        <f t="shared" si="63"/>
        <v>44908</v>
      </c>
      <c r="D672" s="38">
        <f t="shared" si="64"/>
        <v>140006.01999999999</v>
      </c>
      <c r="E672" s="39">
        <f t="shared" si="65"/>
        <v>19</v>
      </c>
      <c r="F672" s="42" t="s">
        <v>349</v>
      </c>
      <c r="G672" s="42" t="s">
        <v>1369</v>
      </c>
      <c r="H672" s="42" t="s">
        <v>1370</v>
      </c>
      <c r="I672" s="42" t="s">
        <v>105</v>
      </c>
      <c r="J672" s="44">
        <v>44937</v>
      </c>
      <c r="K672" s="43">
        <v>50001</v>
      </c>
      <c r="L672" s="44">
        <v>44908</v>
      </c>
      <c r="M672" s="8" t="str">
        <f>VLOOKUP(MONTH($J672),Lookup!$A$2:$B$13,2,0)&amp;" "&amp;YEAR($J672)</f>
        <v>Jan 2023</v>
      </c>
      <c r="N672" s="34">
        <f t="shared" si="60"/>
        <v>44937</v>
      </c>
      <c r="O672" s="8">
        <f>IF(ISERROR(VLOOKUP($I672,Lookup!$H$2:$I$11,2,0)),"",VLOOKUP($I672,Lookup!$H$2:$I$11,2,0))</f>
        <v>0.02</v>
      </c>
      <c r="P672" s="8">
        <f>COUNTIF(J$4:J672,J672)</f>
        <v>8</v>
      </c>
      <c r="Q672" s="8">
        <f>COUNTIF(K$4:K672,K672)</f>
        <v>152</v>
      </c>
    </row>
    <row r="673" spans="1:17" x14ac:dyDescent="0.25">
      <c r="A673" s="35">
        <f t="shared" si="61"/>
        <v>100001</v>
      </c>
      <c r="B673" s="8">
        <f t="shared" si="62"/>
        <v>44935</v>
      </c>
      <c r="C673" s="8">
        <f t="shared" si="63"/>
        <v>44900</v>
      </c>
      <c r="D673" s="38">
        <f t="shared" si="64"/>
        <v>189891.02</v>
      </c>
      <c r="E673" s="39">
        <f t="shared" si="65"/>
        <v>13</v>
      </c>
      <c r="F673" s="42" t="s">
        <v>114</v>
      </c>
      <c r="G673" s="42" t="s">
        <v>1371</v>
      </c>
      <c r="H673" s="42" t="s">
        <v>1371</v>
      </c>
      <c r="I673" s="42" t="s">
        <v>105</v>
      </c>
      <c r="J673" s="44">
        <v>44935</v>
      </c>
      <c r="K673" s="43">
        <v>100001</v>
      </c>
      <c r="L673" s="44">
        <v>44900</v>
      </c>
      <c r="M673" s="8" t="str">
        <f>VLOOKUP(MONTH($J673),Lookup!$A$2:$B$13,2,0)&amp;" "&amp;YEAR($J673)</f>
        <v>Jan 2023</v>
      </c>
      <c r="N673" s="34">
        <f t="shared" si="60"/>
        <v>44935</v>
      </c>
      <c r="O673" s="8">
        <f>IF(ISERROR(VLOOKUP($I673,Lookup!$H$2:$I$11,2,0)),"",VLOOKUP($I673,Lookup!$H$2:$I$11,2,0))</f>
        <v>0.02</v>
      </c>
      <c r="P673" s="8">
        <f>COUNTIF(J$4:J673,J673)</f>
        <v>12</v>
      </c>
      <c r="Q673" s="8">
        <f>COUNTIF(K$4:K673,K673)</f>
        <v>43</v>
      </c>
    </row>
    <row r="674" spans="1:17" x14ac:dyDescent="0.25">
      <c r="A674" s="35">
        <f t="shared" si="61"/>
        <v>200001</v>
      </c>
      <c r="B674" s="8">
        <f t="shared" si="62"/>
        <v>44914</v>
      </c>
      <c r="C674" s="8">
        <f t="shared" si="63"/>
        <v>44904</v>
      </c>
      <c r="D674" s="38">
        <f t="shared" si="64"/>
        <v>289841.02</v>
      </c>
      <c r="E674" s="39">
        <f t="shared" si="65"/>
        <v>3</v>
      </c>
      <c r="F674" s="42" t="s">
        <v>137</v>
      </c>
      <c r="G674" s="42" t="s">
        <v>1372</v>
      </c>
      <c r="H674" s="42" t="s">
        <v>1373</v>
      </c>
      <c r="I674" s="42" t="s">
        <v>105</v>
      </c>
      <c r="J674" s="44">
        <v>44914</v>
      </c>
      <c r="K674" s="43">
        <v>200001</v>
      </c>
      <c r="L674" s="44">
        <v>44904</v>
      </c>
      <c r="M674" s="8" t="str">
        <f>VLOOKUP(MONTH($J674),Lookup!$A$2:$B$13,2,0)&amp;" "&amp;YEAR($J674)</f>
        <v>Dec 2022</v>
      </c>
      <c r="N674" s="34">
        <f t="shared" si="60"/>
        <v>44914</v>
      </c>
      <c r="O674" s="8">
        <f>IF(ISERROR(VLOOKUP($I674,Lookup!$H$2:$I$11,2,0)),"",VLOOKUP($I674,Lookup!$H$2:$I$11,2,0))</f>
        <v>0.02</v>
      </c>
      <c r="P674" s="8">
        <f>COUNTIF(J$4:J674,J674)</f>
        <v>11</v>
      </c>
      <c r="Q674" s="8">
        <f>COUNTIF(K$4:K674,K674)</f>
        <v>11</v>
      </c>
    </row>
    <row r="675" spans="1:17" x14ac:dyDescent="0.25">
      <c r="A675" s="35">
        <f t="shared" si="61"/>
        <v>250000</v>
      </c>
      <c r="B675" s="8">
        <f t="shared" si="62"/>
        <v>44937</v>
      </c>
      <c r="C675" s="8">
        <f t="shared" si="63"/>
        <v>44900</v>
      </c>
      <c r="D675" s="38">
        <f t="shared" si="64"/>
        <v>339853.1</v>
      </c>
      <c r="E675" s="39">
        <f t="shared" si="65"/>
        <v>13</v>
      </c>
      <c r="F675" s="42" t="s">
        <v>281</v>
      </c>
      <c r="G675" s="42" t="s">
        <v>1374</v>
      </c>
      <c r="H675" s="42" t="s">
        <v>1375</v>
      </c>
      <c r="I675" s="42" t="s">
        <v>102</v>
      </c>
      <c r="J675" s="44">
        <v>44937</v>
      </c>
      <c r="K675" s="43">
        <v>250000</v>
      </c>
      <c r="L675" s="44">
        <v>44900</v>
      </c>
      <c r="M675" s="8" t="str">
        <f>VLOOKUP(MONTH($J675),Lookup!$A$2:$B$13,2,0)&amp;" "&amp;YEAR($J675)</f>
        <v>Jan 2023</v>
      </c>
      <c r="N675" s="34">
        <f t="shared" si="60"/>
        <v>44937</v>
      </c>
      <c r="O675" s="8">
        <f>IF(ISERROR(VLOOKUP($I675,Lookup!$H$2:$I$11,2,0)),"",VLOOKUP($I675,Lookup!$H$2:$I$11,2,0))</f>
        <v>0.1</v>
      </c>
      <c r="P675" s="8">
        <f>COUNTIF(J$4:J675,J675)</f>
        <v>9</v>
      </c>
      <c r="Q675" s="8">
        <f>COUNTIF(K$4:K675,K675)</f>
        <v>7</v>
      </c>
    </row>
    <row r="676" spans="1:17" x14ac:dyDescent="0.25">
      <c r="A676" s="35">
        <f t="shared" si="61"/>
        <v>600000</v>
      </c>
      <c r="B676" s="8">
        <f t="shared" si="62"/>
        <v>44895</v>
      </c>
      <c r="C676" s="8">
        <f t="shared" si="63"/>
        <v>44908</v>
      </c>
      <c r="D676" s="38">
        <f t="shared" si="64"/>
        <v>689844.1</v>
      </c>
      <c r="E676" s="39">
        <f t="shared" si="65"/>
        <v>8</v>
      </c>
      <c r="F676" s="42" t="s">
        <v>103</v>
      </c>
      <c r="G676" s="42" t="s">
        <v>1376</v>
      </c>
      <c r="H676" s="42" t="s">
        <v>1376</v>
      </c>
      <c r="I676" s="42" t="s">
        <v>102</v>
      </c>
      <c r="J676" s="44">
        <v>44895</v>
      </c>
      <c r="K676" s="43">
        <v>600000</v>
      </c>
      <c r="L676" s="44">
        <v>44908</v>
      </c>
      <c r="M676" s="8" t="str">
        <f>VLOOKUP(MONTH($J676),Lookup!$A$2:$B$13,2,0)&amp;" "&amp;YEAR($J676)</f>
        <v>Nov 2022</v>
      </c>
      <c r="N676" s="34">
        <f t="shared" si="60"/>
        <v>44895</v>
      </c>
      <c r="O676" s="8">
        <f>IF(ISERROR(VLOOKUP($I676,Lookup!$H$2:$I$11,2,0)),"",VLOOKUP($I676,Lookup!$H$2:$I$11,2,0))</f>
        <v>0.1</v>
      </c>
      <c r="P676" s="8">
        <f>COUNTIF(J$4:J676,J676)</f>
        <v>37</v>
      </c>
      <c r="Q676" s="8">
        <f>COUNTIF(K$4:K676,K676)</f>
        <v>4</v>
      </c>
    </row>
    <row r="677" spans="1:17" x14ac:dyDescent="0.25">
      <c r="A677" s="35">
        <f t="shared" si="61"/>
        <v>50001</v>
      </c>
      <c r="B677" s="8">
        <f t="shared" si="62"/>
        <v>44928</v>
      </c>
      <c r="C677" s="8">
        <f t="shared" si="63"/>
        <v>44874</v>
      </c>
      <c r="D677" s="38">
        <f t="shared" si="64"/>
        <v>139973.1</v>
      </c>
      <c r="E677" s="39">
        <f t="shared" si="65"/>
        <v>14</v>
      </c>
      <c r="F677" s="42" t="s">
        <v>106</v>
      </c>
      <c r="G677" s="42" t="s">
        <v>1377</v>
      </c>
      <c r="H677" s="42" t="s">
        <v>1377</v>
      </c>
      <c r="I677" s="42" t="s">
        <v>102</v>
      </c>
      <c r="J677" s="44">
        <v>44928</v>
      </c>
      <c r="K677" s="43">
        <v>50001</v>
      </c>
      <c r="L677" s="44">
        <v>44874</v>
      </c>
      <c r="M677" s="8" t="str">
        <f>VLOOKUP(MONTH($J677),Lookup!$A$2:$B$13,2,0)&amp;" "&amp;YEAR($J677)</f>
        <v>Jan 2023</v>
      </c>
      <c r="N677" s="34">
        <f t="shared" si="60"/>
        <v>44928</v>
      </c>
      <c r="O677" s="8">
        <f>IF(ISERROR(VLOOKUP($I677,Lookup!$H$2:$I$11,2,0)),"",VLOOKUP($I677,Lookup!$H$2:$I$11,2,0))</f>
        <v>0.1</v>
      </c>
      <c r="P677" s="8">
        <f>COUNTIF(J$4:J677,J677)</f>
        <v>17</v>
      </c>
      <c r="Q677" s="8">
        <f>COUNTIF(K$4:K677,K677)</f>
        <v>153</v>
      </c>
    </row>
    <row r="678" spans="1:17" x14ac:dyDescent="0.25">
      <c r="A678" s="35">
        <f t="shared" si="61"/>
        <v>0</v>
      </c>
      <c r="B678" s="8">
        <f t="shared" si="62"/>
        <v>44925</v>
      </c>
      <c r="C678" s="8">
        <f t="shared" si="63"/>
        <v>44897</v>
      </c>
      <c r="D678" s="38">
        <f t="shared" si="64"/>
        <v>89848.02</v>
      </c>
      <c r="E678" s="39">
        <f t="shared" si="65"/>
        <v>3</v>
      </c>
      <c r="F678" s="42" t="s">
        <v>143</v>
      </c>
      <c r="G678" s="42" t="s">
        <v>1378</v>
      </c>
      <c r="H678" s="42" t="s">
        <v>1379</v>
      </c>
      <c r="I678" s="42" t="s">
        <v>105</v>
      </c>
      <c r="J678" s="44">
        <v>44925</v>
      </c>
      <c r="K678" s="43"/>
      <c r="L678" s="44">
        <v>44897</v>
      </c>
      <c r="M678" s="8" t="str">
        <f>VLOOKUP(MONTH($J678),Lookup!$A$2:$B$13,2,0)&amp;" "&amp;YEAR($J678)</f>
        <v>Dec 2022</v>
      </c>
      <c r="N678" s="34">
        <f t="shared" si="60"/>
        <v>44925</v>
      </c>
      <c r="O678" s="8">
        <f>IF(ISERROR(VLOOKUP($I678,Lookup!$H$2:$I$11,2,0)),"",VLOOKUP($I678,Lookup!$H$2:$I$11,2,0))</f>
        <v>0.02</v>
      </c>
      <c r="P678" s="8">
        <f>COUNTIF(J$4:J678,J678)</f>
        <v>25</v>
      </c>
      <c r="Q678" s="8">
        <f>COUNTIF(K$4:K678,K678)</f>
        <v>1</v>
      </c>
    </row>
    <row r="679" spans="1:17" x14ac:dyDescent="0.25">
      <c r="A679" s="35">
        <f t="shared" si="61"/>
        <v>100000</v>
      </c>
      <c r="B679" s="8">
        <f t="shared" si="62"/>
        <v>44926</v>
      </c>
      <c r="C679" s="8">
        <f t="shared" si="63"/>
        <v>44894</v>
      </c>
      <c r="D679" s="38">
        <f t="shared" si="64"/>
        <v>189911.1</v>
      </c>
      <c r="E679" s="39">
        <f t="shared" si="65"/>
        <v>4</v>
      </c>
      <c r="F679" s="42" t="s">
        <v>188</v>
      </c>
      <c r="G679" s="42" t="s">
        <v>1380</v>
      </c>
      <c r="H679" s="42" t="s">
        <v>1381</v>
      </c>
      <c r="I679" s="42" t="s">
        <v>102</v>
      </c>
      <c r="J679" s="44">
        <v>44926</v>
      </c>
      <c r="K679" s="43">
        <v>100000</v>
      </c>
      <c r="L679" s="44">
        <v>44894</v>
      </c>
      <c r="M679" s="8" t="str">
        <f>VLOOKUP(MONTH($J679),Lookup!$A$2:$B$13,2,0)&amp;" "&amp;YEAR($J679)</f>
        <v>Dec 2022</v>
      </c>
      <c r="N679" s="34">
        <f t="shared" si="60"/>
        <v>44926</v>
      </c>
      <c r="O679" s="8">
        <f>IF(ISERROR(VLOOKUP($I679,Lookup!$H$2:$I$11,2,0)),"",VLOOKUP($I679,Lookup!$H$2:$I$11,2,0))</f>
        <v>0.1</v>
      </c>
      <c r="P679" s="8">
        <f>COUNTIF(J$4:J679,J679)</f>
        <v>66</v>
      </c>
      <c r="Q679" s="8">
        <f>COUNTIF(K$4:K679,K679)</f>
        <v>25</v>
      </c>
    </row>
    <row r="680" spans="1:17" x14ac:dyDescent="0.25">
      <c r="A680" s="35">
        <f t="shared" si="61"/>
        <v>100001</v>
      </c>
      <c r="B680" s="8">
        <f t="shared" si="62"/>
        <v>44888</v>
      </c>
      <c r="C680" s="8">
        <f t="shared" si="63"/>
        <v>44901</v>
      </c>
      <c r="D680" s="38">
        <f t="shared" si="64"/>
        <v>189840.1</v>
      </c>
      <c r="E680" s="39">
        <f t="shared" si="65"/>
        <v>11</v>
      </c>
      <c r="F680" s="42" t="s">
        <v>108</v>
      </c>
      <c r="G680" s="42" t="s">
        <v>1382</v>
      </c>
      <c r="H680" s="42" t="s">
        <v>1383</v>
      </c>
      <c r="I680" s="42" t="s">
        <v>102</v>
      </c>
      <c r="J680" s="44">
        <v>44888</v>
      </c>
      <c r="K680" s="43">
        <v>100001</v>
      </c>
      <c r="L680" s="44">
        <v>44901</v>
      </c>
      <c r="M680" s="8" t="str">
        <f>VLOOKUP(MONTH($J680),Lookup!$A$2:$B$13,2,0)&amp;" "&amp;YEAR($J680)</f>
        <v>Nov 2022</v>
      </c>
      <c r="N680" s="34">
        <f t="shared" si="60"/>
        <v>44888</v>
      </c>
      <c r="O680" s="8">
        <f>IF(ISERROR(VLOOKUP($I680,Lookup!$H$2:$I$11,2,0)),"",VLOOKUP($I680,Lookup!$H$2:$I$11,2,0))</f>
        <v>0.1</v>
      </c>
      <c r="P680" s="8">
        <f>COUNTIF(J$4:J680,J680)</f>
        <v>6</v>
      </c>
      <c r="Q680" s="8">
        <f>COUNTIF(K$4:K680,K680)</f>
        <v>44</v>
      </c>
    </row>
    <row r="681" spans="1:17" x14ac:dyDescent="0.25">
      <c r="A681" s="35">
        <f t="shared" si="61"/>
        <v>300000</v>
      </c>
      <c r="B681" s="8">
        <f t="shared" si="62"/>
        <v>44928</v>
      </c>
      <c r="C681" s="8">
        <f t="shared" si="63"/>
        <v>44895</v>
      </c>
      <c r="D681" s="38">
        <f t="shared" si="64"/>
        <v>389848.1</v>
      </c>
      <c r="E681" s="39">
        <f t="shared" si="65"/>
        <v>2</v>
      </c>
      <c r="F681" s="42" t="s">
        <v>392</v>
      </c>
      <c r="G681" s="42" t="s">
        <v>1384</v>
      </c>
      <c r="H681" s="42" t="s">
        <v>1385</v>
      </c>
      <c r="I681" s="42" t="s">
        <v>102</v>
      </c>
      <c r="J681" s="44">
        <v>44928</v>
      </c>
      <c r="K681" s="43">
        <v>300000</v>
      </c>
      <c r="L681" s="44">
        <v>44895</v>
      </c>
      <c r="M681" s="8" t="str">
        <f>VLOOKUP(MONTH($J681),Lookup!$A$2:$B$13,2,0)&amp;" "&amp;YEAR($J681)</f>
        <v>Jan 2023</v>
      </c>
      <c r="N681" s="34">
        <f t="shared" si="60"/>
        <v>44928</v>
      </c>
      <c r="O681" s="8">
        <f>IF(ISERROR(VLOOKUP($I681,Lookup!$H$2:$I$11,2,0)),"",VLOOKUP($I681,Lookup!$H$2:$I$11,2,0))</f>
        <v>0.1</v>
      </c>
      <c r="P681" s="8">
        <f>COUNTIF(J$4:J681,J681)</f>
        <v>18</v>
      </c>
      <c r="Q681" s="8">
        <f>COUNTIF(K$4:K681,K681)</f>
        <v>7</v>
      </c>
    </row>
    <row r="682" spans="1:17" x14ac:dyDescent="0.25">
      <c r="A682" s="35">
        <f t="shared" si="61"/>
        <v>50000</v>
      </c>
      <c r="B682" s="8">
        <f t="shared" si="62"/>
        <v>44957</v>
      </c>
      <c r="C682" s="8">
        <f t="shared" si="63"/>
        <v>44907</v>
      </c>
      <c r="D682" s="38">
        <f t="shared" si="64"/>
        <v>139983.1</v>
      </c>
      <c r="E682" s="39">
        <f t="shared" si="65"/>
        <v>20</v>
      </c>
      <c r="F682" s="42" t="s">
        <v>198</v>
      </c>
      <c r="G682" s="42" t="s">
        <v>1386</v>
      </c>
      <c r="H682" s="42" t="s">
        <v>1387</v>
      </c>
      <c r="I682" s="42" t="s">
        <v>102</v>
      </c>
      <c r="J682" s="44">
        <v>44957</v>
      </c>
      <c r="K682" s="43">
        <v>50000</v>
      </c>
      <c r="L682" s="44">
        <v>44907</v>
      </c>
      <c r="M682" s="8" t="str">
        <f>VLOOKUP(MONTH($J682),Lookup!$A$2:$B$13,2,0)&amp;" "&amp;YEAR($J682)</f>
        <v>Jan 2023</v>
      </c>
      <c r="N682" s="34">
        <f t="shared" si="60"/>
        <v>44957</v>
      </c>
      <c r="O682" s="8">
        <f>IF(ISERROR(VLOOKUP($I682,Lookup!$H$2:$I$11,2,0)),"",VLOOKUP($I682,Lookup!$H$2:$I$11,2,0))</f>
        <v>0.1</v>
      </c>
      <c r="P682" s="8">
        <f>COUNTIF(J$4:J682,J682)</f>
        <v>39</v>
      </c>
      <c r="Q682" s="8">
        <f>COUNTIF(K$4:K682,K682)</f>
        <v>80</v>
      </c>
    </row>
    <row r="683" spans="1:17" x14ac:dyDescent="0.25">
      <c r="A683" s="35">
        <f t="shared" si="61"/>
        <v>0</v>
      </c>
      <c r="B683" s="8">
        <f t="shared" si="62"/>
        <v>44930</v>
      </c>
      <c r="C683" s="8">
        <f t="shared" si="63"/>
        <v>44908</v>
      </c>
      <c r="D683" s="38">
        <f t="shared" si="64"/>
        <v>89847.02</v>
      </c>
      <c r="E683" s="39">
        <f t="shared" si="65"/>
        <v>29</v>
      </c>
      <c r="F683" s="42" t="s">
        <v>117</v>
      </c>
      <c r="G683" s="42" t="s">
        <v>1388</v>
      </c>
      <c r="H683" s="42" t="s">
        <v>1388</v>
      </c>
      <c r="I683" s="42" t="s">
        <v>105</v>
      </c>
      <c r="J683" s="44">
        <v>44930</v>
      </c>
      <c r="K683" s="43"/>
      <c r="L683" s="44">
        <v>44908</v>
      </c>
      <c r="M683" s="8" t="str">
        <f>VLOOKUP(MONTH($J683),Lookup!$A$2:$B$13,2,0)&amp;" "&amp;YEAR($J683)</f>
        <v>Jan 2023</v>
      </c>
      <c r="N683" s="34">
        <f t="shared" si="60"/>
        <v>44930</v>
      </c>
      <c r="O683" s="8">
        <f>IF(ISERROR(VLOOKUP($I683,Lookup!$H$2:$I$11,2,0)),"",VLOOKUP($I683,Lookup!$H$2:$I$11,2,0))</f>
        <v>0.02</v>
      </c>
      <c r="P683" s="8">
        <f>COUNTIF(J$4:J683,J683)</f>
        <v>8</v>
      </c>
      <c r="Q683" s="8">
        <f>COUNTIF(K$4:K683,K683)</f>
        <v>1</v>
      </c>
    </row>
    <row r="684" spans="1:17" x14ac:dyDescent="0.25">
      <c r="A684" s="35">
        <f t="shared" si="61"/>
        <v>50000</v>
      </c>
      <c r="B684" s="8">
        <f t="shared" si="62"/>
        <v>44928</v>
      </c>
      <c r="C684" s="8">
        <f t="shared" si="63"/>
        <v>44872</v>
      </c>
      <c r="D684" s="38">
        <f t="shared" si="64"/>
        <v>139900.1</v>
      </c>
      <c r="E684" s="39">
        <f t="shared" si="65"/>
        <v>17</v>
      </c>
      <c r="F684" s="42" t="s">
        <v>392</v>
      </c>
      <c r="G684" s="42" t="s">
        <v>1389</v>
      </c>
      <c r="H684" s="42" t="s">
        <v>1390</v>
      </c>
      <c r="I684" s="42" t="s">
        <v>102</v>
      </c>
      <c r="J684" s="44">
        <v>44928</v>
      </c>
      <c r="K684" s="43">
        <v>50000</v>
      </c>
      <c r="L684" s="44">
        <v>44872</v>
      </c>
      <c r="M684" s="8" t="str">
        <f>VLOOKUP(MONTH($J684),Lookup!$A$2:$B$13,2,0)&amp;" "&amp;YEAR($J684)</f>
        <v>Jan 2023</v>
      </c>
      <c r="N684" s="34">
        <f t="shared" si="60"/>
        <v>44928</v>
      </c>
      <c r="O684" s="8">
        <f>IF(ISERROR(VLOOKUP($I684,Lookup!$H$2:$I$11,2,0)),"",VLOOKUP($I684,Lookup!$H$2:$I$11,2,0))</f>
        <v>0.1</v>
      </c>
      <c r="P684" s="8">
        <f>COUNTIF(J$4:J684,J684)</f>
        <v>19</v>
      </c>
      <c r="Q684" s="8">
        <f>COUNTIF(K$4:K684,K684)</f>
        <v>81</v>
      </c>
    </row>
    <row r="685" spans="1:17" x14ac:dyDescent="0.25">
      <c r="A685" s="35">
        <f t="shared" si="61"/>
        <v>220000</v>
      </c>
      <c r="B685" s="8">
        <f t="shared" si="62"/>
        <v>44907</v>
      </c>
      <c r="C685" s="8">
        <f t="shared" si="63"/>
        <v>44908</v>
      </c>
      <c r="D685" s="38">
        <f t="shared" si="64"/>
        <v>309822.09999999998</v>
      </c>
      <c r="E685" s="39">
        <f t="shared" si="65"/>
        <v>4</v>
      </c>
      <c r="F685" s="42" t="s">
        <v>438</v>
      </c>
      <c r="G685" s="42" t="s">
        <v>1391</v>
      </c>
      <c r="H685" s="42" t="s">
        <v>1392</v>
      </c>
      <c r="I685" s="42" t="s">
        <v>102</v>
      </c>
      <c r="J685" s="44">
        <v>44907</v>
      </c>
      <c r="K685" s="43">
        <v>220000</v>
      </c>
      <c r="L685" s="44">
        <v>44908</v>
      </c>
      <c r="M685" s="8" t="str">
        <f>VLOOKUP(MONTH($J685),Lookup!$A$2:$B$13,2,0)&amp;" "&amp;YEAR($J685)</f>
        <v>Dec 2022</v>
      </c>
      <c r="N685" s="34">
        <f t="shared" si="60"/>
        <v>44907</v>
      </c>
      <c r="O685" s="8">
        <f>IF(ISERROR(VLOOKUP($I685,Lookup!$H$2:$I$11,2,0)),"",VLOOKUP($I685,Lookup!$H$2:$I$11,2,0))</f>
        <v>0.1</v>
      </c>
      <c r="P685" s="8">
        <f>COUNTIF(J$4:J685,J685)</f>
        <v>6</v>
      </c>
      <c r="Q685" s="8">
        <f>COUNTIF(K$4:K685,K685)</f>
        <v>1</v>
      </c>
    </row>
    <row r="686" spans="1:17" x14ac:dyDescent="0.25">
      <c r="A686" s="35">
        <f t="shared" si="61"/>
        <v>80000</v>
      </c>
      <c r="B686" s="8">
        <f t="shared" si="62"/>
        <v>44941</v>
      </c>
      <c r="C686" s="8">
        <f t="shared" si="63"/>
        <v>44894</v>
      </c>
      <c r="D686" s="38">
        <f t="shared" si="64"/>
        <v>169855.1</v>
      </c>
      <c r="E686" s="39">
        <f t="shared" si="65"/>
        <v>14</v>
      </c>
      <c r="F686" s="42" t="s">
        <v>349</v>
      </c>
      <c r="G686" s="42" t="s">
        <v>1393</v>
      </c>
      <c r="H686" s="42" t="s">
        <v>1394</v>
      </c>
      <c r="I686" s="42" t="s">
        <v>102</v>
      </c>
      <c r="J686" s="44">
        <v>44941</v>
      </c>
      <c r="K686" s="43">
        <v>80000</v>
      </c>
      <c r="L686" s="44">
        <v>44894</v>
      </c>
      <c r="M686" s="8" t="str">
        <f>VLOOKUP(MONTH($J686),Lookup!$A$2:$B$13,2,0)&amp;" "&amp;YEAR($J686)</f>
        <v>Jan 2023</v>
      </c>
      <c r="N686" s="34">
        <f t="shared" si="60"/>
        <v>44941</v>
      </c>
      <c r="O686" s="8">
        <f>IF(ISERROR(VLOOKUP($I686,Lookup!$H$2:$I$11,2,0)),"",VLOOKUP($I686,Lookup!$H$2:$I$11,2,0))</f>
        <v>0.1</v>
      </c>
      <c r="P686" s="8">
        <f>COUNTIF(J$4:J686,J686)</f>
        <v>12</v>
      </c>
      <c r="Q686" s="8">
        <f>COUNTIF(K$4:K686,K686)</f>
        <v>8</v>
      </c>
    </row>
    <row r="687" spans="1:17" x14ac:dyDescent="0.25">
      <c r="A687" s="35">
        <f t="shared" si="61"/>
        <v>50001</v>
      </c>
      <c r="B687" s="8">
        <f t="shared" si="62"/>
        <v>44958</v>
      </c>
      <c r="C687" s="8">
        <f t="shared" si="63"/>
        <v>0</v>
      </c>
      <c r="D687" s="38">
        <f t="shared" si="64"/>
        <v>95130.02</v>
      </c>
      <c r="E687" s="39">
        <f t="shared" si="65"/>
        <v>28</v>
      </c>
      <c r="F687" s="42" t="s">
        <v>349</v>
      </c>
      <c r="G687" s="42" t="s">
        <v>1395</v>
      </c>
      <c r="H687" s="42" t="s">
        <v>1396</v>
      </c>
      <c r="I687" s="42" t="s">
        <v>105</v>
      </c>
      <c r="J687" s="44">
        <v>44958</v>
      </c>
      <c r="K687" s="43">
        <v>50001</v>
      </c>
      <c r="L687" s="43"/>
      <c r="M687" s="8" t="str">
        <f>VLOOKUP(MONTH($J687),Lookup!$A$2:$B$13,2,0)&amp;" "&amp;YEAR($J687)</f>
        <v>Feb 2023</v>
      </c>
      <c r="N687" s="34">
        <f t="shared" si="60"/>
        <v>44958</v>
      </c>
      <c r="O687" s="8">
        <f>IF(ISERROR(VLOOKUP($I687,Lookup!$H$2:$I$11,2,0)),"",VLOOKUP($I687,Lookup!$H$2:$I$11,2,0))</f>
        <v>0.02</v>
      </c>
      <c r="P687" s="8">
        <f>COUNTIF(J$4:J687,J687)</f>
        <v>17</v>
      </c>
      <c r="Q687" s="8">
        <f>COUNTIF(K$4:K687,K687)</f>
        <v>154</v>
      </c>
    </row>
    <row r="688" spans="1:17" x14ac:dyDescent="0.25">
      <c r="A688" s="35">
        <f t="shared" si="61"/>
        <v>1200000</v>
      </c>
      <c r="B688" s="8">
        <f t="shared" si="62"/>
        <v>44935</v>
      </c>
      <c r="C688" s="8">
        <f t="shared" si="63"/>
        <v>44904</v>
      </c>
      <c r="D688" s="38">
        <f t="shared" si="64"/>
        <v>1289853.1000000001</v>
      </c>
      <c r="E688" s="39">
        <f t="shared" si="65"/>
        <v>1</v>
      </c>
      <c r="F688" s="42" t="s">
        <v>392</v>
      </c>
      <c r="G688" s="42" t="s">
        <v>1397</v>
      </c>
      <c r="H688" s="42" t="s">
        <v>1398</v>
      </c>
      <c r="I688" s="42" t="s">
        <v>102</v>
      </c>
      <c r="J688" s="44">
        <v>44935</v>
      </c>
      <c r="K688" s="43">
        <v>1200000</v>
      </c>
      <c r="L688" s="44">
        <v>44904</v>
      </c>
      <c r="M688" s="8" t="str">
        <f>VLOOKUP(MONTH($J688),Lookup!$A$2:$B$13,2,0)&amp;" "&amp;YEAR($J688)</f>
        <v>Jan 2023</v>
      </c>
      <c r="N688" s="34">
        <f t="shared" si="60"/>
        <v>44935</v>
      </c>
      <c r="O688" s="8">
        <f>IF(ISERROR(VLOOKUP($I688,Lookup!$H$2:$I$11,2,0)),"",VLOOKUP($I688,Lookup!$H$2:$I$11,2,0))</f>
        <v>0.1</v>
      </c>
      <c r="P688" s="8">
        <f>COUNTIF(J$4:J688,J688)</f>
        <v>13</v>
      </c>
      <c r="Q688" s="8">
        <f>COUNTIF(K$4:K688,K688)</f>
        <v>1</v>
      </c>
    </row>
    <row r="689" spans="1:17" x14ac:dyDescent="0.25">
      <c r="A689" s="35">
        <f t="shared" si="61"/>
        <v>50000.01</v>
      </c>
      <c r="B689" s="8">
        <f t="shared" si="62"/>
        <v>45008</v>
      </c>
      <c r="C689" s="8">
        <f t="shared" si="63"/>
        <v>44907</v>
      </c>
      <c r="D689" s="38">
        <f t="shared" si="64"/>
        <v>139923.03</v>
      </c>
      <c r="E689" s="39">
        <f t="shared" si="65"/>
        <v>12</v>
      </c>
      <c r="F689" s="42" t="s">
        <v>227</v>
      </c>
      <c r="G689" s="42" t="s">
        <v>1399</v>
      </c>
      <c r="H689" s="42" t="s">
        <v>1400</v>
      </c>
      <c r="I689" s="42" t="s">
        <v>105</v>
      </c>
      <c r="J689" s="44">
        <v>45008</v>
      </c>
      <c r="K689" s="43">
        <v>50000.01</v>
      </c>
      <c r="L689" s="44">
        <v>44907</v>
      </c>
      <c r="M689" s="8" t="str">
        <f>VLOOKUP(MONTH($J689),Lookup!$A$2:$B$13,2,0)&amp;" "&amp;YEAR($J689)</f>
        <v>Mar 2023</v>
      </c>
      <c r="N689" s="34">
        <f t="shared" si="60"/>
        <v>45008</v>
      </c>
      <c r="O689" s="8">
        <f>IF(ISERROR(VLOOKUP($I689,Lookup!$H$2:$I$11,2,0)),"",VLOOKUP($I689,Lookup!$H$2:$I$11,2,0))</f>
        <v>0.02</v>
      </c>
      <c r="P689" s="8">
        <f>COUNTIF(J$4:J689,J689)</f>
        <v>2</v>
      </c>
      <c r="Q689" s="8">
        <f>COUNTIF(K$4:K689,K689)</f>
        <v>6</v>
      </c>
    </row>
    <row r="690" spans="1:17" x14ac:dyDescent="0.25">
      <c r="A690" s="35">
        <f t="shared" si="61"/>
        <v>50001</v>
      </c>
      <c r="B690" s="8">
        <f t="shared" si="62"/>
        <v>44927</v>
      </c>
      <c r="C690" s="8">
        <f t="shared" si="63"/>
        <v>44866</v>
      </c>
      <c r="D690" s="38">
        <f t="shared" si="64"/>
        <v>139975.01999999999</v>
      </c>
      <c r="E690" s="39">
        <f t="shared" si="65"/>
        <v>18</v>
      </c>
      <c r="F690" s="42" t="s">
        <v>128</v>
      </c>
      <c r="G690" s="42" t="s">
        <v>1401</v>
      </c>
      <c r="H690" s="42" t="s">
        <v>1402</v>
      </c>
      <c r="I690" s="42" t="s">
        <v>105</v>
      </c>
      <c r="J690" s="44">
        <v>44927</v>
      </c>
      <c r="K690" s="43">
        <v>50001</v>
      </c>
      <c r="L690" s="44">
        <v>44866</v>
      </c>
      <c r="M690" s="8" t="str">
        <f>VLOOKUP(MONTH($J690),Lookup!$A$2:$B$13,2,0)&amp;" "&amp;YEAR($J690)</f>
        <v>Jan 2023</v>
      </c>
      <c r="N690" s="34">
        <f t="shared" si="60"/>
        <v>44927</v>
      </c>
      <c r="O690" s="8">
        <f>IF(ISERROR(VLOOKUP($I690,Lookup!$H$2:$I$11,2,0)),"",VLOOKUP($I690,Lookup!$H$2:$I$11,2,0))</f>
        <v>0.02</v>
      </c>
      <c r="P690" s="8">
        <f>COUNTIF(J$4:J690,J690)</f>
        <v>26</v>
      </c>
      <c r="Q690" s="8">
        <f>COUNTIF(K$4:K690,K690)</f>
        <v>155</v>
      </c>
    </row>
    <row r="691" spans="1:17" x14ac:dyDescent="0.25">
      <c r="A691" s="35">
        <f t="shared" si="61"/>
        <v>50001</v>
      </c>
      <c r="B691" s="8">
        <f t="shared" si="62"/>
        <v>44928</v>
      </c>
      <c r="C691" s="8">
        <f t="shared" si="63"/>
        <v>44874</v>
      </c>
      <c r="D691" s="38">
        <f t="shared" si="64"/>
        <v>139979.1</v>
      </c>
      <c r="E691" s="39">
        <f t="shared" si="65"/>
        <v>13</v>
      </c>
      <c r="F691" s="42" t="s">
        <v>106</v>
      </c>
      <c r="G691" s="42" t="s">
        <v>1403</v>
      </c>
      <c r="H691" s="42" t="s">
        <v>1403</v>
      </c>
      <c r="I691" s="42" t="s">
        <v>102</v>
      </c>
      <c r="J691" s="44">
        <v>44928</v>
      </c>
      <c r="K691" s="43">
        <v>50001</v>
      </c>
      <c r="L691" s="44">
        <v>44874</v>
      </c>
      <c r="M691" s="8" t="str">
        <f>VLOOKUP(MONTH($J691),Lookup!$A$2:$B$13,2,0)&amp;" "&amp;YEAR($J691)</f>
        <v>Jan 2023</v>
      </c>
      <c r="N691" s="34">
        <f t="shared" si="60"/>
        <v>44928</v>
      </c>
      <c r="O691" s="8">
        <f>IF(ISERROR(VLOOKUP($I691,Lookup!$H$2:$I$11,2,0)),"",VLOOKUP($I691,Lookup!$H$2:$I$11,2,0))</f>
        <v>0.1</v>
      </c>
      <c r="P691" s="8">
        <f>COUNTIF(J$4:J691,J691)</f>
        <v>20</v>
      </c>
      <c r="Q691" s="8">
        <f>COUNTIF(K$4:K691,K691)</f>
        <v>156</v>
      </c>
    </row>
    <row r="692" spans="1:17" x14ac:dyDescent="0.25">
      <c r="A692" s="35">
        <f t="shared" si="61"/>
        <v>0</v>
      </c>
      <c r="B692" s="8">
        <f t="shared" si="62"/>
        <v>44939</v>
      </c>
      <c r="C692" s="8">
        <f t="shared" si="63"/>
        <v>44866</v>
      </c>
      <c r="D692" s="38">
        <f t="shared" si="64"/>
        <v>89808.02</v>
      </c>
      <c r="E692" s="39">
        <f t="shared" si="65"/>
        <v>26</v>
      </c>
      <c r="F692" s="42" t="s">
        <v>227</v>
      </c>
      <c r="G692" s="42" t="s">
        <v>1404</v>
      </c>
      <c r="H692" s="42" t="s">
        <v>1405</v>
      </c>
      <c r="I692" s="42" t="s">
        <v>105</v>
      </c>
      <c r="J692" s="44">
        <v>44939</v>
      </c>
      <c r="K692" s="43"/>
      <c r="L692" s="44">
        <v>44866</v>
      </c>
      <c r="M692" s="8" t="str">
        <f>VLOOKUP(MONTH($J692),Lookup!$A$2:$B$13,2,0)&amp;" "&amp;YEAR($J692)</f>
        <v>Jan 2023</v>
      </c>
      <c r="N692" s="34">
        <f t="shared" si="60"/>
        <v>44939</v>
      </c>
      <c r="O692" s="8">
        <f>IF(ISERROR(VLOOKUP($I692,Lookup!$H$2:$I$11,2,0)),"",VLOOKUP($I692,Lookup!$H$2:$I$11,2,0))</f>
        <v>0.02</v>
      </c>
      <c r="P692" s="8">
        <f>COUNTIF(J$4:J692,J692)</f>
        <v>2</v>
      </c>
      <c r="Q692" s="8">
        <f>COUNTIF(K$4:K692,K692)</f>
        <v>1</v>
      </c>
    </row>
    <row r="693" spans="1:17" x14ac:dyDescent="0.25">
      <c r="A693" s="35">
        <f t="shared" si="61"/>
        <v>100000</v>
      </c>
      <c r="B693" s="8">
        <f t="shared" si="62"/>
        <v>44957</v>
      </c>
      <c r="C693" s="8">
        <f t="shared" si="63"/>
        <v>44853</v>
      </c>
      <c r="D693" s="38">
        <f t="shared" si="64"/>
        <v>189876.1</v>
      </c>
      <c r="E693" s="39">
        <f t="shared" si="65"/>
        <v>7</v>
      </c>
      <c r="F693" s="42" t="s">
        <v>293</v>
      </c>
      <c r="G693" s="42" t="s">
        <v>1406</v>
      </c>
      <c r="H693" s="42" t="s">
        <v>1407</v>
      </c>
      <c r="I693" s="42" t="s">
        <v>102</v>
      </c>
      <c r="J693" s="44">
        <v>44957</v>
      </c>
      <c r="K693" s="43">
        <v>100000</v>
      </c>
      <c r="L693" s="44">
        <v>44853</v>
      </c>
      <c r="M693" s="8" t="str">
        <f>VLOOKUP(MONTH($J693),Lookup!$A$2:$B$13,2,0)&amp;" "&amp;YEAR($J693)</f>
        <v>Jan 2023</v>
      </c>
      <c r="N693" s="34">
        <f t="shared" si="60"/>
        <v>44957</v>
      </c>
      <c r="O693" s="8">
        <f>IF(ISERROR(VLOOKUP($I693,Lookup!$H$2:$I$11,2,0)),"",VLOOKUP($I693,Lookup!$H$2:$I$11,2,0))</f>
        <v>0.1</v>
      </c>
      <c r="P693" s="8">
        <f>COUNTIF(J$4:J693,J693)</f>
        <v>40</v>
      </c>
      <c r="Q693" s="8">
        <f>COUNTIF(K$4:K693,K693)</f>
        <v>26</v>
      </c>
    </row>
    <row r="694" spans="1:17" ht="30" x14ac:dyDescent="0.25">
      <c r="A694" s="35">
        <f t="shared" si="61"/>
        <v>1000000</v>
      </c>
      <c r="B694" s="8">
        <f t="shared" si="62"/>
        <v>44939</v>
      </c>
      <c r="C694" s="8">
        <f t="shared" si="63"/>
        <v>44900</v>
      </c>
      <c r="D694" s="38">
        <f t="shared" si="64"/>
        <v>1089846.1000000001</v>
      </c>
      <c r="E694" s="39">
        <f t="shared" si="65"/>
        <v>2</v>
      </c>
      <c r="F694" s="42" t="s">
        <v>193</v>
      </c>
      <c r="G694" s="42" t="s">
        <v>1408</v>
      </c>
      <c r="H694" s="42" t="s">
        <v>1409</v>
      </c>
      <c r="I694" s="42" t="s">
        <v>102</v>
      </c>
      <c r="J694" s="44">
        <v>44939</v>
      </c>
      <c r="K694" s="43">
        <v>1000000</v>
      </c>
      <c r="L694" s="44">
        <v>44900</v>
      </c>
      <c r="M694" s="8" t="str">
        <f>VLOOKUP(MONTH($J694),Lookup!$A$2:$B$13,2,0)&amp;" "&amp;YEAR($J694)</f>
        <v>Jan 2023</v>
      </c>
      <c r="N694" s="34">
        <f t="shared" si="60"/>
        <v>44939</v>
      </c>
      <c r="O694" s="8">
        <f>IF(ISERROR(VLOOKUP($I694,Lookup!$H$2:$I$11,2,0)),"",VLOOKUP($I694,Lookup!$H$2:$I$11,2,0))</f>
        <v>0.1</v>
      </c>
      <c r="P694" s="8">
        <f>COUNTIF(J$4:J694,J694)</f>
        <v>3</v>
      </c>
      <c r="Q694" s="8">
        <f>COUNTIF(K$4:K694,K694)</f>
        <v>4</v>
      </c>
    </row>
    <row r="695" spans="1:17" x14ac:dyDescent="0.25">
      <c r="A695" s="35">
        <f t="shared" si="61"/>
        <v>50000</v>
      </c>
      <c r="B695" s="8">
        <f t="shared" si="62"/>
        <v>44986</v>
      </c>
      <c r="C695" s="8">
        <f t="shared" si="63"/>
        <v>44909</v>
      </c>
      <c r="D695" s="38">
        <f t="shared" si="64"/>
        <v>139985.1</v>
      </c>
      <c r="E695" s="39">
        <f t="shared" si="65"/>
        <v>22</v>
      </c>
      <c r="F695" s="42" t="s">
        <v>296</v>
      </c>
      <c r="G695" s="42" t="s">
        <v>1410</v>
      </c>
      <c r="H695" s="42" t="s">
        <v>1411</v>
      </c>
      <c r="I695" s="42" t="s">
        <v>102</v>
      </c>
      <c r="J695" s="44">
        <v>44986</v>
      </c>
      <c r="K695" s="43">
        <v>50000</v>
      </c>
      <c r="L695" s="44">
        <v>44909</v>
      </c>
      <c r="M695" s="8" t="str">
        <f>VLOOKUP(MONTH($J695),Lookup!$A$2:$B$13,2,0)&amp;" "&amp;YEAR($J695)</f>
        <v>Mar 2023</v>
      </c>
      <c r="N695" s="34">
        <f t="shared" si="60"/>
        <v>44986</v>
      </c>
      <c r="O695" s="8">
        <f>IF(ISERROR(VLOOKUP($I695,Lookup!$H$2:$I$11,2,0)),"",VLOOKUP($I695,Lookup!$H$2:$I$11,2,0))</f>
        <v>0.1</v>
      </c>
      <c r="P695" s="8">
        <f>COUNTIF(J$4:J695,J695)</f>
        <v>8</v>
      </c>
      <c r="Q695" s="8">
        <f>COUNTIF(K$4:K695,K695)</f>
        <v>82</v>
      </c>
    </row>
    <row r="696" spans="1:17" x14ac:dyDescent="0.25">
      <c r="A696" s="35">
        <f t="shared" si="61"/>
        <v>150000</v>
      </c>
      <c r="B696" s="8">
        <f t="shared" si="62"/>
        <v>44926</v>
      </c>
      <c r="C696" s="8">
        <f t="shared" si="63"/>
        <v>44897</v>
      </c>
      <c r="D696" s="38">
        <f t="shared" si="64"/>
        <v>239900.1</v>
      </c>
      <c r="E696" s="39">
        <f t="shared" si="65"/>
        <v>4</v>
      </c>
      <c r="F696" s="42" t="s">
        <v>309</v>
      </c>
      <c r="G696" s="42" t="s">
        <v>1412</v>
      </c>
      <c r="H696" s="42" t="s">
        <v>1412</v>
      </c>
      <c r="I696" s="42" t="s">
        <v>102</v>
      </c>
      <c r="J696" s="44">
        <v>44926</v>
      </c>
      <c r="K696" s="43">
        <v>150000</v>
      </c>
      <c r="L696" s="44">
        <v>44897</v>
      </c>
      <c r="M696" s="8" t="str">
        <f>VLOOKUP(MONTH($J696),Lookup!$A$2:$B$13,2,0)&amp;" "&amp;YEAR($J696)</f>
        <v>Dec 2022</v>
      </c>
      <c r="N696" s="34">
        <f t="shared" si="60"/>
        <v>44926</v>
      </c>
      <c r="O696" s="8">
        <f>IF(ISERROR(VLOOKUP($I696,Lookup!$H$2:$I$11,2,0)),"",VLOOKUP($I696,Lookup!$H$2:$I$11,2,0))</f>
        <v>0.1</v>
      </c>
      <c r="P696" s="8">
        <f>COUNTIF(J$4:J696,J696)</f>
        <v>67</v>
      </c>
      <c r="Q696" s="8">
        <f>COUNTIF(K$4:K696,K696)</f>
        <v>10</v>
      </c>
    </row>
    <row r="697" spans="1:17" x14ac:dyDescent="0.25">
      <c r="A697" s="35">
        <f t="shared" si="61"/>
        <v>75001</v>
      </c>
      <c r="B697" s="8">
        <f t="shared" si="62"/>
        <v>44910</v>
      </c>
      <c r="C697" s="8">
        <f t="shared" si="63"/>
        <v>44853</v>
      </c>
      <c r="D697" s="38">
        <f t="shared" si="64"/>
        <v>164793.01999999999</v>
      </c>
      <c r="E697" s="39">
        <f t="shared" si="65"/>
        <v>13</v>
      </c>
      <c r="F697" s="42" t="s">
        <v>117</v>
      </c>
      <c r="G697" s="42" t="s">
        <v>1413</v>
      </c>
      <c r="H697" s="42" t="s">
        <v>1414</v>
      </c>
      <c r="I697" s="42" t="s">
        <v>105</v>
      </c>
      <c r="J697" s="44">
        <v>44910</v>
      </c>
      <c r="K697" s="43">
        <v>75001</v>
      </c>
      <c r="L697" s="44">
        <v>44853</v>
      </c>
      <c r="M697" s="8" t="str">
        <f>VLOOKUP(MONTH($J697),Lookup!$A$2:$B$13,2,0)&amp;" "&amp;YEAR($J697)</f>
        <v>Dec 2022</v>
      </c>
      <c r="N697" s="34">
        <f t="shared" si="60"/>
        <v>44910</v>
      </c>
      <c r="O697" s="8">
        <f>IF(ISERROR(VLOOKUP($I697,Lookup!$H$2:$I$11,2,0)),"",VLOOKUP($I697,Lookup!$H$2:$I$11,2,0))</f>
        <v>0.02</v>
      </c>
      <c r="P697" s="8">
        <f>COUNTIF(J$4:J697,J697)</f>
        <v>15</v>
      </c>
      <c r="Q697" s="8">
        <f>COUNTIF(K$4:K697,K697)</f>
        <v>14</v>
      </c>
    </row>
    <row r="698" spans="1:17" x14ac:dyDescent="0.25">
      <c r="A698" s="35">
        <f t="shared" si="61"/>
        <v>200001</v>
      </c>
      <c r="B698" s="8">
        <f t="shared" si="62"/>
        <v>44895</v>
      </c>
      <c r="C698" s="8">
        <f t="shared" si="63"/>
        <v>44882</v>
      </c>
      <c r="D698" s="38">
        <f t="shared" si="64"/>
        <v>289828.02</v>
      </c>
      <c r="E698" s="39">
        <f t="shared" si="65"/>
        <v>0</v>
      </c>
      <c r="F698" s="42" t="s">
        <v>584</v>
      </c>
      <c r="G698" s="42" t="s">
        <v>1415</v>
      </c>
      <c r="H698" s="42" t="s">
        <v>1416</v>
      </c>
      <c r="I698" s="42" t="s">
        <v>105</v>
      </c>
      <c r="J698" s="44">
        <v>44895</v>
      </c>
      <c r="K698" s="43">
        <v>200001</v>
      </c>
      <c r="L698" s="44">
        <v>44882</v>
      </c>
      <c r="M698" s="8" t="str">
        <f>VLOOKUP(MONTH($J698),Lookup!$A$2:$B$13,2,0)&amp;" "&amp;YEAR($J698)</f>
        <v>Nov 2022</v>
      </c>
      <c r="N698" s="34">
        <f t="shared" si="60"/>
        <v>44895</v>
      </c>
      <c r="O698" s="8">
        <f>IF(ISERROR(VLOOKUP($I698,Lookup!$H$2:$I$11,2,0)),"",VLOOKUP($I698,Lookup!$H$2:$I$11,2,0))</f>
        <v>0.02</v>
      </c>
      <c r="P698" s="8">
        <f>COUNTIF(J$4:J698,J698)</f>
        <v>38</v>
      </c>
      <c r="Q698" s="8">
        <f>COUNTIF(K$4:K698,K698)</f>
        <v>12</v>
      </c>
    </row>
    <row r="699" spans="1:17" x14ac:dyDescent="0.25">
      <c r="A699" s="35">
        <f t="shared" si="61"/>
        <v>65000</v>
      </c>
      <c r="B699" s="8">
        <f t="shared" si="62"/>
        <v>44895</v>
      </c>
      <c r="C699" s="8">
        <f t="shared" si="63"/>
        <v>44902</v>
      </c>
      <c r="D699" s="38">
        <f t="shared" si="64"/>
        <v>154845.01999999999</v>
      </c>
      <c r="E699" s="39">
        <f t="shared" si="65"/>
        <v>11</v>
      </c>
      <c r="F699" s="42" t="s">
        <v>125</v>
      </c>
      <c r="G699" s="42" t="s">
        <v>1417</v>
      </c>
      <c r="H699" s="42" t="s">
        <v>1418</v>
      </c>
      <c r="I699" s="42" t="s">
        <v>105</v>
      </c>
      <c r="J699" s="44">
        <v>44895</v>
      </c>
      <c r="K699" s="43">
        <v>65000</v>
      </c>
      <c r="L699" s="44">
        <v>44902</v>
      </c>
      <c r="M699" s="8" t="str">
        <f>VLOOKUP(MONTH($J699),Lookup!$A$2:$B$13,2,0)&amp;" "&amp;YEAR($J699)</f>
        <v>Nov 2022</v>
      </c>
      <c r="N699" s="34">
        <f t="shared" si="60"/>
        <v>44895</v>
      </c>
      <c r="O699" s="8">
        <f>IF(ISERROR(VLOOKUP($I699,Lookup!$H$2:$I$11,2,0)),"",VLOOKUP($I699,Lookup!$H$2:$I$11,2,0))</f>
        <v>0.02</v>
      </c>
      <c r="P699" s="8">
        <f>COUNTIF(J$4:J699,J699)</f>
        <v>39</v>
      </c>
      <c r="Q699" s="8">
        <f>COUNTIF(K$4:K699,K699)</f>
        <v>9</v>
      </c>
    </row>
    <row r="700" spans="1:17" x14ac:dyDescent="0.25">
      <c r="A700" s="35">
        <f t="shared" si="61"/>
        <v>50001</v>
      </c>
      <c r="B700" s="8">
        <f t="shared" si="62"/>
        <v>44890</v>
      </c>
      <c r="C700" s="8">
        <f t="shared" si="63"/>
        <v>44855</v>
      </c>
      <c r="D700" s="38">
        <f t="shared" si="64"/>
        <v>139908.01999999999</v>
      </c>
      <c r="E700" s="39">
        <f t="shared" si="65"/>
        <v>16</v>
      </c>
      <c r="F700" s="42" t="s">
        <v>222</v>
      </c>
      <c r="G700" s="42" t="s">
        <v>1419</v>
      </c>
      <c r="H700" s="42" t="s">
        <v>1420</v>
      </c>
      <c r="I700" s="42" t="s">
        <v>105</v>
      </c>
      <c r="J700" s="44">
        <v>44890</v>
      </c>
      <c r="K700" s="43">
        <v>50001</v>
      </c>
      <c r="L700" s="44">
        <v>44855</v>
      </c>
      <c r="M700" s="8" t="str">
        <f>VLOOKUP(MONTH($J700),Lookup!$A$2:$B$13,2,0)&amp;" "&amp;YEAR($J700)</f>
        <v>Nov 2022</v>
      </c>
      <c r="N700" s="34">
        <f t="shared" si="60"/>
        <v>44890</v>
      </c>
      <c r="O700" s="8">
        <f>IF(ISERROR(VLOOKUP($I700,Lookup!$H$2:$I$11,2,0)),"",VLOOKUP($I700,Lookup!$H$2:$I$11,2,0))</f>
        <v>0.02</v>
      </c>
      <c r="P700" s="8">
        <f>COUNTIF(J$4:J700,J700)</f>
        <v>5</v>
      </c>
      <c r="Q700" s="8">
        <f>COUNTIF(K$4:K700,K700)</f>
        <v>157</v>
      </c>
    </row>
    <row r="701" spans="1:17" x14ac:dyDescent="0.25">
      <c r="A701" s="35">
        <f t="shared" si="61"/>
        <v>300000</v>
      </c>
      <c r="B701" s="8">
        <f t="shared" si="62"/>
        <v>44927</v>
      </c>
      <c r="C701" s="8">
        <f t="shared" si="63"/>
        <v>44865</v>
      </c>
      <c r="D701" s="38">
        <f t="shared" si="64"/>
        <v>389827.1</v>
      </c>
      <c r="E701" s="39">
        <f t="shared" si="65"/>
        <v>0</v>
      </c>
      <c r="F701" s="42" t="s">
        <v>159</v>
      </c>
      <c r="G701" s="42" t="s">
        <v>1421</v>
      </c>
      <c r="H701" s="42" t="s">
        <v>1422</v>
      </c>
      <c r="I701" s="42" t="s">
        <v>102</v>
      </c>
      <c r="J701" s="44">
        <v>44927</v>
      </c>
      <c r="K701" s="43">
        <v>300000</v>
      </c>
      <c r="L701" s="44">
        <v>44865</v>
      </c>
      <c r="M701" s="8" t="str">
        <f>VLOOKUP(MONTH($J701),Lookup!$A$2:$B$13,2,0)&amp;" "&amp;YEAR($J701)</f>
        <v>Jan 2023</v>
      </c>
      <c r="N701" s="34">
        <f t="shared" si="60"/>
        <v>44927</v>
      </c>
      <c r="O701" s="8">
        <f>IF(ISERROR(VLOOKUP($I701,Lookup!$H$2:$I$11,2,0)),"",VLOOKUP($I701,Lookup!$H$2:$I$11,2,0))</f>
        <v>0.1</v>
      </c>
      <c r="P701" s="8">
        <f>COUNTIF(J$4:J701,J701)</f>
        <v>27</v>
      </c>
      <c r="Q701" s="8">
        <f>COUNTIF(K$4:K701,K701)</f>
        <v>8</v>
      </c>
    </row>
    <row r="702" spans="1:17" x14ac:dyDescent="0.25">
      <c r="A702" s="35">
        <f t="shared" si="61"/>
        <v>400000</v>
      </c>
      <c r="B702" s="8">
        <f t="shared" si="62"/>
        <v>44957</v>
      </c>
      <c r="C702" s="8">
        <f t="shared" si="63"/>
        <v>44872</v>
      </c>
      <c r="D702" s="38">
        <f t="shared" si="64"/>
        <v>489874.02</v>
      </c>
      <c r="E702" s="39">
        <f t="shared" si="65"/>
        <v>5</v>
      </c>
      <c r="F702" s="42" t="s">
        <v>268</v>
      </c>
      <c r="G702" s="42" t="s">
        <v>1423</v>
      </c>
      <c r="H702" s="42" t="s">
        <v>1424</v>
      </c>
      <c r="I702" s="42" t="s">
        <v>105</v>
      </c>
      <c r="J702" s="44">
        <v>44957</v>
      </c>
      <c r="K702" s="43">
        <v>400000</v>
      </c>
      <c r="L702" s="44">
        <v>44872</v>
      </c>
      <c r="M702" s="8" t="str">
        <f>VLOOKUP(MONTH($J702),Lookup!$A$2:$B$13,2,0)&amp;" "&amp;YEAR($J702)</f>
        <v>Jan 2023</v>
      </c>
      <c r="N702" s="34">
        <f t="shared" si="60"/>
        <v>44957</v>
      </c>
      <c r="O702" s="8">
        <f>IF(ISERROR(VLOOKUP($I702,Lookup!$H$2:$I$11,2,0)),"",VLOOKUP($I702,Lookup!$H$2:$I$11,2,0))</f>
        <v>0.02</v>
      </c>
      <c r="P702" s="8">
        <f>COUNTIF(J$4:J702,J702)</f>
        <v>41</v>
      </c>
      <c r="Q702" s="8">
        <f>COUNTIF(K$4:K702,K702)</f>
        <v>4</v>
      </c>
    </row>
    <row r="703" spans="1:17" x14ac:dyDescent="0.25">
      <c r="A703" s="35">
        <f t="shared" si="61"/>
        <v>0</v>
      </c>
      <c r="B703" s="8">
        <f t="shared" si="62"/>
        <v>44927</v>
      </c>
      <c r="C703" s="8">
        <f t="shared" si="63"/>
        <v>44854</v>
      </c>
      <c r="D703" s="38">
        <f t="shared" si="64"/>
        <v>89810.02</v>
      </c>
      <c r="E703" s="39">
        <f t="shared" si="65"/>
        <v>24</v>
      </c>
      <c r="F703" s="42" t="s">
        <v>392</v>
      </c>
      <c r="G703" s="42" t="s">
        <v>1425</v>
      </c>
      <c r="H703" s="42" t="s">
        <v>1426</v>
      </c>
      <c r="I703" s="42" t="s">
        <v>105</v>
      </c>
      <c r="J703" s="44">
        <v>44927</v>
      </c>
      <c r="K703" s="43"/>
      <c r="L703" s="44">
        <v>44854</v>
      </c>
      <c r="M703" s="8" t="str">
        <f>VLOOKUP(MONTH($J703),Lookup!$A$2:$B$13,2,0)&amp;" "&amp;YEAR($J703)</f>
        <v>Jan 2023</v>
      </c>
      <c r="N703" s="34">
        <f t="shared" si="60"/>
        <v>44927</v>
      </c>
      <c r="O703" s="8">
        <f>IF(ISERROR(VLOOKUP($I703,Lookup!$H$2:$I$11,2,0)),"",VLOOKUP($I703,Lookup!$H$2:$I$11,2,0))</f>
        <v>0.02</v>
      </c>
      <c r="P703" s="8">
        <f>COUNTIF(J$4:J703,J703)</f>
        <v>28</v>
      </c>
      <c r="Q703" s="8">
        <f>COUNTIF(K$4:K703,K703)</f>
        <v>1</v>
      </c>
    </row>
    <row r="704" spans="1:17" x14ac:dyDescent="0.25">
      <c r="A704" s="35">
        <f t="shared" si="61"/>
        <v>0</v>
      </c>
      <c r="B704" s="8">
        <f t="shared" si="62"/>
        <v>0</v>
      </c>
      <c r="C704" s="8">
        <f t="shared" si="63"/>
        <v>44894</v>
      </c>
      <c r="D704" s="38">
        <f t="shared" si="64"/>
        <v>44895.1</v>
      </c>
      <c r="E704" s="39">
        <f t="shared" si="65"/>
        <v>33</v>
      </c>
      <c r="F704" s="42" t="s">
        <v>349</v>
      </c>
      <c r="G704" s="42" t="s">
        <v>1427</v>
      </c>
      <c r="H704" s="42" t="s">
        <v>1428</v>
      </c>
      <c r="I704" s="42" t="s">
        <v>102</v>
      </c>
      <c r="J704" s="43"/>
      <c r="K704" s="43"/>
      <c r="L704" s="44">
        <v>44894</v>
      </c>
      <c r="M704" s="8" t="str">
        <f>VLOOKUP(MONTH($J704),Lookup!$A$2:$B$13,2,0)&amp;" "&amp;YEAR($J704)</f>
        <v>Jan 1900</v>
      </c>
      <c r="N704" s="34" t="str">
        <f t="shared" si="60"/>
        <v>1/1/9999</v>
      </c>
      <c r="O704" s="8">
        <f>IF(ISERROR(VLOOKUP($I704,Lookup!$H$2:$I$11,2,0)),"",VLOOKUP($I704,Lookup!$H$2:$I$11,2,0))</f>
        <v>0.1</v>
      </c>
      <c r="P704" s="8">
        <f>COUNTIF(J$4:J704,J704)</f>
        <v>0</v>
      </c>
      <c r="Q704" s="8">
        <f>COUNTIF(K$4:K704,K704)</f>
        <v>1</v>
      </c>
    </row>
    <row r="705" spans="1:17" x14ac:dyDescent="0.25">
      <c r="A705" s="35">
        <f t="shared" si="61"/>
        <v>200001</v>
      </c>
      <c r="B705" s="8">
        <f t="shared" si="62"/>
        <v>44911</v>
      </c>
      <c r="C705" s="8">
        <f t="shared" si="63"/>
        <v>44907</v>
      </c>
      <c r="D705" s="38">
        <f t="shared" si="64"/>
        <v>289840.09999999998</v>
      </c>
      <c r="E705" s="39">
        <f t="shared" si="65"/>
        <v>5</v>
      </c>
      <c r="F705" s="42" t="s">
        <v>246</v>
      </c>
      <c r="G705" s="42" t="s">
        <v>1429</v>
      </c>
      <c r="H705" s="42" t="s">
        <v>1430</v>
      </c>
      <c r="I705" s="42" t="s">
        <v>102</v>
      </c>
      <c r="J705" s="44">
        <v>44911</v>
      </c>
      <c r="K705" s="43">
        <v>200001</v>
      </c>
      <c r="L705" s="44">
        <v>44907</v>
      </c>
      <c r="M705" s="8" t="str">
        <f>VLOOKUP(MONTH($J705),Lookup!$A$2:$B$13,2,0)&amp;" "&amp;YEAR($J705)</f>
        <v>Dec 2022</v>
      </c>
      <c r="N705" s="34">
        <f t="shared" si="60"/>
        <v>44911</v>
      </c>
      <c r="O705" s="8">
        <f>IF(ISERROR(VLOOKUP($I705,Lookup!$H$2:$I$11,2,0)),"",VLOOKUP($I705,Lookup!$H$2:$I$11,2,0))</f>
        <v>0.1</v>
      </c>
      <c r="P705" s="8">
        <f>COUNTIF(J$4:J705,J705)</f>
        <v>8</v>
      </c>
      <c r="Q705" s="8">
        <f>COUNTIF(K$4:K705,K705)</f>
        <v>13</v>
      </c>
    </row>
    <row r="706" spans="1:17" ht="30" x14ac:dyDescent="0.25">
      <c r="A706" s="35">
        <f t="shared" si="61"/>
        <v>120000</v>
      </c>
      <c r="B706" s="8">
        <f t="shared" si="62"/>
        <v>44925</v>
      </c>
      <c r="C706" s="8">
        <f t="shared" si="63"/>
        <v>44895</v>
      </c>
      <c r="D706" s="38">
        <f t="shared" si="64"/>
        <v>209855.1</v>
      </c>
      <c r="E706" s="39">
        <f t="shared" si="65"/>
        <v>3</v>
      </c>
      <c r="F706" s="42" t="s">
        <v>13</v>
      </c>
      <c r="G706" s="42" t="s">
        <v>1431</v>
      </c>
      <c r="H706" s="42" t="s">
        <v>1432</v>
      </c>
      <c r="I706" s="42" t="s">
        <v>102</v>
      </c>
      <c r="J706" s="44">
        <v>44925</v>
      </c>
      <c r="K706" s="43">
        <v>120000</v>
      </c>
      <c r="L706" s="44">
        <v>44895</v>
      </c>
      <c r="M706" s="8" t="str">
        <f>VLOOKUP(MONTH($J706),Lookup!$A$2:$B$13,2,0)&amp;" "&amp;YEAR($J706)</f>
        <v>Dec 2022</v>
      </c>
      <c r="N706" s="34">
        <f t="shared" si="60"/>
        <v>44925</v>
      </c>
      <c r="O706" s="8">
        <f>IF(ISERROR(VLOOKUP($I706,Lookup!$H$2:$I$11,2,0)),"",VLOOKUP($I706,Lookup!$H$2:$I$11,2,0))</f>
        <v>0.1</v>
      </c>
      <c r="P706" s="8">
        <f>COUNTIF(J$4:J706,J706)</f>
        <v>26</v>
      </c>
      <c r="Q706" s="8">
        <f>COUNTIF(K$4:K706,K706)</f>
        <v>9</v>
      </c>
    </row>
    <row r="707" spans="1:17" x14ac:dyDescent="0.25">
      <c r="A707" s="35">
        <f t="shared" si="61"/>
        <v>50001</v>
      </c>
      <c r="B707" s="8">
        <f t="shared" si="62"/>
        <v>44959</v>
      </c>
      <c r="C707" s="8">
        <f t="shared" si="63"/>
        <v>44894</v>
      </c>
      <c r="D707" s="38">
        <f t="shared" si="64"/>
        <v>140015.01999999999</v>
      </c>
      <c r="E707" s="39">
        <f t="shared" si="65"/>
        <v>21</v>
      </c>
      <c r="F707" s="42" t="s">
        <v>145</v>
      </c>
      <c r="G707" s="42" t="s">
        <v>1433</v>
      </c>
      <c r="H707" s="42" t="s">
        <v>1434</v>
      </c>
      <c r="I707" s="42" t="s">
        <v>105</v>
      </c>
      <c r="J707" s="44">
        <v>44959</v>
      </c>
      <c r="K707" s="43">
        <v>50001</v>
      </c>
      <c r="L707" s="44">
        <v>44894</v>
      </c>
      <c r="M707" s="8" t="str">
        <f>VLOOKUP(MONTH($J707),Lookup!$A$2:$B$13,2,0)&amp;" "&amp;YEAR($J707)</f>
        <v>Feb 2023</v>
      </c>
      <c r="N707" s="34">
        <f t="shared" si="60"/>
        <v>44959</v>
      </c>
      <c r="O707" s="8">
        <f>IF(ISERROR(VLOOKUP($I707,Lookup!$H$2:$I$11,2,0)),"",VLOOKUP($I707,Lookup!$H$2:$I$11,2,0))</f>
        <v>0.02</v>
      </c>
      <c r="P707" s="8">
        <f>COUNTIF(J$4:J707,J707)</f>
        <v>3</v>
      </c>
      <c r="Q707" s="8">
        <f>COUNTIF(K$4:K707,K707)</f>
        <v>158</v>
      </c>
    </row>
    <row r="708" spans="1:17" x14ac:dyDescent="0.25">
      <c r="A708" s="35">
        <f t="shared" si="61"/>
        <v>0</v>
      </c>
      <c r="B708" s="8">
        <f t="shared" si="62"/>
        <v>44896</v>
      </c>
      <c r="C708" s="8">
        <f t="shared" si="63"/>
        <v>44854</v>
      </c>
      <c r="D708" s="38">
        <f t="shared" si="64"/>
        <v>89768.02</v>
      </c>
      <c r="E708" s="39">
        <f t="shared" si="65"/>
        <v>26</v>
      </c>
      <c r="F708" s="42" t="s">
        <v>159</v>
      </c>
      <c r="G708" s="42" t="s">
        <v>1435</v>
      </c>
      <c r="H708" s="42" t="s">
        <v>1436</v>
      </c>
      <c r="I708" s="42" t="s">
        <v>105</v>
      </c>
      <c r="J708" s="44">
        <v>44896</v>
      </c>
      <c r="K708" s="43"/>
      <c r="L708" s="44">
        <v>44854</v>
      </c>
      <c r="M708" s="8" t="str">
        <f>VLOOKUP(MONTH($J708),Lookup!$A$2:$B$13,2,0)&amp;" "&amp;YEAR($J708)</f>
        <v>Dec 2022</v>
      </c>
      <c r="N708" s="34">
        <f t="shared" ref="N708:N771" si="66">IF(ISBLANK($J708),"1/1/9999",J708)</f>
        <v>44896</v>
      </c>
      <c r="O708" s="8">
        <f>IF(ISERROR(VLOOKUP($I708,Lookup!$H$2:$I$11,2,0)),"",VLOOKUP($I708,Lookup!$H$2:$I$11,2,0))</f>
        <v>0.02</v>
      </c>
      <c r="P708" s="8">
        <f>COUNTIF(J$4:J708,J708)</f>
        <v>17</v>
      </c>
      <c r="Q708" s="8">
        <f>COUNTIF(K$4:K708,K708)</f>
        <v>1</v>
      </c>
    </row>
    <row r="709" spans="1:17" x14ac:dyDescent="0.25">
      <c r="A709" s="35">
        <f t="shared" ref="A709:A772" si="67">K709</f>
        <v>120000</v>
      </c>
      <c r="B709" s="8">
        <f t="shared" ref="B709:B772" si="68">J709</f>
        <v>44972</v>
      </c>
      <c r="C709" s="8">
        <f t="shared" ref="C709:C772" si="69">L709</f>
        <v>44894</v>
      </c>
      <c r="D709" s="38">
        <f t="shared" ref="D709:D772" si="70">SUM(A709:C709)+SUM(O709:Q709)</f>
        <v>209880.1</v>
      </c>
      <c r="E709" s="39">
        <f t="shared" ref="E709:E772" si="71">IF($D709="","",COUNTIFS($F$4:$F$5000,$F709,$D$4:$D$5000,"&gt;"&amp;$D709))</f>
        <v>4</v>
      </c>
      <c r="F709" s="42" t="s">
        <v>371</v>
      </c>
      <c r="G709" s="42" t="s">
        <v>1437</v>
      </c>
      <c r="H709" s="42" t="s">
        <v>1438</v>
      </c>
      <c r="I709" s="42" t="s">
        <v>102</v>
      </c>
      <c r="J709" s="44">
        <v>44972</v>
      </c>
      <c r="K709" s="43">
        <v>120000</v>
      </c>
      <c r="L709" s="44">
        <v>44894</v>
      </c>
      <c r="M709" s="8" t="str">
        <f>VLOOKUP(MONTH($J709),Lookup!$A$2:$B$13,2,0)&amp;" "&amp;YEAR($J709)</f>
        <v>Feb 2023</v>
      </c>
      <c r="N709" s="34">
        <f t="shared" si="66"/>
        <v>44972</v>
      </c>
      <c r="O709" s="8">
        <f>IF(ISERROR(VLOOKUP($I709,Lookup!$H$2:$I$11,2,0)),"",VLOOKUP($I709,Lookup!$H$2:$I$11,2,0))</f>
        <v>0.1</v>
      </c>
      <c r="P709" s="8">
        <f>COUNTIF(J$4:J709,J709)</f>
        <v>4</v>
      </c>
      <c r="Q709" s="8">
        <f>COUNTIF(K$4:K709,K709)</f>
        <v>10</v>
      </c>
    </row>
    <row r="710" spans="1:17" ht="30" x14ac:dyDescent="0.25">
      <c r="A710" s="35">
        <f t="shared" si="67"/>
        <v>50001</v>
      </c>
      <c r="B710" s="8">
        <f t="shared" si="68"/>
        <v>44901</v>
      </c>
      <c r="C710" s="8">
        <f t="shared" si="69"/>
        <v>44852</v>
      </c>
      <c r="D710" s="38">
        <f t="shared" si="70"/>
        <v>139918.01999999999</v>
      </c>
      <c r="E710" s="39">
        <f t="shared" si="71"/>
        <v>15</v>
      </c>
      <c r="F710" s="42" t="s">
        <v>183</v>
      </c>
      <c r="G710" s="42" t="s">
        <v>1439</v>
      </c>
      <c r="H710" s="42" t="s">
        <v>1440</v>
      </c>
      <c r="I710" s="42" t="s">
        <v>105</v>
      </c>
      <c r="J710" s="44">
        <v>44901</v>
      </c>
      <c r="K710" s="43">
        <v>50001</v>
      </c>
      <c r="L710" s="44">
        <v>44852</v>
      </c>
      <c r="M710" s="8" t="str">
        <f>VLOOKUP(MONTH($J710),Lookup!$A$2:$B$13,2,0)&amp;" "&amp;YEAR($J710)</f>
        <v>Dec 2022</v>
      </c>
      <c r="N710" s="34">
        <f t="shared" si="66"/>
        <v>44901</v>
      </c>
      <c r="O710" s="8">
        <f>IF(ISERROR(VLOOKUP($I710,Lookup!$H$2:$I$11,2,0)),"",VLOOKUP($I710,Lookup!$H$2:$I$11,2,0))</f>
        <v>0.02</v>
      </c>
      <c r="P710" s="8">
        <f>COUNTIF(J$4:J710,J710)</f>
        <v>5</v>
      </c>
      <c r="Q710" s="8">
        <f>COUNTIF(K$4:K710,K710)</f>
        <v>159</v>
      </c>
    </row>
    <row r="711" spans="1:17" x14ac:dyDescent="0.25">
      <c r="A711" s="35">
        <f t="shared" si="67"/>
        <v>50000</v>
      </c>
      <c r="B711" s="8">
        <f t="shared" si="68"/>
        <v>44865</v>
      </c>
      <c r="C711" s="8">
        <f t="shared" si="69"/>
        <v>44854</v>
      </c>
      <c r="D711" s="38">
        <f t="shared" si="70"/>
        <v>139809.01999999999</v>
      </c>
      <c r="E711" s="39">
        <f t="shared" si="71"/>
        <v>18</v>
      </c>
      <c r="F711" s="42" t="s">
        <v>159</v>
      </c>
      <c r="G711" s="42" t="s">
        <v>1441</v>
      </c>
      <c r="H711" s="42" t="s">
        <v>1442</v>
      </c>
      <c r="I711" s="42" t="s">
        <v>105</v>
      </c>
      <c r="J711" s="44">
        <v>44865</v>
      </c>
      <c r="K711" s="43">
        <v>50000</v>
      </c>
      <c r="L711" s="44">
        <v>44854</v>
      </c>
      <c r="M711" s="8" t="str">
        <f>VLOOKUP(MONTH($J711),Lookup!$A$2:$B$13,2,0)&amp;" "&amp;YEAR($J711)</f>
        <v>Oct 2022</v>
      </c>
      <c r="N711" s="34">
        <f t="shared" si="66"/>
        <v>44865</v>
      </c>
      <c r="O711" s="8">
        <f>IF(ISERROR(VLOOKUP($I711,Lookup!$H$2:$I$11,2,0)),"",VLOOKUP($I711,Lookup!$H$2:$I$11,2,0))</f>
        <v>0.02</v>
      </c>
      <c r="P711" s="8">
        <f>COUNTIF(J$4:J711,J711)</f>
        <v>7</v>
      </c>
      <c r="Q711" s="8">
        <f>COUNTIF(K$4:K711,K711)</f>
        <v>83</v>
      </c>
    </row>
    <row r="712" spans="1:17" x14ac:dyDescent="0.25">
      <c r="A712" s="35">
        <f t="shared" si="67"/>
        <v>250000</v>
      </c>
      <c r="B712" s="8">
        <f t="shared" si="68"/>
        <v>44930</v>
      </c>
      <c r="C712" s="8">
        <f t="shared" si="69"/>
        <v>44908</v>
      </c>
      <c r="D712" s="38">
        <f t="shared" si="70"/>
        <v>339855.1</v>
      </c>
      <c r="E712" s="39">
        <f t="shared" si="71"/>
        <v>6</v>
      </c>
      <c r="F712" s="42" t="s">
        <v>349</v>
      </c>
      <c r="G712" s="42" t="s">
        <v>1443</v>
      </c>
      <c r="H712" s="42" t="s">
        <v>1444</v>
      </c>
      <c r="I712" s="42" t="s">
        <v>102</v>
      </c>
      <c r="J712" s="44">
        <v>44930</v>
      </c>
      <c r="K712" s="43">
        <v>250000</v>
      </c>
      <c r="L712" s="44">
        <v>44908</v>
      </c>
      <c r="M712" s="8" t="str">
        <f>VLOOKUP(MONTH($J712),Lookup!$A$2:$B$13,2,0)&amp;" "&amp;YEAR($J712)</f>
        <v>Jan 2023</v>
      </c>
      <c r="N712" s="34">
        <f t="shared" si="66"/>
        <v>44930</v>
      </c>
      <c r="O712" s="8">
        <f>IF(ISERROR(VLOOKUP($I712,Lookup!$H$2:$I$11,2,0)),"",VLOOKUP($I712,Lookup!$H$2:$I$11,2,0))</f>
        <v>0.1</v>
      </c>
      <c r="P712" s="8">
        <f>COUNTIF(J$4:J712,J712)</f>
        <v>9</v>
      </c>
      <c r="Q712" s="8">
        <f>COUNTIF(K$4:K712,K712)</f>
        <v>8</v>
      </c>
    </row>
    <row r="713" spans="1:17" x14ac:dyDescent="0.25">
      <c r="A713" s="35">
        <f t="shared" si="67"/>
        <v>216000</v>
      </c>
      <c r="B713" s="8">
        <f t="shared" si="68"/>
        <v>44893</v>
      </c>
      <c r="C713" s="8">
        <f t="shared" si="69"/>
        <v>44882</v>
      </c>
      <c r="D713" s="38">
        <f t="shared" si="70"/>
        <v>305784.02</v>
      </c>
      <c r="E713" s="39">
        <f t="shared" si="71"/>
        <v>1</v>
      </c>
      <c r="F713" s="42" t="s">
        <v>148</v>
      </c>
      <c r="G713" s="42" t="s">
        <v>1445</v>
      </c>
      <c r="H713" s="42" t="s">
        <v>1446</v>
      </c>
      <c r="I713" s="42" t="s">
        <v>105</v>
      </c>
      <c r="J713" s="44">
        <v>44893</v>
      </c>
      <c r="K713" s="43">
        <v>216000</v>
      </c>
      <c r="L713" s="44">
        <v>44882</v>
      </c>
      <c r="M713" s="8" t="str">
        <f>VLOOKUP(MONTH($J713),Lookup!$A$2:$B$13,2,0)&amp;" "&amp;YEAR($J713)</f>
        <v>Nov 2022</v>
      </c>
      <c r="N713" s="34">
        <f t="shared" si="66"/>
        <v>44893</v>
      </c>
      <c r="O713" s="8">
        <f>IF(ISERROR(VLOOKUP($I713,Lookup!$H$2:$I$11,2,0)),"",VLOOKUP($I713,Lookup!$H$2:$I$11,2,0))</f>
        <v>0.02</v>
      </c>
      <c r="P713" s="8">
        <f>COUNTIF(J$4:J713,J713)</f>
        <v>8</v>
      </c>
      <c r="Q713" s="8">
        <f>COUNTIF(K$4:K713,K713)</f>
        <v>1</v>
      </c>
    </row>
    <row r="714" spans="1:17" x14ac:dyDescent="0.25">
      <c r="A714" s="35">
        <f t="shared" si="67"/>
        <v>0</v>
      </c>
      <c r="B714" s="8">
        <f t="shared" si="68"/>
        <v>44925</v>
      </c>
      <c r="C714" s="8">
        <f t="shared" si="69"/>
        <v>44901</v>
      </c>
      <c r="D714" s="38">
        <f t="shared" si="70"/>
        <v>89854.02</v>
      </c>
      <c r="E714" s="39">
        <f t="shared" si="71"/>
        <v>17</v>
      </c>
      <c r="F714" s="42" t="s">
        <v>193</v>
      </c>
      <c r="G714" s="42" t="s">
        <v>1447</v>
      </c>
      <c r="H714" s="42" t="s">
        <v>1448</v>
      </c>
      <c r="I714" s="42" t="s">
        <v>105</v>
      </c>
      <c r="J714" s="44">
        <v>44925</v>
      </c>
      <c r="K714" s="43"/>
      <c r="L714" s="44">
        <v>44901</v>
      </c>
      <c r="M714" s="8" t="str">
        <f>VLOOKUP(MONTH($J714),Lookup!$A$2:$B$13,2,0)&amp;" "&amp;YEAR($J714)</f>
        <v>Dec 2022</v>
      </c>
      <c r="N714" s="34">
        <f t="shared" si="66"/>
        <v>44925</v>
      </c>
      <c r="O714" s="8">
        <f>IF(ISERROR(VLOOKUP($I714,Lookup!$H$2:$I$11,2,0)),"",VLOOKUP($I714,Lookup!$H$2:$I$11,2,0))</f>
        <v>0.02</v>
      </c>
      <c r="P714" s="8">
        <f>COUNTIF(J$4:J714,J714)</f>
        <v>27</v>
      </c>
      <c r="Q714" s="8">
        <f>COUNTIF(K$4:K714,K714)</f>
        <v>1</v>
      </c>
    </row>
    <row r="715" spans="1:17" ht="30" x14ac:dyDescent="0.25">
      <c r="A715" s="35">
        <f t="shared" si="67"/>
        <v>200001</v>
      </c>
      <c r="B715" s="8">
        <f t="shared" si="68"/>
        <v>44930</v>
      </c>
      <c r="C715" s="8">
        <f t="shared" si="69"/>
        <v>44903</v>
      </c>
      <c r="D715" s="38">
        <f t="shared" si="70"/>
        <v>289858.09999999998</v>
      </c>
      <c r="E715" s="39">
        <f t="shared" si="71"/>
        <v>3</v>
      </c>
      <c r="F715" s="42" t="s">
        <v>293</v>
      </c>
      <c r="G715" s="42" t="s">
        <v>1449</v>
      </c>
      <c r="H715" s="42" t="s">
        <v>1450</v>
      </c>
      <c r="I715" s="42" t="s">
        <v>102</v>
      </c>
      <c r="J715" s="44">
        <v>44930</v>
      </c>
      <c r="K715" s="43">
        <v>200001</v>
      </c>
      <c r="L715" s="44">
        <v>44903</v>
      </c>
      <c r="M715" s="8" t="str">
        <f>VLOOKUP(MONTH($J715),Lookup!$A$2:$B$13,2,0)&amp;" "&amp;YEAR($J715)</f>
        <v>Jan 2023</v>
      </c>
      <c r="N715" s="34">
        <f t="shared" si="66"/>
        <v>44930</v>
      </c>
      <c r="O715" s="8">
        <f>IF(ISERROR(VLOOKUP($I715,Lookup!$H$2:$I$11,2,0)),"",VLOOKUP($I715,Lookup!$H$2:$I$11,2,0))</f>
        <v>0.1</v>
      </c>
      <c r="P715" s="8">
        <f>COUNTIF(J$4:J715,J715)</f>
        <v>10</v>
      </c>
      <c r="Q715" s="8">
        <f>COUNTIF(K$4:K715,K715)</f>
        <v>14</v>
      </c>
    </row>
    <row r="716" spans="1:17" ht="30" x14ac:dyDescent="0.25">
      <c r="A716" s="35">
        <f t="shared" si="67"/>
        <v>50001</v>
      </c>
      <c r="B716" s="8">
        <f t="shared" si="68"/>
        <v>44897</v>
      </c>
      <c r="C716" s="8">
        <f t="shared" si="69"/>
        <v>44902</v>
      </c>
      <c r="D716" s="38">
        <f t="shared" si="70"/>
        <v>139964.1</v>
      </c>
      <c r="E716" s="39">
        <f t="shared" si="71"/>
        <v>13</v>
      </c>
      <c r="F716" s="42" t="s">
        <v>222</v>
      </c>
      <c r="G716" s="42" t="s">
        <v>1451</v>
      </c>
      <c r="H716" s="42" t="s">
        <v>1452</v>
      </c>
      <c r="I716" s="42" t="s">
        <v>102</v>
      </c>
      <c r="J716" s="44">
        <v>44897</v>
      </c>
      <c r="K716" s="43">
        <v>50001</v>
      </c>
      <c r="L716" s="44">
        <v>44902</v>
      </c>
      <c r="M716" s="8" t="str">
        <f>VLOOKUP(MONTH($J716),Lookup!$A$2:$B$13,2,0)&amp;" "&amp;YEAR($J716)</f>
        <v>Dec 2022</v>
      </c>
      <c r="N716" s="34">
        <f t="shared" si="66"/>
        <v>44897</v>
      </c>
      <c r="O716" s="8">
        <f>IF(ISERROR(VLOOKUP($I716,Lookup!$H$2:$I$11,2,0)),"",VLOOKUP($I716,Lookup!$H$2:$I$11,2,0))</f>
        <v>0.1</v>
      </c>
      <c r="P716" s="8">
        <f>COUNTIF(J$4:J716,J716)</f>
        <v>4</v>
      </c>
      <c r="Q716" s="8">
        <f>COUNTIF(K$4:K716,K716)</f>
        <v>160</v>
      </c>
    </row>
    <row r="717" spans="1:17" x14ac:dyDescent="0.25">
      <c r="A717" s="35">
        <f t="shared" si="67"/>
        <v>75000</v>
      </c>
      <c r="B717" s="8">
        <f t="shared" si="68"/>
        <v>44911</v>
      </c>
      <c r="C717" s="8">
        <f t="shared" si="69"/>
        <v>44908</v>
      </c>
      <c r="D717" s="38">
        <f t="shared" si="70"/>
        <v>164847.1</v>
      </c>
      <c r="E717" s="39">
        <f t="shared" si="71"/>
        <v>6</v>
      </c>
      <c r="F717" s="42" t="s">
        <v>371</v>
      </c>
      <c r="G717" s="42" t="s">
        <v>1453</v>
      </c>
      <c r="H717" s="42" t="s">
        <v>1454</v>
      </c>
      <c r="I717" s="42" t="s">
        <v>102</v>
      </c>
      <c r="J717" s="44">
        <v>44911</v>
      </c>
      <c r="K717" s="43">
        <v>75000</v>
      </c>
      <c r="L717" s="44">
        <v>44908</v>
      </c>
      <c r="M717" s="8" t="str">
        <f>VLOOKUP(MONTH($J717),Lookup!$A$2:$B$13,2,0)&amp;" "&amp;YEAR($J717)</f>
        <v>Dec 2022</v>
      </c>
      <c r="N717" s="34">
        <f t="shared" si="66"/>
        <v>44911</v>
      </c>
      <c r="O717" s="8">
        <f>IF(ISERROR(VLOOKUP($I717,Lookup!$H$2:$I$11,2,0)),"",VLOOKUP($I717,Lookup!$H$2:$I$11,2,0))</f>
        <v>0.1</v>
      </c>
      <c r="P717" s="8">
        <f>COUNTIF(J$4:J717,J717)</f>
        <v>9</v>
      </c>
      <c r="Q717" s="8">
        <f>COUNTIF(K$4:K717,K717)</f>
        <v>19</v>
      </c>
    </row>
    <row r="718" spans="1:17" x14ac:dyDescent="0.25">
      <c r="A718" s="35">
        <f t="shared" si="67"/>
        <v>250000</v>
      </c>
      <c r="B718" s="8">
        <f t="shared" si="68"/>
        <v>44927</v>
      </c>
      <c r="C718" s="8">
        <f t="shared" si="69"/>
        <v>44895</v>
      </c>
      <c r="D718" s="38">
        <f t="shared" si="70"/>
        <v>339860.02</v>
      </c>
      <c r="E718" s="39">
        <f t="shared" si="71"/>
        <v>1</v>
      </c>
      <c r="F718" s="42" t="s">
        <v>128</v>
      </c>
      <c r="G718" s="42" t="s">
        <v>1455</v>
      </c>
      <c r="H718" s="42" t="s">
        <v>1456</v>
      </c>
      <c r="I718" s="42" t="s">
        <v>105</v>
      </c>
      <c r="J718" s="44">
        <v>44927</v>
      </c>
      <c r="K718" s="43">
        <v>250000</v>
      </c>
      <c r="L718" s="44">
        <v>44895</v>
      </c>
      <c r="M718" s="8" t="str">
        <f>VLOOKUP(MONTH($J718),Lookup!$A$2:$B$13,2,0)&amp;" "&amp;YEAR($J718)</f>
        <v>Jan 2023</v>
      </c>
      <c r="N718" s="34">
        <f t="shared" si="66"/>
        <v>44927</v>
      </c>
      <c r="O718" s="8">
        <f>IF(ISERROR(VLOOKUP($I718,Lookup!$H$2:$I$11,2,0)),"",VLOOKUP($I718,Lookup!$H$2:$I$11,2,0))</f>
        <v>0.02</v>
      </c>
      <c r="P718" s="8">
        <f>COUNTIF(J$4:J718,J718)</f>
        <v>29</v>
      </c>
      <c r="Q718" s="8">
        <f>COUNTIF(K$4:K718,K718)</f>
        <v>9</v>
      </c>
    </row>
    <row r="719" spans="1:17" x14ac:dyDescent="0.25">
      <c r="A719" s="35">
        <f t="shared" si="67"/>
        <v>100001.02</v>
      </c>
      <c r="B719" s="8">
        <f t="shared" si="68"/>
        <v>44965</v>
      </c>
      <c r="C719" s="8">
        <f t="shared" si="69"/>
        <v>44903</v>
      </c>
      <c r="D719" s="38">
        <f t="shared" si="70"/>
        <v>189872.12000000002</v>
      </c>
      <c r="E719" s="39">
        <f t="shared" si="71"/>
        <v>12</v>
      </c>
      <c r="F719" s="42" t="s">
        <v>349</v>
      </c>
      <c r="G719" s="42" t="s">
        <v>1457</v>
      </c>
      <c r="H719" s="42" t="s">
        <v>1458</v>
      </c>
      <c r="I719" s="42" t="s">
        <v>102</v>
      </c>
      <c r="J719" s="44">
        <v>44965</v>
      </c>
      <c r="K719" s="43">
        <v>100001.02</v>
      </c>
      <c r="L719" s="44">
        <v>44903</v>
      </c>
      <c r="M719" s="8" t="str">
        <f>VLOOKUP(MONTH($J719),Lookup!$A$2:$B$13,2,0)&amp;" "&amp;YEAR($J719)</f>
        <v>Feb 2023</v>
      </c>
      <c r="N719" s="34">
        <f t="shared" si="66"/>
        <v>44965</v>
      </c>
      <c r="O719" s="8">
        <f>IF(ISERROR(VLOOKUP($I719,Lookup!$H$2:$I$11,2,0)),"",VLOOKUP($I719,Lookup!$H$2:$I$11,2,0))</f>
        <v>0.1</v>
      </c>
      <c r="P719" s="8">
        <f>COUNTIF(J$4:J719,J719)</f>
        <v>2</v>
      </c>
      <c r="Q719" s="8">
        <f>COUNTIF(K$4:K719,K719)</f>
        <v>1</v>
      </c>
    </row>
    <row r="720" spans="1:17" x14ac:dyDescent="0.25">
      <c r="A720" s="35">
        <f t="shared" si="67"/>
        <v>100001</v>
      </c>
      <c r="B720" s="8">
        <f t="shared" si="68"/>
        <v>44916</v>
      </c>
      <c r="C720" s="8">
        <f t="shared" si="69"/>
        <v>44930</v>
      </c>
      <c r="D720" s="38">
        <f t="shared" si="70"/>
        <v>189905.02</v>
      </c>
      <c r="E720" s="39">
        <f t="shared" si="71"/>
        <v>9</v>
      </c>
      <c r="F720" s="42" t="s">
        <v>108</v>
      </c>
      <c r="G720" s="42" t="s">
        <v>1459</v>
      </c>
      <c r="H720" s="42" t="s">
        <v>1460</v>
      </c>
      <c r="I720" s="42" t="s">
        <v>105</v>
      </c>
      <c r="J720" s="44">
        <v>44916</v>
      </c>
      <c r="K720" s="43">
        <v>100001</v>
      </c>
      <c r="L720" s="44">
        <v>44930</v>
      </c>
      <c r="M720" s="8" t="str">
        <f>VLOOKUP(MONTH($J720),Lookup!$A$2:$B$13,2,0)&amp;" "&amp;YEAR($J720)</f>
        <v>Dec 2022</v>
      </c>
      <c r="N720" s="34">
        <f t="shared" si="66"/>
        <v>44916</v>
      </c>
      <c r="O720" s="8">
        <f>IF(ISERROR(VLOOKUP($I720,Lookup!$H$2:$I$11,2,0)),"",VLOOKUP($I720,Lookup!$H$2:$I$11,2,0))</f>
        <v>0.02</v>
      </c>
      <c r="P720" s="8">
        <f>COUNTIF(J$4:J720,J720)</f>
        <v>13</v>
      </c>
      <c r="Q720" s="8">
        <f>COUNTIF(K$4:K720,K720)</f>
        <v>45</v>
      </c>
    </row>
    <row r="721" spans="1:17" x14ac:dyDescent="0.25">
      <c r="A721" s="35">
        <f t="shared" si="67"/>
        <v>75000</v>
      </c>
      <c r="B721" s="8">
        <f t="shared" si="68"/>
        <v>44957</v>
      </c>
      <c r="C721" s="8">
        <f t="shared" si="69"/>
        <v>44883</v>
      </c>
      <c r="D721" s="38">
        <f t="shared" si="70"/>
        <v>164902.1</v>
      </c>
      <c r="E721" s="39">
        <f t="shared" si="71"/>
        <v>18</v>
      </c>
      <c r="F721" s="42" t="s">
        <v>246</v>
      </c>
      <c r="G721" s="42" t="s">
        <v>1461</v>
      </c>
      <c r="H721" s="42" t="s">
        <v>1462</v>
      </c>
      <c r="I721" s="42" t="s">
        <v>102</v>
      </c>
      <c r="J721" s="44">
        <v>44957</v>
      </c>
      <c r="K721" s="43">
        <v>75000</v>
      </c>
      <c r="L721" s="44">
        <v>44883</v>
      </c>
      <c r="M721" s="8" t="str">
        <f>VLOOKUP(MONTH($J721),Lookup!$A$2:$B$13,2,0)&amp;" "&amp;YEAR($J721)</f>
        <v>Jan 2023</v>
      </c>
      <c r="N721" s="34">
        <f t="shared" si="66"/>
        <v>44957</v>
      </c>
      <c r="O721" s="8">
        <f>IF(ISERROR(VLOOKUP($I721,Lookup!$H$2:$I$11,2,0)),"",VLOOKUP($I721,Lookup!$H$2:$I$11,2,0))</f>
        <v>0.1</v>
      </c>
      <c r="P721" s="8">
        <f>COUNTIF(J$4:J721,J721)</f>
        <v>42</v>
      </c>
      <c r="Q721" s="8">
        <f>COUNTIF(K$4:K721,K721)</f>
        <v>20</v>
      </c>
    </row>
    <row r="722" spans="1:17" x14ac:dyDescent="0.25">
      <c r="A722" s="35">
        <f t="shared" si="67"/>
        <v>100001</v>
      </c>
      <c r="B722" s="8">
        <f t="shared" si="68"/>
        <v>44907</v>
      </c>
      <c r="C722" s="8">
        <f t="shared" si="69"/>
        <v>44903</v>
      </c>
      <c r="D722" s="38">
        <f t="shared" si="70"/>
        <v>189864.1</v>
      </c>
      <c r="E722" s="39">
        <f t="shared" si="71"/>
        <v>7</v>
      </c>
      <c r="F722" s="42" t="s">
        <v>438</v>
      </c>
      <c r="G722" s="42" t="s">
        <v>1463</v>
      </c>
      <c r="H722" s="42" t="s">
        <v>1464</v>
      </c>
      <c r="I722" s="42" t="s">
        <v>102</v>
      </c>
      <c r="J722" s="44">
        <v>44907</v>
      </c>
      <c r="K722" s="43">
        <v>100001</v>
      </c>
      <c r="L722" s="44">
        <v>44903</v>
      </c>
      <c r="M722" s="8" t="str">
        <f>VLOOKUP(MONTH($J722),Lookup!$A$2:$B$13,2,0)&amp;" "&amp;YEAR($J722)</f>
        <v>Dec 2022</v>
      </c>
      <c r="N722" s="34">
        <f t="shared" si="66"/>
        <v>44907</v>
      </c>
      <c r="O722" s="8">
        <f>IF(ISERROR(VLOOKUP($I722,Lookup!$H$2:$I$11,2,0)),"",VLOOKUP($I722,Lookup!$H$2:$I$11,2,0))</f>
        <v>0.1</v>
      </c>
      <c r="P722" s="8">
        <f>COUNTIF(J$4:J722,J722)</f>
        <v>7</v>
      </c>
      <c r="Q722" s="8">
        <f>COUNTIF(K$4:K722,K722)</f>
        <v>46</v>
      </c>
    </row>
    <row r="723" spans="1:17" x14ac:dyDescent="0.25">
      <c r="A723" s="35">
        <f t="shared" si="67"/>
        <v>40000</v>
      </c>
      <c r="B723" s="8">
        <f t="shared" si="68"/>
        <v>44922</v>
      </c>
      <c r="C723" s="8">
        <f t="shared" si="69"/>
        <v>44909</v>
      </c>
      <c r="D723" s="38">
        <f t="shared" si="70"/>
        <v>129833.1</v>
      </c>
      <c r="E723" s="39">
        <f t="shared" si="71"/>
        <v>27</v>
      </c>
      <c r="F723" s="42" t="s">
        <v>125</v>
      </c>
      <c r="G723" s="42" t="s">
        <v>1465</v>
      </c>
      <c r="H723" s="42" t="s">
        <v>1466</v>
      </c>
      <c r="I723" s="42" t="s">
        <v>102</v>
      </c>
      <c r="J723" s="44">
        <v>44922</v>
      </c>
      <c r="K723" s="43">
        <v>40000</v>
      </c>
      <c r="L723" s="44">
        <v>44909</v>
      </c>
      <c r="M723" s="8" t="str">
        <f>VLOOKUP(MONTH($J723),Lookup!$A$2:$B$13,2,0)&amp;" "&amp;YEAR($J723)</f>
        <v>Dec 2022</v>
      </c>
      <c r="N723" s="34">
        <f t="shared" si="66"/>
        <v>44922</v>
      </c>
      <c r="O723" s="8">
        <f>IF(ISERROR(VLOOKUP($I723,Lookup!$H$2:$I$11,2,0)),"",VLOOKUP($I723,Lookup!$H$2:$I$11,2,0))</f>
        <v>0.1</v>
      </c>
      <c r="P723" s="8">
        <f>COUNTIF(J$4:J723,J723)</f>
        <v>1</v>
      </c>
      <c r="Q723" s="8">
        <f>COUNTIF(K$4:K723,K723)</f>
        <v>1</v>
      </c>
    </row>
    <row r="724" spans="1:17" x14ac:dyDescent="0.25">
      <c r="A724" s="35">
        <f t="shared" si="67"/>
        <v>50001</v>
      </c>
      <c r="B724" s="8">
        <f t="shared" si="68"/>
        <v>44951</v>
      </c>
      <c r="C724" s="8">
        <f t="shared" si="69"/>
        <v>44903</v>
      </c>
      <c r="D724" s="38">
        <f t="shared" si="70"/>
        <v>140031.01999999999</v>
      </c>
      <c r="E724" s="39">
        <f t="shared" si="71"/>
        <v>8</v>
      </c>
      <c r="F724" s="42" t="s">
        <v>222</v>
      </c>
      <c r="G724" s="42" t="s">
        <v>1467</v>
      </c>
      <c r="H724" s="42" t="s">
        <v>1468</v>
      </c>
      <c r="I724" s="42" t="s">
        <v>105</v>
      </c>
      <c r="J724" s="44">
        <v>44951</v>
      </c>
      <c r="K724" s="43">
        <v>50001</v>
      </c>
      <c r="L724" s="44">
        <v>44903</v>
      </c>
      <c r="M724" s="8" t="str">
        <f>VLOOKUP(MONTH($J724),Lookup!$A$2:$B$13,2,0)&amp;" "&amp;YEAR($J724)</f>
        <v>Jan 2023</v>
      </c>
      <c r="N724" s="34">
        <f t="shared" si="66"/>
        <v>44951</v>
      </c>
      <c r="O724" s="8">
        <f>IF(ISERROR(VLOOKUP($I724,Lookup!$H$2:$I$11,2,0)),"",VLOOKUP($I724,Lookup!$H$2:$I$11,2,0))</f>
        <v>0.02</v>
      </c>
      <c r="P724" s="8">
        <f>COUNTIF(J$4:J724,J724)</f>
        <v>15</v>
      </c>
      <c r="Q724" s="8">
        <f>COUNTIF(K$4:K724,K724)</f>
        <v>161</v>
      </c>
    </row>
    <row r="725" spans="1:17" x14ac:dyDescent="0.25">
      <c r="A725" s="35">
        <f t="shared" si="67"/>
        <v>300000</v>
      </c>
      <c r="B725" s="8">
        <f t="shared" si="68"/>
        <v>44907</v>
      </c>
      <c r="C725" s="8">
        <f t="shared" si="69"/>
        <v>44909</v>
      </c>
      <c r="D725" s="38">
        <f t="shared" si="70"/>
        <v>389833.02</v>
      </c>
      <c r="E725" s="39">
        <f t="shared" si="71"/>
        <v>3</v>
      </c>
      <c r="F725" s="42" t="s">
        <v>134</v>
      </c>
      <c r="G725" s="42" t="s">
        <v>1469</v>
      </c>
      <c r="H725" s="42" t="s">
        <v>1470</v>
      </c>
      <c r="I725" s="42" t="s">
        <v>105</v>
      </c>
      <c r="J725" s="44">
        <v>44907</v>
      </c>
      <c r="K725" s="43">
        <v>300000</v>
      </c>
      <c r="L725" s="44">
        <v>44909</v>
      </c>
      <c r="M725" s="8" t="str">
        <f>VLOOKUP(MONTH($J725),Lookup!$A$2:$B$13,2,0)&amp;" "&amp;YEAR($J725)</f>
        <v>Dec 2022</v>
      </c>
      <c r="N725" s="34">
        <f t="shared" si="66"/>
        <v>44907</v>
      </c>
      <c r="O725" s="8">
        <f>IF(ISERROR(VLOOKUP($I725,Lookup!$H$2:$I$11,2,0)),"",VLOOKUP($I725,Lookup!$H$2:$I$11,2,0))</f>
        <v>0.02</v>
      </c>
      <c r="P725" s="8">
        <f>COUNTIF(J$4:J725,J725)</f>
        <v>8</v>
      </c>
      <c r="Q725" s="8">
        <f>COUNTIF(K$4:K725,K725)</f>
        <v>9</v>
      </c>
    </row>
    <row r="726" spans="1:17" ht="30" x14ac:dyDescent="0.25">
      <c r="A726" s="35">
        <f t="shared" si="67"/>
        <v>50001</v>
      </c>
      <c r="B726" s="8">
        <f t="shared" si="68"/>
        <v>44950</v>
      </c>
      <c r="C726" s="8">
        <f t="shared" si="69"/>
        <v>44902</v>
      </c>
      <c r="D726" s="38">
        <f t="shared" si="70"/>
        <v>140017.1</v>
      </c>
      <c r="E726" s="39">
        <f t="shared" si="71"/>
        <v>20</v>
      </c>
      <c r="F726" s="42" t="s">
        <v>145</v>
      </c>
      <c r="G726" s="42" t="s">
        <v>1471</v>
      </c>
      <c r="H726" s="42" t="s">
        <v>1472</v>
      </c>
      <c r="I726" s="42" t="s">
        <v>102</v>
      </c>
      <c r="J726" s="44">
        <v>44950</v>
      </c>
      <c r="K726" s="43">
        <v>50001</v>
      </c>
      <c r="L726" s="44">
        <v>44902</v>
      </c>
      <c r="M726" s="8" t="str">
        <f>VLOOKUP(MONTH($J726),Lookup!$A$2:$B$13,2,0)&amp;" "&amp;YEAR($J726)</f>
        <v>Jan 2023</v>
      </c>
      <c r="N726" s="34">
        <f t="shared" si="66"/>
        <v>44950</v>
      </c>
      <c r="O726" s="8">
        <f>IF(ISERROR(VLOOKUP($I726,Lookup!$H$2:$I$11,2,0)),"",VLOOKUP($I726,Lookup!$H$2:$I$11,2,0))</f>
        <v>0.1</v>
      </c>
      <c r="P726" s="8">
        <f>COUNTIF(J$4:J726,J726)</f>
        <v>2</v>
      </c>
      <c r="Q726" s="8">
        <f>COUNTIF(K$4:K726,K726)</f>
        <v>162</v>
      </c>
    </row>
    <row r="727" spans="1:17" x14ac:dyDescent="0.25">
      <c r="A727" s="35">
        <f t="shared" si="67"/>
        <v>200000</v>
      </c>
      <c r="B727" s="8">
        <f t="shared" si="68"/>
        <v>44942</v>
      </c>
      <c r="C727" s="8">
        <f t="shared" si="69"/>
        <v>44909</v>
      </c>
      <c r="D727" s="38">
        <f t="shared" si="70"/>
        <v>289887.02</v>
      </c>
      <c r="E727" s="39">
        <f t="shared" si="71"/>
        <v>13</v>
      </c>
      <c r="F727" s="42" t="s">
        <v>254</v>
      </c>
      <c r="G727" s="42" t="s">
        <v>1473</v>
      </c>
      <c r="H727" s="42" t="s">
        <v>1474</v>
      </c>
      <c r="I727" s="42" t="s">
        <v>105</v>
      </c>
      <c r="J727" s="44">
        <v>44942</v>
      </c>
      <c r="K727" s="43">
        <v>200000</v>
      </c>
      <c r="L727" s="44">
        <v>44909</v>
      </c>
      <c r="M727" s="8" t="str">
        <f>VLOOKUP(MONTH($J727),Lookup!$A$2:$B$13,2,0)&amp;" "&amp;YEAR($J727)</f>
        <v>Jan 2023</v>
      </c>
      <c r="N727" s="34">
        <f t="shared" si="66"/>
        <v>44942</v>
      </c>
      <c r="O727" s="8">
        <f>IF(ISERROR(VLOOKUP($I727,Lookup!$H$2:$I$11,2,0)),"",VLOOKUP($I727,Lookup!$H$2:$I$11,2,0))</f>
        <v>0.02</v>
      </c>
      <c r="P727" s="8">
        <f>COUNTIF(J$4:J727,J727)</f>
        <v>19</v>
      </c>
      <c r="Q727" s="8">
        <f>COUNTIF(K$4:K727,K727)</f>
        <v>17</v>
      </c>
    </row>
    <row r="728" spans="1:17" x14ac:dyDescent="0.25">
      <c r="A728" s="35">
        <f t="shared" si="67"/>
        <v>50000</v>
      </c>
      <c r="B728" s="8">
        <f t="shared" si="68"/>
        <v>44958</v>
      </c>
      <c r="C728" s="8">
        <f t="shared" si="69"/>
        <v>44911</v>
      </c>
      <c r="D728" s="38">
        <f t="shared" si="70"/>
        <v>139971.1</v>
      </c>
      <c r="E728" s="39">
        <f t="shared" si="71"/>
        <v>19</v>
      </c>
      <c r="F728" s="42" t="s">
        <v>128</v>
      </c>
      <c r="G728" s="42" t="s">
        <v>1475</v>
      </c>
      <c r="H728" s="42" t="s">
        <v>1475</v>
      </c>
      <c r="I728" s="42" t="s">
        <v>102</v>
      </c>
      <c r="J728" s="44">
        <v>44958</v>
      </c>
      <c r="K728" s="43">
        <v>50000</v>
      </c>
      <c r="L728" s="44">
        <v>44911</v>
      </c>
      <c r="M728" s="8" t="str">
        <f>VLOOKUP(MONTH($J728),Lookup!$A$2:$B$13,2,0)&amp;" "&amp;YEAR($J728)</f>
        <v>Feb 2023</v>
      </c>
      <c r="N728" s="34">
        <f t="shared" si="66"/>
        <v>44958</v>
      </c>
      <c r="O728" s="8">
        <f>IF(ISERROR(VLOOKUP($I728,Lookup!$H$2:$I$11,2,0)),"",VLOOKUP($I728,Lookup!$H$2:$I$11,2,0))</f>
        <v>0.1</v>
      </c>
      <c r="P728" s="8">
        <f>COUNTIF(J$4:J728,J728)</f>
        <v>18</v>
      </c>
      <c r="Q728" s="8">
        <f>COUNTIF(K$4:K728,K728)</f>
        <v>84</v>
      </c>
    </row>
    <row r="729" spans="1:17" x14ac:dyDescent="0.25">
      <c r="A729" s="35">
        <f t="shared" si="67"/>
        <v>100000</v>
      </c>
      <c r="B729" s="8">
        <f t="shared" si="68"/>
        <v>44957</v>
      </c>
      <c r="C729" s="8">
        <f t="shared" si="69"/>
        <v>44909</v>
      </c>
      <c r="D729" s="38">
        <f t="shared" si="70"/>
        <v>189936.1</v>
      </c>
      <c r="E729" s="39">
        <f t="shared" si="71"/>
        <v>28</v>
      </c>
      <c r="F729" s="42" t="s">
        <v>103</v>
      </c>
      <c r="G729" s="42" t="s">
        <v>1476</v>
      </c>
      <c r="H729" s="42" t="s">
        <v>1477</v>
      </c>
      <c r="I729" s="42" t="s">
        <v>102</v>
      </c>
      <c r="J729" s="44">
        <v>44957</v>
      </c>
      <c r="K729" s="43">
        <v>100000</v>
      </c>
      <c r="L729" s="44">
        <v>44909</v>
      </c>
      <c r="M729" s="8" t="str">
        <f>VLOOKUP(MONTH($J729),Lookup!$A$2:$B$13,2,0)&amp;" "&amp;YEAR($J729)</f>
        <v>Jan 2023</v>
      </c>
      <c r="N729" s="34">
        <f t="shared" si="66"/>
        <v>44957</v>
      </c>
      <c r="O729" s="8">
        <f>IF(ISERROR(VLOOKUP($I729,Lookup!$H$2:$I$11,2,0)),"",VLOOKUP($I729,Lookup!$H$2:$I$11,2,0))</f>
        <v>0.1</v>
      </c>
      <c r="P729" s="8">
        <f>COUNTIF(J$4:J729,J729)</f>
        <v>43</v>
      </c>
      <c r="Q729" s="8">
        <f>COUNTIF(K$4:K729,K729)</f>
        <v>27</v>
      </c>
    </row>
    <row r="730" spans="1:17" x14ac:dyDescent="0.25">
      <c r="A730" s="35">
        <f t="shared" si="67"/>
        <v>65000</v>
      </c>
      <c r="B730" s="8">
        <f t="shared" si="68"/>
        <v>44957</v>
      </c>
      <c r="C730" s="8">
        <f t="shared" si="69"/>
        <v>44903</v>
      </c>
      <c r="D730" s="38">
        <f t="shared" si="70"/>
        <v>154914.01999999999</v>
      </c>
      <c r="E730" s="39">
        <f t="shared" si="71"/>
        <v>14</v>
      </c>
      <c r="F730" s="42" t="s">
        <v>122</v>
      </c>
      <c r="G730" s="42" t="s">
        <v>1478</v>
      </c>
      <c r="H730" s="42" t="s">
        <v>1479</v>
      </c>
      <c r="I730" s="42" t="s">
        <v>105</v>
      </c>
      <c r="J730" s="44">
        <v>44957</v>
      </c>
      <c r="K730" s="43">
        <v>65000</v>
      </c>
      <c r="L730" s="44">
        <v>44903</v>
      </c>
      <c r="M730" s="8" t="str">
        <f>VLOOKUP(MONTH($J730),Lookup!$A$2:$B$13,2,0)&amp;" "&amp;YEAR($J730)</f>
        <v>Jan 2023</v>
      </c>
      <c r="N730" s="34">
        <f t="shared" si="66"/>
        <v>44957</v>
      </c>
      <c r="O730" s="8">
        <f>IF(ISERROR(VLOOKUP($I730,Lookup!$H$2:$I$11,2,0)),"",VLOOKUP($I730,Lookup!$H$2:$I$11,2,0))</f>
        <v>0.02</v>
      </c>
      <c r="P730" s="8">
        <f>COUNTIF(J$4:J730,J730)</f>
        <v>44</v>
      </c>
      <c r="Q730" s="8">
        <f>COUNTIF(K$4:K730,K730)</f>
        <v>10</v>
      </c>
    </row>
    <row r="731" spans="1:17" x14ac:dyDescent="0.25">
      <c r="A731" s="35">
        <f t="shared" si="67"/>
        <v>50000</v>
      </c>
      <c r="B731" s="8">
        <f t="shared" si="68"/>
        <v>44941</v>
      </c>
      <c r="C731" s="8">
        <f t="shared" si="69"/>
        <v>44907</v>
      </c>
      <c r="D731" s="38">
        <f t="shared" si="70"/>
        <v>139946.01999999999</v>
      </c>
      <c r="E731" s="39">
        <f t="shared" si="71"/>
        <v>35</v>
      </c>
      <c r="F731" s="42" t="s">
        <v>281</v>
      </c>
      <c r="G731" s="42" t="s">
        <v>1480</v>
      </c>
      <c r="H731" s="42" t="s">
        <v>1481</v>
      </c>
      <c r="I731" s="42" t="s">
        <v>105</v>
      </c>
      <c r="J731" s="44">
        <v>44941</v>
      </c>
      <c r="K731" s="43">
        <v>50000</v>
      </c>
      <c r="L731" s="44">
        <v>44907</v>
      </c>
      <c r="M731" s="8" t="str">
        <f>VLOOKUP(MONTH($J731),Lookup!$A$2:$B$13,2,0)&amp;" "&amp;YEAR($J731)</f>
        <v>Jan 2023</v>
      </c>
      <c r="N731" s="34">
        <f t="shared" si="66"/>
        <v>44941</v>
      </c>
      <c r="O731" s="8">
        <f>IF(ISERROR(VLOOKUP($I731,Lookup!$H$2:$I$11,2,0)),"",VLOOKUP($I731,Lookup!$H$2:$I$11,2,0))</f>
        <v>0.02</v>
      </c>
      <c r="P731" s="8">
        <f>COUNTIF(J$4:J731,J731)</f>
        <v>13</v>
      </c>
      <c r="Q731" s="8">
        <f>COUNTIF(K$4:K731,K731)</f>
        <v>85</v>
      </c>
    </row>
    <row r="732" spans="1:17" x14ac:dyDescent="0.25">
      <c r="A732" s="35">
        <f t="shared" si="67"/>
        <v>250000</v>
      </c>
      <c r="B732" s="8">
        <f t="shared" si="68"/>
        <v>44935</v>
      </c>
      <c r="C732" s="8">
        <f t="shared" si="69"/>
        <v>44911</v>
      </c>
      <c r="D732" s="38">
        <f t="shared" si="70"/>
        <v>339870.1</v>
      </c>
      <c r="E732" s="39">
        <f t="shared" si="71"/>
        <v>10</v>
      </c>
      <c r="F732" s="42" t="s">
        <v>254</v>
      </c>
      <c r="G732" s="42" t="s">
        <v>1482</v>
      </c>
      <c r="H732" s="42" t="s">
        <v>1483</v>
      </c>
      <c r="I732" s="42" t="s">
        <v>102</v>
      </c>
      <c r="J732" s="44">
        <v>44935</v>
      </c>
      <c r="K732" s="43">
        <v>250000</v>
      </c>
      <c r="L732" s="44">
        <v>44911</v>
      </c>
      <c r="M732" s="8" t="str">
        <f>VLOOKUP(MONTH($J732),Lookup!$A$2:$B$13,2,0)&amp;" "&amp;YEAR($J732)</f>
        <v>Jan 2023</v>
      </c>
      <c r="N732" s="34">
        <f t="shared" si="66"/>
        <v>44935</v>
      </c>
      <c r="O732" s="8">
        <f>IF(ISERROR(VLOOKUP($I732,Lookup!$H$2:$I$11,2,0)),"",VLOOKUP($I732,Lookup!$H$2:$I$11,2,0))</f>
        <v>0.1</v>
      </c>
      <c r="P732" s="8">
        <f>COUNTIF(J$4:J732,J732)</f>
        <v>14</v>
      </c>
      <c r="Q732" s="8">
        <f>COUNTIF(K$4:K732,K732)</f>
        <v>10</v>
      </c>
    </row>
    <row r="733" spans="1:17" x14ac:dyDescent="0.25">
      <c r="A733" s="35">
        <f t="shared" si="67"/>
        <v>65001</v>
      </c>
      <c r="B733" s="8">
        <f t="shared" si="68"/>
        <v>44942</v>
      </c>
      <c r="C733" s="8">
        <f t="shared" si="69"/>
        <v>44903</v>
      </c>
      <c r="D733" s="38">
        <f t="shared" si="70"/>
        <v>154872.01999999999</v>
      </c>
      <c r="E733" s="39">
        <f t="shared" si="71"/>
        <v>4</v>
      </c>
      <c r="F733" s="42" t="s">
        <v>299</v>
      </c>
      <c r="G733" s="42" t="s">
        <v>1484</v>
      </c>
      <c r="H733" s="42" t="s">
        <v>1485</v>
      </c>
      <c r="I733" s="42" t="s">
        <v>105</v>
      </c>
      <c r="J733" s="44">
        <v>44942</v>
      </c>
      <c r="K733" s="43">
        <v>65001</v>
      </c>
      <c r="L733" s="44">
        <v>44903</v>
      </c>
      <c r="M733" s="8" t="str">
        <f>VLOOKUP(MONTH($J733),Lookup!$A$2:$B$13,2,0)&amp;" "&amp;YEAR($J733)</f>
        <v>Jan 2023</v>
      </c>
      <c r="N733" s="34">
        <f t="shared" si="66"/>
        <v>44942</v>
      </c>
      <c r="O733" s="8">
        <f>IF(ISERROR(VLOOKUP($I733,Lookup!$H$2:$I$11,2,0)),"",VLOOKUP($I733,Lookup!$H$2:$I$11,2,0))</f>
        <v>0.02</v>
      </c>
      <c r="P733" s="8">
        <f>COUNTIF(J$4:J733,J733)</f>
        <v>20</v>
      </c>
      <c r="Q733" s="8">
        <f>COUNTIF(K$4:K733,K733)</f>
        <v>6</v>
      </c>
    </row>
    <row r="734" spans="1:17" x14ac:dyDescent="0.25">
      <c r="A734" s="35">
        <f t="shared" si="67"/>
        <v>1300000</v>
      </c>
      <c r="B734" s="8">
        <f t="shared" si="68"/>
        <v>44942</v>
      </c>
      <c r="C734" s="8">
        <f t="shared" si="69"/>
        <v>44909</v>
      </c>
      <c r="D734" s="38">
        <f t="shared" si="70"/>
        <v>1389873.02</v>
      </c>
      <c r="E734" s="39">
        <f t="shared" si="71"/>
        <v>1</v>
      </c>
      <c r="F734" s="42" t="s">
        <v>193</v>
      </c>
      <c r="G734" s="42" t="s">
        <v>1486</v>
      </c>
      <c r="H734" s="42" t="s">
        <v>1486</v>
      </c>
      <c r="I734" s="42" t="s">
        <v>105</v>
      </c>
      <c r="J734" s="44">
        <v>44942</v>
      </c>
      <c r="K734" s="43">
        <v>1300000</v>
      </c>
      <c r="L734" s="44">
        <v>44909</v>
      </c>
      <c r="M734" s="8" t="str">
        <f>VLOOKUP(MONTH($J734),Lookup!$A$2:$B$13,2,0)&amp;" "&amp;YEAR($J734)</f>
        <v>Jan 2023</v>
      </c>
      <c r="N734" s="34">
        <f t="shared" si="66"/>
        <v>44942</v>
      </c>
      <c r="O734" s="8">
        <f>IF(ISERROR(VLOOKUP($I734,Lookup!$H$2:$I$11,2,0)),"",VLOOKUP($I734,Lookup!$H$2:$I$11,2,0))</f>
        <v>0.02</v>
      </c>
      <c r="P734" s="8">
        <f>COUNTIF(J$4:J734,J734)</f>
        <v>21</v>
      </c>
      <c r="Q734" s="8">
        <f>COUNTIF(K$4:K734,K734)</f>
        <v>1</v>
      </c>
    </row>
    <row r="735" spans="1:17" ht="30" x14ac:dyDescent="0.25">
      <c r="A735" s="35">
        <f t="shared" si="67"/>
        <v>50000</v>
      </c>
      <c r="B735" s="8">
        <f t="shared" si="68"/>
        <v>44957</v>
      </c>
      <c r="C735" s="8">
        <f t="shared" si="69"/>
        <v>44903</v>
      </c>
      <c r="D735" s="38">
        <f t="shared" si="70"/>
        <v>139991.01999999999</v>
      </c>
      <c r="E735" s="39">
        <f t="shared" si="71"/>
        <v>19</v>
      </c>
      <c r="F735" s="42" t="s">
        <v>198</v>
      </c>
      <c r="G735" s="42" t="s">
        <v>1487</v>
      </c>
      <c r="H735" s="42" t="s">
        <v>1488</v>
      </c>
      <c r="I735" s="42" t="s">
        <v>105</v>
      </c>
      <c r="J735" s="44">
        <v>44957</v>
      </c>
      <c r="K735" s="43">
        <v>50000</v>
      </c>
      <c r="L735" s="44">
        <v>44903</v>
      </c>
      <c r="M735" s="8" t="str">
        <f>VLOOKUP(MONTH($J735),Lookup!$A$2:$B$13,2,0)&amp;" "&amp;YEAR($J735)</f>
        <v>Jan 2023</v>
      </c>
      <c r="N735" s="34">
        <f t="shared" si="66"/>
        <v>44957</v>
      </c>
      <c r="O735" s="8">
        <f>IF(ISERROR(VLOOKUP($I735,Lookup!$H$2:$I$11,2,0)),"",VLOOKUP($I735,Lookup!$H$2:$I$11,2,0))</f>
        <v>0.02</v>
      </c>
      <c r="P735" s="8">
        <f>COUNTIF(J$4:J735,J735)</f>
        <v>45</v>
      </c>
      <c r="Q735" s="8">
        <f>COUNTIF(K$4:K735,K735)</f>
        <v>86</v>
      </c>
    </row>
    <row r="736" spans="1:17" x14ac:dyDescent="0.25">
      <c r="A736" s="35">
        <f t="shared" si="67"/>
        <v>100000</v>
      </c>
      <c r="B736" s="8">
        <f t="shared" si="68"/>
        <v>44932</v>
      </c>
      <c r="C736" s="8">
        <f t="shared" si="69"/>
        <v>44902</v>
      </c>
      <c r="D736" s="38">
        <f t="shared" si="70"/>
        <v>189867.02</v>
      </c>
      <c r="E736" s="39">
        <f t="shared" si="71"/>
        <v>9</v>
      </c>
      <c r="F736" s="42" t="s">
        <v>134</v>
      </c>
      <c r="G736" s="42" t="s">
        <v>1489</v>
      </c>
      <c r="H736" s="42" t="s">
        <v>1490</v>
      </c>
      <c r="I736" s="42" t="s">
        <v>105</v>
      </c>
      <c r="J736" s="44">
        <v>44932</v>
      </c>
      <c r="K736" s="43">
        <v>100000</v>
      </c>
      <c r="L736" s="44">
        <v>44902</v>
      </c>
      <c r="M736" s="8" t="str">
        <f>VLOOKUP(MONTH($J736),Lookup!$A$2:$B$13,2,0)&amp;" "&amp;YEAR($J736)</f>
        <v>Jan 2023</v>
      </c>
      <c r="N736" s="34">
        <f t="shared" si="66"/>
        <v>44932</v>
      </c>
      <c r="O736" s="8">
        <f>IF(ISERROR(VLOOKUP($I736,Lookup!$H$2:$I$11,2,0)),"",VLOOKUP($I736,Lookup!$H$2:$I$11,2,0))</f>
        <v>0.02</v>
      </c>
      <c r="P736" s="8">
        <f>COUNTIF(J$4:J736,J736)</f>
        <v>5</v>
      </c>
      <c r="Q736" s="8">
        <f>COUNTIF(K$4:K736,K736)</f>
        <v>28</v>
      </c>
    </row>
    <row r="737" spans="1:17" x14ac:dyDescent="0.25">
      <c r="A737" s="35">
        <f t="shared" si="67"/>
        <v>1200000</v>
      </c>
      <c r="B737" s="8">
        <f t="shared" si="68"/>
        <v>44985</v>
      </c>
      <c r="C737" s="8">
        <f t="shared" si="69"/>
        <v>44936</v>
      </c>
      <c r="D737" s="38">
        <f t="shared" si="70"/>
        <v>1289948.02</v>
      </c>
      <c r="E737" s="39">
        <f t="shared" si="71"/>
        <v>1</v>
      </c>
      <c r="F737" s="42" t="s">
        <v>254</v>
      </c>
      <c r="G737" s="42" t="s">
        <v>1491</v>
      </c>
      <c r="H737" s="42" t="s">
        <v>1492</v>
      </c>
      <c r="I737" s="42" t="s">
        <v>105</v>
      </c>
      <c r="J737" s="44">
        <v>44985</v>
      </c>
      <c r="K737" s="43">
        <v>1200000</v>
      </c>
      <c r="L737" s="44">
        <v>44936</v>
      </c>
      <c r="M737" s="8" t="str">
        <f>VLOOKUP(MONTH($J737),Lookup!$A$2:$B$13,2,0)&amp;" "&amp;YEAR($J737)</f>
        <v>Feb 2023</v>
      </c>
      <c r="N737" s="34">
        <f t="shared" si="66"/>
        <v>44985</v>
      </c>
      <c r="O737" s="8">
        <f>IF(ISERROR(VLOOKUP($I737,Lookup!$H$2:$I$11,2,0)),"",VLOOKUP($I737,Lookup!$H$2:$I$11,2,0))</f>
        <v>0.02</v>
      </c>
      <c r="P737" s="8">
        <f>COUNTIF(J$4:J737,J737)</f>
        <v>25</v>
      </c>
      <c r="Q737" s="8">
        <f>COUNTIF(K$4:K737,K737)</f>
        <v>2</v>
      </c>
    </row>
    <row r="738" spans="1:17" x14ac:dyDescent="0.25">
      <c r="A738" s="35">
        <f t="shared" si="67"/>
        <v>50001</v>
      </c>
      <c r="B738" s="8">
        <f t="shared" si="68"/>
        <v>44926</v>
      </c>
      <c r="C738" s="8">
        <f t="shared" si="69"/>
        <v>44903</v>
      </c>
      <c r="D738" s="38">
        <f t="shared" si="70"/>
        <v>140061.01999999999</v>
      </c>
      <c r="E738" s="39">
        <f t="shared" si="71"/>
        <v>5</v>
      </c>
      <c r="F738" s="42" t="s">
        <v>429</v>
      </c>
      <c r="G738" s="42" t="s">
        <v>1493</v>
      </c>
      <c r="H738" s="42" t="s">
        <v>1494</v>
      </c>
      <c r="I738" s="42" t="s">
        <v>105</v>
      </c>
      <c r="J738" s="44">
        <v>44926</v>
      </c>
      <c r="K738" s="43">
        <v>50001</v>
      </c>
      <c r="L738" s="44">
        <v>44903</v>
      </c>
      <c r="M738" s="8" t="str">
        <f>VLOOKUP(MONTH($J738),Lookup!$A$2:$B$13,2,0)&amp;" "&amp;YEAR($J738)</f>
        <v>Dec 2022</v>
      </c>
      <c r="N738" s="34">
        <f t="shared" si="66"/>
        <v>44926</v>
      </c>
      <c r="O738" s="8">
        <f>IF(ISERROR(VLOOKUP($I738,Lookup!$H$2:$I$11,2,0)),"",VLOOKUP($I738,Lookup!$H$2:$I$11,2,0))</f>
        <v>0.02</v>
      </c>
      <c r="P738" s="8">
        <f>COUNTIF(J$4:J738,J738)</f>
        <v>68</v>
      </c>
      <c r="Q738" s="8">
        <f>COUNTIF(K$4:K738,K738)</f>
        <v>163</v>
      </c>
    </row>
    <row r="739" spans="1:17" x14ac:dyDescent="0.25">
      <c r="A739" s="35">
        <f t="shared" si="67"/>
        <v>150000</v>
      </c>
      <c r="B739" s="8">
        <f t="shared" si="68"/>
        <v>44957</v>
      </c>
      <c r="C739" s="8">
        <f t="shared" si="69"/>
        <v>44901</v>
      </c>
      <c r="D739" s="38">
        <f t="shared" si="70"/>
        <v>239915.1</v>
      </c>
      <c r="E739" s="39">
        <f t="shared" si="71"/>
        <v>7</v>
      </c>
      <c r="F739" s="42" t="s">
        <v>268</v>
      </c>
      <c r="G739" s="42" t="s">
        <v>1495</v>
      </c>
      <c r="H739" s="42" t="s">
        <v>1496</v>
      </c>
      <c r="I739" s="42" t="s">
        <v>102</v>
      </c>
      <c r="J739" s="44">
        <v>44957</v>
      </c>
      <c r="K739" s="43">
        <v>150000</v>
      </c>
      <c r="L739" s="44">
        <v>44901</v>
      </c>
      <c r="M739" s="8" t="str">
        <f>VLOOKUP(MONTH($J739),Lookup!$A$2:$B$13,2,0)&amp;" "&amp;YEAR($J739)</f>
        <v>Jan 2023</v>
      </c>
      <c r="N739" s="34">
        <f t="shared" si="66"/>
        <v>44957</v>
      </c>
      <c r="O739" s="8">
        <f>IF(ISERROR(VLOOKUP($I739,Lookup!$H$2:$I$11,2,0)),"",VLOOKUP($I739,Lookup!$H$2:$I$11,2,0))</f>
        <v>0.1</v>
      </c>
      <c r="P739" s="8">
        <f>COUNTIF(J$4:J739,J739)</f>
        <v>46</v>
      </c>
      <c r="Q739" s="8">
        <f>COUNTIF(K$4:K739,K739)</f>
        <v>11</v>
      </c>
    </row>
    <row r="740" spans="1:17" x14ac:dyDescent="0.25">
      <c r="A740" s="35">
        <f t="shared" si="67"/>
        <v>60001</v>
      </c>
      <c r="B740" s="8">
        <f t="shared" si="68"/>
        <v>44925</v>
      </c>
      <c r="C740" s="8">
        <f t="shared" si="69"/>
        <v>44903</v>
      </c>
      <c r="D740" s="38">
        <f t="shared" si="70"/>
        <v>149874.01999999999</v>
      </c>
      <c r="E740" s="39">
        <f t="shared" si="71"/>
        <v>17</v>
      </c>
      <c r="F740" s="42" t="s">
        <v>117</v>
      </c>
      <c r="G740" s="42" t="s">
        <v>1497</v>
      </c>
      <c r="H740" s="42" t="s">
        <v>1498</v>
      </c>
      <c r="I740" s="42" t="s">
        <v>105</v>
      </c>
      <c r="J740" s="44">
        <v>44925</v>
      </c>
      <c r="K740" s="43">
        <v>60001</v>
      </c>
      <c r="L740" s="44">
        <v>44903</v>
      </c>
      <c r="M740" s="8" t="str">
        <f>VLOOKUP(MONTH($J740),Lookup!$A$2:$B$13,2,0)&amp;" "&amp;YEAR($J740)</f>
        <v>Dec 2022</v>
      </c>
      <c r="N740" s="34">
        <f t="shared" si="66"/>
        <v>44925</v>
      </c>
      <c r="O740" s="8">
        <f>IF(ISERROR(VLOOKUP($I740,Lookup!$H$2:$I$11,2,0)),"",VLOOKUP($I740,Lookup!$H$2:$I$11,2,0))</f>
        <v>0.02</v>
      </c>
      <c r="P740" s="8">
        <f>COUNTIF(J$4:J740,J740)</f>
        <v>28</v>
      </c>
      <c r="Q740" s="8">
        <f>COUNTIF(K$4:K740,K740)</f>
        <v>17</v>
      </c>
    </row>
    <row r="741" spans="1:17" ht="30" x14ac:dyDescent="0.25">
      <c r="A741" s="35">
        <f t="shared" si="67"/>
        <v>50000</v>
      </c>
      <c r="B741" s="8">
        <f t="shared" si="68"/>
        <v>44951</v>
      </c>
      <c r="C741" s="8">
        <f t="shared" si="69"/>
        <v>44907</v>
      </c>
      <c r="D741" s="38">
        <f t="shared" si="70"/>
        <v>139961.1</v>
      </c>
      <c r="E741" s="39">
        <f t="shared" si="71"/>
        <v>13</v>
      </c>
      <c r="F741" s="42" t="s">
        <v>193</v>
      </c>
      <c r="G741" s="42" t="s">
        <v>1499</v>
      </c>
      <c r="H741" s="42" t="s">
        <v>1499</v>
      </c>
      <c r="I741" s="42" t="s">
        <v>102</v>
      </c>
      <c r="J741" s="44">
        <v>44951</v>
      </c>
      <c r="K741" s="43">
        <v>50000</v>
      </c>
      <c r="L741" s="44">
        <v>44907</v>
      </c>
      <c r="M741" s="8" t="str">
        <f>VLOOKUP(MONTH($J741),Lookup!$A$2:$B$13,2,0)&amp;" "&amp;YEAR($J741)</f>
        <v>Jan 2023</v>
      </c>
      <c r="N741" s="34">
        <f t="shared" si="66"/>
        <v>44951</v>
      </c>
      <c r="O741" s="8">
        <f>IF(ISERROR(VLOOKUP($I741,Lookup!$H$2:$I$11,2,0)),"",VLOOKUP($I741,Lookup!$H$2:$I$11,2,0))</f>
        <v>0.1</v>
      </c>
      <c r="P741" s="8">
        <f>COUNTIF(J$4:J741,J741)</f>
        <v>16</v>
      </c>
      <c r="Q741" s="8">
        <f>COUNTIF(K$4:K741,K741)</f>
        <v>87</v>
      </c>
    </row>
    <row r="742" spans="1:17" x14ac:dyDescent="0.25">
      <c r="A742" s="35">
        <f t="shared" si="67"/>
        <v>50001</v>
      </c>
      <c r="B742" s="8">
        <f t="shared" si="68"/>
        <v>44951</v>
      </c>
      <c r="C742" s="8">
        <f t="shared" si="69"/>
        <v>44937</v>
      </c>
      <c r="D742" s="38">
        <f t="shared" si="70"/>
        <v>140070.01999999999</v>
      </c>
      <c r="E742" s="39">
        <f t="shared" si="71"/>
        <v>6</v>
      </c>
      <c r="F742" s="42" t="s">
        <v>222</v>
      </c>
      <c r="G742" s="42" t="s">
        <v>1500</v>
      </c>
      <c r="H742" s="42" t="s">
        <v>1501</v>
      </c>
      <c r="I742" s="42" t="s">
        <v>105</v>
      </c>
      <c r="J742" s="44">
        <v>44951</v>
      </c>
      <c r="K742" s="43">
        <v>50001</v>
      </c>
      <c r="L742" s="44">
        <v>44937</v>
      </c>
      <c r="M742" s="8" t="str">
        <f>VLOOKUP(MONTH($J742),Lookup!$A$2:$B$13,2,0)&amp;" "&amp;YEAR($J742)</f>
        <v>Jan 2023</v>
      </c>
      <c r="N742" s="34">
        <f t="shared" si="66"/>
        <v>44951</v>
      </c>
      <c r="O742" s="8">
        <f>IF(ISERROR(VLOOKUP($I742,Lookup!$H$2:$I$11,2,0)),"",VLOOKUP($I742,Lookup!$H$2:$I$11,2,0))</f>
        <v>0.02</v>
      </c>
      <c r="P742" s="8">
        <f>COUNTIF(J$4:J742,J742)</f>
        <v>17</v>
      </c>
      <c r="Q742" s="8">
        <f>COUNTIF(K$4:K742,K742)</f>
        <v>164</v>
      </c>
    </row>
    <row r="743" spans="1:17" x14ac:dyDescent="0.25">
      <c r="A743" s="35">
        <f t="shared" si="67"/>
        <v>50001</v>
      </c>
      <c r="B743" s="8">
        <f t="shared" si="68"/>
        <v>44925</v>
      </c>
      <c r="C743" s="8">
        <f t="shared" si="69"/>
        <v>44908</v>
      </c>
      <c r="D743" s="38">
        <f t="shared" si="70"/>
        <v>140028.01999999999</v>
      </c>
      <c r="E743" s="39">
        <f t="shared" si="71"/>
        <v>10</v>
      </c>
      <c r="F743" s="42" t="s">
        <v>188</v>
      </c>
      <c r="G743" s="42" t="s">
        <v>1502</v>
      </c>
      <c r="H743" s="42" t="s">
        <v>1503</v>
      </c>
      <c r="I743" s="42" t="s">
        <v>105</v>
      </c>
      <c r="J743" s="44">
        <v>44925</v>
      </c>
      <c r="K743" s="43">
        <v>50001</v>
      </c>
      <c r="L743" s="44">
        <v>44908</v>
      </c>
      <c r="M743" s="8" t="str">
        <f>VLOOKUP(MONTH($J743),Lookup!$A$2:$B$13,2,0)&amp;" "&amp;YEAR($J743)</f>
        <v>Dec 2022</v>
      </c>
      <c r="N743" s="34">
        <f t="shared" si="66"/>
        <v>44925</v>
      </c>
      <c r="O743" s="8">
        <f>IF(ISERROR(VLOOKUP($I743,Lookup!$H$2:$I$11,2,0)),"",VLOOKUP($I743,Lookup!$H$2:$I$11,2,0))</f>
        <v>0.02</v>
      </c>
      <c r="P743" s="8">
        <f>COUNTIF(J$4:J743,J743)</f>
        <v>29</v>
      </c>
      <c r="Q743" s="8">
        <f>COUNTIF(K$4:K743,K743)</f>
        <v>165</v>
      </c>
    </row>
    <row r="744" spans="1:17" x14ac:dyDescent="0.25">
      <c r="A744" s="35">
        <f t="shared" si="67"/>
        <v>30000</v>
      </c>
      <c r="B744" s="8">
        <f t="shared" si="68"/>
        <v>44911</v>
      </c>
      <c r="C744" s="8">
        <f t="shared" si="69"/>
        <v>44908</v>
      </c>
      <c r="D744" s="38">
        <f t="shared" si="70"/>
        <v>119831.1</v>
      </c>
      <c r="E744" s="39">
        <f t="shared" si="71"/>
        <v>42</v>
      </c>
      <c r="F744" s="42" t="s">
        <v>254</v>
      </c>
      <c r="G744" s="42" t="s">
        <v>1504</v>
      </c>
      <c r="H744" s="42" t="s">
        <v>1505</v>
      </c>
      <c r="I744" s="42" t="s">
        <v>102</v>
      </c>
      <c r="J744" s="44">
        <v>44911</v>
      </c>
      <c r="K744" s="43">
        <v>30000</v>
      </c>
      <c r="L744" s="44">
        <v>44908</v>
      </c>
      <c r="M744" s="8" t="str">
        <f>VLOOKUP(MONTH($J744),Lookup!$A$2:$B$13,2,0)&amp;" "&amp;YEAR($J744)</f>
        <v>Dec 2022</v>
      </c>
      <c r="N744" s="34">
        <f t="shared" si="66"/>
        <v>44911</v>
      </c>
      <c r="O744" s="8">
        <f>IF(ISERROR(VLOOKUP($I744,Lookup!$H$2:$I$11,2,0)),"",VLOOKUP($I744,Lookup!$H$2:$I$11,2,0))</f>
        <v>0.1</v>
      </c>
      <c r="P744" s="8">
        <f>COUNTIF(J$4:J744,J744)</f>
        <v>10</v>
      </c>
      <c r="Q744" s="8">
        <f>COUNTIF(K$4:K744,K744)</f>
        <v>2</v>
      </c>
    </row>
    <row r="745" spans="1:17" ht="30" x14ac:dyDescent="0.25">
      <c r="A745" s="35">
        <f t="shared" si="67"/>
        <v>600000</v>
      </c>
      <c r="B745" s="8">
        <f t="shared" si="68"/>
        <v>44925</v>
      </c>
      <c r="C745" s="8">
        <f t="shared" si="69"/>
        <v>44910</v>
      </c>
      <c r="D745" s="38">
        <f t="shared" si="70"/>
        <v>689870.02</v>
      </c>
      <c r="E745" s="39">
        <f t="shared" si="71"/>
        <v>2</v>
      </c>
      <c r="F745" s="42" t="s">
        <v>371</v>
      </c>
      <c r="G745" s="42" t="s">
        <v>1506</v>
      </c>
      <c r="H745" s="42" t="s">
        <v>1506</v>
      </c>
      <c r="I745" s="42" t="s">
        <v>105</v>
      </c>
      <c r="J745" s="44">
        <v>44925</v>
      </c>
      <c r="K745" s="43">
        <v>600000</v>
      </c>
      <c r="L745" s="44">
        <v>44910</v>
      </c>
      <c r="M745" s="8" t="str">
        <f>VLOOKUP(MONTH($J745),Lookup!$A$2:$B$13,2,0)&amp;" "&amp;YEAR($J745)</f>
        <v>Dec 2022</v>
      </c>
      <c r="N745" s="34">
        <f t="shared" si="66"/>
        <v>44925</v>
      </c>
      <c r="O745" s="8">
        <f>IF(ISERROR(VLOOKUP($I745,Lookup!$H$2:$I$11,2,0)),"",VLOOKUP($I745,Lookup!$H$2:$I$11,2,0))</f>
        <v>0.02</v>
      </c>
      <c r="P745" s="8">
        <f>COUNTIF(J$4:J745,J745)</f>
        <v>30</v>
      </c>
      <c r="Q745" s="8">
        <f>COUNTIF(K$4:K745,K745)</f>
        <v>5</v>
      </c>
    </row>
    <row r="746" spans="1:17" x14ac:dyDescent="0.25">
      <c r="A746" s="35">
        <f t="shared" si="67"/>
        <v>100000</v>
      </c>
      <c r="B746" s="8">
        <f t="shared" si="68"/>
        <v>44957</v>
      </c>
      <c r="C746" s="8">
        <f t="shared" si="69"/>
        <v>44909</v>
      </c>
      <c r="D746" s="38">
        <f t="shared" si="70"/>
        <v>189942.1</v>
      </c>
      <c r="E746" s="39">
        <f t="shared" si="71"/>
        <v>1</v>
      </c>
      <c r="F746" s="42" t="s">
        <v>159</v>
      </c>
      <c r="G746" s="42" t="s">
        <v>1507</v>
      </c>
      <c r="H746" s="42" t="s">
        <v>1508</v>
      </c>
      <c r="I746" s="42" t="s">
        <v>102</v>
      </c>
      <c r="J746" s="44">
        <v>44957</v>
      </c>
      <c r="K746" s="43">
        <v>100000</v>
      </c>
      <c r="L746" s="44">
        <v>44909</v>
      </c>
      <c r="M746" s="8" t="str">
        <f>VLOOKUP(MONTH($J746),Lookup!$A$2:$B$13,2,0)&amp;" "&amp;YEAR($J746)</f>
        <v>Jan 2023</v>
      </c>
      <c r="N746" s="34">
        <f t="shared" si="66"/>
        <v>44957</v>
      </c>
      <c r="O746" s="8">
        <f>IF(ISERROR(VLOOKUP($I746,Lookup!$H$2:$I$11,2,0)),"",VLOOKUP($I746,Lookup!$H$2:$I$11,2,0))</f>
        <v>0.1</v>
      </c>
      <c r="P746" s="8">
        <f>COUNTIF(J$4:J746,J746)</f>
        <v>47</v>
      </c>
      <c r="Q746" s="8">
        <f>COUNTIF(K$4:K746,K746)</f>
        <v>29</v>
      </c>
    </row>
    <row r="747" spans="1:17" x14ac:dyDescent="0.25">
      <c r="A747" s="35">
        <f t="shared" si="67"/>
        <v>50001</v>
      </c>
      <c r="B747" s="8">
        <f t="shared" si="68"/>
        <v>44944</v>
      </c>
      <c r="C747" s="8">
        <f t="shared" si="69"/>
        <v>44909</v>
      </c>
      <c r="D747" s="38">
        <f t="shared" si="70"/>
        <v>140033.01999999999</v>
      </c>
      <c r="E747" s="39">
        <f t="shared" si="71"/>
        <v>20</v>
      </c>
      <c r="F747" s="42" t="s">
        <v>208</v>
      </c>
      <c r="G747" s="42" t="s">
        <v>1509</v>
      </c>
      <c r="H747" s="42" t="s">
        <v>1510</v>
      </c>
      <c r="I747" s="42" t="s">
        <v>105</v>
      </c>
      <c r="J747" s="44">
        <v>44944</v>
      </c>
      <c r="K747" s="43">
        <v>50001</v>
      </c>
      <c r="L747" s="44">
        <v>44909</v>
      </c>
      <c r="M747" s="8" t="str">
        <f>VLOOKUP(MONTH($J747),Lookup!$A$2:$B$13,2,0)&amp;" "&amp;YEAR($J747)</f>
        <v>Jan 2023</v>
      </c>
      <c r="N747" s="34">
        <f t="shared" si="66"/>
        <v>44944</v>
      </c>
      <c r="O747" s="8">
        <f>IF(ISERROR(VLOOKUP($I747,Lookup!$H$2:$I$11,2,0)),"",VLOOKUP($I747,Lookup!$H$2:$I$11,2,0))</f>
        <v>0.02</v>
      </c>
      <c r="P747" s="8">
        <f>COUNTIF(J$4:J747,J747)</f>
        <v>13</v>
      </c>
      <c r="Q747" s="8">
        <f>COUNTIF(K$4:K747,K747)</f>
        <v>166</v>
      </c>
    </row>
    <row r="748" spans="1:17" x14ac:dyDescent="0.25">
      <c r="A748" s="35">
        <f t="shared" si="67"/>
        <v>300000</v>
      </c>
      <c r="B748" s="8">
        <f t="shared" si="68"/>
        <v>44926</v>
      </c>
      <c r="C748" s="8">
        <f t="shared" si="69"/>
        <v>44907</v>
      </c>
      <c r="D748" s="38">
        <f t="shared" si="70"/>
        <v>389912.1</v>
      </c>
      <c r="E748" s="39">
        <f t="shared" si="71"/>
        <v>2</v>
      </c>
      <c r="F748" s="42" t="s">
        <v>309</v>
      </c>
      <c r="G748" s="42" t="s">
        <v>1511</v>
      </c>
      <c r="H748" s="42" t="s">
        <v>1512</v>
      </c>
      <c r="I748" s="42" t="s">
        <v>102</v>
      </c>
      <c r="J748" s="44">
        <v>44926</v>
      </c>
      <c r="K748" s="43">
        <v>300000</v>
      </c>
      <c r="L748" s="44">
        <v>44907</v>
      </c>
      <c r="M748" s="8" t="str">
        <f>VLOOKUP(MONTH($J748),Lookup!$A$2:$B$13,2,0)&amp;" "&amp;YEAR($J748)</f>
        <v>Dec 2022</v>
      </c>
      <c r="N748" s="34">
        <f t="shared" si="66"/>
        <v>44926</v>
      </c>
      <c r="O748" s="8">
        <f>IF(ISERROR(VLOOKUP($I748,Lookup!$H$2:$I$11,2,0)),"",VLOOKUP($I748,Lookup!$H$2:$I$11,2,0))</f>
        <v>0.1</v>
      </c>
      <c r="P748" s="8">
        <f>COUNTIF(J$4:J748,J748)</f>
        <v>69</v>
      </c>
      <c r="Q748" s="8">
        <f>COUNTIF(K$4:K748,K748)</f>
        <v>10</v>
      </c>
    </row>
    <row r="749" spans="1:17" x14ac:dyDescent="0.25">
      <c r="A749" s="35">
        <f t="shared" si="67"/>
        <v>50001</v>
      </c>
      <c r="B749" s="8">
        <f t="shared" si="68"/>
        <v>44916</v>
      </c>
      <c r="C749" s="8">
        <f t="shared" si="69"/>
        <v>44908</v>
      </c>
      <c r="D749" s="38">
        <f t="shared" si="70"/>
        <v>140006.1</v>
      </c>
      <c r="E749" s="39">
        <f t="shared" si="71"/>
        <v>30</v>
      </c>
      <c r="F749" s="42" t="s">
        <v>281</v>
      </c>
      <c r="G749" s="42" t="s">
        <v>1513</v>
      </c>
      <c r="H749" s="42" t="s">
        <v>1514</v>
      </c>
      <c r="I749" s="42" t="s">
        <v>102</v>
      </c>
      <c r="J749" s="44">
        <v>44916</v>
      </c>
      <c r="K749" s="43">
        <v>50001</v>
      </c>
      <c r="L749" s="44">
        <v>44908</v>
      </c>
      <c r="M749" s="8" t="str">
        <f>VLOOKUP(MONTH($J749),Lookup!$A$2:$B$13,2,0)&amp;" "&amp;YEAR($J749)</f>
        <v>Dec 2022</v>
      </c>
      <c r="N749" s="34">
        <f t="shared" si="66"/>
        <v>44916</v>
      </c>
      <c r="O749" s="8">
        <f>IF(ISERROR(VLOOKUP($I749,Lookup!$H$2:$I$11,2,0)),"",VLOOKUP($I749,Lookup!$H$2:$I$11,2,0))</f>
        <v>0.1</v>
      </c>
      <c r="P749" s="8">
        <f>COUNTIF(J$4:J749,J749)</f>
        <v>14</v>
      </c>
      <c r="Q749" s="8">
        <f>COUNTIF(K$4:K749,K749)</f>
        <v>167</v>
      </c>
    </row>
    <row r="750" spans="1:17" x14ac:dyDescent="0.25">
      <c r="A750" s="35">
        <f t="shared" si="67"/>
        <v>60001</v>
      </c>
      <c r="B750" s="8">
        <f t="shared" si="68"/>
        <v>44951</v>
      </c>
      <c r="C750" s="8">
        <f t="shared" si="69"/>
        <v>44902</v>
      </c>
      <c r="D750" s="38">
        <f t="shared" si="70"/>
        <v>149890.01999999999</v>
      </c>
      <c r="E750" s="39">
        <f t="shared" si="71"/>
        <v>18</v>
      </c>
      <c r="F750" s="42" t="s">
        <v>108</v>
      </c>
      <c r="G750" s="42" t="s">
        <v>1515</v>
      </c>
      <c r="H750" s="42" t="s">
        <v>1516</v>
      </c>
      <c r="I750" s="42" t="s">
        <v>105</v>
      </c>
      <c r="J750" s="44">
        <v>44951</v>
      </c>
      <c r="K750" s="43">
        <v>60001</v>
      </c>
      <c r="L750" s="44">
        <v>44902</v>
      </c>
      <c r="M750" s="8" t="str">
        <f>VLOOKUP(MONTH($J750),Lookup!$A$2:$B$13,2,0)&amp;" "&amp;YEAR($J750)</f>
        <v>Jan 2023</v>
      </c>
      <c r="N750" s="34">
        <f t="shared" si="66"/>
        <v>44951</v>
      </c>
      <c r="O750" s="8">
        <f>IF(ISERROR(VLOOKUP($I750,Lookup!$H$2:$I$11,2,0)),"",VLOOKUP($I750,Lookup!$H$2:$I$11,2,0))</f>
        <v>0.02</v>
      </c>
      <c r="P750" s="8">
        <f>COUNTIF(J$4:J750,J750)</f>
        <v>18</v>
      </c>
      <c r="Q750" s="8">
        <f>COUNTIF(K$4:K750,K750)</f>
        <v>18</v>
      </c>
    </row>
    <row r="751" spans="1:17" x14ac:dyDescent="0.25">
      <c r="A751" s="35">
        <f t="shared" si="67"/>
        <v>50000</v>
      </c>
      <c r="B751" s="8">
        <f t="shared" si="68"/>
        <v>44924</v>
      </c>
      <c r="C751" s="8">
        <f t="shared" si="69"/>
        <v>44906</v>
      </c>
      <c r="D751" s="38">
        <f t="shared" si="70"/>
        <v>139924.01999999999</v>
      </c>
      <c r="E751" s="39">
        <f t="shared" si="71"/>
        <v>23</v>
      </c>
      <c r="F751" s="42" t="s">
        <v>296</v>
      </c>
      <c r="G751" s="42" t="s">
        <v>1517</v>
      </c>
      <c r="H751" s="42" t="s">
        <v>1518</v>
      </c>
      <c r="I751" s="42" t="s">
        <v>105</v>
      </c>
      <c r="J751" s="44">
        <v>44924</v>
      </c>
      <c r="K751" s="43">
        <v>50000</v>
      </c>
      <c r="L751" s="44">
        <v>44906</v>
      </c>
      <c r="M751" s="8" t="str">
        <f>VLOOKUP(MONTH($J751),Lookup!$A$2:$B$13,2,0)&amp;" "&amp;YEAR($J751)</f>
        <v>Dec 2022</v>
      </c>
      <c r="N751" s="34">
        <f t="shared" si="66"/>
        <v>44924</v>
      </c>
      <c r="O751" s="8">
        <f>IF(ISERROR(VLOOKUP($I751,Lookup!$H$2:$I$11,2,0)),"",VLOOKUP($I751,Lookup!$H$2:$I$11,2,0))</f>
        <v>0.02</v>
      </c>
      <c r="P751" s="8">
        <f>COUNTIF(J$4:J751,J751)</f>
        <v>6</v>
      </c>
      <c r="Q751" s="8">
        <f>COUNTIF(K$4:K751,K751)</f>
        <v>88</v>
      </c>
    </row>
    <row r="752" spans="1:17" x14ac:dyDescent="0.25">
      <c r="A752" s="35">
        <f t="shared" si="67"/>
        <v>20000</v>
      </c>
      <c r="B752" s="8">
        <f t="shared" si="68"/>
        <v>44985</v>
      </c>
      <c r="C752" s="8">
        <f t="shared" si="69"/>
        <v>44904</v>
      </c>
      <c r="D752" s="38">
        <f t="shared" si="70"/>
        <v>109917.02</v>
      </c>
      <c r="E752" s="39">
        <f t="shared" si="71"/>
        <v>33</v>
      </c>
      <c r="F752" s="42" t="s">
        <v>246</v>
      </c>
      <c r="G752" s="42" t="s">
        <v>1519</v>
      </c>
      <c r="H752" s="42" t="s">
        <v>1520</v>
      </c>
      <c r="I752" s="42" t="s">
        <v>105</v>
      </c>
      <c r="J752" s="44">
        <v>44985</v>
      </c>
      <c r="K752" s="43">
        <v>20000</v>
      </c>
      <c r="L752" s="44">
        <v>44904</v>
      </c>
      <c r="M752" s="8" t="str">
        <f>VLOOKUP(MONTH($J752),Lookup!$A$2:$B$13,2,0)&amp;" "&amp;YEAR($J752)</f>
        <v>Feb 2023</v>
      </c>
      <c r="N752" s="34">
        <f t="shared" si="66"/>
        <v>44985</v>
      </c>
      <c r="O752" s="8">
        <f>IF(ISERROR(VLOOKUP($I752,Lookup!$H$2:$I$11,2,0)),"",VLOOKUP($I752,Lookup!$H$2:$I$11,2,0))</f>
        <v>0.02</v>
      </c>
      <c r="P752" s="8">
        <f>COUNTIF(J$4:J752,J752)</f>
        <v>26</v>
      </c>
      <c r="Q752" s="8">
        <f>COUNTIF(K$4:K752,K752)</f>
        <v>2</v>
      </c>
    </row>
    <row r="753" spans="1:17" x14ac:dyDescent="0.25">
      <c r="A753" s="35">
        <f t="shared" si="67"/>
        <v>150000</v>
      </c>
      <c r="B753" s="8">
        <f t="shared" si="68"/>
        <v>44985</v>
      </c>
      <c r="C753" s="8">
        <f t="shared" si="69"/>
        <v>44907</v>
      </c>
      <c r="D753" s="38">
        <f t="shared" si="70"/>
        <v>239931.02</v>
      </c>
      <c r="E753" s="39">
        <f t="shared" si="71"/>
        <v>4</v>
      </c>
      <c r="F753" s="42" t="s">
        <v>137</v>
      </c>
      <c r="G753" s="42" t="s">
        <v>1521</v>
      </c>
      <c r="H753" s="42" t="s">
        <v>1522</v>
      </c>
      <c r="I753" s="42" t="s">
        <v>105</v>
      </c>
      <c r="J753" s="44">
        <v>44985</v>
      </c>
      <c r="K753" s="43">
        <v>150000</v>
      </c>
      <c r="L753" s="44">
        <v>44907</v>
      </c>
      <c r="M753" s="8" t="str">
        <f>VLOOKUP(MONTH($J753),Lookup!$A$2:$B$13,2,0)&amp;" "&amp;YEAR($J753)</f>
        <v>Feb 2023</v>
      </c>
      <c r="N753" s="34">
        <f t="shared" si="66"/>
        <v>44985</v>
      </c>
      <c r="O753" s="8">
        <f>IF(ISERROR(VLOOKUP($I753,Lookup!$H$2:$I$11,2,0)),"",VLOOKUP($I753,Lookup!$H$2:$I$11,2,0))</f>
        <v>0.02</v>
      </c>
      <c r="P753" s="8">
        <f>COUNTIF(J$4:J753,J753)</f>
        <v>27</v>
      </c>
      <c r="Q753" s="8">
        <f>COUNTIF(K$4:K753,K753)</f>
        <v>12</v>
      </c>
    </row>
    <row r="754" spans="1:17" x14ac:dyDescent="0.25">
      <c r="A754" s="35">
        <f t="shared" si="67"/>
        <v>300000</v>
      </c>
      <c r="B754" s="8">
        <f t="shared" si="68"/>
        <v>44985</v>
      </c>
      <c r="C754" s="8">
        <f t="shared" si="69"/>
        <v>44911</v>
      </c>
      <c r="D754" s="38">
        <f t="shared" si="70"/>
        <v>389935.1</v>
      </c>
      <c r="E754" s="39">
        <f t="shared" si="71"/>
        <v>2</v>
      </c>
      <c r="F754" s="42" t="s">
        <v>246</v>
      </c>
      <c r="G754" s="42" t="s">
        <v>1523</v>
      </c>
      <c r="H754" s="42" t="s">
        <v>1524</v>
      </c>
      <c r="I754" s="42" t="s">
        <v>102</v>
      </c>
      <c r="J754" s="44">
        <v>44985</v>
      </c>
      <c r="K754" s="43">
        <v>300000</v>
      </c>
      <c r="L754" s="44">
        <v>44911</v>
      </c>
      <c r="M754" s="8" t="str">
        <f>VLOOKUP(MONTH($J754),Lookup!$A$2:$B$13,2,0)&amp;" "&amp;YEAR($J754)</f>
        <v>Feb 2023</v>
      </c>
      <c r="N754" s="34">
        <f t="shared" si="66"/>
        <v>44985</v>
      </c>
      <c r="O754" s="8">
        <f>IF(ISERROR(VLOOKUP($I754,Lookup!$H$2:$I$11,2,0)),"",VLOOKUP($I754,Lookup!$H$2:$I$11,2,0))</f>
        <v>0.1</v>
      </c>
      <c r="P754" s="8">
        <f>COUNTIF(J$4:J754,J754)</f>
        <v>28</v>
      </c>
      <c r="Q754" s="8">
        <f>COUNTIF(K$4:K754,K754)</f>
        <v>11</v>
      </c>
    </row>
    <row r="755" spans="1:17" x14ac:dyDescent="0.25">
      <c r="A755" s="35">
        <f t="shared" si="67"/>
        <v>75000</v>
      </c>
      <c r="B755" s="8">
        <f t="shared" si="68"/>
        <v>44925</v>
      </c>
      <c r="C755" s="8">
        <f t="shared" si="69"/>
        <v>44909</v>
      </c>
      <c r="D755" s="38">
        <f t="shared" si="70"/>
        <v>164886.01999999999</v>
      </c>
      <c r="E755" s="39">
        <f t="shared" si="71"/>
        <v>7</v>
      </c>
      <c r="F755" s="42" t="s">
        <v>117</v>
      </c>
      <c r="G755" s="42" t="s">
        <v>656</v>
      </c>
      <c r="H755" s="42" t="s">
        <v>657</v>
      </c>
      <c r="I755" s="42" t="s">
        <v>105</v>
      </c>
      <c r="J755" s="44">
        <v>44925</v>
      </c>
      <c r="K755" s="43">
        <v>75000</v>
      </c>
      <c r="L755" s="44">
        <v>44909</v>
      </c>
      <c r="M755" s="8" t="str">
        <f>VLOOKUP(MONTH($J755),Lookup!$A$2:$B$13,2,0)&amp;" "&amp;YEAR($J755)</f>
        <v>Dec 2022</v>
      </c>
      <c r="N755" s="34">
        <f t="shared" si="66"/>
        <v>44925</v>
      </c>
      <c r="O755" s="8">
        <f>IF(ISERROR(VLOOKUP($I755,Lookup!$H$2:$I$11,2,0)),"",VLOOKUP($I755,Lookup!$H$2:$I$11,2,0))</f>
        <v>0.02</v>
      </c>
      <c r="P755" s="8">
        <f>COUNTIF(J$4:J755,J755)</f>
        <v>31</v>
      </c>
      <c r="Q755" s="8">
        <f>COUNTIF(K$4:K755,K755)</f>
        <v>21</v>
      </c>
    </row>
    <row r="756" spans="1:17" x14ac:dyDescent="0.25">
      <c r="A756" s="35">
        <f t="shared" si="67"/>
        <v>50001</v>
      </c>
      <c r="B756" s="8">
        <f t="shared" si="68"/>
        <v>44944</v>
      </c>
      <c r="C756" s="8">
        <f t="shared" si="69"/>
        <v>44923</v>
      </c>
      <c r="D756" s="38">
        <f t="shared" si="70"/>
        <v>140050.01999999999</v>
      </c>
      <c r="E756" s="39">
        <f t="shared" si="71"/>
        <v>6</v>
      </c>
      <c r="F756" s="42" t="s">
        <v>429</v>
      </c>
      <c r="G756" s="42" t="s">
        <v>1525</v>
      </c>
      <c r="H756" s="42" t="s">
        <v>1526</v>
      </c>
      <c r="I756" s="42" t="s">
        <v>105</v>
      </c>
      <c r="J756" s="44">
        <v>44944</v>
      </c>
      <c r="K756" s="43">
        <v>50001</v>
      </c>
      <c r="L756" s="44">
        <v>44923</v>
      </c>
      <c r="M756" s="8" t="str">
        <f>VLOOKUP(MONTH($J756),Lookup!$A$2:$B$13,2,0)&amp;" "&amp;YEAR($J756)</f>
        <v>Jan 2023</v>
      </c>
      <c r="N756" s="34">
        <f t="shared" si="66"/>
        <v>44944</v>
      </c>
      <c r="O756" s="8">
        <f>IF(ISERROR(VLOOKUP($I756,Lookup!$H$2:$I$11,2,0)),"",VLOOKUP($I756,Lookup!$H$2:$I$11,2,0))</f>
        <v>0.02</v>
      </c>
      <c r="P756" s="8">
        <f>COUNTIF(J$4:J756,J756)</f>
        <v>14</v>
      </c>
      <c r="Q756" s="8">
        <f>COUNTIF(K$4:K756,K756)</f>
        <v>168</v>
      </c>
    </row>
    <row r="757" spans="1:17" x14ac:dyDescent="0.25">
      <c r="A757" s="35">
        <f t="shared" si="67"/>
        <v>50000</v>
      </c>
      <c r="B757" s="8">
        <f t="shared" si="68"/>
        <v>44926</v>
      </c>
      <c r="C757" s="8">
        <f t="shared" si="69"/>
        <v>44904</v>
      </c>
      <c r="D757" s="38">
        <f t="shared" si="70"/>
        <v>139989.01999999999</v>
      </c>
      <c r="E757" s="39">
        <f t="shared" si="71"/>
        <v>7</v>
      </c>
      <c r="F757" s="42" t="s">
        <v>429</v>
      </c>
      <c r="G757" s="42" t="s">
        <v>1527</v>
      </c>
      <c r="H757" s="42" t="s">
        <v>1528</v>
      </c>
      <c r="I757" s="42" t="s">
        <v>105</v>
      </c>
      <c r="J757" s="44">
        <v>44926</v>
      </c>
      <c r="K757" s="43">
        <v>50000</v>
      </c>
      <c r="L757" s="44">
        <v>44904</v>
      </c>
      <c r="M757" s="8" t="str">
        <f>VLOOKUP(MONTH($J757),Lookup!$A$2:$B$13,2,0)&amp;" "&amp;YEAR($J757)</f>
        <v>Dec 2022</v>
      </c>
      <c r="N757" s="34">
        <f t="shared" si="66"/>
        <v>44926</v>
      </c>
      <c r="O757" s="8">
        <f>IF(ISERROR(VLOOKUP($I757,Lookup!$H$2:$I$11,2,0)),"",VLOOKUP($I757,Lookup!$H$2:$I$11,2,0))</f>
        <v>0.02</v>
      </c>
      <c r="P757" s="8">
        <f>COUNTIF(J$4:J757,J757)</f>
        <v>70</v>
      </c>
      <c r="Q757" s="8">
        <f>COUNTIF(K$4:K757,K757)</f>
        <v>89</v>
      </c>
    </row>
    <row r="758" spans="1:17" x14ac:dyDescent="0.25">
      <c r="A758" s="35">
        <f t="shared" si="67"/>
        <v>100001</v>
      </c>
      <c r="B758" s="8">
        <f t="shared" si="68"/>
        <v>44984</v>
      </c>
      <c r="C758" s="8">
        <f t="shared" si="69"/>
        <v>44936</v>
      </c>
      <c r="D758" s="38">
        <f t="shared" si="70"/>
        <v>189969.02</v>
      </c>
      <c r="E758" s="39">
        <f t="shared" si="71"/>
        <v>19</v>
      </c>
      <c r="F758" s="42" t="s">
        <v>254</v>
      </c>
      <c r="G758" s="42" t="s">
        <v>149</v>
      </c>
      <c r="H758" s="42" t="s">
        <v>1529</v>
      </c>
      <c r="I758" s="42" t="s">
        <v>105</v>
      </c>
      <c r="J758" s="44">
        <v>44984</v>
      </c>
      <c r="K758" s="43">
        <v>100001</v>
      </c>
      <c r="L758" s="44">
        <v>44936</v>
      </c>
      <c r="M758" s="8" t="str">
        <f>VLOOKUP(MONTH($J758),Lookup!$A$2:$B$13,2,0)&amp;" "&amp;YEAR($J758)</f>
        <v>Feb 2023</v>
      </c>
      <c r="N758" s="34">
        <f t="shared" si="66"/>
        <v>44984</v>
      </c>
      <c r="O758" s="8">
        <f>IF(ISERROR(VLOOKUP($I758,Lookup!$H$2:$I$11,2,0)),"",VLOOKUP($I758,Lookup!$H$2:$I$11,2,0))</f>
        <v>0.02</v>
      </c>
      <c r="P758" s="8">
        <f>COUNTIF(J$4:J758,J758)</f>
        <v>1</v>
      </c>
      <c r="Q758" s="8">
        <f>COUNTIF(K$4:K758,K758)</f>
        <v>47</v>
      </c>
    </row>
    <row r="759" spans="1:17" x14ac:dyDescent="0.25">
      <c r="A759" s="35">
        <f t="shared" si="67"/>
        <v>50001</v>
      </c>
      <c r="B759" s="8">
        <f t="shared" si="68"/>
        <v>44926</v>
      </c>
      <c r="C759" s="8">
        <f t="shared" si="69"/>
        <v>44907</v>
      </c>
      <c r="D759" s="38">
        <f t="shared" si="70"/>
        <v>140074.1</v>
      </c>
      <c r="E759" s="39">
        <f t="shared" si="71"/>
        <v>8</v>
      </c>
      <c r="F759" s="42" t="s">
        <v>371</v>
      </c>
      <c r="G759" s="42" t="s">
        <v>1530</v>
      </c>
      <c r="H759" s="42" t="s">
        <v>1531</v>
      </c>
      <c r="I759" s="42" t="s">
        <v>102</v>
      </c>
      <c r="J759" s="44">
        <v>44926</v>
      </c>
      <c r="K759" s="43">
        <v>50001</v>
      </c>
      <c r="L759" s="44">
        <v>44907</v>
      </c>
      <c r="M759" s="8" t="str">
        <f>VLOOKUP(MONTH($J759),Lookup!$A$2:$B$13,2,0)&amp;" "&amp;YEAR($J759)</f>
        <v>Dec 2022</v>
      </c>
      <c r="N759" s="34">
        <f t="shared" si="66"/>
        <v>44926</v>
      </c>
      <c r="O759" s="8">
        <f>IF(ISERROR(VLOOKUP($I759,Lookup!$H$2:$I$11,2,0)),"",VLOOKUP($I759,Lookup!$H$2:$I$11,2,0))</f>
        <v>0.1</v>
      </c>
      <c r="P759" s="8">
        <f>COUNTIF(J$4:J759,J759)</f>
        <v>71</v>
      </c>
      <c r="Q759" s="8">
        <f>COUNTIF(K$4:K759,K759)</f>
        <v>169</v>
      </c>
    </row>
    <row r="760" spans="1:17" x14ac:dyDescent="0.25">
      <c r="A760" s="35">
        <f t="shared" si="67"/>
        <v>50000</v>
      </c>
      <c r="B760" s="8">
        <f t="shared" si="68"/>
        <v>44937</v>
      </c>
      <c r="C760" s="8">
        <f t="shared" si="69"/>
        <v>44904</v>
      </c>
      <c r="D760" s="38">
        <f t="shared" si="70"/>
        <v>139941.01999999999</v>
      </c>
      <c r="E760" s="39">
        <f t="shared" si="71"/>
        <v>13</v>
      </c>
      <c r="F760" s="42" t="s">
        <v>188</v>
      </c>
      <c r="G760" s="42" t="s">
        <v>1532</v>
      </c>
      <c r="H760" s="42" t="s">
        <v>1533</v>
      </c>
      <c r="I760" s="42" t="s">
        <v>105</v>
      </c>
      <c r="J760" s="44">
        <v>44937</v>
      </c>
      <c r="K760" s="43">
        <v>50000</v>
      </c>
      <c r="L760" s="44">
        <v>44904</v>
      </c>
      <c r="M760" s="8" t="str">
        <f>VLOOKUP(MONTH($J760),Lookup!$A$2:$B$13,2,0)&amp;" "&amp;YEAR($J760)</f>
        <v>Jan 2023</v>
      </c>
      <c r="N760" s="34">
        <f t="shared" si="66"/>
        <v>44937</v>
      </c>
      <c r="O760" s="8">
        <f>IF(ISERROR(VLOOKUP($I760,Lookup!$H$2:$I$11,2,0)),"",VLOOKUP($I760,Lookup!$H$2:$I$11,2,0))</f>
        <v>0.02</v>
      </c>
      <c r="P760" s="8">
        <f>COUNTIF(J$4:J760,J760)</f>
        <v>10</v>
      </c>
      <c r="Q760" s="8">
        <f>COUNTIF(K$4:K760,K760)</f>
        <v>90</v>
      </c>
    </row>
    <row r="761" spans="1:17" x14ac:dyDescent="0.25">
      <c r="A761" s="35">
        <f t="shared" si="67"/>
        <v>50000</v>
      </c>
      <c r="B761" s="8">
        <f t="shared" si="68"/>
        <v>44958</v>
      </c>
      <c r="C761" s="8">
        <f t="shared" si="69"/>
        <v>44910</v>
      </c>
      <c r="D761" s="38">
        <f t="shared" si="70"/>
        <v>139978.1</v>
      </c>
      <c r="E761" s="39">
        <f t="shared" si="71"/>
        <v>17</v>
      </c>
      <c r="F761" s="42" t="s">
        <v>128</v>
      </c>
      <c r="G761" s="42" t="s">
        <v>1534</v>
      </c>
      <c r="H761" s="42" t="s">
        <v>1535</v>
      </c>
      <c r="I761" s="42" t="s">
        <v>102</v>
      </c>
      <c r="J761" s="44">
        <v>44958</v>
      </c>
      <c r="K761" s="43">
        <v>50000</v>
      </c>
      <c r="L761" s="44">
        <v>44910</v>
      </c>
      <c r="M761" s="8" t="str">
        <f>VLOOKUP(MONTH($J761),Lookup!$A$2:$B$13,2,0)&amp;" "&amp;YEAR($J761)</f>
        <v>Feb 2023</v>
      </c>
      <c r="N761" s="34">
        <f t="shared" si="66"/>
        <v>44958</v>
      </c>
      <c r="O761" s="8">
        <f>IF(ISERROR(VLOOKUP($I761,Lookup!$H$2:$I$11,2,0)),"",VLOOKUP($I761,Lookup!$H$2:$I$11,2,0))</f>
        <v>0.1</v>
      </c>
      <c r="P761" s="8">
        <f>COUNTIF(J$4:J761,J761)</f>
        <v>19</v>
      </c>
      <c r="Q761" s="8">
        <f>COUNTIF(K$4:K761,K761)</f>
        <v>91</v>
      </c>
    </row>
    <row r="762" spans="1:17" x14ac:dyDescent="0.25">
      <c r="A762" s="35">
        <f t="shared" si="67"/>
        <v>50001</v>
      </c>
      <c r="B762" s="8">
        <f t="shared" si="68"/>
        <v>44958</v>
      </c>
      <c r="C762" s="8">
        <f t="shared" si="69"/>
        <v>44909</v>
      </c>
      <c r="D762" s="38">
        <f t="shared" si="70"/>
        <v>140058.01999999999</v>
      </c>
      <c r="E762" s="39">
        <f t="shared" si="71"/>
        <v>19</v>
      </c>
      <c r="F762" s="42" t="s">
        <v>208</v>
      </c>
      <c r="G762" s="42" t="s">
        <v>1536</v>
      </c>
      <c r="H762" s="42" t="s">
        <v>1537</v>
      </c>
      <c r="I762" s="42" t="s">
        <v>105</v>
      </c>
      <c r="J762" s="44">
        <v>44958</v>
      </c>
      <c r="K762" s="43">
        <v>50001</v>
      </c>
      <c r="L762" s="44">
        <v>44909</v>
      </c>
      <c r="M762" s="8" t="str">
        <f>VLOOKUP(MONTH($J762),Lookup!$A$2:$B$13,2,0)&amp;" "&amp;YEAR($J762)</f>
        <v>Feb 2023</v>
      </c>
      <c r="N762" s="34">
        <f t="shared" si="66"/>
        <v>44958</v>
      </c>
      <c r="O762" s="8">
        <f>IF(ISERROR(VLOOKUP($I762,Lookup!$H$2:$I$11,2,0)),"",VLOOKUP($I762,Lookup!$H$2:$I$11,2,0))</f>
        <v>0.02</v>
      </c>
      <c r="P762" s="8">
        <f>COUNTIF(J$4:J762,J762)</f>
        <v>20</v>
      </c>
      <c r="Q762" s="8">
        <f>COUNTIF(K$4:K762,K762)</f>
        <v>170</v>
      </c>
    </row>
    <row r="763" spans="1:17" x14ac:dyDescent="0.25">
      <c r="A763" s="35">
        <f t="shared" si="67"/>
        <v>50000</v>
      </c>
      <c r="B763" s="8">
        <f t="shared" si="68"/>
        <v>44929</v>
      </c>
      <c r="C763" s="8">
        <f t="shared" si="69"/>
        <v>44901</v>
      </c>
      <c r="D763" s="38">
        <f t="shared" si="70"/>
        <v>139928.01999999999</v>
      </c>
      <c r="E763" s="39">
        <f t="shared" si="71"/>
        <v>11</v>
      </c>
      <c r="F763" s="42" t="s">
        <v>159</v>
      </c>
      <c r="G763" s="42" t="s">
        <v>1538</v>
      </c>
      <c r="H763" s="42" t="s">
        <v>1539</v>
      </c>
      <c r="I763" s="42" t="s">
        <v>105</v>
      </c>
      <c r="J763" s="44">
        <v>44929</v>
      </c>
      <c r="K763" s="43">
        <v>50000</v>
      </c>
      <c r="L763" s="44">
        <v>44901</v>
      </c>
      <c r="M763" s="8" t="str">
        <f>VLOOKUP(MONTH($J763),Lookup!$A$2:$B$13,2,0)&amp;" "&amp;YEAR($J763)</f>
        <v>Jan 2023</v>
      </c>
      <c r="N763" s="34">
        <f t="shared" si="66"/>
        <v>44929</v>
      </c>
      <c r="O763" s="8">
        <f>IF(ISERROR(VLOOKUP($I763,Lookup!$H$2:$I$11,2,0)),"",VLOOKUP($I763,Lookup!$H$2:$I$11,2,0))</f>
        <v>0.02</v>
      </c>
      <c r="P763" s="8">
        <f>COUNTIF(J$4:J763,J763)</f>
        <v>6</v>
      </c>
      <c r="Q763" s="8">
        <f>COUNTIF(K$4:K763,K763)</f>
        <v>92</v>
      </c>
    </row>
    <row r="764" spans="1:17" x14ac:dyDescent="0.25">
      <c r="A764" s="35">
        <f t="shared" si="67"/>
        <v>1000000</v>
      </c>
      <c r="B764" s="8">
        <f t="shared" si="68"/>
        <v>44957</v>
      </c>
      <c r="C764" s="8">
        <f t="shared" si="69"/>
        <v>44902</v>
      </c>
      <c r="D764" s="38">
        <f t="shared" si="70"/>
        <v>1089912.02</v>
      </c>
      <c r="E764" s="39">
        <f t="shared" si="71"/>
        <v>1</v>
      </c>
      <c r="F764" s="42" t="s">
        <v>134</v>
      </c>
      <c r="G764" s="42" t="s">
        <v>1540</v>
      </c>
      <c r="H764" s="42" t="s">
        <v>1540</v>
      </c>
      <c r="I764" s="42" t="s">
        <v>105</v>
      </c>
      <c r="J764" s="44">
        <v>44957</v>
      </c>
      <c r="K764" s="43">
        <v>1000000</v>
      </c>
      <c r="L764" s="44">
        <v>44902</v>
      </c>
      <c r="M764" s="8" t="str">
        <f>VLOOKUP(MONTH($J764),Lookup!$A$2:$B$13,2,0)&amp;" "&amp;YEAR($J764)</f>
        <v>Jan 2023</v>
      </c>
      <c r="N764" s="34">
        <f t="shared" si="66"/>
        <v>44957</v>
      </c>
      <c r="O764" s="8">
        <f>IF(ISERROR(VLOOKUP($I764,Lookup!$H$2:$I$11,2,0)),"",VLOOKUP($I764,Lookup!$H$2:$I$11,2,0))</f>
        <v>0.02</v>
      </c>
      <c r="P764" s="8">
        <f>COUNTIF(J$4:J764,J764)</f>
        <v>48</v>
      </c>
      <c r="Q764" s="8">
        <f>COUNTIF(K$4:K764,K764)</f>
        <v>5</v>
      </c>
    </row>
    <row r="765" spans="1:17" x14ac:dyDescent="0.25">
      <c r="A765" s="35">
        <f t="shared" si="67"/>
        <v>250001</v>
      </c>
      <c r="B765" s="8">
        <f t="shared" si="68"/>
        <v>44949</v>
      </c>
      <c r="C765" s="8">
        <f t="shared" si="69"/>
        <v>44908</v>
      </c>
      <c r="D765" s="38">
        <f t="shared" si="70"/>
        <v>339876.02</v>
      </c>
      <c r="E765" s="39">
        <f t="shared" si="71"/>
        <v>2</v>
      </c>
      <c r="F765" s="42" t="s">
        <v>438</v>
      </c>
      <c r="G765" s="42" t="s">
        <v>1541</v>
      </c>
      <c r="H765" s="42" t="s">
        <v>1542</v>
      </c>
      <c r="I765" s="42" t="s">
        <v>105</v>
      </c>
      <c r="J765" s="44">
        <v>44949</v>
      </c>
      <c r="K765" s="43">
        <v>250001</v>
      </c>
      <c r="L765" s="44">
        <v>44908</v>
      </c>
      <c r="M765" s="8" t="str">
        <f>VLOOKUP(MONTH($J765),Lookup!$A$2:$B$13,2,0)&amp;" "&amp;YEAR($J765)</f>
        <v>Jan 2023</v>
      </c>
      <c r="N765" s="34">
        <f t="shared" si="66"/>
        <v>44949</v>
      </c>
      <c r="O765" s="8">
        <f>IF(ISERROR(VLOOKUP($I765,Lookup!$H$2:$I$11,2,0)),"",VLOOKUP($I765,Lookup!$H$2:$I$11,2,0))</f>
        <v>0.02</v>
      </c>
      <c r="P765" s="8">
        <f>COUNTIF(J$4:J765,J765)</f>
        <v>6</v>
      </c>
      <c r="Q765" s="8">
        <f>COUNTIF(K$4:K765,K765)</f>
        <v>12</v>
      </c>
    </row>
    <row r="766" spans="1:17" x14ac:dyDescent="0.25">
      <c r="A766" s="35">
        <f t="shared" si="67"/>
        <v>150000</v>
      </c>
      <c r="B766" s="8">
        <f t="shared" si="68"/>
        <v>44923</v>
      </c>
      <c r="C766" s="8">
        <f t="shared" si="69"/>
        <v>44909</v>
      </c>
      <c r="D766" s="38">
        <f t="shared" si="70"/>
        <v>239861.1</v>
      </c>
      <c r="E766" s="39">
        <f t="shared" si="71"/>
        <v>5</v>
      </c>
      <c r="F766" s="42" t="s">
        <v>153</v>
      </c>
      <c r="G766" s="42" t="s">
        <v>1543</v>
      </c>
      <c r="H766" s="42" t="s">
        <v>1543</v>
      </c>
      <c r="I766" s="42" t="s">
        <v>102</v>
      </c>
      <c r="J766" s="44">
        <v>44923</v>
      </c>
      <c r="K766" s="43">
        <v>150000</v>
      </c>
      <c r="L766" s="44">
        <v>44909</v>
      </c>
      <c r="M766" s="8" t="str">
        <f>VLOOKUP(MONTH($J766),Lookup!$A$2:$B$13,2,0)&amp;" "&amp;YEAR($J766)</f>
        <v>Dec 2022</v>
      </c>
      <c r="N766" s="34">
        <f t="shared" si="66"/>
        <v>44923</v>
      </c>
      <c r="O766" s="8">
        <f>IF(ISERROR(VLOOKUP($I766,Lookup!$H$2:$I$11,2,0)),"",VLOOKUP($I766,Lookup!$H$2:$I$11,2,0))</f>
        <v>0.1</v>
      </c>
      <c r="P766" s="8">
        <f>COUNTIF(J$4:J766,J766)</f>
        <v>16</v>
      </c>
      <c r="Q766" s="8">
        <f>COUNTIF(K$4:K766,K766)</f>
        <v>13</v>
      </c>
    </row>
    <row r="767" spans="1:17" x14ac:dyDescent="0.25">
      <c r="A767" s="35">
        <f t="shared" si="67"/>
        <v>50001</v>
      </c>
      <c r="B767" s="8">
        <f t="shared" si="68"/>
        <v>44926</v>
      </c>
      <c r="C767" s="8">
        <f t="shared" si="69"/>
        <v>44911</v>
      </c>
      <c r="D767" s="38">
        <f t="shared" si="70"/>
        <v>140081.01999999999</v>
      </c>
      <c r="E767" s="39">
        <f t="shared" si="71"/>
        <v>20</v>
      </c>
      <c r="F767" s="42" t="s">
        <v>296</v>
      </c>
      <c r="G767" s="42" t="s">
        <v>1544</v>
      </c>
      <c r="H767" s="42" t="s">
        <v>1545</v>
      </c>
      <c r="I767" s="42" t="s">
        <v>105</v>
      </c>
      <c r="J767" s="44">
        <v>44926</v>
      </c>
      <c r="K767" s="43">
        <v>50001</v>
      </c>
      <c r="L767" s="44">
        <v>44911</v>
      </c>
      <c r="M767" s="8" t="str">
        <f>VLOOKUP(MONTH($J767),Lookup!$A$2:$B$13,2,0)&amp;" "&amp;YEAR($J767)</f>
        <v>Dec 2022</v>
      </c>
      <c r="N767" s="34">
        <f t="shared" si="66"/>
        <v>44926</v>
      </c>
      <c r="O767" s="8">
        <f>IF(ISERROR(VLOOKUP($I767,Lookup!$H$2:$I$11,2,0)),"",VLOOKUP($I767,Lookup!$H$2:$I$11,2,0))</f>
        <v>0.02</v>
      </c>
      <c r="P767" s="8">
        <f>COUNTIF(J$4:J767,J767)</f>
        <v>72</v>
      </c>
      <c r="Q767" s="8">
        <f>COUNTIF(K$4:K767,K767)</f>
        <v>171</v>
      </c>
    </row>
    <row r="768" spans="1:17" ht="30" x14ac:dyDescent="0.25">
      <c r="A768" s="35">
        <f t="shared" si="67"/>
        <v>50000</v>
      </c>
      <c r="B768" s="8">
        <f t="shared" si="68"/>
        <v>44925</v>
      </c>
      <c r="C768" s="8">
        <f t="shared" si="69"/>
        <v>44910</v>
      </c>
      <c r="D768" s="38">
        <f t="shared" si="70"/>
        <v>139960.1</v>
      </c>
      <c r="E768" s="39">
        <f t="shared" si="71"/>
        <v>14</v>
      </c>
      <c r="F768" s="42" t="s">
        <v>293</v>
      </c>
      <c r="G768" s="42" t="s">
        <v>1546</v>
      </c>
      <c r="H768" s="42" t="s">
        <v>1547</v>
      </c>
      <c r="I768" s="42" t="s">
        <v>102</v>
      </c>
      <c r="J768" s="44">
        <v>44925</v>
      </c>
      <c r="K768" s="43">
        <v>50000</v>
      </c>
      <c r="L768" s="44">
        <v>44910</v>
      </c>
      <c r="M768" s="8" t="str">
        <f>VLOOKUP(MONTH($J768),Lookup!$A$2:$B$13,2,0)&amp;" "&amp;YEAR($J768)</f>
        <v>Dec 2022</v>
      </c>
      <c r="N768" s="34">
        <f t="shared" si="66"/>
        <v>44925</v>
      </c>
      <c r="O768" s="8">
        <f>IF(ISERROR(VLOOKUP($I768,Lookup!$H$2:$I$11,2,0)),"",VLOOKUP($I768,Lookup!$H$2:$I$11,2,0))</f>
        <v>0.1</v>
      </c>
      <c r="P768" s="8">
        <f>COUNTIF(J$4:J768,J768)</f>
        <v>32</v>
      </c>
      <c r="Q768" s="8">
        <f>COUNTIF(K$4:K768,K768)</f>
        <v>93</v>
      </c>
    </row>
    <row r="769" spans="1:17" x14ac:dyDescent="0.25">
      <c r="A769" s="35">
        <f t="shared" si="67"/>
        <v>60001</v>
      </c>
      <c r="B769" s="8">
        <f t="shared" si="68"/>
        <v>44956</v>
      </c>
      <c r="C769" s="8">
        <f t="shared" si="69"/>
        <v>44914</v>
      </c>
      <c r="D769" s="38">
        <f t="shared" si="70"/>
        <v>149893.01999999999</v>
      </c>
      <c r="E769" s="39">
        <f t="shared" si="71"/>
        <v>29</v>
      </c>
      <c r="F769" s="42" t="s">
        <v>254</v>
      </c>
      <c r="G769" s="42" t="s">
        <v>1548</v>
      </c>
      <c r="H769" s="42" t="s">
        <v>1549</v>
      </c>
      <c r="I769" s="42" t="s">
        <v>105</v>
      </c>
      <c r="J769" s="44">
        <v>44956</v>
      </c>
      <c r="K769" s="43">
        <v>60001</v>
      </c>
      <c r="L769" s="44">
        <v>44914</v>
      </c>
      <c r="M769" s="8" t="str">
        <f>VLOOKUP(MONTH($J769),Lookup!$A$2:$B$13,2,0)&amp;" "&amp;YEAR($J769)</f>
        <v>Jan 2023</v>
      </c>
      <c r="N769" s="34">
        <f t="shared" si="66"/>
        <v>44956</v>
      </c>
      <c r="O769" s="8">
        <f>IF(ISERROR(VLOOKUP($I769,Lookup!$H$2:$I$11,2,0)),"",VLOOKUP($I769,Lookup!$H$2:$I$11,2,0))</f>
        <v>0.02</v>
      </c>
      <c r="P769" s="8">
        <f>COUNTIF(J$4:J769,J769)</f>
        <v>3</v>
      </c>
      <c r="Q769" s="8">
        <f>COUNTIF(K$4:K769,K769)</f>
        <v>19</v>
      </c>
    </row>
    <row r="770" spans="1:17" x14ac:dyDescent="0.25">
      <c r="A770" s="35">
        <f t="shared" si="67"/>
        <v>50000</v>
      </c>
      <c r="B770" s="8">
        <f t="shared" si="68"/>
        <v>44972</v>
      </c>
      <c r="C770" s="8">
        <f t="shared" si="69"/>
        <v>44904</v>
      </c>
      <c r="D770" s="38">
        <f t="shared" si="70"/>
        <v>139975.01999999999</v>
      </c>
      <c r="E770" s="39">
        <f t="shared" si="71"/>
        <v>32</v>
      </c>
      <c r="F770" s="42" t="s">
        <v>281</v>
      </c>
      <c r="G770" s="42" t="s">
        <v>1550</v>
      </c>
      <c r="H770" s="42" t="s">
        <v>1551</v>
      </c>
      <c r="I770" s="42" t="s">
        <v>105</v>
      </c>
      <c r="J770" s="44">
        <v>44972</v>
      </c>
      <c r="K770" s="43">
        <v>50000</v>
      </c>
      <c r="L770" s="44">
        <v>44904</v>
      </c>
      <c r="M770" s="8" t="str">
        <f>VLOOKUP(MONTH($J770),Lookup!$A$2:$B$13,2,0)&amp;" "&amp;YEAR($J770)</f>
        <v>Feb 2023</v>
      </c>
      <c r="N770" s="34">
        <f t="shared" si="66"/>
        <v>44972</v>
      </c>
      <c r="O770" s="8">
        <f>IF(ISERROR(VLOOKUP($I770,Lookup!$H$2:$I$11,2,0)),"",VLOOKUP($I770,Lookup!$H$2:$I$11,2,0))</f>
        <v>0.02</v>
      </c>
      <c r="P770" s="8">
        <f>COUNTIF(J$4:J770,J770)</f>
        <v>5</v>
      </c>
      <c r="Q770" s="8">
        <f>COUNTIF(K$4:K770,K770)</f>
        <v>94</v>
      </c>
    </row>
    <row r="771" spans="1:17" x14ac:dyDescent="0.25">
      <c r="A771" s="35">
        <f t="shared" si="67"/>
        <v>80000</v>
      </c>
      <c r="B771" s="8">
        <f t="shared" si="68"/>
        <v>44957</v>
      </c>
      <c r="C771" s="8">
        <f t="shared" si="69"/>
        <v>44907</v>
      </c>
      <c r="D771" s="38">
        <f t="shared" si="70"/>
        <v>169922.1</v>
      </c>
      <c r="E771" s="39">
        <f t="shared" si="71"/>
        <v>9</v>
      </c>
      <c r="F771" s="42" t="s">
        <v>193</v>
      </c>
      <c r="G771" s="42" t="s">
        <v>1552</v>
      </c>
      <c r="H771" s="42" t="s">
        <v>1553</v>
      </c>
      <c r="I771" s="42" t="s">
        <v>102</v>
      </c>
      <c r="J771" s="44">
        <v>44957</v>
      </c>
      <c r="K771" s="43">
        <v>80000</v>
      </c>
      <c r="L771" s="44">
        <v>44907</v>
      </c>
      <c r="M771" s="8" t="str">
        <f>VLOOKUP(MONTH($J771),Lookup!$A$2:$B$13,2,0)&amp;" "&amp;YEAR($J771)</f>
        <v>Jan 2023</v>
      </c>
      <c r="N771" s="34">
        <f t="shared" si="66"/>
        <v>44957</v>
      </c>
      <c r="O771" s="8">
        <f>IF(ISERROR(VLOOKUP($I771,Lookup!$H$2:$I$11,2,0)),"",VLOOKUP($I771,Lookup!$H$2:$I$11,2,0))</f>
        <v>0.1</v>
      </c>
      <c r="P771" s="8">
        <f>COUNTIF(J$4:J771,J771)</f>
        <v>49</v>
      </c>
      <c r="Q771" s="8">
        <f>COUNTIF(K$4:K771,K771)</f>
        <v>9</v>
      </c>
    </row>
    <row r="772" spans="1:17" x14ac:dyDescent="0.25">
      <c r="A772" s="35">
        <f t="shared" si="67"/>
        <v>150000</v>
      </c>
      <c r="B772" s="8">
        <f t="shared" si="68"/>
        <v>44957</v>
      </c>
      <c r="C772" s="8">
        <f t="shared" si="69"/>
        <v>44901</v>
      </c>
      <c r="D772" s="38">
        <f t="shared" si="70"/>
        <v>239922.1</v>
      </c>
      <c r="E772" s="39">
        <f t="shared" si="71"/>
        <v>4</v>
      </c>
      <c r="F772" s="42" t="s">
        <v>293</v>
      </c>
      <c r="G772" s="42" t="s">
        <v>1554</v>
      </c>
      <c r="H772" s="42" t="s">
        <v>1555</v>
      </c>
      <c r="I772" s="42" t="s">
        <v>102</v>
      </c>
      <c r="J772" s="44">
        <v>44957</v>
      </c>
      <c r="K772" s="43">
        <v>150000</v>
      </c>
      <c r="L772" s="44">
        <v>44901</v>
      </c>
      <c r="M772" s="8" t="str">
        <f>VLOOKUP(MONTH($J772),Lookup!$A$2:$B$13,2,0)&amp;" "&amp;YEAR($J772)</f>
        <v>Jan 2023</v>
      </c>
      <c r="N772" s="34">
        <f t="shared" ref="N772:N835" si="72">IF(ISBLANK($J772),"1/1/9999",J772)</f>
        <v>44957</v>
      </c>
      <c r="O772" s="8">
        <f>IF(ISERROR(VLOOKUP($I772,Lookup!$H$2:$I$11,2,0)),"",VLOOKUP($I772,Lookup!$H$2:$I$11,2,0))</f>
        <v>0.1</v>
      </c>
      <c r="P772" s="8">
        <f>COUNTIF(J$4:J772,J772)</f>
        <v>50</v>
      </c>
      <c r="Q772" s="8">
        <f>COUNTIF(K$4:K772,K772)</f>
        <v>14</v>
      </c>
    </row>
    <row r="773" spans="1:17" x14ac:dyDescent="0.25">
      <c r="A773" s="35">
        <f t="shared" ref="A773:A836" si="73">K773</f>
        <v>50000</v>
      </c>
      <c r="B773" s="8">
        <f t="shared" ref="B773:B836" si="74">J773</f>
        <v>44958</v>
      </c>
      <c r="C773" s="8">
        <f t="shared" ref="C773:C836" si="75">L773</f>
        <v>44937</v>
      </c>
      <c r="D773" s="38">
        <f t="shared" ref="D773:D836" si="76">SUM(A773:C773)+SUM(O773:Q773)</f>
        <v>140011.01999999999</v>
      </c>
      <c r="E773" s="39">
        <f t="shared" ref="E773:E836" si="77">IF($D773="","",COUNTIFS($F$4:$F$5000,$F773,$D$4:$D$5000,"&gt;"&amp;$D773))</f>
        <v>18</v>
      </c>
      <c r="F773" s="42" t="s">
        <v>349</v>
      </c>
      <c r="G773" s="42" t="s">
        <v>1556</v>
      </c>
      <c r="H773" s="42" t="s">
        <v>1557</v>
      </c>
      <c r="I773" s="42" t="s">
        <v>105</v>
      </c>
      <c r="J773" s="44">
        <v>44958</v>
      </c>
      <c r="K773" s="43">
        <v>50000</v>
      </c>
      <c r="L773" s="44">
        <v>44937</v>
      </c>
      <c r="M773" s="8" t="str">
        <f>VLOOKUP(MONTH($J773),Lookup!$A$2:$B$13,2,0)&amp;" "&amp;YEAR($J773)</f>
        <v>Feb 2023</v>
      </c>
      <c r="N773" s="34">
        <f t="shared" si="72"/>
        <v>44958</v>
      </c>
      <c r="O773" s="8">
        <f>IF(ISERROR(VLOOKUP($I773,Lookup!$H$2:$I$11,2,0)),"",VLOOKUP($I773,Lookup!$H$2:$I$11,2,0))</f>
        <v>0.02</v>
      </c>
      <c r="P773" s="8">
        <f>COUNTIF(J$4:J773,J773)</f>
        <v>21</v>
      </c>
      <c r="Q773" s="8">
        <f>COUNTIF(K$4:K773,K773)</f>
        <v>95</v>
      </c>
    </row>
    <row r="774" spans="1:17" x14ac:dyDescent="0.25">
      <c r="A774" s="35">
        <f t="shared" si="73"/>
        <v>40001</v>
      </c>
      <c r="B774" s="8">
        <f t="shared" si="74"/>
        <v>44926</v>
      </c>
      <c r="C774" s="8">
        <f t="shared" si="75"/>
        <v>44902</v>
      </c>
      <c r="D774" s="38">
        <f t="shared" si="76"/>
        <v>129903.02</v>
      </c>
      <c r="E774" s="39">
        <f t="shared" si="77"/>
        <v>26</v>
      </c>
      <c r="F774" s="42" t="s">
        <v>176</v>
      </c>
      <c r="G774" s="42" t="s">
        <v>1558</v>
      </c>
      <c r="H774" s="42" t="s">
        <v>1559</v>
      </c>
      <c r="I774" s="42" t="s">
        <v>105</v>
      </c>
      <c r="J774" s="44">
        <v>44926</v>
      </c>
      <c r="K774" s="43">
        <v>40001</v>
      </c>
      <c r="L774" s="44">
        <v>44902</v>
      </c>
      <c r="M774" s="8" t="str">
        <f>VLOOKUP(MONTH($J774),Lookup!$A$2:$B$13,2,0)&amp;" "&amp;YEAR($J774)</f>
        <v>Dec 2022</v>
      </c>
      <c r="N774" s="34">
        <f t="shared" si="72"/>
        <v>44926</v>
      </c>
      <c r="O774" s="8">
        <f>IF(ISERROR(VLOOKUP($I774,Lookup!$H$2:$I$11,2,0)),"",VLOOKUP($I774,Lookup!$H$2:$I$11,2,0))</f>
        <v>0.02</v>
      </c>
      <c r="P774" s="8">
        <f>COUNTIF(J$4:J774,J774)</f>
        <v>73</v>
      </c>
      <c r="Q774" s="8">
        <f>COUNTIF(K$4:K774,K774)</f>
        <v>1</v>
      </c>
    </row>
    <row r="775" spans="1:17" x14ac:dyDescent="0.25">
      <c r="A775" s="35">
        <f t="shared" si="73"/>
        <v>8000000</v>
      </c>
      <c r="B775" s="8">
        <f t="shared" si="74"/>
        <v>44985</v>
      </c>
      <c r="C775" s="8">
        <f t="shared" si="75"/>
        <v>44902</v>
      </c>
      <c r="D775" s="38">
        <f t="shared" si="76"/>
        <v>8089917.0199999996</v>
      </c>
      <c r="E775" s="39">
        <f t="shared" si="77"/>
        <v>0</v>
      </c>
      <c r="F775" s="42" t="s">
        <v>198</v>
      </c>
      <c r="G775" s="42" t="s">
        <v>1560</v>
      </c>
      <c r="H775" s="42" t="s">
        <v>1561</v>
      </c>
      <c r="I775" s="42" t="s">
        <v>105</v>
      </c>
      <c r="J775" s="44">
        <v>44985</v>
      </c>
      <c r="K775" s="43">
        <v>8000000</v>
      </c>
      <c r="L775" s="44">
        <v>44902</v>
      </c>
      <c r="M775" s="8" t="str">
        <f>VLOOKUP(MONTH($J775),Lookup!$A$2:$B$13,2,0)&amp;" "&amp;YEAR($J775)</f>
        <v>Feb 2023</v>
      </c>
      <c r="N775" s="34">
        <f t="shared" si="72"/>
        <v>44985</v>
      </c>
      <c r="O775" s="8">
        <f>IF(ISERROR(VLOOKUP($I775,Lookup!$H$2:$I$11,2,0)),"",VLOOKUP($I775,Lookup!$H$2:$I$11,2,0))</f>
        <v>0.02</v>
      </c>
      <c r="P775" s="8">
        <f>COUNTIF(J$4:J775,J775)</f>
        <v>29</v>
      </c>
      <c r="Q775" s="8">
        <f>COUNTIF(K$4:K775,K775)</f>
        <v>1</v>
      </c>
    </row>
    <row r="776" spans="1:17" ht="30" x14ac:dyDescent="0.25">
      <c r="A776" s="35">
        <f t="shared" si="73"/>
        <v>100001</v>
      </c>
      <c r="B776" s="8">
        <f t="shared" si="74"/>
        <v>44986</v>
      </c>
      <c r="C776" s="8">
        <f t="shared" si="75"/>
        <v>44907</v>
      </c>
      <c r="D776" s="38">
        <f t="shared" si="76"/>
        <v>189951.02</v>
      </c>
      <c r="E776" s="39">
        <f t="shared" si="77"/>
        <v>8</v>
      </c>
      <c r="F776" s="42" t="s">
        <v>108</v>
      </c>
      <c r="G776" s="42" t="s">
        <v>1562</v>
      </c>
      <c r="H776" s="42" t="s">
        <v>1563</v>
      </c>
      <c r="I776" s="42" t="s">
        <v>105</v>
      </c>
      <c r="J776" s="44">
        <v>44986</v>
      </c>
      <c r="K776" s="43">
        <v>100001</v>
      </c>
      <c r="L776" s="44">
        <v>44907</v>
      </c>
      <c r="M776" s="8" t="str">
        <f>VLOOKUP(MONTH($J776),Lookup!$A$2:$B$13,2,0)&amp;" "&amp;YEAR($J776)</f>
        <v>Mar 2023</v>
      </c>
      <c r="N776" s="34">
        <f t="shared" si="72"/>
        <v>44986</v>
      </c>
      <c r="O776" s="8">
        <f>IF(ISERROR(VLOOKUP($I776,Lookup!$H$2:$I$11,2,0)),"",VLOOKUP($I776,Lookup!$H$2:$I$11,2,0))</f>
        <v>0.02</v>
      </c>
      <c r="P776" s="8">
        <f>COUNTIF(J$4:J776,J776)</f>
        <v>9</v>
      </c>
      <c r="Q776" s="8">
        <f>COUNTIF(K$4:K776,K776)</f>
        <v>48</v>
      </c>
    </row>
    <row r="777" spans="1:17" x14ac:dyDescent="0.25">
      <c r="A777" s="35">
        <f t="shared" si="73"/>
        <v>50000</v>
      </c>
      <c r="B777" s="8">
        <f t="shared" si="74"/>
        <v>44893</v>
      </c>
      <c r="C777" s="8">
        <f t="shared" si="75"/>
        <v>44883</v>
      </c>
      <c r="D777" s="38">
        <f t="shared" si="76"/>
        <v>139881.01999999999</v>
      </c>
      <c r="E777" s="39">
        <f t="shared" si="77"/>
        <v>20</v>
      </c>
      <c r="F777" s="42" t="s">
        <v>183</v>
      </c>
      <c r="G777" s="42" t="s">
        <v>1564</v>
      </c>
      <c r="H777" s="42" t="s">
        <v>1565</v>
      </c>
      <c r="I777" s="42" t="s">
        <v>105</v>
      </c>
      <c r="J777" s="44">
        <v>44893</v>
      </c>
      <c r="K777" s="43">
        <v>50000</v>
      </c>
      <c r="L777" s="44">
        <v>44883</v>
      </c>
      <c r="M777" s="8" t="str">
        <f>VLOOKUP(MONTH($J777),Lookup!$A$2:$B$13,2,0)&amp;" "&amp;YEAR($J777)</f>
        <v>Nov 2022</v>
      </c>
      <c r="N777" s="34">
        <f t="shared" si="72"/>
        <v>44893</v>
      </c>
      <c r="O777" s="8">
        <f>IF(ISERROR(VLOOKUP($I777,Lookup!$H$2:$I$11,2,0)),"",VLOOKUP($I777,Lookup!$H$2:$I$11,2,0))</f>
        <v>0.02</v>
      </c>
      <c r="P777" s="8">
        <f>COUNTIF(J$4:J777,J777)</f>
        <v>9</v>
      </c>
      <c r="Q777" s="8">
        <f>COUNTIF(K$4:K777,K777)</f>
        <v>96</v>
      </c>
    </row>
    <row r="778" spans="1:17" x14ac:dyDescent="0.25">
      <c r="A778" s="35">
        <f t="shared" si="73"/>
        <v>50001</v>
      </c>
      <c r="B778" s="8">
        <f t="shared" si="74"/>
        <v>44939</v>
      </c>
      <c r="C778" s="8">
        <f t="shared" si="75"/>
        <v>44897</v>
      </c>
      <c r="D778" s="38">
        <f t="shared" si="76"/>
        <v>140013.01999999999</v>
      </c>
      <c r="E778" s="39">
        <f t="shared" si="77"/>
        <v>10</v>
      </c>
      <c r="F778" s="42" t="s">
        <v>193</v>
      </c>
      <c r="G778" s="42" t="s">
        <v>1566</v>
      </c>
      <c r="H778" s="42" t="s">
        <v>1567</v>
      </c>
      <c r="I778" s="42" t="s">
        <v>105</v>
      </c>
      <c r="J778" s="44">
        <v>44939</v>
      </c>
      <c r="K778" s="43">
        <v>50001</v>
      </c>
      <c r="L778" s="44">
        <v>44897</v>
      </c>
      <c r="M778" s="8" t="str">
        <f>VLOOKUP(MONTH($J778),Lookup!$A$2:$B$13,2,0)&amp;" "&amp;YEAR($J778)</f>
        <v>Jan 2023</v>
      </c>
      <c r="N778" s="34">
        <f t="shared" si="72"/>
        <v>44939</v>
      </c>
      <c r="O778" s="8">
        <f>IF(ISERROR(VLOOKUP($I778,Lookup!$H$2:$I$11,2,0)),"",VLOOKUP($I778,Lookup!$H$2:$I$11,2,0))</f>
        <v>0.02</v>
      </c>
      <c r="P778" s="8">
        <f>COUNTIF(J$4:J778,J778)</f>
        <v>4</v>
      </c>
      <c r="Q778" s="8">
        <f>COUNTIF(K$4:K778,K778)</f>
        <v>172</v>
      </c>
    </row>
    <row r="779" spans="1:17" x14ac:dyDescent="0.25">
      <c r="A779" s="35">
        <f t="shared" si="73"/>
        <v>50001</v>
      </c>
      <c r="B779" s="8">
        <f t="shared" si="74"/>
        <v>44895</v>
      </c>
      <c r="C779" s="8">
        <f t="shared" si="75"/>
        <v>44876</v>
      </c>
      <c r="D779" s="38">
        <f t="shared" si="76"/>
        <v>139985.01999999999</v>
      </c>
      <c r="E779" s="39">
        <f t="shared" si="77"/>
        <v>8</v>
      </c>
      <c r="F779" s="42" t="s">
        <v>159</v>
      </c>
      <c r="G779" s="42" t="s">
        <v>1568</v>
      </c>
      <c r="H779" s="42" t="s">
        <v>1568</v>
      </c>
      <c r="I779" s="42" t="s">
        <v>105</v>
      </c>
      <c r="J779" s="44">
        <v>44895</v>
      </c>
      <c r="K779" s="43">
        <v>50001</v>
      </c>
      <c r="L779" s="44">
        <v>44876</v>
      </c>
      <c r="M779" s="8" t="str">
        <f>VLOOKUP(MONTH($J779),Lookup!$A$2:$B$13,2,0)&amp;" "&amp;YEAR($J779)</f>
        <v>Nov 2022</v>
      </c>
      <c r="N779" s="34">
        <f t="shared" si="72"/>
        <v>44895</v>
      </c>
      <c r="O779" s="8">
        <f>IF(ISERROR(VLOOKUP($I779,Lookup!$H$2:$I$11,2,0)),"",VLOOKUP($I779,Lookup!$H$2:$I$11,2,0))</f>
        <v>0.02</v>
      </c>
      <c r="P779" s="8">
        <f>COUNTIF(J$4:J779,J779)</f>
        <v>40</v>
      </c>
      <c r="Q779" s="8">
        <f>COUNTIF(K$4:K779,K779)</f>
        <v>173</v>
      </c>
    </row>
    <row r="780" spans="1:17" ht="30" x14ac:dyDescent="0.25">
      <c r="A780" s="35">
        <f t="shared" si="73"/>
        <v>60000</v>
      </c>
      <c r="B780" s="8">
        <f t="shared" si="74"/>
        <v>44926</v>
      </c>
      <c r="C780" s="8">
        <f t="shared" si="75"/>
        <v>44897</v>
      </c>
      <c r="D780" s="38">
        <f t="shared" si="76"/>
        <v>149917.1</v>
      </c>
      <c r="E780" s="39">
        <f t="shared" si="77"/>
        <v>21</v>
      </c>
      <c r="F780" s="42" t="s">
        <v>246</v>
      </c>
      <c r="G780" s="42" t="s">
        <v>1569</v>
      </c>
      <c r="H780" s="42" t="s">
        <v>1570</v>
      </c>
      <c r="I780" s="42" t="s">
        <v>102</v>
      </c>
      <c r="J780" s="44">
        <v>44926</v>
      </c>
      <c r="K780" s="43">
        <v>60000</v>
      </c>
      <c r="L780" s="44">
        <v>44897</v>
      </c>
      <c r="M780" s="8" t="str">
        <f>VLOOKUP(MONTH($J780),Lookup!$A$2:$B$13,2,0)&amp;" "&amp;YEAR($J780)</f>
        <v>Dec 2022</v>
      </c>
      <c r="N780" s="34">
        <f t="shared" si="72"/>
        <v>44926</v>
      </c>
      <c r="O780" s="8">
        <f>IF(ISERROR(VLOOKUP($I780,Lookup!$H$2:$I$11,2,0)),"",VLOOKUP($I780,Lookup!$H$2:$I$11,2,0))</f>
        <v>0.1</v>
      </c>
      <c r="P780" s="8">
        <f>COUNTIF(J$4:J780,J780)</f>
        <v>74</v>
      </c>
      <c r="Q780" s="8">
        <f>COUNTIF(K$4:K780,K780)</f>
        <v>20</v>
      </c>
    </row>
    <row r="781" spans="1:17" x14ac:dyDescent="0.25">
      <c r="A781" s="35">
        <f t="shared" si="73"/>
        <v>300001</v>
      </c>
      <c r="B781" s="8">
        <f t="shared" si="74"/>
        <v>44895</v>
      </c>
      <c r="C781" s="8">
        <f t="shared" si="75"/>
        <v>44907</v>
      </c>
      <c r="D781" s="38">
        <f t="shared" si="76"/>
        <v>389851.02</v>
      </c>
      <c r="E781" s="39">
        <f t="shared" si="77"/>
        <v>1</v>
      </c>
      <c r="F781" s="42" t="s">
        <v>125</v>
      </c>
      <c r="G781" s="42" t="s">
        <v>1571</v>
      </c>
      <c r="H781" s="42" t="s">
        <v>1571</v>
      </c>
      <c r="I781" s="42" t="s">
        <v>105</v>
      </c>
      <c r="J781" s="44">
        <v>44895</v>
      </c>
      <c r="K781" s="43">
        <v>300001</v>
      </c>
      <c r="L781" s="44">
        <v>44907</v>
      </c>
      <c r="M781" s="8" t="str">
        <f>VLOOKUP(MONTH($J781),Lookup!$A$2:$B$13,2,0)&amp;" "&amp;YEAR($J781)</f>
        <v>Nov 2022</v>
      </c>
      <c r="N781" s="34">
        <f t="shared" si="72"/>
        <v>44895</v>
      </c>
      <c r="O781" s="8">
        <f>IF(ISERROR(VLOOKUP($I781,Lookup!$H$2:$I$11,2,0)),"",VLOOKUP($I781,Lookup!$H$2:$I$11,2,0))</f>
        <v>0.02</v>
      </c>
      <c r="P781" s="8">
        <f>COUNTIF(J$4:J781,J781)</f>
        <v>41</v>
      </c>
      <c r="Q781" s="8">
        <f>COUNTIF(K$4:K781,K781)</f>
        <v>7</v>
      </c>
    </row>
    <row r="782" spans="1:17" x14ac:dyDescent="0.25">
      <c r="A782" s="35">
        <f t="shared" si="73"/>
        <v>80000</v>
      </c>
      <c r="B782" s="8">
        <f t="shared" si="74"/>
        <v>45016</v>
      </c>
      <c r="C782" s="8">
        <f t="shared" si="75"/>
        <v>44904</v>
      </c>
      <c r="D782" s="38">
        <f t="shared" si="76"/>
        <v>169939.02</v>
      </c>
      <c r="E782" s="39">
        <f t="shared" si="77"/>
        <v>16</v>
      </c>
      <c r="F782" s="42" t="s">
        <v>198</v>
      </c>
      <c r="G782" s="42" t="s">
        <v>1572</v>
      </c>
      <c r="H782" s="42" t="s">
        <v>1573</v>
      </c>
      <c r="I782" s="42" t="s">
        <v>105</v>
      </c>
      <c r="J782" s="44">
        <v>45016</v>
      </c>
      <c r="K782" s="43">
        <v>80000</v>
      </c>
      <c r="L782" s="44">
        <v>44904</v>
      </c>
      <c r="M782" s="8" t="str">
        <f>VLOOKUP(MONTH($J782),Lookup!$A$2:$B$13,2,0)&amp;" "&amp;YEAR($J782)</f>
        <v>Mar 2023</v>
      </c>
      <c r="N782" s="34">
        <f t="shared" si="72"/>
        <v>45016</v>
      </c>
      <c r="O782" s="8">
        <f>IF(ISERROR(VLOOKUP($I782,Lookup!$H$2:$I$11,2,0)),"",VLOOKUP($I782,Lookup!$H$2:$I$11,2,0))</f>
        <v>0.02</v>
      </c>
      <c r="P782" s="8">
        <f>COUNTIF(J$4:J782,J782)</f>
        <v>9</v>
      </c>
      <c r="Q782" s="8">
        <f>COUNTIF(K$4:K782,K782)</f>
        <v>10</v>
      </c>
    </row>
    <row r="783" spans="1:17" x14ac:dyDescent="0.25">
      <c r="A783" s="35">
        <f t="shared" si="73"/>
        <v>50000</v>
      </c>
      <c r="B783" s="8">
        <f t="shared" si="74"/>
        <v>44901</v>
      </c>
      <c r="C783" s="8">
        <f t="shared" si="75"/>
        <v>44901</v>
      </c>
      <c r="D783" s="38">
        <f t="shared" si="76"/>
        <v>139905.01999999999</v>
      </c>
      <c r="E783" s="39">
        <f t="shared" si="77"/>
        <v>24</v>
      </c>
      <c r="F783" s="42" t="s">
        <v>125</v>
      </c>
      <c r="G783" s="42" t="s">
        <v>1574</v>
      </c>
      <c r="H783" s="42" t="s">
        <v>1575</v>
      </c>
      <c r="I783" s="42" t="s">
        <v>105</v>
      </c>
      <c r="J783" s="44">
        <v>44901</v>
      </c>
      <c r="K783" s="43">
        <v>50000</v>
      </c>
      <c r="L783" s="44">
        <v>44901</v>
      </c>
      <c r="M783" s="8" t="str">
        <f>VLOOKUP(MONTH($J783),Lookup!$A$2:$B$13,2,0)&amp;" "&amp;YEAR($J783)</f>
        <v>Dec 2022</v>
      </c>
      <c r="N783" s="34">
        <f t="shared" si="72"/>
        <v>44901</v>
      </c>
      <c r="O783" s="8">
        <f>IF(ISERROR(VLOOKUP($I783,Lookup!$H$2:$I$11,2,0)),"",VLOOKUP($I783,Lookup!$H$2:$I$11,2,0))</f>
        <v>0.02</v>
      </c>
      <c r="P783" s="8">
        <f>COUNTIF(J$4:J783,J783)</f>
        <v>6</v>
      </c>
      <c r="Q783" s="8">
        <f>COUNTIF(K$4:K783,K783)</f>
        <v>97</v>
      </c>
    </row>
    <row r="784" spans="1:17" x14ac:dyDescent="0.25">
      <c r="A784" s="35">
        <f t="shared" si="73"/>
        <v>50001</v>
      </c>
      <c r="B784" s="8">
        <f t="shared" si="74"/>
        <v>44937</v>
      </c>
      <c r="C784" s="8">
        <f t="shared" si="75"/>
        <v>44902</v>
      </c>
      <c r="D784" s="38">
        <f t="shared" si="76"/>
        <v>140025.1</v>
      </c>
      <c r="E784" s="39">
        <f t="shared" si="77"/>
        <v>21</v>
      </c>
      <c r="F784" s="42" t="s">
        <v>208</v>
      </c>
      <c r="G784" s="42" t="s">
        <v>1576</v>
      </c>
      <c r="H784" s="42" t="s">
        <v>1576</v>
      </c>
      <c r="I784" s="42" t="s">
        <v>102</v>
      </c>
      <c r="J784" s="44">
        <v>44937</v>
      </c>
      <c r="K784" s="43">
        <v>50001</v>
      </c>
      <c r="L784" s="44">
        <v>44902</v>
      </c>
      <c r="M784" s="8" t="str">
        <f>VLOOKUP(MONTH($J784),Lookup!$A$2:$B$13,2,0)&amp;" "&amp;YEAR($J784)</f>
        <v>Jan 2023</v>
      </c>
      <c r="N784" s="34">
        <f t="shared" si="72"/>
        <v>44937</v>
      </c>
      <c r="O784" s="8">
        <f>IF(ISERROR(VLOOKUP($I784,Lookup!$H$2:$I$11,2,0)),"",VLOOKUP($I784,Lookup!$H$2:$I$11,2,0))</f>
        <v>0.1</v>
      </c>
      <c r="P784" s="8">
        <f>COUNTIF(J$4:J784,J784)</f>
        <v>11</v>
      </c>
      <c r="Q784" s="8">
        <f>COUNTIF(K$4:K784,K784)</f>
        <v>174</v>
      </c>
    </row>
    <row r="785" spans="1:17" x14ac:dyDescent="0.25">
      <c r="A785" s="35">
        <f t="shared" si="73"/>
        <v>240001</v>
      </c>
      <c r="B785" s="8">
        <f t="shared" si="74"/>
        <v>44895</v>
      </c>
      <c r="C785" s="8">
        <f t="shared" si="75"/>
        <v>44886</v>
      </c>
      <c r="D785" s="38">
        <f t="shared" si="76"/>
        <v>329825.09999999998</v>
      </c>
      <c r="E785" s="39">
        <f t="shared" si="77"/>
        <v>5</v>
      </c>
      <c r="F785" s="42" t="s">
        <v>131</v>
      </c>
      <c r="G785" s="42" t="s">
        <v>1577</v>
      </c>
      <c r="H785" s="42" t="s">
        <v>1578</v>
      </c>
      <c r="I785" s="42" t="s">
        <v>102</v>
      </c>
      <c r="J785" s="44">
        <v>44895</v>
      </c>
      <c r="K785" s="43">
        <v>240001</v>
      </c>
      <c r="L785" s="44">
        <v>44886</v>
      </c>
      <c r="M785" s="8" t="str">
        <f>VLOOKUP(MONTH($J785),Lookup!$A$2:$B$13,2,0)&amp;" "&amp;YEAR($J785)</f>
        <v>Nov 2022</v>
      </c>
      <c r="N785" s="34">
        <f t="shared" si="72"/>
        <v>44895</v>
      </c>
      <c r="O785" s="8">
        <f>IF(ISERROR(VLOOKUP($I785,Lookup!$H$2:$I$11,2,0)),"",VLOOKUP($I785,Lookup!$H$2:$I$11,2,0))</f>
        <v>0.1</v>
      </c>
      <c r="P785" s="8">
        <f>COUNTIF(J$4:J785,J785)</f>
        <v>42</v>
      </c>
      <c r="Q785" s="8">
        <f>COUNTIF(K$4:K785,K785)</f>
        <v>1</v>
      </c>
    </row>
    <row r="786" spans="1:17" x14ac:dyDescent="0.25">
      <c r="A786" s="35">
        <f t="shared" si="73"/>
        <v>65001</v>
      </c>
      <c r="B786" s="8">
        <f t="shared" si="74"/>
        <v>44926</v>
      </c>
      <c r="C786" s="8">
        <f t="shared" si="75"/>
        <v>44903</v>
      </c>
      <c r="D786" s="38">
        <f t="shared" si="76"/>
        <v>154912.1</v>
      </c>
      <c r="E786" s="39">
        <f t="shared" si="77"/>
        <v>15</v>
      </c>
      <c r="F786" s="42" t="s">
        <v>122</v>
      </c>
      <c r="G786" s="42" t="s">
        <v>1579</v>
      </c>
      <c r="H786" s="42" t="s">
        <v>1580</v>
      </c>
      <c r="I786" s="42" t="s">
        <v>102</v>
      </c>
      <c r="J786" s="44">
        <v>44926</v>
      </c>
      <c r="K786" s="43">
        <v>65001</v>
      </c>
      <c r="L786" s="44">
        <v>44903</v>
      </c>
      <c r="M786" s="8" t="str">
        <f>VLOOKUP(MONTH($J786),Lookup!$A$2:$B$13,2,0)&amp;" "&amp;YEAR($J786)</f>
        <v>Dec 2022</v>
      </c>
      <c r="N786" s="34">
        <f t="shared" si="72"/>
        <v>44926</v>
      </c>
      <c r="O786" s="8">
        <f>IF(ISERROR(VLOOKUP($I786,Lookup!$H$2:$I$11,2,0)),"",VLOOKUP($I786,Lookup!$H$2:$I$11,2,0))</f>
        <v>0.1</v>
      </c>
      <c r="P786" s="8">
        <f>COUNTIF(J$4:J786,J786)</f>
        <v>75</v>
      </c>
      <c r="Q786" s="8">
        <f>COUNTIF(K$4:K786,K786)</f>
        <v>7</v>
      </c>
    </row>
    <row r="787" spans="1:17" x14ac:dyDescent="0.25">
      <c r="A787" s="35">
        <f t="shared" si="73"/>
        <v>80001</v>
      </c>
      <c r="B787" s="8">
        <f t="shared" si="74"/>
        <v>44985</v>
      </c>
      <c r="C787" s="8">
        <f t="shared" si="75"/>
        <v>44901</v>
      </c>
      <c r="D787" s="38">
        <f t="shared" si="76"/>
        <v>169924.1</v>
      </c>
      <c r="E787" s="39">
        <f t="shared" si="77"/>
        <v>7</v>
      </c>
      <c r="F787" s="42" t="s">
        <v>145</v>
      </c>
      <c r="G787" s="42" t="s">
        <v>1581</v>
      </c>
      <c r="H787" s="42" t="s">
        <v>1582</v>
      </c>
      <c r="I787" s="42" t="s">
        <v>102</v>
      </c>
      <c r="J787" s="44">
        <v>44985</v>
      </c>
      <c r="K787" s="43">
        <v>80001</v>
      </c>
      <c r="L787" s="44">
        <v>44901</v>
      </c>
      <c r="M787" s="8" t="str">
        <f>VLOOKUP(MONTH($J787),Lookup!$A$2:$B$13,2,0)&amp;" "&amp;YEAR($J787)</f>
        <v>Feb 2023</v>
      </c>
      <c r="N787" s="34">
        <f t="shared" si="72"/>
        <v>44985</v>
      </c>
      <c r="O787" s="8">
        <f>IF(ISERROR(VLOOKUP($I787,Lookup!$H$2:$I$11,2,0)),"",VLOOKUP($I787,Lookup!$H$2:$I$11,2,0))</f>
        <v>0.1</v>
      </c>
      <c r="P787" s="8">
        <f>COUNTIF(J$4:J787,J787)</f>
        <v>30</v>
      </c>
      <c r="Q787" s="8">
        <f>COUNTIF(K$4:K787,K787)</f>
        <v>7</v>
      </c>
    </row>
    <row r="788" spans="1:17" x14ac:dyDescent="0.25">
      <c r="A788" s="35">
        <f t="shared" si="73"/>
        <v>55001</v>
      </c>
      <c r="B788" s="8">
        <f t="shared" si="74"/>
        <v>44952</v>
      </c>
      <c r="C788" s="8">
        <f t="shared" si="75"/>
        <v>44909</v>
      </c>
      <c r="D788" s="38">
        <f t="shared" si="76"/>
        <v>144876.1</v>
      </c>
      <c r="E788" s="39">
        <f t="shared" si="77"/>
        <v>20</v>
      </c>
      <c r="F788" s="42" t="s">
        <v>108</v>
      </c>
      <c r="G788" s="42" t="s">
        <v>1583</v>
      </c>
      <c r="H788" s="42" t="s">
        <v>1583</v>
      </c>
      <c r="I788" s="42" t="s">
        <v>102</v>
      </c>
      <c r="J788" s="44">
        <v>44952</v>
      </c>
      <c r="K788" s="43">
        <v>55001</v>
      </c>
      <c r="L788" s="44">
        <v>44909</v>
      </c>
      <c r="M788" s="8" t="str">
        <f>VLOOKUP(MONTH($J788),Lookup!$A$2:$B$13,2,0)&amp;" "&amp;YEAR($J788)</f>
        <v>Jan 2023</v>
      </c>
      <c r="N788" s="34">
        <f t="shared" si="72"/>
        <v>44952</v>
      </c>
      <c r="O788" s="8">
        <f>IF(ISERROR(VLOOKUP($I788,Lookup!$H$2:$I$11,2,0)),"",VLOOKUP($I788,Lookup!$H$2:$I$11,2,0))</f>
        <v>0.1</v>
      </c>
      <c r="P788" s="8">
        <f>COUNTIF(J$4:J788,J788)</f>
        <v>4</v>
      </c>
      <c r="Q788" s="8">
        <f>COUNTIF(K$4:K788,K788)</f>
        <v>10</v>
      </c>
    </row>
    <row r="789" spans="1:17" x14ac:dyDescent="0.25">
      <c r="A789" s="35">
        <f t="shared" si="73"/>
        <v>100000</v>
      </c>
      <c r="B789" s="8">
        <f t="shared" si="74"/>
        <v>44957</v>
      </c>
      <c r="C789" s="8">
        <f t="shared" si="75"/>
        <v>44894</v>
      </c>
      <c r="D789" s="38">
        <f t="shared" si="76"/>
        <v>189932.02</v>
      </c>
      <c r="E789" s="39">
        <f t="shared" si="77"/>
        <v>5</v>
      </c>
      <c r="F789" s="42" t="s">
        <v>293</v>
      </c>
      <c r="G789" s="42" t="s">
        <v>1584</v>
      </c>
      <c r="H789" s="42" t="s">
        <v>1585</v>
      </c>
      <c r="I789" s="42" t="s">
        <v>105</v>
      </c>
      <c r="J789" s="44">
        <v>44957</v>
      </c>
      <c r="K789" s="43">
        <v>100000</v>
      </c>
      <c r="L789" s="44">
        <v>44894</v>
      </c>
      <c r="M789" s="8" t="str">
        <f>VLOOKUP(MONTH($J789),Lookup!$A$2:$B$13,2,0)&amp;" "&amp;YEAR($J789)</f>
        <v>Jan 2023</v>
      </c>
      <c r="N789" s="34">
        <f t="shared" si="72"/>
        <v>44957</v>
      </c>
      <c r="O789" s="8">
        <f>IF(ISERROR(VLOOKUP($I789,Lookup!$H$2:$I$11,2,0)),"",VLOOKUP($I789,Lookup!$H$2:$I$11,2,0))</f>
        <v>0.02</v>
      </c>
      <c r="P789" s="8">
        <f>COUNTIF(J$4:J789,J789)</f>
        <v>51</v>
      </c>
      <c r="Q789" s="8">
        <f>COUNTIF(K$4:K789,K789)</f>
        <v>30</v>
      </c>
    </row>
    <row r="790" spans="1:17" x14ac:dyDescent="0.25">
      <c r="A790" s="35">
        <f t="shared" si="73"/>
        <v>50000</v>
      </c>
      <c r="B790" s="8">
        <f t="shared" si="74"/>
        <v>44908</v>
      </c>
      <c r="C790" s="8">
        <f t="shared" si="75"/>
        <v>44909</v>
      </c>
      <c r="D790" s="38">
        <f t="shared" si="76"/>
        <v>139920.01999999999</v>
      </c>
      <c r="E790" s="39">
        <f t="shared" si="77"/>
        <v>14</v>
      </c>
      <c r="F790" s="42" t="s">
        <v>183</v>
      </c>
      <c r="G790" s="42" t="s">
        <v>1586</v>
      </c>
      <c r="H790" s="42" t="s">
        <v>1586</v>
      </c>
      <c r="I790" s="42" t="s">
        <v>105</v>
      </c>
      <c r="J790" s="44">
        <v>44908</v>
      </c>
      <c r="K790" s="43">
        <v>50000</v>
      </c>
      <c r="L790" s="44">
        <v>44909</v>
      </c>
      <c r="M790" s="8" t="str">
        <f>VLOOKUP(MONTH($J790),Lookup!$A$2:$B$13,2,0)&amp;" "&amp;YEAR($J790)</f>
        <v>Dec 2022</v>
      </c>
      <c r="N790" s="34">
        <f t="shared" si="72"/>
        <v>44908</v>
      </c>
      <c r="O790" s="8">
        <f>IF(ISERROR(VLOOKUP($I790,Lookup!$H$2:$I$11,2,0)),"",VLOOKUP($I790,Lookup!$H$2:$I$11,2,0))</f>
        <v>0.02</v>
      </c>
      <c r="P790" s="8">
        <f>COUNTIF(J$4:J790,J790)</f>
        <v>5</v>
      </c>
      <c r="Q790" s="8">
        <f>COUNTIF(K$4:K790,K790)</f>
        <v>98</v>
      </c>
    </row>
    <row r="791" spans="1:17" x14ac:dyDescent="0.25">
      <c r="A791" s="35">
        <f t="shared" si="73"/>
        <v>250000</v>
      </c>
      <c r="B791" s="8">
        <f t="shared" si="74"/>
        <v>44907</v>
      </c>
      <c r="C791" s="8">
        <f t="shared" si="75"/>
        <v>44902</v>
      </c>
      <c r="D791" s="38">
        <f t="shared" si="76"/>
        <v>339829.02</v>
      </c>
      <c r="E791" s="39">
        <f t="shared" si="77"/>
        <v>7</v>
      </c>
      <c r="F791" s="42" t="s">
        <v>114</v>
      </c>
      <c r="G791" s="42" t="s">
        <v>1587</v>
      </c>
      <c r="H791" s="42" t="s">
        <v>1587</v>
      </c>
      <c r="I791" s="42" t="s">
        <v>105</v>
      </c>
      <c r="J791" s="44">
        <v>44907</v>
      </c>
      <c r="K791" s="43">
        <v>250000</v>
      </c>
      <c r="L791" s="44">
        <v>44902</v>
      </c>
      <c r="M791" s="8" t="str">
        <f>VLOOKUP(MONTH($J791),Lookup!$A$2:$B$13,2,0)&amp;" "&amp;YEAR($J791)</f>
        <v>Dec 2022</v>
      </c>
      <c r="N791" s="34">
        <f t="shared" si="72"/>
        <v>44907</v>
      </c>
      <c r="O791" s="8">
        <f>IF(ISERROR(VLOOKUP($I791,Lookup!$H$2:$I$11,2,0)),"",VLOOKUP($I791,Lookup!$H$2:$I$11,2,0))</f>
        <v>0.02</v>
      </c>
      <c r="P791" s="8">
        <f>COUNTIF(J$4:J791,J791)</f>
        <v>9</v>
      </c>
      <c r="Q791" s="8">
        <f>COUNTIF(K$4:K791,K791)</f>
        <v>11</v>
      </c>
    </row>
    <row r="792" spans="1:17" x14ac:dyDescent="0.25">
      <c r="A792" s="35">
        <f t="shared" si="73"/>
        <v>50000</v>
      </c>
      <c r="B792" s="8">
        <f t="shared" si="74"/>
        <v>44957</v>
      </c>
      <c r="C792" s="8">
        <f t="shared" si="75"/>
        <v>44907</v>
      </c>
      <c r="D792" s="38">
        <f t="shared" si="76"/>
        <v>140015.01999999999</v>
      </c>
      <c r="E792" s="39">
        <f t="shared" si="77"/>
        <v>21</v>
      </c>
      <c r="F792" s="42" t="s">
        <v>145</v>
      </c>
      <c r="G792" s="42" t="s">
        <v>1588</v>
      </c>
      <c r="H792" s="42" t="s">
        <v>1589</v>
      </c>
      <c r="I792" s="42" t="s">
        <v>105</v>
      </c>
      <c r="J792" s="44">
        <v>44957</v>
      </c>
      <c r="K792" s="43">
        <v>50000</v>
      </c>
      <c r="L792" s="44">
        <v>44907</v>
      </c>
      <c r="M792" s="8" t="str">
        <f>VLOOKUP(MONTH($J792),Lookup!$A$2:$B$13,2,0)&amp;" "&amp;YEAR($J792)</f>
        <v>Jan 2023</v>
      </c>
      <c r="N792" s="34">
        <f t="shared" si="72"/>
        <v>44957</v>
      </c>
      <c r="O792" s="8">
        <f>IF(ISERROR(VLOOKUP($I792,Lookup!$H$2:$I$11,2,0)),"",VLOOKUP($I792,Lookup!$H$2:$I$11,2,0))</f>
        <v>0.02</v>
      </c>
      <c r="P792" s="8">
        <f>COUNTIF(J$4:J792,J792)</f>
        <v>52</v>
      </c>
      <c r="Q792" s="8">
        <f>COUNTIF(K$4:K792,K792)</f>
        <v>99</v>
      </c>
    </row>
    <row r="793" spans="1:17" x14ac:dyDescent="0.25">
      <c r="A793" s="35">
        <f t="shared" si="73"/>
        <v>50001</v>
      </c>
      <c r="B793" s="8">
        <f t="shared" si="74"/>
        <v>44923</v>
      </c>
      <c r="C793" s="8">
        <f t="shared" si="75"/>
        <v>44903</v>
      </c>
      <c r="D793" s="38">
        <f t="shared" si="76"/>
        <v>140019.1</v>
      </c>
      <c r="E793" s="39">
        <f t="shared" si="77"/>
        <v>8</v>
      </c>
      <c r="F793" s="42" t="s">
        <v>169</v>
      </c>
      <c r="G793" s="42" t="s">
        <v>1590</v>
      </c>
      <c r="H793" s="42" t="s">
        <v>1590</v>
      </c>
      <c r="I793" s="42" t="s">
        <v>102</v>
      </c>
      <c r="J793" s="44">
        <v>44923</v>
      </c>
      <c r="K793" s="43">
        <v>50001</v>
      </c>
      <c r="L793" s="44">
        <v>44903</v>
      </c>
      <c r="M793" s="8" t="str">
        <f>VLOOKUP(MONTH($J793),Lookup!$A$2:$B$13,2,0)&amp;" "&amp;YEAR($J793)</f>
        <v>Dec 2022</v>
      </c>
      <c r="N793" s="34">
        <f t="shared" si="72"/>
        <v>44923</v>
      </c>
      <c r="O793" s="8">
        <f>IF(ISERROR(VLOOKUP($I793,Lookup!$H$2:$I$11,2,0)),"",VLOOKUP($I793,Lookup!$H$2:$I$11,2,0))</f>
        <v>0.1</v>
      </c>
      <c r="P793" s="8">
        <f>COUNTIF(J$4:J793,J793)</f>
        <v>17</v>
      </c>
      <c r="Q793" s="8">
        <f>COUNTIF(K$4:K793,K793)</f>
        <v>175</v>
      </c>
    </row>
    <row r="794" spans="1:17" x14ac:dyDescent="0.25">
      <c r="A794" s="35">
        <f t="shared" si="73"/>
        <v>216000</v>
      </c>
      <c r="B794" s="8">
        <f t="shared" si="74"/>
        <v>44904</v>
      </c>
      <c r="C794" s="8">
        <f t="shared" si="75"/>
        <v>44894</v>
      </c>
      <c r="D794" s="38">
        <f t="shared" si="76"/>
        <v>305805.09999999998</v>
      </c>
      <c r="E794" s="39">
        <f t="shared" si="77"/>
        <v>1</v>
      </c>
      <c r="F794" s="42" t="s">
        <v>227</v>
      </c>
      <c r="G794" s="42" t="s">
        <v>1591</v>
      </c>
      <c r="H794" s="42" t="s">
        <v>1592</v>
      </c>
      <c r="I794" s="42" t="s">
        <v>102</v>
      </c>
      <c r="J794" s="44">
        <v>44904</v>
      </c>
      <c r="K794" s="43">
        <v>216000</v>
      </c>
      <c r="L794" s="44">
        <v>44894</v>
      </c>
      <c r="M794" s="8" t="str">
        <f>VLOOKUP(MONTH($J794),Lookup!$A$2:$B$13,2,0)&amp;" "&amp;YEAR($J794)</f>
        <v>Dec 2022</v>
      </c>
      <c r="N794" s="34">
        <f t="shared" si="72"/>
        <v>44904</v>
      </c>
      <c r="O794" s="8">
        <f>IF(ISERROR(VLOOKUP($I794,Lookup!$H$2:$I$11,2,0)),"",VLOOKUP($I794,Lookup!$H$2:$I$11,2,0))</f>
        <v>0.1</v>
      </c>
      <c r="P794" s="8">
        <f>COUNTIF(J$4:J794,J794)</f>
        <v>5</v>
      </c>
      <c r="Q794" s="8">
        <f>COUNTIF(K$4:K794,K794)</f>
        <v>2</v>
      </c>
    </row>
    <row r="795" spans="1:17" x14ac:dyDescent="0.25">
      <c r="A795" s="35">
        <f t="shared" si="73"/>
        <v>500001</v>
      </c>
      <c r="B795" s="8">
        <f t="shared" si="74"/>
        <v>44941</v>
      </c>
      <c r="C795" s="8">
        <f t="shared" si="75"/>
        <v>44908</v>
      </c>
      <c r="D795" s="38">
        <f t="shared" si="76"/>
        <v>589867.1</v>
      </c>
      <c r="E795" s="39">
        <f t="shared" si="77"/>
        <v>7</v>
      </c>
      <c r="F795" s="42" t="s">
        <v>281</v>
      </c>
      <c r="G795" s="42" t="s">
        <v>1593</v>
      </c>
      <c r="H795" s="42" t="s">
        <v>1594</v>
      </c>
      <c r="I795" s="42" t="s">
        <v>102</v>
      </c>
      <c r="J795" s="44">
        <v>44941</v>
      </c>
      <c r="K795" s="43">
        <v>500001</v>
      </c>
      <c r="L795" s="44">
        <v>44908</v>
      </c>
      <c r="M795" s="8" t="str">
        <f>VLOOKUP(MONTH($J795),Lookup!$A$2:$B$13,2,0)&amp;" "&amp;YEAR($J795)</f>
        <v>Jan 2023</v>
      </c>
      <c r="N795" s="34">
        <f t="shared" si="72"/>
        <v>44941</v>
      </c>
      <c r="O795" s="8">
        <f>IF(ISERROR(VLOOKUP($I795,Lookup!$H$2:$I$11,2,0)),"",VLOOKUP($I795,Lookup!$H$2:$I$11,2,0))</f>
        <v>0.1</v>
      </c>
      <c r="P795" s="8">
        <f>COUNTIF(J$4:J795,J795)</f>
        <v>14</v>
      </c>
      <c r="Q795" s="8">
        <f>COUNTIF(K$4:K795,K795)</f>
        <v>3</v>
      </c>
    </row>
    <row r="796" spans="1:17" x14ac:dyDescent="0.25">
      <c r="A796" s="35">
        <f t="shared" si="73"/>
        <v>130000</v>
      </c>
      <c r="B796" s="8">
        <f t="shared" si="74"/>
        <v>44923</v>
      </c>
      <c r="C796" s="8">
        <f t="shared" si="75"/>
        <v>44908</v>
      </c>
      <c r="D796" s="38">
        <f t="shared" si="76"/>
        <v>219850.1</v>
      </c>
      <c r="E796" s="39">
        <f t="shared" si="77"/>
        <v>10</v>
      </c>
      <c r="F796" s="42" t="s">
        <v>122</v>
      </c>
      <c r="G796" s="42" t="s">
        <v>1595</v>
      </c>
      <c r="H796" s="42" t="s">
        <v>1596</v>
      </c>
      <c r="I796" s="42" t="s">
        <v>102</v>
      </c>
      <c r="J796" s="44">
        <v>44923</v>
      </c>
      <c r="K796" s="43">
        <v>130000</v>
      </c>
      <c r="L796" s="44">
        <v>44908</v>
      </c>
      <c r="M796" s="8" t="str">
        <f>VLOOKUP(MONTH($J796),Lookup!$A$2:$B$13,2,0)&amp;" "&amp;YEAR($J796)</f>
        <v>Dec 2022</v>
      </c>
      <c r="N796" s="34">
        <f t="shared" si="72"/>
        <v>44923</v>
      </c>
      <c r="O796" s="8">
        <f>IF(ISERROR(VLOOKUP($I796,Lookup!$H$2:$I$11,2,0)),"",VLOOKUP($I796,Lookup!$H$2:$I$11,2,0))</f>
        <v>0.1</v>
      </c>
      <c r="P796" s="8">
        <f>COUNTIF(J$4:J796,J796)</f>
        <v>18</v>
      </c>
      <c r="Q796" s="8">
        <f>COUNTIF(K$4:K796,K796)</f>
        <v>1</v>
      </c>
    </row>
    <row r="797" spans="1:17" x14ac:dyDescent="0.25">
      <c r="A797" s="35">
        <f t="shared" si="73"/>
        <v>200001</v>
      </c>
      <c r="B797" s="8">
        <f t="shared" si="74"/>
        <v>45057</v>
      </c>
      <c r="C797" s="8">
        <f t="shared" si="75"/>
        <v>44879</v>
      </c>
      <c r="D797" s="38">
        <f t="shared" si="76"/>
        <v>289953.02</v>
      </c>
      <c r="E797" s="39">
        <f t="shared" si="77"/>
        <v>19</v>
      </c>
      <c r="F797" s="42" t="s">
        <v>103</v>
      </c>
      <c r="G797" s="42" t="s">
        <v>1597</v>
      </c>
      <c r="H797" s="42" t="s">
        <v>1597</v>
      </c>
      <c r="I797" s="42" t="s">
        <v>105</v>
      </c>
      <c r="J797" s="44">
        <v>45057</v>
      </c>
      <c r="K797" s="43">
        <v>200001</v>
      </c>
      <c r="L797" s="44">
        <v>44879</v>
      </c>
      <c r="M797" s="8" t="str">
        <f>VLOOKUP(MONTH($J797),Lookup!$A$2:$B$13,2,0)&amp;" "&amp;YEAR($J797)</f>
        <v>May 2023</v>
      </c>
      <c r="N797" s="34">
        <f t="shared" si="72"/>
        <v>45057</v>
      </c>
      <c r="O797" s="8">
        <f>IF(ISERROR(VLOOKUP($I797,Lookup!$H$2:$I$11,2,0)),"",VLOOKUP($I797,Lookup!$H$2:$I$11,2,0))</f>
        <v>0.02</v>
      </c>
      <c r="P797" s="8">
        <f>COUNTIF(J$4:J797,J797)</f>
        <v>1</v>
      </c>
      <c r="Q797" s="8">
        <f>COUNTIF(K$4:K797,K797)</f>
        <v>15</v>
      </c>
    </row>
    <row r="798" spans="1:17" x14ac:dyDescent="0.25">
      <c r="A798" s="35">
        <f t="shared" si="73"/>
        <v>50001</v>
      </c>
      <c r="B798" s="8">
        <f t="shared" si="74"/>
        <v>44957</v>
      </c>
      <c r="C798" s="8">
        <f t="shared" si="75"/>
        <v>44907</v>
      </c>
      <c r="D798" s="38">
        <f t="shared" si="76"/>
        <v>140094.01999999999</v>
      </c>
      <c r="E798" s="39">
        <f t="shared" si="77"/>
        <v>16</v>
      </c>
      <c r="F798" s="42" t="s">
        <v>145</v>
      </c>
      <c r="G798" s="42" t="s">
        <v>1598</v>
      </c>
      <c r="H798" s="42" t="s">
        <v>1599</v>
      </c>
      <c r="I798" s="42" t="s">
        <v>105</v>
      </c>
      <c r="J798" s="44">
        <v>44957</v>
      </c>
      <c r="K798" s="43">
        <v>50001</v>
      </c>
      <c r="L798" s="44">
        <v>44907</v>
      </c>
      <c r="M798" s="8" t="str">
        <f>VLOOKUP(MONTH($J798),Lookup!$A$2:$B$13,2,0)&amp;" "&amp;YEAR($J798)</f>
        <v>Jan 2023</v>
      </c>
      <c r="N798" s="34">
        <f t="shared" si="72"/>
        <v>44957</v>
      </c>
      <c r="O798" s="8">
        <f>IF(ISERROR(VLOOKUP($I798,Lookup!$H$2:$I$11,2,0)),"",VLOOKUP($I798,Lookup!$H$2:$I$11,2,0))</f>
        <v>0.02</v>
      </c>
      <c r="P798" s="8">
        <f>COUNTIF(J$4:J798,J798)</f>
        <v>53</v>
      </c>
      <c r="Q798" s="8">
        <f>COUNTIF(K$4:K798,K798)</f>
        <v>176</v>
      </c>
    </row>
    <row r="799" spans="1:17" x14ac:dyDescent="0.25">
      <c r="A799" s="35">
        <f t="shared" si="73"/>
        <v>50000</v>
      </c>
      <c r="B799" s="8">
        <f t="shared" si="74"/>
        <v>44935</v>
      </c>
      <c r="C799" s="8">
        <f t="shared" si="75"/>
        <v>44883</v>
      </c>
      <c r="D799" s="38">
        <f t="shared" si="76"/>
        <v>139933.01999999999</v>
      </c>
      <c r="E799" s="39">
        <f t="shared" si="77"/>
        <v>20</v>
      </c>
      <c r="F799" s="42" t="s">
        <v>176</v>
      </c>
      <c r="G799" s="42" t="s">
        <v>1600</v>
      </c>
      <c r="H799" s="42" t="s">
        <v>1601</v>
      </c>
      <c r="I799" s="42" t="s">
        <v>105</v>
      </c>
      <c r="J799" s="44">
        <v>44935</v>
      </c>
      <c r="K799" s="43">
        <v>50000</v>
      </c>
      <c r="L799" s="44">
        <v>44883</v>
      </c>
      <c r="M799" s="8" t="str">
        <f>VLOOKUP(MONTH($J799),Lookup!$A$2:$B$13,2,0)&amp;" "&amp;YEAR($J799)</f>
        <v>Jan 2023</v>
      </c>
      <c r="N799" s="34">
        <f t="shared" si="72"/>
        <v>44935</v>
      </c>
      <c r="O799" s="8">
        <f>IF(ISERROR(VLOOKUP($I799,Lookup!$H$2:$I$11,2,0)),"",VLOOKUP($I799,Lookup!$H$2:$I$11,2,0))</f>
        <v>0.02</v>
      </c>
      <c r="P799" s="8">
        <f>COUNTIF(J$4:J799,J799)</f>
        <v>15</v>
      </c>
      <c r="Q799" s="8">
        <f>COUNTIF(K$4:K799,K799)</f>
        <v>100</v>
      </c>
    </row>
    <row r="800" spans="1:17" x14ac:dyDescent="0.25">
      <c r="A800" s="35">
        <f t="shared" si="73"/>
        <v>20000</v>
      </c>
      <c r="B800" s="8">
        <f t="shared" si="74"/>
        <v>44946</v>
      </c>
      <c r="C800" s="8">
        <f t="shared" si="75"/>
        <v>44902</v>
      </c>
      <c r="D800" s="38">
        <f t="shared" si="76"/>
        <v>109855.1</v>
      </c>
      <c r="E800" s="39">
        <f t="shared" si="77"/>
        <v>25</v>
      </c>
      <c r="F800" s="42" t="s">
        <v>183</v>
      </c>
      <c r="G800" s="42" t="s">
        <v>1602</v>
      </c>
      <c r="H800" s="42" t="s">
        <v>1603</v>
      </c>
      <c r="I800" s="42" t="s">
        <v>102</v>
      </c>
      <c r="J800" s="44">
        <v>44946</v>
      </c>
      <c r="K800" s="43">
        <v>20000</v>
      </c>
      <c r="L800" s="44">
        <v>44902</v>
      </c>
      <c r="M800" s="8" t="str">
        <f>VLOOKUP(MONTH($J800),Lookup!$A$2:$B$13,2,0)&amp;" "&amp;YEAR($J800)</f>
        <v>Jan 2023</v>
      </c>
      <c r="N800" s="34">
        <f t="shared" si="72"/>
        <v>44946</v>
      </c>
      <c r="O800" s="8">
        <f>IF(ISERROR(VLOOKUP($I800,Lookup!$H$2:$I$11,2,0)),"",VLOOKUP($I800,Lookup!$H$2:$I$11,2,0))</f>
        <v>0.1</v>
      </c>
      <c r="P800" s="8">
        <f>COUNTIF(J$4:J800,J800)</f>
        <v>4</v>
      </c>
      <c r="Q800" s="8">
        <f>COUNTIF(K$4:K800,K800)</f>
        <v>3</v>
      </c>
    </row>
    <row r="801" spans="1:17" x14ac:dyDescent="0.25">
      <c r="A801" s="35">
        <f t="shared" si="73"/>
        <v>100001</v>
      </c>
      <c r="B801" s="8">
        <f t="shared" si="74"/>
        <v>44935</v>
      </c>
      <c r="C801" s="8">
        <f t="shared" si="75"/>
        <v>44902</v>
      </c>
      <c r="D801" s="38">
        <f t="shared" si="76"/>
        <v>189903.1</v>
      </c>
      <c r="E801" s="39">
        <f t="shared" si="77"/>
        <v>21</v>
      </c>
      <c r="F801" s="42" t="s">
        <v>254</v>
      </c>
      <c r="G801" s="42" t="s">
        <v>1604</v>
      </c>
      <c r="H801" s="42" t="s">
        <v>1605</v>
      </c>
      <c r="I801" s="42" t="s">
        <v>102</v>
      </c>
      <c r="J801" s="44">
        <v>44935</v>
      </c>
      <c r="K801" s="43">
        <v>100001</v>
      </c>
      <c r="L801" s="44">
        <v>44902</v>
      </c>
      <c r="M801" s="8" t="str">
        <f>VLOOKUP(MONTH($J801),Lookup!$A$2:$B$13,2,0)&amp;" "&amp;YEAR($J801)</f>
        <v>Jan 2023</v>
      </c>
      <c r="N801" s="34">
        <f t="shared" si="72"/>
        <v>44935</v>
      </c>
      <c r="O801" s="8">
        <f>IF(ISERROR(VLOOKUP($I801,Lookup!$H$2:$I$11,2,0)),"",VLOOKUP($I801,Lookup!$H$2:$I$11,2,0))</f>
        <v>0.1</v>
      </c>
      <c r="P801" s="8">
        <f>COUNTIF(J$4:J801,J801)</f>
        <v>16</v>
      </c>
      <c r="Q801" s="8">
        <f>COUNTIF(K$4:K801,K801)</f>
        <v>49</v>
      </c>
    </row>
    <row r="802" spans="1:17" x14ac:dyDescent="0.25">
      <c r="A802" s="35">
        <f t="shared" si="73"/>
        <v>50001</v>
      </c>
      <c r="B802" s="8">
        <f t="shared" si="74"/>
        <v>44895</v>
      </c>
      <c r="C802" s="8">
        <f t="shared" si="75"/>
        <v>44893</v>
      </c>
      <c r="D802" s="38">
        <f t="shared" si="76"/>
        <v>140009.01999999999</v>
      </c>
      <c r="E802" s="39">
        <f t="shared" si="77"/>
        <v>12</v>
      </c>
      <c r="F802" s="42" t="s">
        <v>183</v>
      </c>
      <c r="G802" s="42" t="s">
        <v>1606</v>
      </c>
      <c r="H802" s="42" t="s">
        <v>1607</v>
      </c>
      <c r="I802" s="42" t="s">
        <v>105</v>
      </c>
      <c r="J802" s="44">
        <v>44895</v>
      </c>
      <c r="K802" s="43">
        <v>50001</v>
      </c>
      <c r="L802" s="44">
        <v>44893</v>
      </c>
      <c r="M802" s="8" t="str">
        <f>VLOOKUP(MONTH($J802),Lookup!$A$2:$B$13,2,0)&amp;" "&amp;YEAR($J802)</f>
        <v>Nov 2022</v>
      </c>
      <c r="N802" s="34">
        <f t="shared" si="72"/>
        <v>44895</v>
      </c>
      <c r="O802" s="8">
        <f>IF(ISERROR(VLOOKUP($I802,Lookup!$H$2:$I$11,2,0)),"",VLOOKUP($I802,Lookup!$H$2:$I$11,2,0))</f>
        <v>0.02</v>
      </c>
      <c r="P802" s="8">
        <f>COUNTIF(J$4:J802,J802)</f>
        <v>43</v>
      </c>
      <c r="Q802" s="8">
        <f>COUNTIF(K$4:K802,K802)</f>
        <v>177</v>
      </c>
    </row>
    <row r="803" spans="1:17" x14ac:dyDescent="0.25">
      <c r="A803" s="35">
        <f t="shared" si="73"/>
        <v>50001</v>
      </c>
      <c r="B803" s="8">
        <f t="shared" si="74"/>
        <v>44897</v>
      </c>
      <c r="C803" s="8">
        <f t="shared" si="75"/>
        <v>44894</v>
      </c>
      <c r="D803" s="38">
        <f t="shared" si="76"/>
        <v>139975.01999999999</v>
      </c>
      <c r="E803" s="39">
        <f t="shared" si="77"/>
        <v>10</v>
      </c>
      <c r="F803" s="42" t="s">
        <v>222</v>
      </c>
      <c r="G803" s="42" t="s">
        <v>1608</v>
      </c>
      <c r="H803" s="42" t="s">
        <v>1609</v>
      </c>
      <c r="I803" s="42" t="s">
        <v>105</v>
      </c>
      <c r="J803" s="44">
        <v>44897</v>
      </c>
      <c r="K803" s="43">
        <v>50001</v>
      </c>
      <c r="L803" s="44">
        <v>44894</v>
      </c>
      <c r="M803" s="8" t="str">
        <f>VLOOKUP(MONTH($J803),Lookup!$A$2:$B$13,2,0)&amp;" "&amp;YEAR($J803)</f>
        <v>Dec 2022</v>
      </c>
      <c r="N803" s="34">
        <f t="shared" si="72"/>
        <v>44897</v>
      </c>
      <c r="O803" s="8">
        <f>IF(ISERROR(VLOOKUP($I803,Lookup!$H$2:$I$11,2,0)),"",VLOOKUP($I803,Lookup!$H$2:$I$11,2,0))</f>
        <v>0.02</v>
      </c>
      <c r="P803" s="8">
        <f>COUNTIF(J$4:J803,J803)</f>
        <v>5</v>
      </c>
      <c r="Q803" s="8">
        <f>COUNTIF(K$4:K803,K803)</f>
        <v>178</v>
      </c>
    </row>
    <row r="804" spans="1:17" x14ac:dyDescent="0.25">
      <c r="A804" s="35">
        <f t="shared" si="73"/>
        <v>50000.01</v>
      </c>
      <c r="B804" s="8">
        <f t="shared" si="74"/>
        <v>44916</v>
      </c>
      <c r="C804" s="8">
        <f t="shared" si="75"/>
        <v>44903</v>
      </c>
      <c r="D804" s="38">
        <f t="shared" si="76"/>
        <v>139841.03</v>
      </c>
      <c r="E804" s="39">
        <f t="shared" si="77"/>
        <v>16</v>
      </c>
      <c r="F804" s="42" t="s">
        <v>227</v>
      </c>
      <c r="G804" s="42" t="s">
        <v>1610</v>
      </c>
      <c r="H804" s="42" t="s">
        <v>1611</v>
      </c>
      <c r="I804" s="42" t="s">
        <v>105</v>
      </c>
      <c r="J804" s="44">
        <v>44916</v>
      </c>
      <c r="K804" s="43">
        <v>50000.01</v>
      </c>
      <c r="L804" s="44">
        <v>44903</v>
      </c>
      <c r="M804" s="8" t="str">
        <f>VLOOKUP(MONTH($J804),Lookup!$A$2:$B$13,2,0)&amp;" "&amp;YEAR($J804)</f>
        <v>Dec 2022</v>
      </c>
      <c r="N804" s="34">
        <f t="shared" si="72"/>
        <v>44916</v>
      </c>
      <c r="O804" s="8">
        <f>IF(ISERROR(VLOOKUP($I804,Lookup!$H$2:$I$11,2,0)),"",VLOOKUP($I804,Lookup!$H$2:$I$11,2,0))</f>
        <v>0.02</v>
      </c>
      <c r="P804" s="8">
        <f>COUNTIF(J$4:J804,J804)</f>
        <v>15</v>
      </c>
      <c r="Q804" s="8">
        <f>COUNTIF(K$4:K804,K804)</f>
        <v>7</v>
      </c>
    </row>
    <row r="805" spans="1:17" x14ac:dyDescent="0.25">
      <c r="A805" s="35">
        <f t="shared" si="73"/>
        <v>1250000</v>
      </c>
      <c r="B805" s="8">
        <f t="shared" si="74"/>
        <v>44910</v>
      </c>
      <c r="C805" s="8">
        <f t="shared" si="75"/>
        <v>44907</v>
      </c>
      <c r="D805" s="38">
        <f t="shared" si="76"/>
        <v>1339834.1000000001</v>
      </c>
      <c r="E805" s="39">
        <f t="shared" si="77"/>
        <v>1</v>
      </c>
      <c r="F805" s="42" t="s">
        <v>371</v>
      </c>
      <c r="G805" s="42" t="s">
        <v>1612</v>
      </c>
      <c r="H805" s="42" t="s">
        <v>1613</v>
      </c>
      <c r="I805" s="42" t="s">
        <v>102</v>
      </c>
      <c r="J805" s="44">
        <v>44910</v>
      </c>
      <c r="K805" s="43">
        <v>1250000</v>
      </c>
      <c r="L805" s="44">
        <v>44907</v>
      </c>
      <c r="M805" s="8" t="str">
        <f>VLOOKUP(MONTH($J805),Lookup!$A$2:$B$13,2,0)&amp;" "&amp;YEAR($J805)</f>
        <v>Dec 2022</v>
      </c>
      <c r="N805" s="34">
        <f t="shared" si="72"/>
        <v>44910</v>
      </c>
      <c r="O805" s="8">
        <f>IF(ISERROR(VLOOKUP($I805,Lookup!$H$2:$I$11,2,0)),"",VLOOKUP($I805,Lookup!$H$2:$I$11,2,0))</f>
        <v>0.1</v>
      </c>
      <c r="P805" s="8">
        <f>COUNTIF(J$4:J805,J805)</f>
        <v>16</v>
      </c>
      <c r="Q805" s="8">
        <f>COUNTIF(K$4:K805,K805)</f>
        <v>1</v>
      </c>
    </row>
    <row r="806" spans="1:17" x14ac:dyDescent="0.25">
      <c r="A806" s="35">
        <f t="shared" si="73"/>
        <v>75000</v>
      </c>
      <c r="B806" s="8">
        <f t="shared" si="74"/>
        <v>44907</v>
      </c>
      <c r="C806" s="8">
        <f t="shared" si="75"/>
        <v>44879</v>
      </c>
      <c r="D806" s="38">
        <f t="shared" si="76"/>
        <v>164818.01999999999</v>
      </c>
      <c r="E806" s="39">
        <f t="shared" si="77"/>
        <v>20</v>
      </c>
      <c r="F806" s="42" t="s">
        <v>114</v>
      </c>
      <c r="G806" s="42" t="s">
        <v>1614</v>
      </c>
      <c r="H806" s="42" t="s">
        <v>1614</v>
      </c>
      <c r="I806" s="42" t="s">
        <v>105</v>
      </c>
      <c r="J806" s="44">
        <v>44907</v>
      </c>
      <c r="K806" s="43">
        <v>75000</v>
      </c>
      <c r="L806" s="44">
        <v>44879</v>
      </c>
      <c r="M806" s="8" t="str">
        <f>VLOOKUP(MONTH($J806),Lookup!$A$2:$B$13,2,0)&amp;" "&amp;YEAR($J806)</f>
        <v>Dec 2022</v>
      </c>
      <c r="N806" s="34">
        <f t="shared" si="72"/>
        <v>44907</v>
      </c>
      <c r="O806" s="8">
        <f>IF(ISERROR(VLOOKUP($I806,Lookup!$H$2:$I$11,2,0)),"",VLOOKUP($I806,Lookup!$H$2:$I$11,2,0))</f>
        <v>0.02</v>
      </c>
      <c r="P806" s="8">
        <f>COUNTIF(J$4:J806,J806)</f>
        <v>10</v>
      </c>
      <c r="Q806" s="8">
        <f>COUNTIF(K$4:K806,K806)</f>
        <v>22</v>
      </c>
    </row>
    <row r="807" spans="1:17" x14ac:dyDescent="0.25">
      <c r="A807" s="35">
        <f t="shared" si="73"/>
        <v>1000001</v>
      </c>
      <c r="B807" s="8">
        <f t="shared" si="74"/>
        <v>44903</v>
      </c>
      <c r="C807" s="8">
        <f t="shared" si="75"/>
        <v>44908</v>
      </c>
      <c r="D807" s="38">
        <f t="shared" si="76"/>
        <v>1089817.1000000001</v>
      </c>
      <c r="E807" s="39">
        <f t="shared" si="77"/>
        <v>1</v>
      </c>
      <c r="F807" s="42" t="s">
        <v>108</v>
      </c>
      <c r="G807" s="42" t="s">
        <v>1615</v>
      </c>
      <c r="H807" s="42" t="s">
        <v>1616</v>
      </c>
      <c r="I807" s="42" t="s">
        <v>102</v>
      </c>
      <c r="J807" s="44">
        <v>44903</v>
      </c>
      <c r="K807" s="43">
        <v>1000001</v>
      </c>
      <c r="L807" s="44">
        <v>44908</v>
      </c>
      <c r="M807" s="8" t="str">
        <f>VLOOKUP(MONTH($J807),Lookup!$A$2:$B$13,2,0)&amp;" "&amp;YEAR($J807)</f>
        <v>Dec 2022</v>
      </c>
      <c r="N807" s="34">
        <f t="shared" si="72"/>
        <v>44903</v>
      </c>
      <c r="O807" s="8">
        <f>IF(ISERROR(VLOOKUP($I807,Lookup!$H$2:$I$11,2,0)),"",VLOOKUP($I807,Lookup!$H$2:$I$11,2,0))</f>
        <v>0.1</v>
      </c>
      <c r="P807" s="8">
        <f>COUNTIF(J$4:J807,J807)</f>
        <v>3</v>
      </c>
      <c r="Q807" s="8">
        <f>COUNTIF(K$4:K807,K807)</f>
        <v>2</v>
      </c>
    </row>
    <row r="808" spans="1:17" x14ac:dyDescent="0.25">
      <c r="A808" s="35">
        <f t="shared" si="73"/>
        <v>500000</v>
      </c>
      <c r="B808" s="8">
        <f t="shared" si="74"/>
        <v>44957</v>
      </c>
      <c r="C808" s="8">
        <f t="shared" si="75"/>
        <v>44914</v>
      </c>
      <c r="D808" s="38">
        <f t="shared" si="76"/>
        <v>589937.1</v>
      </c>
      <c r="E808" s="39">
        <f t="shared" si="77"/>
        <v>0</v>
      </c>
      <c r="F808" s="42" t="s">
        <v>246</v>
      </c>
      <c r="G808" s="42" t="s">
        <v>1617</v>
      </c>
      <c r="H808" s="42" t="s">
        <v>1618</v>
      </c>
      <c r="I808" s="42" t="s">
        <v>102</v>
      </c>
      <c r="J808" s="44">
        <v>44957</v>
      </c>
      <c r="K808" s="43">
        <v>500000</v>
      </c>
      <c r="L808" s="44">
        <v>44914</v>
      </c>
      <c r="M808" s="8" t="str">
        <f>VLOOKUP(MONTH($J808),Lookup!$A$2:$B$13,2,0)&amp;" "&amp;YEAR($J808)</f>
        <v>Jan 2023</v>
      </c>
      <c r="N808" s="34">
        <f t="shared" si="72"/>
        <v>44957</v>
      </c>
      <c r="O808" s="8">
        <f>IF(ISERROR(VLOOKUP($I808,Lookup!$H$2:$I$11,2,0)),"",VLOOKUP($I808,Lookup!$H$2:$I$11,2,0))</f>
        <v>0.1</v>
      </c>
      <c r="P808" s="8">
        <f>COUNTIF(J$4:J808,J808)</f>
        <v>54</v>
      </c>
      <c r="Q808" s="8">
        <f>COUNTIF(K$4:K808,K808)</f>
        <v>12</v>
      </c>
    </row>
    <row r="809" spans="1:17" x14ac:dyDescent="0.25">
      <c r="A809" s="35">
        <f t="shared" si="73"/>
        <v>50001</v>
      </c>
      <c r="B809" s="8">
        <f t="shared" si="74"/>
        <v>44926</v>
      </c>
      <c r="C809" s="8">
        <f t="shared" si="75"/>
        <v>44935</v>
      </c>
      <c r="D809" s="38">
        <f t="shared" si="76"/>
        <v>140117.01999999999</v>
      </c>
      <c r="E809" s="39">
        <f t="shared" si="77"/>
        <v>36</v>
      </c>
      <c r="F809" s="42" t="s">
        <v>254</v>
      </c>
      <c r="G809" s="42" t="s">
        <v>1619</v>
      </c>
      <c r="H809" s="42" t="s">
        <v>1619</v>
      </c>
      <c r="I809" s="42" t="s">
        <v>105</v>
      </c>
      <c r="J809" s="44">
        <v>44926</v>
      </c>
      <c r="K809" s="43">
        <v>50001</v>
      </c>
      <c r="L809" s="44">
        <v>44935</v>
      </c>
      <c r="M809" s="8" t="str">
        <f>VLOOKUP(MONTH($J809),Lookup!$A$2:$B$13,2,0)&amp;" "&amp;YEAR($J809)</f>
        <v>Dec 2022</v>
      </c>
      <c r="N809" s="34">
        <f t="shared" si="72"/>
        <v>44926</v>
      </c>
      <c r="O809" s="8">
        <f>IF(ISERROR(VLOOKUP($I809,Lookup!$H$2:$I$11,2,0)),"",VLOOKUP($I809,Lookup!$H$2:$I$11,2,0))</f>
        <v>0.02</v>
      </c>
      <c r="P809" s="8">
        <f>COUNTIF(J$4:J809,J809)</f>
        <v>76</v>
      </c>
      <c r="Q809" s="8">
        <f>COUNTIF(K$4:K809,K809)</f>
        <v>179</v>
      </c>
    </row>
    <row r="810" spans="1:17" x14ac:dyDescent="0.25">
      <c r="A810" s="35">
        <f t="shared" si="73"/>
        <v>40000</v>
      </c>
      <c r="B810" s="8">
        <f t="shared" si="74"/>
        <v>44915</v>
      </c>
      <c r="C810" s="8">
        <f t="shared" si="75"/>
        <v>44907</v>
      </c>
      <c r="D810" s="38">
        <f t="shared" si="76"/>
        <v>129830.02</v>
      </c>
      <c r="E810" s="39">
        <f t="shared" si="77"/>
        <v>26</v>
      </c>
      <c r="F810" s="42" t="s">
        <v>222</v>
      </c>
      <c r="G810" s="42" t="s">
        <v>1620</v>
      </c>
      <c r="H810" s="42" t="s">
        <v>1621</v>
      </c>
      <c r="I810" s="42" t="s">
        <v>105</v>
      </c>
      <c r="J810" s="44">
        <v>44915</v>
      </c>
      <c r="K810" s="43">
        <v>40000</v>
      </c>
      <c r="L810" s="44">
        <v>44907</v>
      </c>
      <c r="M810" s="8" t="str">
        <f>VLOOKUP(MONTH($J810),Lookup!$A$2:$B$13,2,0)&amp;" "&amp;YEAR($J810)</f>
        <v>Dec 2022</v>
      </c>
      <c r="N810" s="34">
        <f t="shared" si="72"/>
        <v>44915</v>
      </c>
      <c r="O810" s="8">
        <f>IF(ISERROR(VLOOKUP($I810,Lookup!$H$2:$I$11,2,0)),"",VLOOKUP($I810,Lookup!$H$2:$I$11,2,0))</f>
        <v>0.02</v>
      </c>
      <c r="P810" s="8">
        <f>COUNTIF(J$4:J810,J810)</f>
        <v>6</v>
      </c>
      <c r="Q810" s="8">
        <f>COUNTIF(K$4:K810,K810)</f>
        <v>2</v>
      </c>
    </row>
    <row r="811" spans="1:17" x14ac:dyDescent="0.25">
      <c r="A811" s="35">
        <f t="shared" si="73"/>
        <v>60000</v>
      </c>
      <c r="B811" s="8">
        <f t="shared" si="74"/>
        <v>44932</v>
      </c>
      <c r="C811" s="8">
        <f t="shared" si="75"/>
        <v>44907</v>
      </c>
      <c r="D811" s="38">
        <f t="shared" si="76"/>
        <v>149866.1</v>
      </c>
      <c r="E811" s="39">
        <f t="shared" si="77"/>
        <v>33</v>
      </c>
      <c r="F811" s="42" t="s">
        <v>254</v>
      </c>
      <c r="G811" s="42" t="s">
        <v>1622</v>
      </c>
      <c r="H811" s="42" t="s">
        <v>1623</v>
      </c>
      <c r="I811" s="42" t="s">
        <v>102</v>
      </c>
      <c r="J811" s="44">
        <v>44932</v>
      </c>
      <c r="K811" s="43">
        <v>60000</v>
      </c>
      <c r="L811" s="44">
        <v>44907</v>
      </c>
      <c r="M811" s="8" t="str">
        <f>VLOOKUP(MONTH($J811),Lookup!$A$2:$B$13,2,0)&amp;" "&amp;YEAR($J811)</f>
        <v>Jan 2023</v>
      </c>
      <c r="N811" s="34">
        <f t="shared" si="72"/>
        <v>44932</v>
      </c>
      <c r="O811" s="8">
        <f>IF(ISERROR(VLOOKUP($I811,Lookup!$H$2:$I$11,2,0)),"",VLOOKUP($I811,Lookup!$H$2:$I$11,2,0))</f>
        <v>0.1</v>
      </c>
      <c r="P811" s="8">
        <f>COUNTIF(J$4:J811,J811)</f>
        <v>6</v>
      </c>
      <c r="Q811" s="8">
        <f>COUNTIF(K$4:K811,K811)</f>
        <v>21</v>
      </c>
    </row>
    <row r="812" spans="1:17" x14ac:dyDescent="0.25">
      <c r="A812" s="35">
        <f t="shared" si="73"/>
        <v>10001</v>
      </c>
      <c r="B812" s="8">
        <f t="shared" si="74"/>
        <v>44939</v>
      </c>
      <c r="C812" s="8">
        <f t="shared" si="75"/>
        <v>44880</v>
      </c>
      <c r="D812" s="38">
        <f t="shared" si="76"/>
        <v>99826.02</v>
      </c>
      <c r="E812" s="39">
        <f t="shared" si="77"/>
        <v>26</v>
      </c>
      <c r="F812" s="42" t="s">
        <v>183</v>
      </c>
      <c r="G812" s="42" t="s">
        <v>1624</v>
      </c>
      <c r="H812" s="42" t="s">
        <v>1625</v>
      </c>
      <c r="I812" s="42" t="s">
        <v>105</v>
      </c>
      <c r="J812" s="44">
        <v>44939</v>
      </c>
      <c r="K812" s="43">
        <v>10001</v>
      </c>
      <c r="L812" s="44">
        <v>44880</v>
      </c>
      <c r="M812" s="8" t="str">
        <f>VLOOKUP(MONTH($J812),Lookup!$A$2:$B$13,2,0)&amp;" "&amp;YEAR($J812)</f>
        <v>Jan 2023</v>
      </c>
      <c r="N812" s="34">
        <f t="shared" si="72"/>
        <v>44939</v>
      </c>
      <c r="O812" s="8">
        <f>IF(ISERROR(VLOOKUP($I812,Lookup!$H$2:$I$11,2,0)),"",VLOOKUP($I812,Lookup!$H$2:$I$11,2,0))</f>
        <v>0.02</v>
      </c>
      <c r="P812" s="8">
        <f>COUNTIF(J$4:J812,J812)</f>
        <v>5</v>
      </c>
      <c r="Q812" s="8">
        <f>COUNTIF(K$4:K812,K812)</f>
        <v>1</v>
      </c>
    </row>
    <row r="813" spans="1:17" x14ac:dyDescent="0.25">
      <c r="A813" s="35">
        <f t="shared" si="73"/>
        <v>65001</v>
      </c>
      <c r="B813" s="8">
        <f t="shared" si="74"/>
        <v>44915</v>
      </c>
      <c r="C813" s="8">
        <f t="shared" si="75"/>
        <v>44896</v>
      </c>
      <c r="D813" s="38">
        <f t="shared" si="76"/>
        <v>154827.1</v>
      </c>
      <c r="E813" s="39">
        <f t="shared" si="77"/>
        <v>16</v>
      </c>
      <c r="F813" s="42" t="s">
        <v>122</v>
      </c>
      <c r="G813" s="42" t="s">
        <v>1626</v>
      </c>
      <c r="H813" s="42" t="s">
        <v>1627</v>
      </c>
      <c r="I813" s="42" t="s">
        <v>102</v>
      </c>
      <c r="J813" s="44">
        <v>44915</v>
      </c>
      <c r="K813" s="43">
        <v>65001</v>
      </c>
      <c r="L813" s="44">
        <v>44896</v>
      </c>
      <c r="M813" s="8" t="str">
        <f>VLOOKUP(MONTH($J813),Lookup!$A$2:$B$13,2,0)&amp;" "&amp;YEAR($J813)</f>
        <v>Dec 2022</v>
      </c>
      <c r="N813" s="34">
        <f t="shared" si="72"/>
        <v>44915</v>
      </c>
      <c r="O813" s="8">
        <f>IF(ISERROR(VLOOKUP($I813,Lookup!$H$2:$I$11,2,0)),"",VLOOKUP($I813,Lookup!$H$2:$I$11,2,0))</f>
        <v>0.1</v>
      </c>
      <c r="P813" s="8">
        <f>COUNTIF(J$4:J813,J813)</f>
        <v>7</v>
      </c>
      <c r="Q813" s="8">
        <f>COUNTIF(K$4:K813,K813)</f>
        <v>8</v>
      </c>
    </row>
    <row r="814" spans="1:17" x14ac:dyDescent="0.25">
      <c r="A814" s="35">
        <f t="shared" si="73"/>
        <v>50000</v>
      </c>
      <c r="B814" s="8">
        <f t="shared" si="74"/>
        <v>44927</v>
      </c>
      <c r="C814" s="8">
        <f t="shared" si="75"/>
        <v>44879</v>
      </c>
      <c r="D814" s="38">
        <f t="shared" si="76"/>
        <v>139937.1</v>
      </c>
      <c r="E814" s="39">
        <f t="shared" si="77"/>
        <v>36</v>
      </c>
      <c r="F814" s="42" t="s">
        <v>281</v>
      </c>
      <c r="G814" s="42" t="s">
        <v>1628</v>
      </c>
      <c r="H814" s="42" t="s">
        <v>1629</v>
      </c>
      <c r="I814" s="42" t="s">
        <v>102</v>
      </c>
      <c r="J814" s="44">
        <v>44927</v>
      </c>
      <c r="K814" s="43">
        <v>50000</v>
      </c>
      <c r="L814" s="44">
        <v>44879</v>
      </c>
      <c r="M814" s="8" t="str">
        <f>VLOOKUP(MONTH($J814),Lookup!$A$2:$B$13,2,0)&amp;" "&amp;YEAR($J814)</f>
        <v>Jan 2023</v>
      </c>
      <c r="N814" s="34">
        <f t="shared" si="72"/>
        <v>44927</v>
      </c>
      <c r="O814" s="8">
        <f>IF(ISERROR(VLOOKUP($I814,Lookup!$H$2:$I$11,2,0)),"",VLOOKUP($I814,Lookup!$H$2:$I$11,2,0))</f>
        <v>0.1</v>
      </c>
      <c r="P814" s="8">
        <f>COUNTIF(J$4:J814,J814)</f>
        <v>30</v>
      </c>
      <c r="Q814" s="8">
        <f>COUNTIF(K$4:K814,K814)</f>
        <v>101</v>
      </c>
    </row>
    <row r="815" spans="1:17" x14ac:dyDescent="0.25">
      <c r="A815" s="35">
        <f t="shared" si="73"/>
        <v>50001</v>
      </c>
      <c r="B815" s="8">
        <f t="shared" si="74"/>
        <v>44915</v>
      </c>
      <c r="C815" s="8">
        <f t="shared" si="75"/>
        <v>44907</v>
      </c>
      <c r="D815" s="38">
        <f t="shared" si="76"/>
        <v>140011.01999999999</v>
      </c>
      <c r="E815" s="39">
        <f t="shared" si="77"/>
        <v>28</v>
      </c>
      <c r="F815" s="42" t="s">
        <v>134</v>
      </c>
      <c r="G815" s="42" t="s">
        <v>1630</v>
      </c>
      <c r="H815" s="42" t="s">
        <v>1631</v>
      </c>
      <c r="I815" s="42" t="s">
        <v>105</v>
      </c>
      <c r="J815" s="44">
        <v>44915</v>
      </c>
      <c r="K815" s="43">
        <v>50001</v>
      </c>
      <c r="L815" s="44">
        <v>44907</v>
      </c>
      <c r="M815" s="8" t="str">
        <f>VLOOKUP(MONTH($J815),Lookup!$A$2:$B$13,2,0)&amp;" "&amp;YEAR($J815)</f>
        <v>Dec 2022</v>
      </c>
      <c r="N815" s="34">
        <f t="shared" si="72"/>
        <v>44915</v>
      </c>
      <c r="O815" s="8">
        <f>IF(ISERROR(VLOOKUP($I815,Lookup!$H$2:$I$11,2,0)),"",VLOOKUP($I815,Lookup!$H$2:$I$11,2,0))</f>
        <v>0.02</v>
      </c>
      <c r="P815" s="8">
        <f>COUNTIF(J$4:J815,J815)</f>
        <v>8</v>
      </c>
      <c r="Q815" s="8">
        <f>COUNTIF(K$4:K815,K815)</f>
        <v>180</v>
      </c>
    </row>
    <row r="816" spans="1:17" x14ac:dyDescent="0.25">
      <c r="A816" s="35">
        <f t="shared" si="73"/>
        <v>250000</v>
      </c>
      <c r="B816" s="8">
        <f t="shared" si="74"/>
        <v>44986</v>
      </c>
      <c r="C816" s="8">
        <f t="shared" si="75"/>
        <v>44907</v>
      </c>
      <c r="D816" s="38">
        <f t="shared" si="76"/>
        <v>339915.1</v>
      </c>
      <c r="E816" s="39">
        <f t="shared" si="77"/>
        <v>2</v>
      </c>
      <c r="F816" s="42" t="s">
        <v>296</v>
      </c>
      <c r="G816" s="42" t="s">
        <v>515</v>
      </c>
      <c r="H816" s="42" t="s">
        <v>515</v>
      </c>
      <c r="I816" s="42" t="s">
        <v>102</v>
      </c>
      <c r="J816" s="44">
        <v>44986</v>
      </c>
      <c r="K816" s="43">
        <v>250000</v>
      </c>
      <c r="L816" s="44">
        <v>44907</v>
      </c>
      <c r="M816" s="8" t="str">
        <f>VLOOKUP(MONTH($J816),Lookup!$A$2:$B$13,2,0)&amp;" "&amp;YEAR($J816)</f>
        <v>Mar 2023</v>
      </c>
      <c r="N816" s="34">
        <f t="shared" si="72"/>
        <v>44986</v>
      </c>
      <c r="O816" s="8">
        <f>IF(ISERROR(VLOOKUP($I816,Lookup!$H$2:$I$11,2,0)),"",VLOOKUP($I816,Lookup!$H$2:$I$11,2,0))</f>
        <v>0.1</v>
      </c>
      <c r="P816" s="8">
        <f>COUNTIF(J$4:J816,J816)</f>
        <v>10</v>
      </c>
      <c r="Q816" s="8">
        <f>COUNTIF(K$4:K816,K816)</f>
        <v>12</v>
      </c>
    </row>
    <row r="817" spans="1:17" x14ac:dyDescent="0.25">
      <c r="A817" s="35">
        <f t="shared" si="73"/>
        <v>50001</v>
      </c>
      <c r="B817" s="8">
        <f t="shared" si="74"/>
        <v>44910</v>
      </c>
      <c r="C817" s="8">
        <f t="shared" si="75"/>
        <v>44881</v>
      </c>
      <c r="D817" s="38">
        <f t="shared" si="76"/>
        <v>139990.01999999999</v>
      </c>
      <c r="E817" s="39">
        <f t="shared" si="77"/>
        <v>26</v>
      </c>
      <c r="F817" s="42" t="s">
        <v>108</v>
      </c>
      <c r="G817" s="42" t="s">
        <v>1632</v>
      </c>
      <c r="H817" s="42" t="s">
        <v>1633</v>
      </c>
      <c r="I817" s="42" t="s">
        <v>105</v>
      </c>
      <c r="J817" s="44">
        <v>44910</v>
      </c>
      <c r="K817" s="43">
        <v>50001</v>
      </c>
      <c r="L817" s="44">
        <v>44881</v>
      </c>
      <c r="M817" s="8" t="str">
        <f>VLOOKUP(MONTH($J817),Lookup!$A$2:$B$13,2,0)&amp;" "&amp;YEAR($J817)</f>
        <v>Dec 2022</v>
      </c>
      <c r="N817" s="34">
        <f t="shared" si="72"/>
        <v>44910</v>
      </c>
      <c r="O817" s="8">
        <f>IF(ISERROR(VLOOKUP($I817,Lookup!$H$2:$I$11,2,0)),"",VLOOKUP($I817,Lookup!$H$2:$I$11,2,0))</f>
        <v>0.02</v>
      </c>
      <c r="P817" s="8">
        <f>COUNTIF(J$4:J817,J817)</f>
        <v>17</v>
      </c>
      <c r="Q817" s="8">
        <f>COUNTIF(K$4:K817,K817)</f>
        <v>181</v>
      </c>
    </row>
    <row r="818" spans="1:17" x14ac:dyDescent="0.25">
      <c r="A818" s="35">
        <f t="shared" si="73"/>
        <v>50000</v>
      </c>
      <c r="B818" s="8">
        <f t="shared" si="74"/>
        <v>44923</v>
      </c>
      <c r="C818" s="8">
        <f t="shared" si="75"/>
        <v>44881</v>
      </c>
      <c r="D818" s="38">
        <f t="shared" si="76"/>
        <v>139925.01999999999</v>
      </c>
      <c r="E818" s="39">
        <f t="shared" si="77"/>
        <v>10</v>
      </c>
      <c r="F818" s="42" t="s">
        <v>169</v>
      </c>
      <c r="G818" s="42" t="s">
        <v>1634</v>
      </c>
      <c r="H818" s="42" t="s">
        <v>1634</v>
      </c>
      <c r="I818" s="42" t="s">
        <v>105</v>
      </c>
      <c r="J818" s="44">
        <v>44923</v>
      </c>
      <c r="K818" s="43">
        <v>50000</v>
      </c>
      <c r="L818" s="44">
        <v>44881</v>
      </c>
      <c r="M818" s="8" t="str">
        <f>VLOOKUP(MONTH($J818),Lookup!$A$2:$B$13,2,0)&amp;" "&amp;YEAR($J818)</f>
        <v>Dec 2022</v>
      </c>
      <c r="N818" s="34">
        <f t="shared" si="72"/>
        <v>44923</v>
      </c>
      <c r="O818" s="8">
        <f>IF(ISERROR(VLOOKUP($I818,Lookup!$H$2:$I$11,2,0)),"",VLOOKUP($I818,Lookup!$H$2:$I$11,2,0))</f>
        <v>0.02</v>
      </c>
      <c r="P818" s="8">
        <f>COUNTIF(J$4:J818,J818)</f>
        <v>19</v>
      </c>
      <c r="Q818" s="8">
        <f>COUNTIF(K$4:K818,K818)</f>
        <v>102</v>
      </c>
    </row>
    <row r="819" spans="1:17" ht="30" x14ac:dyDescent="0.25">
      <c r="A819" s="35">
        <f t="shared" si="73"/>
        <v>100000</v>
      </c>
      <c r="B819" s="8">
        <f t="shared" si="74"/>
        <v>44897</v>
      </c>
      <c r="C819" s="8">
        <f t="shared" si="75"/>
        <v>44880</v>
      </c>
      <c r="D819" s="38">
        <f t="shared" si="76"/>
        <v>189814.02</v>
      </c>
      <c r="E819" s="39">
        <f t="shared" si="77"/>
        <v>5</v>
      </c>
      <c r="F819" s="42" t="s">
        <v>125</v>
      </c>
      <c r="G819" s="42" t="s">
        <v>1635</v>
      </c>
      <c r="H819" s="42" t="s">
        <v>1636</v>
      </c>
      <c r="I819" s="42" t="s">
        <v>105</v>
      </c>
      <c r="J819" s="44">
        <v>44897</v>
      </c>
      <c r="K819" s="43">
        <v>100000</v>
      </c>
      <c r="L819" s="44">
        <v>44880</v>
      </c>
      <c r="M819" s="8" t="str">
        <f>VLOOKUP(MONTH($J819),Lookup!$A$2:$B$13,2,0)&amp;" "&amp;YEAR($J819)</f>
        <v>Dec 2022</v>
      </c>
      <c r="N819" s="34">
        <f t="shared" si="72"/>
        <v>44897</v>
      </c>
      <c r="O819" s="8">
        <f>IF(ISERROR(VLOOKUP($I819,Lookup!$H$2:$I$11,2,0)),"",VLOOKUP($I819,Lookup!$H$2:$I$11,2,0))</f>
        <v>0.02</v>
      </c>
      <c r="P819" s="8">
        <f>COUNTIF(J$4:J819,J819)</f>
        <v>6</v>
      </c>
      <c r="Q819" s="8">
        <f>COUNTIF(K$4:K819,K819)</f>
        <v>31</v>
      </c>
    </row>
    <row r="820" spans="1:17" x14ac:dyDescent="0.25">
      <c r="A820" s="35">
        <f t="shared" si="73"/>
        <v>50001</v>
      </c>
      <c r="B820" s="8">
        <f t="shared" si="74"/>
        <v>44926</v>
      </c>
      <c r="C820" s="8">
        <f t="shared" si="75"/>
        <v>44909</v>
      </c>
      <c r="D820" s="38">
        <f t="shared" si="76"/>
        <v>140095.01999999999</v>
      </c>
      <c r="E820" s="39">
        <f t="shared" si="77"/>
        <v>24</v>
      </c>
      <c r="F820" s="42" t="s">
        <v>246</v>
      </c>
      <c r="G820" s="42" t="s">
        <v>1637</v>
      </c>
      <c r="H820" s="42" t="s">
        <v>1638</v>
      </c>
      <c r="I820" s="42" t="s">
        <v>105</v>
      </c>
      <c r="J820" s="44">
        <v>44926</v>
      </c>
      <c r="K820" s="43">
        <v>50001</v>
      </c>
      <c r="L820" s="44">
        <v>44909</v>
      </c>
      <c r="M820" s="8" t="str">
        <f>VLOOKUP(MONTH($J820),Lookup!$A$2:$B$13,2,0)&amp;" "&amp;YEAR($J820)</f>
        <v>Dec 2022</v>
      </c>
      <c r="N820" s="34">
        <f t="shared" si="72"/>
        <v>44926</v>
      </c>
      <c r="O820" s="8">
        <f>IF(ISERROR(VLOOKUP($I820,Lookup!$H$2:$I$11,2,0)),"",VLOOKUP($I820,Lookup!$H$2:$I$11,2,0))</f>
        <v>0.02</v>
      </c>
      <c r="P820" s="8">
        <f>COUNTIF(J$4:J820,J820)</f>
        <v>77</v>
      </c>
      <c r="Q820" s="8">
        <f>COUNTIF(K$4:K820,K820)</f>
        <v>182</v>
      </c>
    </row>
    <row r="821" spans="1:17" ht="30" x14ac:dyDescent="0.25">
      <c r="A821" s="35">
        <f t="shared" si="73"/>
        <v>200001</v>
      </c>
      <c r="B821" s="8">
        <f t="shared" si="74"/>
        <v>44895</v>
      </c>
      <c r="C821" s="8">
        <f t="shared" si="75"/>
        <v>44887</v>
      </c>
      <c r="D821" s="38">
        <f t="shared" si="76"/>
        <v>289843.09999999998</v>
      </c>
      <c r="E821" s="39">
        <f t="shared" si="77"/>
        <v>12</v>
      </c>
      <c r="F821" s="42" t="s">
        <v>111</v>
      </c>
      <c r="G821" s="42" t="s">
        <v>1639</v>
      </c>
      <c r="H821" s="42" t="s">
        <v>1640</v>
      </c>
      <c r="I821" s="42" t="s">
        <v>102</v>
      </c>
      <c r="J821" s="44">
        <v>44895</v>
      </c>
      <c r="K821" s="43">
        <v>200001</v>
      </c>
      <c r="L821" s="44">
        <v>44887</v>
      </c>
      <c r="M821" s="8" t="str">
        <f>VLOOKUP(MONTH($J821),Lookup!$A$2:$B$13,2,0)&amp;" "&amp;YEAR($J821)</f>
        <v>Nov 2022</v>
      </c>
      <c r="N821" s="34">
        <f t="shared" si="72"/>
        <v>44895</v>
      </c>
      <c r="O821" s="8">
        <f>IF(ISERROR(VLOOKUP($I821,Lookup!$H$2:$I$11,2,0)),"",VLOOKUP($I821,Lookup!$H$2:$I$11,2,0))</f>
        <v>0.1</v>
      </c>
      <c r="P821" s="8">
        <f>COUNTIF(J$4:J821,J821)</f>
        <v>44</v>
      </c>
      <c r="Q821" s="8">
        <f>COUNTIF(K$4:K821,K821)</f>
        <v>16</v>
      </c>
    </row>
    <row r="822" spans="1:17" x14ac:dyDescent="0.25">
      <c r="A822" s="35">
        <f t="shared" si="73"/>
        <v>0</v>
      </c>
      <c r="B822" s="8">
        <f t="shared" si="74"/>
        <v>44939</v>
      </c>
      <c r="C822" s="8">
        <f t="shared" si="75"/>
        <v>44903</v>
      </c>
      <c r="D822" s="38">
        <f t="shared" si="76"/>
        <v>89849.02</v>
      </c>
      <c r="E822" s="39">
        <f t="shared" si="77"/>
        <v>14</v>
      </c>
      <c r="F822" s="42" t="s">
        <v>371</v>
      </c>
      <c r="G822" s="42" t="s">
        <v>1641</v>
      </c>
      <c r="H822" s="42" t="s">
        <v>1641</v>
      </c>
      <c r="I822" s="42" t="s">
        <v>105</v>
      </c>
      <c r="J822" s="44">
        <v>44939</v>
      </c>
      <c r="K822" s="43"/>
      <c r="L822" s="44">
        <v>44903</v>
      </c>
      <c r="M822" s="8" t="str">
        <f>VLOOKUP(MONTH($J822),Lookup!$A$2:$B$13,2,0)&amp;" "&amp;YEAR($J822)</f>
        <v>Jan 2023</v>
      </c>
      <c r="N822" s="34">
        <f t="shared" si="72"/>
        <v>44939</v>
      </c>
      <c r="O822" s="8">
        <f>IF(ISERROR(VLOOKUP($I822,Lookup!$H$2:$I$11,2,0)),"",VLOOKUP($I822,Lookup!$H$2:$I$11,2,0))</f>
        <v>0.02</v>
      </c>
      <c r="P822" s="8">
        <f>COUNTIF(J$4:J822,J822)</f>
        <v>6</v>
      </c>
      <c r="Q822" s="8">
        <f>COUNTIF(K$4:K822,K822)</f>
        <v>1</v>
      </c>
    </row>
    <row r="823" spans="1:17" x14ac:dyDescent="0.25">
      <c r="A823" s="35">
        <f t="shared" si="73"/>
        <v>600000</v>
      </c>
      <c r="B823" s="8">
        <f t="shared" si="74"/>
        <v>44926</v>
      </c>
      <c r="C823" s="8">
        <f t="shared" si="75"/>
        <v>44916</v>
      </c>
      <c r="D823" s="38">
        <f t="shared" si="76"/>
        <v>689926.02</v>
      </c>
      <c r="E823" s="39">
        <f t="shared" si="77"/>
        <v>0</v>
      </c>
      <c r="F823" s="42" t="s">
        <v>114</v>
      </c>
      <c r="G823" s="42" t="s">
        <v>1642</v>
      </c>
      <c r="H823" s="42" t="s">
        <v>1643</v>
      </c>
      <c r="I823" s="42" t="s">
        <v>105</v>
      </c>
      <c r="J823" s="44">
        <v>44926</v>
      </c>
      <c r="K823" s="43">
        <v>600000</v>
      </c>
      <c r="L823" s="44">
        <v>44916</v>
      </c>
      <c r="M823" s="8" t="str">
        <f>VLOOKUP(MONTH($J823),Lookup!$A$2:$B$13,2,0)&amp;" "&amp;YEAR($J823)</f>
        <v>Dec 2022</v>
      </c>
      <c r="N823" s="34">
        <f t="shared" si="72"/>
        <v>44926</v>
      </c>
      <c r="O823" s="8">
        <f>IF(ISERROR(VLOOKUP($I823,Lookup!$H$2:$I$11,2,0)),"",VLOOKUP($I823,Lookup!$H$2:$I$11,2,0))</f>
        <v>0.02</v>
      </c>
      <c r="P823" s="8">
        <f>COUNTIF(J$4:J823,J823)</f>
        <v>78</v>
      </c>
      <c r="Q823" s="8">
        <f>COUNTIF(K$4:K823,K823)</f>
        <v>6</v>
      </c>
    </row>
    <row r="824" spans="1:17" x14ac:dyDescent="0.25">
      <c r="A824" s="35">
        <f t="shared" si="73"/>
        <v>70000</v>
      </c>
      <c r="B824" s="8">
        <f t="shared" si="74"/>
        <v>44876</v>
      </c>
      <c r="C824" s="8">
        <f t="shared" si="75"/>
        <v>44902</v>
      </c>
      <c r="D824" s="38">
        <f t="shared" si="76"/>
        <v>159789.01999999999</v>
      </c>
      <c r="E824" s="39">
        <f t="shared" si="77"/>
        <v>4</v>
      </c>
      <c r="F824" s="42" t="s">
        <v>222</v>
      </c>
      <c r="G824" s="42" t="s">
        <v>1644</v>
      </c>
      <c r="H824" s="42" t="s">
        <v>1645</v>
      </c>
      <c r="I824" s="42" t="s">
        <v>105</v>
      </c>
      <c r="J824" s="44">
        <v>44876</v>
      </c>
      <c r="K824" s="43">
        <v>70000</v>
      </c>
      <c r="L824" s="44">
        <v>44902</v>
      </c>
      <c r="M824" s="8" t="str">
        <f>VLOOKUP(MONTH($J824),Lookup!$A$2:$B$13,2,0)&amp;" "&amp;YEAR($J824)</f>
        <v>Nov 2022</v>
      </c>
      <c r="N824" s="34">
        <f t="shared" si="72"/>
        <v>44876</v>
      </c>
      <c r="O824" s="8">
        <f>IF(ISERROR(VLOOKUP($I824,Lookup!$H$2:$I$11,2,0)),"",VLOOKUP($I824,Lookup!$H$2:$I$11,2,0))</f>
        <v>0.02</v>
      </c>
      <c r="P824" s="8">
        <f>COUNTIF(J$4:J824,J824)</f>
        <v>3</v>
      </c>
      <c r="Q824" s="8">
        <f>COUNTIF(K$4:K824,K824)</f>
        <v>8</v>
      </c>
    </row>
    <row r="825" spans="1:17" x14ac:dyDescent="0.25">
      <c r="A825" s="35">
        <f t="shared" si="73"/>
        <v>175000</v>
      </c>
      <c r="B825" s="8">
        <f t="shared" si="74"/>
        <v>44985</v>
      </c>
      <c r="C825" s="8">
        <f t="shared" si="75"/>
        <v>44908</v>
      </c>
      <c r="D825" s="38">
        <f t="shared" si="76"/>
        <v>264925.09999999998</v>
      </c>
      <c r="E825" s="39">
        <f t="shared" si="77"/>
        <v>1</v>
      </c>
      <c r="F825" s="42" t="s">
        <v>106</v>
      </c>
      <c r="G825" s="42" t="s">
        <v>1646</v>
      </c>
      <c r="H825" s="42" t="s">
        <v>1647</v>
      </c>
      <c r="I825" s="42" t="s">
        <v>102</v>
      </c>
      <c r="J825" s="44">
        <v>44985</v>
      </c>
      <c r="K825" s="43">
        <v>175000</v>
      </c>
      <c r="L825" s="44">
        <v>44908</v>
      </c>
      <c r="M825" s="8" t="str">
        <f>VLOOKUP(MONTH($J825),Lookup!$A$2:$B$13,2,0)&amp;" "&amp;YEAR($J825)</f>
        <v>Feb 2023</v>
      </c>
      <c r="N825" s="34">
        <f t="shared" si="72"/>
        <v>44985</v>
      </c>
      <c r="O825" s="8">
        <f>IF(ISERROR(VLOOKUP($I825,Lookup!$H$2:$I$11,2,0)),"",VLOOKUP($I825,Lookup!$H$2:$I$11,2,0))</f>
        <v>0.1</v>
      </c>
      <c r="P825" s="8">
        <f>COUNTIF(J$4:J825,J825)</f>
        <v>31</v>
      </c>
      <c r="Q825" s="8">
        <f>COUNTIF(K$4:K825,K825)</f>
        <v>1</v>
      </c>
    </row>
    <row r="826" spans="1:17" x14ac:dyDescent="0.25">
      <c r="A826" s="35">
        <f t="shared" si="73"/>
        <v>100000</v>
      </c>
      <c r="B826" s="8">
        <f t="shared" si="74"/>
        <v>44926</v>
      </c>
      <c r="C826" s="8">
        <f t="shared" si="75"/>
        <v>44894</v>
      </c>
      <c r="D826" s="38">
        <f t="shared" si="76"/>
        <v>189931.1</v>
      </c>
      <c r="E826" s="39">
        <f t="shared" si="77"/>
        <v>5</v>
      </c>
      <c r="F826" s="42" t="s">
        <v>309</v>
      </c>
      <c r="G826" s="42" t="s">
        <v>1648</v>
      </c>
      <c r="H826" s="42" t="s">
        <v>1649</v>
      </c>
      <c r="I826" s="42" t="s">
        <v>102</v>
      </c>
      <c r="J826" s="44">
        <v>44926</v>
      </c>
      <c r="K826" s="43">
        <v>100000</v>
      </c>
      <c r="L826" s="44">
        <v>44894</v>
      </c>
      <c r="M826" s="8" t="str">
        <f>VLOOKUP(MONTH($J826),Lookup!$A$2:$B$13,2,0)&amp;" "&amp;YEAR($J826)</f>
        <v>Dec 2022</v>
      </c>
      <c r="N826" s="34">
        <f t="shared" si="72"/>
        <v>44926</v>
      </c>
      <c r="O826" s="8">
        <f>IF(ISERROR(VLOOKUP($I826,Lookup!$H$2:$I$11,2,0)),"",VLOOKUP($I826,Lookup!$H$2:$I$11,2,0))</f>
        <v>0.1</v>
      </c>
      <c r="P826" s="8">
        <f>COUNTIF(J$4:J826,J826)</f>
        <v>79</v>
      </c>
      <c r="Q826" s="8">
        <f>COUNTIF(K$4:K826,K826)</f>
        <v>32</v>
      </c>
    </row>
    <row r="827" spans="1:17" x14ac:dyDescent="0.25">
      <c r="A827" s="35">
        <f t="shared" si="73"/>
        <v>125000</v>
      </c>
      <c r="B827" s="8">
        <f t="shared" si="74"/>
        <v>44941</v>
      </c>
      <c r="C827" s="8">
        <f t="shared" si="75"/>
        <v>44903</v>
      </c>
      <c r="D827" s="38">
        <f t="shared" si="76"/>
        <v>214861.1</v>
      </c>
      <c r="E827" s="39">
        <f t="shared" si="77"/>
        <v>15</v>
      </c>
      <c r="F827" s="42" t="s">
        <v>281</v>
      </c>
      <c r="G827" s="42" t="s">
        <v>1650</v>
      </c>
      <c r="H827" s="42" t="s">
        <v>1651</v>
      </c>
      <c r="I827" s="42" t="s">
        <v>102</v>
      </c>
      <c r="J827" s="44">
        <v>44941</v>
      </c>
      <c r="K827" s="43">
        <v>125000</v>
      </c>
      <c r="L827" s="44">
        <v>44903</v>
      </c>
      <c r="M827" s="8" t="str">
        <f>VLOOKUP(MONTH($J827),Lookup!$A$2:$B$13,2,0)&amp;" "&amp;YEAR($J827)</f>
        <v>Jan 2023</v>
      </c>
      <c r="N827" s="34">
        <f t="shared" si="72"/>
        <v>44941</v>
      </c>
      <c r="O827" s="8">
        <f>IF(ISERROR(VLOOKUP($I827,Lookup!$H$2:$I$11,2,0)),"",VLOOKUP($I827,Lookup!$H$2:$I$11,2,0))</f>
        <v>0.1</v>
      </c>
      <c r="P827" s="8">
        <f>COUNTIF(J$4:J827,J827)</f>
        <v>15</v>
      </c>
      <c r="Q827" s="8">
        <f>COUNTIF(K$4:K827,K827)</f>
        <v>2</v>
      </c>
    </row>
    <row r="828" spans="1:17" x14ac:dyDescent="0.25">
      <c r="A828" s="35">
        <f t="shared" si="73"/>
        <v>50001</v>
      </c>
      <c r="B828" s="8">
        <f t="shared" si="74"/>
        <v>45016</v>
      </c>
      <c r="C828" s="8">
        <f t="shared" si="75"/>
        <v>44874</v>
      </c>
      <c r="D828" s="38">
        <f t="shared" si="76"/>
        <v>140084.01999999999</v>
      </c>
      <c r="E828" s="39">
        <f t="shared" si="77"/>
        <v>19</v>
      </c>
      <c r="F828" s="42" t="s">
        <v>296</v>
      </c>
      <c r="G828" s="42" t="s">
        <v>1652</v>
      </c>
      <c r="H828" s="42" t="s">
        <v>1653</v>
      </c>
      <c r="I828" s="42" t="s">
        <v>105</v>
      </c>
      <c r="J828" s="44">
        <v>45016</v>
      </c>
      <c r="K828" s="43">
        <v>50001</v>
      </c>
      <c r="L828" s="44">
        <v>44874</v>
      </c>
      <c r="M828" s="8" t="str">
        <f>VLOOKUP(MONTH($J828),Lookup!$A$2:$B$13,2,0)&amp;" "&amp;YEAR($J828)</f>
        <v>Mar 2023</v>
      </c>
      <c r="N828" s="34">
        <f t="shared" si="72"/>
        <v>45016</v>
      </c>
      <c r="O828" s="8">
        <f>IF(ISERROR(VLOOKUP($I828,Lookup!$H$2:$I$11,2,0)),"",VLOOKUP($I828,Lookup!$H$2:$I$11,2,0))</f>
        <v>0.02</v>
      </c>
      <c r="P828" s="8">
        <f>COUNTIF(J$4:J828,J828)</f>
        <v>10</v>
      </c>
      <c r="Q828" s="8">
        <f>COUNTIF(K$4:K828,K828)</f>
        <v>183</v>
      </c>
    </row>
    <row r="829" spans="1:17" x14ac:dyDescent="0.25">
      <c r="A829" s="35">
        <f t="shared" si="73"/>
        <v>50001</v>
      </c>
      <c r="B829" s="8">
        <f t="shared" si="74"/>
        <v>44985</v>
      </c>
      <c r="C829" s="8">
        <f t="shared" si="75"/>
        <v>44879</v>
      </c>
      <c r="D829" s="38">
        <f t="shared" si="76"/>
        <v>140081.01999999999</v>
      </c>
      <c r="E829" s="39">
        <f t="shared" si="77"/>
        <v>12</v>
      </c>
      <c r="F829" s="42" t="s">
        <v>106</v>
      </c>
      <c r="G829" s="42" t="s">
        <v>1654</v>
      </c>
      <c r="H829" s="42" t="s">
        <v>1654</v>
      </c>
      <c r="I829" s="42" t="s">
        <v>105</v>
      </c>
      <c r="J829" s="44">
        <v>44985</v>
      </c>
      <c r="K829" s="43">
        <v>50001</v>
      </c>
      <c r="L829" s="44">
        <v>44879</v>
      </c>
      <c r="M829" s="8" t="str">
        <f>VLOOKUP(MONTH($J829),Lookup!$A$2:$B$13,2,0)&amp;" "&amp;YEAR($J829)</f>
        <v>Feb 2023</v>
      </c>
      <c r="N829" s="34">
        <f t="shared" si="72"/>
        <v>44985</v>
      </c>
      <c r="O829" s="8">
        <f>IF(ISERROR(VLOOKUP($I829,Lookup!$H$2:$I$11,2,0)),"",VLOOKUP($I829,Lookup!$H$2:$I$11,2,0))</f>
        <v>0.02</v>
      </c>
      <c r="P829" s="8">
        <f>COUNTIF(J$4:J829,J829)</f>
        <v>32</v>
      </c>
      <c r="Q829" s="8">
        <f>COUNTIF(K$4:K829,K829)</f>
        <v>184</v>
      </c>
    </row>
    <row r="830" spans="1:17" x14ac:dyDescent="0.25">
      <c r="A830" s="35">
        <f t="shared" si="73"/>
        <v>350001</v>
      </c>
      <c r="B830" s="8">
        <f t="shared" si="74"/>
        <v>44907</v>
      </c>
      <c r="C830" s="8">
        <f t="shared" si="75"/>
        <v>44903</v>
      </c>
      <c r="D830" s="38">
        <f t="shared" si="76"/>
        <v>439825.02</v>
      </c>
      <c r="E830" s="39">
        <f t="shared" si="77"/>
        <v>1</v>
      </c>
      <c r="F830" s="42" t="s">
        <v>438</v>
      </c>
      <c r="G830" s="42" t="s">
        <v>1655</v>
      </c>
      <c r="H830" s="42" t="s">
        <v>1656</v>
      </c>
      <c r="I830" s="42" t="s">
        <v>105</v>
      </c>
      <c r="J830" s="44">
        <v>44907</v>
      </c>
      <c r="K830" s="43">
        <v>350001</v>
      </c>
      <c r="L830" s="44">
        <v>44903</v>
      </c>
      <c r="M830" s="8" t="str">
        <f>VLOOKUP(MONTH($J830),Lookup!$A$2:$B$13,2,0)&amp;" "&amp;YEAR($J830)</f>
        <v>Dec 2022</v>
      </c>
      <c r="N830" s="34">
        <f t="shared" si="72"/>
        <v>44907</v>
      </c>
      <c r="O830" s="8">
        <f>IF(ISERROR(VLOOKUP($I830,Lookup!$H$2:$I$11,2,0)),"",VLOOKUP($I830,Lookup!$H$2:$I$11,2,0))</f>
        <v>0.02</v>
      </c>
      <c r="P830" s="8">
        <f>COUNTIF(J$4:J830,J830)</f>
        <v>11</v>
      </c>
      <c r="Q830" s="8">
        <f>COUNTIF(K$4:K830,K830)</f>
        <v>3</v>
      </c>
    </row>
    <row r="831" spans="1:17" x14ac:dyDescent="0.25">
      <c r="A831" s="35">
        <f t="shared" si="73"/>
        <v>50000.01</v>
      </c>
      <c r="B831" s="8">
        <f t="shared" si="74"/>
        <v>44909</v>
      </c>
      <c r="C831" s="8">
        <f t="shared" si="75"/>
        <v>44873</v>
      </c>
      <c r="D831" s="38">
        <f t="shared" si="76"/>
        <v>139798.03</v>
      </c>
      <c r="E831" s="39">
        <f t="shared" si="77"/>
        <v>23</v>
      </c>
      <c r="F831" s="42" t="s">
        <v>227</v>
      </c>
      <c r="G831" s="42" t="s">
        <v>1657</v>
      </c>
      <c r="H831" s="42" t="s">
        <v>1657</v>
      </c>
      <c r="I831" s="42" t="s">
        <v>105</v>
      </c>
      <c r="J831" s="44">
        <v>44909</v>
      </c>
      <c r="K831" s="43">
        <v>50000.01</v>
      </c>
      <c r="L831" s="44">
        <v>44873</v>
      </c>
      <c r="M831" s="8" t="str">
        <f>VLOOKUP(MONTH($J831),Lookup!$A$2:$B$13,2,0)&amp;" "&amp;YEAR($J831)</f>
        <v>Dec 2022</v>
      </c>
      <c r="N831" s="34">
        <f t="shared" si="72"/>
        <v>44909</v>
      </c>
      <c r="O831" s="8">
        <f>IF(ISERROR(VLOOKUP($I831,Lookup!$H$2:$I$11,2,0)),"",VLOOKUP($I831,Lookup!$H$2:$I$11,2,0))</f>
        <v>0.02</v>
      </c>
      <c r="P831" s="8">
        <f>COUNTIF(J$4:J831,J831)</f>
        <v>8</v>
      </c>
      <c r="Q831" s="8">
        <f>COUNTIF(K$4:K831,K831)</f>
        <v>8</v>
      </c>
    </row>
    <row r="832" spans="1:17" x14ac:dyDescent="0.25">
      <c r="A832" s="35">
        <f t="shared" si="73"/>
        <v>200001</v>
      </c>
      <c r="B832" s="8">
        <f t="shared" si="74"/>
        <v>44938</v>
      </c>
      <c r="C832" s="8">
        <f t="shared" si="75"/>
        <v>44900</v>
      </c>
      <c r="D832" s="38">
        <f t="shared" si="76"/>
        <v>289865.09999999998</v>
      </c>
      <c r="E832" s="39">
        <f t="shared" si="77"/>
        <v>21</v>
      </c>
      <c r="F832" s="42" t="s">
        <v>103</v>
      </c>
      <c r="G832" s="42" t="s">
        <v>1658</v>
      </c>
      <c r="H832" s="42" t="s">
        <v>1659</v>
      </c>
      <c r="I832" s="42" t="s">
        <v>102</v>
      </c>
      <c r="J832" s="44">
        <v>44938</v>
      </c>
      <c r="K832" s="43">
        <v>200001</v>
      </c>
      <c r="L832" s="44">
        <v>44900</v>
      </c>
      <c r="M832" s="8" t="str">
        <f>VLOOKUP(MONTH($J832),Lookup!$A$2:$B$13,2,0)&amp;" "&amp;YEAR($J832)</f>
        <v>Jan 2023</v>
      </c>
      <c r="N832" s="34">
        <f t="shared" si="72"/>
        <v>44938</v>
      </c>
      <c r="O832" s="8">
        <f>IF(ISERROR(VLOOKUP($I832,Lookup!$H$2:$I$11,2,0)),"",VLOOKUP($I832,Lookup!$H$2:$I$11,2,0))</f>
        <v>0.1</v>
      </c>
      <c r="P832" s="8">
        <f>COUNTIF(J$4:J832,J832)</f>
        <v>9</v>
      </c>
      <c r="Q832" s="8">
        <f>COUNTIF(K$4:K832,K832)</f>
        <v>17</v>
      </c>
    </row>
    <row r="833" spans="1:17" x14ac:dyDescent="0.25">
      <c r="A833" s="35">
        <f t="shared" si="73"/>
        <v>55001</v>
      </c>
      <c r="B833" s="8">
        <f t="shared" si="74"/>
        <v>44921</v>
      </c>
      <c r="C833" s="8">
        <f t="shared" si="75"/>
        <v>44887</v>
      </c>
      <c r="D833" s="38">
        <f t="shared" si="76"/>
        <v>144830.01999999999</v>
      </c>
      <c r="E833" s="39">
        <f t="shared" si="77"/>
        <v>8</v>
      </c>
      <c r="F833" s="42" t="s">
        <v>299</v>
      </c>
      <c r="G833" s="42" t="s">
        <v>1660</v>
      </c>
      <c r="H833" s="42" t="s">
        <v>1661</v>
      </c>
      <c r="I833" s="42" t="s">
        <v>105</v>
      </c>
      <c r="J833" s="44">
        <v>44921</v>
      </c>
      <c r="K833" s="43">
        <v>55001</v>
      </c>
      <c r="L833" s="44">
        <v>44887</v>
      </c>
      <c r="M833" s="8" t="str">
        <f>VLOOKUP(MONTH($J833),Lookup!$A$2:$B$13,2,0)&amp;" "&amp;YEAR($J833)</f>
        <v>Dec 2022</v>
      </c>
      <c r="N833" s="34">
        <f t="shared" si="72"/>
        <v>44921</v>
      </c>
      <c r="O833" s="8">
        <f>IF(ISERROR(VLOOKUP($I833,Lookup!$H$2:$I$11,2,0)),"",VLOOKUP($I833,Lookup!$H$2:$I$11,2,0))</f>
        <v>0.02</v>
      </c>
      <c r="P833" s="8">
        <f>COUNTIF(J$4:J833,J833)</f>
        <v>10</v>
      </c>
      <c r="Q833" s="8">
        <f>COUNTIF(K$4:K833,K833)</f>
        <v>11</v>
      </c>
    </row>
    <row r="834" spans="1:17" x14ac:dyDescent="0.25">
      <c r="A834" s="35">
        <f t="shared" si="73"/>
        <v>100000</v>
      </c>
      <c r="B834" s="8">
        <f t="shared" si="74"/>
        <v>44957</v>
      </c>
      <c r="C834" s="8">
        <f t="shared" si="75"/>
        <v>44907</v>
      </c>
      <c r="D834" s="38">
        <f t="shared" si="76"/>
        <v>189952.1</v>
      </c>
      <c r="E834" s="39">
        <f t="shared" si="77"/>
        <v>12</v>
      </c>
      <c r="F834" s="42" t="s">
        <v>198</v>
      </c>
      <c r="G834" s="42" t="s">
        <v>1662</v>
      </c>
      <c r="H834" s="42" t="s">
        <v>1663</v>
      </c>
      <c r="I834" s="42" t="s">
        <v>102</v>
      </c>
      <c r="J834" s="44">
        <v>44957</v>
      </c>
      <c r="K834" s="43">
        <v>100000</v>
      </c>
      <c r="L834" s="44">
        <v>44907</v>
      </c>
      <c r="M834" s="8" t="str">
        <f>VLOOKUP(MONTH($J834),Lookup!$A$2:$B$13,2,0)&amp;" "&amp;YEAR($J834)</f>
        <v>Jan 2023</v>
      </c>
      <c r="N834" s="34">
        <f t="shared" si="72"/>
        <v>44957</v>
      </c>
      <c r="O834" s="8">
        <f>IF(ISERROR(VLOOKUP($I834,Lookup!$H$2:$I$11,2,0)),"",VLOOKUP($I834,Lookup!$H$2:$I$11,2,0))</f>
        <v>0.1</v>
      </c>
      <c r="P834" s="8">
        <f>COUNTIF(J$4:J834,J834)</f>
        <v>55</v>
      </c>
      <c r="Q834" s="8">
        <f>COUNTIF(K$4:K834,K834)</f>
        <v>33</v>
      </c>
    </row>
    <row r="835" spans="1:17" x14ac:dyDescent="0.25">
      <c r="A835" s="35">
        <f t="shared" si="73"/>
        <v>100001</v>
      </c>
      <c r="B835" s="8">
        <f t="shared" si="74"/>
        <v>44915</v>
      </c>
      <c r="C835" s="8">
        <f t="shared" si="75"/>
        <v>44875</v>
      </c>
      <c r="D835" s="38">
        <f t="shared" si="76"/>
        <v>189850.02</v>
      </c>
      <c r="E835" s="39">
        <f t="shared" si="77"/>
        <v>16</v>
      </c>
      <c r="F835" s="42" t="s">
        <v>114</v>
      </c>
      <c r="G835" s="42" t="s">
        <v>1664</v>
      </c>
      <c r="H835" s="42" t="s">
        <v>1664</v>
      </c>
      <c r="I835" s="42" t="s">
        <v>105</v>
      </c>
      <c r="J835" s="44">
        <v>44915</v>
      </c>
      <c r="K835" s="43">
        <v>100001</v>
      </c>
      <c r="L835" s="44">
        <v>44875</v>
      </c>
      <c r="M835" s="8" t="str">
        <f>VLOOKUP(MONTH($J835),Lookup!$A$2:$B$13,2,0)&amp;" "&amp;YEAR($J835)</f>
        <v>Dec 2022</v>
      </c>
      <c r="N835" s="34">
        <f t="shared" si="72"/>
        <v>44915</v>
      </c>
      <c r="O835" s="8">
        <f>IF(ISERROR(VLOOKUP($I835,Lookup!$H$2:$I$11,2,0)),"",VLOOKUP($I835,Lookup!$H$2:$I$11,2,0))</f>
        <v>0.02</v>
      </c>
      <c r="P835" s="8">
        <f>COUNTIF(J$4:J835,J835)</f>
        <v>9</v>
      </c>
      <c r="Q835" s="8">
        <f>COUNTIF(K$4:K835,K835)</f>
        <v>50</v>
      </c>
    </row>
    <row r="836" spans="1:17" ht="30" x14ac:dyDescent="0.25">
      <c r="A836" s="35">
        <f t="shared" si="73"/>
        <v>95000</v>
      </c>
      <c r="B836" s="8">
        <f t="shared" si="74"/>
        <v>44927</v>
      </c>
      <c r="C836" s="8">
        <f t="shared" si="75"/>
        <v>44902</v>
      </c>
      <c r="D836" s="38">
        <f t="shared" si="76"/>
        <v>184862.02</v>
      </c>
      <c r="E836" s="39">
        <f t="shared" si="77"/>
        <v>26</v>
      </c>
      <c r="F836" s="42" t="s">
        <v>254</v>
      </c>
      <c r="G836" s="42" t="s">
        <v>1665</v>
      </c>
      <c r="H836" s="42" t="s">
        <v>1666</v>
      </c>
      <c r="I836" s="42" t="s">
        <v>105</v>
      </c>
      <c r="J836" s="44">
        <v>44927</v>
      </c>
      <c r="K836" s="43">
        <v>95000</v>
      </c>
      <c r="L836" s="44">
        <v>44902</v>
      </c>
      <c r="M836" s="8" t="str">
        <f>VLOOKUP(MONTH($J836),Lookup!$A$2:$B$13,2,0)&amp;" "&amp;YEAR($J836)</f>
        <v>Jan 2023</v>
      </c>
      <c r="N836" s="34">
        <f t="shared" ref="N836:N899" si="78">IF(ISBLANK($J836),"1/1/9999",J836)</f>
        <v>44927</v>
      </c>
      <c r="O836" s="8">
        <f>IF(ISERROR(VLOOKUP($I836,Lookup!$H$2:$I$11,2,0)),"",VLOOKUP($I836,Lookup!$H$2:$I$11,2,0))</f>
        <v>0.02</v>
      </c>
      <c r="P836" s="8">
        <f>COUNTIF(J$4:J836,J836)</f>
        <v>31</v>
      </c>
      <c r="Q836" s="8">
        <f>COUNTIF(K$4:K836,K836)</f>
        <v>2</v>
      </c>
    </row>
    <row r="837" spans="1:17" x14ac:dyDescent="0.25">
      <c r="A837" s="35">
        <f t="shared" ref="A837:A900" si="79">K837</f>
        <v>50000</v>
      </c>
      <c r="B837" s="8">
        <f t="shared" ref="B837:B900" si="80">J837</f>
        <v>44932</v>
      </c>
      <c r="C837" s="8">
        <f t="shared" ref="C837:C900" si="81">L837</f>
        <v>44881</v>
      </c>
      <c r="D837" s="38">
        <f t="shared" ref="D837:D900" si="82">SUM(A837:C837)+SUM(O837:Q837)</f>
        <v>139923.01999999999</v>
      </c>
      <c r="E837" s="39">
        <f t="shared" ref="E837:E900" si="83">IF($D837="","",COUNTIFS($F$4:$F$5000,$F837,$D$4:$D$5000,"&gt;"&amp;$D837))</f>
        <v>14</v>
      </c>
      <c r="F837" s="42" t="s">
        <v>193</v>
      </c>
      <c r="G837" s="42" t="s">
        <v>1667</v>
      </c>
      <c r="H837" s="42" t="s">
        <v>1668</v>
      </c>
      <c r="I837" s="42" t="s">
        <v>105</v>
      </c>
      <c r="J837" s="44">
        <v>44932</v>
      </c>
      <c r="K837" s="43">
        <v>50000</v>
      </c>
      <c r="L837" s="44">
        <v>44881</v>
      </c>
      <c r="M837" s="8" t="str">
        <f>VLOOKUP(MONTH($J837),Lookup!$A$2:$B$13,2,0)&amp;" "&amp;YEAR($J837)</f>
        <v>Jan 2023</v>
      </c>
      <c r="N837" s="34">
        <f t="shared" si="78"/>
        <v>44932</v>
      </c>
      <c r="O837" s="8">
        <f>IF(ISERROR(VLOOKUP($I837,Lookup!$H$2:$I$11,2,0)),"",VLOOKUP($I837,Lookup!$H$2:$I$11,2,0))</f>
        <v>0.02</v>
      </c>
      <c r="P837" s="8">
        <f>COUNTIF(J$4:J837,J837)</f>
        <v>7</v>
      </c>
      <c r="Q837" s="8">
        <f>COUNTIF(K$4:K837,K837)</f>
        <v>103</v>
      </c>
    </row>
    <row r="838" spans="1:17" x14ac:dyDescent="0.25">
      <c r="A838" s="35">
        <f t="shared" si="79"/>
        <v>50001</v>
      </c>
      <c r="B838" s="8">
        <f t="shared" si="80"/>
        <v>44941</v>
      </c>
      <c r="C838" s="8">
        <f t="shared" si="81"/>
        <v>44894</v>
      </c>
      <c r="D838" s="38">
        <f t="shared" si="82"/>
        <v>140037.01999999999</v>
      </c>
      <c r="E838" s="39">
        <f t="shared" si="83"/>
        <v>27</v>
      </c>
      <c r="F838" s="42" t="s">
        <v>281</v>
      </c>
      <c r="G838" s="42" t="s">
        <v>1669</v>
      </c>
      <c r="H838" s="42" t="s">
        <v>1670</v>
      </c>
      <c r="I838" s="42" t="s">
        <v>105</v>
      </c>
      <c r="J838" s="44">
        <v>44941</v>
      </c>
      <c r="K838" s="43">
        <v>50001</v>
      </c>
      <c r="L838" s="44">
        <v>44894</v>
      </c>
      <c r="M838" s="8" t="str">
        <f>VLOOKUP(MONTH($J838),Lookup!$A$2:$B$13,2,0)&amp;" "&amp;YEAR($J838)</f>
        <v>Jan 2023</v>
      </c>
      <c r="N838" s="34">
        <f t="shared" si="78"/>
        <v>44941</v>
      </c>
      <c r="O838" s="8">
        <f>IF(ISERROR(VLOOKUP($I838,Lookup!$H$2:$I$11,2,0)),"",VLOOKUP($I838,Lookup!$H$2:$I$11,2,0))</f>
        <v>0.02</v>
      </c>
      <c r="P838" s="8">
        <f>COUNTIF(J$4:J838,J838)</f>
        <v>16</v>
      </c>
      <c r="Q838" s="8">
        <f>COUNTIF(K$4:K838,K838)</f>
        <v>185</v>
      </c>
    </row>
    <row r="839" spans="1:17" x14ac:dyDescent="0.25">
      <c r="A839" s="35">
        <f t="shared" si="79"/>
        <v>200000</v>
      </c>
      <c r="B839" s="8">
        <f t="shared" si="80"/>
        <v>44910</v>
      </c>
      <c r="C839" s="8">
        <f t="shared" si="81"/>
        <v>44903</v>
      </c>
      <c r="D839" s="38">
        <f t="shared" si="82"/>
        <v>289849.09999999998</v>
      </c>
      <c r="E839" s="39">
        <f t="shared" si="83"/>
        <v>4</v>
      </c>
      <c r="F839" s="42" t="s">
        <v>392</v>
      </c>
      <c r="G839" s="42" t="s">
        <v>1671</v>
      </c>
      <c r="H839" s="42" t="s">
        <v>1671</v>
      </c>
      <c r="I839" s="42" t="s">
        <v>102</v>
      </c>
      <c r="J839" s="44">
        <v>44910</v>
      </c>
      <c r="K839" s="43">
        <v>200000</v>
      </c>
      <c r="L839" s="44">
        <v>44903</v>
      </c>
      <c r="M839" s="8" t="str">
        <f>VLOOKUP(MONTH($J839),Lookup!$A$2:$B$13,2,0)&amp;" "&amp;YEAR($J839)</f>
        <v>Dec 2022</v>
      </c>
      <c r="N839" s="34">
        <f t="shared" si="78"/>
        <v>44910</v>
      </c>
      <c r="O839" s="8">
        <f>IF(ISERROR(VLOOKUP($I839,Lookup!$H$2:$I$11,2,0)),"",VLOOKUP($I839,Lookup!$H$2:$I$11,2,0))</f>
        <v>0.1</v>
      </c>
      <c r="P839" s="8">
        <f>COUNTIF(J$4:J839,J839)</f>
        <v>18</v>
      </c>
      <c r="Q839" s="8">
        <f>COUNTIF(K$4:K839,K839)</f>
        <v>18</v>
      </c>
    </row>
    <row r="840" spans="1:17" x14ac:dyDescent="0.25">
      <c r="A840" s="35">
        <f t="shared" si="79"/>
        <v>50001</v>
      </c>
      <c r="B840" s="8">
        <f t="shared" si="80"/>
        <v>45301</v>
      </c>
      <c r="C840" s="8">
        <f t="shared" si="81"/>
        <v>44895</v>
      </c>
      <c r="D840" s="38">
        <f t="shared" si="82"/>
        <v>140384.01999999999</v>
      </c>
      <c r="E840" s="39">
        <f t="shared" si="83"/>
        <v>18</v>
      </c>
      <c r="F840" s="42" t="s">
        <v>296</v>
      </c>
      <c r="G840" s="42" t="s">
        <v>1672</v>
      </c>
      <c r="H840" s="42" t="s">
        <v>1673</v>
      </c>
      <c r="I840" s="42" t="s">
        <v>105</v>
      </c>
      <c r="J840" s="44">
        <v>45301</v>
      </c>
      <c r="K840" s="43">
        <v>50001</v>
      </c>
      <c r="L840" s="44">
        <v>44895</v>
      </c>
      <c r="M840" s="8" t="str">
        <f>VLOOKUP(MONTH($J840),Lookup!$A$2:$B$13,2,0)&amp;" "&amp;YEAR($J840)</f>
        <v>Jan 2024</v>
      </c>
      <c r="N840" s="34">
        <f t="shared" si="78"/>
        <v>45301</v>
      </c>
      <c r="O840" s="8">
        <f>IF(ISERROR(VLOOKUP($I840,Lookup!$H$2:$I$11,2,0)),"",VLOOKUP($I840,Lookup!$H$2:$I$11,2,0))</f>
        <v>0.02</v>
      </c>
      <c r="P840" s="8">
        <f>COUNTIF(J$4:J840,J840)</f>
        <v>1</v>
      </c>
      <c r="Q840" s="8">
        <f>COUNTIF(K$4:K840,K840)</f>
        <v>186</v>
      </c>
    </row>
    <row r="841" spans="1:17" x14ac:dyDescent="0.25">
      <c r="A841" s="35">
        <f t="shared" si="79"/>
        <v>100000</v>
      </c>
      <c r="B841" s="8">
        <f t="shared" si="80"/>
        <v>44938</v>
      </c>
      <c r="C841" s="8">
        <f t="shared" si="81"/>
        <v>44909</v>
      </c>
      <c r="D841" s="38">
        <f t="shared" si="82"/>
        <v>189891.02</v>
      </c>
      <c r="E841" s="39">
        <f t="shared" si="83"/>
        <v>8</v>
      </c>
      <c r="F841" s="42" t="s">
        <v>296</v>
      </c>
      <c r="G841" s="42" t="s">
        <v>1674</v>
      </c>
      <c r="H841" s="42" t="s">
        <v>1675</v>
      </c>
      <c r="I841" s="42" t="s">
        <v>105</v>
      </c>
      <c r="J841" s="44">
        <v>44938</v>
      </c>
      <c r="K841" s="43">
        <v>100000</v>
      </c>
      <c r="L841" s="44">
        <v>44909</v>
      </c>
      <c r="M841" s="8" t="str">
        <f>VLOOKUP(MONTH($J841),Lookup!$A$2:$B$13,2,0)&amp;" "&amp;YEAR($J841)</f>
        <v>Jan 2023</v>
      </c>
      <c r="N841" s="34">
        <f t="shared" si="78"/>
        <v>44938</v>
      </c>
      <c r="O841" s="8">
        <f>IF(ISERROR(VLOOKUP($I841,Lookup!$H$2:$I$11,2,0)),"",VLOOKUP($I841,Lookup!$H$2:$I$11,2,0))</f>
        <v>0.02</v>
      </c>
      <c r="P841" s="8">
        <f>COUNTIF(J$4:J841,J841)</f>
        <v>10</v>
      </c>
      <c r="Q841" s="8">
        <f>COUNTIF(K$4:K841,K841)</f>
        <v>34</v>
      </c>
    </row>
    <row r="842" spans="1:17" x14ac:dyDescent="0.25">
      <c r="A842" s="35">
        <f t="shared" si="79"/>
        <v>50001</v>
      </c>
      <c r="B842" s="8">
        <f t="shared" si="80"/>
        <v>44926</v>
      </c>
      <c r="C842" s="8">
        <f t="shared" si="81"/>
        <v>44907</v>
      </c>
      <c r="D842" s="38">
        <f t="shared" si="82"/>
        <v>140101.01999999999</v>
      </c>
      <c r="E842" s="39">
        <f t="shared" si="83"/>
        <v>13</v>
      </c>
      <c r="F842" s="42" t="s">
        <v>176</v>
      </c>
      <c r="G842" s="42" t="s">
        <v>1676</v>
      </c>
      <c r="H842" s="42" t="s">
        <v>1677</v>
      </c>
      <c r="I842" s="42" t="s">
        <v>105</v>
      </c>
      <c r="J842" s="44">
        <v>44926</v>
      </c>
      <c r="K842" s="43">
        <v>50001</v>
      </c>
      <c r="L842" s="44">
        <v>44907</v>
      </c>
      <c r="M842" s="8" t="str">
        <f>VLOOKUP(MONTH($J842),Lookup!$A$2:$B$13,2,0)&amp;" "&amp;YEAR($J842)</f>
        <v>Dec 2022</v>
      </c>
      <c r="N842" s="34">
        <f t="shared" si="78"/>
        <v>44926</v>
      </c>
      <c r="O842" s="8">
        <f>IF(ISERROR(VLOOKUP($I842,Lookup!$H$2:$I$11,2,0)),"",VLOOKUP($I842,Lookup!$H$2:$I$11,2,0))</f>
        <v>0.02</v>
      </c>
      <c r="P842" s="8">
        <f>COUNTIF(J$4:J842,J842)</f>
        <v>80</v>
      </c>
      <c r="Q842" s="8">
        <f>COUNTIF(K$4:K842,K842)</f>
        <v>187</v>
      </c>
    </row>
    <row r="843" spans="1:17" x14ac:dyDescent="0.25">
      <c r="A843" s="35">
        <f t="shared" si="79"/>
        <v>100001</v>
      </c>
      <c r="B843" s="8">
        <f t="shared" si="80"/>
        <v>44904</v>
      </c>
      <c r="C843" s="8">
        <f t="shared" si="81"/>
        <v>44897</v>
      </c>
      <c r="D843" s="38">
        <f t="shared" si="82"/>
        <v>189859.1</v>
      </c>
      <c r="E843" s="39">
        <f t="shared" si="83"/>
        <v>2</v>
      </c>
      <c r="F843" s="42" t="s">
        <v>183</v>
      </c>
      <c r="G843" s="42" t="s">
        <v>1678</v>
      </c>
      <c r="H843" s="42" t="s">
        <v>1679</v>
      </c>
      <c r="I843" s="42" t="s">
        <v>102</v>
      </c>
      <c r="J843" s="44">
        <v>44904</v>
      </c>
      <c r="K843" s="43">
        <v>100001</v>
      </c>
      <c r="L843" s="44">
        <v>44897</v>
      </c>
      <c r="M843" s="8" t="str">
        <f>VLOOKUP(MONTH($J843),Lookup!$A$2:$B$13,2,0)&amp;" "&amp;YEAR($J843)</f>
        <v>Dec 2022</v>
      </c>
      <c r="N843" s="34">
        <f t="shared" si="78"/>
        <v>44904</v>
      </c>
      <c r="O843" s="8">
        <f>IF(ISERROR(VLOOKUP($I843,Lookup!$H$2:$I$11,2,0)),"",VLOOKUP($I843,Lookup!$H$2:$I$11,2,0))</f>
        <v>0.1</v>
      </c>
      <c r="P843" s="8">
        <f>COUNTIF(J$4:J843,J843)</f>
        <v>6</v>
      </c>
      <c r="Q843" s="8">
        <f>COUNTIF(K$4:K843,K843)</f>
        <v>51</v>
      </c>
    </row>
    <row r="844" spans="1:17" x14ac:dyDescent="0.25">
      <c r="A844" s="35">
        <f t="shared" si="79"/>
        <v>50001</v>
      </c>
      <c r="B844" s="8">
        <f t="shared" si="80"/>
        <v>44926</v>
      </c>
      <c r="C844" s="8">
        <f t="shared" si="81"/>
        <v>44895</v>
      </c>
      <c r="D844" s="38">
        <f t="shared" si="82"/>
        <v>140091.01999999999</v>
      </c>
      <c r="E844" s="39">
        <f t="shared" si="83"/>
        <v>15</v>
      </c>
      <c r="F844" s="42" t="s">
        <v>392</v>
      </c>
      <c r="G844" s="42" t="s">
        <v>1680</v>
      </c>
      <c r="H844" s="42" t="s">
        <v>1681</v>
      </c>
      <c r="I844" s="42" t="s">
        <v>105</v>
      </c>
      <c r="J844" s="44">
        <v>44926</v>
      </c>
      <c r="K844" s="43">
        <v>50001</v>
      </c>
      <c r="L844" s="44">
        <v>44895</v>
      </c>
      <c r="M844" s="8" t="str">
        <f>VLOOKUP(MONTH($J844),Lookup!$A$2:$B$13,2,0)&amp;" "&amp;YEAR($J844)</f>
        <v>Dec 2022</v>
      </c>
      <c r="N844" s="34">
        <f t="shared" si="78"/>
        <v>44926</v>
      </c>
      <c r="O844" s="8">
        <f>IF(ISERROR(VLOOKUP($I844,Lookup!$H$2:$I$11,2,0)),"",VLOOKUP($I844,Lookup!$H$2:$I$11,2,0))</f>
        <v>0.02</v>
      </c>
      <c r="P844" s="8">
        <f>COUNTIF(J$4:J844,J844)</f>
        <v>81</v>
      </c>
      <c r="Q844" s="8">
        <f>COUNTIF(K$4:K844,K844)</f>
        <v>188</v>
      </c>
    </row>
    <row r="845" spans="1:17" x14ac:dyDescent="0.25">
      <c r="A845" s="35">
        <f t="shared" si="79"/>
        <v>240000</v>
      </c>
      <c r="B845" s="8">
        <f t="shared" si="80"/>
        <v>44993</v>
      </c>
      <c r="C845" s="8">
        <f t="shared" si="81"/>
        <v>44903</v>
      </c>
      <c r="D845" s="38">
        <f t="shared" si="82"/>
        <v>329899.09999999998</v>
      </c>
      <c r="E845" s="39">
        <f t="shared" si="83"/>
        <v>2</v>
      </c>
      <c r="F845" s="42" t="s">
        <v>222</v>
      </c>
      <c r="G845" s="42" t="s">
        <v>1682</v>
      </c>
      <c r="H845" s="42" t="s">
        <v>1683</v>
      </c>
      <c r="I845" s="42" t="s">
        <v>102</v>
      </c>
      <c r="J845" s="44">
        <v>44993</v>
      </c>
      <c r="K845" s="43">
        <v>240000</v>
      </c>
      <c r="L845" s="44">
        <v>44903</v>
      </c>
      <c r="M845" s="8" t="str">
        <f>VLOOKUP(MONTH($J845),Lookup!$A$2:$B$13,2,0)&amp;" "&amp;YEAR($J845)</f>
        <v>Mar 2023</v>
      </c>
      <c r="N845" s="34">
        <f t="shared" si="78"/>
        <v>44993</v>
      </c>
      <c r="O845" s="8">
        <f>IF(ISERROR(VLOOKUP($I845,Lookup!$H$2:$I$11,2,0)),"",VLOOKUP($I845,Lookup!$H$2:$I$11,2,0))</f>
        <v>0.1</v>
      </c>
      <c r="P845" s="8">
        <f>COUNTIF(J$4:J845,J845)</f>
        <v>1</v>
      </c>
      <c r="Q845" s="8">
        <f>COUNTIF(K$4:K845,K845)</f>
        <v>2</v>
      </c>
    </row>
    <row r="846" spans="1:17" x14ac:dyDescent="0.25">
      <c r="A846" s="35">
        <f t="shared" si="79"/>
        <v>50001</v>
      </c>
      <c r="B846" s="8">
        <f t="shared" si="80"/>
        <v>44896</v>
      </c>
      <c r="C846" s="8">
        <f t="shared" si="81"/>
        <v>44895</v>
      </c>
      <c r="D846" s="38">
        <f t="shared" si="82"/>
        <v>139999.01999999999</v>
      </c>
      <c r="E846" s="39">
        <f t="shared" si="83"/>
        <v>20</v>
      </c>
      <c r="F846" s="42" t="s">
        <v>125</v>
      </c>
      <c r="G846" s="42" t="s">
        <v>1684</v>
      </c>
      <c r="H846" s="42" t="s">
        <v>1685</v>
      </c>
      <c r="I846" s="42" t="s">
        <v>105</v>
      </c>
      <c r="J846" s="44">
        <v>44896</v>
      </c>
      <c r="K846" s="43">
        <v>50001</v>
      </c>
      <c r="L846" s="44">
        <v>44895</v>
      </c>
      <c r="M846" s="8" t="str">
        <f>VLOOKUP(MONTH($J846),Lookup!$A$2:$B$13,2,0)&amp;" "&amp;YEAR($J846)</f>
        <v>Dec 2022</v>
      </c>
      <c r="N846" s="34">
        <f t="shared" si="78"/>
        <v>44896</v>
      </c>
      <c r="O846" s="8">
        <f>IF(ISERROR(VLOOKUP($I846,Lookup!$H$2:$I$11,2,0)),"",VLOOKUP($I846,Lookup!$H$2:$I$11,2,0))</f>
        <v>0.02</v>
      </c>
      <c r="P846" s="8">
        <f>COUNTIF(J$4:J846,J846)</f>
        <v>18</v>
      </c>
      <c r="Q846" s="8">
        <f>COUNTIF(K$4:K846,K846)</f>
        <v>189</v>
      </c>
    </row>
    <row r="847" spans="1:17" x14ac:dyDescent="0.25">
      <c r="A847" s="35">
        <f t="shared" si="79"/>
        <v>75000</v>
      </c>
      <c r="B847" s="8">
        <f t="shared" si="80"/>
        <v>44896</v>
      </c>
      <c r="C847" s="8">
        <f t="shared" si="81"/>
        <v>44908</v>
      </c>
      <c r="D847" s="38">
        <f t="shared" si="82"/>
        <v>164846.1</v>
      </c>
      <c r="E847" s="39">
        <f t="shared" si="83"/>
        <v>8</v>
      </c>
      <c r="F847" s="42" t="s">
        <v>309</v>
      </c>
      <c r="G847" s="42" t="s">
        <v>1686</v>
      </c>
      <c r="H847" s="42" t="s">
        <v>1687</v>
      </c>
      <c r="I847" s="42" t="s">
        <v>102</v>
      </c>
      <c r="J847" s="44">
        <v>44896</v>
      </c>
      <c r="K847" s="43">
        <v>75000</v>
      </c>
      <c r="L847" s="44">
        <v>44908</v>
      </c>
      <c r="M847" s="8" t="str">
        <f>VLOOKUP(MONTH($J847),Lookup!$A$2:$B$13,2,0)&amp;" "&amp;YEAR($J847)</f>
        <v>Dec 2022</v>
      </c>
      <c r="N847" s="34">
        <f t="shared" si="78"/>
        <v>44896</v>
      </c>
      <c r="O847" s="8">
        <f>IF(ISERROR(VLOOKUP($I847,Lookup!$H$2:$I$11,2,0)),"",VLOOKUP($I847,Lookup!$H$2:$I$11,2,0))</f>
        <v>0.1</v>
      </c>
      <c r="P847" s="8">
        <f>COUNTIF(J$4:J847,J847)</f>
        <v>19</v>
      </c>
      <c r="Q847" s="8">
        <f>COUNTIF(K$4:K847,K847)</f>
        <v>23</v>
      </c>
    </row>
    <row r="848" spans="1:17" x14ac:dyDescent="0.25">
      <c r="A848" s="35">
        <f t="shared" si="79"/>
        <v>50001</v>
      </c>
      <c r="B848" s="8">
        <f t="shared" si="80"/>
        <v>44915</v>
      </c>
      <c r="C848" s="8">
        <f t="shared" si="81"/>
        <v>44903</v>
      </c>
      <c r="D848" s="38">
        <f t="shared" si="82"/>
        <v>140019.01999999999</v>
      </c>
      <c r="E848" s="39">
        <f t="shared" si="83"/>
        <v>9</v>
      </c>
      <c r="F848" s="42" t="s">
        <v>371</v>
      </c>
      <c r="G848" s="42" t="s">
        <v>1688</v>
      </c>
      <c r="H848" s="42" t="s">
        <v>1689</v>
      </c>
      <c r="I848" s="42" t="s">
        <v>105</v>
      </c>
      <c r="J848" s="44">
        <v>44915</v>
      </c>
      <c r="K848" s="43">
        <v>50001</v>
      </c>
      <c r="L848" s="44">
        <v>44903</v>
      </c>
      <c r="M848" s="8" t="str">
        <f>VLOOKUP(MONTH($J848),Lookup!$A$2:$B$13,2,0)&amp;" "&amp;YEAR($J848)</f>
        <v>Dec 2022</v>
      </c>
      <c r="N848" s="34">
        <f t="shared" si="78"/>
        <v>44915</v>
      </c>
      <c r="O848" s="8">
        <f>IF(ISERROR(VLOOKUP($I848,Lookup!$H$2:$I$11,2,0)),"",VLOOKUP($I848,Lookup!$H$2:$I$11,2,0))</f>
        <v>0.02</v>
      </c>
      <c r="P848" s="8">
        <f>COUNTIF(J$4:J848,J848)</f>
        <v>10</v>
      </c>
      <c r="Q848" s="8">
        <f>COUNTIF(K$4:K848,K848)</f>
        <v>190</v>
      </c>
    </row>
    <row r="849" spans="1:17" x14ac:dyDescent="0.25">
      <c r="A849" s="35">
        <f t="shared" si="79"/>
        <v>50000</v>
      </c>
      <c r="B849" s="8">
        <f t="shared" si="80"/>
        <v>44944</v>
      </c>
      <c r="C849" s="8">
        <f t="shared" si="81"/>
        <v>44873</v>
      </c>
      <c r="D849" s="38">
        <f t="shared" si="82"/>
        <v>139936.01999999999</v>
      </c>
      <c r="E849" s="39">
        <f t="shared" si="83"/>
        <v>14</v>
      </c>
      <c r="F849" s="42" t="s">
        <v>188</v>
      </c>
      <c r="G849" s="42" t="s">
        <v>1690</v>
      </c>
      <c r="H849" s="42" t="s">
        <v>1691</v>
      </c>
      <c r="I849" s="42" t="s">
        <v>105</v>
      </c>
      <c r="J849" s="44">
        <v>44944</v>
      </c>
      <c r="K849" s="43">
        <v>50000</v>
      </c>
      <c r="L849" s="44">
        <v>44873</v>
      </c>
      <c r="M849" s="8" t="str">
        <f>VLOOKUP(MONTH($J849),Lookup!$A$2:$B$13,2,0)&amp;" "&amp;YEAR($J849)</f>
        <v>Jan 2023</v>
      </c>
      <c r="N849" s="34">
        <f t="shared" si="78"/>
        <v>44944</v>
      </c>
      <c r="O849" s="8">
        <f>IF(ISERROR(VLOOKUP($I849,Lookup!$H$2:$I$11,2,0)),"",VLOOKUP($I849,Lookup!$H$2:$I$11,2,0))</f>
        <v>0.02</v>
      </c>
      <c r="P849" s="8">
        <f>COUNTIF(J$4:J849,J849)</f>
        <v>15</v>
      </c>
      <c r="Q849" s="8">
        <f>COUNTIF(K$4:K849,K849)</f>
        <v>104</v>
      </c>
    </row>
    <row r="850" spans="1:17" x14ac:dyDescent="0.25">
      <c r="A850" s="35">
        <f t="shared" si="79"/>
        <v>50001</v>
      </c>
      <c r="B850" s="8">
        <f t="shared" si="80"/>
        <v>44896</v>
      </c>
      <c r="C850" s="8">
        <f t="shared" si="81"/>
        <v>44876</v>
      </c>
      <c r="D850" s="38">
        <f t="shared" si="82"/>
        <v>139984.01999999999</v>
      </c>
      <c r="E850" s="39">
        <f t="shared" si="83"/>
        <v>21</v>
      </c>
      <c r="F850" s="42" t="s">
        <v>125</v>
      </c>
      <c r="G850" s="42" t="s">
        <v>1692</v>
      </c>
      <c r="H850" s="42" t="s">
        <v>1693</v>
      </c>
      <c r="I850" s="42" t="s">
        <v>105</v>
      </c>
      <c r="J850" s="44">
        <v>44896</v>
      </c>
      <c r="K850" s="43">
        <v>50001</v>
      </c>
      <c r="L850" s="44">
        <v>44876</v>
      </c>
      <c r="M850" s="8" t="str">
        <f>VLOOKUP(MONTH($J850),Lookup!$A$2:$B$13,2,0)&amp;" "&amp;YEAR($J850)</f>
        <v>Dec 2022</v>
      </c>
      <c r="N850" s="34">
        <f t="shared" si="78"/>
        <v>44896</v>
      </c>
      <c r="O850" s="8">
        <f>IF(ISERROR(VLOOKUP($I850,Lookup!$H$2:$I$11,2,0)),"",VLOOKUP($I850,Lookup!$H$2:$I$11,2,0))</f>
        <v>0.02</v>
      </c>
      <c r="P850" s="8">
        <f>COUNTIF(J$4:J850,J850)</f>
        <v>20</v>
      </c>
      <c r="Q850" s="8">
        <f>COUNTIF(K$4:K850,K850)</f>
        <v>191</v>
      </c>
    </row>
    <row r="851" spans="1:17" x14ac:dyDescent="0.25">
      <c r="A851" s="35">
        <f t="shared" si="79"/>
        <v>100000</v>
      </c>
      <c r="B851" s="8">
        <f t="shared" si="80"/>
        <v>44925</v>
      </c>
      <c r="C851" s="8">
        <f t="shared" si="81"/>
        <v>44896</v>
      </c>
      <c r="D851" s="38">
        <f t="shared" si="82"/>
        <v>189889.1</v>
      </c>
      <c r="E851" s="39">
        <f t="shared" si="83"/>
        <v>6</v>
      </c>
      <c r="F851" s="42" t="s">
        <v>106</v>
      </c>
      <c r="G851" s="42" t="s">
        <v>1694</v>
      </c>
      <c r="H851" s="42" t="s">
        <v>1695</v>
      </c>
      <c r="I851" s="42" t="s">
        <v>102</v>
      </c>
      <c r="J851" s="44">
        <v>44925</v>
      </c>
      <c r="K851" s="43">
        <v>100000</v>
      </c>
      <c r="L851" s="44">
        <v>44896</v>
      </c>
      <c r="M851" s="8" t="str">
        <f>VLOOKUP(MONTH($J851),Lookup!$A$2:$B$13,2,0)&amp;" "&amp;YEAR($J851)</f>
        <v>Dec 2022</v>
      </c>
      <c r="N851" s="34">
        <f t="shared" si="78"/>
        <v>44925</v>
      </c>
      <c r="O851" s="8">
        <f>IF(ISERROR(VLOOKUP($I851,Lookup!$H$2:$I$11,2,0)),"",VLOOKUP($I851,Lookup!$H$2:$I$11,2,0))</f>
        <v>0.1</v>
      </c>
      <c r="P851" s="8">
        <f>COUNTIF(J$4:J851,J851)</f>
        <v>33</v>
      </c>
      <c r="Q851" s="8">
        <f>COUNTIF(K$4:K851,K851)</f>
        <v>35</v>
      </c>
    </row>
    <row r="852" spans="1:17" x14ac:dyDescent="0.25">
      <c r="A852" s="35">
        <f t="shared" si="79"/>
        <v>50000</v>
      </c>
      <c r="B852" s="8">
        <f t="shared" si="80"/>
        <v>44909</v>
      </c>
      <c r="C852" s="8">
        <f t="shared" si="81"/>
        <v>44888</v>
      </c>
      <c r="D852" s="38">
        <f t="shared" si="82"/>
        <v>139911.01999999999</v>
      </c>
      <c r="E852" s="39">
        <f t="shared" si="83"/>
        <v>16</v>
      </c>
      <c r="F852" s="42" t="s">
        <v>188</v>
      </c>
      <c r="G852" s="42" t="s">
        <v>1696</v>
      </c>
      <c r="H852" s="42" t="s">
        <v>1697</v>
      </c>
      <c r="I852" s="42" t="s">
        <v>105</v>
      </c>
      <c r="J852" s="44">
        <v>44909</v>
      </c>
      <c r="K852" s="43">
        <v>50000</v>
      </c>
      <c r="L852" s="44">
        <v>44888</v>
      </c>
      <c r="M852" s="8" t="str">
        <f>VLOOKUP(MONTH($J852),Lookup!$A$2:$B$13,2,0)&amp;" "&amp;YEAR($J852)</f>
        <v>Dec 2022</v>
      </c>
      <c r="N852" s="34">
        <f t="shared" si="78"/>
        <v>44909</v>
      </c>
      <c r="O852" s="8">
        <f>IF(ISERROR(VLOOKUP($I852,Lookup!$H$2:$I$11,2,0)),"",VLOOKUP($I852,Lookup!$H$2:$I$11,2,0))</f>
        <v>0.02</v>
      </c>
      <c r="P852" s="8">
        <f>COUNTIF(J$4:J852,J852)</f>
        <v>9</v>
      </c>
      <c r="Q852" s="8">
        <f>COUNTIF(K$4:K852,K852)</f>
        <v>105</v>
      </c>
    </row>
    <row r="853" spans="1:17" x14ac:dyDescent="0.25">
      <c r="A853" s="35">
        <f t="shared" si="79"/>
        <v>50001</v>
      </c>
      <c r="B853" s="8">
        <f t="shared" si="80"/>
        <v>44941</v>
      </c>
      <c r="C853" s="8">
        <f t="shared" si="81"/>
        <v>44905</v>
      </c>
      <c r="D853" s="38">
        <f t="shared" si="82"/>
        <v>140056.1</v>
      </c>
      <c r="E853" s="39">
        <f t="shared" si="83"/>
        <v>26</v>
      </c>
      <c r="F853" s="42" t="s">
        <v>281</v>
      </c>
      <c r="G853" s="42" t="s">
        <v>1698</v>
      </c>
      <c r="H853" s="42" t="s">
        <v>1699</v>
      </c>
      <c r="I853" s="42" t="s">
        <v>102</v>
      </c>
      <c r="J853" s="44">
        <v>44941</v>
      </c>
      <c r="K853" s="43">
        <v>50001</v>
      </c>
      <c r="L853" s="44">
        <v>44905</v>
      </c>
      <c r="M853" s="8" t="str">
        <f>VLOOKUP(MONTH($J853),Lookup!$A$2:$B$13,2,0)&amp;" "&amp;YEAR($J853)</f>
        <v>Jan 2023</v>
      </c>
      <c r="N853" s="34">
        <f t="shared" si="78"/>
        <v>44941</v>
      </c>
      <c r="O853" s="8">
        <f>IF(ISERROR(VLOOKUP($I853,Lookup!$H$2:$I$11,2,0)),"",VLOOKUP($I853,Lookup!$H$2:$I$11,2,0))</f>
        <v>0.1</v>
      </c>
      <c r="P853" s="8">
        <f>COUNTIF(J$4:J853,J853)</f>
        <v>17</v>
      </c>
      <c r="Q853" s="8">
        <f>COUNTIF(K$4:K853,K853)</f>
        <v>192</v>
      </c>
    </row>
    <row r="854" spans="1:17" x14ac:dyDescent="0.25">
      <c r="A854" s="35">
        <f t="shared" si="79"/>
        <v>50000</v>
      </c>
      <c r="B854" s="8">
        <f t="shared" si="80"/>
        <v>44907</v>
      </c>
      <c r="C854" s="8">
        <f t="shared" si="81"/>
        <v>44907</v>
      </c>
      <c r="D854" s="38">
        <f t="shared" si="82"/>
        <v>139932.1</v>
      </c>
      <c r="E854" s="39">
        <f t="shared" si="83"/>
        <v>40</v>
      </c>
      <c r="F854" s="42" t="s">
        <v>254</v>
      </c>
      <c r="G854" s="42" t="s">
        <v>1700</v>
      </c>
      <c r="H854" s="42" t="s">
        <v>1700</v>
      </c>
      <c r="I854" s="42" t="s">
        <v>102</v>
      </c>
      <c r="J854" s="44">
        <v>44907</v>
      </c>
      <c r="K854" s="43">
        <v>50000</v>
      </c>
      <c r="L854" s="44">
        <v>44907</v>
      </c>
      <c r="M854" s="8" t="str">
        <f>VLOOKUP(MONTH($J854),Lookup!$A$2:$B$13,2,0)&amp;" "&amp;YEAR($J854)</f>
        <v>Dec 2022</v>
      </c>
      <c r="N854" s="34">
        <f t="shared" si="78"/>
        <v>44907</v>
      </c>
      <c r="O854" s="8">
        <f>IF(ISERROR(VLOOKUP($I854,Lookup!$H$2:$I$11,2,0)),"",VLOOKUP($I854,Lookup!$H$2:$I$11,2,0))</f>
        <v>0.1</v>
      </c>
      <c r="P854" s="8">
        <f>COUNTIF(J$4:J854,J854)</f>
        <v>12</v>
      </c>
      <c r="Q854" s="8">
        <f>COUNTIF(K$4:K854,K854)</f>
        <v>106</v>
      </c>
    </row>
    <row r="855" spans="1:17" x14ac:dyDescent="0.25">
      <c r="A855" s="35">
        <f t="shared" si="79"/>
        <v>50500</v>
      </c>
      <c r="B855" s="8">
        <f t="shared" si="80"/>
        <v>44942</v>
      </c>
      <c r="C855" s="8">
        <f t="shared" si="81"/>
        <v>44909</v>
      </c>
      <c r="D855" s="38">
        <f t="shared" si="82"/>
        <v>140374.1</v>
      </c>
      <c r="E855" s="39">
        <f t="shared" si="83"/>
        <v>8</v>
      </c>
      <c r="F855" s="42" t="s">
        <v>13</v>
      </c>
      <c r="G855" s="42" t="s">
        <v>1701</v>
      </c>
      <c r="H855" s="42" t="s">
        <v>1702</v>
      </c>
      <c r="I855" s="42" t="s">
        <v>102</v>
      </c>
      <c r="J855" s="44">
        <v>44942</v>
      </c>
      <c r="K855" s="43">
        <v>50500</v>
      </c>
      <c r="L855" s="44">
        <v>44909</v>
      </c>
      <c r="M855" s="8" t="str">
        <f>VLOOKUP(MONTH($J855),Lookup!$A$2:$B$13,2,0)&amp;" "&amp;YEAR($J855)</f>
        <v>Jan 2023</v>
      </c>
      <c r="N855" s="34">
        <f t="shared" si="78"/>
        <v>44942</v>
      </c>
      <c r="O855" s="8">
        <f>IF(ISERROR(VLOOKUP($I855,Lookup!$H$2:$I$11,2,0)),"",VLOOKUP($I855,Lookup!$H$2:$I$11,2,0))</f>
        <v>0.1</v>
      </c>
      <c r="P855" s="8">
        <f>COUNTIF(J$4:J855,J855)</f>
        <v>22</v>
      </c>
      <c r="Q855" s="8">
        <f>COUNTIF(K$4:K855,K855)</f>
        <v>1</v>
      </c>
    </row>
    <row r="856" spans="1:17" x14ac:dyDescent="0.25">
      <c r="A856" s="35">
        <f t="shared" si="79"/>
        <v>850000</v>
      </c>
      <c r="B856" s="8">
        <f t="shared" si="80"/>
        <v>44985</v>
      </c>
      <c r="C856" s="8">
        <f t="shared" si="81"/>
        <v>44902</v>
      </c>
      <c r="D856" s="38">
        <f t="shared" si="82"/>
        <v>939921.1</v>
      </c>
      <c r="E856" s="39">
        <f t="shared" si="83"/>
        <v>1</v>
      </c>
      <c r="F856" s="42" t="s">
        <v>198</v>
      </c>
      <c r="G856" s="42" t="s">
        <v>1703</v>
      </c>
      <c r="H856" s="42" t="s">
        <v>1704</v>
      </c>
      <c r="I856" s="42" t="s">
        <v>102</v>
      </c>
      <c r="J856" s="44">
        <v>44985</v>
      </c>
      <c r="K856" s="43">
        <v>850000</v>
      </c>
      <c r="L856" s="44">
        <v>44902</v>
      </c>
      <c r="M856" s="8" t="str">
        <f>VLOOKUP(MONTH($J856),Lookup!$A$2:$B$13,2,0)&amp;" "&amp;YEAR($J856)</f>
        <v>Feb 2023</v>
      </c>
      <c r="N856" s="34">
        <f t="shared" si="78"/>
        <v>44985</v>
      </c>
      <c r="O856" s="8">
        <f>IF(ISERROR(VLOOKUP($I856,Lookup!$H$2:$I$11,2,0)),"",VLOOKUP($I856,Lookup!$H$2:$I$11,2,0))</f>
        <v>0.1</v>
      </c>
      <c r="P856" s="8">
        <f>COUNTIF(J$4:J856,J856)</f>
        <v>33</v>
      </c>
      <c r="Q856" s="8">
        <f>COUNTIF(K$4:K856,K856)</f>
        <v>1</v>
      </c>
    </row>
    <row r="857" spans="1:17" x14ac:dyDescent="0.25">
      <c r="A857" s="35">
        <f t="shared" si="79"/>
        <v>70001</v>
      </c>
      <c r="B857" s="8">
        <f t="shared" si="80"/>
        <v>44895</v>
      </c>
      <c r="C857" s="8">
        <f t="shared" si="81"/>
        <v>44881</v>
      </c>
      <c r="D857" s="38">
        <f t="shared" si="82"/>
        <v>159825.01999999999</v>
      </c>
      <c r="E857" s="39">
        <f t="shared" si="83"/>
        <v>4</v>
      </c>
      <c r="F857" s="42" t="s">
        <v>159</v>
      </c>
      <c r="G857" s="42" t="s">
        <v>541</v>
      </c>
      <c r="H857" s="42" t="s">
        <v>542</v>
      </c>
      <c r="I857" s="42" t="s">
        <v>105</v>
      </c>
      <c r="J857" s="44">
        <v>44895</v>
      </c>
      <c r="K857" s="43">
        <v>70001</v>
      </c>
      <c r="L857" s="44">
        <v>44881</v>
      </c>
      <c r="M857" s="8" t="str">
        <f>VLOOKUP(MONTH($J857),Lookup!$A$2:$B$13,2,0)&amp;" "&amp;YEAR($J857)</f>
        <v>Nov 2022</v>
      </c>
      <c r="N857" s="34">
        <f t="shared" si="78"/>
        <v>44895</v>
      </c>
      <c r="O857" s="8">
        <f>IF(ISERROR(VLOOKUP($I857,Lookup!$H$2:$I$11,2,0)),"",VLOOKUP($I857,Lookup!$H$2:$I$11,2,0))</f>
        <v>0.02</v>
      </c>
      <c r="P857" s="8">
        <f>COUNTIF(J$4:J857,J857)</f>
        <v>45</v>
      </c>
      <c r="Q857" s="8">
        <f>COUNTIF(K$4:K857,K857)</f>
        <v>3</v>
      </c>
    </row>
    <row r="858" spans="1:17" x14ac:dyDescent="0.25">
      <c r="A858" s="35">
        <f t="shared" si="79"/>
        <v>100001</v>
      </c>
      <c r="B858" s="8">
        <f t="shared" si="80"/>
        <v>44909</v>
      </c>
      <c r="C858" s="8">
        <f t="shared" si="81"/>
        <v>44897</v>
      </c>
      <c r="D858" s="38">
        <f t="shared" si="82"/>
        <v>189869.1</v>
      </c>
      <c r="E858" s="39">
        <f t="shared" si="83"/>
        <v>17</v>
      </c>
      <c r="F858" s="42" t="s">
        <v>111</v>
      </c>
      <c r="G858" s="42" t="s">
        <v>1705</v>
      </c>
      <c r="H858" s="42" t="s">
        <v>1706</v>
      </c>
      <c r="I858" s="42" t="s">
        <v>102</v>
      </c>
      <c r="J858" s="44">
        <v>44909</v>
      </c>
      <c r="K858" s="43">
        <v>100001</v>
      </c>
      <c r="L858" s="44">
        <v>44897</v>
      </c>
      <c r="M858" s="8" t="str">
        <f>VLOOKUP(MONTH($J858),Lookup!$A$2:$B$13,2,0)&amp;" "&amp;YEAR($J858)</f>
        <v>Dec 2022</v>
      </c>
      <c r="N858" s="34">
        <f t="shared" si="78"/>
        <v>44909</v>
      </c>
      <c r="O858" s="8">
        <f>IF(ISERROR(VLOOKUP($I858,Lookup!$H$2:$I$11,2,0)),"",VLOOKUP($I858,Lookup!$H$2:$I$11,2,0))</f>
        <v>0.1</v>
      </c>
      <c r="P858" s="8">
        <f>COUNTIF(J$4:J858,J858)</f>
        <v>10</v>
      </c>
      <c r="Q858" s="8">
        <f>COUNTIF(K$4:K858,K858)</f>
        <v>52</v>
      </c>
    </row>
    <row r="859" spans="1:17" x14ac:dyDescent="0.25">
      <c r="A859" s="35">
        <f t="shared" si="79"/>
        <v>125001</v>
      </c>
      <c r="B859" s="8">
        <f t="shared" si="80"/>
        <v>44895</v>
      </c>
      <c r="C859" s="8">
        <f t="shared" si="81"/>
        <v>44886</v>
      </c>
      <c r="D859" s="38">
        <f t="shared" si="82"/>
        <v>214830.1</v>
      </c>
      <c r="E859" s="39">
        <f t="shared" si="83"/>
        <v>2</v>
      </c>
      <c r="F859" s="42" t="s">
        <v>584</v>
      </c>
      <c r="G859" s="42" t="s">
        <v>1707</v>
      </c>
      <c r="H859" s="42" t="s">
        <v>1708</v>
      </c>
      <c r="I859" s="42" t="s">
        <v>102</v>
      </c>
      <c r="J859" s="44">
        <v>44895</v>
      </c>
      <c r="K859" s="43">
        <v>125001</v>
      </c>
      <c r="L859" s="44">
        <v>44886</v>
      </c>
      <c r="M859" s="8" t="str">
        <f>VLOOKUP(MONTH($J859),Lookup!$A$2:$B$13,2,0)&amp;" "&amp;YEAR($J859)</f>
        <v>Nov 2022</v>
      </c>
      <c r="N859" s="34">
        <f t="shared" si="78"/>
        <v>44895</v>
      </c>
      <c r="O859" s="8">
        <f>IF(ISERROR(VLOOKUP($I859,Lookup!$H$2:$I$11,2,0)),"",VLOOKUP($I859,Lookup!$H$2:$I$11,2,0))</f>
        <v>0.1</v>
      </c>
      <c r="P859" s="8">
        <f>COUNTIF(J$4:J859,J859)</f>
        <v>46</v>
      </c>
      <c r="Q859" s="8">
        <f>COUNTIF(K$4:K859,K859)</f>
        <v>2</v>
      </c>
    </row>
    <row r="860" spans="1:17" x14ac:dyDescent="0.25">
      <c r="A860" s="35">
        <f t="shared" si="79"/>
        <v>55000</v>
      </c>
      <c r="B860" s="8">
        <f t="shared" si="80"/>
        <v>44900</v>
      </c>
      <c r="C860" s="8">
        <f t="shared" si="81"/>
        <v>44876</v>
      </c>
      <c r="D860" s="38">
        <f t="shared" si="82"/>
        <v>144785.01999999999</v>
      </c>
      <c r="E860" s="39">
        <f t="shared" si="83"/>
        <v>9</v>
      </c>
      <c r="F860" s="42" t="s">
        <v>299</v>
      </c>
      <c r="G860" s="42" t="s">
        <v>1709</v>
      </c>
      <c r="H860" s="42" t="s">
        <v>1710</v>
      </c>
      <c r="I860" s="42" t="s">
        <v>105</v>
      </c>
      <c r="J860" s="44">
        <v>44900</v>
      </c>
      <c r="K860" s="43">
        <v>55000</v>
      </c>
      <c r="L860" s="44">
        <v>44876</v>
      </c>
      <c r="M860" s="8" t="str">
        <f>VLOOKUP(MONTH($J860),Lookup!$A$2:$B$13,2,0)&amp;" "&amp;YEAR($J860)</f>
        <v>Dec 2022</v>
      </c>
      <c r="N860" s="34">
        <f t="shared" si="78"/>
        <v>44900</v>
      </c>
      <c r="O860" s="8">
        <f>IF(ISERROR(VLOOKUP($I860,Lookup!$H$2:$I$11,2,0)),"",VLOOKUP($I860,Lookup!$H$2:$I$11,2,0))</f>
        <v>0.02</v>
      </c>
      <c r="P860" s="8">
        <f>COUNTIF(J$4:J860,J860)</f>
        <v>6</v>
      </c>
      <c r="Q860" s="8">
        <f>COUNTIF(K$4:K860,K860)</f>
        <v>3</v>
      </c>
    </row>
    <row r="861" spans="1:17" x14ac:dyDescent="0.25">
      <c r="A861" s="35">
        <f t="shared" si="79"/>
        <v>100001</v>
      </c>
      <c r="B861" s="8">
        <f t="shared" si="80"/>
        <v>44926</v>
      </c>
      <c r="C861" s="8">
        <f t="shared" si="81"/>
        <v>44900</v>
      </c>
      <c r="D861" s="38">
        <f t="shared" si="82"/>
        <v>189962.1</v>
      </c>
      <c r="E861" s="39">
        <f t="shared" si="83"/>
        <v>4</v>
      </c>
      <c r="F861" s="42" t="s">
        <v>106</v>
      </c>
      <c r="G861" s="42" t="s">
        <v>1711</v>
      </c>
      <c r="H861" s="42" t="s">
        <v>1711</v>
      </c>
      <c r="I861" s="42" t="s">
        <v>102</v>
      </c>
      <c r="J861" s="44">
        <v>44926</v>
      </c>
      <c r="K861" s="43">
        <v>100001</v>
      </c>
      <c r="L861" s="44">
        <v>44900</v>
      </c>
      <c r="M861" s="8" t="str">
        <f>VLOOKUP(MONTH($J861),Lookup!$A$2:$B$13,2,0)&amp;" "&amp;YEAR($J861)</f>
        <v>Dec 2022</v>
      </c>
      <c r="N861" s="34">
        <f t="shared" si="78"/>
        <v>44926</v>
      </c>
      <c r="O861" s="8">
        <f>IF(ISERROR(VLOOKUP($I861,Lookup!$H$2:$I$11,2,0)),"",VLOOKUP($I861,Lookup!$H$2:$I$11,2,0))</f>
        <v>0.1</v>
      </c>
      <c r="P861" s="8">
        <f>COUNTIF(J$4:J861,J861)</f>
        <v>82</v>
      </c>
      <c r="Q861" s="8">
        <f>COUNTIF(K$4:K861,K861)</f>
        <v>53</v>
      </c>
    </row>
    <row r="862" spans="1:17" x14ac:dyDescent="0.25">
      <c r="A862" s="35">
        <f t="shared" si="79"/>
        <v>50000</v>
      </c>
      <c r="B862" s="8">
        <f t="shared" si="80"/>
        <v>44926</v>
      </c>
      <c r="C862" s="8">
        <f t="shared" si="81"/>
        <v>44897</v>
      </c>
      <c r="D862" s="38">
        <f t="shared" si="82"/>
        <v>140013.01999999999</v>
      </c>
      <c r="E862" s="39">
        <f t="shared" si="83"/>
        <v>18</v>
      </c>
      <c r="F862" s="42" t="s">
        <v>176</v>
      </c>
      <c r="G862" s="42" t="s">
        <v>1712</v>
      </c>
      <c r="H862" s="42" t="s">
        <v>1713</v>
      </c>
      <c r="I862" s="42" t="s">
        <v>105</v>
      </c>
      <c r="J862" s="44">
        <v>44926</v>
      </c>
      <c r="K862" s="43">
        <v>50000</v>
      </c>
      <c r="L862" s="44">
        <v>44897</v>
      </c>
      <c r="M862" s="8" t="str">
        <f>VLOOKUP(MONTH($J862),Lookup!$A$2:$B$13,2,0)&amp;" "&amp;YEAR($J862)</f>
        <v>Dec 2022</v>
      </c>
      <c r="N862" s="34">
        <f t="shared" si="78"/>
        <v>44926</v>
      </c>
      <c r="O862" s="8">
        <f>IF(ISERROR(VLOOKUP($I862,Lookup!$H$2:$I$11,2,0)),"",VLOOKUP($I862,Lookup!$H$2:$I$11,2,0))</f>
        <v>0.02</v>
      </c>
      <c r="P862" s="8">
        <f>COUNTIF(J$4:J862,J862)</f>
        <v>83</v>
      </c>
      <c r="Q862" s="8">
        <f>COUNTIF(K$4:K862,K862)</f>
        <v>107</v>
      </c>
    </row>
    <row r="863" spans="1:17" ht="30" x14ac:dyDescent="0.25">
      <c r="A863" s="35">
        <f t="shared" si="79"/>
        <v>1000000</v>
      </c>
      <c r="B863" s="8">
        <f t="shared" si="80"/>
        <v>44928</v>
      </c>
      <c r="C863" s="8">
        <f t="shared" si="81"/>
        <v>44908</v>
      </c>
      <c r="D863" s="38">
        <f t="shared" si="82"/>
        <v>1089863.1000000001</v>
      </c>
      <c r="E863" s="39">
        <f t="shared" si="83"/>
        <v>1</v>
      </c>
      <c r="F863" s="42" t="s">
        <v>131</v>
      </c>
      <c r="G863" s="42" t="s">
        <v>1714</v>
      </c>
      <c r="H863" s="42" t="s">
        <v>1715</v>
      </c>
      <c r="I863" s="42" t="s">
        <v>102</v>
      </c>
      <c r="J863" s="44">
        <v>44928</v>
      </c>
      <c r="K863" s="43">
        <v>1000000</v>
      </c>
      <c r="L863" s="44">
        <v>44908</v>
      </c>
      <c r="M863" s="8" t="str">
        <f>VLOOKUP(MONTH($J863),Lookup!$A$2:$B$13,2,0)&amp;" "&amp;YEAR($J863)</f>
        <v>Jan 2023</v>
      </c>
      <c r="N863" s="34">
        <f t="shared" si="78"/>
        <v>44928</v>
      </c>
      <c r="O863" s="8">
        <f>IF(ISERROR(VLOOKUP($I863,Lookup!$H$2:$I$11,2,0)),"",VLOOKUP($I863,Lookup!$H$2:$I$11,2,0))</f>
        <v>0.1</v>
      </c>
      <c r="P863" s="8">
        <f>COUNTIF(J$4:J863,J863)</f>
        <v>21</v>
      </c>
      <c r="Q863" s="8">
        <f>COUNTIF(K$4:K863,K863)</f>
        <v>6</v>
      </c>
    </row>
    <row r="864" spans="1:17" x14ac:dyDescent="0.25">
      <c r="A864" s="35">
        <f t="shared" si="79"/>
        <v>50001</v>
      </c>
      <c r="B864" s="8">
        <f t="shared" si="80"/>
        <v>44911</v>
      </c>
      <c r="C864" s="8">
        <f t="shared" si="81"/>
        <v>44897</v>
      </c>
      <c r="D864" s="38">
        <f t="shared" si="82"/>
        <v>140013.01999999999</v>
      </c>
      <c r="E864" s="39">
        <f t="shared" si="83"/>
        <v>10</v>
      </c>
      <c r="F864" s="42" t="s">
        <v>193</v>
      </c>
      <c r="G864" s="42" t="s">
        <v>1716</v>
      </c>
      <c r="H864" s="42" t="s">
        <v>1717</v>
      </c>
      <c r="I864" s="42" t="s">
        <v>105</v>
      </c>
      <c r="J864" s="44">
        <v>44911</v>
      </c>
      <c r="K864" s="43">
        <v>50001</v>
      </c>
      <c r="L864" s="44">
        <v>44897</v>
      </c>
      <c r="M864" s="8" t="str">
        <f>VLOOKUP(MONTH($J864),Lookup!$A$2:$B$13,2,0)&amp;" "&amp;YEAR($J864)</f>
        <v>Dec 2022</v>
      </c>
      <c r="N864" s="34">
        <f t="shared" si="78"/>
        <v>44911</v>
      </c>
      <c r="O864" s="8">
        <f>IF(ISERROR(VLOOKUP($I864,Lookup!$H$2:$I$11,2,0)),"",VLOOKUP($I864,Lookup!$H$2:$I$11,2,0))</f>
        <v>0.02</v>
      </c>
      <c r="P864" s="8">
        <f>COUNTIF(J$4:J864,J864)</f>
        <v>11</v>
      </c>
      <c r="Q864" s="8">
        <f>COUNTIF(K$4:K864,K864)</f>
        <v>193</v>
      </c>
    </row>
    <row r="865" spans="1:17" x14ac:dyDescent="0.25">
      <c r="A865" s="35">
        <f t="shared" si="79"/>
        <v>50001</v>
      </c>
      <c r="B865" s="8">
        <f t="shared" si="80"/>
        <v>44998</v>
      </c>
      <c r="C865" s="8">
        <f t="shared" si="81"/>
        <v>44902</v>
      </c>
      <c r="D865" s="38">
        <f t="shared" si="82"/>
        <v>140096.01999999999</v>
      </c>
      <c r="E865" s="39">
        <f t="shared" si="83"/>
        <v>5</v>
      </c>
      <c r="F865" s="42" t="s">
        <v>222</v>
      </c>
      <c r="G865" s="42" t="s">
        <v>1718</v>
      </c>
      <c r="H865" s="42" t="s">
        <v>1719</v>
      </c>
      <c r="I865" s="42" t="s">
        <v>105</v>
      </c>
      <c r="J865" s="44">
        <v>44998</v>
      </c>
      <c r="K865" s="43">
        <v>50001</v>
      </c>
      <c r="L865" s="44">
        <v>44902</v>
      </c>
      <c r="M865" s="8" t="str">
        <f>VLOOKUP(MONTH($J865),Lookup!$A$2:$B$13,2,0)&amp;" "&amp;YEAR($J865)</f>
        <v>Mar 2023</v>
      </c>
      <c r="N865" s="34">
        <f t="shared" si="78"/>
        <v>44998</v>
      </c>
      <c r="O865" s="8">
        <f>IF(ISERROR(VLOOKUP($I865,Lookup!$H$2:$I$11,2,0)),"",VLOOKUP($I865,Lookup!$H$2:$I$11,2,0))</f>
        <v>0.02</v>
      </c>
      <c r="P865" s="8">
        <f>COUNTIF(J$4:J865,J865)</f>
        <v>1</v>
      </c>
      <c r="Q865" s="8">
        <f>COUNTIF(K$4:K865,K865)</f>
        <v>194</v>
      </c>
    </row>
    <row r="866" spans="1:17" x14ac:dyDescent="0.25">
      <c r="A866" s="35">
        <f t="shared" si="79"/>
        <v>150000</v>
      </c>
      <c r="B866" s="8">
        <f t="shared" si="80"/>
        <v>44923</v>
      </c>
      <c r="C866" s="8">
        <f t="shared" si="81"/>
        <v>44906</v>
      </c>
      <c r="D866" s="38">
        <f t="shared" si="82"/>
        <v>239864.02</v>
      </c>
      <c r="E866" s="39">
        <f t="shared" si="83"/>
        <v>5</v>
      </c>
      <c r="F866" s="42" t="s">
        <v>108</v>
      </c>
      <c r="G866" s="42" t="s">
        <v>1720</v>
      </c>
      <c r="H866" s="42" t="s">
        <v>1721</v>
      </c>
      <c r="I866" s="42" t="s">
        <v>105</v>
      </c>
      <c r="J866" s="44">
        <v>44923</v>
      </c>
      <c r="K866" s="43">
        <v>150000</v>
      </c>
      <c r="L866" s="44">
        <v>44906</v>
      </c>
      <c r="M866" s="8" t="str">
        <f>VLOOKUP(MONTH($J866),Lookup!$A$2:$B$13,2,0)&amp;" "&amp;YEAR($J866)</f>
        <v>Dec 2022</v>
      </c>
      <c r="N866" s="34">
        <f t="shared" si="78"/>
        <v>44923</v>
      </c>
      <c r="O866" s="8">
        <f>IF(ISERROR(VLOOKUP($I866,Lookup!$H$2:$I$11,2,0)),"",VLOOKUP($I866,Lookup!$H$2:$I$11,2,0))</f>
        <v>0.02</v>
      </c>
      <c r="P866" s="8">
        <f>COUNTIF(J$4:J866,J866)</f>
        <v>20</v>
      </c>
      <c r="Q866" s="8">
        <f>COUNTIF(K$4:K866,K866)</f>
        <v>15</v>
      </c>
    </row>
    <row r="867" spans="1:17" x14ac:dyDescent="0.25">
      <c r="A867" s="35">
        <f t="shared" si="79"/>
        <v>50001</v>
      </c>
      <c r="B867" s="8">
        <f t="shared" si="80"/>
        <v>44896</v>
      </c>
      <c r="C867" s="8">
        <f t="shared" si="81"/>
        <v>44907</v>
      </c>
      <c r="D867" s="38">
        <f t="shared" si="82"/>
        <v>140020.01999999999</v>
      </c>
      <c r="E867" s="39">
        <f t="shared" si="83"/>
        <v>25</v>
      </c>
      <c r="F867" s="42" t="s">
        <v>108</v>
      </c>
      <c r="G867" s="42" t="s">
        <v>1722</v>
      </c>
      <c r="H867" s="42" t="s">
        <v>1723</v>
      </c>
      <c r="I867" s="42" t="s">
        <v>105</v>
      </c>
      <c r="J867" s="44">
        <v>44896</v>
      </c>
      <c r="K867" s="43">
        <v>50001</v>
      </c>
      <c r="L867" s="44">
        <v>44907</v>
      </c>
      <c r="M867" s="8" t="str">
        <f>VLOOKUP(MONTH($J867),Lookup!$A$2:$B$13,2,0)&amp;" "&amp;YEAR($J867)</f>
        <v>Dec 2022</v>
      </c>
      <c r="N867" s="34">
        <f t="shared" si="78"/>
        <v>44896</v>
      </c>
      <c r="O867" s="8">
        <f>IF(ISERROR(VLOOKUP($I867,Lookup!$H$2:$I$11,2,0)),"",VLOOKUP($I867,Lookup!$H$2:$I$11,2,0))</f>
        <v>0.02</v>
      </c>
      <c r="P867" s="8">
        <f>COUNTIF(J$4:J867,J867)</f>
        <v>21</v>
      </c>
      <c r="Q867" s="8">
        <f>COUNTIF(K$4:K867,K867)</f>
        <v>195</v>
      </c>
    </row>
    <row r="868" spans="1:17" ht="30" x14ac:dyDescent="0.25">
      <c r="A868" s="35">
        <f t="shared" si="79"/>
        <v>50000</v>
      </c>
      <c r="B868" s="8">
        <f t="shared" si="80"/>
        <v>44944</v>
      </c>
      <c r="C868" s="8">
        <f t="shared" si="81"/>
        <v>44909</v>
      </c>
      <c r="D868" s="38">
        <f t="shared" si="82"/>
        <v>139977.01999999999</v>
      </c>
      <c r="E868" s="39">
        <f t="shared" si="83"/>
        <v>9</v>
      </c>
      <c r="F868" s="42" t="s">
        <v>227</v>
      </c>
      <c r="G868" s="42" t="s">
        <v>1724</v>
      </c>
      <c r="H868" s="42" t="s">
        <v>1725</v>
      </c>
      <c r="I868" s="42" t="s">
        <v>105</v>
      </c>
      <c r="J868" s="44">
        <v>44944</v>
      </c>
      <c r="K868" s="43">
        <v>50000</v>
      </c>
      <c r="L868" s="44">
        <v>44909</v>
      </c>
      <c r="M868" s="8" t="str">
        <f>VLOOKUP(MONTH($J868),Lookup!$A$2:$B$13,2,0)&amp;" "&amp;YEAR($J868)</f>
        <v>Jan 2023</v>
      </c>
      <c r="N868" s="34">
        <f t="shared" si="78"/>
        <v>44944</v>
      </c>
      <c r="O868" s="8">
        <f>IF(ISERROR(VLOOKUP($I868,Lookup!$H$2:$I$11,2,0)),"",VLOOKUP($I868,Lookup!$H$2:$I$11,2,0))</f>
        <v>0.02</v>
      </c>
      <c r="P868" s="8">
        <f>COUNTIF(J$4:J868,J868)</f>
        <v>16</v>
      </c>
      <c r="Q868" s="8">
        <f>COUNTIF(K$4:K868,K868)</f>
        <v>108</v>
      </c>
    </row>
    <row r="869" spans="1:17" x14ac:dyDescent="0.25">
      <c r="A869" s="35">
        <f t="shared" si="79"/>
        <v>250000</v>
      </c>
      <c r="B869" s="8">
        <f t="shared" si="80"/>
        <v>44998</v>
      </c>
      <c r="C869" s="8">
        <f t="shared" si="81"/>
        <v>44907</v>
      </c>
      <c r="D869" s="38">
        <f t="shared" si="82"/>
        <v>339920.1</v>
      </c>
      <c r="E869" s="39">
        <f t="shared" si="83"/>
        <v>4</v>
      </c>
      <c r="F869" s="42" t="s">
        <v>122</v>
      </c>
      <c r="G869" s="42" t="s">
        <v>1726</v>
      </c>
      <c r="H869" s="42" t="s">
        <v>1727</v>
      </c>
      <c r="I869" s="42" t="s">
        <v>102</v>
      </c>
      <c r="J869" s="44">
        <v>44998</v>
      </c>
      <c r="K869" s="43">
        <v>250000</v>
      </c>
      <c r="L869" s="44">
        <v>44907</v>
      </c>
      <c r="M869" s="8" t="str">
        <f>VLOOKUP(MONTH($J869),Lookup!$A$2:$B$13,2,0)&amp;" "&amp;YEAR($J869)</f>
        <v>Mar 2023</v>
      </c>
      <c r="N869" s="34">
        <f t="shared" si="78"/>
        <v>44998</v>
      </c>
      <c r="O869" s="8">
        <f>IF(ISERROR(VLOOKUP($I869,Lookup!$H$2:$I$11,2,0)),"",VLOOKUP($I869,Lookup!$H$2:$I$11,2,0))</f>
        <v>0.1</v>
      </c>
      <c r="P869" s="8">
        <f>COUNTIF(J$4:J869,J869)</f>
        <v>2</v>
      </c>
      <c r="Q869" s="8">
        <f>COUNTIF(K$4:K869,K869)</f>
        <v>13</v>
      </c>
    </row>
    <row r="870" spans="1:17" x14ac:dyDescent="0.25">
      <c r="A870" s="35">
        <f t="shared" si="79"/>
        <v>51001</v>
      </c>
      <c r="B870" s="8">
        <f t="shared" si="80"/>
        <v>44895</v>
      </c>
      <c r="C870" s="8">
        <f t="shared" si="81"/>
        <v>44901</v>
      </c>
      <c r="D870" s="38">
        <f t="shared" si="82"/>
        <v>140845.01999999999</v>
      </c>
      <c r="E870" s="39">
        <f t="shared" si="83"/>
        <v>19</v>
      </c>
      <c r="F870" s="42" t="s">
        <v>125</v>
      </c>
      <c r="G870" s="42" t="s">
        <v>1728</v>
      </c>
      <c r="H870" s="42" t="s">
        <v>1729</v>
      </c>
      <c r="I870" s="42" t="s">
        <v>105</v>
      </c>
      <c r="J870" s="44">
        <v>44895</v>
      </c>
      <c r="K870" s="43">
        <v>51001</v>
      </c>
      <c r="L870" s="44">
        <v>44901</v>
      </c>
      <c r="M870" s="8" t="str">
        <f>VLOOKUP(MONTH($J870),Lookup!$A$2:$B$13,2,0)&amp;" "&amp;YEAR($J870)</f>
        <v>Nov 2022</v>
      </c>
      <c r="N870" s="34">
        <f t="shared" si="78"/>
        <v>44895</v>
      </c>
      <c r="O870" s="8">
        <f>IF(ISERROR(VLOOKUP($I870,Lookup!$H$2:$I$11,2,0)),"",VLOOKUP($I870,Lookup!$H$2:$I$11,2,0))</f>
        <v>0.02</v>
      </c>
      <c r="P870" s="8">
        <f>COUNTIF(J$4:J870,J870)</f>
        <v>47</v>
      </c>
      <c r="Q870" s="8">
        <f>COUNTIF(K$4:K870,K870)</f>
        <v>1</v>
      </c>
    </row>
    <row r="871" spans="1:17" x14ac:dyDescent="0.25">
      <c r="A871" s="35">
        <f t="shared" si="79"/>
        <v>100001</v>
      </c>
      <c r="B871" s="8">
        <f t="shared" si="80"/>
        <v>45107</v>
      </c>
      <c r="C871" s="8">
        <f t="shared" si="81"/>
        <v>44893</v>
      </c>
      <c r="D871" s="38">
        <f t="shared" si="82"/>
        <v>190057.1</v>
      </c>
      <c r="E871" s="39">
        <f t="shared" si="83"/>
        <v>9</v>
      </c>
      <c r="F871" s="42" t="s">
        <v>268</v>
      </c>
      <c r="G871" s="42" t="s">
        <v>1730</v>
      </c>
      <c r="H871" s="42" t="s">
        <v>1730</v>
      </c>
      <c r="I871" s="42" t="s">
        <v>102</v>
      </c>
      <c r="J871" s="44">
        <v>45107</v>
      </c>
      <c r="K871" s="43">
        <v>100001</v>
      </c>
      <c r="L871" s="44">
        <v>44893</v>
      </c>
      <c r="M871" s="8" t="str">
        <f>VLOOKUP(MONTH($J871),Lookup!$A$2:$B$13,2,0)&amp;" "&amp;YEAR($J871)</f>
        <v>Jun 2023</v>
      </c>
      <c r="N871" s="34">
        <f t="shared" si="78"/>
        <v>45107</v>
      </c>
      <c r="O871" s="8">
        <f>IF(ISERROR(VLOOKUP($I871,Lookup!$H$2:$I$11,2,0)),"",VLOOKUP($I871,Lookup!$H$2:$I$11,2,0))</f>
        <v>0.1</v>
      </c>
      <c r="P871" s="8">
        <f>COUNTIF(J$4:J871,J871)</f>
        <v>2</v>
      </c>
      <c r="Q871" s="8">
        <f>COUNTIF(K$4:K871,K871)</f>
        <v>54</v>
      </c>
    </row>
    <row r="872" spans="1:17" x14ac:dyDescent="0.25">
      <c r="A872" s="35">
        <f t="shared" si="79"/>
        <v>50001</v>
      </c>
      <c r="B872" s="8">
        <f t="shared" si="80"/>
        <v>44926</v>
      </c>
      <c r="C872" s="8">
        <f t="shared" si="81"/>
        <v>44879</v>
      </c>
      <c r="D872" s="38">
        <f t="shared" si="82"/>
        <v>140086.01999999999</v>
      </c>
      <c r="E872" s="39">
        <f t="shared" si="83"/>
        <v>10</v>
      </c>
      <c r="F872" s="42" t="s">
        <v>106</v>
      </c>
      <c r="G872" s="42" t="s">
        <v>1731</v>
      </c>
      <c r="H872" s="42" t="s">
        <v>1731</v>
      </c>
      <c r="I872" s="42" t="s">
        <v>105</v>
      </c>
      <c r="J872" s="44">
        <v>44926</v>
      </c>
      <c r="K872" s="43">
        <v>50001</v>
      </c>
      <c r="L872" s="44">
        <v>44879</v>
      </c>
      <c r="M872" s="8" t="str">
        <f>VLOOKUP(MONTH($J872),Lookup!$A$2:$B$13,2,0)&amp;" "&amp;YEAR($J872)</f>
        <v>Dec 2022</v>
      </c>
      <c r="N872" s="34">
        <f t="shared" si="78"/>
        <v>44926</v>
      </c>
      <c r="O872" s="8">
        <f>IF(ISERROR(VLOOKUP($I872,Lookup!$H$2:$I$11,2,0)),"",VLOOKUP($I872,Lookup!$H$2:$I$11,2,0))</f>
        <v>0.02</v>
      </c>
      <c r="P872" s="8">
        <f>COUNTIF(J$4:J872,J872)</f>
        <v>84</v>
      </c>
      <c r="Q872" s="8">
        <f>COUNTIF(K$4:K872,K872)</f>
        <v>196</v>
      </c>
    </row>
    <row r="873" spans="1:17" ht="30" x14ac:dyDescent="0.25">
      <c r="A873" s="35">
        <f t="shared" si="79"/>
        <v>50001</v>
      </c>
      <c r="B873" s="8">
        <f t="shared" si="80"/>
        <v>44893</v>
      </c>
      <c r="C873" s="8">
        <f t="shared" si="81"/>
        <v>44894</v>
      </c>
      <c r="D873" s="38">
        <f t="shared" si="82"/>
        <v>139995.01999999999</v>
      </c>
      <c r="E873" s="39">
        <f t="shared" si="83"/>
        <v>9</v>
      </c>
      <c r="F873" s="42" t="s">
        <v>222</v>
      </c>
      <c r="G873" s="42" t="s">
        <v>1732</v>
      </c>
      <c r="H873" s="42" t="s">
        <v>1733</v>
      </c>
      <c r="I873" s="42" t="s">
        <v>105</v>
      </c>
      <c r="J873" s="44">
        <v>44893</v>
      </c>
      <c r="K873" s="43">
        <v>50001</v>
      </c>
      <c r="L873" s="44">
        <v>44894</v>
      </c>
      <c r="M873" s="8" t="str">
        <f>VLOOKUP(MONTH($J873),Lookup!$A$2:$B$13,2,0)&amp;" "&amp;YEAR($J873)</f>
        <v>Nov 2022</v>
      </c>
      <c r="N873" s="34">
        <f t="shared" si="78"/>
        <v>44893</v>
      </c>
      <c r="O873" s="8">
        <f>IF(ISERROR(VLOOKUP($I873,Lookup!$H$2:$I$11,2,0)),"",VLOOKUP($I873,Lookup!$H$2:$I$11,2,0))</f>
        <v>0.02</v>
      </c>
      <c r="P873" s="8">
        <f>COUNTIF(J$4:J873,J873)</f>
        <v>10</v>
      </c>
      <c r="Q873" s="8">
        <f>COUNTIF(K$4:K873,K873)</f>
        <v>197</v>
      </c>
    </row>
    <row r="874" spans="1:17" x14ac:dyDescent="0.25">
      <c r="A874" s="35">
        <f t="shared" si="79"/>
        <v>75001</v>
      </c>
      <c r="B874" s="8">
        <f t="shared" si="80"/>
        <v>44895</v>
      </c>
      <c r="C874" s="8">
        <f t="shared" si="81"/>
        <v>44895</v>
      </c>
      <c r="D874" s="38">
        <f t="shared" si="82"/>
        <v>164854.01999999999</v>
      </c>
      <c r="E874" s="39">
        <f t="shared" si="83"/>
        <v>14</v>
      </c>
      <c r="F874" s="42" t="s">
        <v>108</v>
      </c>
      <c r="G874" s="42" t="s">
        <v>1734</v>
      </c>
      <c r="H874" s="42" t="s">
        <v>1735</v>
      </c>
      <c r="I874" s="42" t="s">
        <v>105</v>
      </c>
      <c r="J874" s="44">
        <v>44895</v>
      </c>
      <c r="K874" s="43">
        <v>75001</v>
      </c>
      <c r="L874" s="44">
        <v>44895</v>
      </c>
      <c r="M874" s="8" t="str">
        <f>VLOOKUP(MONTH($J874),Lookup!$A$2:$B$13,2,0)&amp;" "&amp;YEAR($J874)</f>
        <v>Nov 2022</v>
      </c>
      <c r="N874" s="34">
        <f t="shared" si="78"/>
        <v>44895</v>
      </c>
      <c r="O874" s="8">
        <f>IF(ISERROR(VLOOKUP($I874,Lookup!$H$2:$I$11,2,0)),"",VLOOKUP($I874,Lookup!$H$2:$I$11,2,0))</f>
        <v>0.02</v>
      </c>
      <c r="P874" s="8">
        <f>COUNTIF(J$4:J874,J874)</f>
        <v>48</v>
      </c>
      <c r="Q874" s="8">
        <f>COUNTIF(K$4:K874,K874)</f>
        <v>15</v>
      </c>
    </row>
    <row r="875" spans="1:17" x14ac:dyDescent="0.25">
      <c r="A875" s="35">
        <f t="shared" si="79"/>
        <v>500001</v>
      </c>
      <c r="B875" s="8">
        <f t="shared" si="80"/>
        <v>45077</v>
      </c>
      <c r="C875" s="8">
        <f t="shared" si="81"/>
        <v>44907</v>
      </c>
      <c r="D875" s="38">
        <f t="shared" si="82"/>
        <v>589990.02</v>
      </c>
      <c r="E875" s="39">
        <f t="shared" si="83"/>
        <v>6</v>
      </c>
      <c r="F875" s="42" t="s">
        <v>254</v>
      </c>
      <c r="G875" s="42" t="s">
        <v>1736</v>
      </c>
      <c r="H875" s="42" t="s">
        <v>1737</v>
      </c>
      <c r="I875" s="42" t="s">
        <v>105</v>
      </c>
      <c r="J875" s="44">
        <v>45077</v>
      </c>
      <c r="K875" s="43">
        <v>500001</v>
      </c>
      <c r="L875" s="44">
        <v>44907</v>
      </c>
      <c r="M875" s="8" t="str">
        <f>VLOOKUP(MONTH($J875),Lookup!$A$2:$B$13,2,0)&amp;" "&amp;YEAR($J875)</f>
        <v>May 2023</v>
      </c>
      <c r="N875" s="34">
        <f t="shared" si="78"/>
        <v>45077</v>
      </c>
      <c r="O875" s="8">
        <f>IF(ISERROR(VLOOKUP($I875,Lookup!$H$2:$I$11,2,0)),"",VLOOKUP($I875,Lookup!$H$2:$I$11,2,0))</f>
        <v>0.02</v>
      </c>
      <c r="P875" s="8">
        <f>COUNTIF(J$4:J875,J875)</f>
        <v>1</v>
      </c>
      <c r="Q875" s="8">
        <f>COUNTIF(K$4:K875,K875)</f>
        <v>4</v>
      </c>
    </row>
    <row r="876" spans="1:17" x14ac:dyDescent="0.25">
      <c r="A876" s="35">
        <f t="shared" si="79"/>
        <v>50000</v>
      </c>
      <c r="B876" s="8">
        <f t="shared" si="80"/>
        <v>44941</v>
      </c>
      <c r="C876" s="8">
        <f t="shared" si="81"/>
        <v>44900</v>
      </c>
      <c r="D876" s="38">
        <f t="shared" si="82"/>
        <v>139968.01999999999</v>
      </c>
      <c r="E876" s="39">
        <f t="shared" si="83"/>
        <v>29</v>
      </c>
      <c r="F876" s="42" t="s">
        <v>134</v>
      </c>
      <c r="G876" s="42" t="s">
        <v>1738</v>
      </c>
      <c r="H876" s="42" t="s">
        <v>1738</v>
      </c>
      <c r="I876" s="42" t="s">
        <v>105</v>
      </c>
      <c r="J876" s="44">
        <v>44941</v>
      </c>
      <c r="K876" s="43">
        <v>50000</v>
      </c>
      <c r="L876" s="44">
        <v>44900</v>
      </c>
      <c r="M876" s="8" t="str">
        <f>VLOOKUP(MONTH($J876),Lookup!$A$2:$B$13,2,0)&amp;" "&amp;YEAR($J876)</f>
        <v>Jan 2023</v>
      </c>
      <c r="N876" s="34">
        <f t="shared" si="78"/>
        <v>44941</v>
      </c>
      <c r="O876" s="8">
        <f>IF(ISERROR(VLOOKUP($I876,Lookup!$H$2:$I$11,2,0)),"",VLOOKUP($I876,Lookup!$H$2:$I$11,2,0))</f>
        <v>0.02</v>
      </c>
      <c r="P876" s="8">
        <f>COUNTIF(J$4:J876,J876)</f>
        <v>18</v>
      </c>
      <c r="Q876" s="8">
        <f>COUNTIF(K$4:K876,K876)</f>
        <v>109</v>
      </c>
    </row>
    <row r="877" spans="1:17" x14ac:dyDescent="0.25">
      <c r="A877" s="35">
        <f t="shared" si="79"/>
        <v>70000</v>
      </c>
      <c r="B877" s="8">
        <f t="shared" si="80"/>
        <v>44879</v>
      </c>
      <c r="C877" s="8">
        <f t="shared" si="81"/>
        <v>44907</v>
      </c>
      <c r="D877" s="38">
        <f t="shared" si="82"/>
        <v>159802.1</v>
      </c>
      <c r="E877" s="39">
        <f t="shared" si="83"/>
        <v>3</v>
      </c>
      <c r="F877" s="42" t="s">
        <v>222</v>
      </c>
      <c r="G877" s="42" t="s">
        <v>1739</v>
      </c>
      <c r="H877" s="42" t="s">
        <v>1739</v>
      </c>
      <c r="I877" s="42" t="s">
        <v>102</v>
      </c>
      <c r="J877" s="44">
        <v>44879</v>
      </c>
      <c r="K877" s="43">
        <v>70000</v>
      </c>
      <c r="L877" s="44">
        <v>44907</v>
      </c>
      <c r="M877" s="8" t="str">
        <f>VLOOKUP(MONTH($J877),Lookup!$A$2:$B$13,2,0)&amp;" "&amp;YEAR($J877)</f>
        <v>Nov 2022</v>
      </c>
      <c r="N877" s="34">
        <f t="shared" si="78"/>
        <v>44879</v>
      </c>
      <c r="O877" s="8">
        <f>IF(ISERROR(VLOOKUP($I877,Lookup!$H$2:$I$11,2,0)),"",VLOOKUP($I877,Lookup!$H$2:$I$11,2,0))</f>
        <v>0.1</v>
      </c>
      <c r="P877" s="8">
        <f>COUNTIF(J$4:J877,J877)</f>
        <v>7</v>
      </c>
      <c r="Q877" s="8">
        <f>COUNTIF(K$4:K877,K877)</f>
        <v>9</v>
      </c>
    </row>
    <row r="878" spans="1:17" x14ac:dyDescent="0.25">
      <c r="A878" s="35">
        <f t="shared" si="79"/>
        <v>270000</v>
      </c>
      <c r="B878" s="8">
        <f t="shared" si="80"/>
        <v>44937</v>
      </c>
      <c r="C878" s="8">
        <f t="shared" si="81"/>
        <v>44904</v>
      </c>
      <c r="D878" s="38">
        <f t="shared" si="82"/>
        <v>359854.1</v>
      </c>
      <c r="E878" s="39">
        <f t="shared" si="83"/>
        <v>1</v>
      </c>
      <c r="F878" s="42" t="s">
        <v>222</v>
      </c>
      <c r="G878" s="42" t="s">
        <v>1740</v>
      </c>
      <c r="H878" s="42" t="s">
        <v>1741</v>
      </c>
      <c r="I878" s="42" t="s">
        <v>102</v>
      </c>
      <c r="J878" s="44">
        <v>44937</v>
      </c>
      <c r="K878" s="43">
        <v>270000</v>
      </c>
      <c r="L878" s="44">
        <v>44904</v>
      </c>
      <c r="M878" s="8" t="str">
        <f>VLOOKUP(MONTH($J878),Lookup!$A$2:$B$13,2,0)&amp;" "&amp;YEAR($J878)</f>
        <v>Jan 2023</v>
      </c>
      <c r="N878" s="34">
        <f t="shared" si="78"/>
        <v>44937</v>
      </c>
      <c r="O878" s="8">
        <f>IF(ISERROR(VLOOKUP($I878,Lookup!$H$2:$I$11,2,0)),"",VLOOKUP($I878,Lookup!$H$2:$I$11,2,0))</f>
        <v>0.1</v>
      </c>
      <c r="P878" s="8">
        <f>COUNTIF(J$4:J878,J878)</f>
        <v>12</v>
      </c>
      <c r="Q878" s="8">
        <f>COUNTIF(K$4:K878,K878)</f>
        <v>1</v>
      </c>
    </row>
    <row r="879" spans="1:17" x14ac:dyDescent="0.25">
      <c r="A879" s="35">
        <f t="shared" si="79"/>
        <v>200000</v>
      </c>
      <c r="B879" s="8">
        <f t="shared" si="80"/>
        <v>44978</v>
      </c>
      <c r="C879" s="8">
        <f t="shared" si="81"/>
        <v>44893</v>
      </c>
      <c r="D879" s="38">
        <f t="shared" si="82"/>
        <v>289891.02</v>
      </c>
      <c r="E879" s="39">
        <f t="shared" si="83"/>
        <v>2</v>
      </c>
      <c r="F879" s="42" t="s">
        <v>293</v>
      </c>
      <c r="G879" s="42" t="s">
        <v>1742</v>
      </c>
      <c r="H879" s="42" t="s">
        <v>1743</v>
      </c>
      <c r="I879" s="42" t="s">
        <v>105</v>
      </c>
      <c r="J879" s="44">
        <v>44978</v>
      </c>
      <c r="K879" s="43">
        <v>200000</v>
      </c>
      <c r="L879" s="44">
        <v>44893</v>
      </c>
      <c r="M879" s="8" t="str">
        <f>VLOOKUP(MONTH($J879),Lookup!$A$2:$B$13,2,0)&amp;" "&amp;YEAR($J879)</f>
        <v>Feb 2023</v>
      </c>
      <c r="N879" s="34">
        <f t="shared" si="78"/>
        <v>44978</v>
      </c>
      <c r="O879" s="8">
        <f>IF(ISERROR(VLOOKUP($I879,Lookup!$H$2:$I$11,2,0)),"",VLOOKUP($I879,Lookup!$H$2:$I$11,2,0))</f>
        <v>0.02</v>
      </c>
      <c r="P879" s="8">
        <f>COUNTIF(J$4:J879,J879)</f>
        <v>1</v>
      </c>
      <c r="Q879" s="8">
        <f>COUNTIF(K$4:K879,K879)</f>
        <v>19</v>
      </c>
    </row>
    <row r="880" spans="1:17" x14ac:dyDescent="0.25">
      <c r="A880" s="35">
        <f t="shared" si="79"/>
        <v>90000</v>
      </c>
      <c r="B880" s="8">
        <f t="shared" si="80"/>
        <v>44946</v>
      </c>
      <c r="C880" s="8">
        <f t="shared" si="81"/>
        <v>44903</v>
      </c>
      <c r="D880" s="38">
        <f t="shared" si="82"/>
        <v>179859.1</v>
      </c>
      <c r="E880" s="39">
        <f t="shared" si="83"/>
        <v>8</v>
      </c>
      <c r="F880" s="42" t="s">
        <v>208</v>
      </c>
      <c r="G880" s="42" t="s">
        <v>1744</v>
      </c>
      <c r="H880" s="42" t="s">
        <v>1744</v>
      </c>
      <c r="I880" s="42" t="s">
        <v>102</v>
      </c>
      <c r="J880" s="44">
        <v>44946</v>
      </c>
      <c r="K880" s="43">
        <v>90000</v>
      </c>
      <c r="L880" s="44">
        <v>44903</v>
      </c>
      <c r="M880" s="8" t="str">
        <f>VLOOKUP(MONTH($J880),Lookup!$A$2:$B$13,2,0)&amp;" "&amp;YEAR($J880)</f>
        <v>Jan 2023</v>
      </c>
      <c r="N880" s="34">
        <f t="shared" si="78"/>
        <v>44946</v>
      </c>
      <c r="O880" s="8">
        <f>IF(ISERROR(VLOOKUP($I880,Lookup!$H$2:$I$11,2,0)),"",VLOOKUP($I880,Lookup!$H$2:$I$11,2,0))</f>
        <v>0.1</v>
      </c>
      <c r="P880" s="8">
        <f>COUNTIF(J$4:J880,J880)</f>
        <v>5</v>
      </c>
      <c r="Q880" s="8">
        <f>COUNTIF(K$4:K880,K880)</f>
        <v>5</v>
      </c>
    </row>
    <row r="881" spans="1:17" x14ac:dyDescent="0.25">
      <c r="A881" s="35">
        <f t="shared" si="79"/>
        <v>0</v>
      </c>
      <c r="B881" s="8">
        <f t="shared" si="80"/>
        <v>44914</v>
      </c>
      <c r="C881" s="8">
        <f t="shared" si="81"/>
        <v>44908</v>
      </c>
      <c r="D881" s="38">
        <f t="shared" si="82"/>
        <v>89835.02</v>
      </c>
      <c r="E881" s="39">
        <f t="shared" si="83"/>
        <v>15</v>
      </c>
      <c r="F881" s="42" t="s">
        <v>371</v>
      </c>
      <c r="G881" s="42" t="s">
        <v>1745</v>
      </c>
      <c r="H881" s="42" t="s">
        <v>1745</v>
      </c>
      <c r="I881" s="42" t="s">
        <v>105</v>
      </c>
      <c r="J881" s="44">
        <v>44914</v>
      </c>
      <c r="K881" s="43"/>
      <c r="L881" s="44">
        <v>44908</v>
      </c>
      <c r="M881" s="8" t="str">
        <f>VLOOKUP(MONTH($J881),Lookup!$A$2:$B$13,2,0)&amp;" "&amp;YEAR($J881)</f>
        <v>Dec 2022</v>
      </c>
      <c r="N881" s="34">
        <f t="shared" si="78"/>
        <v>44914</v>
      </c>
      <c r="O881" s="8">
        <f>IF(ISERROR(VLOOKUP($I881,Lookup!$H$2:$I$11,2,0)),"",VLOOKUP($I881,Lookup!$H$2:$I$11,2,0))</f>
        <v>0.02</v>
      </c>
      <c r="P881" s="8">
        <f>COUNTIF(J$4:J881,J881)</f>
        <v>12</v>
      </c>
      <c r="Q881" s="8">
        <f>COUNTIF(K$4:K881,K881)</f>
        <v>1</v>
      </c>
    </row>
    <row r="882" spans="1:17" x14ac:dyDescent="0.25">
      <c r="A882" s="35">
        <f t="shared" si="79"/>
        <v>120001</v>
      </c>
      <c r="B882" s="8">
        <f t="shared" si="80"/>
        <v>44935</v>
      </c>
      <c r="C882" s="8">
        <f t="shared" si="81"/>
        <v>44901</v>
      </c>
      <c r="D882" s="38">
        <f t="shared" si="82"/>
        <v>209856.02</v>
      </c>
      <c r="E882" s="39">
        <f t="shared" si="83"/>
        <v>6</v>
      </c>
      <c r="F882" s="42" t="s">
        <v>438</v>
      </c>
      <c r="G882" s="42" t="s">
        <v>1746</v>
      </c>
      <c r="H882" s="42" t="s">
        <v>1747</v>
      </c>
      <c r="I882" s="42" t="s">
        <v>105</v>
      </c>
      <c r="J882" s="44">
        <v>44935</v>
      </c>
      <c r="K882" s="43">
        <v>120001</v>
      </c>
      <c r="L882" s="44">
        <v>44901</v>
      </c>
      <c r="M882" s="8" t="str">
        <f>VLOOKUP(MONTH($J882),Lookup!$A$2:$B$13,2,0)&amp;" "&amp;YEAR($J882)</f>
        <v>Jan 2023</v>
      </c>
      <c r="N882" s="34">
        <f t="shared" si="78"/>
        <v>44935</v>
      </c>
      <c r="O882" s="8">
        <f>IF(ISERROR(VLOOKUP($I882,Lookup!$H$2:$I$11,2,0)),"",VLOOKUP($I882,Lookup!$H$2:$I$11,2,0))</f>
        <v>0.02</v>
      </c>
      <c r="P882" s="8">
        <f>COUNTIF(J$4:J882,J882)</f>
        <v>17</v>
      </c>
      <c r="Q882" s="8">
        <f>COUNTIF(K$4:K882,K882)</f>
        <v>2</v>
      </c>
    </row>
    <row r="883" spans="1:17" x14ac:dyDescent="0.25">
      <c r="A883" s="35">
        <f t="shared" si="79"/>
        <v>200001</v>
      </c>
      <c r="B883" s="8">
        <f t="shared" si="80"/>
        <v>44895</v>
      </c>
      <c r="C883" s="8">
        <f t="shared" si="81"/>
        <v>44909</v>
      </c>
      <c r="D883" s="38">
        <f t="shared" si="82"/>
        <v>289872.09999999998</v>
      </c>
      <c r="E883" s="39">
        <f t="shared" si="83"/>
        <v>3</v>
      </c>
      <c r="F883" s="42" t="s">
        <v>108</v>
      </c>
      <c r="G883" s="42" t="s">
        <v>1748</v>
      </c>
      <c r="H883" s="42" t="s">
        <v>1749</v>
      </c>
      <c r="I883" s="42" t="s">
        <v>102</v>
      </c>
      <c r="J883" s="44">
        <v>44895</v>
      </c>
      <c r="K883" s="43">
        <v>200001</v>
      </c>
      <c r="L883" s="44">
        <v>44909</v>
      </c>
      <c r="M883" s="8" t="str">
        <f>VLOOKUP(MONTH($J883),Lookup!$A$2:$B$13,2,0)&amp;" "&amp;YEAR($J883)</f>
        <v>Nov 2022</v>
      </c>
      <c r="N883" s="34">
        <f t="shared" si="78"/>
        <v>44895</v>
      </c>
      <c r="O883" s="8">
        <f>IF(ISERROR(VLOOKUP($I883,Lookup!$H$2:$I$11,2,0)),"",VLOOKUP($I883,Lookup!$H$2:$I$11,2,0))</f>
        <v>0.1</v>
      </c>
      <c r="P883" s="8">
        <f>COUNTIF(J$4:J883,J883)</f>
        <v>49</v>
      </c>
      <c r="Q883" s="8">
        <f>COUNTIF(K$4:K883,K883)</f>
        <v>18</v>
      </c>
    </row>
    <row r="884" spans="1:17" x14ac:dyDescent="0.25">
      <c r="A884" s="35">
        <f t="shared" si="79"/>
        <v>100001</v>
      </c>
      <c r="B884" s="8">
        <f t="shared" si="80"/>
        <v>44916</v>
      </c>
      <c r="C884" s="8">
        <f t="shared" si="81"/>
        <v>44903</v>
      </c>
      <c r="D884" s="38">
        <f t="shared" si="82"/>
        <v>189891.1</v>
      </c>
      <c r="E884" s="39">
        <f t="shared" si="83"/>
        <v>10</v>
      </c>
      <c r="F884" s="42" t="s">
        <v>108</v>
      </c>
      <c r="G884" s="42" t="s">
        <v>1750</v>
      </c>
      <c r="H884" s="42" t="s">
        <v>1751</v>
      </c>
      <c r="I884" s="42" t="s">
        <v>102</v>
      </c>
      <c r="J884" s="44">
        <v>44916</v>
      </c>
      <c r="K884" s="43">
        <v>100001</v>
      </c>
      <c r="L884" s="44">
        <v>44903</v>
      </c>
      <c r="M884" s="8" t="str">
        <f>VLOOKUP(MONTH($J884),Lookup!$A$2:$B$13,2,0)&amp;" "&amp;YEAR($J884)</f>
        <v>Dec 2022</v>
      </c>
      <c r="N884" s="34">
        <f t="shared" si="78"/>
        <v>44916</v>
      </c>
      <c r="O884" s="8">
        <f>IF(ISERROR(VLOOKUP($I884,Lookup!$H$2:$I$11,2,0)),"",VLOOKUP($I884,Lookup!$H$2:$I$11,2,0))</f>
        <v>0.1</v>
      </c>
      <c r="P884" s="8">
        <f>COUNTIF(J$4:J884,J884)</f>
        <v>16</v>
      </c>
      <c r="Q884" s="8">
        <f>COUNTIF(K$4:K884,K884)</f>
        <v>55</v>
      </c>
    </row>
    <row r="885" spans="1:17" ht="30" x14ac:dyDescent="0.25">
      <c r="A885" s="35">
        <f t="shared" si="79"/>
        <v>110000</v>
      </c>
      <c r="B885" s="8">
        <f t="shared" si="80"/>
        <v>44910</v>
      </c>
      <c r="C885" s="8">
        <f t="shared" si="81"/>
        <v>44910</v>
      </c>
      <c r="D885" s="38">
        <f t="shared" si="82"/>
        <v>199842.1</v>
      </c>
      <c r="E885" s="39">
        <f t="shared" si="83"/>
        <v>9</v>
      </c>
      <c r="F885" s="42" t="s">
        <v>349</v>
      </c>
      <c r="G885" s="42" t="s">
        <v>1752</v>
      </c>
      <c r="H885" s="42" t="s">
        <v>1753</v>
      </c>
      <c r="I885" s="42" t="s">
        <v>102</v>
      </c>
      <c r="J885" s="44">
        <v>44910</v>
      </c>
      <c r="K885" s="43">
        <v>110000</v>
      </c>
      <c r="L885" s="44">
        <v>44910</v>
      </c>
      <c r="M885" s="8" t="str">
        <f>VLOOKUP(MONTH($J885),Lookup!$A$2:$B$13,2,0)&amp;" "&amp;YEAR($J885)</f>
        <v>Dec 2022</v>
      </c>
      <c r="N885" s="34">
        <f t="shared" si="78"/>
        <v>44910</v>
      </c>
      <c r="O885" s="8">
        <f>IF(ISERROR(VLOOKUP($I885,Lookup!$H$2:$I$11,2,0)),"",VLOOKUP($I885,Lookup!$H$2:$I$11,2,0))</f>
        <v>0.1</v>
      </c>
      <c r="P885" s="8">
        <f>COUNTIF(J$4:J885,J885)</f>
        <v>19</v>
      </c>
      <c r="Q885" s="8">
        <f>COUNTIF(K$4:K885,K885)</f>
        <v>3</v>
      </c>
    </row>
    <row r="886" spans="1:17" x14ac:dyDescent="0.25">
      <c r="A886" s="35">
        <f t="shared" si="79"/>
        <v>50001</v>
      </c>
      <c r="B886" s="8">
        <f t="shared" si="80"/>
        <v>44926</v>
      </c>
      <c r="C886" s="8">
        <f t="shared" si="81"/>
        <v>44894</v>
      </c>
      <c r="D886" s="38">
        <f t="shared" si="82"/>
        <v>140104.01999999999</v>
      </c>
      <c r="E886" s="39">
        <f t="shared" si="83"/>
        <v>4</v>
      </c>
      <c r="F886" s="42" t="s">
        <v>429</v>
      </c>
      <c r="G886" s="42" t="s">
        <v>1754</v>
      </c>
      <c r="H886" s="42" t="s">
        <v>1755</v>
      </c>
      <c r="I886" s="42" t="s">
        <v>105</v>
      </c>
      <c r="J886" s="44">
        <v>44926</v>
      </c>
      <c r="K886" s="43">
        <v>50001</v>
      </c>
      <c r="L886" s="44">
        <v>44894</v>
      </c>
      <c r="M886" s="8" t="str">
        <f>VLOOKUP(MONTH($J886),Lookup!$A$2:$B$13,2,0)&amp;" "&amp;YEAR($J886)</f>
        <v>Dec 2022</v>
      </c>
      <c r="N886" s="34">
        <f t="shared" si="78"/>
        <v>44926</v>
      </c>
      <c r="O886" s="8">
        <f>IF(ISERROR(VLOOKUP($I886,Lookup!$H$2:$I$11,2,0)),"",VLOOKUP($I886,Lookup!$H$2:$I$11,2,0))</f>
        <v>0.02</v>
      </c>
      <c r="P886" s="8">
        <f>COUNTIF(J$4:J886,J886)</f>
        <v>85</v>
      </c>
      <c r="Q886" s="8">
        <f>COUNTIF(K$4:K886,K886)</f>
        <v>198</v>
      </c>
    </row>
    <row r="887" spans="1:17" x14ac:dyDescent="0.25">
      <c r="A887" s="35">
        <f t="shared" si="79"/>
        <v>60001</v>
      </c>
      <c r="B887" s="8">
        <f t="shared" si="80"/>
        <v>44935</v>
      </c>
      <c r="C887" s="8">
        <f t="shared" si="81"/>
        <v>44911</v>
      </c>
      <c r="D887" s="38">
        <f t="shared" si="82"/>
        <v>149885.01999999999</v>
      </c>
      <c r="E887" s="39">
        <f t="shared" si="83"/>
        <v>32</v>
      </c>
      <c r="F887" s="42" t="s">
        <v>254</v>
      </c>
      <c r="G887" s="42" t="s">
        <v>1756</v>
      </c>
      <c r="H887" s="42" t="s">
        <v>1757</v>
      </c>
      <c r="I887" s="42" t="s">
        <v>105</v>
      </c>
      <c r="J887" s="44">
        <v>44935</v>
      </c>
      <c r="K887" s="43">
        <v>60001</v>
      </c>
      <c r="L887" s="44">
        <v>44911</v>
      </c>
      <c r="M887" s="8" t="str">
        <f>VLOOKUP(MONTH($J887),Lookup!$A$2:$B$13,2,0)&amp;" "&amp;YEAR($J887)</f>
        <v>Jan 2023</v>
      </c>
      <c r="N887" s="34">
        <f t="shared" si="78"/>
        <v>44935</v>
      </c>
      <c r="O887" s="8">
        <f>IF(ISERROR(VLOOKUP($I887,Lookup!$H$2:$I$11,2,0)),"",VLOOKUP($I887,Lookup!$H$2:$I$11,2,0))</f>
        <v>0.02</v>
      </c>
      <c r="P887" s="8">
        <f>COUNTIF(J$4:J887,J887)</f>
        <v>18</v>
      </c>
      <c r="Q887" s="8">
        <f>COUNTIF(K$4:K887,K887)</f>
        <v>20</v>
      </c>
    </row>
    <row r="888" spans="1:17" x14ac:dyDescent="0.25">
      <c r="A888" s="35">
        <f t="shared" si="79"/>
        <v>55000</v>
      </c>
      <c r="B888" s="8">
        <f t="shared" si="80"/>
        <v>44927</v>
      </c>
      <c r="C888" s="8">
        <f t="shared" si="81"/>
        <v>44901</v>
      </c>
      <c r="D888" s="38">
        <f t="shared" si="82"/>
        <v>144864.1</v>
      </c>
      <c r="E888" s="39">
        <f t="shared" si="83"/>
        <v>14</v>
      </c>
      <c r="F888" s="42" t="s">
        <v>392</v>
      </c>
      <c r="G888" s="42" t="s">
        <v>1758</v>
      </c>
      <c r="H888" s="42" t="s">
        <v>1759</v>
      </c>
      <c r="I888" s="42" t="s">
        <v>102</v>
      </c>
      <c r="J888" s="44">
        <v>44927</v>
      </c>
      <c r="K888" s="43">
        <v>55000</v>
      </c>
      <c r="L888" s="44">
        <v>44901</v>
      </c>
      <c r="M888" s="8" t="str">
        <f>VLOOKUP(MONTH($J888),Lookup!$A$2:$B$13,2,0)&amp;" "&amp;YEAR($J888)</f>
        <v>Jan 2023</v>
      </c>
      <c r="N888" s="34">
        <f t="shared" si="78"/>
        <v>44927</v>
      </c>
      <c r="O888" s="8">
        <f>IF(ISERROR(VLOOKUP($I888,Lookup!$H$2:$I$11,2,0)),"",VLOOKUP($I888,Lookup!$H$2:$I$11,2,0))</f>
        <v>0.1</v>
      </c>
      <c r="P888" s="8">
        <f>COUNTIF(J$4:J888,J888)</f>
        <v>32</v>
      </c>
      <c r="Q888" s="8">
        <f>COUNTIF(K$4:K888,K888)</f>
        <v>4</v>
      </c>
    </row>
    <row r="889" spans="1:17" x14ac:dyDescent="0.25">
      <c r="A889" s="35">
        <f t="shared" si="79"/>
        <v>60000</v>
      </c>
      <c r="B889" s="8">
        <f t="shared" si="80"/>
        <v>44901</v>
      </c>
      <c r="C889" s="8">
        <f t="shared" si="81"/>
        <v>44887</v>
      </c>
      <c r="D889" s="38">
        <f t="shared" si="82"/>
        <v>149817.1</v>
      </c>
      <c r="E889" s="39">
        <f t="shared" si="83"/>
        <v>24</v>
      </c>
      <c r="F889" s="42" t="s">
        <v>281</v>
      </c>
      <c r="G889" s="42" t="s">
        <v>1760</v>
      </c>
      <c r="H889" s="42" t="s">
        <v>1761</v>
      </c>
      <c r="I889" s="42" t="s">
        <v>102</v>
      </c>
      <c r="J889" s="44">
        <v>44901</v>
      </c>
      <c r="K889" s="43">
        <v>60000</v>
      </c>
      <c r="L889" s="44">
        <v>44887</v>
      </c>
      <c r="M889" s="8" t="str">
        <f>VLOOKUP(MONTH($J889),Lookup!$A$2:$B$13,2,0)&amp;" "&amp;YEAR($J889)</f>
        <v>Dec 2022</v>
      </c>
      <c r="N889" s="34">
        <f t="shared" si="78"/>
        <v>44901</v>
      </c>
      <c r="O889" s="8">
        <f>IF(ISERROR(VLOOKUP($I889,Lookup!$H$2:$I$11,2,0)),"",VLOOKUP($I889,Lookup!$H$2:$I$11,2,0))</f>
        <v>0.1</v>
      </c>
      <c r="P889" s="8">
        <f>COUNTIF(J$4:J889,J889)</f>
        <v>7</v>
      </c>
      <c r="Q889" s="8">
        <f>COUNTIF(K$4:K889,K889)</f>
        <v>22</v>
      </c>
    </row>
    <row r="890" spans="1:17" ht="30" x14ac:dyDescent="0.25">
      <c r="A890" s="35">
        <f t="shared" si="79"/>
        <v>50000</v>
      </c>
      <c r="B890" s="8">
        <f t="shared" si="80"/>
        <v>44930</v>
      </c>
      <c r="C890" s="8">
        <f t="shared" si="81"/>
        <v>44909</v>
      </c>
      <c r="D890" s="38">
        <f t="shared" si="82"/>
        <v>139960.1</v>
      </c>
      <c r="E890" s="39">
        <f t="shared" si="83"/>
        <v>30</v>
      </c>
      <c r="F890" s="42" t="s">
        <v>134</v>
      </c>
      <c r="G890" s="42" t="s">
        <v>1762</v>
      </c>
      <c r="H890" s="42" t="s">
        <v>1763</v>
      </c>
      <c r="I890" s="42" t="s">
        <v>102</v>
      </c>
      <c r="J890" s="44">
        <v>44930</v>
      </c>
      <c r="K890" s="43">
        <v>50000</v>
      </c>
      <c r="L890" s="44">
        <v>44909</v>
      </c>
      <c r="M890" s="8" t="str">
        <f>VLOOKUP(MONTH($J890),Lookup!$A$2:$B$13,2,0)&amp;" "&amp;YEAR($J890)</f>
        <v>Jan 2023</v>
      </c>
      <c r="N890" s="34">
        <f t="shared" si="78"/>
        <v>44930</v>
      </c>
      <c r="O890" s="8">
        <f>IF(ISERROR(VLOOKUP($I890,Lookup!$H$2:$I$11,2,0)),"",VLOOKUP($I890,Lookup!$H$2:$I$11,2,0))</f>
        <v>0.1</v>
      </c>
      <c r="P890" s="8">
        <f>COUNTIF(J$4:J890,J890)</f>
        <v>11</v>
      </c>
      <c r="Q890" s="8">
        <f>COUNTIF(K$4:K890,K890)</f>
        <v>110</v>
      </c>
    </row>
    <row r="891" spans="1:17" x14ac:dyDescent="0.25">
      <c r="A891" s="35">
        <f t="shared" si="79"/>
        <v>65001</v>
      </c>
      <c r="B891" s="8">
        <f t="shared" si="80"/>
        <v>44970</v>
      </c>
      <c r="C891" s="8">
        <f t="shared" si="81"/>
        <v>44908</v>
      </c>
      <c r="D891" s="38">
        <f t="shared" si="82"/>
        <v>154891.01999999999</v>
      </c>
      <c r="E891" s="39">
        <f t="shared" si="83"/>
        <v>12</v>
      </c>
      <c r="F891" s="42" t="s">
        <v>438</v>
      </c>
      <c r="G891" s="42" t="s">
        <v>1764</v>
      </c>
      <c r="H891" s="42" t="s">
        <v>1765</v>
      </c>
      <c r="I891" s="42" t="s">
        <v>105</v>
      </c>
      <c r="J891" s="44">
        <v>44970</v>
      </c>
      <c r="K891" s="43">
        <v>65001</v>
      </c>
      <c r="L891" s="44">
        <v>44908</v>
      </c>
      <c r="M891" s="8" t="str">
        <f>VLOOKUP(MONTH($J891),Lookup!$A$2:$B$13,2,0)&amp;" "&amp;YEAR($J891)</f>
        <v>Feb 2023</v>
      </c>
      <c r="N891" s="34">
        <f t="shared" si="78"/>
        <v>44970</v>
      </c>
      <c r="O891" s="8">
        <f>IF(ISERROR(VLOOKUP($I891,Lookup!$H$2:$I$11,2,0)),"",VLOOKUP($I891,Lookup!$H$2:$I$11,2,0))</f>
        <v>0.02</v>
      </c>
      <c r="P891" s="8">
        <f>COUNTIF(J$4:J891,J891)</f>
        <v>3</v>
      </c>
      <c r="Q891" s="8">
        <f>COUNTIF(K$4:K891,K891)</f>
        <v>9</v>
      </c>
    </row>
    <row r="892" spans="1:17" x14ac:dyDescent="0.25">
      <c r="A892" s="35">
        <f t="shared" si="79"/>
        <v>0</v>
      </c>
      <c r="B892" s="8">
        <f t="shared" si="80"/>
        <v>44926</v>
      </c>
      <c r="C892" s="8">
        <f t="shared" si="81"/>
        <v>44900</v>
      </c>
      <c r="D892" s="38">
        <f t="shared" si="82"/>
        <v>89913.02</v>
      </c>
      <c r="E892" s="39">
        <f t="shared" si="83"/>
        <v>12</v>
      </c>
      <c r="F892" s="42" t="s">
        <v>429</v>
      </c>
      <c r="G892" s="42" t="s">
        <v>1766</v>
      </c>
      <c r="H892" s="42" t="s">
        <v>1767</v>
      </c>
      <c r="I892" s="42" t="s">
        <v>105</v>
      </c>
      <c r="J892" s="44">
        <v>44926</v>
      </c>
      <c r="K892" s="43"/>
      <c r="L892" s="44">
        <v>44900</v>
      </c>
      <c r="M892" s="8" t="str">
        <f>VLOOKUP(MONTH($J892),Lookup!$A$2:$B$13,2,0)&amp;" "&amp;YEAR($J892)</f>
        <v>Dec 2022</v>
      </c>
      <c r="N892" s="34">
        <f t="shared" si="78"/>
        <v>44926</v>
      </c>
      <c r="O892" s="8">
        <f>IF(ISERROR(VLOOKUP($I892,Lookup!$H$2:$I$11,2,0)),"",VLOOKUP($I892,Lookup!$H$2:$I$11,2,0))</f>
        <v>0.02</v>
      </c>
      <c r="P892" s="8">
        <f>COUNTIF(J$4:J892,J892)</f>
        <v>86</v>
      </c>
      <c r="Q892" s="8">
        <f>COUNTIF(K$4:K892,K892)</f>
        <v>1</v>
      </c>
    </row>
    <row r="893" spans="1:17" x14ac:dyDescent="0.25">
      <c r="A893" s="35">
        <f t="shared" si="79"/>
        <v>500000</v>
      </c>
      <c r="B893" s="8">
        <f t="shared" si="80"/>
        <v>44907</v>
      </c>
      <c r="C893" s="8">
        <f t="shared" si="81"/>
        <v>44908</v>
      </c>
      <c r="D893" s="38">
        <f t="shared" si="82"/>
        <v>589841.02</v>
      </c>
      <c r="E893" s="39">
        <f t="shared" si="83"/>
        <v>1</v>
      </c>
      <c r="F893" s="42" t="s">
        <v>114</v>
      </c>
      <c r="G893" s="42" t="s">
        <v>1768</v>
      </c>
      <c r="H893" s="42" t="s">
        <v>1769</v>
      </c>
      <c r="I893" s="42" t="s">
        <v>105</v>
      </c>
      <c r="J893" s="44">
        <v>44907</v>
      </c>
      <c r="K893" s="43">
        <v>500000</v>
      </c>
      <c r="L893" s="44">
        <v>44908</v>
      </c>
      <c r="M893" s="8" t="str">
        <f>VLOOKUP(MONTH($J893),Lookup!$A$2:$B$13,2,0)&amp;" "&amp;YEAR($J893)</f>
        <v>Dec 2022</v>
      </c>
      <c r="N893" s="34">
        <f t="shared" si="78"/>
        <v>44907</v>
      </c>
      <c r="O893" s="8">
        <f>IF(ISERROR(VLOOKUP($I893,Lookup!$H$2:$I$11,2,0)),"",VLOOKUP($I893,Lookup!$H$2:$I$11,2,0))</f>
        <v>0.02</v>
      </c>
      <c r="P893" s="8">
        <f>COUNTIF(J$4:J893,J893)</f>
        <v>13</v>
      </c>
      <c r="Q893" s="8">
        <f>COUNTIF(K$4:K893,K893)</f>
        <v>13</v>
      </c>
    </row>
    <row r="894" spans="1:17" ht="30" x14ac:dyDescent="0.25">
      <c r="A894" s="35">
        <f t="shared" si="79"/>
        <v>70001</v>
      </c>
      <c r="B894" s="8">
        <f t="shared" si="80"/>
        <v>44904</v>
      </c>
      <c r="C894" s="8">
        <f t="shared" si="81"/>
        <v>44908</v>
      </c>
      <c r="D894" s="38">
        <f t="shared" si="82"/>
        <v>159824.01999999999</v>
      </c>
      <c r="E894" s="39">
        <f t="shared" si="83"/>
        <v>9</v>
      </c>
      <c r="F894" s="42" t="s">
        <v>125</v>
      </c>
      <c r="G894" s="42" t="s">
        <v>1770</v>
      </c>
      <c r="H894" s="42" t="s">
        <v>1771</v>
      </c>
      <c r="I894" s="42" t="s">
        <v>105</v>
      </c>
      <c r="J894" s="44">
        <v>44904</v>
      </c>
      <c r="K894" s="43">
        <v>70001</v>
      </c>
      <c r="L894" s="44">
        <v>44908</v>
      </c>
      <c r="M894" s="8" t="str">
        <f>VLOOKUP(MONTH($J894),Lookup!$A$2:$B$13,2,0)&amp;" "&amp;YEAR($J894)</f>
        <v>Dec 2022</v>
      </c>
      <c r="N894" s="34">
        <f t="shared" si="78"/>
        <v>44904</v>
      </c>
      <c r="O894" s="8">
        <f>IF(ISERROR(VLOOKUP($I894,Lookup!$H$2:$I$11,2,0)),"",VLOOKUP($I894,Lookup!$H$2:$I$11,2,0))</f>
        <v>0.02</v>
      </c>
      <c r="P894" s="8">
        <f>COUNTIF(J$4:J894,J894)</f>
        <v>7</v>
      </c>
      <c r="Q894" s="8">
        <f>COUNTIF(K$4:K894,K894)</f>
        <v>4</v>
      </c>
    </row>
    <row r="895" spans="1:17" x14ac:dyDescent="0.25">
      <c r="A895" s="35">
        <f t="shared" si="79"/>
        <v>120000</v>
      </c>
      <c r="B895" s="8">
        <f t="shared" si="80"/>
        <v>44957</v>
      </c>
      <c r="C895" s="8">
        <f t="shared" si="81"/>
        <v>44911</v>
      </c>
      <c r="D895" s="38">
        <f t="shared" si="82"/>
        <v>209935.02</v>
      </c>
      <c r="E895" s="39">
        <f t="shared" si="83"/>
        <v>11</v>
      </c>
      <c r="F895" s="42" t="s">
        <v>246</v>
      </c>
      <c r="G895" s="42" t="s">
        <v>1772</v>
      </c>
      <c r="H895" s="42" t="s">
        <v>1773</v>
      </c>
      <c r="I895" s="42" t="s">
        <v>105</v>
      </c>
      <c r="J895" s="44">
        <v>44957</v>
      </c>
      <c r="K895" s="43">
        <v>120000</v>
      </c>
      <c r="L895" s="44">
        <v>44911</v>
      </c>
      <c r="M895" s="8" t="str">
        <f>VLOOKUP(MONTH($J895),Lookup!$A$2:$B$13,2,0)&amp;" "&amp;YEAR($J895)</f>
        <v>Jan 2023</v>
      </c>
      <c r="N895" s="34">
        <f t="shared" si="78"/>
        <v>44957</v>
      </c>
      <c r="O895" s="8">
        <f>IF(ISERROR(VLOOKUP($I895,Lookup!$H$2:$I$11,2,0)),"",VLOOKUP($I895,Lookup!$H$2:$I$11,2,0))</f>
        <v>0.02</v>
      </c>
      <c r="P895" s="8">
        <f>COUNTIF(J$4:J895,J895)</f>
        <v>56</v>
      </c>
      <c r="Q895" s="8">
        <f>COUNTIF(K$4:K895,K895)</f>
        <v>11</v>
      </c>
    </row>
    <row r="896" spans="1:17" x14ac:dyDescent="0.25">
      <c r="A896" s="35">
        <f t="shared" si="79"/>
        <v>75001</v>
      </c>
      <c r="B896" s="8">
        <f t="shared" si="80"/>
        <v>44900</v>
      </c>
      <c r="C896" s="8">
        <f t="shared" si="81"/>
        <v>44899</v>
      </c>
      <c r="D896" s="38">
        <f t="shared" si="82"/>
        <v>164823.1</v>
      </c>
      <c r="E896" s="39">
        <f t="shared" si="83"/>
        <v>7</v>
      </c>
      <c r="F896" s="42" t="s">
        <v>183</v>
      </c>
      <c r="G896" s="42" t="s">
        <v>1774</v>
      </c>
      <c r="H896" s="42" t="s">
        <v>1775</v>
      </c>
      <c r="I896" s="42" t="s">
        <v>102</v>
      </c>
      <c r="J896" s="44">
        <v>44900</v>
      </c>
      <c r="K896" s="43">
        <v>75001</v>
      </c>
      <c r="L896" s="44">
        <v>44899</v>
      </c>
      <c r="M896" s="8" t="str">
        <f>VLOOKUP(MONTH($J896),Lookup!$A$2:$B$13,2,0)&amp;" "&amp;YEAR($J896)</f>
        <v>Dec 2022</v>
      </c>
      <c r="N896" s="34">
        <f t="shared" si="78"/>
        <v>44900</v>
      </c>
      <c r="O896" s="8">
        <f>IF(ISERROR(VLOOKUP($I896,Lookup!$H$2:$I$11,2,0)),"",VLOOKUP($I896,Lookup!$H$2:$I$11,2,0))</f>
        <v>0.1</v>
      </c>
      <c r="P896" s="8">
        <f>COUNTIF(J$4:J896,J896)</f>
        <v>7</v>
      </c>
      <c r="Q896" s="8">
        <f>COUNTIF(K$4:K896,K896)</f>
        <v>16</v>
      </c>
    </row>
    <row r="897" spans="1:17" x14ac:dyDescent="0.25">
      <c r="A897" s="35">
        <f t="shared" si="79"/>
        <v>85001</v>
      </c>
      <c r="B897" s="8">
        <f t="shared" si="80"/>
        <v>44935</v>
      </c>
      <c r="C897" s="8">
        <f t="shared" si="81"/>
        <v>44907</v>
      </c>
      <c r="D897" s="38">
        <f t="shared" si="82"/>
        <v>174864.02</v>
      </c>
      <c r="E897" s="39">
        <f t="shared" si="83"/>
        <v>9</v>
      </c>
      <c r="F897" s="42" t="s">
        <v>438</v>
      </c>
      <c r="G897" s="42" t="s">
        <v>1776</v>
      </c>
      <c r="H897" s="42" t="s">
        <v>1777</v>
      </c>
      <c r="I897" s="42" t="s">
        <v>105</v>
      </c>
      <c r="J897" s="44">
        <v>44935</v>
      </c>
      <c r="K897" s="43">
        <v>85001</v>
      </c>
      <c r="L897" s="44">
        <v>44907</v>
      </c>
      <c r="M897" s="8" t="str">
        <f>VLOOKUP(MONTH($J897),Lookup!$A$2:$B$13,2,0)&amp;" "&amp;YEAR($J897)</f>
        <v>Jan 2023</v>
      </c>
      <c r="N897" s="34">
        <f t="shared" si="78"/>
        <v>44935</v>
      </c>
      <c r="O897" s="8">
        <f>IF(ISERROR(VLOOKUP($I897,Lookup!$H$2:$I$11,2,0)),"",VLOOKUP($I897,Lookup!$H$2:$I$11,2,0))</f>
        <v>0.02</v>
      </c>
      <c r="P897" s="8">
        <f>COUNTIF(J$4:J897,J897)</f>
        <v>19</v>
      </c>
      <c r="Q897" s="8">
        <f>COUNTIF(K$4:K897,K897)</f>
        <v>2</v>
      </c>
    </row>
    <row r="898" spans="1:17" x14ac:dyDescent="0.25">
      <c r="A898" s="35">
        <f t="shared" si="79"/>
        <v>50000</v>
      </c>
      <c r="B898" s="8">
        <f t="shared" si="80"/>
        <v>44924</v>
      </c>
      <c r="C898" s="8">
        <f t="shared" si="81"/>
        <v>44909</v>
      </c>
      <c r="D898" s="38">
        <f t="shared" si="82"/>
        <v>139951.01999999999</v>
      </c>
      <c r="E898" s="39">
        <f t="shared" si="83"/>
        <v>15</v>
      </c>
      <c r="F898" s="42" t="s">
        <v>268</v>
      </c>
      <c r="G898" s="42" t="s">
        <v>1778</v>
      </c>
      <c r="H898" s="42" t="s">
        <v>1779</v>
      </c>
      <c r="I898" s="42" t="s">
        <v>105</v>
      </c>
      <c r="J898" s="44">
        <v>44924</v>
      </c>
      <c r="K898" s="43">
        <v>50000</v>
      </c>
      <c r="L898" s="44">
        <v>44909</v>
      </c>
      <c r="M898" s="8" t="str">
        <f>VLOOKUP(MONTH($J898),Lookup!$A$2:$B$13,2,0)&amp;" "&amp;YEAR($J898)</f>
        <v>Dec 2022</v>
      </c>
      <c r="N898" s="34">
        <f t="shared" si="78"/>
        <v>44924</v>
      </c>
      <c r="O898" s="8">
        <f>IF(ISERROR(VLOOKUP($I898,Lookup!$H$2:$I$11,2,0)),"",VLOOKUP($I898,Lookup!$H$2:$I$11,2,0))</f>
        <v>0.02</v>
      </c>
      <c r="P898" s="8">
        <f>COUNTIF(J$4:J898,J898)</f>
        <v>7</v>
      </c>
      <c r="Q898" s="8">
        <f>COUNTIF(K$4:K898,K898)</f>
        <v>111</v>
      </c>
    </row>
    <row r="899" spans="1:17" ht="30" x14ac:dyDescent="0.25">
      <c r="A899" s="35">
        <f t="shared" si="79"/>
        <v>250000</v>
      </c>
      <c r="B899" s="8">
        <f t="shared" si="80"/>
        <v>44942</v>
      </c>
      <c r="C899" s="8">
        <f t="shared" si="81"/>
        <v>44903</v>
      </c>
      <c r="D899" s="38">
        <f t="shared" si="82"/>
        <v>339882.1</v>
      </c>
      <c r="E899" s="39">
        <f t="shared" si="83"/>
        <v>0</v>
      </c>
      <c r="F899" s="42" t="s">
        <v>13</v>
      </c>
      <c r="G899" s="42" t="s">
        <v>1780</v>
      </c>
      <c r="H899" s="42" t="s">
        <v>1781</v>
      </c>
      <c r="I899" s="42" t="s">
        <v>102</v>
      </c>
      <c r="J899" s="44">
        <v>44942</v>
      </c>
      <c r="K899" s="43">
        <v>250000</v>
      </c>
      <c r="L899" s="44">
        <v>44903</v>
      </c>
      <c r="M899" s="8" t="str">
        <f>VLOOKUP(MONTH($J899),Lookup!$A$2:$B$13,2,0)&amp;" "&amp;YEAR($J899)</f>
        <v>Jan 2023</v>
      </c>
      <c r="N899" s="34">
        <f t="shared" si="78"/>
        <v>44942</v>
      </c>
      <c r="O899" s="8">
        <f>IF(ISERROR(VLOOKUP($I899,Lookup!$H$2:$I$11,2,0)),"",VLOOKUP($I899,Lookup!$H$2:$I$11,2,0))</f>
        <v>0.1</v>
      </c>
      <c r="P899" s="8">
        <f>COUNTIF(J$4:J899,J899)</f>
        <v>23</v>
      </c>
      <c r="Q899" s="8">
        <f>COUNTIF(K$4:K899,K899)</f>
        <v>14</v>
      </c>
    </row>
    <row r="900" spans="1:17" x14ac:dyDescent="0.25">
      <c r="A900" s="35">
        <f t="shared" si="79"/>
        <v>154801</v>
      </c>
      <c r="B900" s="8">
        <f t="shared" si="80"/>
        <v>44908</v>
      </c>
      <c r="C900" s="8">
        <f t="shared" si="81"/>
        <v>44904</v>
      </c>
      <c r="D900" s="38">
        <f t="shared" si="82"/>
        <v>244620.02</v>
      </c>
      <c r="E900" s="39">
        <f t="shared" si="83"/>
        <v>1</v>
      </c>
      <c r="F900" s="42" t="s">
        <v>584</v>
      </c>
      <c r="G900" s="42" t="s">
        <v>1782</v>
      </c>
      <c r="H900" s="42" t="s">
        <v>1783</v>
      </c>
      <c r="I900" s="42" t="s">
        <v>105</v>
      </c>
      <c r="J900" s="44">
        <v>44908</v>
      </c>
      <c r="K900" s="43">
        <v>154801</v>
      </c>
      <c r="L900" s="44">
        <v>44904</v>
      </c>
      <c r="M900" s="8" t="str">
        <f>VLOOKUP(MONTH($J900),Lookup!$A$2:$B$13,2,0)&amp;" "&amp;YEAR($J900)</f>
        <v>Dec 2022</v>
      </c>
      <c r="N900" s="34">
        <f t="shared" ref="N900:N963" si="84">IF(ISBLANK($J900),"1/1/9999",J900)</f>
        <v>44908</v>
      </c>
      <c r="O900" s="8">
        <f>IF(ISERROR(VLOOKUP($I900,Lookup!$H$2:$I$11,2,0)),"",VLOOKUP($I900,Lookup!$H$2:$I$11,2,0))</f>
        <v>0.02</v>
      </c>
      <c r="P900" s="8">
        <f>COUNTIF(J$4:J900,J900)</f>
        <v>6</v>
      </c>
      <c r="Q900" s="8">
        <f>COUNTIF(K$4:K900,K900)</f>
        <v>1</v>
      </c>
    </row>
    <row r="901" spans="1:17" x14ac:dyDescent="0.25">
      <c r="A901" s="35">
        <f t="shared" ref="A901:A964" si="85">K901</f>
        <v>50001</v>
      </c>
      <c r="B901" s="8">
        <f t="shared" ref="B901:B964" si="86">J901</f>
        <v>44957</v>
      </c>
      <c r="C901" s="8">
        <f t="shared" ref="C901:C964" si="87">L901</f>
        <v>44890</v>
      </c>
      <c r="D901" s="38">
        <f t="shared" ref="D901:D964" si="88">SUM(A901:C901)+SUM(O901:Q901)</f>
        <v>140104.01999999999</v>
      </c>
      <c r="E901" s="39">
        <f t="shared" ref="E901:E964" si="89">IF($D901="","",COUNTIFS($F$4:$F$5000,$F901,$D$4:$D$5000,"&gt;"&amp;$D901))</f>
        <v>9</v>
      </c>
      <c r="F901" s="42" t="s">
        <v>106</v>
      </c>
      <c r="G901" s="42" t="s">
        <v>1784</v>
      </c>
      <c r="H901" s="42" t="s">
        <v>1785</v>
      </c>
      <c r="I901" s="42" t="s">
        <v>105</v>
      </c>
      <c r="J901" s="44">
        <v>44957</v>
      </c>
      <c r="K901" s="43">
        <v>50001</v>
      </c>
      <c r="L901" s="44">
        <v>44890</v>
      </c>
      <c r="M901" s="8" t="str">
        <f>VLOOKUP(MONTH($J901),Lookup!$A$2:$B$13,2,0)&amp;" "&amp;YEAR($J901)</f>
        <v>Jan 2023</v>
      </c>
      <c r="N901" s="34">
        <f t="shared" si="84"/>
        <v>44957</v>
      </c>
      <c r="O901" s="8">
        <f>IF(ISERROR(VLOOKUP($I901,Lookup!$H$2:$I$11,2,0)),"",VLOOKUP($I901,Lookup!$H$2:$I$11,2,0))</f>
        <v>0.02</v>
      </c>
      <c r="P901" s="8">
        <f>COUNTIF(J$4:J901,J901)</f>
        <v>57</v>
      </c>
      <c r="Q901" s="8">
        <f>COUNTIF(K$4:K901,K901)</f>
        <v>199</v>
      </c>
    </row>
    <row r="902" spans="1:17" x14ac:dyDescent="0.25">
      <c r="A902" s="35">
        <f t="shared" si="85"/>
        <v>50000</v>
      </c>
      <c r="B902" s="8">
        <f t="shared" si="86"/>
        <v>44907</v>
      </c>
      <c r="C902" s="8">
        <f t="shared" si="87"/>
        <v>44903</v>
      </c>
      <c r="D902" s="38">
        <f t="shared" si="88"/>
        <v>139936.01999999999</v>
      </c>
      <c r="E902" s="39">
        <f t="shared" si="89"/>
        <v>11</v>
      </c>
      <c r="F902" s="42" t="s">
        <v>227</v>
      </c>
      <c r="G902" s="42" t="s">
        <v>1786</v>
      </c>
      <c r="H902" s="42" t="s">
        <v>1787</v>
      </c>
      <c r="I902" s="42" t="s">
        <v>105</v>
      </c>
      <c r="J902" s="44">
        <v>44907</v>
      </c>
      <c r="K902" s="43">
        <v>50000</v>
      </c>
      <c r="L902" s="44">
        <v>44903</v>
      </c>
      <c r="M902" s="8" t="str">
        <f>VLOOKUP(MONTH($J902),Lookup!$A$2:$B$13,2,0)&amp;" "&amp;YEAR($J902)</f>
        <v>Dec 2022</v>
      </c>
      <c r="N902" s="34">
        <f t="shared" si="84"/>
        <v>44907</v>
      </c>
      <c r="O902" s="8">
        <f>IF(ISERROR(VLOOKUP($I902,Lookup!$H$2:$I$11,2,0)),"",VLOOKUP($I902,Lookup!$H$2:$I$11,2,0))</f>
        <v>0.02</v>
      </c>
      <c r="P902" s="8">
        <f>COUNTIF(J$4:J902,J902)</f>
        <v>14</v>
      </c>
      <c r="Q902" s="8">
        <f>COUNTIF(K$4:K902,K902)</f>
        <v>112</v>
      </c>
    </row>
    <row r="903" spans="1:17" ht="30" x14ac:dyDescent="0.25">
      <c r="A903" s="35">
        <f t="shared" si="85"/>
        <v>1300000</v>
      </c>
      <c r="B903" s="8">
        <f t="shared" si="86"/>
        <v>44924</v>
      </c>
      <c r="C903" s="8">
        <f t="shared" si="87"/>
        <v>44909</v>
      </c>
      <c r="D903" s="38">
        <f t="shared" si="88"/>
        <v>1389843.1</v>
      </c>
      <c r="E903" s="39">
        <f t="shared" si="89"/>
        <v>3</v>
      </c>
      <c r="F903" s="42" t="s">
        <v>281</v>
      </c>
      <c r="G903" s="42" t="s">
        <v>1788</v>
      </c>
      <c r="H903" s="42" t="s">
        <v>1789</v>
      </c>
      <c r="I903" s="42" t="s">
        <v>102</v>
      </c>
      <c r="J903" s="44">
        <v>44924</v>
      </c>
      <c r="K903" s="43">
        <v>1300000</v>
      </c>
      <c r="L903" s="44">
        <v>44909</v>
      </c>
      <c r="M903" s="8" t="str">
        <f>VLOOKUP(MONTH($J903),Lookup!$A$2:$B$13,2,0)&amp;" "&amp;YEAR($J903)</f>
        <v>Dec 2022</v>
      </c>
      <c r="N903" s="34">
        <f t="shared" si="84"/>
        <v>44924</v>
      </c>
      <c r="O903" s="8">
        <f>IF(ISERROR(VLOOKUP($I903,Lookup!$H$2:$I$11,2,0)),"",VLOOKUP($I903,Lookup!$H$2:$I$11,2,0))</f>
        <v>0.1</v>
      </c>
      <c r="P903" s="8">
        <f>COUNTIF(J$4:J903,J903)</f>
        <v>8</v>
      </c>
      <c r="Q903" s="8">
        <f>COUNTIF(K$4:K903,K903)</f>
        <v>2</v>
      </c>
    </row>
    <row r="904" spans="1:17" x14ac:dyDescent="0.25">
      <c r="A904" s="35">
        <f t="shared" si="85"/>
        <v>150000</v>
      </c>
      <c r="B904" s="8">
        <f t="shared" si="86"/>
        <v>44928</v>
      </c>
      <c r="C904" s="8">
        <f t="shared" si="87"/>
        <v>44909</v>
      </c>
      <c r="D904" s="38">
        <f t="shared" si="88"/>
        <v>239875.02</v>
      </c>
      <c r="E904" s="39">
        <f t="shared" si="89"/>
        <v>4</v>
      </c>
      <c r="F904" s="42" t="s">
        <v>643</v>
      </c>
      <c r="G904" s="42" t="s">
        <v>1790</v>
      </c>
      <c r="H904" s="42" t="s">
        <v>1791</v>
      </c>
      <c r="I904" s="42" t="s">
        <v>105</v>
      </c>
      <c r="J904" s="44">
        <v>44928</v>
      </c>
      <c r="K904" s="43">
        <v>150000</v>
      </c>
      <c r="L904" s="44">
        <v>44909</v>
      </c>
      <c r="M904" s="8" t="str">
        <f>VLOOKUP(MONTH($J904),Lookup!$A$2:$B$13,2,0)&amp;" "&amp;YEAR($J904)</f>
        <v>Jan 2023</v>
      </c>
      <c r="N904" s="34">
        <f t="shared" si="84"/>
        <v>44928</v>
      </c>
      <c r="O904" s="8">
        <f>IF(ISERROR(VLOOKUP($I904,Lookup!$H$2:$I$11,2,0)),"",VLOOKUP($I904,Lookup!$H$2:$I$11,2,0))</f>
        <v>0.02</v>
      </c>
      <c r="P904" s="8">
        <f>COUNTIF(J$4:J904,J904)</f>
        <v>22</v>
      </c>
      <c r="Q904" s="8">
        <f>COUNTIF(K$4:K904,K904)</f>
        <v>16</v>
      </c>
    </row>
    <row r="905" spans="1:17" x14ac:dyDescent="0.25">
      <c r="A905" s="35">
        <f t="shared" si="85"/>
        <v>60000</v>
      </c>
      <c r="B905" s="8">
        <f t="shared" si="86"/>
        <v>44927</v>
      </c>
      <c r="C905" s="8">
        <f t="shared" si="87"/>
        <v>44900</v>
      </c>
      <c r="D905" s="38">
        <f t="shared" si="88"/>
        <v>149883.01999999999</v>
      </c>
      <c r="E905" s="39">
        <f t="shared" si="89"/>
        <v>11</v>
      </c>
      <c r="F905" s="42" t="s">
        <v>392</v>
      </c>
      <c r="G905" s="42" t="s">
        <v>1792</v>
      </c>
      <c r="H905" s="42" t="s">
        <v>1793</v>
      </c>
      <c r="I905" s="42" t="s">
        <v>105</v>
      </c>
      <c r="J905" s="44">
        <v>44927</v>
      </c>
      <c r="K905" s="43">
        <v>60000</v>
      </c>
      <c r="L905" s="44">
        <v>44900</v>
      </c>
      <c r="M905" s="8" t="str">
        <f>VLOOKUP(MONTH($J905),Lookup!$A$2:$B$13,2,0)&amp;" "&amp;YEAR($J905)</f>
        <v>Jan 2023</v>
      </c>
      <c r="N905" s="34">
        <f t="shared" si="84"/>
        <v>44927</v>
      </c>
      <c r="O905" s="8">
        <f>IF(ISERROR(VLOOKUP($I905,Lookup!$H$2:$I$11,2,0)),"",VLOOKUP($I905,Lookup!$H$2:$I$11,2,0))</f>
        <v>0.02</v>
      </c>
      <c r="P905" s="8">
        <f>COUNTIF(J$4:J905,J905)</f>
        <v>33</v>
      </c>
      <c r="Q905" s="8">
        <f>COUNTIF(K$4:K905,K905)</f>
        <v>23</v>
      </c>
    </row>
    <row r="906" spans="1:17" x14ac:dyDescent="0.25">
      <c r="A906" s="35">
        <f t="shared" si="85"/>
        <v>100001</v>
      </c>
      <c r="B906" s="8">
        <f t="shared" si="86"/>
        <v>44928</v>
      </c>
      <c r="C906" s="8">
        <f t="shared" si="87"/>
        <v>44909</v>
      </c>
      <c r="D906" s="38">
        <f t="shared" si="88"/>
        <v>189917.02</v>
      </c>
      <c r="E906" s="39">
        <f t="shared" si="89"/>
        <v>7</v>
      </c>
      <c r="F906" s="42" t="s">
        <v>643</v>
      </c>
      <c r="G906" s="42" t="s">
        <v>1794</v>
      </c>
      <c r="H906" s="42" t="s">
        <v>1795</v>
      </c>
      <c r="I906" s="42" t="s">
        <v>105</v>
      </c>
      <c r="J906" s="44">
        <v>44928</v>
      </c>
      <c r="K906" s="43">
        <v>100001</v>
      </c>
      <c r="L906" s="44">
        <v>44909</v>
      </c>
      <c r="M906" s="8" t="str">
        <f>VLOOKUP(MONTH($J906),Lookup!$A$2:$B$13,2,0)&amp;" "&amp;YEAR($J906)</f>
        <v>Jan 2023</v>
      </c>
      <c r="N906" s="34">
        <f t="shared" si="84"/>
        <v>44928</v>
      </c>
      <c r="O906" s="8">
        <f>IF(ISERROR(VLOOKUP($I906,Lookup!$H$2:$I$11,2,0)),"",VLOOKUP($I906,Lookup!$H$2:$I$11,2,0))</f>
        <v>0.02</v>
      </c>
      <c r="P906" s="8">
        <f>COUNTIF(J$4:J906,J906)</f>
        <v>23</v>
      </c>
      <c r="Q906" s="8">
        <f>COUNTIF(K$4:K906,K906)</f>
        <v>56</v>
      </c>
    </row>
    <row r="907" spans="1:17" x14ac:dyDescent="0.25">
      <c r="A907" s="35">
        <f t="shared" si="85"/>
        <v>100000</v>
      </c>
      <c r="B907" s="8">
        <f t="shared" si="86"/>
        <v>44927</v>
      </c>
      <c r="C907" s="8">
        <f t="shared" si="87"/>
        <v>44908</v>
      </c>
      <c r="D907" s="38">
        <f t="shared" si="88"/>
        <v>189905.02</v>
      </c>
      <c r="E907" s="39">
        <f t="shared" si="89"/>
        <v>8</v>
      </c>
      <c r="F907" s="42" t="s">
        <v>128</v>
      </c>
      <c r="G907" s="42" t="s">
        <v>1796</v>
      </c>
      <c r="H907" s="42" t="s">
        <v>1797</v>
      </c>
      <c r="I907" s="42" t="s">
        <v>105</v>
      </c>
      <c r="J907" s="44">
        <v>44927</v>
      </c>
      <c r="K907" s="43">
        <v>100000</v>
      </c>
      <c r="L907" s="44">
        <v>44908</v>
      </c>
      <c r="M907" s="8" t="str">
        <f>VLOOKUP(MONTH($J907),Lookup!$A$2:$B$13,2,0)&amp;" "&amp;YEAR($J907)</f>
        <v>Jan 2023</v>
      </c>
      <c r="N907" s="34">
        <f t="shared" si="84"/>
        <v>44927</v>
      </c>
      <c r="O907" s="8">
        <f>IF(ISERROR(VLOOKUP($I907,Lookup!$H$2:$I$11,2,0)),"",VLOOKUP($I907,Lookup!$H$2:$I$11,2,0))</f>
        <v>0.02</v>
      </c>
      <c r="P907" s="8">
        <f>COUNTIF(J$4:J907,J907)</f>
        <v>34</v>
      </c>
      <c r="Q907" s="8">
        <f>COUNTIF(K$4:K907,K907)</f>
        <v>36</v>
      </c>
    </row>
    <row r="908" spans="1:17" x14ac:dyDescent="0.25">
      <c r="A908" s="35">
        <f t="shared" si="85"/>
        <v>600000</v>
      </c>
      <c r="B908" s="8">
        <f t="shared" si="86"/>
        <v>44935</v>
      </c>
      <c r="C908" s="8">
        <f t="shared" si="87"/>
        <v>44931</v>
      </c>
      <c r="D908" s="38">
        <f t="shared" si="88"/>
        <v>689893.1</v>
      </c>
      <c r="E908" s="39">
        <f t="shared" si="89"/>
        <v>4</v>
      </c>
      <c r="F908" s="42" t="s">
        <v>254</v>
      </c>
      <c r="G908" s="42" t="s">
        <v>1798</v>
      </c>
      <c r="H908" s="42" t="s">
        <v>1799</v>
      </c>
      <c r="I908" s="42" t="s">
        <v>102</v>
      </c>
      <c r="J908" s="44">
        <v>44935</v>
      </c>
      <c r="K908" s="43">
        <v>600000</v>
      </c>
      <c r="L908" s="44">
        <v>44931</v>
      </c>
      <c r="M908" s="8" t="str">
        <f>VLOOKUP(MONTH($J908),Lookup!$A$2:$B$13,2,0)&amp;" "&amp;YEAR($J908)</f>
        <v>Jan 2023</v>
      </c>
      <c r="N908" s="34">
        <f t="shared" si="84"/>
        <v>44935</v>
      </c>
      <c r="O908" s="8">
        <f>IF(ISERROR(VLOOKUP($I908,Lookup!$H$2:$I$11,2,0)),"",VLOOKUP($I908,Lookup!$H$2:$I$11,2,0))</f>
        <v>0.1</v>
      </c>
      <c r="P908" s="8">
        <f>COUNTIF(J$4:J908,J908)</f>
        <v>20</v>
      </c>
      <c r="Q908" s="8">
        <f>COUNTIF(K$4:K908,K908)</f>
        <v>7</v>
      </c>
    </row>
    <row r="909" spans="1:17" x14ac:dyDescent="0.25">
      <c r="A909" s="35">
        <f t="shared" si="85"/>
        <v>150000</v>
      </c>
      <c r="B909" s="8">
        <f t="shared" si="86"/>
        <v>44910</v>
      </c>
      <c r="C909" s="8">
        <f t="shared" si="87"/>
        <v>44908</v>
      </c>
      <c r="D909" s="38">
        <f t="shared" si="88"/>
        <v>239855.1</v>
      </c>
      <c r="E909" s="39">
        <f t="shared" si="89"/>
        <v>5</v>
      </c>
      <c r="F909" s="42" t="s">
        <v>643</v>
      </c>
      <c r="G909" s="42" t="s">
        <v>1800</v>
      </c>
      <c r="H909" s="42" t="s">
        <v>1801</v>
      </c>
      <c r="I909" s="42" t="s">
        <v>102</v>
      </c>
      <c r="J909" s="44">
        <v>44910</v>
      </c>
      <c r="K909" s="43">
        <v>150000</v>
      </c>
      <c r="L909" s="44">
        <v>44908</v>
      </c>
      <c r="M909" s="8" t="str">
        <f>VLOOKUP(MONTH($J909),Lookup!$A$2:$B$13,2,0)&amp;" "&amp;YEAR($J909)</f>
        <v>Dec 2022</v>
      </c>
      <c r="N909" s="34">
        <f t="shared" si="84"/>
        <v>44910</v>
      </c>
      <c r="O909" s="8">
        <f>IF(ISERROR(VLOOKUP($I909,Lookup!$H$2:$I$11,2,0)),"",VLOOKUP($I909,Lookup!$H$2:$I$11,2,0))</f>
        <v>0.1</v>
      </c>
      <c r="P909" s="8">
        <f>COUNTIF(J$4:J909,J909)</f>
        <v>20</v>
      </c>
      <c r="Q909" s="8">
        <f>COUNTIF(K$4:K909,K909)</f>
        <v>17</v>
      </c>
    </row>
    <row r="910" spans="1:17" x14ac:dyDescent="0.25">
      <c r="A910" s="35">
        <f t="shared" si="85"/>
        <v>50001</v>
      </c>
      <c r="B910" s="8">
        <f t="shared" si="86"/>
        <v>44952</v>
      </c>
      <c r="C910" s="8">
        <f t="shared" si="87"/>
        <v>44902</v>
      </c>
      <c r="D910" s="38">
        <f t="shared" si="88"/>
        <v>140060.1</v>
      </c>
      <c r="E910" s="39">
        <f t="shared" si="89"/>
        <v>7</v>
      </c>
      <c r="F910" s="42" t="s">
        <v>227</v>
      </c>
      <c r="G910" s="42" t="s">
        <v>1802</v>
      </c>
      <c r="H910" s="42" t="s">
        <v>1802</v>
      </c>
      <c r="I910" s="42" t="s">
        <v>102</v>
      </c>
      <c r="J910" s="44">
        <v>44952</v>
      </c>
      <c r="K910" s="43">
        <v>50001</v>
      </c>
      <c r="L910" s="44">
        <v>44902</v>
      </c>
      <c r="M910" s="8" t="str">
        <f>VLOOKUP(MONTH($J910),Lookup!$A$2:$B$13,2,0)&amp;" "&amp;YEAR($J910)</f>
        <v>Jan 2023</v>
      </c>
      <c r="N910" s="34">
        <f t="shared" si="84"/>
        <v>44952</v>
      </c>
      <c r="O910" s="8">
        <f>IF(ISERROR(VLOOKUP($I910,Lookup!$H$2:$I$11,2,0)),"",VLOOKUP($I910,Lookup!$H$2:$I$11,2,0))</f>
        <v>0.1</v>
      </c>
      <c r="P910" s="8">
        <f>COUNTIF(J$4:J910,J910)</f>
        <v>5</v>
      </c>
      <c r="Q910" s="8">
        <f>COUNTIF(K$4:K910,K910)</f>
        <v>200</v>
      </c>
    </row>
    <row r="911" spans="1:17" x14ac:dyDescent="0.25">
      <c r="A911" s="35">
        <f t="shared" si="85"/>
        <v>80000</v>
      </c>
      <c r="B911" s="8">
        <f t="shared" si="86"/>
        <v>44930</v>
      </c>
      <c r="C911" s="8">
        <f t="shared" si="87"/>
        <v>44901</v>
      </c>
      <c r="D911" s="38">
        <f t="shared" si="88"/>
        <v>169854.1</v>
      </c>
      <c r="E911" s="39">
        <f t="shared" si="89"/>
        <v>11</v>
      </c>
      <c r="F911" s="42" t="s">
        <v>296</v>
      </c>
      <c r="G911" s="42" t="s">
        <v>1803</v>
      </c>
      <c r="H911" s="42" t="s">
        <v>1804</v>
      </c>
      <c r="I911" s="42" t="s">
        <v>102</v>
      </c>
      <c r="J911" s="44">
        <v>44930</v>
      </c>
      <c r="K911" s="43">
        <v>80000</v>
      </c>
      <c r="L911" s="44">
        <v>44901</v>
      </c>
      <c r="M911" s="8" t="str">
        <f>VLOOKUP(MONTH($J911),Lookup!$A$2:$B$13,2,0)&amp;" "&amp;YEAR($J911)</f>
        <v>Jan 2023</v>
      </c>
      <c r="N911" s="34">
        <f t="shared" si="84"/>
        <v>44930</v>
      </c>
      <c r="O911" s="8">
        <f>IF(ISERROR(VLOOKUP($I911,Lookup!$H$2:$I$11,2,0)),"",VLOOKUP($I911,Lookup!$H$2:$I$11,2,0))</f>
        <v>0.1</v>
      </c>
      <c r="P911" s="8">
        <f>COUNTIF(J$4:J911,J911)</f>
        <v>12</v>
      </c>
      <c r="Q911" s="8">
        <f>COUNTIF(K$4:K911,K911)</f>
        <v>11</v>
      </c>
    </row>
    <row r="912" spans="1:17" x14ac:dyDescent="0.25">
      <c r="A912" s="35">
        <f t="shared" si="85"/>
        <v>500000</v>
      </c>
      <c r="B912" s="8">
        <f t="shared" si="86"/>
        <v>44956</v>
      </c>
      <c r="C912" s="8">
        <f t="shared" si="87"/>
        <v>44903</v>
      </c>
      <c r="D912" s="38">
        <f t="shared" si="88"/>
        <v>589877.1</v>
      </c>
      <c r="E912" s="39">
        <f t="shared" si="89"/>
        <v>7</v>
      </c>
      <c r="F912" s="42" t="s">
        <v>254</v>
      </c>
      <c r="G912" s="42" t="s">
        <v>1805</v>
      </c>
      <c r="H912" s="42" t="s">
        <v>1806</v>
      </c>
      <c r="I912" s="42" t="s">
        <v>102</v>
      </c>
      <c r="J912" s="44">
        <v>44956</v>
      </c>
      <c r="K912" s="43">
        <v>500000</v>
      </c>
      <c r="L912" s="44">
        <v>44903</v>
      </c>
      <c r="M912" s="8" t="str">
        <f>VLOOKUP(MONTH($J912),Lookup!$A$2:$B$13,2,0)&amp;" "&amp;YEAR($J912)</f>
        <v>Jan 2023</v>
      </c>
      <c r="N912" s="34">
        <f t="shared" si="84"/>
        <v>44956</v>
      </c>
      <c r="O912" s="8">
        <f>IF(ISERROR(VLOOKUP($I912,Lookup!$H$2:$I$11,2,0)),"",VLOOKUP($I912,Lookup!$H$2:$I$11,2,0))</f>
        <v>0.1</v>
      </c>
      <c r="P912" s="8">
        <f>COUNTIF(J$4:J912,J912)</f>
        <v>4</v>
      </c>
      <c r="Q912" s="8">
        <f>COUNTIF(K$4:K912,K912)</f>
        <v>14</v>
      </c>
    </row>
    <row r="913" spans="1:17" x14ac:dyDescent="0.25">
      <c r="A913" s="35">
        <f t="shared" si="85"/>
        <v>50001</v>
      </c>
      <c r="B913" s="8">
        <f t="shared" si="86"/>
        <v>44910</v>
      </c>
      <c r="C913" s="8">
        <f t="shared" si="87"/>
        <v>44902</v>
      </c>
      <c r="D913" s="38">
        <f t="shared" si="88"/>
        <v>140035.01999999999</v>
      </c>
      <c r="E913" s="39">
        <f t="shared" si="89"/>
        <v>28</v>
      </c>
      <c r="F913" s="42" t="s">
        <v>281</v>
      </c>
      <c r="G913" s="42" t="s">
        <v>1807</v>
      </c>
      <c r="H913" s="42" t="s">
        <v>1808</v>
      </c>
      <c r="I913" s="42" t="s">
        <v>105</v>
      </c>
      <c r="J913" s="44">
        <v>44910</v>
      </c>
      <c r="K913" s="43">
        <v>50001</v>
      </c>
      <c r="L913" s="44">
        <v>44902</v>
      </c>
      <c r="M913" s="8" t="str">
        <f>VLOOKUP(MONTH($J913),Lookup!$A$2:$B$13,2,0)&amp;" "&amp;YEAR($J913)</f>
        <v>Dec 2022</v>
      </c>
      <c r="N913" s="34">
        <f t="shared" si="84"/>
        <v>44910</v>
      </c>
      <c r="O913" s="8">
        <f>IF(ISERROR(VLOOKUP($I913,Lookup!$H$2:$I$11,2,0)),"",VLOOKUP($I913,Lookup!$H$2:$I$11,2,0))</f>
        <v>0.02</v>
      </c>
      <c r="P913" s="8">
        <f>COUNTIF(J$4:J913,J913)</f>
        <v>21</v>
      </c>
      <c r="Q913" s="8">
        <f>COUNTIF(K$4:K913,K913)</f>
        <v>201</v>
      </c>
    </row>
    <row r="914" spans="1:17" ht="45" x14ac:dyDescent="0.25">
      <c r="A914" s="35">
        <f t="shared" si="85"/>
        <v>100001</v>
      </c>
      <c r="B914" s="8">
        <f t="shared" si="86"/>
        <v>44957</v>
      </c>
      <c r="C914" s="8">
        <f t="shared" si="87"/>
        <v>44907</v>
      </c>
      <c r="D914" s="38">
        <f t="shared" si="88"/>
        <v>189980.02</v>
      </c>
      <c r="E914" s="39">
        <f t="shared" si="89"/>
        <v>11</v>
      </c>
      <c r="F914" s="42" t="s">
        <v>198</v>
      </c>
      <c r="G914" s="42" t="s">
        <v>1809</v>
      </c>
      <c r="H914" s="42" t="s">
        <v>1810</v>
      </c>
      <c r="I914" s="42" t="s">
        <v>105</v>
      </c>
      <c r="J914" s="44">
        <v>44957</v>
      </c>
      <c r="K914" s="43">
        <v>100001</v>
      </c>
      <c r="L914" s="44">
        <v>44907</v>
      </c>
      <c r="M914" s="8" t="str">
        <f>VLOOKUP(MONTH($J914),Lookup!$A$2:$B$13,2,0)&amp;" "&amp;YEAR($J914)</f>
        <v>Jan 2023</v>
      </c>
      <c r="N914" s="34">
        <f t="shared" si="84"/>
        <v>44957</v>
      </c>
      <c r="O914" s="8">
        <f>IF(ISERROR(VLOOKUP($I914,Lookup!$H$2:$I$11,2,0)),"",VLOOKUP($I914,Lookup!$H$2:$I$11,2,0))</f>
        <v>0.02</v>
      </c>
      <c r="P914" s="8">
        <f>COUNTIF(J$4:J914,J914)</f>
        <v>58</v>
      </c>
      <c r="Q914" s="8">
        <f>COUNTIF(K$4:K914,K914)</f>
        <v>57</v>
      </c>
    </row>
    <row r="915" spans="1:17" x14ac:dyDescent="0.25">
      <c r="A915" s="35">
        <f t="shared" si="85"/>
        <v>50000</v>
      </c>
      <c r="B915" s="8">
        <f t="shared" si="86"/>
        <v>44918</v>
      </c>
      <c r="C915" s="8">
        <f t="shared" si="87"/>
        <v>44894</v>
      </c>
      <c r="D915" s="38">
        <f t="shared" si="88"/>
        <v>139927.01999999999</v>
      </c>
      <c r="E915" s="39">
        <f t="shared" si="89"/>
        <v>15</v>
      </c>
      <c r="F915" s="42" t="s">
        <v>188</v>
      </c>
      <c r="G915" s="42" t="s">
        <v>1811</v>
      </c>
      <c r="H915" s="42" t="s">
        <v>1812</v>
      </c>
      <c r="I915" s="42" t="s">
        <v>105</v>
      </c>
      <c r="J915" s="44">
        <v>44918</v>
      </c>
      <c r="K915" s="43">
        <v>50000</v>
      </c>
      <c r="L915" s="44">
        <v>44894</v>
      </c>
      <c r="M915" s="8" t="str">
        <f>VLOOKUP(MONTH($J915),Lookup!$A$2:$B$13,2,0)&amp;" "&amp;YEAR($J915)</f>
        <v>Dec 2022</v>
      </c>
      <c r="N915" s="34">
        <f t="shared" si="84"/>
        <v>44918</v>
      </c>
      <c r="O915" s="8">
        <f>IF(ISERROR(VLOOKUP($I915,Lookup!$H$2:$I$11,2,0)),"",VLOOKUP($I915,Lookup!$H$2:$I$11,2,0))</f>
        <v>0.02</v>
      </c>
      <c r="P915" s="8">
        <f>COUNTIF(J$4:J915,J915)</f>
        <v>2</v>
      </c>
      <c r="Q915" s="8">
        <f>COUNTIF(K$4:K915,K915)</f>
        <v>113</v>
      </c>
    </row>
    <row r="916" spans="1:17" x14ac:dyDescent="0.25">
      <c r="A916" s="35">
        <f t="shared" si="85"/>
        <v>60001</v>
      </c>
      <c r="B916" s="8">
        <f t="shared" si="86"/>
        <v>44909</v>
      </c>
      <c r="C916" s="8">
        <f t="shared" si="87"/>
        <v>44896</v>
      </c>
      <c r="D916" s="38">
        <f t="shared" si="88"/>
        <v>149838.01999999999</v>
      </c>
      <c r="E916" s="39">
        <f t="shared" si="89"/>
        <v>10</v>
      </c>
      <c r="F916" s="42" t="s">
        <v>131</v>
      </c>
      <c r="G916" s="42" t="s">
        <v>1813</v>
      </c>
      <c r="H916" s="42" t="s">
        <v>1814</v>
      </c>
      <c r="I916" s="42" t="s">
        <v>105</v>
      </c>
      <c r="J916" s="44">
        <v>44909</v>
      </c>
      <c r="K916" s="43">
        <v>60001</v>
      </c>
      <c r="L916" s="44">
        <v>44896</v>
      </c>
      <c r="M916" s="8" t="str">
        <f>VLOOKUP(MONTH($J916),Lookup!$A$2:$B$13,2,0)&amp;" "&amp;YEAR($J916)</f>
        <v>Dec 2022</v>
      </c>
      <c r="N916" s="34">
        <f t="shared" si="84"/>
        <v>44909</v>
      </c>
      <c r="O916" s="8">
        <f>IF(ISERROR(VLOOKUP($I916,Lookup!$H$2:$I$11,2,0)),"",VLOOKUP($I916,Lookup!$H$2:$I$11,2,0))</f>
        <v>0.02</v>
      </c>
      <c r="P916" s="8">
        <f>COUNTIF(J$4:J916,J916)</f>
        <v>11</v>
      </c>
      <c r="Q916" s="8">
        <f>COUNTIF(K$4:K916,K916)</f>
        <v>21</v>
      </c>
    </row>
    <row r="917" spans="1:17" ht="30" x14ac:dyDescent="0.25">
      <c r="A917" s="35">
        <f t="shared" si="85"/>
        <v>4000000</v>
      </c>
      <c r="B917" s="8">
        <f t="shared" si="86"/>
        <v>44932</v>
      </c>
      <c r="C917" s="8">
        <f t="shared" si="87"/>
        <v>44910</v>
      </c>
      <c r="D917" s="38">
        <f t="shared" si="88"/>
        <v>4089852.02</v>
      </c>
      <c r="E917" s="39">
        <f t="shared" si="89"/>
        <v>0</v>
      </c>
      <c r="F917" s="42" t="s">
        <v>193</v>
      </c>
      <c r="G917" s="42" t="s">
        <v>1815</v>
      </c>
      <c r="H917" s="42" t="s">
        <v>1816</v>
      </c>
      <c r="I917" s="42" t="s">
        <v>105</v>
      </c>
      <c r="J917" s="44">
        <v>44932</v>
      </c>
      <c r="K917" s="43">
        <v>4000000</v>
      </c>
      <c r="L917" s="44">
        <v>44910</v>
      </c>
      <c r="M917" s="8" t="str">
        <f>VLOOKUP(MONTH($J917),Lookup!$A$2:$B$13,2,0)&amp;" "&amp;YEAR($J917)</f>
        <v>Jan 2023</v>
      </c>
      <c r="N917" s="34">
        <f t="shared" si="84"/>
        <v>44932</v>
      </c>
      <c r="O917" s="8">
        <f>IF(ISERROR(VLOOKUP($I917,Lookup!$H$2:$I$11,2,0)),"",VLOOKUP($I917,Lookup!$H$2:$I$11,2,0))</f>
        <v>0.02</v>
      </c>
      <c r="P917" s="8">
        <f>COUNTIF(J$4:J917,J917)</f>
        <v>8</v>
      </c>
      <c r="Q917" s="8">
        <f>COUNTIF(K$4:K917,K917)</f>
        <v>2</v>
      </c>
    </row>
    <row r="918" spans="1:17" x14ac:dyDescent="0.25">
      <c r="A918" s="35">
        <f t="shared" si="85"/>
        <v>70001</v>
      </c>
      <c r="B918" s="8">
        <f t="shared" si="86"/>
        <v>44917</v>
      </c>
      <c r="C918" s="8">
        <f t="shared" si="87"/>
        <v>44910</v>
      </c>
      <c r="D918" s="38">
        <f t="shared" si="88"/>
        <v>159837.1</v>
      </c>
      <c r="E918" s="39">
        <f t="shared" si="89"/>
        <v>9</v>
      </c>
      <c r="F918" s="42" t="s">
        <v>131</v>
      </c>
      <c r="G918" s="42" t="s">
        <v>1817</v>
      </c>
      <c r="H918" s="42" t="s">
        <v>1818</v>
      </c>
      <c r="I918" s="42" t="s">
        <v>102</v>
      </c>
      <c r="J918" s="44">
        <v>44917</v>
      </c>
      <c r="K918" s="43">
        <v>70001</v>
      </c>
      <c r="L918" s="44">
        <v>44910</v>
      </c>
      <c r="M918" s="8" t="str">
        <f>VLOOKUP(MONTH($J918),Lookup!$A$2:$B$13,2,0)&amp;" "&amp;YEAR($J918)</f>
        <v>Dec 2022</v>
      </c>
      <c r="N918" s="34">
        <f t="shared" si="84"/>
        <v>44917</v>
      </c>
      <c r="O918" s="8">
        <f>IF(ISERROR(VLOOKUP($I918,Lookup!$H$2:$I$11,2,0)),"",VLOOKUP($I918,Lookup!$H$2:$I$11,2,0))</f>
        <v>0.1</v>
      </c>
      <c r="P918" s="8">
        <f>COUNTIF(J$4:J918,J918)</f>
        <v>4</v>
      </c>
      <c r="Q918" s="8">
        <f>COUNTIF(K$4:K918,K918)</f>
        <v>5</v>
      </c>
    </row>
    <row r="919" spans="1:17" x14ac:dyDescent="0.25">
      <c r="A919" s="35">
        <f t="shared" si="85"/>
        <v>4000000</v>
      </c>
      <c r="B919" s="8">
        <f t="shared" si="86"/>
        <v>44927</v>
      </c>
      <c r="C919" s="8">
        <f t="shared" si="87"/>
        <v>44901</v>
      </c>
      <c r="D919" s="38">
        <f t="shared" si="88"/>
        <v>4089866.1</v>
      </c>
      <c r="E919" s="39">
        <f t="shared" si="89"/>
        <v>0</v>
      </c>
      <c r="F919" s="42" t="s">
        <v>392</v>
      </c>
      <c r="G919" s="42" t="s">
        <v>1819</v>
      </c>
      <c r="H919" s="42" t="s">
        <v>1820</v>
      </c>
      <c r="I919" s="42" t="s">
        <v>102</v>
      </c>
      <c r="J919" s="44">
        <v>44927</v>
      </c>
      <c r="K919" s="43">
        <v>4000000</v>
      </c>
      <c r="L919" s="44">
        <v>44901</v>
      </c>
      <c r="M919" s="8" t="str">
        <f>VLOOKUP(MONTH($J919),Lookup!$A$2:$B$13,2,0)&amp;" "&amp;YEAR($J919)</f>
        <v>Jan 2023</v>
      </c>
      <c r="N919" s="34">
        <f t="shared" si="84"/>
        <v>44927</v>
      </c>
      <c r="O919" s="8">
        <f>IF(ISERROR(VLOOKUP($I919,Lookup!$H$2:$I$11,2,0)),"",VLOOKUP($I919,Lookup!$H$2:$I$11,2,0))</f>
        <v>0.1</v>
      </c>
      <c r="P919" s="8">
        <f>COUNTIF(J$4:J919,J919)</f>
        <v>35</v>
      </c>
      <c r="Q919" s="8">
        <f>COUNTIF(K$4:K919,K919)</f>
        <v>3</v>
      </c>
    </row>
    <row r="920" spans="1:17" x14ac:dyDescent="0.25">
      <c r="A920" s="35">
        <f t="shared" si="85"/>
        <v>100000</v>
      </c>
      <c r="B920" s="8">
        <f t="shared" si="86"/>
        <v>44925</v>
      </c>
      <c r="C920" s="8">
        <f t="shared" si="87"/>
        <v>44908</v>
      </c>
      <c r="D920" s="38">
        <f t="shared" si="88"/>
        <v>189904.1</v>
      </c>
      <c r="E920" s="39">
        <f t="shared" si="89"/>
        <v>3</v>
      </c>
      <c r="F920" s="42" t="s">
        <v>148</v>
      </c>
      <c r="G920" s="42" t="s">
        <v>1821</v>
      </c>
      <c r="H920" s="42" t="s">
        <v>1822</v>
      </c>
      <c r="I920" s="42" t="s">
        <v>102</v>
      </c>
      <c r="J920" s="44">
        <v>44925</v>
      </c>
      <c r="K920" s="43">
        <v>100000</v>
      </c>
      <c r="L920" s="44">
        <v>44908</v>
      </c>
      <c r="M920" s="8" t="str">
        <f>VLOOKUP(MONTH($J920),Lookup!$A$2:$B$13,2,0)&amp;" "&amp;YEAR($J920)</f>
        <v>Dec 2022</v>
      </c>
      <c r="N920" s="34">
        <f t="shared" si="84"/>
        <v>44925</v>
      </c>
      <c r="O920" s="8">
        <f>IF(ISERROR(VLOOKUP($I920,Lookup!$H$2:$I$11,2,0)),"",VLOOKUP($I920,Lookup!$H$2:$I$11,2,0))</f>
        <v>0.1</v>
      </c>
      <c r="P920" s="8">
        <f>COUNTIF(J$4:J920,J920)</f>
        <v>34</v>
      </c>
      <c r="Q920" s="8">
        <f>COUNTIF(K$4:K920,K920)</f>
        <v>37</v>
      </c>
    </row>
    <row r="921" spans="1:17" ht="30" x14ac:dyDescent="0.25">
      <c r="A921" s="35">
        <f t="shared" si="85"/>
        <v>62000</v>
      </c>
      <c r="B921" s="8">
        <f t="shared" si="86"/>
        <v>44935</v>
      </c>
      <c r="C921" s="8">
        <f t="shared" si="87"/>
        <v>44904</v>
      </c>
      <c r="D921" s="38">
        <f t="shared" si="88"/>
        <v>151861.01999999999</v>
      </c>
      <c r="E921" s="39">
        <f t="shared" si="89"/>
        <v>5</v>
      </c>
      <c r="F921" s="42" t="s">
        <v>13</v>
      </c>
      <c r="G921" s="42" t="s">
        <v>1823</v>
      </c>
      <c r="H921" s="42" t="s">
        <v>1824</v>
      </c>
      <c r="I921" s="42" t="s">
        <v>105</v>
      </c>
      <c r="J921" s="44">
        <v>44935</v>
      </c>
      <c r="K921" s="43">
        <v>62000</v>
      </c>
      <c r="L921" s="44">
        <v>44904</v>
      </c>
      <c r="M921" s="8" t="str">
        <f>VLOOKUP(MONTH($J921),Lookup!$A$2:$B$13,2,0)&amp;" "&amp;YEAR($J921)</f>
        <v>Jan 2023</v>
      </c>
      <c r="N921" s="34">
        <f t="shared" si="84"/>
        <v>44935</v>
      </c>
      <c r="O921" s="8">
        <f>IF(ISERROR(VLOOKUP($I921,Lookup!$H$2:$I$11,2,0)),"",VLOOKUP($I921,Lookup!$H$2:$I$11,2,0))</f>
        <v>0.02</v>
      </c>
      <c r="P921" s="8">
        <f>COUNTIF(J$4:J921,J921)</f>
        <v>21</v>
      </c>
      <c r="Q921" s="8">
        <f>COUNTIF(K$4:K921,K921)</f>
        <v>1</v>
      </c>
    </row>
    <row r="922" spans="1:17" ht="30" x14ac:dyDescent="0.25">
      <c r="A922" s="35">
        <f t="shared" si="85"/>
        <v>500000</v>
      </c>
      <c r="B922" s="8">
        <f t="shared" si="86"/>
        <v>44950</v>
      </c>
      <c r="C922" s="8">
        <f t="shared" si="87"/>
        <v>44903</v>
      </c>
      <c r="D922" s="38">
        <f t="shared" si="88"/>
        <v>589871.02</v>
      </c>
      <c r="E922" s="39">
        <f t="shared" si="89"/>
        <v>1</v>
      </c>
      <c r="F922" s="42" t="s">
        <v>293</v>
      </c>
      <c r="G922" s="42" t="s">
        <v>1825</v>
      </c>
      <c r="H922" s="42" t="s">
        <v>1826</v>
      </c>
      <c r="I922" s="42" t="s">
        <v>105</v>
      </c>
      <c r="J922" s="44">
        <v>44950</v>
      </c>
      <c r="K922" s="43">
        <v>500000</v>
      </c>
      <c r="L922" s="44">
        <v>44903</v>
      </c>
      <c r="M922" s="8" t="str">
        <f>VLOOKUP(MONTH($J922),Lookup!$A$2:$B$13,2,0)&amp;" "&amp;YEAR($J922)</f>
        <v>Jan 2023</v>
      </c>
      <c r="N922" s="34">
        <f t="shared" si="84"/>
        <v>44950</v>
      </c>
      <c r="O922" s="8">
        <f>IF(ISERROR(VLOOKUP($I922,Lookup!$H$2:$I$11,2,0)),"",VLOOKUP($I922,Lookup!$H$2:$I$11,2,0))</f>
        <v>0.02</v>
      </c>
      <c r="P922" s="8">
        <f>COUNTIF(J$4:J922,J922)</f>
        <v>3</v>
      </c>
      <c r="Q922" s="8">
        <f>COUNTIF(K$4:K922,K922)</f>
        <v>15</v>
      </c>
    </row>
    <row r="923" spans="1:17" x14ac:dyDescent="0.25">
      <c r="A923" s="35">
        <f t="shared" si="85"/>
        <v>500000</v>
      </c>
      <c r="B923" s="8">
        <f t="shared" si="86"/>
        <v>44941</v>
      </c>
      <c r="C923" s="8">
        <f t="shared" si="87"/>
        <v>44908</v>
      </c>
      <c r="D923" s="38">
        <f t="shared" si="88"/>
        <v>589884.1</v>
      </c>
      <c r="E923" s="39">
        <f t="shared" si="89"/>
        <v>6</v>
      </c>
      <c r="F923" s="42" t="s">
        <v>281</v>
      </c>
      <c r="G923" s="42" t="s">
        <v>1827</v>
      </c>
      <c r="H923" s="42" t="s">
        <v>1828</v>
      </c>
      <c r="I923" s="42" t="s">
        <v>102</v>
      </c>
      <c r="J923" s="44">
        <v>44941</v>
      </c>
      <c r="K923" s="43">
        <v>500000</v>
      </c>
      <c r="L923" s="44">
        <v>44908</v>
      </c>
      <c r="M923" s="8" t="str">
        <f>VLOOKUP(MONTH($J923),Lookup!$A$2:$B$13,2,0)&amp;" "&amp;YEAR($J923)</f>
        <v>Jan 2023</v>
      </c>
      <c r="N923" s="34">
        <f t="shared" si="84"/>
        <v>44941</v>
      </c>
      <c r="O923" s="8">
        <f>IF(ISERROR(VLOOKUP($I923,Lookup!$H$2:$I$11,2,0)),"",VLOOKUP($I923,Lookup!$H$2:$I$11,2,0))</f>
        <v>0.1</v>
      </c>
      <c r="P923" s="8">
        <f>COUNTIF(J$4:J923,J923)</f>
        <v>19</v>
      </c>
      <c r="Q923" s="8">
        <f>COUNTIF(K$4:K923,K923)</f>
        <v>16</v>
      </c>
    </row>
    <row r="924" spans="1:17" x14ac:dyDescent="0.25">
      <c r="A924" s="35">
        <f t="shared" si="85"/>
        <v>10000</v>
      </c>
      <c r="B924" s="8">
        <f t="shared" si="86"/>
        <v>44942</v>
      </c>
      <c r="C924" s="8">
        <f t="shared" si="87"/>
        <v>44886</v>
      </c>
      <c r="D924" s="38">
        <f t="shared" si="88"/>
        <v>99854.1</v>
      </c>
      <c r="E924" s="39">
        <f t="shared" si="89"/>
        <v>45</v>
      </c>
      <c r="F924" s="42" t="s">
        <v>254</v>
      </c>
      <c r="G924" s="42" t="s">
        <v>1829</v>
      </c>
      <c r="H924" s="42" t="s">
        <v>1830</v>
      </c>
      <c r="I924" s="42" t="s">
        <v>102</v>
      </c>
      <c r="J924" s="44">
        <v>44942</v>
      </c>
      <c r="K924" s="43">
        <v>10000</v>
      </c>
      <c r="L924" s="44">
        <v>44886</v>
      </c>
      <c r="M924" s="8" t="str">
        <f>VLOOKUP(MONTH($J924),Lookup!$A$2:$B$13,2,0)&amp;" "&amp;YEAR($J924)</f>
        <v>Jan 2023</v>
      </c>
      <c r="N924" s="34">
        <f t="shared" si="84"/>
        <v>44942</v>
      </c>
      <c r="O924" s="8">
        <f>IF(ISERROR(VLOOKUP($I924,Lookup!$H$2:$I$11,2,0)),"",VLOOKUP($I924,Lookup!$H$2:$I$11,2,0))</f>
        <v>0.1</v>
      </c>
      <c r="P924" s="8">
        <f>COUNTIF(J$4:J924,J924)</f>
        <v>24</v>
      </c>
      <c r="Q924" s="8">
        <f>COUNTIF(K$4:K924,K924)</f>
        <v>2</v>
      </c>
    </row>
    <row r="925" spans="1:17" x14ac:dyDescent="0.25">
      <c r="A925" s="35">
        <f t="shared" si="85"/>
        <v>960000</v>
      </c>
      <c r="B925" s="8">
        <f t="shared" si="86"/>
        <v>44902</v>
      </c>
      <c r="C925" s="8">
        <f t="shared" si="87"/>
        <v>44907</v>
      </c>
      <c r="D925" s="38">
        <f t="shared" si="88"/>
        <v>1049816.1000000001</v>
      </c>
      <c r="E925" s="39">
        <f t="shared" si="89"/>
        <v>0</v>
      </c>
      <c r="F925" s="42" t="s">
        <v>222</v>
      </c>
      <c r="G925" s="42" t="s">
        <v>1831</v>
      </c>
      <c r="H925" s="42" t="s">
        <v>1832</v>
      </c>
      <c r="I925" s="42" t="s">
        <v>102</v>
      </c>
      <c r="J925" s="44">
        <v>44902</v>
      </c>
      <c r="K925" s="43">
        <v>960000</v>
      </c>
      <c r="L925" s="44">
        <v>44907</v>
      </c>
      <c r="M925" s="8" t="str">
        <f>VLOOKUP(MONTH($J925),Lookup!$A$2:$B$13,2,0)&amp;" "&amp;YEAR($J925)</f>
        <v>Dec 2022</v>
      </c>
      <c r="N925" s="34">
        <f t="shared" si="84"/>
        <v>44902</v>
      </c>
      <c r="O925" s="8">
        <f>IF(ISERROR(VLOOKUP($I925,Lookup!$H$2:$I$11,2,0)),"",VLOOKUP($I925,Lookup!$H$2:$I$11,2,0))</f>
        <v>0.1</v>
      </c>
      <c r="P925" s="8">
        <f>COUNTIF(J$4:J925,J925)</f>
        <v>6</v>
      </c>
      <c r="Q925" s="8">
        <f>COUNTIF(K$4:K925,K925)</f>
        <v>1</v>
      </c>
    </row>
    <row r="926" spans="1:17" ht="30" x14ac:dyDescent="0.25">
      <c r="A926" s="35">
        <f t="shared" si="85"/>
        <v>60000</v>
      </c>
      <c r="B926" s="8">
        <f t="shared" si="86"/>
        <v>44927</v>
      </c>
      <c r="C926" s="8">
        <f t="shared" si="87"/>
        <v>44907</v>
      </c>
      <c r="D926" s="38">
        <f t="shared" si="88"/>
        <v>149894.01999999999</v>
      </c>
      <c r="E926" s="39">
        <f t="shared" si="89"/>
        <v>24</v>
      </c>
      <c r="F926" s="42" t="s">
        <v>134</v>
      </c>
      <c r="G926" s="42" t="s">
        <v>1833</v>
      </c>
      <c r="H926" s="42" t="s">
        <v>1834</v>
      </c>
      <c r="I926" s="42" t="s">
        <v>105</v>
      </c>
      <c r="J926" s="44">
        <v>44927</v>
      </c>
      <c r="K926" s="43">
        <v>60000</v>
      </c>
      <c r="L926" s="44">
        <v>44907</v>
      </c>
      <c r="M926" s="8" t="str">
        <f>VLOOKUP(MONTH($J926),Lookup!$A$2:$B$13,2,0)&amp;" "&amp;YEAR($J926)</f>
        <v>Jan 2023</v>
      </c>
      <c r="N926" s="34">
        <f t="shared" si="84"/>
        <v>44927</v>
      </c>
      <c r="O926" s="8">
        <f>IF(ISERROR(VLOOKUP($I926,Lookup!$H$2:$I$11,2,0)),"",VLOOKUP($I926,Lookup!$H$2:$I$11,2,0))</f>
        <v>0.02</v>
      </c>
      <c r="P926" s="8">
        <f>COUNTIF(J$4:J926,J926)</f>
        <v>36</v>
      </c>
      <c r="Q926" s="8">
        <f>COUNTIF(K$4:K926,K926)</f>
        <v>24</v>
      </c>
    </row>
    <row r="927" spans="1:17" x14ac:dyDescent="0.25">
      <c r="A927" s="35">
        <f t="shared" si="85"/>
        <v>50000</v>
      </c>
      <c r="B927" s="8">
        <f t="shared" si="86"/>
        <v>44901</v>
      </c>
      <c r="C927" s="8">
        <f t="shared" si="87"/>
        <v>44908</v>
      </c>
      <c r="D927" s="38">
        <f t="shared" si="88"/>
        <v>139931.01999999999</v>
      </c>
      <c r="E927" s="39">
        <f t="shared" si="89"/>
        <v>21</v>
      </c>
      <c r="F927" s="42" t="s">
        <v>349</v>
      </c>
      <c r="G927" s="42" t="s">
        <v>1835</v>
      </c>
      <c r="H927" s="42" t="s">
        <v>1836</v>
      </c>
      <c r="I927" s="42" t="s">
        <v>105</v>
      </c>
      <c r="J927" s="44">
        <v>44901</v>
      </c>
      <c r="K927" s="43">
        <v>50000</v>
      </c>
      <c r="L927" s="44">
        <v>44908</v>
      </c>
      <c r="M927" s="8" t="str">
        <f>VLOOKUP(MONTH($J927),Lookup!$A$2:$B$13,2,0)&amp;" "&amp;YEAR($J927)</f>
        <v>Dec 2022</v>
      </c>
      <c r="N927" s="34">
        <f t="shared" si="84"/>
        <v>44901</v>
      </c>
      <c r="O927" s="8">
        <f>IF(ISERROR(VLOOKUP($I927,Lookup!$H$2:$I$11,2,0)),"",VLOOKUP($I927,Lookup!$H$2:$I$11,2,0))</f>
        <v>0.02</v>
      </c>
      <c r="P927" s="8">
        <f>COUNTIF(J$4:J927,J927)</f>
        <v>8</v>
      </c>
      <c r="Q927" s="8">
        <f>COUNTIF(K$4:K927,K927)</f>
        <v>114</v>
      </c>
    </row>
    <row r="928" spans="1:17" x14ac:dyDescent="0.25">
      <c r="A928" s="35">
        <f t="shared" si="85"/>
        <v>60001</v>
      </c>
      <c r="B928" s="8">
        <f t="shared" si="86"/>
        <v>44942</v>
      </c>
      <c r="C928" s="8">
        <f t="shared" si="87"/>
        <v>44901</v>
      </c>
      <c r="D928" s="38">
        <f t="shared" si="88"/>
        <v>149891.01999999999</v>
      </c>
      <c r="E928" s="39">
        <f t="shared" si="89"/>
        <v>30</v>
      </c>
      <c r="F928" s="42" t="s">
        <v>254</v>
      </c>
      <c r="G928" s="42" t="s">
        <v>1837</v>
      </c>
      <c r="H928" s="42" t="s">
        <v>1838</v>
      </c>
      <c r="I928" s="42" t="s">
        <v>105</v>
      </c>
      <c r="J928" s="44">
        <v>44942</v>
      </c>
      <c r="K928" s="43">
        <v>60001</v>
      </c>
      <c r="L928" s="44">
        <v>44901</v>
      </c>
      <c r="M928" s="8" t="str">
        <f>VLOOKUP(MONTH($J928),Lookup!$A$2:$B$13,2,0)&amp;" "&amp;YEAR($J928)</f>
        <v>Jan 2023</v>
      </c>
      <c r="N928" s="34">
        <f t="shared" si="84"/>
        <v>44942</v>
      </c>
      <c r="O928" s="8">
        <f>IF(ISERROR(VLOOKUP($I928,Lookup!$H$2:$I$11,2,0)),"",VLOOKUP($I928,Lookup!$H$2:$I$11,2,0))</f>
        <v>0.02</v>
      </c>
      <c r="P928" s="8">
        <f>COUNTIF(J$4:J928,J928)</f>
        <v>25</v>
      </c>
      <c r="Q928" s="8">
        <f>COUNTIF(K$4:K928,K928)</f>
        <v>22</v>
      </c>
    </row>
    <row r="929" spans="1:17" x14ac:dyDescent="0.25">
      <c r="A929" s="35">
        <f t="shared" si="85"/>
        <v>60001</v>
      </c>
      <c r="B929" s="8">
        <f t="shared" si="86"/>
        <v>44949</v>
      </c>
      <c r="C929" s="8">
        <f t="shared" si="87"/>
        <v>44911</v>
      </c>
      <c r="D929" s="38">
        <f t="shared" si="88"/>
        <v>149891.01999999999</v>
      </c>
      <c r="E929" s="39">
        <f t="shared" si="89"/>
        <v>30</v>
      </c>
      <c r="F929" s="42" t="s">
        <v>254</v>
      </c>
      <c r="G929" s="42" t="s">
        <v>1839</v>
      </c>
      <c r="H929" s="42" t="s">
        <v>1840</v>
      </c>
      <c r="I929" s="42" t="s">
        <v>105</v>
      </c>
      <c r="J929" s="44">
        <v>44949</v>
      </c>
      <c r="K929" s="43">
        <v>60001</v>
      </c>
      <c r="L929" s="44">
        <v>44911</v>
      </c>
      <c r="M929" s="8" t="str">
        <f>VLOOKUP(MONTH($J929),Lookup!$A$2:$B$13,2,0)&amp;" "&amp;YEAR($J929)</f>
        <v>Jan 2023</v>
      </c>
      <c r="N929" s="34">
        <f t="shared" si="84"/>
        <v>44949</v>
      </c>
      <c r="O929" s="8">
        <f>IF(ISERROR(VLOOKUP($I929,Lookup!$H$2:$I$11,2,0)),"",VLOOKUP($I929,Lookup!$H$2:$I$11,2,0))</f>
        <v>0.02</v>
      </c>
      <c r="P929" s="8">
        <f>COUNTIF(J$4:J929,J929)</f>
        <v>7</v>
      </c>
      <c r="Q929" s="8">
        <f>COUNTIF(K$4:K929,K929)</f>
        <v>23</v>
      </c>
    </row>
    <row r="930" spans="1:17" x14ac:dyDescent="0.25">
      <c r="A930" s="35">
        <f t="shared" si="85"/>
        <v>3000000</v>
      </c>
      <c r="B930" s="8">
        <f t="shared" si="86"/>
        <v>45119</v>
      </c>
      <c r="C930" s="8">
        <f t="shared" si="87"/>
        <v>44729</v>
      </c>
      <c r="D930" s="38">
        <f t="shared" si="88"/>
        <v>3089853.02</v>
      </c>
      <c r="E930" s="39">
        <f t="shared" si="89"/>
        <v>3</v>
      </c>
      <c r="F930" s="42" t="s">
        <v>103</v>
      </c>
      <c r="G930" s="42" t="s">
        <v>1841</v>
      </c>
      <c r="H930" s="42" t="s">
        <v>1841</v>
      </c>
      <c r="I930" s="42" t="s">
        <v>105</v>
      </c>
      <c r="J930" s="44">
        <v>45119</v>
      </c>
      <c r="K930" s="43">
        <v>3000000</v>
      </c>
      <c r="L930" s="44">
        <v>44729</v>
      </c>
      <c r="M930" s="8" t="str">
        <f>VLOOKUP(MONTH($J930),Lookup!$A$2:$B$13,2,0)&amp;" "&amp;YEAR($J930)</f>
        <v>Jul 2023</v>
      </c>
      <c r="N930" s="34">
        <f t="shared" si="84"/>
        <v>45119</v>
      </c>
      <c r="O930" s="8">
        <f>IF(ISERROR(VLOOKUP($I930,Lookup!$H$2:$I$11,2,0)),"",VLOOKUP($I930,Lookup!$H$2:$I$11,2,0))</f>
        <v>0.02</v>
      </c>
      <c r="P930" s="8">
        <f>COUNTIF(J$4:J930,J930)</f>
        <v>1</v>
      </c>
      <c r="Q930" s="8">
        <f>COUNTIF(K$4:K930,K930)</f>
        <v>4</v>
      </c>
    </row>
    <row r="931" spans="1:17" x14ac:dyDescent="0.25">
      <c r="A931" s="35">
        <f t="shared" si="85"/>
        <v>0</v>
      </c>
      <c r="B931" s="8">
        <f t="shared" si="86"/>
        <v>0</v>
      </c>
      <c r="C931" s="8">
        <f t="shared" si="87"/>
        <v>44897</v>
      </c>
      <c r="D931" s="38">
        <f t="shared" si="88"/>
        <v>44898.02</v>
      </c>
      <c r="E931" s="39">
        <f t="shared" si="89"/>
        <v>27</v>
      </c>
      <c r="F931" s="42" t="s">
        <v>114</v>
      </c>
      <c r="G931" s="42" t="s">
        <v>1842</v>
      </c>
      <c r="H931" s="42" t="s">
        <v>1842</v>
      </c>
      <c r="I931" s="42" t="s">
        <v>105</v>
      </c>
      <c r="J931" s="43"/>
      <c r="K931" s="43"/>
      <c r="L931" s="44">
        <v>44897</v>
      </c>
      <c r="M931" s="8" t="str">
        <f>VLOOKUP(MONTH($J931),Lookup!$A$2:$B$13,2,0)&amp;" "&amp;YEAR($J931)</f>
        <v>Jan 1900</v>
      </c>
      <c r="N931" s="34" t="str">
        <f t="shared" si="84"/>
        <v>1/1/9999</v>
      </c>
      <c r="O931" s="8">
        <f>IF(ISERROR(VLOOKUP($I931,Lookup!$H$2:$I$11,2,0)),"",VLOOKUP($I931,Lookup!$H$2:$I$11,2,0))</f>
        <v>0.02</v>
      </c>
      <c r="P931" s="8">
        <f>COUNTIF(J$4:J931,J931)</f>
        <v>0</v>
      </c>
      <c r="Q931" s="8">
        <f>COUNTIF(K$4:K931,K931)</f>
        <v>1</v>
      </c>
    </row>
    <row r="932" spans="1:17" x14ac:dyDescent="0.25">
      <c r="A932" s="35">
        <f t="shared" si="85"/>
        <v>50001</v>
      </c>
      <c r="B932" s="8">
        <f t="shared" si="86"/>
        <v>45007</v>
      </c>
      <c r="C932" s="8">
        <f t="shared" si="87"/>
        <v>44865</v>
      </c>
      <c r="D932" s="38">
        <f t="shared" si="88"/>
        <v>140076.1</v>
      </c>
      <c r="E932" s="39">
        <f t="shared" si="89"/>
        <v>17</v>
      </c>
      <c r="F932" s="42" t="s">
        <v>145</v>
      </c>
      <c r="G932" s="42" t="s">
        <v>1843</v>
      </c>
      <c r="H932" s="42" t="s">
        <v>1844</v>
      </c>
      <c r="I932" s="42" t="s">
        <v>102</v>
      </c>
      <c r="J932" s="44">
        <v>45007</v>
      </c>
      <c r="K932" s="43">
        <v>50001</v>
      </c>
      <c r="L932" s="44">
        <v>44865</v>
      </c>
      <c r="M932" s="8" t="str">
        <f>VLOOKUP(MONTH($J932),Lookup!$A$2:$B$13,2,0)&amp;" "&amp;YEAR($J932)</f>
        <v>Mar 2023</v>
      </c>
      <c r="N932" s="34">
        <f t="shared" si="84"/>
        <v>45007</v>
      </c>
      <c r="O932" s="8">
        <f>IF(ISERROR(VLOOKUP($I932,Lookup!$H$2:$I$11,2,0)),"",VLOOKUP($I932,Lookup!$H$2:$I$11,2,0))</f>
        <v>0.1</v>
      </c>
      <c r="P932" s="8">
        <f>COUNTIF(J$4:J932,J932)</f>
        <v>1</v>
      </c>
      <c r="Q932" s="8">
        <f>COUNTIF(K$4:K932,K932)</f>
        <v>202</v>
      </c>
    </row>
    <row r="933" spans="1:17" x14ac:dyDescent="0.25">
      <c r="A933" s="35">
        <f t="shared" si="85"/>
        <v>250001</v>
      </c>
      <c r="B933" s="8">
        <f t="shared" si="86"/>
        <v>44980</v>
      </c>
      <c r="C933" s="8">
        <f t="shared" si="87"/>
        <v>44931</v>
      </c>
      <c r="D933" s="38">
        <f t="shared" si="88"/>
        <v>339926.02</v>
      </c>
      <c r="E933" s="39">
        <f t="shared" si="89"/>
        <v>15</v>
      </c>
      <c r="F933" s="42" t="s">
        <v>103</v>
      </c>
      <c r="G933" s="42" t="s">
        <v>1845</v>
      </c>
      <c r="H933" s="42" t="s">
        <v>1845</v>
      </c>
      <c r="I933" s="42" t="s">
        <v>105</v>
      </c>
      <c r="J933" s="44">
        <v>44980</v>
      </c>
      <c r="K933" s="43">
        <v>250001</v>
      </c>
      <c r="L933" s="44">
        <v>44931</v>
      </c>
      <c r="M933" s="8" t="str">
        <f>VLOOKUP(MONTH($J933),Lookup!$A$2:$B$13,2,0)&amp;" "&amp;YEAR($J933)</f>
        <v>Feb 2023</v>
      </c>
      <c r="N933" s="34">
        <f t="shared" si="84"/>
        <v>44980</v>
      </c>
      <c r="O933" s="8">
        <f>IF(ISERROR(VLOOKUP($I933,Lookup!$H$2:$I$11,2,0)),"",VLOOKUP($I933,Lookup!$H$2:$I$11,2,0))</f>
        <v>0.02</v>
      </c>
      <c r="P933" s="8">
        <f>COUNTIF(J$4:J933,J933)</f>
        <v>1</v>
      </c>
      <c r="Q933" s="8">
        <f>COUNTIF(K$4:K933,K933)</f>
        <v>13</v>
      </c>
    </row>
    <row r="934" spans="1:17" ht="30" x14ac:dyDescent="0.25">
      <c r="A934" s="35">
        <f t="shared" si="85"/>
        <v>150000</v>
      </c>
      <c r="B934" s="8">
        <f t="shared" si="86"/>
        <v>44958</v>
      </c>
      <c r="C934" s="8">
        <f t="shared" si="87"/>
        <v>44909</v>
      </c>
      <c r="D934" s="38">
        <f t="shared" si="88"/>
        <v>239907.02</v>
      </c>
      <c r="E934" s="39">
        <f t="shared" si="89"/>
        <v>10</v>
      </c>
      <c r="F934" s="42" t="s">
        <v>114</v>
      </c>
      <c r="G934" s="42" t="s">
        <v>1846</v>
      </c>
      <c r="H934" s="42" t="s">
        <v>1846</v>
      </c>
      <c r="I934" s="42" t="s">
        <v>105</v>
      </c>
      <c r="J934" s="44">
        <v>44958</v>
      </c>
      <c r="K934" s="43">
        <v>150000</v>
      </c>
      <c r="L934" s="44">
        <v>44909</v>
      </c>
      <c r="M934" s="8" t="str">
        <f>VLOOKUP(MONTH($J934),Lookup!$A$2:$B$13,2,0)&amp;" "&amp;YEAR($J934)</f>
        <v>Feb 2023</v>
      </c>
      <c r="N934" s="34">
        <f t="shared" si="84"/>
        <v>44958</v>
      </c>
      <c r="O934" s="8">
        <f>IF(ISERROR(VLOOKUP($I934,Lookup!$H$2:$I$11,2,0)),"",VLOOKUP($I934,Lookup!$H$2:$I$11,2,0))</f>
        <v>0.02</v>
      </c>
      <c r="P934" s="8">
        <f>COUNTIF(J$4:J934,J934)</f>
        <v>22</v>
      </c>
      <c r="Q934" s="8">
        <f>COUNTIF(K$4:K934,K934)</f>
        <v>18</v>
      </c>
    </row>
    <row r="935" spans="1:17" x14ac:dyDescent="0.25">
      <c r="A935" s="35">
        <f t="shared" si="85"/>
        <v>100000</v>
      </c>
      <c r="B935" s="8">
        <f t="shared" si="86"/>
        <v>45042</v>
      </c>
      <c r="C935" s="8">
        <f t="shared" si="87"/>
        <v>44909</v>
      </c>
      <c r="D935" s="38">
        <f t="shared" si="88"/>
        <v>189990.02</v>
      </c>
      <c r="E935" s="39">
        <f t="shared" si="89"/>
        <v>6</v>
      </c>
      <c r="F935" s="42" t="s">
        <v>137</v>
      </c>
      <c r="G935" s="42" t="s">
        <v>1847</v>
      </c>
      <c r="H935" s="42" t="s">
        <v>1848</v>
      </c>
      <c r="I935" s="42" t="s">
        <v>105</v>
      </c>
      <c r="J935" s="44">
        <v>45042</v>
      </c>
      <c r="K935" s="43">
        <v>100000</v>
      </c>
      <c r="L935" s="44">
        <v>44909</v>
      </c>
      <c r="M935" s="8" t="str">
        <f>VLOOKUP(MONTH($J935),Lookup!$A$2:$B$13,2,0)&amp;" "&amp;YEAR($J935)</f>
        <v>Apr 2023</v>
      </c>
      <c r="N935" s="34">
        <f t="shared" si="84"/>
        <v>45042</v>
      </c>
      <c r="O935" s="8">
        <f>IF(ISERROR(VLOOKUP($I935,Lookup!$H$2:$I$11,2,0)),"",VLOOKUP($I935,Lookup!$H$2:$I$11,2,0))</f>
        <v>0.02</v>
      </c>
      <c r="P935" s="8">
        <f>COUNTIF(J$4:J935,J935)</f>
        <v>1</v>
      </c>
      <c r="Q935" s="8">
        <f>COUNTIF(K$4:K935,K935)</f>
        <v>38</v>
      </c>
    </row>
    <row r="936" spans="1:17" x14ac:dyDescent="0.25">
      <c r="A936" s="35">
        <f t="shared" si="85"/>
        <v>100001</v>
      </c>
      <c r="B936" s="8">
        <f t="shared" si="86"/>
        <v>44930</v>
      </c>
      <c r="C936" s="8">
        <f t="shared" si="87"/>
        <v>44915</v>
      </c>
      <c r="D936" s="38">
        <f t="shared" si="88"/>
        <v>189917.02</v>
      </c>
      <c r="E936" s="39">
        <f t="shared" si="89"/>
        <v>7</v>
      </c>
      <c r="F936" s="42" t="s">
        <v>296</v>
      </c>
      <c r="G936" s="42" t="s">
        <v>1849</v>
      </c>
      <c r="H936" s="42" t="s">
        <v>1850</v>
      </c>
      <c r="I936" s="42" t="s">
        <v>105</v>
      </c>
      <c r="J936" s="44">
        <v>44930</v>
      </c>
      <c r="K936" s="43">
        <v>100001</v>
      </c>
      <c r="L936" s="44">
        <v>44915</v>
      </c>
      <c r="M936" s="8" t="str">
        <f>VLOOKUP(MONTH($J936),Lookup!$A$2:$B$13,2,0)&amp;" "&amp;YEAR($J936)</f>
        <v>Jan 2023</v>
      </c>
      <c r="N936" s="34">
        <f t="shared" si="84"/>
        <v>44930</v>
      </c>
      <c r="O936" s="8">
        <f>IF(ISERROR(VLOOKUP($I936,Lookup!$H$2:$I$11,2,0)),"",VLOOKUP($I936,Lookup!$H$2:$I$11,2,0))</f>
        <v>0.02</v>
      </c>
      <c r="P936" s="8">
        <f>COUNTIF(J$4:J936,J936)</f>
        <v>13</v>
      </c>
      <c r="Q936" s="8">
        <f>COUNTIF(K$4:K936,K936)</f>
        <v>58</v>
      </c>
    </row>
    <row r="937" spans="1:17" x14ac:dyDescent="0.25">
      <c r="A937" s="35">
        <f t="shared" si="85"/>
        <v>200000</v>
      </c>
      <c r="B937" s="8">
        <f t="shared" si="86"/>
        <v>44985</v>
      </c>
      <c r="C937" s="8">
        <f t="shared" si="87"/>
        <v>44908</v>
      </c>
      <c r="D937" s="38">
        <f t="shared" si="88"/>
        <v>289947.02</v>
      </c>
      <c r="E937" s="39">
        <f t="shared" si="89"/>
        <v>4</v>
      </c>
      <c r="F937" s="42" t="s">
        <v>246</v>
      </c>
      <c r="G937" s="42" t="s">
        <v>1851</v>
      </c>
      <c r="H937" s="42" t="s">
        <v>1852</v>
      </c>
      <c r="I937" s="42" t="s">
        <v>105</v>
      </c>
      <c r="J937" s="44">
        <v>44985</v>
      </c>
      <c r="K937" s="43">
        <v>200000</v>
      </c>
      <c r="L937" s="44">
        <v>44908</v>
      </c>
      <c r="M937" s="8" t="str">
        <f>VLOOKUP(MONTH($J937),Lookup!$A$2:$B$13,2,0)&amp;" "&amp;YEAR($J937)</f>
        <v>Feb 2023</v>
      </c>
      <c r="N937" s="34">
        <f t="shared" si="84"/>
        <v>44985</v>
      </c>
      <c r="O937" s="8">
        <f>IF(ISERROR(VLOOKUP($I937,Lookup!$H$2:$I$11,2,0)),"",VLOOKUP($I937,Lookup!$H$2:$I$11,2,0))</f>
        <v>0.02</v>
      </c>
      <c r="P937" s="8">
        <f>COUNTIF(J$4:J937,J937)</f>
        <v>34</v>
      </c>
      <c r="Q937" s="8">
        <f>COUNTIF(K$4:K937,K937)</f>
        <v>20</v>
      </c>
    </row>
    <row r="938" spans="1:17" x14ac:dyDescent="0.25">
      <c r="A938" s="35">
        <f t="shared" si="85"/>
        <v>50000</v>
      </c>
      <c r="B938" s="8">
        <f t="shared" si="86"/>
        <v>44939</v>
      </c>
      <c r="C938" s="8">
        <f t="shared" si="87"/>
        <v>44909</v>
      </c>
      <c r="D938" s="38">
        <f t="shared" si="88"/>
        <v>139970.01999999999</v>
      </c>
      <c r="E938" s="39">
        <f t="shared" si="89"/>
        <v>21</v>
      </c>
      <c r="F938" s="42" t="s">
        <v>122</v>
      </c>
      <c r="G938" s="42" t="s">
        <v>1853</v>
      </c>
      <c r="H938" s="42" t="s">
        <v>1854</v>
      </c>
      <c r="I938" s="42" t="s">
        <v>105</v>
      </c>
      <c r="J938" s="44">
        <v>44939</v>
      </c>
      <c r="K938" s="43">
        <v>50000</v>
      </c>
      <c r="L938" s="44">
        <v>44909</v>
      </c>
      <c r="M938" s="8" t="str">
        <f>VLOOKUP(MONTH($J938),Lookup!$A$2:$B$13,2,0)&amp;" "&amp;YEAR($J938)</f>
        <v>Jan 2023</v>
      </c>
      <c r="N938" s="34">
        <f t="shared" si="84"/>
        <v>44939</v>
      </c>
      <c r="O938" s="8">
        <f>IF(ISERROR(VLOOKUP($I938,Lookup!$H$2:$I$11,2,0)),"",VLOOKUP($I938,Lookup!$H$2:$I$11,2,0))</f>
        <v>0.02</v>
      </c>
      <c r="P938" s="8">
        <f>COUNTIF(J$4:J938,J938)</f>
        <v>7</v>
      </c>
      <c r="Q938" s="8">
        <f>COUNTIF(K$4:K938,K938)</f>
        <v>115</v>
      </c>
    </row>
    <row r="939" spans="1:17" x14ac:dyDescent="0.25">
      <c r="A939" s="35">
        <f t="shared" si="85"/>
        <v>1200000</v>
      </c>
      <c r="B939" s="8">
        <f t="shared" si="86"/>
        <v>44936</v>
      </c>
      <c r="C939" s="8">
        <f t="shared" si="87"/>
        <v>44916</v>
      </c>
      <c r="D939" s="38">
        <f t="shared" si="88"/>
        <v>1289859.02</v>
      </c>
      <c r="E939" s="39">
        <f t="shared" si="89"/>
        <v>4</v>
      </c>
      <c r="F939" s="42" t="s">
        <v>281</v>
      </c>
      <c r="G939" s="42" t="s">
        <v>1855</v>
      </c>
      <c r="H939" s="42" t="s">
        <v>1856</v>
      </c>
      <c r="I939" s="42" t="s">
        <v>105</v>
      </c>
      <c r="J939" s="44">
        <v>44936</v>
      </c>
      <c r="K939" s="43">
        <v>1200000</v>
      </c>
      <c r="L939" s="44">
        <v>44916</v>
      </c>
      <c r="M939" s="8" t="str">
        <f>VLOOKUP(MONTH($J939),Lookup!$A$2:$B$13,2,0)&amp;" "&amp;YEAR($J939)</f>
        <v>Jan 2023</v>
      </c>
      <c r="N939" s="34">
        <f t="shared" si="84"/>
        <v>44936</v>
      </c>
      <c r="O939" s="8">
        <f>IF(ISERROR(VLOOKUP($I939,Lookup!$H$2:$I$11,2,0)),"",VLOOKUP($I939,Lookup!$H$2:$I$11,2,0))</f>
        <v>0.02</v>
      </c>
      <c r="P939" s="8">
        <f>COUNTIF(J$4:J939,J939)</f>
        <v>4</v>
      </c>
      <c r="Q939" s="8">
        <f>COUNTIF(K$4:K939,K939)</f>
        <v>3</v>
      </c>
    </row>
    <row r="940" spans="1:17" x14ac:dyDescent="0.25">
      <c r="A940" s="35">
        <f t="shared" si="85"/>
        <v>100000</v>
      </c>
      <c r="B940" s="8">
        <f t="shared" si="86"/>
        <v>45001</v>
      </c>
      <c r="C940" s="8">
        <f t="shared" si="87"/>
        <v>44936</v>
      </c>
      <c r="D940" s="38">
        <f t="shared" si="88"/>
        <v>189977.02</v>
      </c>
      <c r="E940" s="39">
        <f t="shared" si="89"/>
        <v>4</v>
      </c>
      <c r="F940" s="42" t="s">
        <v>208</v>
      </c>
      <c r="G940" s="42" t="s">
        <v>1857</v>
      </c>
      <c r="H940" s="42" t="s">
        <v>1858</v>
      </c>
      <c r="I940" s="42" t="s">
        <v>105</v>
      </c>
      <c r="J940" s="44">
        <v>45001</v>
      </c>
      <c r="K940" s="43">
        <v>100000</v>
      </c>
      <c r="L940" s="44">
        <v>44936</v>
      </c>
      <c r="M940" s="8" t="str">
        <f>VLOOKUP(MONTH($J940),Lookup!$A$2:$B$13,2,0)&amp;" "&amp;YEAR($J940)</f>
        <v>Mar 2023</v>
      </c>
      <c r="N940" s="34">
        <f t="shared" si="84"/>
        <v>45001</v>
      </c>
      <c r="O940" s="8">
        <f>IF(ISERROR(VLOOKUP($I940,Lookup!$H$2:$I$11,2,0)),"",VLOOKUP($I940,Lookup!$H$2:$I$11,2,0))</f>
        <v>0.02</v>
      </c>
      <c r="P940" s="8">
        <f>COUNTIF(J$4:J940,J940)</f>
        <v>1</v>
      </c>
      <c r="Q940" s="8">
        <f>COUNTIF(K$4:K940,K940)</f>
        <v>39</v>
      </c>
    </row>
    <row r="941" spans="1:17" x14ac:dyDescent="0.25">
      <c r="A941" s="35">
        <f t="shared" si="85"/>
        <v>50001</v>
      </c>
      <c r="B941" s="8">
        <f t="shared" si="86"/>
        <v>44941</v>
      </c>
      <c r="C941" s="8">
        <f t="shared" si="87"/>
        <v>44909</v>
      </c>
      <c r="D941" s="38">
        <f t="shared" si="88"/>
        <v>140074.01999999999</v>
      </c>
      <c r="E941" s="39">
        <f t="shared" si="89"/>
        <v>21</v>
      </c>
      <c r="F941" s="42" t="s">
        <v>117</v>
      </c>
      <c r="G941" s="42" t="s">
        <v>1859</v>
      </c>
      <c r="H941" s="42" t="s">
        <v>1860</v>
      </c>
      <c r="I941" s="42" t="s">
        <v>105</v>
      </c>
      <c r="J941" s="44">
        <v>44941</v>
      </c>
      <c r="K941" s="43">
        <v>50001</v>
      </c>
      <c r="L941" s="44">
        <v>44909</v>
      </c>
      <c r="M941" s="8" t="str">
        <f>VLOOKUP(MONTH($J941),Lookup!$A$2:$B$13,2,0)&amp;" "&amp;YEAR($J941)</f>
        <v>Jan 2023</v>
      </c>
      <c r="N941" s="34">
        <f t="shared" si="84"/>
        <v>44941</v>
      </c>
      <c r="O941" s="8">
        <f>IF(ISERROR(VLOOKUP($I941,Lookup!$H$2:$I$11,2,0)),"",VLOOKUP($I941,Lookup!$H$2:$I$11,2,0))</f>
        <v>0.02</v>
      </c>
      <c r="P941" s="8">
        <f>COUNTIF(J$4:J941,J941)</f>
        <v>20</v>
      </c>
      <c r="Q941" s="8">
        <f>COUNTIF(K$4:K941,K941)</f>
        <v>203</v>
      </c>
    </row>
    <row r="942" spans="1:17" x14ac:dyDescent="0.25">
      <c r="A942" s="35">
        <f t="shared" si="85"/>
        <v>200000</v>
      </c>
      <c r="B942" s="8">
        <f t="shared" si="86"/>
        <v>44944</v>
      </c>
      <c r="C942" s="8">
        <f t="shared" si="87"/>
        <v>44916</v>
      </c>
      <c r="D942" s="38">
        <f t="shared" si="88"/>
        <v>289898.02</v>
      </c>
      <c r="E942" s="39">
        <f t="shared" si="89"/>
        <v>1</v>
      </c>
      <c r="F942" s="42" t="s">
        <v>188</v>
      </c>
      <c r="G942" s="42" t="s">
        <v>1861</v>
      </c>
      <c r="H942" s="42" t="s">
        <v>1862</v>
      </c>
      <c r="I942" s="42" t="s">
        <v>105</v>
      </c>
      <c r="J942" s="44">
        <v>44944</v>
      </c>
      <c r="K942" s="43">
        <v>200000</v>
      </c>
      <c r="L942" s="44">
        <v>44916</v>
      </c>
      <c r="M942" s="8" t="str">
        <f>VLOOKUP(MONTH($J942),Lookup!$A$2:$B$13,2,0)&amp;" "&amp;YEAR($J942)</f>
        <v>Jan 2023</v>
      </c>
      <c r="N942" s="34">
        <f t="shared" si="84"/>
        <v>44944</v>
      </c>
      <c r="O942" s="8">
        <f>IF(ISERROR(VLOOKUP($I942,Lookup!$H$2:$I$11,2,0)),"",VLOOKUP($I942,Lookup!$H$2:$I$11,2,0))</f>
        <v>0.02</v>
      </c>
      <c r="P942" s="8">
        <f>COUNTIF(J$4:J942,J942)</f>
        <v>17</v>
      </c>
      <c r="Q942" s="8">
        <f>COUNTIF(K$4:K942,K942)</f>
        <v>21</v>
      </c>
    </row>
    <row r="943" spans="1:17" x14ac:dyDescent="0.25">
      <c r="A943" s="35">
        <f t="shared" si="85"/>
        <v>85001</v>
      </c>
      <c r="B943" s="8">
        <f t="shared" si="86"/>
        <v>44963</v>
      </c>
      <c r="C943" s="8">
        <f t="shared" si="87"/>
        <v>44909</v>
      </c>
      <c r="D943" s="38">
        <f t="shared" si="88"/>
        <v>174879.02</v>
      </c>
      <c r="E943" s="39">
        <f t="shared" si="89"/>
        <v>8</v>
      </c>
      <c r="F943" s="42" t="s">
        <v>438</v>
      </c>
      <c r="G943" s="42" t="s">
        <v>1863</v>
      </c>
      <c r="H943" s="42" t="s">
        <v>1864</v>
      </c>
      <c r="I943" s="42" t="s">
        <v>105</v>
      </c>
      <c r="J943" s="44">
        <v>44963</v>
      </c>
      <c r="K943" s="43">
        <v>85001</v>
      </c>
      <c r="L943" s="44">
        <v>44909</v>
      </c>
      <c r="M943" s="8" t="str">
        <f>VLOOKUP(MONTH($J943),Lookup!$A$2:$B$13,2,0)&amp;" "&amp;YEAR($J943)</f>
        <v>Feb 2023</v>
      </c>
      <c r="N943" s="34">
        <f t="shared" si="84"/>
        <v>44963</v>
      </c>
      <c r="O943" s="8">
        <f>IF(ISERROR(VLOOKUP($I943,Lookup!$H$2:$I$11,2,0)),"",VLOOKUP($I943,Lookup!$H$2:$I$11,2,0))</f>
        <v>0.02</v>
      </c>
      <c r="P943" s="8">
        <f>COUNTIF(J$4:J943,J943)</f>
        <v>3</v>
      </c>
      <c r="Q943" s="8">
        <f>COUNTIF(K$4:K943,K943)</f>
        <v>3</v>
      </c>
    </row>
    <row r="944" spans="1:17" x14ac:dyDescent="0.25">
      <c r="A944" s="35">
        <f t="shared" si="85"/>
        <v>60000</v>
      </c>
      <c r="B944" s="8">
        <f t="shared" si="86"/>
        <v>44944</v>
      </c>
      <c r="C944" s="8">
        <f t="shared" si="87"/>
        <v>44910</v>
      </c>
      <c r="D944" s="38">
        <f t="shared" si="88"/>
        <v>149897.01999999999</v>
      </c>
      <c r="E944" s="39">
        <f t="shared" si="89"/>
        <v>13</v>
      </c>
      <c r="F944" s="42" t="s">
        <v>128</v>
      </c>
      <c r="G944" s="42" t="s">
        <v>1865</v>
      </c>
      <c r="H944" s="42" t="s">
        <v>1866</v>
      </c>
      <c r="I944" s="42" t="s">
        <v>105</v>
      </c>
      <c r="J944" s="44">
        <v>44944</v>
      </c>
      <c r="K944" s="43">
        <v>60000</v>
      </c>
      <c r="L944" s="44">
        <v>44910</v>
      </c>
      <c r="M944" s="8" t="str">
        <f>VLOOKUP(MONTH($J944),Lookup!$A$2:$B$13,2,0)&amp;" "&amp;YEAR($J944)</f>
        <v>Jan 2023</v>
      </c>
      <c r="N944" s="34">
        <f t="shared" si="84"/>
        <v>44944</v>
      </c>
      <c r="O944" s="8">
        <f>IF(ISERROR(VLOOKUP($I944,Lookup!$H$2:$I$11,2,0)),"",VLOOKUP($I944,Lookup!$H$2:$I$11,2,0))</f>
        <v>0.02</v>
      </c>
      <c r="P944" s="8">
        <f>COUNTIF(J$4:J944,J944)</f>
        <v>18</v>
      </c>
      <c r="Q944" s="8">
        <f>COUNTIF(K$4:K944,K944)</f>
        <v>25</v>
      </c>
    </row>
    <row r="945" spans="1:17" x14ac:dyDescent="0.25">
      <c r="A945" s="35">
        <f t="shared" si="85"/>
        <v>3000001</v>
      </c>
      <c r="B945" s="8">
        <f t="shared" si="86"/>
        <v>0</v>
      </c>
      <c r="C945" s="8">
        <f t="shared" si="87"/>
        <v>44691</v>
      </c>
      <c r="D945" s="38">
        <f t="shared" si="88"/>
        <v>3044694.02</v>
      </c>
      <c r="E945" s="39">
        <f t="shared" si="89"/>
        <v>0</v>
      </c>
      <c r="F945" s="42" t="s">
        <v>371</v>
      </c>
      <c r="G945" s="42" t="s">
        <v>1867</v>
      </c>
      <c r="H945" s="42" t="s">
        <v>1868</v>
      </c>
      <c r="I945" s="42" t="s">
        <v>105</v>
      </c>
      <c r="J945" s="43"/>
      <c r="K945" s="43">
        <v>3000001</v>
      </c>
      <c r="L945" s="44">
        <v>44691</v>
      </c>
      <c r="M945" s="8" t="str">
        <f>VLOOKUP(MONTH($J945),Lookup!$A$2:$B$13,2,0)&amp;" "&amp;YEAR($J945)</f>
        <v>Jan 1900</v>
      </c>
      <c r="N945" s="34" t="str">
        <f t="shared" si="84"/>
        <v>1/1/9999</v>
      </c>
      <c r="O945" s="8">
        <f>IF(ISERROR(VLOOKUP($I945,Lookup!$H$2:$I$11,2,0)),"",VLOOKUP($I945,Lookup!$H$2:$I$11,2,0))</f>
        <v>0.02</v>
      </c>
      <c r="P945" s="8">
        <f>COUNTIF(J$4:J945,J945)</f>
        <v>0</v>
      </c>
      <c r="Q945" s="8">
        <f>COUNTIF(K$4:K945,K945)</f>
        <v>2</v>
      </c>
    </row>
    <row r="946" spans="1:17" x14ac:dyDescent="0.25">
      <c r="A946" s="35">
        <f t="shared" si="85"/>
        <v>1500001</v>
      </c>
      <c r="B946" s="8">
        <f t="shared" si="86"/>
        <v>44926</v>
      </c>
      <c r="C946" s="8">
        <f t="shared" si="87"/>
        <v>44909</v>
      </c>
      <c r="D946" s="38">
        <f t="shared" si="88"/>
        <v>1589924.1</v>
      </c>
      <c r="E946" s="39">
        <f t="shared" si="89"/>
        <v>3</v>
      </c>
      <c r="F946" s="42" t="s">
        <v>111</v>
      </c>
      <c r="G946" s="42" t="s">
        <v>1869</v>
      </c>
      <c r="H946" s="42" t="s">
        <v>1869</v>
      </c>
      <c r="I946" s="42" t="s">
        <v>102</v>
      </c>
      <c r="J946" s="44">
        <v>44926</v>
      </c>
      <c r="K946" s="43">
        <v>1500001</v>
      </c>
      <c r="L946" s="44">
        <v>44909</v>
      </c>
      <c r="M946" s="8" t="str">
        <f>VLOOKUP(MONTH($J946),Lookup!$A$2:$B$13,2,0)&amp;" "&amp;YEAR($J946)</f>
        <v>Dec 2022</v>
      </c>
      <c r="N946" s="34">
        <f t="shared" si="84"/>
        <v>44926</v>
      </c>
      <c r="O946" s="8">
        <f>IF(ISERROR(VLOOKUP($I946,Lookup!$H$2:$I$11,2,0)),"",VLOOKUP($I946,Lookup!$H$2:$I$11,2,0))</f>
        <v>0.1</v>
      </c>
      <c r="P946" s="8">
        <f>COUNTIF(J$4:J946,J946)</f>
        <v>87</v>
      </c>
      <c r="Q946" s="8">
        <f>COUNTIF(K$4:K946,K946)</f>
        <v>1</v>
      </c>
    </row>
    <row r="947" spans="1:17" x14ac:dyDescent="0.25">
      <c r="A947" s="35">
        <f t="shared" si="85"/>
        <v>50001</v>
      </c>
      <c r="B947" s="8">
        <f t="shared" si="86"/>
        <v>44942</v>
      </c>
      <c r="C947" s="8">
        <f t="shared" si="87"/>
        <v>44904</v>
      </c>
      <c r="D947" s="38">
        <f t="shared" si="88"/>
        <v>140077.01999999999</v>
      </c>
      <c r="E947" s="39">
        <f t="shared" si="89"/>
        <v>20</v>
      </c>
      <c r="F947" s="42" t="s">
        <v>122</v>
      </c>
      <c r="G947" s="42" t="s">
        <v>1870</v>
      </c>
      <c r="H947" s="42" t="s">
        <v>1871</v>
      </c>
      <c r="I947" s="42" t="s">
        <v>105</v>
      </c>
      <c r="J947" s="44">
        <v>44942</v>
      </c>
      <c r="K947" s="43">
        <v>50001</v>
      </c>
      <c r="L947" s="44">
        <v>44904</v>
      </c>
      <c r="M947" s="8" t="str">
        <f>VLOOKUP(MONTH($J947),Lookup!$A$2:$B$13,2,0)&amp;" "&amp;YEAR($J947)</f>
        <v>Jan 2023</v>
      </c>
      <c r="N947" s="34">
        <f t="shared" si="84"/>
        <v>44942</v>
      </c>
      <c r="O947" s="8">
        <f>IF(ISERROR(VLOOKUP($I947,Lookup!$H$2:$I$11,2,0)),"",VLOOKUP($I947,Lookup!$H$2:$I$11,2,0))</f>
        <v>0.02</v>
      </c>
      <c r="P947" s="8">
        <f>COUNTIF(J$4:J947,J947)</f>
        <v>26</v>
      </c>
      <c r="Q947" s="8">
        <f>COUNTIF(K$4:K947,K947)</f>
        <v>204</v>
      </c>
    </row>
    <row r="948" spans="1:17" x14ac:dyDescent="0.25">
      <c r="A948" s="35">
        <f t="shared" si="85"/>
        <v>100000</v>
      </c>
      <c r="B948" s="8">
        <f t="shared" si="86"/>
        <v>44876</v>
      </c>
      <c r="C948" s="8">
        <f t="shared" si="87"/>
        <v>44914</v>
      </c>
      <c r="D948" s="38">
        <f t="shared" si="88"/>
        <v>189834.1</v>
      </c>
      <c r="E948" s="39">
        <f t="shared" si="89"/>
        <v>7</v>
      </c>
      <c r="F948" s="42" t="s">
        <v>106</v>
      </c>
      <c r="G948" s="42" t="s">
        <v>1872</v>
      </c>
      <c r="H948" s="42" t="s">
        <v>1873</v>
      </c>
      <c r="I948" s="42" t="s">
        <v>102</v>
      </c>
      <c r="J948" s="44">
        <v>44876</v>
      </c>
      <c r="K948" s="43">
        <v>100000</v>
      </c>
      <c r="L948" s="44">
        <v>44914</v>
      </c>
      <c r="M948" s="8" t="str">
        <f>VLOOKUP(MONTH($J948),Lookup!$A$2:$B$13,2,0)&amp;" "&amp;YEAR($J948)</f>
        <v>Nov 2022</v>
      </c>
      <c r="N948" s="34">
        <f t="shared" si="84"/>
        <v>44876</v>
      </c>
      <c r="O948" s="8">
        <f>IF(ISERROR(VLOOKUP($I948,Lookup!$H$2:$I$11,2,0)),"",VLOOKUP($I948,Lookup!$H$2:$I$11,2,0))</f>
        <v>0.1</v>
      </c>
      <c r="P948" s="8">
        <f>COUNTIF(J$4:J948,J948)</f>
        <v>4</v>
      </c>
      <c r="Q948" s="8">
        <f>COUNTIF(K$4:K948,K948)</f>
        <v>40</v>
      </c>
    </row>
    <row r="949" spans="1:17" x14ac:dyDescent="0.25">
      <c r="A949" s="35">
        <f t="shared" si="85"/>
        <v>200000</v>
      </c>
      <c r="B949" s="8">
        <f t="shared" si="86"/>
        <v>44896</v>
      </c>
      <c r="C949" s="8">
        <f t="shared" si="87"/>
        <v>44900</v>
      </c>
      <c r="D949" s="38">
        <f t="shared" si="88"/>
        <v>289840.02</v>
      </c>
      <c r="E949" s="39">
        <f t="shared" si="89"/>
        <v>14</v>
      </c>
      <c r="F949" s="42" t="s">
        <v>281</v>
      </c>
      <c r="G949" s="42" t="s">
        <v>1874</v>
      </c>
      <c r="H949" s="42" t="s">
        <v>1875</v>
      </c>
      <c r="I949" s="42" t="s">
        <v>105</v>
      </c>
      <c r="J949" s="44">
        <v>44896</v>
      </c>
      <c r="K949" s="43">
        <v>200000</v>
      </c>
      <c r="L949" s="44">
        <v>44900</v>
      </c>
      <c r="M949" s="8" t="str">
        <f>VLOOKUP(MONTH($J949),Lookup!$A$2:$B$13,2,0)&amp;" "&amp;YEAR($J949)</f>
        <v>Dec 2022</v>
      </c>
      <c r="N949" s="34">
        <f t="shared" si="84"/>
        <v>44896</v>
      </c>
      <c r="O949" s="8">
        <f>IF(ISERROR(VLOOKUP($I949,Lookup!$H$2:$I$11,2,0)),"",VLOOKUP($I949,Lookup!$H$2:$I$11,2,0))</f>
        <v>0.02</v>
      </c>
      <c r="P949" s="8">
        <f>COUNTIF(J$4:J949,J949)</f>
        <v>22</v>
      </c>
      <c r="Q949" s="8">
        <f>COUNTIF(K$4:K949,K949)</f>
        <v>22</v>
      </c>
    </row>
    <row r="950" spans="1:17" x14ac:dyDescent="0.25">
      <c r="A950" s="35">
        <f t="shared" si="85"/>
        <v>200000</v>
      </c>
      <c r="B950" s="8">
        <f t="shared" si="86"/>
        <v>44932</v>
      </c>
      <c r="C950" s="8">
        <f t="shared" si="87"/>
        <v>44909</v>
      </c>
      <c r="D950" s="38">
        <f t="shared" si="88"/>
        <v>289873.02</v>
      </c>
      <c r="E950" s="39">
        <f t="shared" si="89"/>
        <v>2</v>
      </c>
      <c r="F950" s="42" t="s">
        <v>176</v>
      </c>
      <c r="G950" s="42" t="s">
        <v>1876</v>
      </c>
      <c r="H950" s="42" t="s">
        <v>1877</v>
      </c>
      <c r="I950" s="42" t="s">
        <v>105</v>
      </c>
      <c r="J950" s="44">
        <v>44932</v>
      </c>
      <c r="K950" s="43">
        <v>200000</v>
      </c>
      <c r="L950" s="44">
        <v>44909</v>
      </c>
      <c r="M950" s="8" t="str">
        <f>VLOOKUP(MONTH($J950),Lookup!$A$2:$B$13,2,0)&amp;" "&amp;YEAR($J950)</f>
        <v>Jan 2023</v>
      </c>
      <c r="N950" s="34">
        <f t="shared" si="84"/>
        <v>44932</v>
      </c>
      <c r="O950" s="8">
        <f>IF(ISERROR(VLOOKUP($I950,Lookup!$H$2:$I$11,2,0)),"",VLOOKUP($I950,Lookup!$H$2:$I$11,2,0))</f>
        <v>0.02</v>
      </c>
      <c r="P950" s="8">
        <f>COUNTIF(J$4:J950,J950)</f>
        <v>9</v>
      </c>
      <c r="Q950" s="8">
        <f>COUNTIF(K$4:K950,K950)</f>
        <v>23</v>
      </c>
    </row>
    <row r="951" spans="1:17" x14ac:dyDescent="0.25">
      <c r="A951" s="35">
        <f t="shared" si="85"/>
        <v>400000</v>
      </c>
      <c r="B951" s="8">
        <f t="shared" si="86"/>
        <v>44908</v>
      </c>
      <c r="C951" s="8">
        <f t="shared" si="87"/>
        <v>44909</v>
      </c>
      <c r="D951" s="38">
        <f t="shared" si="88"/>
        <v>489829.1</v>
      </c>
      <c r="E951" s="39">
        <f t="shared" si="89"/>
        <v>0</v>
      </c>
      <c r="F951" s="42" t="s">
        <v>122</v>
      </c>
      <c r="G951" s="42" t="s">
        <v>1878</v>
      </c>
      <c r="H951" s="42" t="s">
        <v>1879</v>
      </c>
      <c r="I951" s="42" t="s">
        <v>102</v>
      </c>
      <c r="J951" s="44">
        <v>44908</v>
      </c>
      <c r="K951" s="43">
        <v>400000</v>
      </c>
      <c r="L951" s="44">
        <v>44909</v>
      </c>
      <c r="M951" s="8" t="str">
        <f>VLOOKUP(MONTH($J951),Lookup!$A$2:$B$13,2,0)&amp;" "&amp;YEAR($J951)</f>
        <v>Dec 2022</v>
      </c>
      <c r="N951" s="34">
        <f t="shared" si="84"/>
        <v>44908</v>
      </c>
      <c r="O951" s="8">
        <f>IF(ISERROR(VLOOKUP($I951,Lookup!$H$2:$I$11,2,0)),"",VLOOKUP($I951,Lookup!$H$2:$I$11,2,0))</f>
        <v>0.1</v>
      </c>
      <c r="P951" s="8">
        <f>COUNTIF(J$4:J951,J951)</f>
        <v>7</v>
      </c>
      <c r="Q951" s="8">
        <f>COUNTIF(K$4:K951,K951)</f>
        <v>5</v>
      </c>
    </row>
    <row r="952" spans="1:17" x14ac:dyDescent="0.25">
      <c r="A952" s="35">
        <f t="shared" si="85"/>
        <v>50000</v>
      </c>
      <c r="B952" s="8">
        <f t="shared" si="86"/>
        <v>44925</v>
      </c>
      <c r="C952" s="8">
        <f t="shared" si="87"/>
        <v>44896</v>
      </c>
      <c r="D952" s="38">
        <f t="shared" si="88"/>
        <v>139972.01999999999</v>
      </c>
      <c r="E952" s="39">
        <f t="shared" si="89"/>
        <v>9</v>
      </c>
      <c r="F952" s="42" t="s">
        <v>159</v>
      </c>
      <c r="G952" s="42" t="s">
        <v>1880</v>
      </c>
      <c r="H952" s="42" t="s">
        <v>1881</v>
      </c>
      <c r="I952" s="42" t="s">
        <v>105</v>
      </c>
      <c r="J952" s="44">
        <v>44925</v>
      </c>
      <c r="K952" s="43">
        <v>50000</v>
      </c>
      <c r="L952" s="44">
        <v>44896</v>
      </c>
      <c r="M952" s="8" t="str">
        <f>VLOOKUP(MONTH($J952),Lookup!$A$2:$B$13,2,0)&amp;" "&amp;YEAR($J952)</f>
        <v>Dec 2022</v>
      </c>
      <c r="N952" s="34">
        <f t="shared" si="84"/>
        <v>44925</v>
      </c>
      <c r="O952" s="8">
        <f>IF(ISERROR(VLOOKUP($I952,Lookup!$H$2:$I$11,2,0)),"",VLOOKUP($I952,Lookup!$H$2:$I$11,2,0))</f>
        <v>0.02</v>
      </c>
      <c r="P952" s="8">
        <f>COUNTIF(J$4:J952,J952)</f>
        <v>35</v>
      </c>
      <c r="Q952" s="8">
        <f>COUNTIF(K$4:K952,K952)</f>
        <v>116</v>
      </c>
    </row>
    <row r="953" spans="1:17" x14ac:dyDescent="0.25">
      <c r="A953" s="35">
        <f t="shared" si="85"/>
        <v>65000</v>
      </c>
      <c r="B953" s="8">
        <f t="shared" si="86"/>
        <v>44901</v>
      </c>
      <c r="C953" s="8">
        <f t="shared" si="87"/>
        <v>44900</v>
      </c>
      <c r="D953" s="38">
        <f t="shared" si="88"/>
        <v>154821.1</v>
      </c>
      <c r="E953" s="39">
        <f t="shared" si="89"/>
        <v>12</v>
      </c>
      <c r="F953" s="42" t="s">
        <v>153</v>
      </c>
      <c r="G953" s="42" t="s">
        <v>1882</v>
      </c>
      <c r="H953" s="42" t="s">
        <v>1883</v>
      </c>
      <c r="I953" s="42" t="s">
        <v>102</v>
      </c>
      <c r="J953" s="44">
        <v>44901</v>
      </c>
      <c r="K953" s="43">
        <v>65000</v>
      </c>
      <c r="L953" s="44">
        <v>44900</v>
      </c>
      <c r="M953" s="8" t="str">
        <f>VLOOKUP(MONTH($J953),Lookup!$A$2:$B$13,2,0)&amp;" "&amp;YEAR($J953)</f>
        <v>Dec 2022</v>
      </c>
      <c r="N953" s="34">
        <f t="shared" si="84"/>
        <v>44901</v>
      </c>
      <c r="O953" s="8">
        <f>IF(ISERROR(VLOOKUP($I953,Lookup!$H$2:$I$11,2,0)),"",VLOOKUP($I953,Lookup!$H$2:$I$11,2,0))</f>
        <v>0.1</v>
      </c>
      <c r="P953" s="8">
        <f>COUNTIF(J$4:J953,J953)</f>
        <v>9</v>
      </c>
      <c r="Q953" s="8">
        <f>COUNTIF(K$4:K953,K953)</f>
        <v>11</v>
      </c>
    </row>
    <row r="954" spans="1:17" x14ac:dyDescent="0.25">
      <c r="A954" s="35">
        <f t="shared" si="85"/>
        <v>180000</v>
      </c>
      <c r="B954" s="8">
        <f t="shared" si="86"/>
        <v>44927</v>
      </c>
      <c r="C954" s="8">
        <f t="shared" si="87"/>
        <v>44882</v>
      </c>
      <c r="D954" s="38">
        <f t="shared" si="88"/>
        <v>269848.09999999998</v>
      </c>
      <c r="E954" s="39">
        <f t="shared" si="89"/>
        <v>6</v>
      </c>
      <c r="F954" s="42" t="s">
        <v>392</v>
      </c>
      <c r="G954" s="42" t="s">
        <v>1884</v>
      </c>
      <c r="H954" s="42" t="s">
        <v>1885</v>
      </c>
      <c r="I954" s="42" t="s">
        <v>102</v>
      </c>
      <c r="J954" s="44">
        <v>44927</v>
      </c>
      <c r="K954" s="43">
        <v>180000</v>
      </c>
      <c r="L954" s="44">
        <v>44882</v>
      </c>
      <c r="M954" s="8" t="str">
        <f>VLOOKUP(MONTH($J954),Lookup!$A$2:$B$13,2,0)&amp;" "&amp;YEAR($J954)</f>
        <v>Jan 2023</v>
      </c>
      <c r="N954" s="34">
        <f t="shared" si="84"/>
        <v>44927</v>
      </c>
      <c r="O954" s="8">
        <f>IF(ISERROR(VLOOKUP($I954,Lookup!$H$2:$I$11,2,0)),"",VLOOKUP($I954,Lookup!$H$2:$I$11,2,0))</f>
        <v>0.1</v>
      </c>
      <c r="P954" s="8">
        <f>COUNTIF(J$4:J954,J954)</f>
        <v>37</v>
      </c>
      <c r="Q954" s="8">
        <f>COUNTIF(K$4:K954,K954)</f>
        <v>2</v>
      </c>
    </row>
    <row r="955" spans="1:17" ht="30" x14ac:dyDescent="0.25">
      <c r="A955" s="35">
        <f t="shared" si="85"/>
        <v>400000</v>
      </c>
      <c r="B955" s="8">
        <f t="shared" si="86"/>
        <v>44895</v>
      </c>
      <c r="C955" s="8">
        <f t="shared" si="87"/>
        <v>44909</v>
      </c>
      <c r="D955" s="38">
        <f t="shared" si="88"/>
        <v>489860.1</v>
      </c>
      <c r="E955" s="39">
        <f t="shared" si="89"/>
        <v>6</v>
      </c>
      <c r="F955" s="42" t="s">
        <v>111</v>
      </c>
      <c r="G955" s="42" t="s">
        <v>1886</v>
      </c>
      <c r="H955" s="42" t="s">
        <v>1887</v>
      </c>
      <c r="I955" s="42" t="s">
        <v>102</v>
      </c>
      <c r="J955" s="44">
        <v>44895</v>
      </c>
      <c r="K955" s="43">
        <v>400000</v>
      </c>
      <c r="L955" s="44">
        <v>44909</v>
      </c>
      <c r="M955" s="8" t="str">
        <f>VLOOKUP(MONTH($J955),Lookup!$A$2:$B$13,2,0)&amp;" "&amp;YEAR($J955)</f>
        <v>Nov 2022</v>
      </c>
      <c r="N955" s="34">
        <f t="shared" si="84"/>
        <v>44895</v>
      </c>
      <c r="O955" s="8">
        <f>IF(ISERROR(VLOOKUP($I955,Lookup!$H$2:$I$11,2,0)),"",VLOOKUP($I955,Lookup!$H$2:$I$11,2,0))</f>
        <v>0.1</v>
      </c>
      <c r="P955" s="8">
        <f>COUNTIF(J$4:J955,J955)</f>
        <v>50</v>
      </c>
      <c r="Q955" s="8">
        <f>COUNTIF(K$4:K955,K955)</f>
        <v>6</v>
      </c>
    </row>
    <row r="956" spans="1:17" x14ac:dyDescent="0.25">
      <c r="A956" s="35">
        <f t="shared" si="85"/>
        <v>190000</v>
      </c>
      <c r="B956" s="8">
        <f t="shared" si="86"/>
        <v>44926</v>
      </c>
      <c r="C956" s="8">
        <f t="shared" si="87"/>
        <v>44909</v>
      </c>
      <c r="D956" s="38">
        <f t="shared" si="88"/>
        <v>279924.09999999998</v>
      </c>
      <c r="E956" s="39">
        <f t="shared" si="89"/>
        <v>6</v>
      </c>
      <c r="F956" s="42" t="s">
        <v>246</v>
      </c>
      <c r="G956" s="42" t="s">
        <v>1888</v>
      </c>
      <c r="H956" s="42" t="s">
        <v>1889</v>
      </c>
      <c r="I956" s="42" t="s">
        <v>102</v>
      </c>
      <c r="J956" s="44">
        <v>44926</v>
      </c>
      <c r="K956" s="43">
        <v>190000</v>
      </c>
      <c r="L956" s="44">
        <v>44909</v>
      </c>
      <c r="M956" s="8" t="str">
        <f>VLOOKUP(MONTH($J956),Lookup!$A$2:$B$13,2,0)&amp;" "&amp;YEAR($J956)</f>
        <v>Dec 2022</v>
      </c>
      <c r="N956" s="34">
        <f t="shared" si="84"/>
        <v>44926</v>
      </c>
      <c r="O956" s="8">
        <f>IF(ISERROR(VLOOKUP($I956,Lookup!$H$2:$I$11,2,0)),"",VLOOKUP($I956,Lookup!$H$2:$I$11,2,0))</f>
        <v>0.1</v>
      </c>
      <c r="P956" s="8">
        <f>COUNTIF(J$4:J956,J956)</f>
        <v>88</v>
      </c>
      <c r="Q956" s="8">
        <f>COUNTIF(K$4:K956,K956)</f>
        <v>1</v>
      </c>
    </row>
    <row r="957" spans="1:17" x14ac:dyDescent="0.25">
      <c r="A957" s="35">
        <f t="shared" si="85"/>
        <v>50000</v>
      </c>
      <c r="B957" s="8">
        <f t="shared" si="86"/>
        <v>44936</v>
      </c>
      <c r="C957" s="8">
        <f t="shared" si="87"/>
        <v>44915</v>
      </c>
      <c r="D957" s="38">
        <f t="shared" si="88"/>
        <v>139973.01999999999</v>
      </c>
      <c r="E957" s="39">
        <f t="shared" si="89"/>
        <v>33</v>
      </c>
      <c r="F957" s="42" t="s">
        <v>281</v>
      </c>
      <c r="G957" s="42" t="s">
        <v>1890</v>
      </c>
      <c r="H957" s="42" t="s">
        <v>1891</v>
      </c>
      <c r="I957" s="42" t="s">
        <v>105</v>
      </c>
      <c r="J957" s="44">
        <v>44936</v>
      </c>
      <c r="K957" s="43">
        <v>50000</v>
      </c>
      <c r="L957" s="44">
        <v>44915</v>
      </c>
      <c r="M957" s="8" t="str">
        <f>VLOOKUP(MONTH($J957),Lookup!$A$2:$B$13,2,0)&amp;" "&amp;YEAR($J957)</f>
        <v>Jan 2023</v>
      </c>
      <c r="N957" s="34">
        <f t="shared" si="84"/>
        <v>44936</v>
      </c>
      <c r="O957" s="8">
        <f>IF(ISERROR(VLOOKUP($I957,Lookup!$H$2:$I$11,2,0)),"",VLOOKUP($I957,Lookup!$H$2:$I$11,2,0))</f>
        <v>0.02</v>
      </c>
      <c r="P957" s="8">
        <f>COUNTIF(J$4:J957,J957)</f>
        <v>5</v>
      </c>
      <c r="Q957" s="8">
        <f>COUNTIF(K$4:K957,K957)</f>
        <v>117</v>
      </c>
    </row>
    <row r="958" spans="1:17" x14ac:dyDescent="0.25">
      <c r="A958" s="35">
        <f t="shared" si="85"/>
        <v>250001</v>
      </c>
      <c r="B958" s="8">
        <f t="shared" si="86"/>
        <v>45022</v>
      </c>
      <c r="C958" s="8">
        <f t="shared" si="87"/>
        <v>44936</v>
      </c>
      <c r="D958" s="38">
        <f t="shared" si="88"/>
        <v>339975.02</v>
      </c>
      <c r="E958" s="39">
        <f t="shared" si="89"/>
        <v>14</v>
      </c>
      <c r="F958" s="42" t="s">
        <v>103</v>
      </c>
      <c r="G958" s="42" t="s">
        <v>1892</v>
      </c>
      <c r="H958" s="42" t="s">
        <v>1892</v>
      </c>
      <c r="I958" s="42" t="s">
        <v>105</v>
      </c>
      <c r="J958" s="44">
        <v>45022</v>
      </c>
      <c r="K958" s="43">
        <v>250001</v>
      </c>
      <c r="L958" s="44">
        <v>44936</v>
      </c>
      <c r="M958" s="8" t="str">
        <f>VLOOKUP(MONTH($J958),Lookup!$A$2:$B$13,2,0)&amp;" "&amp;YEAR($J958)</f>
        <v>Apr 2023</v>
      </c>
      <c r="N958" s="34">
        <f t="shared" si="84"/>
        <v>45022</v>
      </c>
      <c r="O958" s="8">
        <f>IF(ISERROR(VLOOKUP($I958,Lookup!$H$2:$I$11,2,0)),"",VLOOKUP($I958,Lookup!$H$2:$I$11,2,0))</f>
        <v>0.02</v>
      </c>
      <c r="P958" s="8">
        <f>COUNTIF(J$4:J958,J958)</f>
        <v>2</v>
      </c>
      <c r="Q958" s="8">
        <f>COUNTIF(K$4:K958,K958)</f>
        <v>14</v>
      </c>
    </row>
    <row r="959" spans="1:17" x14ac:dyDescent="0.25">
      <c r="A959" s="35">
        <f t="shared" si="85"/>
        <v>150000</v>
      </c>
      <c r="B959" s="8">
        <f t="shared" si="86"/>
        <v>44928</v>
      </c>
      <c r="C959" s="8">
        <f t="shared" si="87"/>
        <v>44915</v>
      </c>
      <c r="D959" s="38">
        <f t="shared" si="88"/>
        <v>239886.02</v>
      </c>
      <c r="E959" s="39">
        <f t="shared" si="89"/>
        <v>3</v>
      </c>
      <c r="F959" s="42" t="s">
        <v>643</v>
      </c>
      <c r="G959" s="42" t="s">
        <v>1893</v>
      </c>
      <c r="H959" s="42" t="s">
        <v>1894</v>
      </c>
      <c r="I959" s="42" t="s">
        <v>105</v>
      </c>
      <c r="J959" s="44">
        <v>44928</v>
      </c>
      <c r="K959" s="43">
        <v>150000</v>
      </c>
      <c r="L959" s="44">
        <v>44915</v>
      </c>
      <c r="M959" s="8" t="str">
        <f>VLOOKUP(MONTH($J959),Lookup!$A$2:$B$13,2,0)&amp;" "&amp;YEAR($J959)</f>
        <v>Jan 2023</v>
      </c>
      <c r="N959" s="34">
        <f t="shared" si="84"/>
        <v>44928</v>
      </c>
      <c r="O959" s="8">
        <f>IF(ISERROR(VLOOKUP($I959,Lookup!$H$2:$I$11,2,0)),"",VLOOKUP($I959,Lookup!$H$2:$I$11,2,0))</f>
        <v>0.02</v>
      </c>
      <c r="P959" s="8">
        <f>COUNTIF(J$4:J959,J959)</f>
        <v>24</v>
      </c>
      <c r="Q959" s="8">
        <f>COUNTIF(K$4:K959,K959)</f>
        <v>19</v>
      </c>
    </row>
    <row r="960" spans="1:17" x14ac:dyDescent="0.25">
      <c r="A960" s="35">
        <f t="shared" si="85"/>
        <v>75000</v>
      </c>
      <c r="B960" s="8">
        <f t="shared" si="86"/>
        <v>44876</v>
      </c>
      <c r="C960" s="8">
        <f t="shared" si="87"/>
        <v>44906</v>
      </c>
      <c r="D960" s="38">
        <f t="shared" si="88"/>
        <v>164811.01999999999</v>
      </c>
      <c r="E960" s="39">
        <f t="shared" si="89"/>
        <v>11</v>
      </c>
      <c r="F960" s="42" t="s">
        <v>153</v>
      </c>
      <c r="G960" s="42" t="s">
        <v>1895</v>
      </c>
      <c r="H960" s="42" t="s">
        <v>1896</v>
      </c>
      <c r="I960" s="42" t="s">
        <v>105</v>
      </c>
      <c r="J960" s="44">
        <v>44876</v>
      </c>
      <c r="K960" s="43">
        <v>75000</v>
      </c>
      <c r="L960" s="44">
        <v>44906</v>
      </c>
      <c r="M960" s="8" t="str">
        <f>VLOOKUP(MONTH($J960),Lookup!$A$2:$B$13,2,0)&amp;" "&amp;YEAR($J960)</f>
        <v>Nov 2022</v>
      </c>
      <c r="N960" s="34">
        <f t="shared" si="84"/>
        <v>44876</v>
      </c>
      <c r="O960" s="8">
        <f>IF(ISERROR(VLOOKUP($I960,Lookup!$H$2:$I$11,2,0)),"",VLOOKUP($I960,Lookup!$H$2:$I$11,2,0))</f>
        <v>0.02</v>
      </c>
      <c r="P960" s="8">
        <f>COUNTIF(J$4:J960,J960)</f>
        <v>5</v>
      </c>
      <c r="Q960" s="8">
        <f>COUNTIF(K$4:K960,K960)</f>
        <v>24</v>
      </c>
    </row>
    <row r="961" spans="1:17" x14ac:dyDescent="0.25">
      <c r="A961" s="35">
        <f t="shared" si="85"/>
        <v>100000</v>
      </c>
      <c r="B961" s="8">
        <f t="shared" si="86"/>
        <v>44935</v>
      </c>
      <c r="C961" s="8">
        <f t="shared" si="87"/>
        <v>44909</v>
      </c>
      <c r="D961" s="38">
        <f t="shared" si="88"/>
        <v>189907.02</v>
      </c>
      <c r="E961" s="39">
        <f t="shared" si="89"/>
        <v>5</v>
      </c>
      <c r="F961" s="42" t="s">
        <v>371</v>
      </c>
      <c r="G961" s="42" t="s">
        <v>1897</v>
      </c>
      <c r="H961" s="42" t="s">
        <v>1898</v>
      </c>
      <c r="I961" s="42" t="s">
        <v>105</v>
      </c>
      <c r="J961" s="44">
        <v>44935</v>
      </c>
      <c r="K961" s="43">
        <v>100000</v>
      </c>
      <c r="L961" s="44">
        <v>44909</v>
      </c>
      <c r="M961" s="8" t="str">
        <f>VLOOKUP(MONTH($J961),Lookup!$A$2:$B$13,2,0)&amp;" "&amp;YEAR($J961)</f>
        <v>Jan 2023</v>
      </c>
      <c r="N961" s="34">
        <f t="shared" si="84"/>
        <v>44935</v>
      </c>
      <c r="O961" s="8">
        <f>IF(ISERROR(VLOOKUP($I961,Lookup!$H$2:$I$11,2,0)),"",VLOOKUP($I961,Lookup!$H$2:$I$11,2,0))</f>
        <v>0.02</v>
      </c>
      <c r="P961" s="8">
        <f>COUNTIF(J$4:J961,J961)</f>
        <v>22</v>
      </c>
      <c r="Q961" s="8">
        <f>COUNTIF(K$4:K961,K961)</f>
        <v>41</v>
      </c>
    </row>
    <row r="962" spans="1:17" x14ac:dyDescent="0.25">
      <c r="A962" s="35">
        <f t="shared" si="85"/>
        <v>50001</v>
      </c>
      <c r="B962" s="8">
        <f t="shared" si="86"/>
        <v>44956</v>
      </c>
      <c r="C962" s="8">
        <f t="shared" si="87"/>
        <v>44908</v>
      </c>
      <c r="D962" s="38">
        <f t="shared" si="88"/>
        <v>140075.01999999999</v>
      </c>
      <c r="E962" s="39">
        <f t="shared" si="89"/>
        <v>37</v>
      </c>
      <c r="F962" s="42" t="s">
        <v>254</v>
      </c>
      <c r="G962" s="42" t="s">
        <v>1899</v>
      </c>
      <c r="H962" s="42" t="s">
        <v>1900</v>
      </c>
      <c r="I962" s="42" t="s">
        <v>105</v>
      </c>
      <c r="J962" s="44">
        <v>44956</v>
      </c>
      <c r="K962" s="43">
        <v>50001</v>
      </c>
      <c r="L962" s="44">
        <v>44908</v>
      </c>
      <c r="M962" s="8" t="str">
        <f>VLOOKUP(MONTH($J962),Lookup!$A$2:$B$13,2,0)&amp;" "&amp;YEAR($J962)</f>
        <v>Jan 2023</v>
      </c>
      <c r="N962" s="34">
        <f t="shared" si="84"/>
        <v>44956</v>
      </c>
      <c r="O962" s="8">
        <f>IF(ISERROR(VLOOKUP($I962,Lookup!$H$2:$I$11,2,0)),"",VLOOKUP($I962,Lookup!$H$2:$I$11,2,0))</f>
        <v>0.02</v>
      </c>
      <c r="P962" s="8">
        <f>COUNTIF(J$4:J962,J962)</f>
        <v>5</v>
      </c>
      <c r="Q962" s="8">
        <f>COUNTIF(K$4:K962,K962)</f>
        <v>205</v>
      </c>
    </row>
    <row r="963" spans="1:17" ht="30" x14ac:dyDescent="0.25">
      <c r="A963" s="35">
        <f t="shared" si="85"/>
        <v>55000</v>
      </c>
      <c r="B963" s="8">
        <f t="shared" si="86"/>
        <v>44932</v>
      </c>
      <c r="C963" s="8">
        <f t="shared" si="87"/>
        <v>44909</v>
      </c>
      <c r="D963" s="38">
        <f t="shared" si="88"/>
        <v>144856.01999999999</v>
      </c>
      <c r="E963" s="39">
        <f t="shared" si="89"/>
        <v>12</v>
      </c>
      <c r="F963" s="42" t="s">
        <v>176</v>
      </c>
      <c r="G963" s="42" t="s">
        <v>1901</v>
      </c>
      <c r="H963" s="42" t="s">
        <v>1902</v>
      </c>
      <c r="I963" s="42" t="s">
        <v>105</v>
      </c>
      <c r="J963" s="44">
        <v>44932</v>
      </c>
      <c r="K963" s="43">
        <v>55000</v>
      </c>
      <c r="L963" s="44">
        <v>44909</v>
      </c>
      <c r="M963" s="8" t="str">
        <f>VLOOKUP(MONTH($J963),Lookup!$A$2:$B$13,2,0)&amp;" "&amp;YEAR($J963)</f>
        <v>Jan 2023</v>
      </c>
      <c r="N963" s="34">
        <f t="shared" si="84"/>
        <v>44932</v>
      </c>
      <c r="O963" s="8">
        <f>IF(ISERROR(VLOOKUP($I963,Lookup!$H$2:$I$11,2,0)),"",VLOOKUP($I963,Lookup!$H$2:$I$11,2,0))</f>
        <v>0.02</v>
      </c>
      <c r="P963" s="8">
        <f>COUNTIF(J$4:J963,J963)</f>
        <v>10</v>
      </c>
      <c r="Q963" s="8">
        <f>COUNTIF(K$4:K963,K963)</f>
        <v>5</v>
      </c>
    </row>
    <row r="964" spans="1:17" x14ac:dyDescent="0.25">
      <c r="A964" s="35">
        <f t="shared" si="85"/>
        <v>50001</v>
      </c>
      <c r="B964" s="8">
        <f t="shared" si="86"/>
        <v>44956</v>
      </c>
      <c r="C964" s="8">
        <f t="shared" si="87"/>
        <v>44914</v>
      </c>
      <c r="D964" s="38">
        <f t="shared" si="88"/>
        <v>140083.01999999999</v>
      </c>
      <c r="E964" s="39">
        <f t="shared" si="89"/>
        <v>7</v>
      </c>
      <c r="F964" s="42" t="s">
        <v>371</v>
      </c>
      <c r="G964" s="42" t="s">
        <v>1903</v>
      </c>
      <c r="H964" s="42" t="s">
        <v>1904</v>
      </c>
      <c r="I964" s="42" t="s">
        <v>105</v>
      </c>
      <c r="J964" s="44">
        <v>44956</v>
      </c>
      <c r="K964" s="43">
        <v>50001</v>
      </c>
      <c r="L964" s="44">
        <v>44914</v>
      </c>
      <c r="M964" s="8" t="str">
        <f>VLOOKUP(MONTH($J964),Lookup!$A$2:$B$13,2,0)&amp;" "&amp;YEAR($J964)</f>
        <v>Jan 2023</v>
      </c>
      <c r="N964" s="34">
        <f t="shared" ref="N964:N1027" si="90">IF(ISBLANK($J964),"1/1/9999",J964)</f>
        <v>44956</v>
      </c>
      <c r="O964" s="8">
        <f>IF(ISERROR(VLOOKUP($I964,Lookup!$H$2:$I$11,2,0)),"",VLOOKUP($I964,Lookup!$H$2:$I$11,2,0))</f>
        <v>0.02</v>
      </c>
      <c r="P964" s="8">
        <f>COUNTIF(J$4:J964,J964)</f>
        <v>6</v>
      </c>
      <c r="Q964" s="8">
        <f>COUNTIF(K$4:K964,K964)</f>
        <v>206</v>
      </c>
    </row>
    <row r="965" spans="1:17" x14ac:dyDescent="0.25">
      <c r="A965" s="35">
        <f t="shared" ref="A965:A1028" si="91">K965</f>
        <v>200000</v>
      </c>
      <c r="B965" s="8">
        <f t="shared" ref="B965:B1028" si="92">J965</f>
        <v>44958</v>
      </c>
      <c r="C965" s="8">
        <f t="shared" ref="C965:C1028" si="93">L965</f>
        <v>44936</v>
      </c>
      <c r="D965" s="38">
        <f t="shared" ref="D965:D1028" si="94">SUM(A965:C965)+SUM(O965:Q965)</f>
        <v>289941.02</v>
      </c>
      <c r="E965" s="39">
        <f t="shared" ref="E965:E1028" si="95">IF($D965="","",COUNTIFS($F$4:$F$5000,$F965,$D$4:$D$5000,"&gt;"&amp;$D965))</f>
        <v>2</v>
      </c>
      <c r="F965" s="42" t="s">
        <v>128</v>
      </c>
      <c r="G965" s="42" t="s">
        <v>1905</v>
      </c>
      <c r="H965" s="42" t="s">
        <v>1906</v>
      </c>
      <c r="I965" s="42" t="s">
        <v>105</v>
      </c>
      <c r="J965" s="44">
        <v>44958</v>
      </c>
      <c r="K965" s="43">
        <v>200000</v>
      </c>
      <c r="L965" s="44">
        <v>44936</v>
      </c>
      <c r="M965" s="8" t="str">
        <f>VLOOKUP(MONTH($J965),Lookup!$A$2:$B$13,2,0)&amp;" "&amp;YEAR($J965)</f>
        <v>Feb 2023</v>
      </c>
      <c r="N965" s="34">
        <f t="shared" si="90"/>
        <v>44958</v>
      </c>
      <c r="O965" s="8">
        <f>IF(ISERROR(VLOOKUP($I965,Lookup!$H$2:$I$11,2,0)),"",VLOOKUP($I965,Lookup!$H$2:$I$11,2,0))</f>
        <v>0.02</v>
      </c>
      <c r="P965" s="8">
        <f>COUNTIF(J$4:J965,J965)</f>
        <v>23</v>
      </c>
      <c r="Q965" s="8">
        <f>COUNTIF(K$4:K965,K965)</f>
        <v>24</v>
      </c>
    </row>
    <row r="966" spans="1:17" x14ac:dyDescent="0.25">
      <c r="A966" s="35">
        <f t="shared" si="91"/>
        <v>50000</v>
      </c>
      <c r="B966" s="8">
        <f t="shared" si="92"/>
        <v>44953</v>
      </c>
      <c r="C966" s="8">
        <f t="shared" si="93"/>
        <v>44908</v>
      </c>
      <c r="D966" s="38">
        <f t="shared" si="94"/>
        <v>139984.01999999999</v>
      </c>
      <c r="E966" s="39">
        <f t="shared" si="95"/>
        <v>8</v>
      </c>
      <c r="F966" s="42" t="s">
        <v>227</v>
      </c>
      <c r="G966" s="42" t="s">
        <v>1907</v>
      </c>
      <c r="H966" s="42" t="s">
        <v>1908</v>
      </c>
      <c r="I966" s="42" t="s">
        <v>105</v>
      </c>
      <c r="J966" s="44">
        <v>44953</v>
      </c>
      <c r="K966" s="43">
        <v>50000</v>
      </c>
      <c r="L966" s="44">
        <v>44908</v>
      </c>
      <c r="M966" s="8" t="str">
        <f>VLOOKUP(MONTH($J966),Lookup!$A$2:$B$13,2,0)&amp;" "&amp;YEAR($J966)</f>
        <v>Jan 2023</v>
      </c>
      <c r="N966" s="34">
        <f t="shared" si="90"/>
        <v>44953</v>
      </c>
      <c r="O966" s="8">
        <f>IF(ISERROR(VLOOKUP($I966,Lookup!$H$2:$I$11,2,0)),"",VLOOKUP($I966,Lookup!$H$2:$I$11,2,0))</f>
        <v>0.02</v>
      </c>
      <c r="P966" s="8">
        <f>COUNTIF(J$4:J966,J966)</f>
        <v>5</v>
      </c>
      <c r="Q966" s="8">
        <f>COUNTIF(K$4:K966,K966)</f>
        <v>118</v>
      </c>
    </row>
    <row r="967" spans="1:17" x14ac:dyDescent="0.25">
      <c r="A967" s="35">
        <f t="shared" si="91"/>
        <v>50001</v>
      </c>
      <c r="B967" s="8">
        <f t="shared" si="92"/>
        <v>44939</v>
      </c>
      <c r="C967" s="8">
        <f t="shared" si="93"/>
        <v>44882</v>
      </c>
      <c r="D967" s="38">
        <f t="shared" si="94"/>
        <v>140037.01999999999</v>
      </c>
      <c r="E967" s="39">
        <f t="shared" si="95"/>
        <v>7</v>
      </c>
      <c r="F967" s="42" t="s">
        <v>222</v>
      </c>
      <c r="G967" s="42" t="s">
        <v>1419</v>
      </c>
      <c r="H967" s="42" t="s">
        <v>1420</v>
      </c>
      <c r="I967" s="42" t="s">
        <v>105</v>
      </c>
      <c r="J967" s="44">
        <v>44939</v>
      </c>
      <c r="K967" s="43">
        <v>50001</v>
      </c>
      <c r="L967" s="44">
        <v>44882</v>
      </c>
      <c r="M967" s="8" t="str">
        <f>VLOOKUP(MONTH($J967),Lookup!$A$2:$B$13,2,0)&amp;" "&amp;YEAR($J967)</f>
        <v>Jan 2023</v>
      </c>
      <c r="N967" s="34">
        <f t="shared" si="90"/>
        <v>44939</v>
      </c>
      <c r="O967" s="8">
        <f>IF(ISERROR(VLOOKUP($I967,Lookup!$H$2:$I$11,2,0)),"",VLOOKUP($I967,Lookup!$H$2:$I$11,2,0))</f>
        <v>0.02</v>
      </c>
      <c r="P967" s="8">
        <f>COUNTIF(J$4:J967,J967)</f>
        <v>8</v>
      </c>
      <c r="Q967" s="8">
        <f>COUNTIF(K$4:K967,K967)</f>
        <v>207</v>
      </c>
    </row>
    <row r="968" spans="1:17" x14ac:dyDescent="0.25">
      <c r="A968" s="35">
        <f t="shared" si="91"/>
        <v>0</v>
      </c>
      <c r="B968" s="8">
        <f t="shared" si="92"/>
        <v>44949</v>
      </c>
      <c r="C968" s="8">
        <f t="shared" si="93"/>
        <v>44907</v>
      </c>
      <c r="D968" s="38">
        <f t="shared" si="94"/>
        <v>89865.02</v>
      </c>
      <c r="E968" s="39">
        <f t="shared" si="95"/>
        <v>30</v>
      </c>
      <c r="F968" s="42" t="s">
        <v>122</v>
      </c>
      <c r="G968" s="42" t="s">
        <v>1909</v>
      </c>
      <c r="H968" s="42" t="s">
        <v>1910</v>
      </c>
      <c r="I968" s="42" t="s">
        <v>105</v>
      </c>
      <c r="J968" s="44">
        <v>44949</v>
      </c>
      <c r="K968" s="43"/>
      <c r="L968" s="44">
        <v>44907</v>
      </c>
      <c r="M968" s="8" t="str">
        <f>VLOOKUP(MONTH($J968),Lookup!$A$2:$B$13,2,0)&amp;" "&amp;YEAR($J968)</f>
        <v>Jan 2023</v>
      </c>
      <c r="N968" s="34">
        <f t="shared" si="90"/>
        <v>44949</v>
      </c>
      <c r="O968" s="8">
        <f>IF(ISERROR(VLOOKUP($I968,Lookup!$H$2:$I$11,2,0)),"",VLOOKUP($I968,Lookup!$H$2:$I$11,2,0))</f>
        <v>0.02</v>
      </c>
      <c r="P968" s="8">
        <f>COUNTIF(J$4:J968,J968)</f>
        <v>8</v>
      </c>
      <c r="Q968" s="8">
        <f>COUNTIF(K$4:K968,K968)</f>
        <v>1</v>
      </c>
    </row>
    <row r="969" spans="1:17" x14ac:dyDescent="0.25">
      <c r="A969" s="35">
        <f t="shared" si="91"/>
        <v>50001</v>
      </c>
      <c r="B969" s="8">
        <f t="shared" si="92"/>
        <v>44951</v>
      </c>
      <c r="C969" s="8">
        <f t="shared" si="93"/>
        <v>44841</v>
      </c>
      <c r="D969" s="38">
        <f t="shared" si="94"/>
        <v>140020.1</v>
      </c>
      <c r="E969" s="39">
        <f t="shared" si="95"/>
        <v>7</v>
      </c>
      <c r="F969" s="42" t="s">
        <v>169</v>
      </c>
      <c r="G969" s="42" t="s">
        <v>1911</v>
      </c>
      <c r="H969" s="42" t="s">
        <v>1912</v>
      </c>
      <c r="I969" s="42" t="s">
        <v>102</v>
      </c>
      <c r="J969" s="44">
        <v>44951</v>
      </c>
      <c r="K969" s="43">
        <v>50001</v>
      </c>
      <c r="L969" s="44">
        <v>44841</v>
      </c>
      <c r="M969" s="8" t="str">
        <f>VLOOKUP(MONTH($J969),Lookup!$A$2:$B$13,2,0)&amp;" "&amp;YEAR($J969)</f>
        <v>Jan 2023</v>
      </c>
      <c r="N969" s="34">
        <f t="shared" si="90"/>
        <v>44951</v>
      </c>
      <c r="O969" s="8">
        <f>IF(ISERROR(VLOOKUP($I969,Lookup!$H$2:$I$11,2,0)),"",VLOOKUP($I969,Lookup!$H$2:$I$11,2,0))</f>
        <v>0.1</v>
      </c>
      <c r="P969" s="8">
        <f>COUNTIF(J$4:J969,J969)</f>
        <v>19</v>
      </c>
      <c r="Q969" s="8">
        <f>COUNTIF(K$4:K969,K969)</f>
        <v>208</v>
      </c>
    </row>
    <row r="970" spans="1:17" x14ac:dyDescent="0.25">
      <c r="A970" s="35">
        <f t="shared" si="91"/>
        <v>100001</v>
      </c>
      <c r="B970" s="8">
        <f t="shared" si="92"/>
        <v>44957</v>
      </c>
      <c r="C970" s="8">
        <f t="shared" si="93"/>
        <v>44904</v>
      </c>
      <c r="D970" s="38">
        <f t="shared" si="94"/>
        <v>189980.02</v>
      </c>
      <c r="E970" s="39">
        <f t="shared" si="95"/>
        <v>13</v>
      </c>
      <c r="F970" s="42" t="s">
        <v>246</v>
      </c>
      <c r="G970" s="42" t="s">
        <v>1913</v>
      </c>
      <c r="H970" s="42" t="s">
        <v>1914</v>
      </c>
      <c r="I970" s="42" t="s">
        <v>105</v>
      </c>
      <c r="J970" s="44">
        <v>44957</v>
      </c>
      <c r="K970" s="43">
        <v>100001</v>
      </c>
      <c r="L970" s="44">
        <v>44904</v>
      </c>
      <c r="M970" s="8" t="str">
        <f>VLOOKUP(MONTH($J970),Lookup!$A$2:$B$13,2,0)&amp;" "&amp;YEAR($J970)</f>
        <v>Jan 2023</v>
      </c>
      <c r="N970" s="34">
        <f t="shared" si="90"/>
        <v>44957</v>
      </c>
      <c r="O970" s="8">
        <f>IF(ISERROR(VLOOKUP($I970,Lookup!$H$2:$I$11,2,0)),"",VLOOKUP($I970,Lookup!$H$2:$I$11,2,0))</f>
        <v>0.02</v>
      </c>
      <c r="P970" s="8">
        <f>COUNTIF(J$4:J970,J970)</f>
        <v>59</v>
      </c>
      <c r="Q970" s="8">
        <f>COUNTIF(K$4:K970,K970)</f>
        <v>59</v>
      </c>
    </row>
    <row r="971" spans="1:17" ht="30" x14ac:dyDescent="0.25">
      <c r="A971" s="35">
        <f t="shared" si="91"/>
        <v>115200</v>
      </c>
      <c r="B971" s="8">
        <f t="shared" si="92"/>
        <v>0</v>
      </c>
      <c r="C971" s="8">
        <f t="shared" si="93"/>
        <v>44803</v>
      </c>
      <c r="D971" s="38">
        <f t="shared" si="94"/>
        <v>160004.1</v>
      </c>
      <c r="E971" s="39">
        <f t="shared" si="95"/>
        <v>1</v>
      </c>
      <c r="F971" s="42" t="s">
        <v>174</v>
      </c>
      <c r="G971" s="42" t="s">
        <v>1915</v>
      </c>
      <c r="H971" s="42" t="s">
        <v>1915</v>
      </c>
      <c r="I971" s="42" t="s">
        <v>102</v>
      </c>
      <c r="J971" s="43"/>
      <c r="K971" s="43">
        <v>115200</v>
      </c>
      <c r="L971" s="44">
        <v>44803</v>
      </c>
      <c r="M971" s="8" t="str">
        <f>VLOOKUP(MONTH($J971),Lookup!$A$2:$B$13,2,0)&amp;" "&amp;YEAR($J971)</f>
        <v>Jan 1900</v>
      </c>
      <c r="N971" s="34" t="str">
        <f t="shared" si="90"/>
        <v>1/1/9999</v>
      </c>
      <c r="O971" s="8">
        <f>IF(ISERROR(VLOOKUP($I971,Lookup!$H$2:$I$11,2,0)),"",VLOOKUP($I971,Lookup!$H$2:$I$11,2,0))</f>
        <v>0.1</v>
      </c>
      <c r="P971" s="8">
        <f>COUNTIF(J$4:J971,J971)</f>
        <v>0</v>
      </c>
      <c r="Q971" s="8">
        <f>COUNTIF(K$4:K971,K971)</f>
        <v>1</v>
      </c>
    </row>
    <row r="972" spans="1:17" x14ac:dyDescent="0.25">
      <c r="A972" s="35">
        <f t="shared" si="91"/>
        <v>50000</v>
      </c>
      <c r="B972" s="8">
        <f t="shared" si="92"/>
        <v>44921</v>
      </c>
      <c r="C972" s="8">
        <f t="shared" si="93"/>
        <v>44900</v>
      </c>
      <c r="D972" s="38">
        <f t="shared" si="94"/>
        <v>139951.01999999999</v>
      </c>
      <c r="E972" s="39">
        <f t="shared" si="95"/>
        <v>15</v>
      </c>
      <c r="F972" s="42" t="s">
        <v>268</v>
      </c>
      <c r="G972" s="42" t="s">
        <v>1916</v>
      </c>
      <c r="H972" s="42" t="s">
        <v>1917</v>
      </c>
      <c r="I972" s="42" t="s">
        <v>105</v>
      </c>
      <c r="J972" s="44">
        <v>44921</v>
      </c>
      <c r="K972" s="43">
        <v>50000</v>
      </c>
      <c r="L972" s="44">
        <v>44900</v>
      </c>
      <c r="M972" s="8" t="str">
        <f>VLOOKUP(MONTH($J972),Lookup!$A$2:$B$13,2,0)&amp;" "&amp;YEAR($J972)</f>
        <v>Dec 2022</v>
      </c>
      <c r="N972" s="34">
        <f t="shared" si="90"/>
        <v>44921</v>
      </c>
      <c r="O972" s="8">
        <f>IF(ISERROR(VLOOKUP($I972,Lookup!$H$2:$I$11,2,0)),"",VLOOKUP($I972,Lookup!$H$2:$I$11,2,0))</f>
        <v>0.02</v>
      </c>
      <c r="P972" s="8">
        <f>COUNTIF(J$4:J972,J972)</f>
        <v>11</v>
      </c>
      <c r="Q972" s="8">
        <f>COUNTIF(K$4:K972,K972)</f>
        <v>119</v>
      </c>
    </row>
    <row r="973" spans="1:17" ht="30" x14ac:dyDescent="0.25">
      <c r="A973" s="35">
        <f t="shared" si="91"/>
        <v>10001</v>
      </c>
      <c r="B973" s="8">
        <f t="shared" si="92"/>
        <v>44957</v>
      </c>
      <c r="C973" s="8">
        <f t="shared" si="93"/>
        <v>44896</v>
      </c>
      <c r="D973" s="38">
        <f t="shared" si="94"/>
        <v>99916.02</v>
      </c>
      <c r="E973" s="39">
        <f t="shared" si="95"/>
        <v>29</v>
      </c>
      <c r="F973" s="42" t="s">
        <v>106</v>
      </c>
      <c r="G973" s="42" t="s">
        <v>1918</v>
      </c>
      <c r="H973" s="42" t="s">
        <v>1919</v>
      </c>
      <c r="I973" s="42" t="s">
        <v>105</v>
      </c>
      <c r="J973" s="44">
        <v>44957</v>
      </c>
      <c r="K973" s="43">
        <v>10001</v>
      </c>
      <c r="L973" s="44">
        <v>44896</v>
      </c>
      <c r="M973" s="8" t="str">
        <f>VLOOKUP(MONTH($J973),Lookup!$A$2:$B$13,2,0)&amp;" "&amp;YEAR($J973)</f>
        <v>Jan 2023</v>
      </c>
      <c r="N973" s="34">
        <f t="shared" si="90"/>
        <v>44957</v>
      </c>
      <c r="O973" s="8">
        <f>IF(ISERROR(VLOOKUP($I973,Lookup!$H$2:$I$11,2,0)),"",VLOOKUP($I973,Lookup!$H$2:$I$11,2,0))</f>
        <v>0.02</v>
      </c>
      <c r="P973" s="8">
        <f>COUNTIF(J$4:J973,J973)</f>
        <v>60</v>
      </c>
      <c r="Q973" s="8">
        <f>COUNTIF(K$4:K973,K973)</f>
        <v>2</v>
      </c>
    </row>
    <row r="974" spans="1:17" x14ac:dyDescent="0.25">
      <c r="A974" s="35">
        <f t="shared" si="91"/>
        <v>100001</v>
      </c>
      <c r="B974" s="8">
        <f t="shared" si="92"/>
        <v>44942</v>
      </c>
      <c r="C974" s="8">
        <f t="shared" si="93"/>
        <v>44867</v>
      </c>
      <c r="D974" s="38">
        <f t="shared" si="94"/>
        <v>189897.02</v>
      </c>
      <c r="E974" s="39">
        <f t="shared" si="95"/>
        <v>12</v>
      </c>
      <c r="F974" s="42" t="s">
        <v>114</v>
      </c>
      <c r="G974" s="42" t="s">
        <v>1920</v>
      </c>
      <c r="H974" s="42" t="s">
        <v>1920</v>
      </c>
      <c r="I974" s="42" t="s">
        <v>105</v>
      </c>
      <c r="J974" s="44">
        <v>44942</v>
      </c>
      <c r="K974" s="43">
        <v>100001</v>
      </c>
      <c r="L974" s="44">
        <v>44867</v>
      </c>
      <c r="M974" s="8" t="str">
        <f>VLOOKUP(MONTH($J974),Lookup!$A$2:$B$13,2,0)&amp;" "&amp;YEAR($J974)</f>
        <v>Jan 2023</v>
      </c>
      <c r="N974" s="34">
        <f t="shared" si="90"/>
        <v>44942</v>
      </c>
      <c r="O974" s="8">
        <f>IF(ISERROR(VLOOKUP($I974,Lookup!$H$2:$I$11,2,0)),"",VLOOKUP($I974,Lookup!$H$2:$I$11,2,0))</f>
        <v>0.02</v>
      </c>
      <c r="P974" s="8">
        <f>COUNTIF(J$4:J974,J974)</f>
        <v>27</v>
      </c>
      <c r="Q974" s="8">
        <f>COUNTIF(K$4:K974,K974)</f>
        <v>60</v>
      </c>
    </row>
    <row r="975" spans="1:17" x14ac:dyDescent="0.25">
      <c r="A975" s="35">
        <f t="shared" si="91"/>
        <v>350000</v>
      </c>
      <c r="B975" s="8">
        <f t="shared" si="92"/>
        <v>44957</v>
      </c>
      <c r="C975" s="8">
        <f t="shared" si="93"/>
        <v>44902</v>
      </c>
      <c r="D975" s="38">
        <f t="shared" si="94"/>
        <v>439926.1</v>
      </c>
      <c r="E975" s="39">
        <f t="shared" si="95"/>
        <v>3</v>
      </c>
      <c r="F975" s="42" t="s">
        <v>198</v>
      </c>
      <c r="G975" s="42" t="s">
        <v>1921</v>
      </c>
      <c r="H975" s="42" t="s">
        <v>1922</v>
      </c>
      <c r="I975" s="42" t="s">
        <v>102</v>
      </c>
      <c r="J975" s="44">
        <v>44957</v>
      </c>
      <c r="K975" s="43">
        <v>350000</v>
      </c>
      <c r="L975" s="44">
        <v>44902</v>
      </c>
      <c r="M975" s="8" t="str">
        <f>VLOOKUP(MONTH($J975),Lookup!$A$2:$B$13,2,0)&amp;" "&amp;YEAR($J975)</f>
        <v>Jan 2023</v>
      </c>
      <c r="N975" s="34">
        <f t="shared" si="90"/>
        <v>44957</v>
      </c>
      <c r="O975" s="8">
        <f>IF(ISERROR(VLOOKUP($I975,Lookup!$H$2:$I$11,2,0)),"",VLOOKUP($I975,Lookup!$H$2:$I$11,2,0))</f>
        <v>0.1</v>
      </c>
      <c r="P975" s="8">
        <f>COUNTIF(J$4:J975,J975)</f>
        <v>61</v>
      </c>
      <c r="Q975" s="8">
        <f>COUNTIF(K$4:K975,K975)</f>
        <v>6</v>
      </c>
    </row>
    <row r="976" spans="1:17" x14ac:dyDescent="0.25">
      <c r="A976" s="35">
        <f t="shared" si="91"/>
        <v>50000</v>
      </c>
      <c r="B976" s="8">
        <f t="shared" si="92"/>
        <v>44927</v>
      </c>
      <c r="C976" s="8">
        <f t="shared" si="93"/>
        <v>44896</v>
      </c>
      <c r="D976" s="38">
        <f t="shared" si="94"/>
        <v>139981.01999999999</v>
      </c>
      <c r="E976" s="39">
        <f t="shared" si="95"/>
        <v>31</v>
      </c>
      <c r="F976" s="42" t="s">
        <v>281</v>
      </c>
      <c r="G976" s="42" t="s">
        <v>1923</v>
      </c>
      <c r="H976" s="42" t="s">
        <v>1924</v>
      </c>
      <c r="I976" s="42" t="s">
        <v>105</v>
      </c>
      <c r="J976" s="44">
        <v>44927</v>
      </c>
      <c r="K976" s="43">
        <v>50000</v>
      </c>
      <c r="L976" s="44">
        <v>44896</v>
      </c>
      <c r="M976" s="8" t="str">
        <f>VLOOKUP(MONTH($J976),Lookup!$A$2:$B$13,2,0)&amp;" "&amp;YEAR($J976)</f>
        <v>Jan 2023</v>
      </c>
      <c r="N976" s="34">
        <f t="shared" si="90"/>
        <v>44927</v>
      </c>
      <c r="O976" s="8">
        <f>IF(ISERROR(VLOOKUP($I976,Lookup!$H$2:$I$11,2,0)),"",VLOOKUP($I976,Lookup!$H$2:$I$11,2,0))</f>
        <v>0.02</v>
      </c>
      <c r="P976" s="8">
        <f>COUNTIF(J$4:J976,J976)</f>
        <v>38</v>
      </c>
      <c r="Q976" s="8">
        <f>COUNTIF(K$4:K976,K976)</f>
        <v>120</v>
      </c>
    </row>
    <row r="977" spans="1:17" x14ac:dyDescent="0.25">
      <c r="A977" s="35">
        <f t="shared" si="91"/>
        <v>75001</v>
      </c>
      <c r="B977" s="8">
        <f t="shared" si="92"/>
        <v>0</v>
      </c>
      <c r="C977" s="8">
        <f t="shared" si="93"/>
        <v>44897</v>
      </c>
      <c r="D977" s="38">
        <f t="shared" si="94"/>
        <v>119915.1</v>
      </c>
      <c r="E977" s="39">
        <f t="shared" si="95"/>
        <v>27</v>
      </c>
      <c r="F977" s="42" t="s">
        <v>122</v>
      </c>
      <c r="G977" s="42" t="s">
        <v>1925</v>
      </c>
      <c r="H977" s="42" t="s">
        <v>1925</v>
      </c>
      <c r="I977" s="42" t="s">
        <v>102</v>
      </c>
      <c r="J977" s="43"/>
      <c r="K977" s="43">
        <v>75001</v>
      </c>
      <c r="L977" s="44">
        <v>44897</v>
      </c>
      <c r="M977" s="8" t="str">
        <f>VLOOKUP(MONTH($J977),Lookup!$A$2:$B$13,2,0)&amp;" "&amp;YEAR($J977)</f>
        <v>Jan 1900</v>
      </c>
      <c r="N977" s="34" t="str">
        <f t="shared" si="90"/>
        <v>1/1/9999</v>
      </c>
      <c r="O977" s="8">
        <f>IF(ISERROR(VLOOKUP($I977,Lookup!$H$2:$I$11,2,0)),"",VLOOKUP($I977,Lookup!$H$2:$I$11,2,0))</f>
        <v>0.1</v>
      </c>
      <c r="P977" s="8">
        <f>COUNTIF(J$4:J977,J977)</f>
        <v>0</v>
      </c>
      <c r="Q977" s="8">
        <f>COUNTIF(K$4:K977,K977)</f>
        <v>17</v>
      </c>
    </row>
    <row r="978" spans="1:17" x14ac:dyDescent="0.25">
      <c r="A978" s="35">
        <f t="shared" si="91"/>
        <v>100000</v>
      </c>
      <c r="B978" s="8">
        <f t="shared" si="92"/>
        <v>44928</v>
      </c>
      <c r="C978" s="8">
        <f t="shared" si="93"/>
        <v>44908</v>
      </c>
      <c r="D978" s="38">
        <f t="shared" si="94"/>
        <v>189903.1</v>
      </c>
      <c r="E978" s="39">
        <f t="shared" si="95"/>
        <v>8</v>
      </c>
      <c r="F978" s="42" t="s">
        <v>643</v>
      </c>
      <c r="G978" s="42" t="s">
        <v>1926</v>
      </c>
      <c r="H978" s="42" t="s">
        <v>1927</v>
      </c>
      <c r="I978" s="42" t="s">
        <v>102</v>
      </c>
      <c r="J978" s="44">
        <v>44928</v>
      </c>
      <c r="K978" s="43">
        <v>100000</v>
      </c>
      <c r="L978" s="44">
        <v>44908</v>
      </c>
      <c r="M978" s="8" t="str">
        <f>VLOOKUP(MONTH($J978),Lookup!$A$2:$B$13,2,0)&amp;" "&amp;YEAR($J978)</f>
        <v>Jan 2023</v>
      </c>
      <c r="N978" s="34">
        <f t="shared" si="90"/>
        <v>44928</v>
      </c>
      <c r="O978" s="8">
        <f>IF(ISERROR(VLOOKUP($I978,Lookup!$H$2:$I$11,2,0)),"",VLOOKUP($I978,Lookup!$H$2:$I$11,2,0))</f>
        <v>0.1</v>
      </c>
      <c r="P978" s="8">
        <f>COUNTIF(J$4:J978,J978)</f>
        <v>25</v>
      </c>
      <c r="Q978" s="8">
        <f>COUNTIF(K$4:K978,K978)</f>
        <v>42</v>
      </c>
    </row>
    <row r="979" spans="1:17" x14ac:dyDescent="0.25">
      <c r="A979" s="35">
        <f t="shared" si="91"/>
        <v>250000</v>
      </c>
      <c r="B979" s="8">
        <f t="shared" si="92"/>
        <v>0</v>
      </c>
      <c r="C979" s="8">
        <f t="shared" si="93"/>
        <v>44936</v>
      </c>
      <c r="D979" s="38">
        <f t="shared" si="94"/>
        <v>294951.00040000002</v>
      </c>
      <c r="E979" s="39">
        <f t="shared" si="95"/>
        <v>5</v>
      </c>
      <c r="F979" s="42" t="s">
        <v>193</v>
      </c>
      <c r="G979" s="42" t="s">
        <v>1928</v>
      </c>
      <c r="H979" s="42" t="s">
        <v>1929</v>
      </c>
      <c r="I979" s="42" t="s">
        <v>1930</v>
      </c>
      <c r="J979" s="43"/>
      <c r="K979" s="43">
        <v>250000</v>
      </c>
      <c r="L979" s="44">
        <v>44936</v>
      </c>
      <c r="M979" s="8" t="str">
        <f>VLOOKUP(MONTH($J979),Lookup!$A$2:$B$13,2,0)&amp;" "&amp;YEAR($J979)</f>
        <v>Jan 1900</v>
      </c>
      <c r="N979" s="34" t="str">
        <f t="shared" si="90"/>
        <v>1/1/9999</v>
      </c>
      <c r="O979" s="8">
        <f>IF(ISERROR(VLOOKUP($I979,Lookup!$H$2:$I$11,2,0)),"",VLOOKUP($I979,Lookup!$H$2:$I$11,2,0))</f>
        <v>4.0000000000000002E-4</v>
      </c>
      <c r="P979" s="8">
        <f>COUNTIF(J$4:J979,J979)</f>
        <v>0</v>
      </c>
      <c r="Q979" s="8">
        <f>COUNTIF(K$4:K979,K979)</f>
        <v>15</v>
      </c>
    </row>
    <row r="980" spans="1:17" ht="30" x14ac:dyDescent="0.25">
      <c r="A980" s="35">
        <f t="shared" si="91"/>
        <v>100000</v>
      </c>
      <c r="B980" s="8">
        <f t="shared" si="92"/>
        <v>44924</v>
      </c>
      <c r="C980" s="8">
        <f t="shared" si="93"/>
        <v>44873</v>
      </c>
      <c r="D980" s="38">
        <f t="shared" si="94"/>
        <v>189849.02</v>
      </c>
      <c r="E980" s="39">
        <f t="shared" si="95"/>
        <v>11</v>
      </c>
      <c r="F980" s="42" t="s">
        <v>134</v>
      </c>
      <c r="G980" s="42" t="s">
        <v>1240</v>
      </c>
      <c r="H980" s="42" t="s">
        <v>1931</v>
      </c>
      <c r="I980" s="42" t="s">
        <v>105</v>
      </c>
      <c r="J980" s="44">
        <v>44924</v>
      </c>
      <c r="K980" s="43">
        <v>100000</v>
      </c>
      <c r="L980" s="44">
        <v>44873</v>
      </c>
      <c r="M980" s="8" t="str">
        <f>VLOOKUP(MONTH($J980),Lookup!$A$2:$B$13,2,0)&amp;" "&amp;YEAR($J980)</f>
        <v>Dec 2022</v>
      </c>
      <c r="N980" s="34">
        <f t="shared" si="90"/>
        <v>44924</v>
      </c>
      <c r="O980" s="8">
        <f>IF(ISERROR(VLOOKUP($I980,Lookup!$H$2:$I$11,2,0)),"",VLOOKUP($I980,Lookup!$H$2:$I$11,2,0))</f>
        <v>0.02</v>
      </c>
      <c r="P980" s="8">
        <f>COUNTIF(J$4:J980,J980)</f>
        <v>9</v>
      </c>
      <c r="Q980" s="8">
        <f>COUNTIF(K$4:K980,K980)</f>
        <v>43</v>
      </c>
    </row>
    <row r="981" spans="1:17" ht="30" x14ac:dyDescent="0.25">
      <c r="A981" s="35">
        <f t="shared" si="91"/>
        <v>100000</v>
      </c>
      <c r="B981" s="8">
        <f t="shared" si="92"/>
        <v>44928</v>
      </c>
      <c r="C981" s="8">
        <f t="shared" si="93"/>
        <v>44911</v>
      </c>
      <c r="D981" s="38">
        <f t="shared" si="94"/>
        <v>189909.02</v>
      </c>
      <c r="E981" s="39">
        <f t="shared" si="95"/>
        <v>2</v>
      </c>
      <c r="F981" s="42" t="s">
        <v>148</v>
      </c>
      <c r="G981" s="42" t="s">
        <v>1932</v>
      </c>
      <c r="H981" s="42" t="s">
        <v>1933</v>
      </c>
      <c r="I981" s="42" t="s">
        <v>105</v>
      </c>
      <c r="J981" s="44">
        <v>44928</v>
      </c>
      <c r="K981" s="43">
        <v>100000</v>
      </c>
      <c r="L981" s="44">
        <v>44911</v>
      </c>
      <c r="M981" s="8" t="str">
        <f>VLOOKUP(MONTH($J981),Lookup!$A$2:$B$13,2,0)&amp;" "&amp;YEAR($J981)</f>
        <v>Jan 2023</v>
      </c>
      <c r="N981" s="34">
        <f t="shared" si="90"/>
        <v>44928</v>
      </c>
      <c r="O981" s="8">
        <f>IF(ISERROR(VLOOKUP($I981,Lookup!$H$2:$I$11,2,0)),"",VLOOKUP($I981,Lookup!$H$2:$I$11,2,0))</f>
        <v>0.02</v>
      </c>
      <c r="P981" s="8">
        <f>COUNTIF(J$4:J981,J981)</f>
        <v>26</v>
      </c>
      <c r="Q981" s="8">
        <f>COUNTIF(K$4:K981,K981)</f>
        <v>44</v>
      </c>
    </row>
    <row r="982" spans="1:17" x14ac:dyDescent="0.25">
      <c r="A982" s="35">
        <f t="shared" si="91"/>
        <v>80000</v>
      </c>
      <c r="B982" s="8">
        <f t="shared" si="92"/>
        <v>44897</v>
      </c>
      <c r="C982" s="8">
        <f t="shared" si="93"/>
        <v>44909</v>
      </c>
      <c r="D982" s="38">
        <f t="shared" si="94"/>
        <v>169825.02</v>
      </c>
      <c r="E982" s="39">
        <f t="shared" si="95"/>
        <v>7</v>
      </c>
      <c r="F982" s="42" t="s">
        <v>125</v>
      </c>
      <c r="G982" s="42" t="s">
        <v>1934</v>
      </c>
      <c r="H982" s="42" t="s">
        <v>1935</v>
      </c>
      <c r="I982" s="42" t="s">
        <v>105</v>
      </c>
      <c r="J982" s="44">
        <v>44897</v>
      </c>
      <c r="K982" s="43">
        <v>80000</v>
      </c>
      <c r="L982" s="44">
        <v>44909</v>
      </c>
      <c r="M982" s="8" t="str">
        <f>VLOOKUP(MONTH($J982),Lookup!$A$2:$B$13,2,0)&amp;" "&amp;YEAR($J982)</f>
        <v>Dec 2022</v>
      </c>
      <c r="N982" s="34">
        <f t="shared" si="90"/>
        <v>44897</v>
      </c>
      <c r="O982" s="8">
        <f>IF(ISERROR(VLOOKUP($I982,Lookup!$H$2:$I$11,2,0)),"",VLOOKUP($I982,Lookup!$H$2:$I$11,2,0))</f>
        <v>0.02</v>
      </c>
      <c r="P982" s="8">
        <f>COUNTIF(J$4:J982,J982)</f>
        <v>7</v>
      </c>
      <c r="Q982" s="8">
        <f>COUNTIF(K$4:K982,K982)</f>
        <v>12</v>
      </c>
    </row>
    <row r="983" spans="1:17" ht="30" x14ac:dyDescent="0.25">
      <c r="A983" s="35">
        <f t="shared" si="91"/>
        <v>75000</v>
      </c>
      <c r="B983" s="8">
        <f t="shared" si="92"/>
        <v>44914</v>
      </c>
      <c r="C983" s="8">
        <f t="shared" si="93"/>
        <v>44908</v>
      </c>
      <c r="D983" s="38">
        <f t="shared" si="94"/>
        <v>164860.1</v>
      </c>
      <c r="E983" s="39">
        <f t="shared" si="95"/>
        <v>6</v>
      </c>
      <c r="F983" s="42" t="s">
        <v>183</v>
      </c>
      <c r="G983" s="42" t="s">
        <v>1936</v>
      </c>
      <c r="H983" s="42" t="s">
        <v>1937</v>
      </c>
      <c r="I983" s="42" t="s">
        <v>102</v>
      </c>
      <c r="J983" s="44">
        <v>44914</v>
      </c>
      <c r="K983" s="43">
        <v>75000</v>
      </c>
      <c r="L983" s="44">
        <v>44908</v>
      </c>
      <c r="M983" s="8" t="str">
        <f>VLOOKUP(MONTH($J983),Lookup!$A$2:$B$13,2,0)&amp;" "&amp;YEAR($J983)</f>
        <v>Dec 2022</v>
      </c>
      <c r="N983" s="34">
        <f t="shared" si="90"/>
        <v>44914</v>
      </c>
      <c r="O983" s="8">
        <f>IF(ISERROR(VLOOKUP($I983,Lookup!$H$2:$I$11,2,0)),"",VLOOKUP($I983,Lookup!$H$2:$I$11,2,0))</f>
        <v>0.1</v>
      </c>
      <c r="P983" s="8">
        <f>COUNTIF(J$4:J983,J983)</f>
        <v>13</v>
      </c>
      <c r="Q983" s="8">
        <f>COUNTIF(K$4:K983,K983)</f>
        <v>25</v>
      </c>
    </row>
    <row r="984" spans="1:17" x14ac:dyDescent="0.25">
      <c r="A984" s="35">
        <f t="shared" si="91"/>
        <v>50001</v>
      </c>
      <c r="B984" s="8">
        <f t="shared" si="92"/>
        <v>44926</v>
      </c>
      <c r="C984" s="8">
        <f t="shared" si="93"/>
        <v>44897</v>
      </c>
      <c r="D984" s="38">
        <f t="shared" si="94"/>
        <v>140122.01999999999</v>
      </c>
      <c r="E984" s="39">
        <f t="shared" si="95"/>
        <v>10</v>
      </c>
      <c r="F984" s="42" t="s">
        <v>183</v>
      </c>
      <c r="G984" s="42" t="s">
        <v>1938</v>
      </c>
      <c r="H984" s="42" t="s">
        <v>1939</v>
      </c>
      <c r="I984" s="42" t="s">
        <v>105</v>
      </c>
      <c r="J984" s="44">
        <v>44926</v>
      </c>
      <c r="K984" s="43">
        <v>50001</v>
      </c>
      <c r="L984" s="44">
        <v>44897</v>
      </c>
      <c r="M984" s="8" t="str">
        <f>VLOOKUP(MONTH($J984),Lookup!$A$2:$B$13,2,0)&amp;" "&amp;YEAR($J984)</f>
        <v>Dec 2022</v>
      </c>
      <c r="N984" s="34">
        <f t="shared" si="90"/>
        <v>44926</v>
      </c>
      <c r="O984" s="8">
        <f>IF(ISERROR(VLOOKUP($I984,Lookup!$H$2:$I$11,2,0)),"",VLOOKUP($I984,Lookup!$H$2:$I$11,2,0))</f>
        <v>0.02</v>
      </c>
      <c r="P984" s="8">
        <f>COUNTIF(J$4:J984,J984)</f>
        <v>89</v>
      </c>
      <c r="Q984" s="8">
        <f>COUNTIF(K$4:K984,K984)</f>
        <v>209</v>
      </c>
    </row>
    <row r="985" spans="1:17" ht="30" x14ac:dyDescent="0.25">
      <c r="A985" s="35">
        <f t="shared" si="91"/>
        <v>70000</v>
      </c>
      <c r="B985" s="8">
        <f t="shared" si="92"/>
        <v>44915</v>
      </c>
      <c r="C985" s="8">
        <f t="shared" si="93"/>
        <v>44909</v>
      </c>
      <c r="D985" s="38">
        <f t="shared" si="94"/>
        <v>159845.1</v>
      </c>
      <c r="E985" s="39">
        <f t="shared" si="95"/>
        <v>14</v>
      </c>
      <c r="F985" s="42" t="s">
        <v>296</v>
      </c>
      <c r="G985" s="42" t="s">
        <v>1940</v>
      </c>
      <c r="H985" s="42" t="s">
        <v>1941</v>
      </c>
      <c r="I985" s="42" t="s">
        <v>102</v>
      </c>
      <c r="J985" s="44">
        <v>44915</v>
      </c>
      <c r="K985" s="43">
        <v>70000</v>
      </c>
      <c r="L985" s="44">
        <v>44909</v>
      </c>
      <c r="M985" s="8" t="str">
        <f>VLOOKUP(MONTH($J985),Lookup!$A$2:$B$13,2,0)&amp;" "&amp;YEAR($J985)</f>
        <v>Dec 2022</v>
      </c>
      <c r="N985" s="34">
        <f t="shared" si="90"/>
        <v>44915</v>
      </c>
      <c r="O985" s="8">
        <f>IF(ISERROR(VLOOKUP($I985,Lookup!$H$2:$I$11,2,0)),"",VLOOKUP($I985,Lookup!$H$2:$I$11,2,0))</f>
        <v>0.1</v>
      </c>
      <c r="P985" s="8">
        <f>COUNTIF(J$4:J985,J985)</f>
        <v>11</v>
      </c>
      <c r="Q985" s="8">
        <f>COUNTIF(K$4:K985,K985)</f>
        <v>10</v>
      </c>
    </row>
    <row r="986" spans="1:17" x14ac:dyDescent="0.25">
      <c r="A986" s="35">
        <f t="shared" si="91"/>
        <v>75001</v>
      </c>
      <c r="B986" s="8">
        <f t="shared" si="92"/>
        <v>44985</v>
      </c>
      <c r="C986" s="8">
        <f t="shared" si="93"/>
        <v>44909</v>
      </c>
      <c r="D986" s="38">
        <f t="shared" si="94"/>
        <v>164948.1</v>
      </c>
      <c r="E986" s="39">
        <f t="shared" si="95"/>
        <v>17</v>
      </c>
      <c r="F986" s="42" t="s">
        <v>246</v>
      </c>
      <c r="G986" s="42" t="s">
        <v>1942</v>
      </c>
      <c r="H986" s="42" t="s">
        <v>1943</v>
      </c>
      <c r="I986" s="42" t="s">
        <v>102</v>
      </c>
      <c r="J986" s="44">
        <v>44985</v>
      </c>
      <c r="K986" s="43">
        <v>75001</v>
      </c>
      <c r="L986" s="44">
        <v>44909</v>
      </c>
      <c r="M986" s="8" t="str">
        <f>VLOOKUP(MONTH($J986),Lookup!$A$2:$B$13,2,0)&amp;" "&amp;YEAR($J986)</f>
        <v>Feb 2023</v>
      </c>
      <c r="N986" s="34">
        <f t="shared" si="90"/>
        <v>44985</v>
      </c>
      <c r="O986" s="8">
        <f>IF(ISERROR(VLOOKUP($I986,Lookup!$H$2:$I$11,2,0)),"",VLOOKUP($I986,Lookup!$H$2:$I$11,2,0))</f>
        <v>0.1</v>
      </c>
      <c r="P986" s="8">
        <f>COUNTIF(J$4:J986,J986)</f>
        <v>35</v>
      </c>
      <c r="Q986" s="8">
        <f>COUNTIF(K$4:K986,K986)</f>
        <v>18</v>
      </c>
    </row>
    <row r="987" spans="1:17" x14ac:dyDescent="0.25">
      <c r="A987" s="35">
        <f t="shared" si="91"/>
        <v>100001</v>
      </c>
      <c r="B987" s="8">
        <f t="shared" si="92"/>
        <v>44957</v>
      </c>
      <c r="C987" s="8">
        <f t="shared" si="93"/>
        <v>44901</v>
      </c>
      <c r="D987" s="38">
        <f t="shared" si="94"/>
        <v>189982.02</v>
      </c>
      <c r="E987" s="39">
        <f t="shared" si="95"/>
        <v>5</v>
      </c>
      <c r="F987" s="42" t="s">
        <v>176</v>
      </c>
      <c r="G987" s="42" t="s">
        <v>1944</v>
      </c>
      <c r="H987" s="42" t="s">
        <v>1945</v>
      </c>
      <c r="I987" s="42" t="s">
        <v>105</v>
      </c>
      <c r="J987" s="44">
        <v>44957</v>
      </c>
      <c r="K987" s="43">
        <v>100001</v>
      </c>
      <c r="L987" s="44">
        <v>44901</v>
      </c>
      <c r="M987" s="8" t="str">
        <f>VLOOKUP(MONTH($J987),Lookup!$A$2:$B$13,2,0)&amp;" "&amp;YEAR($J987)</f>
        <v>Jan 2023</v>
      </c>
      <c r="N987" s="34">
        <f t="shared" si="90"/>
        <v>44957</v>
      </c>
      <c r="O987" s="8">
        <f>IF(ISERROR(VLOOKUP($I987,Lookup!$H$2:$I$11,2,0)),"",VLOOKUP($I987,Lookup!$H$2:$I$11,2,0))</f>
        <v>0.02</v>
      </c>
      <c r="P987" s="8">
        <f>COUNTIF(J$4:J987,J987)</f>
        <v>62</v>
      </c>
      <c r="Q987" s="8">
        <f>COUNTIF(K$4:K987,K987)</f>
        <v>61</v>
      </c>
    </row>
    <row r="988" spans="1:17" x14ac:dyDescent="0.25">
      <c r="A988" s="35">
        <f t="shared" si="91"/>
        <v>165000</v>
      </c>
      <c r="B988" s="8">
        <f t="shared" si="92"/>
        <v>44958</v>
      </c>
      <c r="C988" s="8">
        <f t="shared" si="93"/>
        <v>44937</v>
      </c>
      <c r="D988" s="38">
        <f t="shared" si="94"/>
        <v>254920.02</v>
      </c>
      <c r="E988" s="39">
        <f t="shared" si="95"/>
        <v>8</v>
      </c>
      <c r="F988" s="42" t="s">
        <v>349</v>
      </c>
      <c r="G988" s="42" t="s">
        <v>1946</v>
      </c>
      <c r="H988" s="42" t="s">
        <v>1947</v>
      </c>
      <c r="I988" s="42" t="s">
        <v>105</v>
      </c>
      <c r="J988" s="44">
        <v>44958</v>
      </c>
      <c r="K988" s="43">
        <v>165000</v>
      </c>
      <c r="L988" s="44">
        <v>44937</v>
      </c>
      <c r="M988" s="8" t="str">
        <f>VLOOKUP(MONTH($J988),Lookup!$A$2:$B$13,2,0)&amp;" "&amp;YEAR($J988)</f>
        <v>Feb 2023</v>
      </c>
      <c r="N988" s="34">
        <f t="shared" si="90"/>
        <v>44958</v>
      </c>
      <c r="O988" s="8">
        <f>IF(ISERROR(VLOOKUP($I988,Lookup!$H$2:$I$11,2,0)),"",VLOOKUP($I988,Lookup!$H$2:$I$11,2,0))</f>
        <v>0.02</v>
      </c>
      <c r="P988" s="8">
        <f>COUNTIF(J$4:J988,J988)</f>
        <v>24</v>
      </c>
      <c r="Q988" s="8">
        <f>COUNTIF(K$4:K988,K988)</f>
        <v>1</v>
      </c>
    </row>
    <row r="989" spans="1:17" x14ac:dyDescent="0.25">
      <c r="A989" s="35">
        <f t="shared" si="91"/>
        <v>60000</v>
      </c>
      <c r="B989" s="8">
        <f t="shared" si="92"/>
        <v>44926</v>
      </c>
      <c r="C989" s="8">
        <f t="shared" si="93"/>
        <v>44908</v>
      </c>
      <c r="D989" s="38">
        <f t="shared" si="94"/>
        <v>149950.1</v>
      </c>
      <c r="E989" s="39">
        <f t="shared" si="95"/>
        <v>13</v>
      </c>
      <c r="F989" s="42" t="s">
        <v>125</v>
      </c>
      <c r="G989" s="42" t="s">
        <v>1948</v>
      </c>
      <c r="H989" s="42" t="s">
        <v>1949</v>
      </c>
      <c r="I989" s="42" t="s">
        <v>102</v>
      </c>
      <c r="J989" s="44">
        <v>44926</v>
      </c>
      <c r="K989" s="43">
        <v>60000</v>
      </c>
      <c r="L989" s="44">
        <v>44908</v>
      </c>
      <c r="M989" s="8" t="str">
        <f>VLOOKUP(MONTH($J989),Lookup!$A$2:$B$13,2,0)&amp;" "&amp;YEAR($J989)</f>
        <v>Dec 2022</v>
      </c>
      <c r="N989" s="34">
        <f t="shared" si="90"/>
        <v>44926</v>
      </c>
      <c r="O989" s="8">
        <f>IF(ISERROR(VLOOKUP($I989,Lookup!$H$2:$I$11,2,0)),"",VLOOKUP($I989,Lookup!$H$2:$I$11,2,0))</f>
        <v>0.1</v>
      </c>
      <c r="P989" s="8">
        <f>COUNTIF(J$4:J989,J989)</f>
        <v>90</v>
      </c>
      <c r="Q989" s="8">
        <f>COUNTIF(K$4:K989,K989)</f>
        <v>26</v>
      </c>
    </row>
    <row r="990" spans="1:17" x14ac:dyDescent="0.25">
      <c r="A990" s="35">
        <f t="shared" si="91"/>
        <v>100000</v>
      </c>
      <c r="B990" s="8">
        <f t="shared" si="92"/>
        <v>44925</v>
      </c>
      <c r="C990" s="8">
        <f t="shared" si="93"/>
        <v>44907</v>
      </c>
      <c r="D990" s="38">
        <f t="shared" si="94"/>
        <v>189913.1</v>
      </c>
      <c r="E990" s="39">
        <f t="shared" si="95"/>
        <v>13</v>
      </c>
      <c r="F990" s="42" t="s">
        <v>198</v>
      </c>
      <c r="G990" s="42" t="s">
        <v>1950</v>
      </c>
      <c r="H990" s="42" t="s">
        <v>1951</v>
      </c>
      <c r="I990" s="42" t="s">
        <v>102</v>
      </c>
      <c r="J990" s="44">
        <v>44925</v>
      </c>
      <c r="K990" s="43">
        <v>100000</v>
      </c>
      <c r="L990" s="44">
        <v>44907</v>
      </c>
      <c r="M990" s="8" t="str">
        <f>VLOOKUP(MONTH($J990),Lookup!$A$2:$B$13,2,0)&amp;" "&amp;YEAR($J990)</f>
        <v>Dec 2022</v>
      </c>
      <c r="N990" s="34">
        <f t="shared" si="90"/>
        <v>44925</v>
      </c>
      <c r="O990" s="8">
        <f>IF(ISERROR(VLOOKUP($I990,Lookup!$H$2:$I$11,2,0)),"",VLOOKUP($I990,Lookup!$H$2:$I$11,2,0))</f>
        <v>0.1</v>
      </c>
      <c r="P990" s="8">
        <f>COUNTIF(J$4:J990,J990)</f>
        <v>36</v>
      </c>
      <c r="Q990" s="8">
        <f>COUNTIF(K$4:K990,K990)</f>
        <v>45</v>
      </c>
    </row>
    <row r="991" spans="1:17" x14ac:dyDescent="0.25">
      <c r="A991" s="35">
        <f t="shared" si="91"/>
        <v>100001</v>
      </c>
      <c r="B991" s="8">
        <f t="shared" si="92"/>
        <v>44935</v>
      </c>
      <c r="C991" s="8">
        <f t="shared" si="93"/>
        <v>44907</v>
      </c>
      <c r="D991" s="38">
        <f t="shared" si="94"/>
        <v>189928.02</v>
      </c>
      <c r="E991" s="39">
        <f t="shared" si="95"/>
        <v>6</v>
      </c>
      <c r="F991" s="42" t="s">
        <v>643</v>
      </c>
      <c r="G991" s="42" t="s">
        <v>1952</v>
      </c>
      <c r="H991" s="42" t="s">
        <v>1953</v>
      </c>
      <c r="I991" s="42" t="s">
        <v>105</v>
      </c>
      <c r="J991" s="44">
        <v>44935</v>
      </c>
      <c r="K991" s="43">
        <v>100001</v>
      </c>
      <c r="L991" s="44">
        <v>44907</v>
      </c>
      <c r="M991" s="8" t="str">
        <f>VLOOKUP(MONTH($J991),Lookup!$A$2:$B$13,2,0)&amp;" "&amp;YEAR($J991)</f>
        <v>Jan 2023</v>
      </c>
      <c r="N991" s="34">
        <f t="shared" si="90"/>
        <v>44935</v>
      </c>
      <c r="O991" s="8">
        <f>IF(ISERROR(VLOOKUP($I991,Lookup!$H$2:$I$11,2,0)),"",VLOOKUP($I991,Lookup!$H$2:$I$11,2,0))</f>
        <v>0.02</v>
      </c>
      <c r="P991" s="8">
        <f>COUNTIF(J$4:J991,J991)</f>
        <v>23</v>
      </c>
      <c r="Q991" s="8">
        <f>COUNTIF(K$4:K991,K991)</f>
        <v>62</v>
      </c>
    </row>
    <row r="992" spans="1:17" x14ac:dyDescent="0.25">
      <c r="A992" s="35">
        <f t="shared" si="91"/>
        <v>50001</v>
      </c>
      <c r="B992" s="8">
        <f t="shared" si="92"/>
        <v>44926</v>
      </c>
      <c r="C992" s="8">
        <f t="shared" si="93"/>
        <v>44909</v>
      </c>
      <c r="D992" s="38">
        <f t="shared" si="94"/>
        <v>140137.1</v>
      </c>
      <c r="E992" s="39">
        <f t="shared" si="95"/>
        <v>15</v>
      </c>
      <c r="F992" s="42" t="s">
        <v>145</v>
      </c>
      <c r="G992" s="42" t="s">
        <v>1954</v>
      </c>
      <c r="H992" s="42" t="s">
        <v>1955</v>
      </c>
      <c r="I992" s="42" t="s">
        <v>102</v>
      </c>
      <c r="J992" s="44">
        <v>44926</v>
      </c>
      <c r="K992" s="43">
        <v>50001</v>
      </c>
      <c r="L992" s="44">
        <v>44909</v>
      </c>
      <c r="M992" s="8" t="str">
        <f>VLOOKUP(MONTH($J992),Lookup!$A$2:$B$13,2,0)&amp;" "&amp;YEAR($J992)</f>
        <v>Dec 2022</v>
      </c>
      <c r="N992" s="34">
        <f t="shared" si="90"/>
        <v>44926</v>
      </c>
      <c r="O992" s="8">
        <f>IF(ISERROR(VLOOKUP($I992,Lookup!$H$2:$I$11,2,0)),"",VLOOKUP($I992,Lookup!$H$2:$I$11,2,0))</f>
        <v>0.1</v>
      </c>
      <c r="P992" s="8">
        <f>COUNTIF(J$4:J992,J992)</f>
        <v>91</v>
      </c>
      <c r="Q992" s="8">
        <f>COUNTIF(K$4:K992,K992)</f>
        <v>210</v>
      </c>
    </row>
    <row r="993" spans="1:17" x14ac:dyDescent="0.25">
      <c r="A993" s="35">
        <f t="shared" si="91"/>
        <v>125000</v>
      </c>
      <c r="B993" s="8">
        <f t="shared" si="92"/>
        <v>44926</v>
      </c>
      <c r="C993" s="8">
        <f t="shared" si="93"/>
        <v>44882</v>
      </c>
      <c r="D993" s="38">
        <f t="shared" si="94"/>
        <v>214903.1</v>
      </c>
      <c r="E993" s="39">
        <f t="shared" si="95"/>
        <v>10</v>
      </c>
      <c r="F993" s="42" t="s">
        <v>246</v>
      </c>
      <c r="G993" s="42" t="s">
        <v>1956</v>
      </c>
      <c r="H993" s="42" t="s">
        <v>1957</v>
      </c>
      <c r="I993" s="42" t="s">
        <v>102</v>
      </c>
      <c r="J993" s="44">
        <v>44926</v>
      </c>
      <c r="K993" s="43">
        <v>125000</v>
      </c>
      <c r="L993" s="44">
        <v>44882</v>
      </c>
      <c r="M993" s="8" t="str">
        <f>VLOOKUP(MONTH($J993),Lookup!$A$2:$B$13,2,0)&amp;" "&amp;YEAR($J993)</f>
        <v>Dec 2022</v>
      </c>
      <c r="N993" s="34">
        <f t="shared" si="90"/>
        <v>44926</v>
      </c>
      <c r="O993" s="8">
        <f>IF(ISERROR(VLOOKUP($I993,Lookup!$H$2:$I$11,2,0)),"",VLOOKUP($I993,Lookup!$H$2:$I$11,2,0))</f>
        <v>0.1</v>
      </c>
      <c r="P993" s="8">
        <f>COUNTIF(J$4:J993,J993)</f>
        <v>92</v>
      </c>
      <c r="Q993" s="8">
        <f>COUNTIF(K$4:K993,K993)</f>
        <v>3</v>
      </c>
    </row>
    <row r="994" spans="1:17" x14ac:dyDescent="0.25">
      <c r="A994" s="35">
        <f t="shared" si="91"/>
        <v>100001</v>
      </c>
      <c r="B994" s="8">
        <f t="shared" si="92"/>
        <v>44929</v>
      </c>
      <c r="C994" s="8">
        <f t="shared" si="93"/>
        <v>44901</v>
      </c>
      <c r="D994" s="38">
        <f t="shared" si="94"/>
        <v>189901.1</v>
      </c>
      <c r="E994" s="39">
        <f t="shared" si="95"/>
        <v>11</v>
      </c>
      <c r="F994" s="42" t="s">
        <v>349</v>
      </c>
      <c r="G994" s="42" t="s">
        <v>1958</v>
      </c>
      <c r="H994" s="42" t="s">
        <v>1959</v>
      </c>
      <c r="I994" s="42" t="s">
        <v>102</v>
      </c>
      <c r="J994" s="44">
        <v>44929</v>
      </c>
      <c r="K994" s="43">
        <v>100001</v>
      </c>
      <c r="L994" s="44">
        <v>44901</v>
      </c>
      <c r="M994" s="8" t="str">
        <f>VLOOKUP(MONTH($J994),Lookup!$A$2:$B$13,2,0)&amp;" "&amp;YEAR($J994)</f>
        <v>Jan 2023</v>
      </c>
      <c r="N994" s="34">
        <f t="shared" si="90"/>
        <v>44929</v>
      </c>
      <c r="O994" s="8">
        <f>IF(ISERROR(VLOOKUP($I994,Lookup!$H$2:$I$11,2,0)),"",VLOOKUP($I994,Lookup!$H$2:$I$11,2,0))</f>
        <v>0.1</v>
      </c>
      <c r="P994" s="8">
        <f>COUNTIF(J$4:J994,J994)</f>
        <v>7</v>
      </c>
      <c r="Q994" s="8">
        <f>COUNTIF(K$4:K994,K994)</f>
        <v>63</v>
      </c>
    </row>
    <row r="995" spans="1:17" x14ac:dyDescent="0.25">
      <c r="A995" s="35">
        <f t="shared" si="91"/>
        <v>50000</v>
      </c>
      <c r="B995" s="8">
        <f t="shared" si="92"/>
        <v>44942</v>
      </c>
      <c r="C995" s="8">
        <f t="shared" si="93"/>
        <v>44907</v>
      </c>
      <c r="D995" s="38">
        <f t="shared" si="94"/>
        <v>139998.1</v>
      </c>
      <c r="E995" s="39">
        <f t="shared" si="95"/>
        <v>23</v>
      </c>
      <c r="F995" s="42" t="s">
        <v>111</v>
      </c>
      <c r="G995" s="42" t="s">
        <v>1960</v>
      </c>
      <c r="H995" s="42" t="s">
        <v>1961</v>
      </c>
      <c r="I995" s="42" t="s">
        <v>102</v>
      </c>
      <c r="J995" s="44">
        <v>44942</v>
      </c>
      <c r="K995" s="43">
        <v>50000</v>
      </c>
      <c r="L995" s="44">
        <v>44907</v>
      </c>
      <c r="M995" s="8" t="str">
        <f>VLOOKUP(MONTH($J995),Lookup!$A$2:$B$13,2,0)&amp;" "&amp;YEAR($J995)</f>
        <v>Jan 2023</v>
      </c>
      <c r="N995" s="34">
        <f t="shared" si="90"/>
        <v>44942</v>
      </c>
      <c r="O995" s="8">
        <f>IF(ISERROR(VLOOKUP($I995,Lookup!$H$2:$I$11,2,0)),"",VLOOKUP($I995,Lookup!$H$2:$I$11,2,0))</f>
        <v>0.1</v>
      </c>
      <c r="P995" s="8">
        <f>COUNTIF(J$4:J995,J995)</f>
        <v>28</v>
      </c>
      <c r="Q995" s="8">
        <f>COUNTIF(K$4:K995,K995)</f>
        <v>121</v>
      </c>
    </row>
    <row r="996" spans="1:17" x14ac:dyDescent="0.25">
      <c r="A996" s="35">
        <f t="shared" si="91"/>
        <v>50001</v>
      </c>
      <c r="B996" s="8">
        <f t="shared" si="92"/>
        <v>44909</v>
      </c>
      <c r="C996" s="8">
        <f t="shared" si="93"/>
        <v>44909</v>
      </c>
      <c r="D996" s="38">
        <f t="shared" si="94"/>
        <v>140042.01999999999</v>
      </c>
      <c r="E996" s="39">
        <f t="shared" si="95"/>
        <v>21</v>
      </c>
      <c r="F996" s="42" t="s">
        <v>296</v>
      </c>
      <c r="G996" s="42" t="s">
        <v>1962</v>
      </c>
      <c r="H996" s="42" t="s">
        <v>1963</v>
      </c>
      <c r="I996" s="42" t="s">
        <v>105</v>
      </c>
      <c r="J996" s="44">
        <v>44909</v>
      </c>
      <c r="K996" s="43">
        <v>50001</v>
      </c>
      <c r="L996" s="44">
        <v>44909</v>
      </c>
      <c r="M996" s="8" t="str">
        <f>VLOOKUP(MONTH($J996),Lookup!$A$2:$B$13,2,0)&amp;" "&amp;YEAR($J996)</f>
        <v>Dec 2022</v>
      </c>
      <c r="N996" s="34">
        <f t="shared" si="90"/>
        <v>44909</v>
      </c>
      <c r="O996" s="8">
        <f>IF(ISERROR(VLOOKUP($I996,Lookup!$H$2:$I$11,2,0)),"",VLOOKUP($I996,Lookup!$H$2:$I$11,2,0))</f>
        <v>0.02</v>
      </c>
      <c r="P996" s="8">
        <f>COUNTIF(J$4:J996,J996)</f>
        <v>12</v>
      </c>
      <c r="Q996" s="8">
        <f>COUNTIF(K$4:K996,K996)</f>
        <v>211</v>
      </c>
    </row>
    <row r="997" spans="1:17" x14ac:dyDescent="0.25">
      <c r="A997" s="35">
        <f t="shared" si="91"/>
        <v>150001</v>
      </c>
      <c r="B997" s="8">
        <f t="shared" si="92"/>
        <v>44926</v>
      </c>
      <c r="C997" s="8">
        <f t="shared" si="93"/>
        <v>44907</v>
      </c>
      <c r="D997" s="38">
        <f t="shared" si="94"/>
        <v>239938.1</v>
      </c>
      <c r="E997" s="39">
        <f t="shared" si="95"/>
        <v>5</v>
      </c>
      <c r="F997" s="42" t="s">
        <v>198</v>
      </c>
      <c r="G997" s="42" t="s">
        <v>1964</v>
      </c>
      <c r="H997" s="42" t="s">
        <v>1965</v>
      </c>
      <c r="I997" s="42" t="s">
        <v>102</v>
      </c>
      <c r="J997" s="44">
        <v>44926</v>
      </c>
      <c r="K997" s="43">
        <v>150001</v>
      </c>
      <c r="L997" s="44">
        <v>44907</v>
      </c>
      <c r="M997" s="8" t="str">
        <f>VLOOKUP(MONTH($J997),Lookup!$A$2:$B$13,2,0)&amp;" "&amp;YEAR($J997)</f>
        <v>Dec 2022</v>
      </c>
      <c r="N997" s="34">
        <f t="shared" si="90"/>
        <v>44926</v>
      </c>
      <c r="O997" s="8">
        <f>IF(ISERROR(VLOOKUP($I997,Lookup!$H$2:$I$11,2,0)),"",VLOOKUP($I997,Lookup!$H$2:$I$11,2,0))</f>
        <v>0.1</v>
      </c>
      <c r="P997" s="8">
        <f>COUNTIF(J$4:J997,J997)</f>
        <v>93</v>
      </c>
      <c r="Q997" s="8">
        <f>COUNTIF(K$4:K997,K997)</f>
        <v>11</v>
      </c>
    </row>
    <row r="998" spans="1:17" x14ac:dyDescent="0.25">
      <c r="A998" s="35">
        <f t="shared" si="91"/>
        <v>50001</v>
      </c>
      <c r="B998" s="8">
        <f t="shared" si="92"/>
        <v>44931</v>
      </c>
      <c r="C998" s="8">
        <f t="shared" si="93"/>
        <v>44910</v>
      </c>
      <c r="D998" s="38">
        <f t="shared" si="94"/>
        <v>140056.01999999999</v>
      </c>
      <c r="E998" s="39">
        <f t="shared" si="95"/>
        <v>11</v>
      </c>
      <c r="F998" s="42" t="s">
        <v>183</v>
      </c>
      <c r="G998" s="42" t="s">
        <v>1966</v>
      </c>
      <c r="H998" s="42" t="s">
        <v>1966</v>
      </c>
      <c r="I998" s="42" t="s">
        <v>105</v>
      </c>
      <c r="J998" s="44">
        <v>44931</v>
      </c>
      <c r="K998" s="43">
        <v>50001</v>
      </c>
      <c r="L998" s="44">
        <v>44910</v>
      </c>
      <c r="M998" s="8" t="str">
        <f>VLOOKUP(MONTH($J998),Lookup!$A$2:$B$13,2,0)&amp;" "&amp;YEAR($J998)</f>
        <v>Jan 2023</v>
      </c>
      <c r="N998" s="34">
        <f t="shared" si="90"/>
        <v>44931</v>
      </c>
      <c r="O998" s="8">
        <f>IF(ISERROR(VLOOKUP($I998,Lookup!$H$2:$I$11,2,0)),"",VLOOKUP($I998,Lookup!$H$2:$I$11,2,0))</f>
        <v>0.02</v>
      </c>
      <c r="P998" s="8">
        <f>COUNTIF(J$4:J998,J998)</f>
        <v>2</v>
      </c>
      <c r="Q998" s="8">
        <f>COUNTIF(K$4:K998,K998)</f>
        <v>212</v>
      </c>
    </row>
    <row r="999" spans="1:17" x14ac:dyDescent="0.25">
      <c r="A999" s="35">
        <f t="shared" si="91"/>
        <v>60000</v>
      </c>
      <c r="B999" s="8">
        <f t="shared" si="92"/>
        <v>44895</v>
      </c>
      <c r="C999" s="8">
        <f t="shared" si="93"/>
        <v>44844</v>
      </c>
      <c r="D999" s="38">
        <f t="shared" si="94"/>
        <v>149817.01999999999</v>
      </c>
      <c r="E999" s="39">
        <f t="shared" si="95"/>
        <v>16</v>
      </c>
      <c r="F999" s="42" t="s">
        <v>208</v>
      </c>
      <c r="G999" s="42" t="s">
        <v>1967</v>
      </c>
      <c r="H999" s="42" t="s">
        <v>1968</v>
      </c>
      <c r="I999" s="42" t="s">
        <v>105</v>
      </c>
      <c r="J999" s="44">
        <v>44895</v>
      </c>
      <c r="K999" s="43">
        <v>60000</v>
      </c>
      <c r="L999" s="44">
        <v>44844</v>
      </c>
      <c r="M999" s="8" t="str">
        <f>VLOOKUP(MONTH($J999),Lookup!$A$2:$B$13,2,0)&amp;" "&amp;YEAR($J999)</f>
        <v>Nov 2022</v>
      </c>
      <c r="N999" s="34">
        <f t="shared" si="90"/>
        <v>44895</v>
      </c>
      <c r="O999" s="8">
        <f>IF(ISERROR(VLOOKUP($I999,Lookup!$H$2:$I$11,2,0)),"",VLOOKUP($I999,Lookup!$H$2:$I$11,2,0))</f>
        <v>0.02</v>
      </c>
      <c r="P999" s="8">
        <f>COUNTIF(J$4:J999,J999)</f>
        <v>51</v>
      </c>
      <c r="Q999" s="8">
        <f>COUNTIF(K$4:K999,K999)</f>
        <v>27</v>
      </c>
    </row>
    <row r="1000" spans="1:17" x14ac:dyDescent="0.25">
      <c r="A1000" s="35">
        <f t="shared" si="91"/>
        <v>0</v>
      </c>
      <c r="B1000" s="8">
        <f t="shared" si="92"/>
        <v>44999</v>
      </c>
      <c r="C1000" s="8">
        <f t="shared" si="93"/>
        <v>44897</v>
      </c>
      <c r="D1000" s="38">
        <f t="shared" si="94"/>
        <v>89898.02</v>
      </c>
      <c r="E1000" s="39">
        <f t="shared" si="95"/>
        <v>38</v>
      </c>
      <c r="F1000" s="42" t="s">
        <v>134</v>
      </c>
      <c r="G1000" s="42" t="s">
        <v>1969</v>
      </c>
      <c r="H1000" s="42" t="s">
        <v>1969</v>
      </c>
      <c r="I1000" s="42" t="s">
        <v>105</v>
      </c>
      <c r="J1000" s="44">
        <v>44999</v>
      </c>
      <c r="K1000" s="43"/>
      <c r="L1000" s="44">
        <v>44897</v>
      </c>
      <c r="M1000" s="8" t="str">
        <f>VLOOKUP(MONTH($J1000),Lookup!$A$2:$B$13,2,0)&amp;" "&amp;YEAR($J1000)</f>
        <v>Mar 2023</v>
      </c>
      <c r="N1000" s="34">
        <f t="shared" si="90"/>
        <v>44999</v>
      </c>
      <c r="O1000" s="8">
        <f>IF(ISERROR(VLOOKUP($I1000,Lookup!$H$2:$I$11,2,0)),"",VLOOKUP($I1000,Lookup!$H$2:$I$11,2,0))</f>
        <v>0.02</v>
      </c>
      <c r="P1000" s="8">
        <f>COUNTIF(J$4:J1000,J1000)</f>
        <v>1</v>
      </c>
      <c r="Q1000" s="8">
        <f>COUNTIF(K$4:K1000,K1000)</f>
        <v>1</v>
      </c>
    </row>
    <row r="1001" spans="1:17" x14ac:dyDescent="0.25">
      <c r="A1001" s="35">
        <f t="shared" si="91"/>
        <v>50000</v>
      </c>
      <c r="B1001" s="8">
        <f t="shared" si="92"/>
        <v>44958</v>
      </c>
      <c r="C1001" s="8">
        <f t="shared" si="93"/>
        <v>44908</v>
      </c>
      <c r="D1001" s="38">
        <f t="shared" si="94"/>
        <v>140013.01999999999</v>
      </c>
      <c r="E1001" s="39">
        <f t="shared" si="95"/>
        <v>16</v>
      </c>
      <c r="F1001" s="42" t="s">
        <v>128</v>
      </c>
      <c r="G1001" s="42" t="s">
        <v>1970</v>
      </c>
      <c r="H1001" s="42" t="s">
        <v>1971</v>
      </c>
      <c r="I1001" s="42" t="s">
        <v>105</v>
      </c>
      <c r="J1001" s="44">
        <v>44958</v>
      </c>
      <c r="K1001" s="43">
        <v>50000</v>
      </c>
      <c r="L1001" s="44">
        <v>44908</v>
      </c>
      <c r="M1001" s="8" t="str">
        <f>VLOOKUP(MONTH($J1001),Lookup!$A$2:$B$13,2,0)&amp;" "&amp;YEAR($J1001)</f>
        <v>Feb 2023</v>
      </c>
      <c r="N1001" s="34">
        <f t="shared" si="90"/>
        <v>44958</v>
      </c>
      <c r="O1001" s="8">
        <f>IF(ISERROR(VLOOKUP($I1001,Lookup!$H$2:$I$11,2,0)),"",VLOOKUP($I1001,Lookup!$H$2:$I$11,2,0))</f>
        <v>0.02</v>
      </c>
      <c r="P1001" s="8">
        <f>COUNTIF(J$4:J1001,J1001)</f>
        <v>25</v>
      </c>
      <c r="Q1001" s="8">
        <f>COUNTIF(K$4:K1001,K1001)</f>
        <v>122</v>
      </c>
    </row>
    <row r="1002" spans="1:17" x14ac:dyDescent="0.25">
      <c r="A1002" s="35">
        <f t="shared" si="91"/>
        <v>0</v>
      </c>
      <c r="B1002" s="8">
        <f t="shared" si="92"/>
        <v>44926</v>
      </c>
      <c r="C1002" s="8">
        <f t="shared" si="93"/>
        <v>44908</v>
      </c>
      <c r="D1002" s="38">
        <f t="shared" si="94"/>
        <v>89929.02</v>
      </c>
      <c r="E1002" s="39">
        <f t="shared" si="95"/>
        <v>32</v>
      </c>
      <c r="F1002" s="42" t="s">
        <v>208</v>
      </c>
      <c r="G1002" s="42" t="s">
        <v>1972</v>
      </c>
      <c r="H1002" s="42" t="s">
        <v>1973</v>
      </c>
      <c r="I1002" s="42" t="s">
        <v>105</v>
      </c>
      <c r="J1002" s="44">
        <v>44926</v>
      </c>
      <c r="K1002" s="43"/>
      <c r="L1002" s="44">
        <v>44908</v>
      </c>
      <c r="M1002" s="8" t="str">
        <f>VLOOKUP(MONTH($J1002),Lookup!$A$2:$B$13,2,0)&amp;" "&amp;YEAR($J1002)</f>
        <v>Dec 2022</v>
      </c>
      <c r="N1002" s="34">
        <f t="shared" si="90"/>
        <v>44926</v>
      </c>
      <c r="O1002" s="8">
        <f>IF(ISERROR(VLOOKUP($I1002,Lookup!$H$2:$I$11,2,0)),"",VLOOKUP($I1002,Lookup!$H$2:$I$11,2,0))</f>
        <v>0.02</v>
      </c>
      <c r="P1002" s="8">
        <f>COUNTIF(J$4:J1002,J1002)</f>
        <v>94</v>
      </c>
      <c r="Q1002" s="8">
        <f>COUNTIF(K$4:K1002,K1002)</f>
        <v>1</v>
      </c>
    </row>
    <row r="1003" spans="1:17" x14ac:dyDescent="0.25">
      <c r="A1003" s="35">
        <f t="shared" si="91"/>
        <v>0</v>
      </c>
      <c r="B1003" s="8">
        <f t="shared" si="92"/>
        <v>44926</v>
      </c>
      <c r="C1003" s="8">
        <f t="shared" si="93"/>
        <v>44834</v>
      </c>
      <c r="D1003" s="38">
        <f t="shared" si="94"/>
        <v>89856.02</v>
      </c>
      <c r="E1003" s="39">
        <f t="shared" si="95"/>
        <v>39</v>
      </c>
      <c r="F1003" s="42" t="s">
        <v>134</v>
      </c>
      <c r="G1003" s="42" t="s">
        <v>1974</v>
      </c>
      <c r="H1003" s="42" t="s">
        <v>1975</v>
      </c>
      <c r="I1003" s="42" t="s">
        <v>105</v>
      </c>
      <c r="J1003" s="44">
        <v>44926</v>
      </c>
      <c r="K1003" s="43"/>
      <c r="L1003" s="44">
        <v>44834</v>
      </c>
      <c r="M1003" s="8" t="str">
        <f>VLOOKUP(MONTH($J1003),Lookup!$A$2:$B$13,2,0)&amp;" "&amp;YEAR($J1003)</f>
        <v>Dec 2022</v>
      </c>
      <c r="N1003" s="34">
        <f t="shared" si="90"/>
        <v>44926</v>
      </c>
      <c r="O1003" s="8">
        <f>IF(ISERROR(VLOOKUP($I1003,Lookup!$H$2:$I$11,2,0)),"",VLOOKUP($I1003,Lookup!$H$2:$I$11,2,0))</f>
        <v>0.02</v>
      </c>
      <c r="P1003" s="8">
        <f>COUNTIF(J$4:J1003,J1003)</f>
        <v>95</v>
      </c>
      <c r="Q1003" s="8">
        <f>COUNTIF(K$4:K1003,K1003)</f>
        <v>1</v>
      </c>
    </row>
    <row r="1004" spans="1:17" x14ac:dyDescent="0.25">
      <c r="A1004" s="35">
        <f t="shared" si="91"/>
        <v>90000</v>
      </c>
      <c r="B1004" s="8">
        <f t="shared" si="92"/>
        <v>0</v>
      </c>
      <c r="C1004" s="8">
        <f t="shared" si="93"/>
        <v>44893</v>
      </c>
      <c r="D1004" s="38">
        <f t="shared" si="94"/>
        <v>134899.1</v>
      </c>
      <c r="E1004" s="39">
        <f t="shared" si="95"/>
        <v>31</v>
      </c>
      <c r="F1004" s="42" t="s">
        <v>208</v>
      </c>
      <c r="G1004" s="42" t="s">
        <v>1976</v>
      </c>
      <c r="H1004" s="42" t="s">
        <v>1977</v>
      </c>
      <c r="I1004" s="42" t="s">
        <v>102</v>
      </c>
      <c r="J1004" s="43"/>
      <c r="K1004" s="43">
        <v>90000</v>
      </c>
      <c r="L1004" s="44">
        <v>44893</v>
      </c>
      <c r="M1004" s="8" t="str">
        <f>VLOOKUP(MONTH($J1004),Lookup!$A$2:$B$13,2,0)&amp;" "&amp;YEAR($J1004)</f>
        <v>Jan 1900</v>
      </c>
      <c r="N1004" s="34" t="str">
        <f t="shared" si="90"/>
        <v>1/1/9999</v>
      </c>
      <c r="O1004" s="8">
        <f>IF(ISERROR(VLOOKUP($I1004,Lookup!$H$2:$I$11,2,0)),"",VLOOKUP($I1004,Lookup!$H$2:$I$11,2,0))</f>
        <v>0.1</v>
      </c>
      <c r="P1004" s="8">
        <f>COUNTIF(J$4:J1004,J1004)</f>
        <v>0</v>
      </c>
      <c r="Q1004" s="8">
        <f>COUNTIF(K$4:K1004,K1004)</f>
        <v>6</v>
      </c>
    </row>
    <row r="1005" spans="1:17" x14ac:dyDescent="0.25">
      <c r="A1005" s="35">
        <f t="shared" si="91"/>
        <v>50001</v>
      </c>
      <c r="B1005" s="8">
        <f t="shared" si="92"/>
        <v>0</v>
      </c>
      <c r="C1005" s="8">
        <f t="shared" si="93"/>
        <v>44840</v>
      </c>
      <c r="D1005" s="38">
        <f t="shared" si="94"/>
        <v>95054.02</v>
      </c>
      <c r="E1005" s="39">
        <f t="shared" si="95"/>
        <v>12</v>
      </c>
      <c r="F1005" s="42" t="s">
        <v>131</v>
      </c>
      <c r="G1005" s="42" t="s">
        <v>1978</v>
      </c>
      <c r="H1005" s="42" t="s">
        <v>1979</v>
      </c>
      <c r="I1005" s="42" t="s">
        <v>105</v>
      </c>
      <c r="J1005" s="43"/>
      <c r="K1005" s="43">
        <v>50001</v>
      </c>
      <c r="L1005" s="44">
        <v>44840</v>
      </c>
      <c r="M1005" s="8" t="str">
        <f>VLOOKUP(MONTH($J1005),Lookup!$A$2:$B$13,2,0)&amp;" "&amp;YEAR($J1005)</f>
        <v>Jan 1900</v>
      </c>
      <c r="N1005" s="34" t="str">
        <f t="shared" si="90"/>
        <v>1/1/9999</v>
      </c>
      <c r="O1005" s="8">
        <f>IF(ISERROR(VLOOKUP($I1005,Lookup!$H$2:$I$11,2,0)),"",VLOOKUP($I1005,Lookup!$H$2:$I$11,2,0))</f>
        <v>0.02</v>
      </c>
      <c r="P1005" s="8">
        <f>COUNTIF(J$4:J1005,J1005)</f>
        <v>0</v>
      </c>
      <c r="Q1005" s="8">
        <f>COUNTIF(K$4:K1005,K1005)</f>
        <v>213</v>
      </c>
    </row>
    <row r="1006" spans="1:17" x14ac:dyDescent="0.25">
      <c r="A1006" s="35">
        <f t="shared" si="91"/>
        <v>60000</v>
      </c>
      <c r="B1006" s="8">
        <f t="shared" si="92"/>
        <v>44942</v>
      </c>
      <c r="C1006" s="8">
        <f t="shared" si="93"/>
        <v>44895</v>
      </c>
      <c r="D1006" s="38">
        <f t="shared" si="94"/>
        <v>149894.1</v>
      </c>
      <c r="E1006" s="39">
        <f t="shared" si="95"/>
        <v>16</v>
      </c>
      <c r="F1006" s="42" t="s">
        <v>117</v>
      </c>
      <c r="G1006" s="42" t="s">
        <v>1980</v>
      </c>
      <c r="H1006" s="42" t="s">
        <v>1981</v>
      </c>
      <c r="I1006" s="42" t="s">
        <v>102</v>
      </c>
      <c r="J1006" s="44">
        <v>44942</v>
      </c>
      <c r="K1006" s="43">
        <v>60000</v>
      </c>
      <c r="L1006" s="44">
        <v>44895</v>
      </c>
      <c r="M1006" s="8" t="str">
        <f>VLOOKUP(MONTH($J1006),Lookup!$A$2:$B$13,2,0)&amp;" "&amp;YEAR($J1006)</f>
        <v>Jan 2023</v>
      </c>
      <c r="N1006" s="34">
        <f t="shared" si="90"/>
        <v>44942</v>
      </c>
      <c r="O1006" s="8">
        <f>IF(ISERROR(VLOOKUP($I1006,Lookup!$H$2:$I$11,2,0)),"",VLOOKUP($I1006,Lookup!$H$2:$I$11,2,0))</f>
        <v>0.1</v>
      </c>
      <c r="P1006" s="8">
        <f>COUNTIF(J$4:J1006,J1006)</f>
        <v>29</v>
      </c>
      <c r="Q1006" s="8">
        <f>COUNTIF(K$4:K1006,K1006)</f>
        <v>28</v>
      </c>
    </row>
    <row r="1007" spans="1:17" x14ac:dyDescent="0.25">
      <c r="A1007" s="35">
        <f t="shared" si="91"/>
        <v>100001</v>
      </c>
      <c r="B1007" s="8">
        <f t="shared" si="92"/>
        <v>0</v>
      </c>
      <c r="C1007" s="8">
        <f t="shared" si="93"/>
        <v>44893</v>
      </c>
      <c r="D1007" s="38">
        <f t="shared" si="94"/>
        <v>144958.1</v>
      </c>
      <c r="E1007" s="39">
        <f t="shared" si="95"/>
        <v>17</v>
      </c>
      <c r="F1007" s="42" t="s">
        <v>208</v>
      </c>
      <c r="G1007" s="42" t="s">
        <v>1982</v>
      </c>
      <c r="H1007" s="42" t="s">
        <v>1983</v>
      </c>
      <c r="I1007" s="42" t="s">
        <v>102</v>
      </c>
      <c r="J1007" s="43"/>
      <c r="K1007" s="43">
        <v>100001</v>
      </c>
      <c r="L1007" s="44">
        <v>44893</v>
      </c>
      <c r="M1007" s="8" t="str">
        <f>VLOOKUP(MONTH($J1007),Lookup!$A$2:$B$13,2,0)&amp;" "&amp;YEAR($J1007)</f>
        <v>Jan 1900</v>
      </c>
      <c r="N1007" s="34" t="str">
        <f t="shared" si="90"/>
        <v>1/1/9999</v>
      </c>
      <c r="O1007" s="8">
        <f>IF(ISERROR(VLOOKUP($I1007,Lookup!$H$2:$I$11,2,0)),"",VLOOKUP($I1007,Lookup!$H$2:$I$11,2,0))</f>
        <v>0.1</v>
      </c>
      <c r="P1007" s="8">
        <f>COUNTIF(J$4:J1007,J1007)</f>
        <v>0</v>
      </c>
      <c r="Q1007" s="8">
        <f>COUNTIF(K$4:K1007,K1007)</f>
        <v>64</v>
      </c>
    </row>
    <row r="1008" spans="1:17" x14ac:dyDescent="0.25">
      <c r="A1008" s="35">
        <f t="shared" si="91"/>
        <v>0</v>
      </c>
      <c r="B1008" s="8">
        <f t="shared" si="92"/>
        <v>44978</v>
      </c>
      <c r="C1008" s="8">
        <f t="shared" si="93"/>
        <v>44853</v>
      </c>
      <c r="D1008" s="38">
        <f t="shared" si="94"/>
        <v>89834.02</v>
      </c>
      <c r="E1008" s="39">
        <f t="shared" si="95"/>
        <v>35</v>
      </c>
      <c r="F1008" s="42" t="s">
        <v>103</v>
      </c>
      <c r="G1008" s="42" t="s">
        <v>1984</v>
      </c>
      <c r="H1008" s="42" t="s">
        <v>1985</v>
      </c>
      <c r="I1008" s="42" t="s">
        <v>105</v>
      </c>
      <c r="J1008" s="44">
        <v>44978</v>
      </c>
      <c r="K1008" s="43"/>
      <c r="L1008" s="44">
        <v>44853</v>
      </c>
      <c r="M1008" s="8" t="str">
        <f>VLOOKUP(MONTH($J1008),Lookup!$A$2:$B$13,2,0)&amp;" "&amp;YEAR($J1008)</f>
        <v>Feb 2023</v>
      </c>
      <c r="N1008" s="34">
        <f t="shared" si="90"/>
        <v>44978</v>
      </c>
      <c r="O1008" s="8">
        <f>IF(ISERROR(VLOOKUP($I1008,Lookup!$H$2:$I$11,2,0)),"",VLOOKUP($I1008,Lookup!$H$2:$I$11,2,0))</f>
        <v>0.02</v>
      </c>
      <c r="P1008" s="8">
        <f>COUNTIF(J$4:J1008,J1008)</f>
        <v>2</v>
      </c>
      <c r="Q1008" s="8">
        <f>COUNTIF(K$4:K1008,K1008)</f>
        <v>1</v>
      </c>
    </row>
    <row r="1009" spans="1:17" x14ac:dyDescent="0.25">
      <c r="A1009" s="35">
        <f t="shared" si="91"/>
        <v>200001</v>
      </c>
      <c r="B1009" s="8">
        <f t="shared" si="92"/>
        <v>44921</v>
      </c>
      <c r="C1009" s="8">
        <f t="shared" si="93"/>
        <v>44867</v>
      </c>
      <c r="D1009" s="38">
        <f t="shared" si="94"/>
        <v>289820.02</v>
      </c>
      <c r="E1009" s="39">
        <f t="shared" si="95"/>
        <v>5</v>
      </c>
      <c r="F1009" s="42" t="s">
        <v>438</v>
      </c>
      <c r="G1009" s="42" t="s">
        <v>1986</v>
      </c>
      <c r="H1009" s="42" t="s">
        <v>1987</v>
      </c>
      <c r="I1009" s="42" t="s">
        <v>105</v>
      </c>
      <c r="J1009" s="44">
        <v>44921</v>
      </c>
      <c r="K1009" s="43">
        <v>200001</v>
      </c>
      <c r="L1009" s="44">
        <v>44867</v>
      </c>
      <c r="M1009" s="8" t="str">
        <f>VLOOKUP(MONTH($J1009),Lookup!$A$2:$B$13,2,0)&amp;" "&amp;YEAR($J1009)</f>
        <v>Dec 2022</v>
      </c>
      <c r="N1009" s="34">
        <f t="shared" si="90"/>
        <v>44921</v>
      </c>
      <c r="O1009" s="8">
        <f>IF(ISERROR(VLOOKUP($I1009,Lookup!$H$2:$I$11,2,0)),"",VLOOKUP($I1009,Lookup!$H$2:$I$11,2,0))</f>
        <v>0.02</v>
      </c>
      <c r="P1009" s="8">
        <f>COUNTIF(J$4:J1009,J1009)</f>
        <v>12</v>
      </c>
      <c r="Q1009" s="8">
        <f>COUNTIF(K$4:K1009,K1009)</f>
        <v>19</v>
      </c>
    </row>
    <row r="1010" spans="1:17" x14ac:dyDescent="0.25">
      <c r="A1010" s="35">
        <f t="shared" si="91"/>
        <v>60000</v>
      </c>
      <c r="B1010" s="8">
        <f t="shared" si="92"/>
        <v>44865</v>
      </c>
      <c r="C1010" s="8">
        <f t="shared" si="93"/>
        <v>44838</v>
      </c>
      <c r="D1010" s="38">
        <f t="shared" si="94"/>
        <v>149740.1</v>
      </c>
      <c r="E1010" s="39">
        <f t="shared" si="95"/>
        <v>7</v>
      </c>
      <c r="F1010" s="42" t="s">
        <v>159</v>
      </c>
      <c r="G1010" s="42" t="s">
        <v>1988</v>
      </c>
      <c r="H1010" s="42" t="s">
        <v>1989</v>
      </c>
      <c r="I1010" s="42" t="s">
        <v>102</v>
      </c>
      <c r="J1010" s="44">
        <v>44865</v>
      </c>
      <c r="K1010" s="43">
        <v>60000</v>
      </c>
      <c r="L1010" s="44">
        <v>44838</v>
      </c>
      <c r="M1010" s="8" t="str">
        <f>VLOOKUP(MONTH($J1010),Lookup!$A$2:$B$13,2,0)&amp;" "&amp;YEAR($J1010)</f>
        <v>Oct 2022</v>
      </c>
      <c r="N1010" s="34">
        <f t="shared" si="90"/>
        <v>44865</v>
      </c>
      <c r="O1010" s="8">
        <f>IF(ISERROR(VLOOKUP($I1010,Lookup!$H$2:$I$11,2,0)),"",VLOOKUP($I1010,Lookup!$H$2:$I$11,2,0))</f>
        <v>0.1</v>
      </c>
      <c r="P1010" s="8">
        <f>COUNTIF(J$4:J1010,J1010)</f>
        <v>8</v>
      </c>
      <c r="Q1010" s="8">
        <f>COUNTIF(K$4:K1010,K1010)</f>
        <v>29</v>
      </c>
    </row>
    <row r="1011" spans="1:17" x14ac:dyDescent="0.25">
      <c r="A1011" s="35">
        <f t="shared" si="91"/>
        <v>0</v>
      </c>
      <c r="B1011" s="8">
        <f t="shared" si="92"/>
        <v>0</v>
      </c>
      <c r="C1011" s="8">
        <f t="shared" si="93"/>
        <v>44902</v>
      </c>
      <c r="D1011" s="38">
        <f t="shared" si="94"/>
        <v>44903.000399999997</v>
      </c>
      <c r="E1011" s="39">
        <f t="shared" si="95"/>
        <v>33</v>
      </c>
      <c r="F1011" s="42" t="s">
        <v>111</v>
      </c>
      <c r="G1011" s="42" t="s">
        <v>1990</v>
      </c>
      <c r="H1011" s="42" t="s">
        <v>1991</v>
      </c>
      <c r="I1011" s="42" t="s">
        <v>1930</v>
      </c>
      <c r="J1011" s="43"/>
      <c r="K1011" s="43"/>
      <c r="L1011" s="44">
        <v>44902</v>
      </c>
      <c r="M1011" s="8" t="str">
        <f>VLOOKUP(MONTH($J1011),Lookup!$A$2:$B$13,2,0)&amp;" "&amp;YEAR($J1011)</f>
        <v>Jan 1900</v>
      </c>
      <c r="N1011" s="34" t="str">
        <f t="shared" si="90"/>
        <v>1/1/9999</v>
      </c>
      <c r="O1011" s="8">
        <f>IF(ISERROR(VLOOKUP($I1011,Lookup!$H$2:$I$11,2,0)),"",VLOOKUP($I1011,Lookup!$H$2:$I$11,2,0))</f>
        <v>4.0000000000000002E-4</v>
      </c>
      <c r="P1011" s="8">
        <f>COUNTIF(J$4:J1011,J1011)</f>
        <v>0</v>
      </c>
      <c r="Q1011" s="8">
        <f>COUNTIF(K$4:K1011,K1011)</f>
        <v>1</v>
      </c>
    </row>
    <row r="1012" spans="1:17" x14ac:dyDescent="0.25">
      <c r="A1012" s="35">
        <f t="shared" si="91"/>
        <v>50000</v>
      </c>
      <c r="B1012" s="8">
        <f t="shared" si="92"/>
        <v>44927</v>
      </c>
      <c r="C1012" s="8">
        <f t="shared" si="93"/>
        <v>44874</v>
      </c>
      <c r="D1012" s="38">
        <f t="shared" si="94"/>
        <v>139963.01999999999</v>
      </c>
      <c r="E1012" s="39">
        <f t="shared" si="95"/>
        <v>16</v>
      </c>
      <c r="F1012" s="42" t="s">
        <v>392</v>
      </c>
      <c r="G1012" s="42" t="s">
        <v>1992</v>
      </c>
      <c r="H1012" s="42" t="s">
        <v>1993</v>
      </c>
      <c r="I1012" s="42" t="s">
        <v>105</v>
      </c>
      <c r="J1012" s="44">
        <v>44927</v>
      </c>
      <c r="K1012" s="43">
        <v>50000</v>
      </c>
      <c r="L1012" s="44">
        <v>44874</v>
      </c>
      <c r="M1012" s="8" t="str">
        <f>VLOOKUP(MONTH($J1012),Lookup!$A$2:$B$13,2,0)&amp;" "&amp;YEAR($J1012)</f>
        <v>Jan 2023</v>
      </c>
      <c r="N1012" s="34">
        <f t="shared" si="90"/>
        <v>44927</v>
      </c>
      <c r="O1012" s="8">
        <f>IF(ISERROR(VLOOKUP($I1012,Lookup!$H$2:$I$11,2,0)),"",VLOOKUP($I1012,Lookup!$H$2:$I$11,2,0))</f>
        <v>0.02</v>
      </c>
      <c r="P1012" s="8">
        <f>COUNTIF(J$4:J1012,J1012)</f>
        <v>39</v>
      </c>
      <c r="Q1012" s="8">
        <f>COUNTIF(K$4:K1012,K1012)</f>
        <v>123</v>
      </c>
    </row>
    <row r="1013" spans="1:17" ht="30" x14ac:dyDescent="0.25">
      <c r="A1013" s="35">
        <f t="shared" si="91"/>
        <v>60000.01</v>
      </c>
      <c r="B1013" s="8">
        <f t="shared" si="92"/>
        <v>44951</v>
      </c>
      <c r="C1013" s="8">
        <f t="shared" si="93"/>
        <v>44907</v>
      </c>
      <c r="D1013" s="38">
        <f t="shared" si="94"/>
        <v>149879.03</v>
      </c>
      <c r="E1013" s="39">
        <f t="shared" si="95"/>
        <v>6</v>
      </c>
      <c r="F1013" s="42" t="s">
        <v>227</v>
      </c>
      <c r="G1013" s="42" t="s">
        <v>1994</v>
      </c>
      <c r="H1013" s="42" t="s">
        <v>1994</v>
      </c>
      <c r="I1013" s="42" t="s">
        <v>105</v>
      </c>
      <c r="J1013" s="44">
        <v>44951</v>
      </c>
      <c r="K1013" s="43">
        <v>60000.01</v>
      </c>
      <c r="L1013" s="44">
        <v>44907</v>
      </c>
      <c r="M1013" s="8" t="str">
        <f>VLOOKUP(MONTH($J1013),Lookup!$A$2:$B$13,2,0)&amp;" "&amp;YEAR($J1013)</f>
        <v>Jan 2023</v>
      </c>
      <c r="N1013" s="34">
        <f t="shared" si="90"/>
        <v>44951</v>
      </c>
      <c r="O1013" s="8">
        <f>IF(ISERROR(VLOOKUP($I1013,Lookup!$H$2:$I$11,2,0)),"",VLOOKUP($I1013,Lookup!$H$2:$I$11,2,0))</f>
        <v>0.02</v>
      </c>
      <c r="P1013" s="8">
        <f>COUNTIF(J$4:J1013,J1013)</f>
        <v>20</v>
      </c>
      <c r="Q1013" s="8">
        <f>COUNTIF(K$4:K1013,K1013)</f>
        <v>1</v>
      </c>
    </row>
    <row r="1014" spans="1:17" x14ac:dyDescent="0.25">
      <c r="A1014" s="35">
        <f t="shared" si="91"/>
        <v>100001</v>
      </c>
      <c r="B1014" s="8">
        <f t="shared" si="92"/>
        <v>45015</v>
      </c>
      <c r="C1014" s="8">
        <f t="shared" si="93"/>
        <v>44915</v>
      </c>
      <c r="D1014" s="38">
        <f t="shared" si="94"/>
        <v>189997.02</v>
      </c>
      <c r="E1014" s="39">
        <f t="shared" si="95"/>
        <v>10</v>
      </c>
      <c r="F1014" s="42" t="s">
        <v>349</v>
      </c>
      <c r="G1014" s="42" t="s">
        <v>1995</v>
      </c>
      <c r="H1014" s="42" t="s">
        <v>1996</v>
      </c>
      <c r="I1014" s="42" t="s">
        <v>105</v>
      </c>
      <c r="J1014" s="44">
        <v>45015</v>
      </c>
      <c r="K1014" s="43">
        <v>100001</v>
      </c>
      <c r="L1014" s="44">
        <v>44915</v>
      </c>
      <c r="M1014" s="8" t="str">
        <f>VLOOKUP(MONTH($J1014),Lookup!$A$2:$B$13,2,0)&amp;" "&amp;YEAR($J1014)</f>
        <v>Mar 2023</v>
      </c>
      <c r="N1014" s="34">
        <f t="shared" si="90"/>
        <v>45015</v>
      </c>
      <c r="O1014" s="8">
        <f>IF(ISERROR(VLOOKUP($I1014,Lookup!$H$2:$I$11,2,0)),"",VLOOKUP($I1014,Lookup!$H$2:$I$11,2,0))</f>
        <v>0.02</v>
      </c>
      <c r="P1014" s="8">
        <f>COUNTIF(J$4:J1014,J1014)</f>
        <v>1</v>
      </c>
      <c r="Q1014" s="8">
        <f>COUNTIF(K$4:K1014,K1014)</f>
        <v>65</v>
      </c>
    </row>
    <row r="1015" spans="1:17" ht="30" x14ac:dyDescent="0.25">
      <c r="A1015" s="35">
        <f t="shared" si="91"/>
        <v>525000</v>
      </c>
      <c r="B1015" s="8">
        <f t="shared" si="92"/>
        <v>44935</v>
      </c>
      <c r="C1015" s="8">
        <f t="shared" si="93"/>
        <v>44911</v>
      </c>
      <c r="D1015" s="38">
        <f t="shared" si="94"/>
        <v>614871.1</v>
      </c>
      <c r="E1015" s="39">
        <f t="shared" si="95"/>
        <v>5</v>
      </c>
      <c r="F1015" s="42" t="s">
        <v>254</v>
      </c>
      <c r="G1015" s="42" t="s">
        <v>1997</v>
      </c>
      <c r="H1015" s="42" t="s">
        <v>1998</v>
      </c>
      <c r="I1015" s="42" t="s">
        <v>102</v>
      </c>
      <c r="J1015" s="44">
        <v>44935</v>
      </c>
      <c r="K1015" s="43">
        <v>525000</v>
      </c>
      <c r="L1015" s="44">
        <v>44911</v>
      </c>
      <c r="M1015" s="8" t="str">
        <f>VLOOKUP(MONTH($J1015),Lookup!$A$2:$B$13,2,0)&amp;" "&amp;YEAR($J1015)</f>
        <v>Jan 2023</v>
      </c>
      <c r="N1015" s="34">
        <f t="shared" si="90"/>
        <v>44935</v>
      </c>
      <c r="O1015" s="8">
        <f>IF(ISERROR(VLOOKUP($I1015,Lookup!$H$2:$I$11,2,0)),"",VLOOKUP($I1015,Lookup!$H$2:$I$11,2,0))</f>
        <v>0.1</v>
      </c>
      <c r="P1015" s="8">
        <f>COUNTIF(J$4:J1015,J1015)</f>
        <v>24</v>
      </c>
      <c r="Q1015" s="8">
        <f>COUNTIF(K$4:K1015,K1015)</f>
        <v>1</v>
      </c>
    </row>
    <row r="1016" spans="1:17" x14ac:dyDescent="0.25">
      <c r="A1016" s="35">
        <f t="shared" si="91"/>
        <v>60000</v>
      </c>
      <c r="B1016" s="8">
        <f t="shared" si="92"/>
        <v>44958</v>
      </c>
      <c r="C1016" s="8">
        <f t="shared" si="93"/>
        <v>44931</v>
      </c>
      <c r="D1016" s="38">
        <f t="shared" si="94"/>
        <v>149945.01999999999</v>
      </c>
      <c r="E1016" s="39">
        <f t="shared" si="95"/>
        <v>12</v>
      </c>
      <c r="F1016" s="42" t="s">
        <v>128</v>
      </c>
      <c r="G1016" s="42" t="s">
        <v>1999</v>
      </c>
      <c r="H1016" s="42" t="s">
        <v>2000</v>
      </c>
      <c r="I1016" s="42" t="s">
        <v>105</v>
      </c>
      <c r="J1016" s="44">
        <v>44958</v>
      </c>
      <c r="K1016" s="43">
        <v>60000</v>
      </c>
      <c r="L1016" s="44">
        <v>44931</v>
      </c>
      <c r="M1016" s="8" t="str">
        <f>VLOOKUP(MONTH($J1016),Lookup!$A$2:$B$13,2,0)&amp;" "&amp;YEAR($J1016)</f>
        <v>Feb 2023</v>
      </c>
      <c r="N1016" s="34">
        <f t="shared" si="90"/>
        <v>44958</v>
      </c>
      <c r="O1016" s="8">
        <f>IF(ISERROR(VLOOKUP($I1016,Lookup!$H$2:$I$11,2,0)),"",VLOOKUP($I1016,Lookup!$H$2:$I$11,2,0))</f>
        <v>0.02</v>
      </c>
      <c r="P1016" s="8">
        <f>COUNTIF(J$4:J1016,J1016)</f>
        <v>26</v>
      </c>
      <c r="Q1016" s="8">
        <f>COUNTIF(K$4:K1016,K1016)</f>
        <v>30</v>
      </c>
    </row>
    <row r="1017" spans="1:17" x14ac:dyDescent="0.25">
      <c r="A1017" s="35">
        <f t="shared" si="91"/>
        <v>60001</v>
      </c>
      <c r="B1017" s="8">
        <f t="shared" si="92"/>
        <v>44957</v>
      </c>
      <c r="C1017" s="8">
        <f t="shared" si="93"/>
        <v>44911</v>
      </c>
      <c r="D1017" s="38">
        <f t="shared" si="94"/>
        <v>149956.01999999999</v>
      </c>
      <c r="E1017" s="39">
        <f t="shared" si="95"/>
        <v>15</v>
      </c>
      <c r="F1017" s="42" t="s">
        <v>117</v>
      </c>
      <c r="G1017" s="42" t="s">
        <v>2001</v>
      </c>
      <c r="H1017" s="42" t="s">
        <v>2002</v>
      </c>
      <c r="I1017" s="42" t="s">
        <v>105</v>
      </c>
      <c r="J1017" s="44">
        <v>44957</v>
      </c>
      <c r="K1017" s="43">
        <v>60001</v>
      </c>
      <c r="L1017" s="44">
        <v>44911</v>
      </c>
      <c r="M1017" s="8" t="str">
        <f>VLOOKUP(MONTH($J1017),Lookup!$A$2:$B$13,2,0)&amp;" "&amp;YEAR($J1017)</f>
        <v>Jan 2023</v>
      </c>
      <c r="N1017" s="34">
        <f t="shared" si="90"/>
        <v>44957</v>
      </c>
      <c r="O1017" s="8">
        <f>IF(ISERROR(VLOOKUP($I1017,Lookup!$H$2:$I$11,2,0)),"",VLOOKUP($I1017,Lookup!$H$2:$I$11,2,0))</f>
        <v>0.02</v>
      </c>
      <c r="P1017" s="8">
        <f>COUNTIF(J$4:J1017,J1017)</f>
        <v>63</v>
      </c>
      <c r="Q1017" s="8">
        <f>COUNTIF(K$4:K1017,K1017)</f>
        <v>24</v>
      </c>
    </row>
    <row r="1018" spans="1:17" x14ac:dyDescent="0.25">
      <c r="A1018" s="35">
        <f t="shared" si="91"/>
        <v>75001</v>
      </c>
      <c r="B1018" s="8">
        <f t="shared" si="92"/>
        <v>44957</v>
      </c>
      <c r="C1018" s="8">
        <f t="shared" si="93"/>
        <v>44909</v>
      </c>
      <c r="D1018" s="38">
        <f t="shared" si="94"/>
        <v>164950.01999999999</v>
      </c>
      <c r="E1018" s="39">
        <f t="shared" si="95"/>
        <v>6</v>
      </c>
      <c r="F1018" s="42" t="s">
        <v>117</v>
      </c>
      <c r="G1018" s="42" t="s">
        <v>2003</v>
      </c>
      <c r="H1018" s="42" t="s">
        <v>2004</v>
      </c>
      <c r="I1018" s="42" t="s">
        <v>105</v>
      </c>
      <c r="J1018" s="44">
        <v>44957</v>
      </c>
      <c r="K1018" s="43">
        <v>75001</v>
      </c>
      <c r="L1018" s="44">
        <v>44909</v>
      </c>
      <c r="M1018" s="8" t="str">
        <f>VLOOKUP(MONTH($J1018),Lookup!$A$2:$B$13,2,0)&amp;" "&amp;YEAR($J1018)</f>
        <v>Jan 2023</v>
      </c>
      <c r="N1018" s="34">
        <f t="shared" si="90"/>
        <v>44957</v>
      </c>
      <c r="O1018" s="8">
        <f>IF(ISERROR(VLOOKUP($I1018,Lookup!$H$2:$I$11,2,0)),"",VLOOKUP($I1018,Lookup!$H$2:$I$11,2,0))</f>
        <v>0.02</v>
      </c>
      <c r="P1018" s="8">
        <f>COUNTIF(J$4:J1018,J1018)</f>
        <v>64</v>
      </c>
      <c r="Q1018" s="8">
        <f>COUNTIF(K$4:K1018,K1018)</f>
        <v>19</v>
      </c>
    </row>
    <row r="1019" spans="1:17" x14ac:dyDescent="0.25">
      <c r="A1019" s="35">
        <f t="shared" si="91"/>
        <v>75001</v>
      </c>
      <c r="B1019" s="8">
        <f t="shared" si="92"/>
        <v>44942</v>
      </c>
      <c r="C1019" s="8">
        <f t="shared" si="93"/>
        <v>44915</v>
      </c>
      <c r="D1019" s="38">
        <f t="shared" si="94"/>
        <v>164908.01999999999</v>
      </c>
      <c r="E1019" s="39">
        <f t="shared" si="95"/>
        <v>3</v>
      </c>
      <c r="F1019" s="42" t="s">
        <v>584</v>
      </c>
      <c r="G1019" s="42" t="s">
        <v>1782</v>
      </c>
      <c r="H1019" s="42" t="s">
        <v>1783</v>
      </c>
      <c r="I1019" s="42" t="s">
        <v>105</v>
      </c>
      <c r="J1019" s="44">
        <v>44942</v>
      </c>
      <c r="K1019" s="43">
        <v>75001</v>
      </c>
      <c r="L1019" s="44">
        <v>44915</v>
      </c>
      <c r="M1019" s="8" t="str">
        <f>VLOOKUP(MONTH($J1019),Lookup!$A$2:$B$13,2,0)&amp;" "&amp;YEAR($J1019)</f>
        <v>Jan 2023</v>
      </c>
      <c r="N1019" s="34">
        <f t="shared" si="90"/>
        <v>44942</v>
      </c>
      <c r="O1019" s="8">
        <f>IF(ISERROR(VLOOKUP($I1019,Lookup!$H$2:$I$11,2,0)),"",VLOOKUP($I1019,Lookup!$H$2:$I$11,2,0))</f>
        <v>0.02</v>
      </c>
      <c r="P1019" s="8">
        <f>COUNTIF(J$4:J1019,J1019)</f>
        <v>30</v>
      </c>
      <c r="Q1019" s="8">
        <f>COUNTIF(K$4:K1019,K1019)</f>
        <v>20</v>
      </c>
    </row>
    <row r="1020" spans="1:17" x14ac:dyDescent="0.25">
      <c r="A1020" s="35">
        <f t="shared" si="91"/>
        <v>75000</v>
      </c>
      <c r="B1020" s="8">
        <f t="shared" si="92"/>
        <v>44925</v>
      </c>
      <c r="C1020" s="8">
        <f t="shared" si="93"/>
        <v>44909</v>
      </c>
      <c r="D1020" s="38">
        <f t="shared" si="94"/>
        <v>164897.01999999999</v>
      </c>
      <c r="E1020" s="39">
        <f t="shared" si="95"/>
        <v>7</v>
      </c>
      <c r="F1020" s="42" t="s">
        <v>309</v>
      </c>
      <c r="G1020" s="42" t="s">
        <v>2005</v>
      </c>
      <c r="H1020" s="42" t="s">
        <v>2005</v>
      </c>
      <c r="I1020" s="42" t="s">
        <v>105</v>
      </c>
      <c r="J1020" s="44">
        <v>44925</v>
      </c>
      <c r="K1020" s="43">
        <v>75000</v>
      </c>
      <c r="L1020" s="44">
        <v>44909</v>
      </c>
      <c r="M1020" s="8" t="str">
        <f>VLOOKUP(MONTH($J1020),Lookup!$A$2:$B$13,2,0)&amp;" "&amp;YEAR($J1020)</f>
        <v>Dec 2022</v>
      </c>
      <c r="N1020" s="34">
        <f t="shared" si="90"/>
        <v>44925</v>
      </c>
      <c r="O1020" s="8">
        <f>IF(ISERROR(VLOOKUP($I1020,Lookup!$H$2:$I$11,2,0)),"",VLOOKUP($I1020,Lookup!$H$2:$I$11,2,0))</f>
        <v>0.02</v>
      </c>
      <c r="P1020" s="8">
        <f>COUNTIF(J$4:J1020,J1020)</f>
        <v>37</v>
      </c>
      <c r="Q1020" s="8">
        <f>COUNTIF(K$4:K1020,K1020)</f>
        <v>26</v>
      </c>
    </row>
    <row r="1021" spans="1:17" x14ac:dyDescent="0.25">
      <c r="A1021" s="35">
        <f t="shared" si="91"/>
        <v>50000</v>
      </c>
      <c r="B1021" s="8">
        <f t="shared" si="92"/>
        <v>45107</v>
      </c>
      <c r="C1021" s="8">
        <f t="shared" si="93"/>
        <v>44904</v>
      </c>
      <c r="D1021" s="38">
        <f t="shared" si="94"/>
        <v>140138.01999999999</v>
      </c>
      <c r="E1021" s="39">
        <f t="shared" si="95"/>
        <v>11</v>
      </c>
      <c r="F1021" s="42" t="s">
        <v>309</v>
      </c>
      <c r="G1021" s="42" t="s">
        <v>2006</v>
      </c>
      <c r="H1021" s="42" t="s">
        <v>2006</v>
      </c>
      <c r="I1021" s="42" t="s">
        <v>105</v>
      </c>
      <c r="J1021" s="44">
        <v>45107</v>
      </c>
      <c r="K1021" s="43">
        <v>50000</v>
      </c>
      <c r="L1021" s="44">
        <v>44904</v>
      </c>
      <c r="M1021" s="8" t="str">
        <f>VLOOKUP(MONTH($J1021),Lookup!$A$2:$B$13,2,0)&amp;" "&amp;YEAR($J1021)</f>
        <v>Jun 2023</v>
      </c>
      <c r="N1021" s="34">
        <f t="shared" si="90"/>
        <v>45107</v>
      </c>
      <c r="O1021" s="8">
        <f>IF(ISERROR(VLOOKUP($I1021,Lookup!$H$2:$I$11,2,0)),"",VLOOKUP($I1021,Lookup!$H$2:$I$11,2,0))</f>
        <v>0.02</v>
      </c>
      <c r="P1021" s="8">
        <f>COUNTIF(J$4:J1021,J1021)</f>
        <v>3</v>
      </c>
      <c r="Q1021" s="8">
        <f>COUNTIF(K$4:K1021,K1021)</f>
        <v>124</v>
      </c>
    </row>
    <row r="1022" spans="1:17" x14ac:dyDescent="0.25">
      <c r="A1022" s="35">
        <f t="shared" si="91"/>
        <v>80000</v>
      </c>
      <c r="B1022" s="8">
        <f t="shared" si="92"/>
        <v>44927</v>
      </c>
      <c r="C1022" s="8">
        <f t="shared" si="93"/>
        <v>44908</v>
      </c>
      <c r="D1022" s="38">
        <f t="shared" si="94"/>
        <v>169888.02</v>
      </c>
      <c r="E1022" s="39">
        <f t="shared" si="95"/>
        <v>12</v>
      </c>
      <c r="F1022" s="42" t="s">
        <v>134</v>
      </c>
      <c r="G1022" s="42" t="s">
        <v>2007</v>
      </c>
      <c r="H1022" s="42" t="s">
        <v>2008</v>
      </c>
      <c r="I1022" s="42" t="s">
        <v>105</v>
      </c>
      <c r="J1022" s="44">
        <v>44927</v>
      </c>
      <c r="K1022" s="43">
        <v>80000</v>
      </c>
      <c r="L1022" s="44">
        <v>44908</v>
      </c>
      <c r="M1022" s="8" t="str">
        <f>VLOOKUP(MONTH($J1022),Lookup!$A$2:$B$13,2,0)&amp;" "&amp;YEAR($J1022)</f>
        <v>Jan 2023</v>
      </c>
      <c r="N1022" s="34">
        <f t="shared" si="90"/>
        <v>44927</v>
      </c>
      <c r="O1022" s="8">
        <f>IF(ISERROR(VLOOKUP($I1022,Lookup!$H$2:$I$11,2,0)),"",VLOOKUP($I1022,Lookup!$H$2:$I$11,2,0))</f>
        <v>0.02</v>
      </c>
      <c r="P1022" s="8">
        <f>COUNTIF(J$4:J1022,J1022)</f>
        <v>40</v>
      </c>
      <c r="Q1022" s="8">
        <f>COUNTIF(K$4:K1022,K1022)</f>
        <v>13</v>
      </c>
    </row>
    <row r="1023" spans="1:17" x14ac:dyDescent="0.25">
      <c r="A1023" s="35">
        <f t="shared" si="91"/>
        <v>60000</v>
      </c>
      <c r="B1023" s="8">
        <f t="shared" si="92"/>
        <v>44958</v>
      </c>
      <c r="C1023" s="8">
        <f t="shared" si="93"/>
        <v>44914</v>
      </c>
      <c r="D1023" s="38">
        <f t="shared" si="94"/>
        <v>149930.01999999999</v>
      </c>
      <c r="E1023" s="39">
        <f t="shared" si="95"/>
        <v>23</v>
      </c>
      <c r="F1023" s="42" t="s">
        <v>134</v>
      </c>
      <c r="G1023" s="42" t="s">
        <v>2009</v>
      </c>
      <c r="H1023" s="42" t="s">
        <v>2010</v>
      </c>
      <c r="I1023" s="42" t="s">
        <v>105</v>
      </c>
      <c r="J1023" s="44">
        <v>44958</v>
      </c>
      <c r="K1023" s="43">
        <v>60000</v>
      </c>
      <c r="L1023" s="44">
        <v>44914</v>
      </c>
      <c r="M1023" s="8" t="str">
        <f>VLOOKUP(MONTH($J1023),Lookup!$A$2:$B$13,2,0)&amp;" "&amp;YEAR($J1023)</f>
        <v>Feb 2023</v>
      </c>
      <c r="N1023" s="34">
        <f t="shared" si="90"/>
        <v>44958</v>
      </c>
      <c r="O1023" s="8">
        <f>IF(ISERROR(VLOOKUP($I1023,Lookup!$H$2:$I$11,2,0)),"",VLOOKUP($I1023,Lookup!$H$2:$I$11,2,0))</f>
        <v>0.02</v>
      </c>
      <c r="P1023" s="8">
        <f>COUNTIF(J$4:J1023,J1023)</f>
        <v>27</v>
      </c>
      <c r="Q1023" s="8">
        <f>COUNTIF(K$4:K1023,K1023)</f>
        <v>31</v>
      </c>
    </row>
    <row r="1024" spans="1:17" x14ac:dyDescent="0.25">
      <c r="A1024" s="35">
        <f t="shared" si="91"/>
        <v>1200000</v>
      </c>
      <c r="B1024" s="8">
        <f t="shared" si="92"/>
        <v>44985</v>
      </c>
      <c r="C1024" s="8">
        <f t="shared" si="93"/>
        <v>44907</v>
      </c>
      <c r="D1024" s="38">
        <f t="shared" si="94"/>
        <v>1289932.02</v>
      </c>
      <c r="E1024" s="39">
        <f t="shared" si="95"/>
        <v>0</v>
      </c>
      <c r="F1024" s="42" t="s">
        <v>349</v>
      </c>
      <c r="G1024" s="42" t="s">
        <v>2011</v>
      </c>
      <c r="H1024" s="42" t="s">
        <v>2012</v>
      </c>
      <c r="I1024" s="42" t="s">
        <v>105</v>
      </c>
      <c r="J1024" s="44">
        <v>44985</v>
      </c>
      <c r="K1024" s="43">
        <v>1200000</v>
      </c>
      <c r="L1024" s="44">
        <v>44907</v>
      </c>
      <c r="M1024" s="8" t="str">
        <f>VLOOKUP(MONTH($J1024),Lookup!$A$2:$B$13,2,0)&amp;" "&amp;YEAR($J1024)</f>
        <v>Feb 2023</v>
      </c>
      <c r="N1024" s="34">
        <f t="shared" si="90"/>
        <v>44985</v>
      </c>
      <c r="O1024" s="8">
        <f>IF(ISERROR(VLOOKUP($I1024,Lookup!$H$2:$I$11,2,0)),"",VLOOKUP($I1024,Lookup!$H$2:$I$11,2,0))</f>
        <v>0.02</v>
      </c>
      <c r="P1024" s="8">
        <f>COUNTIF(J$4:J1024,J1024)</f>
        <v>36</v>
      </c>
      <c r="Q1024" s="8">
        <f>COUNTIF(K$4:K1024,K1024)</f>
        <v>4</v>
      </c>
    </row>
    <row r="1025" spans="1:17" x14ac:dyDescent="0.25">
      <c r="A1025" s="35">
        <f t="shared" si="91"/>
        <v>200001</v>
      </c>
      <c r="B1025" s="8">
        <f t="shared" si="92"/>
        <v>45040</v>
      </c>
      <c r="C1025" s="8">
        <f t="shared" si="93"/>
        <v>44935</v>
      </c>
      <c r="D1025" s="38">
        <f t="shared" si="94"/>
        <v>289997.02</v>
      </c>
      <c r="E1025" s="39">
        <f t="shared" si="95"/>
        <v>11</v>
      </c>
      <c r="F1025" s="42" t="s">
        <v>254</v>
      </c>
      <c r="G1025" s="42" t="s">
        <v>2013</v>
      </c>
      <c r="H1025" s="42" t="s">
        <v>2014</v>
      </c>
      <c r="I1025" s="42" t="s">
        <v>105</v>
      </c>
      <c r="J1025" s="44">
        <v>45040</v>
      </c>
      <c r="K1025" s="43">
        <v>200001</v>
      </c>
      <c r="L1025" s="44">
        <v>44935</v>
      </c>
      <c r="M1025" s="8" t="str">
        <f>VLOOKUP(MONTH($J1025),Lookup!$A$2:$B$13,2,0)&amp;" "&amp;YEAR($J1025)</f>
        <v>Apr 2023</v>
      </c>
      <c r="N1025" s="34">
        <f t="shared" si="90"/>
        <v>45040</v>
      </c>
      <c r="O1025" s="8">
        <f>IF(ISERROR(VLOOKUP($I1025,Lookup!$H$2:$I$11,2,0)),"",VLOOKUP($I1025,Lookup!$H$2:$I$11,2,0))</f>
        <v>0.02</v>
      </c>
      <c r="P1025" s="8">
        <f>COUNTIF(J$4:J1025,J1025)</f>
        <v>1</v>
      </c>
      <c r="Q1025" s="8">
        <f>COUNTIF(K$4:K1025,K1025)</f>
        <v>20</v>
      </c>
    </row>
    <row r="1026" spans="1:17" x14ac:dyDescent="0.25">
      <c r="A1026" s="35">
        <f t="shared" si="91"/>
        <v>50001</v>
      </c>
      <c r="B1026" s="8">
        <f t="shared" si="92"/>
        <v>44942</v>
      </c>
      <c r="C1026" s="8">
        <f t="shared" si="93"/>
        <v>44907</v>
      </c>
      <c r="D1026" s="38">
        <f t="shared" si="94"/>
        <v>140095.01999999999</v>
      </c>
      <c r="E1026" s="39">
        <f t="shared" si="95"/>
        <v>27</v>
      </c>
      <c r="F1026" s="42" t="s">
        <v>134</v>
      </c>
      <c r="G1026" s="42" t="s">
        <v>2015</v>
      </c>
      <c r="H1026" s="42" t="s">
        <v>2016</v>
      </c>
      <c r="I1026" s="42" t="s">
        <v>105</v>
      </c>
      <c r="J1026" s="44">
        <v>44942</v>
      </c>
      <c r="K1026" s="43">
        <v>50001</v>
      </c>
      <c r="L1026" s="44">
        <v>44907</v>
      </c>
      <c r="M1026" s="8" t="str">
        <f>VLOOKUP(MONTH($J1026),Lookup!$A$2:$B$13,2,0)&amp;" "&amp;YEAR($J1026)</f>
        <v>Jan 2023</v>
      </c>
      <c r="N1026" s="34">
        <f t="shared" si="90"/>
        <v>44942</v>
      </c>
      <c r="O1026" s="8">
        <f>IF(ISERROR(VLOOKUP($I1026,Lookup!$H$2:$I$11,2,0)),"",VLOOKUP($I1026,Lookup!$H$2:$I$11,2,0))</f>
        <v>0.02</v>
      </c>
      <c r="P1026" s="8">
        <f>COUNTIF(J$4:J1026,J1026)</f>
        <v>31</v>
      </c>
      <c r="Q1026" s="8">
        <f>COUNTIF(K$4:K1026,K1026)</f>
        <v>214</v>
      </c>
    </row>
    <row r="1027" spans="1:17" x14ac:dyDescent="0.25">
      <c r="A1027" s="35">
        <f t="shared" si="91"/>
        <v>100000</v>
      </c>
      <c r="B1027" s="8">
        <f t="shared" si="92"/>
        <v>44914</v>
      </c>
      <c r="C1027" s="8">
        <f t="shared" si="93"/>
        <v>44907</v>
      </c>
      <c r="D1027" s="38">
        <f t="shared" si="94"/>
        <v>189881.02</v>
      </c>
      <c r="E1027" s="39">
        <f t="shared" si="95"/>
        <v>7</v>
      </c>
      <c r="F1027" s="42" t="s">
        <v>134</v>
      </c>
      <c r="G1027" s="42" t="s">
        <v>2017</v>
      </c>
      <c r="H1027" s="42" t="s">
        <v>2018</v>
      </c>
      <c r="I1027" s="42" t="s">
        <v>105</v>
      </c>
      <c r="J1027" s="44">
        <v>44914</v>
      </c>
      <c r="K1027" s="43">
        <v>100000</v>
      </c>
      <c r="L1027" s="44">
        <v>44907</v>
      </c>
      <c r="M1027" s="8" t="str">
        <f>VLOOKUP(MONTH($J1027),Lookup!$A$2:$B$13,2,0)&amp;" "&amp;YEAR($J1027)</f>
        <v>Dec 2022</v>
      </c>
      <c r="N1027" s="34">
        <f t="shared" si="90"/>
        <v>44914</v>
      </c>
      <c r="O1027" s="8">
        <f>IF(ISERROR(VLOOKUP($I1027,Lookup!$H$2:$I$11,2,0)),"",VLOOKUP($I1027,Lookup!$H$2:$I$11,2,0))</f>
        <v>0.02</v>
      </c>
      <c r="P1027" s="8">
        <f>COUNTIF(J$4:J1027,J1027)</f>
        <v>14</v>
      </c>
      <c r="Q1027" s="8">
        <f>COUNTIF(K$4:K1027,K1027)</f>
        <v>46</v>
      </c>
    </row>
    <row r="1028" spans="1:17" x14ac:dyDescent="0.25">
      <c r="A1028" s="35">
        <f t="shared" si="91"/>
        <v>75001</v>
      </c>
      <c r="B1028" s="8">
        <f t="shared" si="92"/>
        <v>44957</v>
      </c>
      <c r="C1028" s="8">
        <f t="shared" si="93"/>
        <v>44911</v>
      </c>
      <c r="D1028" s="38">
        <f t="shared" si="94"/>
        <v>164955.01999999999</v>
      </c>
      <c r="E1028" s="39">
        <f t="shared" si="95"/>
        <v>5</v>
      </c>
      <c r="F1028" s="42" t="s">
        <v>117</v>
      </c>
      <c r="G1028" s="42" t="s">
        <v>2019</v>
      </c>
      <c r="H1028" s="42" t="s">
        <v>2020</v>
      </c>
      <c r="I1028" s="42" t="s">
        <v>105</v>
      </c>
      <c r="J1028" s="44">
        <v>44957</v>
      </c>
      <c r="K1028" s="43">
        <v>75001</v>
      </c>
      <c r="L1028" s="44">
        <v>44911</v>
      </c>
      <c r="M1028" s="8" t="str">
        <f>VLOOKUP(MONTH($J1028),Lookup!$A$2:$B$13,2,0)&amp;" "&amp;YEAR($J1028)</f>
        <v>Jan 2023</v>
      </c>
      <c r="N1028" s="34">
        <f t="shared" ref="N1028:N1091" si="96">IF(ISBLANK($J1028),"1/1/9999",J1028)</f>
        <v>44957</v>
      </c>
      <c r="O1028" s="8">
        <f>IF(ISERROR(VLOOKUP($I1028,Lookup!$H$2:$I$11,2,0)),"",VLOOKUP($I1028,Lookup!$H$2:$I$11,2,0))</f>
        <v>0.02</v>
      </c>
      <c r="P1028" s="8">
        <f>COUNTIF(J$4:J1028,J1028)</f>
        <v>65</v>
      </c>
      <c r="Q1028" s="8">
        <f>COUNTIF(K$4:K1028,K1028)</f>
        <v>21</v>
      </c>
    </row>
    <row r="1029" spans="1:17" x14ac:dyDescent="0.25">
      <c r="A1029" s="35">
        <f t="shared" ref="A1029:A1092" si="97">K1029</f>
        <v>75001</v>
      </c>
      <c r="B1029" s="8">
        <f t="shared" ref="B1029:B1092" si="98">J1029</f>
        <v>44925</v>
      </c>
      <c r="C1029" s="8">
        <f t="shared" ref="C1029:C1092" si="99">L1029</f>
        <v>44907</v>
      </c>
      <c r="D1029" s="38">
        <f t="shared" ref="D1029:D1092" si="100">SUM(A1029:C1029)+SUM(O1029:Q1029)</f>
        <v>164893.01999999999</v>
      </c>
      <c r="E1029" s="39">
        <f t="shared" ref="E1029:E1092" si="101">IF($D1029="","",COUNTIFS($F$4:$F$5000,$F1029,$D$4:$D$5000,"&gt;"&amp;$D1029))</f>
        <v>9</v>
      </c>
      <c r="F1029" s="42" t="s">
        <v>145</v>
      </c>
      <c r="G1029" s="42" t="s">
        <v>2021</v>
      </c>
      <c r="H1029" s="42" t="s">
        <v>2022</v>
      </c>
      <c r="I1029" s="42" t="s">
        <v>105</v>
      </c>
      <c r="J1029" s="44">
        <v>44925</v>
      </c>
      <c r="K1029" s="43">
        <v>75001</v>
      </c>
      <c r="L1029" s="44">
        <v>44907</v>
      </c>
      <c r="M1029" s="8" t="str">
        <f>VLOOKUP(MONTH($J1029),Lookup!$A$2:$B$13,2,0)&amp;" "&amp;YEAR($J1029)</f>
        <v>Dec 2022</v>
      </c>
      <c r="N1029" s="34">
        <f t="shared" si="96"/>
        <v>44925</v>
      </c>
      <c r="O1029" s="8">
        <f>IF(ISERROR(VLOOKUP($I1029,Lookup!$H$2:$I$11,2,0)),"",VLOOKUP($I1029,Lookup!$H$2:$I$11,2,0))</f>
        <v>0.02</v>
      </c>
      <c r="P1029" s="8">
        <f>COUNTIF(J$4:J1029,J1029)</f>
        <v>38</v>
      </c>
      <c r="Q1029" s="8">
        <f>COUNTIF(K$4:K1029,K1029)</f>
        <v>22</v>
      </c>
    </row>
    <row r="1030" spans="1:17" x14ac:dyDescent="0.25">
      <c r="A1030" s="35">
        <f t="shared" si="97"/>
        <v>100000</v>
      </c>
      <c r="B1030" s="8">
        <f t="shared" si="98"/>
        <v>44957</v>
      </c>
      <c r="C1030" s="8">
        <f t="shared" si="99"/>
        <v>44909</v>
      </c>
      <c r="D1030" s="38">
        <f t="shared" si="100"/>
        <v>189979.02</v>
      </c>
      <c r="E1030" s="39">
        <f t="shared" si="101"/>
        <v>1</v>
      </c>
      <c r="F1030" s="42" t="s">
        <v>429</v>
      </c>
      <c r="G1030" s="42" t="s">
        <v>2023</v>
      </c>
      <c r="H1030" s="42" t="s">
        <v>2024</v>
      </c>
      <c r="I1030" s="42" t="s">
        <v>105</v>
      </c>
      <c r="J1030" s="44">
        <v>44957</v>
      </c>
      <c r="K1030" s="43">
        <v>100000</v>
      </c>
      <c r="L1030" s="44">
        <v>44909</v>
      </c>
      <c r="M1030" s="8" t="str">
        <f>VLOOKUP(MONTH($J1030),Lookup!$A$2:$B$13,2,0)&amp;" "&amp;YEAR($J1030)</f>
        <v>Jan 2023</v>
      </c>
      <c r="N1030" s="34">
        <f t="shared" si="96"/>
        <v>44957</v>
      </c>
      <c r="O1030" s="8">
        <f>IF(ISERROR(VLOOKUP($I1030,Lookup!$H$2:$I$11,2,0)),"",VLOOKUP($I1030,Lookup!$H$2:$I$11,2,0))</f>
        <v>0.02</v>
      </c>
      <c r="P1030" s="8">
        <f>COUNTIF(J$4:J1030,J1030)</f>
        <v>66</v>
      </c>
      <c r="Q1030" s="8">
        <f>COUNTIF(K$4:K1030,K1030)</f>
        <v>47</v>
      </c>
    </row>
    <row r="1031" spans="1:17" x14ac:dyDescent="0.25">
      <c r="A1031" s="35">
        <f t="shared" si="97"/>
        <v>200001</v>
      </c>
      <c r="B1031" s="8">
        <f t="shared" si="98"/>
        <v>44946</v>
      </c>
      <c r="C1031" s="8">
        <f t="shared" si="99"/>
        <v>44909</v>
      </c>
      <c r="D1031" s="38">
        <f t="shared" si="100"/>
        <v>289883.09999999998</v>
      </c>
      <c r="E1031" s="39">
        <f t="shared" si="101"/>
        <v>3</v>
      </c>
      <c r="F1031" s="42" t="s">
        <v>125</v>
      </c>
      <c r="G1031" s="42" t="s">
        <v>2025</v>
      </c>
      <c r="H1031" s="42" t="s">
        <v>2026</v>
      </c>
      <c r="I1031" s="42" t="s">
        <v>102</v>
      </c>
      <c r="J1031" s="44">
        <v>44946</v>
      </c>
      <c r="K1031" s="43">
        <v>200001</v>
      </c>
      <c r="L1031" s="44">
        <v>44909</v>
      </c>
      <c r="M1031" s="8" t="str">
        <f>VLOOKUP(MONTH($J1031),Lookup!$A$2:$B$13,2,0)&amp;" "&amp;YEAR($J1031)</f>
        <v>Jan 2023</v>
      </c>
      <c r="N1031" s="34">
        <f t="shared" si="96"/>
        <v>44946</v>
      </c>
      <c r="O1031" s="8">
        <f>IF(ISERROR(VLOOKUP($I1031,Lookup!$H$2:$I$11,2,0)),"",VLOOKUP($I1031,Lookup!$H$2:$I$11,2,0))</f>
        <v>0.1</v>
      </c>
      <c r="P1031" s="8">
        <f>COUNTIF(J$4:J1031,J1031)</f>
        <v>6</v>
      </c>
      <c r="Q1031" s="8">
        <f>COUNTIF(K$4:K1031,K1031)</f>
        <v>21</v>
      </c>
    </row>
    <row r="1032" spans="1:17" ht="30" x14ac:dyDescent="0.25">
      <c r="A1032" s="35">
        <f t="shared" si="97"/>
        <v>50000</v>
      </c>
      <c r="B1032" s="8">
        <f t="shared" si="98"/>
        <v>44957</v>
      </c>
      <c r="C1032" s="8">
        <f t="shared" si="99"/>
        <v>44903</v>
      </c>
      <c r="D1032" s="38">
        <f t="shared" si="100"/>
        <v>140052.01999999999</v>
      </c>
      <c r="E1032" s="39">
        <f t="shared" si="101"/>
        <v>13</v>
      </c>
      <c r="F1032" s="42" t="s">
        <v>293</v>
      </c>
      <c r="G1032" s="42" t="s">
        <v>2027</v>
      </c>
      <c r="H1032" s="42" t="s">
        <v>2028</v>
      </c>
      <c r="I1032" s="42" t="s">
        <v>105</v>
      </c>
      <c r="J1032" s="44">
        <v>44957</v>
      </c>
      <c r="K1032" s="43">
        <v>50000</v>
      </c>
      <c r="L1032" s="44">
        <v>44903</v>
      </c>
      <c r="M1032" s="8" t="str">
        <f>VLOOKUP(MONTH($J1032),Lookup!$A$2:$B$13,2,0)&amp;" "&amp;YEAR($J1032)</f>
        <v>Jan 2023</v>
      </c>
      <c r="N1032" s="34">
        <f t="shared" si="96"/>
        <v>44957</v>
      </c>
      <c r="O1032" s="8">
        <f>IF(ISERROR(VLOOKUP($I1032,Lookup!$H$2:$I$11,2,0)),"",VLOOKUP($I1032,Lookup!$H$2:$I$11,2,0))</f>
        <v>0.02</v>
      </c>
      <c r="P1032" s="8">
        <f>COUNTIF(J$4:J1032,J1032)</f>
        <v>67</v>
      </c>
      <c r="Q1032" s="8">
        <f>COUNTIF(K$4:K1032,K1032)</f>
        <v>125</v>
      </c>
    </row>
    <row r="1033" spans="1:17" x14ac:dyDescent="0.25">
      <c r="A1033" s="35">
        <f t="shared" si="97"/>
        <v>2000000</v>
      </c>
      <c r="B1033" s="8">
        <f t="shared" si="98"/>
        <v>44928</v>
      </c>
      <c r="C1033" s="8">
        <f t="shared" si="99"/>
        <v>44907</v>
      </c>
      <c r="D1033" s="38">
        <f t="shared" si="100"/>
        <v>2089863.02</v>
      </c>
      <c r="E1033" s="39">
        <f t="shared" si="101"/>
        <v>0</v>
      </c>
      <c r="F1033" s="42" t="s">
        <v>299</v>
      </c>
      <c r="G1033" s="42" t="s">
        <v>2029</v>
      </c>
      <c r="H1033" s="42" t="s">
        <v>2030</v>
      </c>
      <c r="I1033" s="42" t="s">
        <v>105</v>
      </c>
      <c r="J1033" s="44">
        <v>44928</v>
      </c>
      <c r="K1033" s="43">
        <v>2000000</v>
      </c>
      <c r="L1033" s="44">
        <v>44907</v>
      </c>
      <c r="M1033" s="8" t="str">
        <f>VLOOKUP(MONTH($J1033),Lookup!$A$2:$B$13,2,0)&amp;" "&amp;YEAR($J1033)</f>
        <v>Jan 2023</v>
      </c>
      <c r="N1033" s="34">
        <f t="shared" si="96"/>
        <v>44928</v>
      </c>
      <c r="O1033" s="8">
        <f>IF(ISERROR(VLOOKUP($I1033,Lookup!$H$2:$I$11,2,0)),"",VLOOKUP($I1033,Lookup!$H$2:$I$11,2,0))</f>
        <v>0.02</v>
      </c>
      <c r="P1033" s="8">
        <f>COUNTIF(J$4:J1033,J1033)</f>
        <v>27</v>
      </c>
      <c r="Q1033" s="8">
        <f>COUNTIF(K$4:K1033,K1033)</f>
        <v>1</v>
      </c>
    </row>
    <row r="1034" spans="1:17" x14ac:dyDescent="0.25">
      <c r="A1034" s="35">
        <f t="shared" si="97"/>
        <v>150000</v>
      </c>
      <c r="B1034" s="8">
        <f t="shared" si="98"/>
        <v>44949</v>
      </c>
      <c r="C1034" s="8">
        <f t="shared" si="99"/>
        <v>44937</v>
      </c>
      <c r="D1034" s="38">
        <f t="shared" si="100"/>
        <v>239915.02</v>
      </c>
      <c r="E1034" s="39">
        <f t="shared" si="101"/>
        <v>2</v>
      </c>
      <c r="F1034" s="42" t="s">
        <v>643</v>
      </c>
      <c r="G1034" s="42" t="s">
        <v>2031</v>
      </c>
      <c r="H1034" s="42" t="s">
        <v>2032</v>
      </c>
      <c r="I1034" s="42" t="s">
        <v>105</v>
      </c>
      <c r="J1034" s="44">
        <v>44949</v>
      </c>
      <c r="K1034" s="43">
        <v>150000</v>
      </c>
      <c r="L1034" s="44">
        <v>44937</v>
      </c>
      <c r="M1034" s="8" t="str">
        <f>VLOOKUP(MONTH($J1034),Lookup!$A$2:$B$13,2,0)&amp;" "&amp;YEAR($J1034)</f>
        <v>Jan 2023</v>
      </c>
      <c r="N1034" s="34">
        <f t="shared" si="96"/>
        <v>44949</v>
      </c>
      <c r="O1034" s="8">
        <f>IF(ISERROR(VLOOKUP($I1034,Lookup!$H$2:$I$11,2,0)),"",VLOOKUP($I1034,Lookup!$H$2:$I$11,2,0))</f>
        <v>0.02</v>
      </c>
      <c r="P1034" s="8">
        <f>COUNTIF(J$4:J1034,J1034)</f>
        <v>9</v>
      </c>
      <c r="Q1034" s="8">
        <f>COUNTIF(K$4:K1034,K1034)</f>
        <v>20</v>
      </c>
    </row>
    <row r="1035" spans="1:17" x14ac:dyDescent="0.25">
      <c r="A1035" s="35">
        <f t="shared" si="97"/>
        <v>50000</v>
      </c>
      <c r="B1035" s="8">
        <f t="shared" si="98"/>
        <v>44926</v>
      </c>
      <c r="C1035" s="8">
        <f t="shared" si="99"/>
        <v>44911</v>
      </c>
      <c r="D1035" s="38">
        <f t="shared" si="100"/>
        <v>140059.01999999999</v>
      </c>
      <c r="E1035" s="39">
        <f t="shared" si="101"/>
        <v>12</v>
      </c>
      <c r="F1035" s="42" t="s">
        <v>309</v>
      </c>
      <c r="G1035" s="42" t="s">
        <v>2033</v>
      </c>
      <c r="H1035" s="42" t="s">
        <v>2034</v>
      </c>
      <c r="I1035" s="42" t="s">
        <v>105</v>
      </c>
      <c r="J1035" s="44">
        <v>44926</v>
      </c>
      <c r="K1035" s="43">
        <v>50000</v>
      </c>
      <c r="L1035" s="44">
        <v>44911</v>
      </c>
      <c r="M1035" s="8" t="str">
        <f>VLOOKUP(MONTH($J1035),Lookup!$A$2:$B$13,2,0)&amp;" "&amp;YEAR($J1035)</f>
        <v>Dec 2022</v>
      </c>
      <c r="N1035" s="34">
        <f t="shared" si="96"/>
        <v>44926</v>
      </c>
      <c r="O1035" s="8">
        <f>IF(ISERROR(VLOOKUP($I1035,Lookup!$H$2:$I$11,2,0)),"",VLOOKUP($I1035,Lookup!$H$2:$I$11,2,0))</f>
        <v>0.02</v>
      </c>
      <c r="P1035" s="8">
        <f>COUNTIF(J$4:J1035,J1035)</f>
        <v>96</v>
      </c>
      <c r="Q1035" s="8">
        <f>COUNTIF(K$4:K1035,K1035)</f>
        <v>126</v>
      </c>
    </row>
    <row r="1036" spans="1:17" x14ac:dyDescent="0.25">
      <c r="A1036" s="35">
        <f t="shared" si="97"/>
        <v>250000</v>
      </c>
      <c r="B1036" s="8">
        <f t="shared" si="98"/>
        <v>44957</v>
      </c>
      <c r="C1036" s="8">
        <f t="shared" si="99"/>
        <v>44909</v>
      </c>
      <c r="D1036" s="38">
        <f t="shared" si="100"/>
        <v>339950.1</v>
      </c>
      <c r="E1036" s="39">
        <f t="shared" si="101"/>
        <v>6</v>
      </c>
      <c r="F1036" s="42" t="s">
        <v>268</v>
      </c>
      <c r="G1036" s="42" t="s">
        <v>2035</v>
      </c>
      <c r="H1036" s="42" t="s">
        <v>2036</v>
      </c>
      <c r="I1036" s="42" t="s">
        <v>102</v>
      </c>
      <c r="J1036" s="44">
        <v>44957</v>
      </c>
      <c r="K1036" s="43">
        <v>250000</v>
      </c>
      <c r="L1036" s="44">
        <v>44909</v>
      </c>
      <c r="M1036" s="8" t="str">
        <f>VLOOKUP(MONTH($J1036),Lookup!$A$2:$B$13,2,0)&amp;" "&amp;YEAR($J1036)</f>
        <v>Jan 2023</v>
      </c>
      <c r="N1036" s="34">
        <f t="shared" si="96"/>
        <v>44957</v>
      </c>
      <c r="O1036" s="8">
        <f>IF(ISERROR(VLOOKUP($I1036,Lookup!$H$2:$I$11,2,0)),"",VLOOKUP($I1036,Lookup!$H$2:$I$11,2,0))</f>
        <v>0.1</v>
      </c>
      <c r="P1036" s="8">
        <f>COUNTIF(J$4:J1036,J1036)</f>
        <v>68</v>
      </c>
      <c r="Q1036" s="8">
        <f>COUNTIF(K$4:K1036,K1036)</f>
        <v>16</v>
      </c>
    </row>
    <row r="1037" spans="1:17" x14ac:dyDescent="0.25">
      <c r="A1037" s="35">
        <f t="shared" si="97"/>
        <v>75000</v>
      </c>
      <c r="B1037" s="8">
        <f t="shared" si="98"/>
        <v>44926</v>
      </c>
      <c r="C1037" s="8">
        <f t="shared" si="99"/>
        <v>44907</v>
      </c>
      <c r="D1037" s="38">
        <f t="shared" si="100"/>
        <v>164957.1</v>
      </c>
      <c r="E1037" s="39">
        <f t="shared" si="101"/>
        <v>32</v>
      </c>
      <c r="F1037" s="42" t="s">
        <v>103</v>
      </c>
      <c r="G1037" s="42" t="s">
        <v>2037</v>
      </c>
      <c r="H1037" s="42" t="s">
        <v>2038</v>
      </c>
      <c r="I1037" s="42" t="s">
        <v>102</v>
      </c>
      <c r="J1037" s="44">
        <v>44926</v>
      </c>
      <c r="K1037" s="43">
        <v>75000</v>
      </c>
      <c r="L1037" s="44">
        <v>44907</v>
      </c>
      <c r="M1037" s="8" t="str">
        <f>VLOOKUP(MONTH($J1037),Lookup!$A$2:$B$13,2,0)&amp;" "&amp;YEAR($J1037)</f>
        <v>Dec 2022</v>
      </c>
      <c r="N1037" s="34">
        <f t="shared" si="96"/>
        <v>44926</v>
      </c>
      <c r="O1037" s="8">
        <f>IF(ISERROR(VLOOKUP($I1037,Lookup!$H$2:$I$11,2,0)),"",VLOOKUP($I1037,Lookup!$H$2:$I$11,2,0))</f>
        <v>0.1</v>
      </c>
      <c r="P1037" s="8">
        <f>COUNTIF(J$4:J1037,J1037)</f>
        <v>97</v>
      </c>
      <c r="Q1037" s="8">
        <f>COUNTIF(K$4:K1037,K1037)</f>
        <v>27</v>
      </c>
    </row>
    <row r="1038" spans="1:17" x14ac:dyDescent="0.25">
      <c r="A1038" s="35">
        <f t="shared" si="97"/>
        <v>100001</v>
      </c>
      <c r="B1038" s="8">
        <f t="shared" si="98"/>
        <v>44941</v>
      </c>
      <c r="C1038" s="8">
        <f t="shared" si="99"/>
        <v>44916</v>
      </c>
      <c r="D1038" s="38">
        <f t="shared" si="100"/>
        <v>189945.02</v>
      </c>
      <c r="E1038" s="39">
        <f t="shared" si="101"/>
        <v>16</v>
      </c>
      <c r="F1038" s="42" t="s">
        <v>111</v>
      </c>
      <c r="G1038" s="42" t="s">
        <v>2039</v>
      </c>
      <c r="H1038" s="42" t="s">
        <v>2040</v>
      </c>
      <c r="I1038" s="42" t="s">
        <v>105</v>
      </c>
      <c r="J1038" s="44">
        <v>44941</v>
      </c>
      <c r="K1038" s="43">
        <v>100001</v>
      </c>
      <c r="L1038" s="44">
        <v>44916</v>
      </c>
      <c r="M1038" s="8" t="str">
        <f>VLOOKUP(MONTH($J1038),Lookup!$A$2:$B$13,2,0)&amp;" "&amp;YEAR($J1038)</f>
        <v>Jan 2023</v>
      </c>
      <c r="N1038" s="34">
        <f t="shared" si="96"/>
        <v>44941</v>
      </c>
      <c r="O1038" s="8">
        <f>IF(ISERROR(VLOOKUP($I1038,Lookup!$H$2:$I$11,2,0)),"",VLOOKUP($I1038,Lookup!$H$2:$I$11,2,0))</f>
        <v>0.02</v>
      </c>
      <c r="P1038" s="8">
        <f>COUNTIF(J$4:J1038,J1038)</f>
        <v>21</v>
      </c>
      <c r="Q1038" s="8">
        <f>COUNTIF(K$4:K1038,K1038)</f>
        <v>66</v>
      </c>
    </row>
    <row r="1039" spans="1:17" ht="30" x14ac:dyDescent="0.25">
      <c r="A1039" s="35">
        <f t="shared" si="97"/>
        <v>50001</v>
      </c>
      <c r="B1039" s="8">
        <f t="shared" si="98"/>
        <v>44944</v>
      </c>
      <c r="C1039" s="8">
        <f t="shared" si="99"/>
        <v>44908</v>
      </c>
      <c r="D1039" s="38">
        <f t="shared" si="100"/>
        <v>140087.01999999999</v>
      </c>
      <c r="E1039" s="39">
        <f t="shared" si="101"/>
        <v>24</v>
      </c>
      <c r="F1039" s="42" t="s">
        <v>108</v>
      </c>
      <c r="G1039" s="42" t="s">
        <v>2041</v>
      </c>
      <c r="H1039" s="42" t="s">
        <v>2042</v>
      </c>
      <c r="I1039" s="42" t="s">
        <v>105</v>
      </c>
      <c r="J1039" s="44">
        <v>44944</v>
      </c>
      <c r="K1039" s="43">
        <v>50001</v>
      </c>
      <c r="L1039" s="44">
        <v>44908</v>
      </c>
      <c r="M1039" s="8" t="str">
        <f>VLOOKUP(MONTH($J1039),Lookup!$A$2:$B$13,2,0)&amp;" "&amp;YEAR($J1039)</f>
        <v>Jan 2023</v>
      </c>
      <c r="N1039" s="34">
        <f t="shared" si="96"/>
        <v>44944</v>
      </c>
      <c r="O1039" s="8">
        <f>IF(ISERROR(VLOOKUP($I1039,Lookup!$H$2:$I$11,2,0)),"",VLOOKUP($I1039,Lookup!$H$2:$I$11,2,0))</f>
        <v>0.02</v>
      </c>
      <c r="P1039" s="8">
        <f>COUNTIF(J$4:J1039,J1039)</f>
        <v>19</v>
      </c>
      <c r="Q1039" s="8">
        <f>COUNTIF(K$4:K1039,K1039)</f>
        <v>215</v>
      </c>
    </row>
    <row r="1040" spans="1:17" x14ac:dyDescent="0.25">
      <c r="A1040" s="35">
        <f t="shared" si="97"/>
        <v>75000</v>
      </c>
      <c r="B1040" s="8">
        <f t="shared" si="98"/>
        <v>44925</v>
      </c>
      <c r="C1040" s="8">
        <f t="shared" si="99"/>
        <v>44909</v>
      </c>
      <c r="D1040" s="38">
        <f t="shared" si="100"/>
        <v>164901.1</v>
      </c>
      <c r="E1040" s="39">
        <f t="shared" si="101"/>
        <v>6</v>
      </c>
      <c r="F1040" s="42" t="s">
        <v>309</v>
      </c>
      <c r="G1040" s="42" t="s">
        <v>2043</v>
      </c>
      <c r="H1040" s="42" t="s">
        <v>2044</v>
      </c>
      <c r="I1040" s="42" t="s">
        <v>102</v>
      </c>
      <c r="J1040" s="44">
        <v>44925</v>
      </c>
      <c r="K1040" s="43">
        <v>75000</v>
      </c>
      <c r="L1040" s="44">
        <v>44909</v>
      </c>
      <c r="M1040" s="8" t="str">
        <f>VLOOKUP(MONTH($J1040),Lookup!$A$2:$B$13,2,0)&amp;" "&amp;YEAR($J1040)</f>
        <v>Dec 2022</v>
      </c>
      <c r="N1040" s="34">
        <f t="shared" si="96"/>
        <v>44925</v>
      </c>
      <c r="O1040" s="8">
        <f>IF(ISERROR(VLOOKUP($I1040,Lookup!$H$2:$I$11,2,0)),"",VLOOKUP($I1040,Lookup!$H$2:$I$11,2,0))</f>
        <v>0.1</v>
      </c>
      <c r="P1040" s="8">
        <f>COUNTIF(J$4:J1040,J1040)</f>
        <v>39</v>
      </c>
      <c r="Q1040" s="8">
        <f>COUNTIF(K$4:K1040,K1040)</f>
        <v>28</v>
      </c>
    </row>
    <row r="1041" spans="1:17" x14ac:dyDescent="0.25">
      <c r="A1041" s="35">
        <f t="shared" si="97"/>
        <v>200000</v>
      </c>
      <c r="B1041" s="8">
        <f t="shared" si="98"/>
        <v>44950</v>
      </c>
      <c r="C1041" s="8">
        <f t="shared" si="99"/>
        <v>44907</v>
      </c>
      <c r="D1041" s="38">
        <f t="shared" si="100"/>
        <v>289886.09999999998</v>
      </c>
      <c r="E1041" s="39">
        <f t="shared" si="101"/>
        <v>2</v>
      </c>
      <c r="F1041" s="42" t="s">
        <v>125</v>
      </c>
      <c r="G1041" s="42" t="s">
        <v>2045</v>
      </c>
      <c r="H1041" s="42" t="s">
        <v>2046</v>
      </c>
      <c r="I1041" s="42" t="s">
        <v>102</v>
      </c>
      <c r="J1041" s="44">
        <v>44950</v>
      </c>
      <c r="K1041" s="43">
        <v>200000</v>
      </c>
      <c r="L1041" s="44">
        <v>44907</v>
      </c>
      <c r="M1041" s="8" t="str">
        <f>VLOOKUP(MONTH($J1041),Lookup!$A$2:$B$13,2,0)&amp;" "&amp;YEAR($J1041)</f>
        <v>Jan 2023</v>
      </c>
      <c r="N1041" s="34">
        <f t="shared" si="96"/>
        <v>44950</v>
      </c>
      <c r="O1041" s="8">
        <f>IF(ISERROR(VLOOKUP($I1041,Lookup!$H$2:$I$11,2,0)),"",VLOOKUP($I1041,Lookup!$H$2:$I$11,2,0))</f>
        <v>0.1</v>
      </c>
      <c r="P1041" s="8">
        <f>COUNTIF(J$4:J1041,J1041)</f>
        <v>4</v>
      </c>
      <c r="Q1041" s="8">
        <f>COUNTIF(K$4:K1041,K1041)</f>
        <v>25</v>
      </c>
    </row>
    <row r="1042" spans="1:17" ht="30" x14ac:dyDescent="0.25">
      <c r="A1042" s="35">
        <f t="shared" si="97"/>
        <v>350001</v>
      </c>
      <c r="B1042" s="8">
        <f t="shared" si="98"/>
        <v>45022</v>
      </c>
      <c r="C1042" s="8">
        <f t="shared" si="99"/>
        <v>44908</v>
      </c>
      <c r="D1042" s="38">
        <f t="shared" si="100"/>
        <v>439938.02</v>
      </c>
      <c r="E1042" s="39">
        <f t="shared" si="101"/>
        <v>12</v>
      </c>
      <c r="F1042" s="42" t="s">
        <v>103</v>
      </c>
      <c r="G1042" s="42" t="s">
        <v>2047</v>
      </c>
      <c r="H1042" s="42" t="s">
        <v>2047</v>
      </c>
      <c r="I1042" s="42" t="s">
        <v>105</v>
      </c>
      <c r="J1042" s="44">
        <v>45022</v>
      </c>
      <c r="K1042" s="43">
        <v>350001</v>
      </c>
      <c r="L1042" s="44">
        <v>44908</v>
      </c>
      <c r="M1042" s="8" t="str">
        <f>VLOOKUP(MONTH($J1042),Lookup!$A$2:$B$13,2,0)&amp;" "&amp;YEAR($J1042)</f>
        <v>Apr 2023</v>
      </c>
      <c r="N1042" s="34">
        <f t="shared" si="96"/>
        <v>45022</v>
      </c>
      <c r="O1042" s="8">
        <f>IF(ISERROR(VLOOKUP($I1042,Lookup!$H$2:$I$11,2,0)),"",VLOOKUP($I1042,Lookup!$H$2:$I$11,2,0))</f>
        <v>0.02</v>
      </c>
      <c r="P1042" s="8">
        <f>COUNTIF(J$4:J1042,J1042)</f>
        <v>3</v>
      </c>
      <c r="Q1042" s="8">
        <f>COUNTIF(K$4:K1042,K1042)</f>
        <v>4</v>
      </c>
    </row>
    <row r="1043" spans="1:17" x14ac:dyDescent="0.25">
      <c r="A1043" s="35">
        <f t="shared" si="97"/>
        <v>100001</v>
      </c>
      <c r="B1043" s="8">
        <f t="shared" si="98"/>
        <v>44957</v>
      </c>
      <c r="C1043" s="8">
        <f t="shared" si="99"/>
        <v>44910</v>
      </c>
      <c r="D1043" s="38">
        <f t="shared" si="100"/>
        <v>190004.02</v>
      </c>
      <c r="E1043" s="39">
        <f t="shared" si="101"/>
        <v>5</v>
      </c>
      <c r="F1043" s="42" t="s">
        <v>137</v>
      </c>
      <c r="G1043" s="42" t="s">
        <v>2048</v>
      </c>
      <c r="H1043" s="42" t="s">
        <v>2049</v>
      </c>
      <c r="I1043" s="42" t="s">
        <v>105</v>
      </c>
      <c r="J1043" s="44">
        <v>44957</v>
      </c>
      <c r="K1043" s="43">
        <v>100001</v>
      </c>
      <c r="L1043" s="44">
        <v>44910</v>
      </c>
      <c r="M1043" s="8" t="str">
        <f>VLOOKUP(MONTH($J1043),Lookup!$A$2:$B$13,2,0)&amp;" "&amp;YEAR($J1043)</f>
        <v>Jan 2023</v>
      </c>
      <c r="N1043" s="34">
        <f t="shared" si="96"/>
        <v>44957</v>
      </c>
      <c r="O1043" s="8">
        <f>IF(ISERROR(VLOOKUP($I1043,Lookup!$H$2:$I$11,2,0)),"",VLOOKUP($I1043,Lookup!$H$2:$I$11,2,0))</f>
        <v>0.02</v>
      </c>
      <c r="P1043" s="8">
        <f>COUNTIF(J$4:J1043,J1043)</f>
        <v>69</v>
      </c>
      <c r="Q1043" s="8">
        <f>COUNTIF(K$4:K1043,K1043)</f>
        <v>67</v>
      </c>
    </row>
    <row r="1044" spans="1:17" x14ac:dyDescent="0.25">
      <c r="A1044" s="35">
        <f t="shared" si="97"/>
        <v>50000</v>
      </c>
      <c r="B1044" s="8">
        <f t="shared" si="98"/>
        <v>44928</v>
      </c>
      <c r="C1044" s="8">
        <f t="shared" si="99"/>
        <v>44907</v>
      </c>
      <c r="D1044" s="38">
        <f t="shared" si="100"/>
        <v>139990.01999999999</v>
      </c>
      <c r="E1044" s="39">
        <f t="shared" si="101"/>
        <v>20</v>
      </c>
      <c r="F1044" s="42" t="s">
        <v>349</v>
      </c>
      <c r="G1044" s="42" t="s">
        <v>2050</v>
      </c>
      <c r="H1044" s="42" t="s">
        <v>2051</v>
      </c>
      <c r="I1044" s="42" t="s">
        <v>105</v>
      </c>
      <c r="J1044" s="44">
        <v>44928</v>
      </c>
      <c r="K1044" s="43">
        <v>50000</v>
      </c>
      <c r="L1044" s="44">
        <v>44907</v>
      </c>
      <c r="M1044" s="8" t="str">
        <f>VLOOKUP(MONTH($J1044),Lookup!$A$2:$B$13,2,0)&amp;" "&amp;YEAR($J1044)</f>
        <v>Jan 2023</v>
      </c>
      <c r="N1044" s="34">
        <f t="shared" si="96"/>
        <v>44928</v>
      </c>
      <c r="O1044" s="8">
        <f>IF(ISERROR(VLOOKUP($I1044,Lookup!$H$2:$I$11,2,0)),"",VLOOKUP($I1044,Lookup!$H$2:$I$11,2,0))</f>
        <v>0.02</v>
      </c>
      <c r="P1044" s="8">
        <f>COUNTIF(J$4:J1044,J1044)</f>
        <v>28</v>
      </c>
      <c r="Q1044" s="8">
        <f>COUNTIF(K$4:K1044,K1044)</f>
        <v>127</v>
      </c>
    </row>
    <row r="1045" spans="1:17" x14ac:dyDescent="0.25">
      <c r="A1045" s="35">
        <f t="shared" si="97"/>
        <v>60000</v>
      </c>
      <c r="B1045" s="8">
        <f t="shared" si="98"/>
        <v>44958</v>
      </c>
      <c r="C1045" s="8">
        <f t="shared" si="99"/>
        <v>44908</v>
      </c>
      <c r="D1045" s="38">
        <f t="shared" si="100"/>
        <v>149926.01999999999</v>
      </c>
      <c r="E1045" s="39">
        <f t="shared" si="101"/>
        <v>10</v>
      </c>
      <c r="F1045" s="42" t="s">
        <v>392</v>
      </c>
      <c r="G1045" s="42" t="s">
        <v>2052</v>
      </c>
      <c r="H1045" s="42" t="s">
        <v>2053</v>
      </c>
      <c r="I1045" s="42" t="s">
        <v>105</v>
      </c>
      <c r="J1045" s="44">
        <v>44958</v>
      </c>
      <c r="K1045" s="43">
        <v>60000</v>
      </c>
      <c r="L1045" s="44">
        <v>44908</v>
      </c>
      <c r="M1045" s="8" t="str">
        <f>VLOOKUP(MONTH($J1045),Lookup!$A$2:$B$13,2,0)&amp;" "&amp;YEAR($J1045)</f>
        <v>Feb 2023</v>
      </c>
      <c r="N1045" s="34">
        <f t="shared" si="96"/>
        <v>44958</v>
      </c>
      <c r="O1045" s="8">
        <f>IF(ISERROR(VLOOKUP($I1045,Lookup!$H$2:$I$11,2,0)),"",VLOOKUP($I1045,Lookup!$H$2:$I$11,2,0))</f>
        <v>0.02</v>
      </c>
      <c r="P1045" s="8">
        <f>COUNTIF(J$4:J1045,J1045)</f>
        <v>28</v>
      </c>
      <c r="Q1045" s="8">
        <f>COUNTIF(K$4:K1045,K1045)</f>
        <v>32</v>
      </c>
    </row>
    <row r="1046" spans="1:17" x14ac:dyDescent="0.25">
      <c r="A1046" s="35">
        <f t="shared" si="97"/>
        <v>40000</v>
      </c>
      <c r="B1046" s="8">
        <f t="shared" si="98"/>
        <v>44942</v>
      </c>
      <c r="C1046" s="8">
        <f t="shared" si="99"/>
        <v>44909</v>
      </c>
      <c r="D1046" s="38">
        <f t="shared" si="100"/>
        <v>129886.02</v>
      </c>
      <c r="E1046" s="39">
        <f t="shared" si="101"/>
        <v>10</v>
      </c>
      <c r="F1046" s="42" t="s">
        <v>13</v>
      </c>
      <c r="G1046" s="42" t="s">
        <v>2054</v>
      </c>
      <c r="H1046" s="42" t="s">
        <v>2055</v>
      </c>
      <c r="I1046" s="42" t="s">
        <v>105</v>
      </c>
      <c r="J1046" s="44">
        <v>44942</v>
      </c>
      <c r="K1046" s="43">
        <v>40000</v>
      </c>
      <c r="L1046" s="44">
        <v>44909</v>
      </c>
      <c r="M1046" s="8" t="str">
        <f>VLOOKUP(MONTH($J1046),Lookup!$A$2:$B$13,2,0)&amp;" "&amp;YEAR($J1046)</f>
        <v>Jan 2023</v>
      </c>
      <c r="N1046" s="34">
        <f t="shared" si="96"/>
        <v>44942</v>
      </c>
      <c r="O1046" s="8">
        <f>IF(ISERROR(VLOOKUP($I1046,Lookup!$H$2:$I$11,2,0)),"",VLOOKUP($I1046,Lookup!$H$2:$I$11,2,0))</f>
        <v>0.02</v>
      </c>
      <c r="P1046" s="8">
        <f>COUNTIF(J$4:J1046,J1046)</f>
        <v>32</v>
      </c>
      <c r="Q1046" s="8">
        <f>COUNTIF(K$4:K1046,K1046)</f>
        <v>3</v>
      </c>
    </row>
    <row r="1047" spans="1:17" x14ac:dyDescent="0.25">
      <c r="A1047" s="35">
        <f t="shared" si="97"/>
        <v>70000</v>
      </c>
      <c r="B1047" s="8">
        <f t="shared" si="98"/>
        <v>44958</v>
      </c>
      <c r="C1047" s="8">
        <f t="shared" si="99"/>
        <v>44908</v>
      </c>
      <c r="D1047" s="38">
        <f t="shared" si="100"/>
        <v>159906.01999999999</v>
      </c>
      <c r="E1047" s="39">
        <f t="shared" si="101"/>
        <v>18</v>
      </c>
      <c r="F1047" s="42" t="s">
        <v>134</v>
      </c>
      <c r="G1047" s="42" t="s">
        <v>2056</v>
      </c>
      <c r="H1047" s="42" t="s">
        <v>2057</v>
      </c>
      <c r="I1047" s="42" t="s">
        <v>105</v>
      </c>
      <c r="J1047" s="44">
        <v>44958</v>
      </c>
      <c r="K1047" s="43">
        <v>70000</v>
      </c>
      <c r="L1047" s="44">
        <v>44908</v>
      </c>
      <c r="M1047" s="8" t="str">
        <f>VLOOKUP(MONTH($J1047),Lookup!$A$2:$B$13,2,0)&amp;" "&amp;YEAR($J1047)</f>
        <v>Feb 2023</v>
      </c>
      <c r="N1047" s="34">
        <f t="shared" si="96"/>
        <v>44958</v>
      </c>
      <c r="O1047" s="8">
        <f>IF(ISERROR(VLOOKUP($I1047,Lookup!$H$2:$I$11,2,0)),"",VLOOKUP($I1047,Lookup!$H$2:$I$11,2,0))</f>
        <v>0.02</v>
      </c>
      <c r="P1047" s="8">
        <f>COUNTIF(J$4:J1047,J1047)</f>
        <v>29</v>
      </c>
      <c r="Q1047" s="8">
        <f>COUNTIF(K$4:K1047,K1047)</f>
        <v>11</v>
      </c>
    </row>
    <row r="1048" spans="1:17" ht="30" x14ac:dyDescent="0.25">
      <c r="A1048" s="35">
        <f t="shared" si="97"/>
        <v>80000</v>
      </c>
      <c r="B1048" s="8">
        <f t="shared" si="98"/>
        <v>44927</v>
      </c>
      <c r="C1048" s="8">
        <f t="shared" si="99"/>
        <v>44904</v>
      </c>
      <c r="D1048" s="38">
        <f t="shared" si="100"/>
        <v>169886.02</v>
      </c>
      <c r="E1048" s="39">
        <f t="shared" si="101"/>
        <v>13</v>
      </c>
      <c r="F1048" s="42" t="s">
        <v>134</v>
      </c>
      <c r="G1048" s="42" t="s">
        <v>2058</v>
      </c>
      <c r="H1048" s="42" t="s">
        <v>2059</v>
      </c>
      <c r="I1048" s="42" t="s">
        <v>105</v>
      </c>
      <c r="J1048" s="44">
        <v>44927</v>
      </c>
      <c r="K1048" s="43">
        <v>80000</v>
      </c>
      <c r="L1048" s="44">
        <v>44904</v>
      </c>
      <c r="M1048" s="8" t="str">
        <f>VLOOKUP(MONTH($J1048),Lookup!$A$2:$B$13,2,0)&amp;" "&amp;YEAR($J1048)</f>
        <v>Jan 2023</v>
      </c>
      <c r="N1048" s="34">
        <f t="shared" si="96"/>
        <v>44927</v>
      </c>
      <c r="O1048" s="8">
        <f>IF(ISERROR(VLOOKUP($I1048,Lookup!$H$2:$I$11,2,0)),"",VLOOKUP($I1048,Lookup!$H$2:$I$11,2,0))</f>
        <v>0.02</v>
      </c>
      <c r="P1048" s="8">
        <f>COUNTIF(J$4:J1048,J1048)</f>
        <v>41</v>
      </c>
      <c r="Q1048" s="8">
        <f>COUNTIF(K$4:K1048,K1048)</f>
        <v>14</v>
      </c>
    </row>
    <row r="1049" spans="1:17" x14ac:dyDescent="0.25">
      <c r="A1049" s="35">
        <f t="shared" si="97"/>
        <v>75000</v>
      </c>
      <c r="B1049" s="8">
        <f t="shared" si="98"/>
        <v>44938</v>
      </c>
      <c r="C1049" s="8">
        <f t="shared" si="99"/>
        <v>44907</v>
      </c>
      <c r="D1049" s="38">
        <f t="shared" si="100"/>
        <v>164885.01999999999</v>
      </c>
      <c r="E1049" s="39">
        <f t="shared" si="101"/>
        <v>6</v>
      </c>
      <c r="F1049" s="42" t="s">
        <v>188</v>
      </c>
      <c r="G1049" s="42" t="s">
        <v>2060</v>
      </c>
      <c r="H1049" s="42" t="s">
        <v>2061</v>
      </c>
      <c r="I1049" s="42" t="s">
        <v>105</v>
      </c>
      <c r="J1049" s="44">
        <v>44938</v>
      </c>
      <c r="K1049" s="43">
        <v>75000</v>
      </c>
      <c r="L1049" s="44">
        <v>44907</v>
      </c>
      <c r="M1049" s="8" t="str">
        <f>VLOOKUP(MONTH($J1049),Lookup!$A$2:$B$13,2,0)&amp;" "&amp;YEAR($J1049)</f>
        <v>Jan 2023</v>
      </c>
      <c r="N1049" s="34">
        <f t="shared" si="96"/>
        <v>44938</v>
      </c>
      <c r="O1049" s="8">
        <f>IF(ISERROR(VLOOKUP($I1049,Lookup!$H$2:$I$11,2,0)),"",VLOOKUP($I1049,Lookup!$H$2:$I$11,2,0))</f>
        <v>0.02</v>
      </c>
      <c r="P1049" s="8">
        <f>COUNTIF(J$4:J1049,J1049)</f>
        <v>11</v>
      </c>
      <c r="Q1049" s="8">
        <f>COUNTIF(K$4:K1049,K1049)</f>
        <v>29</v>
      </c>
    </row>
    <row r="1050" spans="1:17" x14ac:dyDescent="0.25">
      <c r="A1050" s="35">
        <f t="shared" si="97"/>
        <v>60000</v>
      </c>
      <c r="B1050" s="8">
        <f t="shared" si="98"/>
        <v>44958</v>
      </c>
      <c r="C1050" s="8">
        <f t="shared" si="99"/>
        <v>44910</v>
      </c>
      <c r="D1050" s="38">
        <f t="shared" si="100"/>
        <v>149931.01999999999</v>
      </c>
      <c r="E1050" s="39">
        <f t="shared" si="101"/>
        <v>22</v>
      </c>
      <c r="F1050" s="42" t="s">
        <v>134</v>
      </c>
      <c r="G1050" s="42" t="s">
        <v>2062</v>
      </c>
      <c r="H1050" s="42" t="s">
        <v>2063</v>
      </c>
      <c r="I1050" s="42" t="s">
        <v>105</v>
      </c>
      <c r="J1050" s="44">
        <v>44958</v>
      </c>
      <c r="K1050" s="43">
        <v>60000</v>
      </c>
      <c r="L1050" s="44">
        <v>44910</v>
      </c>
      <c r="M1050" s="8" t="str">
        <f>VLOOKUP(MONTH($J1050),Lookup!$A$2:$B$13,2,0)&amp;" "&amp;YEAR($J1050)</f>
        <v>Feb 2023</v>
      </c>
      <c r="N1050" s="34">
        <f t="shared" si="96"/>
        <v>44958</v>
      </c>
      <c r="O1050" s="8">
        <f>IF(ISERROR(VLOOKUP($I1050,Lookup!$H$2:$I$11,2,0)),"",VLOOKUP($I1050,Lookup!$H$2:$I$11,2,0))</f>
        <v>0.02</v>
      </c>
      <c r="P1050" s="8">
        <f>COUNTIF(J$4:J1050,J1050)</f>
        <v>30</v>
      </c>
      <c r="Q1050" s="8">
        <f>COUNTIF(K$4:K1050,K1050)</f>
        <v>33</v>
      </c>
    </row>
    <row r="1051" spans="1:17" ht="30" x14ac:dyDescent="0.25">
      <c r="A1051" s="35">
        <f t="shared" si="97"/>
        <v>50000</v>
      </c>
      <c r="B1051" s="8">
        <f t="shared" si="98"/>
        <v>44957</v>
      </c>
      <c r="C1051" s="8">
        <f t="shared" si="99"/>
        <v>44908</v>
      </c>
      <c r="D1051" s="38">
        <f t="shared" si="100"/>
        <v>140063.01999999999</v>
      </c>
      <c r="E1051" s="39">
        <f t="shared" si="101"/>
        <v>14</v>
      </c>
      <c r="F1051" s="42" t="s">
        <v>176</v>
      </c>
      <c r="G1051" s="42" t="s">
        <v>2064</v>
      </c>
      <c r="H1051" s="42" t="s">
        <v>2065</v>
      </c>
      <c r="I1051" s="42" t="s">
        <v>105</v>
      </c>
      <c r="J1051" s="44">
        <v>44957</v>
      </c>
      <c r="K1051" s="43">
        <v>50000</v>
      </c>
      <c r="L1051" s="44">
        <v>44908</v>
      </c>
      <c r="M1051" s="8" t="str">
        <f>VLOOKUP(MONTH($J1051),Lookup!$A$2:$B$13,2,0)&amp;" "&amp;YEAR($J1051)</f>
        <v>Jan 2023</v>
      </c>
      <c r="N1051" s="34">
        <f t="shared" si="96"/>
        <v>44957</v>
      </c>
      <c r="O1051" s="8">
        <f>IF(ISERROR(VLOOKUP($I1051,Lookup!$H$2:$I$11,2,0)),"",VLOOKUP($I1051,Lookup!$H$2:$I$11,2,0))</f>
        <v>0.02</v>
      </c>
      <c r="P1051" s="8">
        <f>COUNTIF(J$4:J1051,J1051)</f>
        <v>70</v>
      </c>
      <c r="Q1051" s="8">
        <f>COUNTIF(K$4:K1051,K1051)</f>
        <v>128</v>
      </c>
    </row>
    <row r="1052" spans="1:17" x14ac:dyDescent="0.25">
      <c r="A1052" s="35">
        <f t="shared" si="97"/>
        <v>50000</v>
      </c>
      <c r="B1052" s="8">
        <f t="shared" si="98"/>
        <v>44957</v>
      </c>
      <c r="C1052" s="8">
        <f t="shared" si="99"/>
        <v>44909</v>
      </c>
      <c r="D1052" s="38">
        <f t="shared" si="100"/>
        <v>140066.01999999999</v>
      </c>
      <c r="E1052" s="39">
        <f t="shared" si="101"/>
        <v>12</v>
      </c>
      <c r="F1052" s="42" t="s">
        <v>293</v>
      </c>
      <c r="G1052" s="42" t="s">
        <v>2066</v>
      </c>
      <c r="H1052" s="42" t="s">
        <v>2067</v>
      </c>
      <c r="I1052" s="42" t="s">
        <v>105</v>
      </c>
      <c r="J1052" s="44">
        <v>44957</v>
      </c>
      <c r="K1052" s="43">
        <v>50000</v>
      </c>
      <c r="L1052" s="44">
        <v>44909</v>
      </c>
      <c r="M1052" s="8" t="str">
        <f>VLOOKUP(MONTH($J1052),Lookup!$A$2:$B$13,2,0)&amp;" "&amp;YEAR($J1052)</f>
        <v>Jan 2023</v>
      </c>
      <c r="N1052" s="34">
        <f t="shared" si="96"/>
        <v>44957</v>
      </c>
      <c r="O1052" s="8">
        <f>IF(ISERROR(VLOOKUP($I1052,Lookup!$H$2:$I$11,2,0)),"",VLOOKUP($I1052,Lookup!$H$2:$I$11,2,0))</f>
        <v>0.02</v>
      </c>
      <c r="P1052" s="8">
        <f>COUNTIF(J$4:J1052,J1052)</f>
        <v>71</v>
      </c>
      <c r="Q1052" s="8">
        <f>COUNTIF(K$4:K1052,K1052)</f>
        <v>129</v>
      </c>
    </row>
    <row r="1053" spans="1:17" x14ac:dyDescent="0.25">
      <c r="A1053" s="35">
        <f t="shared" si="97"/>
        <v>90000</v>
      </c>
      <c r="B1053" s="8">
        <f t="shared" si="98"/>
        <v>44986</v>
      </c>
      <c r="C1053" s="8">
        <f t="shared" si="99"/>
        <v>44908</v>
      </c>
      <c r="D1053" s="38">
        <f t="shared" si="100"/>
        <v>179912.1</v>
      </c>
      <c r="E1053" s="39">
        <f t="shared" si="101"/>
        <v>10</v>
      </c>
      <c r="F1053" s="42" t="s">
        <v>296</v>
      </c>
      <c r="G1053" s="42" t="s">
        <v>2068</v>
      </c>
      <c r="H1053" s="42" t="s">
        <v>2069</v>
      </c>
      <c r="I1053" s="42" t="s">
        <v>102</v>
      </c>
      <c r="J1053" s="44">
        <v>44986</v>
      </c>
      <c r="K1053" s="43">
        <v>90000</v>
      </c>
      <c r="L1053" s="44">
        <v>44908</v>
      </c>
      <c r="M1053" s="8" t="str">
        <f>VLOOKUP(MONTH($J1053),Lookup!$A$2:$B$13,2,0)&amp;" "&amp;YEAR($J1053)</f>
        <v>Mar 2023</v>
      </c>
      <c r="N1053" s="34">
        <f t="shared" si="96"/>
        <v>44986</v>
      </c>
      <c r="O1053" s="8">
        <f>IF(ISERROR(VLOOKUP($I1053,Lookup!$H$2:$I$11,2,0)),"",VLOOKUP($I1053,Lookup!$H$2:$I$11,2,0))</f>
        <v>0.1</v>
      </c>
      <c r="P1053" s="8">
        <f>COUNTIF(J$4:J1053,J1053)</f>
        <v>11</v>
      </c>
      <c r="Q1053" s="8">
        <f>COUNTIF(K$4:K1053,K1053)</f>
        <v>7</v>
      </c>
    </row>
    <row r="1054" spans="1:17" x14ac:dyDescent="0.25">
      <c r="A1054" s="35">
        <f t="shared" si="97"/>
        <v>1000001</v>
      </c>
      <c r="B1054" s="8">
        <f t="shared" si="98"/>
        <v>44904</v>
      </c>
      <c r="C1054" s="8">
        <f t="shared" si="99"/>
        <v>44909</v>
      </c>
      <c r="D1054" s="38">
        <f t="shared" si="100"/>
        <v>1089825.1000000001</v>
      </c>
      <c r="E1054" s="39">
        <f t="shared" si="101"/>
        <v>0</v>
      </c>
      <c r="F1054" s="42" t="s">
        <v>108</v>
      </c>
      <c r="G1054" s="42" t="s">
        <v>2070</v>
      </c>
      <c r="H1054" s="42" t="s">
        <v>2071</v>
      </c>
      <c r="I1054" s="42" t="s">
        <v>102</v>
      </c>
      <c r="J1054" s="44">
        <v>44904</v>
      </c>
      <c r="K1054" s="43">
        <v>1000001</v>
      </c>
      <c r="L1054" s="44">
        <v>44909</v>
      </c>
      <c r="M1054" s="8" t="str">
        <f>VLOOKUP(MONTH($J1054),Lookup!$A$2:$B$13,2,0)&amp;" "&amp;YEAR($J1054)</f>
        <v>Dec 2022</v>
      </c>
      <c r="N1054" s="34">
        <f t="shared" si="96"/>
        <v>44904</v>
      </c>
      <c r="O1054" s="8">
        <f>IF(ISERROR(VLOOKUP($I1054,Lookup!$H$2:$I$11,2,0)),"",VLOOKUP($I1054,Lookup!$H$2:$I$11,2,0))</f>
        <v>0.1</v>
      </c>
      <c r="P1054" s="8">
        <f>COUNTIF(J$4:J1054,J1054)</f>
        <v>8</v>
      </c>
      <c r="Q1054" s="8">
        <f>COUNTIF(K$4:K1054,K1054)</f>
        <v>3</v>
      </c>
    </row>
    <row r="1055" spans="1:17" ht="30" x14ac:dyDescent="0.25">
      <c r="A1055" s="35">
        <f t="shared" si="97"/>
        <v>50000</v>
      </c>
      <c r="B1055" s="8">
        <f t="shared" si="98"/>
        <v>44957</v>
      </c>
      <c r="C1055" s="8">
        <f t="shared" si="99"/>
        <v>44909</v>
      </c>
      <c r="D1055" s="38">
        <f t="shared" si="100"/>
        <v>140068.01999999999</v>
      </c>
      <c r="E1055" s="39">
        <f t="shared" si="101"/>
        <v>11</v>
      </c>
      <c r="F1055" s="42" t="s">
        <v>293</v>
      </c>
      <c r="G1055" s="42" t="s">
        <v>2072</v>
      </c>
      <c r="H1055" s="42" t="s">
        <v>2073</v>
      </c>
      <c r="I1055" s="42" t="s">
        <v>105</v>
      </c>
      <c r="J1055" s="44">
        <v>44957</v>
      </c>
      <c r="K1055" s="43">
        <v>50000</v>
      </c>
      <c r="L1055" s="44">
        <v>44909</v>
      </c>
      <c r="M1055" s="8" t="str">
        <f>VLOOKUP(MONTH($J1055),Lookup!$A$2:$B$13,2,0)&amp;" "&amp;YEAR($J1055)</f>
        <v>Jan 2023</v>
      </c>
      <c r="N1055" s="34">
        <f t="shared" si="96"/>
        <v>44957</v>
      </c>
      <c r="O1055" s="8">
        <f>IF(ISERROR(VLOOKUP($I1055,Lookup!$H$2:$I$11,2,0)),"",VLOOKUP($I1055,Lookup!$H$2:$I$11,2,0))</f>
        <v>0.02</v>
      </c>
      <c r="P1055" s="8">
        <f>COUNTIF(J$4:J1055,J1055)</f>
        <v>72</v>
      </c>
      <c r="Q1055" s="8">
        <f>COUNTIF(K$4:K1055,K1055)</f>
        <v>130</v>
      </c>
    </row>
    <row r="1056" spans="1:17" x14ac:dyDescent="0.25">
      <c r="A1056" s="35">
        <f t="shared" si="97"/>
        <v>75000</v>
      </c>
      <c r="B1056" s="8">
        <f t="shared" si="98"/>
        <v>44939</v>
      </c>
      <c r="C1056" s="8">
        <f t="shared" si="99"/>
        <v>44910</v>
      </c>
      <c r="D1056" s="38">
        <f t="shared" si="100"/>
        <v>164888.01999999999</v>
      </c>
      <c r="E1056" s="39">
        <f t="shared" si="101"/>
        <v>10</v>
      </c>
      <c r="F1056" s="42" t="s">
        <v>153</v>
      </c>
      <c r="G1056" s="42" t="s">
        <v>2074</v>
      </c>
      <c r="H1056" s="42" t="s">
        <v>2075</v>
      </c>
      <c r="I1056" s="42" t="s">
        <v>105</v>
      </c>
      <c r="J1056" s="44">
        <v>44939</v>
      </c>
      <c r="K1056" s="43">
        <v>75000</v>
      </c>
      <c r="L1056" s="44">
        <v>44910</v>
      </c>
      <c r="M1056" s="8" t="str">
        <f>VLOOKUP(MONTH($J1056),Lookup!$A$2:$B$13,2,0)&amp;" "&amp;YEAR($J1056)</f>
        <v>Jan 2023</v>
      </c>
      <c r="N1056" s="34">
        <f t="shared" si="96"/>
        <v>44939</v>
      </c>
      <c r="O1056" s="8">
        <f>IF(ISERROR(VLOOKUP($I1056,Lookup!$H$2:$I$11,2,0)),"",VLOOKUP($I1056,Lookup!$H$2:$I$11,2,0))</f>
        <v>0.02</v>
      </c>
      <c r="P1056" s="8">
        <f>COUNTIF(J$4:J1056,J1056)</f>
        <v>9</v>
      </c>
      <c r="Q1056" s="8">
        <f>COUNTIF(K$4:K1056,K1056)</f>
        <v>30</v>
      </c>
    </row>
    <row r="1057" spans="1:17" x14ac:dyDescent="0.25">
      <c r="A1057" s="35">
        <f t="shared" si="97"/>
        <v>75000</v>
      </c>
      <c r="B1057" s="8">
        <f t="shared" si="98"/>
        <v>44986</v>
      </c>
      <c r="C1057" s="8">
        <f t="shared" si="99"/>
        <v>44964</v>
      </c>
      <c r="D1057" s="38">
        <f t="shared" si="100"/>
        <v>164993.01999999999</v>
      </c>
      <c r="E1057" s="39">
        <f t="shared" si="101"/>
        <v>20</v>
      </c>
      <c r="F1057" s="42" t="s">
        <v>281</v>
      </c>
      <c r="G1057" s="42" t="s">
        <v>2076</v>
      </c>
      <c r="H1057" s="42" t="s">
        <v>2077</v>
      </c>
      <c r="I1057" s="42" t="s">
        <v>105</v>
      </c>
      <c r="J1057" s="44">
        <v>44986</v>
      </c>
      <c r="K1057" s="43">
        <v>75000</v>
      </c>
      <c r="L1057" s="44">
        <v>44964</v>
      </c>
      <c r="M1057" s="8" t="str">
        <f>VLOOKUP(MONTH($J1057),Lookup!$A$2:$B$13,2,0)&amp;" "&amp;YEAR($J1057)</f>
        <v>Mar 2023</v>
      </c>
      <c r="N1057" s="34">
        <f t="shared" si="96"/>
        <v>44986</v>
      </c>
      <c r="O1057" s="8">
        <f>IF(ISERROR(VLOOKUP($I1057,Lookup!$H$2:$I$11,2,0)),"",VLOOKUP($I1057,Lookup!$H$2:$I$11,2,0))</f>
        <v>0.02</v>
      </c>
      <c r="P1057" s="8">
        <f>COUNTIF(J$4:J1057,J1057)</f>
        <v>12</v>
      </c>
      <c r="Q1057" s="8">
        <f>COUNTIF(K$4:K1057,K1057)</f>
        <v>31</v>
      </c>
    </row>
    <row r="1058" spans="1:17" x14ac:dyDescent="0.25">
      <c r="A1058" s="35">
        <f t="shared" si="97"/>
        <v>100001</v>
      </c>
      <c r="B1058" s="8">
        <f t="shared" si="98"/>
        <v>44984</v>
      </c>
      <c r="C1058" s="8">
        <f t="shared" si="99"/>
        <v>44908</v>
      </c>
      <c r="D1058" s="38">
        <f t="shared" si="100"/>
        <v>189963.02</v>
      </c>
      <c r="E1058" s="39">
        <f t="shared" si="101"/>
        <v>20</v>
      </c>
      <c r="F1058" s="42" t="s">
        <v>254</v>
      </c>
      <c r="G1058" s="42" t="s">
        <v>2078</v>
      </c>
      <c r="H1058" s="42" t="s">
        <v>2079</v>
      </c>
      <c r="I1058" s="42" t="s">
        <v>105</v>
      </c>
      <c r="J1058" s="44">
        <v>44984</v>
      </c>
      <c r="K1058" s="43">
        <v>100001</v>
      </c>
      <c r="L1058" s="44">
        <v>44908</v>
      </c>
      <c r="M1058" s="8" t="str">
        <f>VLOOKUP(MONTH($J1058),Lookup!$A$2:$B$13,2,0)&amp;" "&amp;YEAR($J1058)</f>
        <v>Feb 2023</v>
      </c>
      <c r="N1058" s="34">
        <f t="shared" si="96"/>
        <v>44984</v>
      </c>
      <c r="O1058" s="8">
        <f>IF(ISERROR(VLOOKUP($I1058,Lookup!$H$2:$I$11,2,0)),"",VLOOKUP($I1058,Lookup!$H$2:$I$11,2,0))</f>
        <v>0.02</v>
      </c>
      <c r="P1058" s="8">
        <f>COUNTIF(J$4:J1058,J1058)</f>
        <v>2</v>
      </c>
      <c r="Q1058" s="8">
        <f>COUNTIF(K$4:K1058,K1058)</f>
        <v>68</v>
      </c>
    </row>
    <row r="1059" spans="1:17" x14ac:dyDescent="0.25">
      <c r="A1059" s="35">
        <f t="shared" si="97"/>
        <v>200000</v>
      </c>
      <c r="B1059" s="8">
        <f t="shared" si="98"/>
        <v>44926</v>
      </c>
      <c r="C1059" s="8">
        <f t="shared" si="99"/>
        <v>44908</v>
      </c>
      <c r="D1059" s="38">
        <f t="shared" si="100"/>
        <v>289958.02</v>
      </c>
      <c r="E1059" s="39">
        <f t="shared" si="101"/>
        <v>11</v>
      </c>
      <c r="F1059" s="42" t="s">
        <v>111</v>
      </c>
      <c r="G1059" s="42" t="s">
        <v>2080</v>
      </c>
      <c r="H1059" s="42" t="s">
        <v>2081</v>
      </c>
      <c r="I1059" s="42" t="s">
        <v>105</v>
      </c>
      <c r="J1059" s="44">
        <v>44926</v>
      </c>
      <c r="K1059" s="43">
        <v>200000</v>
      </c>
      <c r="L1059" s="44">
        <v>44908</v>
      </c>
      <c r="M1059" s="8" t="str">
        <f>VLOOKUP(MONTH($J1059),Lookup!$A$2:$B$13,2,0)&amp;" "&amp;YEAR($J1059)</f>
        <v>Dec 2022</v>
      </c>
      <c r="N1059" s="34">
        <f t="shared" si="96"/>
        <v>44926</v>
      </c>
      <c r="O1059" s="8">
        <f>IF(ISERROR(VLOOKUP($I1059,Lookup!$H$2:$I$11,2,0)),"",VLOOKUP($I1059,Lookup!$H$2:$I$11,2,0))</f>
        <v>0.02</v>
      </c>
      <c r="P1059" s="8">
        <f>COUNTIF(J$4:J1059,J1059)</f>
        <v>98</v>
      </c>
      <c r="Q1059" s="8">
        <f>COUNTIF(K$4:K1059,K1059)</f>
        <v>26</v>
      </c>
    </row>
    <row r="1060" spans="1:17" x14ac:dyDescent="0.25">
      <c r="A1060" s="35">
        <f t="shared" si="97"/>
        <v>60000</v>
      </c>
      <c r="B1060" s="8">
        <f t="shared" si="98"/>
        <v>44941</v>
      </c>
      <c r="C1060" s="8">
        <f t="shared" si="99"/>
        <v>44938</v>
      </c>
      <c r="D1060" s="38">
        <f t="shared" si="100"/>
        <v>149935.01999999999</v>
      </c>
      <c r="E1060" s="39">
        <f t="shared" si="101"/>
        <v>9</v>
      </c>
      <c r="F1060" s="42" t="s">
        <v>309</v>
      </c>
      <c r="G1060" s="42" t="s">
        <v>2082</v>
      </c>
      <c r="H1060" s="42" t="s">
        <v>2083</v>
      </c>
      <c r="I1060" s="42" t="s">
        <v>105</v>
      </c>
      <c r="J1060" s="44">
        <v>44941</v>
      </c>
      <c r="K1060" s="43">
        <v>60000</v>
      </c>
      <c r="L1060" s="44">
        <v>44938</v>
      </c>
      <c r="M1060" s="8" t="str">
        <f>VLOOKUP(MONTH($J1060),Lookup!$A$2:$B$13,2,0)&amp;" "&amp;YEAR($J1060)</f>
        <v>Jan 2023</v>
      </c>
      <c r="N1060" s="34">
        <f t="shared" si="96"/>
        <v>44941</v>
      </c>
      <c r="O1060" s="8">
        <f>IF(ISERROR(VLOOKUP($I1060,Lookup!$H$2:$I$11,2,0)),"",VLOOKUP($I1060,Lookup!$H$2:$I$11,2,0))</f>
        <v>0.02</v>
      </c>
      <c r="P1060" s="8">
        <f>COUNTIF(J$4:J1060,J1060)</f>
        <v>22</v>
      </c>
      <c r="Q1060" s="8">
        <f>COUNTIF(K$4:K1060,K1060)</f>
        <v>34</v>
      </c>
    </row>
    <row r="1061" spans="1:17" x14ac:dyDescent="0.25">
      <c r="A1061" s="35">
        <f t="shared" si="97"/>
        <v>10000</v>
      </c>
      <c r="B1061" s="8">
        <f t="shared" si="98"/>
        <v>44957</v>
      </c>
      <c r="C1061" s="8">
        <f t="shared" si="99"/>
        <v>44904</v>
      </c>
      <c r="D1061" s="38">
        <f t="shared" si="100"/>
        <v>99937.02</v>
      </c>
      <c r="E1061" s="39">
        <f t="shared" si="101"/>
        <v>22</v>
      </c>
      <c r="F1061" s="42" t="s">
        <v>268</v>
      </c>
      <c r="G1061" s="42" t="s">
        <v>2084</v>
      </c>
      <c r="H1061" s="42" t="s">
        <v>2085</v>
      </c>
      <c r="I1061" s="42" t="s">
        <v>105</v>
      </c>
      <c r="J1061" s="44">
        <v>44957</v>
      </c>
      <c r="K1061" s="43">
        <v>10000</v>
      </c>
      <c r="L1061" s="44">
        <v>44904</v>
      </c>
      <c r="M1061" s="8" t="str">
        <f>VLOOKUP(MONTH($J1061),Lookup!$A$2:$B$13,2,0)&amp;" "&amp;YEAR($J1061)</f>
        <v>Jan 2023</v>
      </c>
      <c r="N1061" s="34">
        <f t="shared" si="96"/>
        <v>44957</v>
      </c>
      <c r="O1061" s="8">
        <f>IF(ISERROR(VLOOKUP($I1061,Lookup!$H$2:$I$11,2,0)),"",VLOOKUP($I1061,Lookup!$H$2:$I$11,2,0))</f>
        <v>0.02</v>
      </c>
      <c r="P1061" s="8">
        <f>COUNTIF(J$4:J1061,J1061)</f>
        <v>73</v>
      </c>
      <c r="Q1061" s="8">
        <f>COUNTIF(K$4:K1061,K1061)</f>
        <v>3</v>
      </c>
    </row>
    <row r="1062" spans="1:17" x14ac:dyDescent="0.25">
      <c r="A1062" s="35">
        <f t="shared" si="97"/>
        <v>100001</v>
      </c>
      <c r="B1062" s="8">
        <f t="shared" si="98"/>
        <v>44985</v>
      </c>
      <c r="C1062" s="8">
        <f t="shared" si="99"/>
        <v>44931</v>
      </c>
      <c r="D1062" s="38">
        <f t="shared" si="100"/>
        <v>190023.02</v>
      </c>
      <c r="E1062" s="39">
        <f t="shared" si="101"/>
        <v>12</v>
      </c>
      <c r="F1062" s="42" t="s">
        <v>246</v>
      </c>
      <c r="G1062" s="42" t="s">
        <v>2086</v>
      </c>
      <c r="H1062" s="42" t="s">
        <v>2087</v>
      </c>
      <c r="I1062" s="42" t="s">
        <v>105</v>
      </c>
      <c r="J1062" s="44">
        <v>44985</v>
      </c>
      <c r="K1062" s="43">
        <v>100001</v>
      </c>
      <c r="L1062" s="44">
        <v>44931</v>
      </c>
      <c r="M1062" s="8" t="str">
        <f>VLOOKUP(MONTH($J1062),Lookup!$A$2:$B$13,2,0)&amp;" "&amp;YEAR($J1062)</f>
        <v>Feb 2023</v>
      </c>
      <c r="N1062" s="34">
        <f t="shared" si="96"/>
        <v>44985</v>
      </c>
      <c r="O1062" s="8">
        <f>IF(ISERROR(VLOOKUP($I1062,Lookup!$H$2:$I$11,2,0)),"",VLOOKUP($I1062,Lookup!$H$2:$I$11,2,0))</f>
        <v>0.02</v>
      </c>
      <c r="P1062" s="8">
        <f>COUNTIF(J$4:J1062,J1062)</f>
        <v>37</v>
      </c>
      <c r="Q1062" s="8">
        <f>COUNTIF(K$4:K1062,K1062)</f>
        <v>69</v>
      </c>
    </row>
    <row r="1063" spans="1:17" x14ac:dyDescent="0.25">
      <c r="A1063" s="35">
        <f t="shared" si="97"/>
        <v>100000</v>
      </c>
      <c r="B1063" s="8">
        <f t="shared" si="98"/>
        <v>44957</v>
      </c>
      <c r="C1063" s="8">
        <f t="shared" si="99"/>
        <v>44908</v>
      </c>
      <c r="D1063" s="38">
        <f t="shared" si="100"/>
        <v>189987.1</v>
      </c>
      <c r="E1063" s="39">
        <f t="shared" si="101"/>
        <v>8</v>
      </c>
      <c r="F1063" s="42" t="s">
        <v>193</v>
      </c>
      <c r="G1063" s="42" t="s">
        <v>2088</v>
      </c>
      <c r="H1063" s="42" t="s">
        <v>2089</v>
      </c>
      <c r="I1063" s="42" t="s">
        <v>102</v>
      </c>
      <c r="J1063" s="44">
        <v>44957</v>
      </c>
      <c r="K1063" s="43">
        <v>100000</v>
      </c>
      <c r="L1063" s="44">
        <v>44908</v>
      </c>
      <c r="M1063" s="8" t="str">
        <f>VLOOKUP(MONTH($J1063),Lookup!$A$2:$B$13,2,0)&amp;" "&amp;YEAR($J1063)</f>
        <v>Jan 2023</v>
      </c>
      <c r="N1063" s="34">
        <f t="shared" si="96"/>
        <v>44957</v>
      </c>
      <c r="O1063" s="8">
        <f>IF(ISERROR(VLOOKUP($I1063,Lookup!$H$2:$I$11,2,0)),"",VLOOKUP($I1063,Lookup!$H$2:$I$11,2,0))</f>
        <v>0.1</v>
      </c>
      <c r="P1063" s="8">
        <f>COUNTIF(J$4:J1063,J1063)</f>
        <v>74</v>
      </c>
      <c r="Q1063" s="8">
        <f>COUNTIF(K$4:K1063,K1063)</f>
        <v>48</v>
      </c>
    </row>
    <row r="1064" spans="1:17" x14ac:dyDescent="0.25">
      <c r="A1064" s="35">
        <f t="shared" si="97"/>
        <v>75000</v>
      </c>
      <c r="B1064" s="8">
        <f t="shared" si="98"/>
        <v>44939</v>
      </c>
      <c r="C1064" s="8">
        <f t="shared" si="99"/>
        <v>44909</v>
      </c>
      <c r="D1064" s="38">
        <f t="shared" si="100"/>
        <v>164890.01999999999</v>
      </c>
      <c r="E1064" s="39">
        <f t="shared" si="101"/>
        <v>8</v>
      </c>
      <c r="F1064" s="42" t="s">
        <v>137</v>
      </c>
      <c r="G1064" s="42" t="s">
        <v>2090</v>
      </c>
      <c r="H1064" s="42" t="s">
        <v>2091</v>
      </c>
      <c r="I1064" s="42" t="s">
        <v>105</v>
      </c>
      <c r="J1064" s="44">
        <v>44939</v>
      </c>
      <c r="K1064" s="43">
        <v>75000</v>
      </c>
      <c r="L1064" s="44">
        <v>44909</v>
      </c>
      <c r="M1064" s="8" t="str">
        <f>VLOOKUP(MONTH($J1064),Lookup!$A$2:$B$13,2,0)&amp;" "&amp;YEAR($J1064)</f>
        <v>Jan 2023</v>
      </c>
      <c r="N1064" s="34">
        <f t="shared" si="96"/>
        <v>44939</v>
      </c>
      <c r="O1064" s="8">
        <f>IF(ISERROR(VLOOKUP($I1064,Lookup!$H$2:$I$11,2,0)),"",VLOOKUP($I1064,Lookup!$H$2:$I$11,2,0))</f>
        <v>0.02</v>
      </c>
      <c r="P1064" s="8">
        <f>COUNTIF(J$4:J1064,J1064)</f>
        <v>10</v>
      </c>
      <c r="Q1064" s="8">
        <f>COUNTIF(K$4:K1064,K1064)</f>
        <v>32</v>
      </c>
    </row>
    <row r="1065" spans="1:17" ht="30" x14ac:dyDescent="0.25">
      <c r="A1065" s="35">
        <f t="shared" si="97"/>
        <v>100000</v>
      </c>
      <c r="B1065" s="8">
        <f t="shared" si="98"/>
        <v>44926</v>
      </c>
      <c r="C1065" s="8">
        <f t="shared" si="99"/>
        <v>44908</v>
      </c>
      <c r="D1065" s="38">
        <f t="shared" si="100"/>
        <v>189982.1</v>
      </c>
      <c r="E1065" s="39">
        <f t="shared" si="101"/>
        <v>3</v>
      </c>
      <c r="F1065" s="42" t="s">
        <v>188</v>
      </c>
      <c r="G1065" s="42" t="s">
        <v>2092</v>
      </c>
      <c r="H1065" s="42" t="s">
        <v>2092</v>
      </c>
      <c r="I1065" s="42" t="s">
        <v>102</v>
      </c>
      <c r="J1065" s="44">
        <v>44926</v>
      </c>
      <c r="K1065" s="43">
        <v>100000</v>
      </c>
      <c r="L1065" s="44">
        <v>44908</v>
      </c>
      <c r="M1065" s="8" t="str">
        <f>VLOOKUP(MONTH($J1065),Lookup!$A$2:$B$13,2,0)&amp;" "&amp;YEAR($J1065)</f>
        <v>Dec 2022</v>
      </c>
      <c r="N1065" s="34">
        <f t="shared" si="96"/>
        <v>44926</v>
      </c>
      <c r="O1065" s="8">
        <f>IF(ISERROR(VLOOKUP($I1065,Lookup!$H$2:$I$11,2,0)),"",VLOOKUP($I1065,Lookup!$H$2:$I$11,2,0))</f>
        <v>0.1</v>
      </c>
      <c r="P1065" s="8">
        <f>COUNTIF(J$4:J1065,J1065)</f>
        <v>99</v>
      </c>
      <c r="Q1065" s="8">
        <f>COUNTIF(K$4:K1065,K1065)</f>
        <v>49</v>
      </c>
    </row>
    <row r="1066" spans="1:17" x14ac:dyDescent="0.25">
      <c r="A1066" s="35">
        <f t="shared" si="97"/>
        <v>50001</v>
      </c>
      <c r="B1066" s="8">
        <f t="shared" si="98"/>
        <v>44910</v>
      </c>
      <c r="C1066" s="8">
        <f t="shared" si="99"/>
        <v>44880</v>
      </c>
      <c r="D1066" s="38">
        <f t="shared" si="100"/>
        <v>140029.01999999999</v>
      </c>
      <c r="E1066" s="39">
        <f t="shared" si="101"/>
        <v>29</v>
      </c>
      <c r="F1066" s="42" t="s">
        <v>281</v>
      </c>
      <c r="G1066" s="42" t="s">
        <v>2093</v>
      </c>
      <c r="H1066" s="42" t="s">
        <v>2094</v>
      </c>
      <c r="I1066" s="42" t="s">
        <v>105</v>
      </c>
      <c r="J1066" s="44">
        <v>44910</v>
      </c>
      <c r="K1066" s="43">
        <v>50001</v>
      </c>
      <c r="L1066" s="44">
        <v>44880</v>
      </c>
      <c r="M1066" s="8" t="str">
        <f>VLOOKUP(MONTH($J1066),Lookup!$A$2:$B$13,2,0)&amp;" "&amp;YEAR($J1066)</f>
        <v>Dec 2022</v>
      </c>
      <c r="N1066" s="34">
        <f t="shared" si="96"/>
        <v>44910</v>
      </c>
      <c r="O1066" s="8">
        <f>IF(ISERROR(VLOOKUP($I1066,Lookup!$H$2:$I$11,2,0)),"",VLOOKUP($I1066,Lookup!$H$2:$I$11,2,0))</f>
        <v>0.02</v>
      </c>
      <c r="P1066" s="8">
        <f>COUNTIF(J$4:J1066,J1066)</f>
        <v>22</v>
      </c>
      <c r="Q1066" s="8">
        <f>COUNTIF(K$4:K1066,K1066)</f>
        <v>216</v>
      </c>
    </row>
    <row r="1067" spans="1:17" ht="30" x14ac:dyDescent="0.25">
      <c r="A1067" s="35">
        <f t="shared" si="97"/>
        <v>50001</v>
      </c>
      <c r="B1067" s="8">
        <f t="shared" si="98"/>
        <v>44928</v>
      </c>
      <c r="C1067" s="8">
        <f t="shared" si="99"/>
        <v>44908</v>
      </c>
      <c r="D1067" s="38">
        <f t="shared" si="100"/>
        <v>140083.01999999999</v>
      </c>
      <c r="E1067" s="39">
        <f t="shared" si="101"/>
        <v>6</v>
      </c>
      <c r="F1067" s="42" t="s">
        <v>169</v>
      </c>
      <c r="G1067" s="42" t="s">
        <v>2095</v>
      </c>
      <c r="H1067" s="42" t="s">
        <v>2096</v>
      </c>
      <c r="I1067" s="42" t="s">
        <v>105</v>
      </c>
      <c r="J1067" s="44">
        <v>44928</v>
      </c>
      <c r="K1067" s="43">
        <v>50001</v>
      </c>
      <c r="L1067" s="44">
        <v>44908</v>
      </c>
      <c r="M1067" s="8" t="str">
        <f>VLOOKUP(MONTH($J1067),Lookup!$A$2:$B$13,2,0)&amp;" "&amp;YEAR($J1067)</f>
        <v>Jan 2023</v>
      </c>
      <c r="N1067" s="34">
        <f t="shared" si="96"/>
        <v>44928</v>
      </c>
      <c r="O1067" s="8">
        <f>IF(ISERROR(VLOOKUP($I1067,Lookup!$H$2:$I$11,2,0)),"",VLOOKUP($I1067,Lookup!$H$2:$I$11,2,0))</f>
        <v>0.02</v>
      </c>
      <c r="P1067" s="8">
        <f>COUNTIF(J$4:J1067,J1067)</f>
        <v>29</v>
      </c>
      <c r="Q1067" s="8">
        <f>COUNTIF(K$4:K1067,K1067)</f>
        <v>217</v>
      </c>
    </row>
    <row r="1068" spans="1:17" x14ac:dyDescent="0.25">
      <c r="A1068" s="35">
        <f t="shared" si="97"/>
        <v>250000</v>
      </c>
      <c r="B1068" s="8">
        <f t="shared" si="98"/>
        <v>44909</v>
      </c>
      <c r="C1068" s="8">
        <f t="shared" si="99"/>
        <v>44907</v>
      </c>
      <c r="D1068" s="38">
        <f t="shared" si="100"/>
        <v>339846.1</v>
      </c>
      <c r="E1068" s="39">
        <f t="shared" si="101"/>
        <v>3</v>
      </c>
      <c r="F1068" s="42" t="s">
        <v>296</v>
      </c>
      <c r="G1068" s="42" t="s">
        <v>2097</v>
      </c>
      <c r="H1068" s="42" t="s">
        <v>2098</v>
      </c>
      <c r="I1068" s="42" t="s">
        <v>102</v>
      </c>
      <c r="J1068" s="44">
        <v>44909</v>
      </c>
      <c r="K1068" s="43">
        <v>250000</v>
      </c>
      <c r="L1068" s="44">
        <v>44907</v>
      </c>
      <c r="M1068" s="8" t="str">
        <f>VLOOKUP(MONTH($J1068),Lookup!$A$2:$B$13,2,0)&amp;" "&amp;YEAR($J1068)</f>
        <v>Dec 2022</v>
      </c>
      <c r="N1068" s="34">
        <f t="shared" si="96"/>
        <v>44909</v>
      </c>
      <c r="O1068" s="8">
        <f>IF(ISERROR(VLOOKUP($I1068,Lookup!$H$2:$I$11,2,0)),"",VLOOKUP($I1068,Lookup!$H$2:$I$11,2,0))</f>
        <v>0.1</v>
      </c>
      <c r="P1068" s="8">
        <f>COUNTIF(J$4:J1068,J1068)</f>
        <v>13</v>
      </c>
      <c r="Q1068" s="8">
        <f>COUNTIF(K$4:K1068,K1068)</f>
        <v>17</v>
      </c>
    </row>
    <row r="1069" spans="1:17" x14ac:dyDescent="0.25">
      <c r="A1069" s="35">
        <f t="shared" si="97"/>
        <v>200001</v>
      </c>
      <c r="B1069" s="8">
        <f t="shared" si="98"/>
        <v>44942</v>
      </c>
      <c r="C1069" s="8">
        <f t="shared" si="99"/>
        <v>44908</v>
      </c>
      <c r="D1069" s="38">
        <f t="shared" si="100"/>
        <v>289906.09999999998</v>
      </c>
      <c r="E1069" s="39">
        <f t="shared" si="101"/>
        <v>12</v>
      </c>
      <c r="F1069" s="42" t="s">
        <v>254</v>
      </c>
      <c r="G1069" s="42" t="s">
        <v>2099</v>
      </c>
      <c r="H1069" s="42" t="s">
        <v>2100</v>
      </c>
      <c r="I1069" s="42" t="s">
        <v>102</v>
      </c>
      <c r="J1069" s="44">
        <v>44942</v>
      </c>
      <c r="K1069" s="43">
        <v>200001</v>
      </c>
      <c r="L1069" s="44">
        <v>44908</v>
      </c>
      <c r="M1069" s="8" t="str">
        <f>VLOOKUP(MONTH($J1069),Lookup!$A$2:$B$13,2,0)&amp;" "&amp;YEAR($J1069)</f>
        <v>Jan 2023</v>
      </c>
      <c r="N1069" s="34">
        <f t="shared" si="96"/>
        <v>44942</v>
      </c>
      <c r="O1069" s="8">
        <f>IF(ISERROR(VLOOKUP($I1069,Lookup!$H$2:$I$11,2,0)),"",VLOOKUP($I1069,Lookup!$H$2:$I$11,2,0))</f>
        <v>0.1</v>
      </c>
      <c r="P1069" s="8">
        <f>COUNTIF(J$4:J1069,J1069)</f>
        <v>33</v>
      </c>
      <c r="Q1069" s="8">
        <f>COUNTIF(K$4:K1069,K1069)</f>
        <v>22</v>
      </c>
    </row>
    <row r="1070" spans="1:17" x14ac:dyDescent="0.25">
      <c r="A1070" s="35">
        <f t="shared" si="97"/>
        <v>0</v>
      </c>
      <c r="B1070" s="8">
        <f t="shared" si="98"/>
        <v>0</v>
      </c>
      <c r="C1070" s="8">
        <f t="shared" si="99"/>
        <v>44893</v>
      </c>
      <c r="D1070" s="38">
        <f t="shared" si="100"/>
        <v>44894.02</v>
      </c>
      <c r="E1070" s="39">
        <f t="shared" si="101"/>
        <v>5</v>
      </c>
      <c r="F1070" s="42" t="s">
        <v>174</v>
      </c>
      <c r="G1070" s="42" t="s">
        <v>2101</v>
      </c>
      <c r="H1070" s="42" t="s">
        <v>2102</v>
      </c>
      <c r="I1070" s="42" t="s">
        <v>105</v>
      </c>
      <c r="J1070" s="43"/>
      <c r="K1070" s="43"/>
      <c r="L1070" s="44">
        <v>44893</v>
      </c>
      <c r="M1070" s="8" t="str">
        <f>VLOOKUP(MONTH($J1070),Lookup!$A$2:$B$13,2,0)&amp;" "&amp;YEAR($J1070)</f>
        <v>Jan 1900</v>
      </c>
      <c r="N1070" s="34" t="str">
        <f t="shared" si="96"/>
        <v>1/1/9999</v>
      </c>
      <c r="O1070" s="8">
        <f>IF(ISERROR(VLOOKUP($I1070,Lookup!$H$2:$I$11,2,0)),"",VLOOKUP($I1070,Lookup!$H$2:$I$11,2,0))</f>
        <v>0.02</v>
      </c>
      <c r="P1070" s="8">
        <f>COUNTIF(J$4:J1070,J1070)</f>
        <v>0</v>
      </c>
      <c r="Q1070" s="8">
        <f>COUNTIF(K$4:K1070,K1070)</f>
        <v>1</v>
      </c>
    </row>
    <row r="1071" spans="1:17" x14ac:dyDescent="0.25">
      <c r="A1071" s="35">
        <f t="shared" si="97"/>
        <v>0</v>
      </c>
      <c r="B1071" s="8">
        <f t="shared" si="98"/>
        <v>44938</v>
      </c>
      <c r="C1071" s="8">
        <f t="shared" si="99"/>
        <v>44897</v>
      </c>
      <c r="D1071" s="38">
        <f t="shared" si="100"/>
        <v>89848.02</v>
      </c>
      <c r="E1071" s="39">
        <f t="shared" si="101"/>
        <v>3</v>
      </c>
      <c r="F1071" s="42" t="s">
        <v>143</v>
      </c>
      <c r="G1071" s="42" t="s">
        <v>2103</v>
      </c>
      <c r="H1071" s="42" t="s">
        <v>2104</v>
      </c>
      <c r="I1071" s="42" t="s">
        <v>105</v>
      </c>
      <c r="J1071" s="44">
        <v>44938</v>
      </c>
      <c r="K1071" s="43"/>
      <c r="L1071" s="44">
        <v>44897</v>
      </c>
      <c r="M1071" s="8" t="str">
        <f>VLOOKUP(MONTH($J1071),Lookup!$A$2:$B$13,2,0)&amp;" "&amp;YEAR($J1071)</f>
        <v>Jan 2023</v>
      </c>
      <c r="N1071" s="34">
        <f t="shared" si="96"/>
        <v>44938</v>
      </c>
      <c r="O1071" s="8">
        <f>IF(ISERROR(VLOOKUP($I1071,Lookup!$H$2:$I$11,2,0)),"",VLOOKUP($I1071,Lookup!$H$2:$I$11,2,0))</f>
        <v>0.02</v>
      </c>
      <c r="P1071" s="8">
        <f>COUNTIF(J$4:J1071,J1071)</f>
        <v>12</v>
      </c>
      <c r="Q1071" s="8">
        <f>COUNTIF(K$4:K1071,K1071)</f>
        <v>1</v>
      </c>
    </row>
    <row r="1072" spans="1:17" x14ac:dyDescent="0.25">
      <c r="A1072" s="35">
        <f t="shared" si="97"/>
        <v>1920000</v>
      </c>
      <c r="B1072" s="8">
        <f t="shared" si="98"/>
        <v>0</v>
      </c>
      <c r="C1072" s="8">
        <f t="shared" si="99"/>
        <v>44882</v>
      </c>
      <c r="D1072" s="38">
        <f t="shared" si="100"/>
        <v>1964883.1</v>
      </c>
      <c r="E1072" s="39">
        <f t="shared" si="101"/>
        <v>2</v>
      </c>
      <c r="F1072" s="42" t="s">
        <v>111</v>
      </c>
      <c r="G1072" s="42" t="s">
        <v>2105</v>
      </c>
      <c r="H1072" s="42" t="s">
        <v>2106</v>
      </c>
      <c r="I1072" s="42" t="s">
        <v>102</v>
      </c>
      <c r="J1072" s="43"/>
      <c r="K1072" s="43">
        <v>1920000</v>
      </c>
      <c r="L1072" s="44">
        <v>44882</v>
      </c>
      <c r="M1072" s="8" t="str">
        <f>VLOOKUP(MONTH($J1072),Lookup!$A$2:$B$13,2,0)&amp;" "&amp;YEAR($J1072)</f>
        <v>Jan 1900</v>
      </c>
      <c r="N1072" s="34" t="str">
        <f t="shared" si="96"/>
        <v>1/1/9999</v>
      </c>
      <c r="O1072" s="8">
        <f>IF(ISERROR(VLOOKUP($I1072,Lookup!$H$2:$I$11,2,0)),"",VLOOKUP($I1072,Lookup!$H$2:$I$11,2,0))</f>
        <v>0.1</v>
      </c>
      <c r="P1072" s="8">
        <f>COUNTIF(J$4:J1072,J1072)</f>
        <v>0</v>
      </c>
      <c r="Q1072" s="8">
        <f>COUNTIF(K$4:K1072,K1072)</f>
        <v>1</v>
      </c>
    </row>
    <row r="1073" spans="1:17" x14ac:dyDescent="0.25">
      <c r="A1073" s="35">
        <f t="shared" si="97"/>
        <v>50000.01</v>
      </c>
      <c r="B1073" s="8">
        <f t="shared" si="98"/>
        <v>44944</v>
      </c>
      <c r="C1073" s="8">
        <f t="shared" si="99"/>
        <v>44896</v>
      </c>
      <c r="D1073" s="38">
        <f t="shared" si="100"/>
        <v>139869.11000000002</v>
      </c>
      <c r="E1073" s="39">
        <f t="shared" si="101"/>
        <v>15</v>
      </c>
      <c r="F1073" s="42" t="s">
        <v>227</v>
      </c>
      <c r="G1073" s="42" t="s">
        <v>2107</v>
      </c>
      <c r="H1073" s="42" t="s">
        <v>2108</v>
      </c>
      <c r="I1073" s="42" t="s">
        <v>102</v>
      </c>
      <c r="J1073" s="44">
        <v>44944</v>
      </c>
      <c r="K1073" s="43">
        <v>50000.01</v>
      </c>
      <c r="L1073" s="44">
        <v>44896</v>
      </c>
      <c r="M1073" s="8" t="str">
        <f>VLOOKUP(MONTH($J1073),Lookup!$A$2:$B$13,2,0)&amp;" "&amp;YEAR($J1073)</f>
        <v>Jan 2023</v>
      </c>
      <c r="N1073" s="34">
        <f t="shared" si="96"/>
        <v>44944</v>
      </c>
      <c r="O1073" s="8">
        <f>IF(ISERROR(VLOOKUP($I1073,Lookup!$H$2:$I$11,2,0)),"",VLOOKUP($I1073,Lookup!$H$2:$I$11,2,0))</f>
        <v>0.1</v>
      </c>
      <c r="P1073" s="8">
        <f>COUNTIF(J$4:J1073,J1073)</f>
        <v>20</v>
      </c>
      <c r="Q1073" s="8">
        <f>COUNTIF(K$4:K1073,K1073)</f>
        <v>9</v>
      </c>
    </row>
    <row r="1074" spans="1:17" ht="30" x14ac:dyDescent="0.25">
      <c r="A1074" s="35">
        <f t="shared" si="97"/>
        <v>70000</v>
      </c>
      <c r="B1074" s="8">
        <f t="shared" si="98"/>
        <v>44896</v>
      </c>
      <c r="C1074" s="8">
        <f t="shared" si="99"/>
        <v>44867</v>
      </c>
      <c r="D1074" s="38">
        <f t="shared" si="100"/>
        <v>159798.01999999999</v>
      </c>
      <c r="E1074" s="39">
        <f t="shared" si="101"/>
        <v>5</v>
      </c>
      <c r="F1074" s="42" t="s">
        <v>159</v>
      </c>
      <c r="G1074" s="42" t="s">
        <v>2109</v>
      </c>
      <c r="H1074" s="42" t="s">
        <v>2110</v>
      </c>
      <c r="I1074" s="42" t="s">
        <v>105</v>
      </c>
      <c r="J1074" s="44">
        <v>44896</v>
      </c>
      <c r="K1074" s="43">
        <v>70000</v>
      </c>
      <c r="L1074" s="44">
        <v>44867</v>
      </c>
      <c r="M1074" s="8" t="str">
        <f>VLOOKUP(MONTH($J1074),Lookup!$A$2:$B$13,2,0)&amp;" "&amp;YEAR($J1074)</f>
        <v>Dec 2022</v>
      </c>
      <c r="N1074" s="34">
        <f t="shared" si="96"/>
        <v>44896</v>
      </c>
      <c r="O1074" s="8">
        <f>IF(ISERROR(VLOOKUP($I1074,Lookup!$H$2:$I$11,2,0)),"",VLOOKUP($I1074,Lookup!$H$2:$I$11,2,0))</f>
        <v>0.02</v>
      </c>
      <c r="P1074" s="8">
        <f>COUNTIF(J$4:J1074,J1074)</f>
        <v>23</v>
      </c>
      <c r="Q1074" s="8">
        <f>COUNTIF(K$4:K1074,K1074)</f>
        <v>12</v>
      </c>
    </row>
    <row r="1075" spans="1:17" x14ac:dyDescent="0.25">
      <c r="A1075" s="35">
        <f t="shared" si="97"/>
        <v>0</v>
      </c>
      <c r="B1075" s="8">
        <f t="shared" si="98"/>
        <v>0</v>
      </c>
      <c r="C1075" s="8">
        <f t="shared" si="99"/>
        <v>44908</v>
      </c>
      <c r="D1075" s="38">
        <f t="shared" si="100"/>
        <v>44909.000399999997</v>
      </c>
      <c r="E1075" s="39">
        <f t="shared" si="101"/>
        <v>36</v>
      </c>
      <c r="F1075" s="42" t="s">
        <v>103</v>
      </c>
      <c r="G1075" s="42" t="s">
        <v>2111</v>
      </c>
      <c r="H1075" s="42" t="s">
        <v>2112</v>
      </c>
      <c r="I1075" s="42" t="s">
        <v>1930</v>
      </c>
      <c r="J1075" s="43"/>
      <c r="K1075" s="43"/>
      <c r="L1075" s="44">
        <v>44908</v>
      </c>
      <c r="M1075" s="8" t="str">
        <f>VLOOKUP(MONTH($J1075),Lookup!$A$2:$B$13,2,0)&amp;" "&amp;YEAR($J1075)</f>
        <v>Jan 1900</v>
      </c>
      <c r="N1075" s="34" t="str">
        <f t="shared" si="96"/>
        <v>1/1/9999</v>
      </c>
      <c r="O1075" s="8">
        <f>IF(ISERROR(VLOOKUP($I1075,Lookup!$H$2:$I$11,2,0)),"",VLOOKUP($I1075,Lookup!$H$2:$I$11,2,0))</f>
        <v>4.0000000000000002E-4</v>
      </c>
      <c r="P1075" s="8">
        <f>COUNTIF(J$4:J1075,J1075)</f>
        <v>0</v>
      </c>
      <c r="Q1075" s="8">
        <f>COUNTIF(K$4:K1075,K1075)</f>
        <v>1</v>
      </c>
    </row>
    <row r="1076" spans="1:17" x14ac:dyDescent="0.25">
      <c r="A1076" s="35">
        <f t="shared" si="97"/>
        <v>80001</v>
      </c>
      <c r="B1076" s="8">
        <f t="shared" si="98"/>
        <v>44896</v>
      </c>
      <c r="C1076" s="8">
        <f t="shared" si="99"/>
        <v>44893</v>
      </c>
      <c r="D1076" s="38">
        <f t="shared" si="100"/>
        <v>169822.1</v>
      </c>
      <c r="E1076" s="39">
        <f t="shared" si="101"/>
        <v>17</v>
      </c>
      <c r="F1076" s="42" t="s">
        <v>198</v>
      </c>
      <c r="G1076" s="42" t="s">
        <v>2113</v>
      </c>
      <c r="H1076" s="42" t="s">
        <v>2114</v>
      </c>
      <c r="I1076" s="42" t="s">
        <v>102</v>
      </c>
      <c r="J1076" s="44">
        <v>44896</v>
      </c>
      <c r="K1076" s="43">
        <v>80001</v>
      </c>
      <c r="L1076" s="44">
        <v>44893</v>
      </c>
      <c r="M1076" s="8" t="str">
        <f>VLOOKUP(MONTH($J1076),Lookup!$A$2:$B$13,2,0)&amp;" "&amp;YEAR($J1076)</f>
        <v>Dec 2022</v>
      </c>
      <c r="N1076" s="34">
        <f t="shared" si="96"/>
        <v>44896</v>
      </c>
      <c r="O1076" s="8">
        <f>IF(ISERROR(VLOOKUP($I1076,Lookup!$H$2:$I$11,2,0)),"",VLOOKUP($I1076,Lookup!$H$2:$I$11,2,0))</f>
        <v>0.1</v>
      </c>
      <c r="P1076" s="8">
        <f>COUNTIF(J$4:J1076,J1076)</f>
        <v>24</v>
      </c>
      <c r="Q1076" s="8">
        <f>COUNTIF(K$4:K1076,K1076)</f>
        <v>8</v>
      </c>
    </row>
    <row r="1077" spans="1:17" x14ac:dyDescent="0.25">
      <c r="A1077" s="35">
        <f t="shared" si="97"/>
        <v>60000</v>
      </c>
      <c r="B1077" s="8">
        <f t="shared" si="98"/>
        <v>44926</v>
      </c>
      <c r="C1077" s="8">
        <f t="shared" si="99"/>
        <v>44903</v>
      </c>
      <c r="D1077" s="38">
        <f t="shared" si="100"/>
        <v>149964.1</v>
      </c>
      <c r="E1077" s="39">
        <f t="shared" si="101"/>
        <v>3</v>
      </c>
      <c r="F1077" s="42" t="s">
        <v>429</v>
      </c>
      <c r="G1077" s="42" t="s">
        <v>2115</v>
      </c>
      <c r="H1077" s="42" t="s">
        <v>2116</v>
      </c>
      <c r="I1077" s="42" t="s">
        <v>102</v>
      </c>
      <c r="J1077" s="44">
        <v>44926</v>
      </c>
      <c r="K1077" s="43">
        <v>60000</v>
      </c>
      <c r="L1077" s="44">
        <v>44903</v>
      </c>
      <c r="M1077" s="8" t="str">
        <f>VLOOKUP(MONTH($J1077),Lookup!$A$2:$B$13,2,0)&amp;" "&amp;YEAR($J1077)</f>
        <v>Dec 2022</v>
      </c>
      <c r="N1077" s="34">
        <f t="shared" si="96"/>
        <v>44926</v>
      </c>
      <c r="O1077" s="8">
        <f>IF(ISERROR(VLOOKUP($I1077,Lookup!$H$2:$I$11,2,0)),"",VLOOKUP($I1077,Lookup!$H$2:$I$11,2,0))</f>
        <v>0.1</v>
      </c>
      <c r="P1077" s="8">
        <f>COUNTIF(J$4:J1077,J1077)</f>
        <v>100</v>
      </c>
      <c r="Q1077" s="8">
        <f>COUNTIF(K$4:K1077,K1077)</f>
        <v>35</v>
      </c>
    </row>
    <row r="1078" spans="1:17" x14ac:dyDescent="0.25">
      <c r="A1078" s="35">
        <f t="shared" si="97"/>
        <v>100001</v>
      </c>
      <c r="B1078" s="8">
        <f t="shared" si="98"/>
        <v>44957</v>
      </c>
      <c r="C1078" s="8">
        <f t="shared" si="99"/>
        <v>44909</v>
      </c>
      <c r="D1078" s="38">
        <f t="shared" si="100"/>
        <v>190012.1</v>
      </c>
      <c r="E1078" s="39">
        <f t="shared" si="101"/>
        <v>18</v>
      </c>
      <c r="F1078" s="42" t="s">
        <v>254</v>
      </c>
      <c r="G1078" s="42" t="s">
        <v>2117</v>
      </c>
      <c r="H1078" s="42" t="s">
        <v>2118</v>
      </c>
      <c r="I1078" s="42" t="s">
        <v>102</v>
      </c>
      <c r="J1078" s="44">
        <v>44957</v>
      </c>
      <c r="K1078" s="43">
        <v>100001</v>
      </c>
      <c r="L1078" s="44">
        <v>44909</v>
      </c>
      <c r="M1078" s="8" t="str">
        <f>VLOOKUP(MONTH($J1078),Lookup!$A$2:$B$13,2,0)&amp;" "&amp;YEAR($J1078)</f>
        <v>Jan 2023</v>
      </c>
      <c r="N1078" s="34">
        <f t="shared" si="96"/>
        <v>44957</v>
      </c>
      <c r="O1078" s="8">
        <f>IF(ISERROR(VLOOKUP($I1078,Lookup!$H$2:$I$11,2,0)),"",VLOOKUP($I1078,Lookup!$H$2:$I$11,2,0))</f>
        <v>0.1</v>
      </c>
      <c r="P1078" s="8">
        <f>COUNTIF(J$4:J1078,J1078)</f>
        <v>75</v>
      </c>
      <c r="Q1078" s="8">
        <f>COUNTIF(K$4:K1078,K1078)</f>
        <v>70</v>
      </c>
    </row>
    <row r="1079" spans="1:17" x14ac:dyDescent="0.25">
      <c r="A1079" s="35">
        <f t="shared" si="97"/>
        <v>0</v>
      </c>
      <c r="B1079" s="8">
        <f t="shared" si="98"/>
        <v>44957</v>
      </c>
      <c r="C1079" s="8">
        <f t="shared" si="99"/>
        <v>44802</v>
      </c>
      <c r="D1079" s="38">
        <f t="shared" si="100"/>
        <v>89836.02</v>
      </c>
      <c r="E1079" s="39">
        <f t="shared" si="101"/>
        <v>30</v>
      </c>
      <c r="F1079" s="42" t="s">
        <v>117</v>
      </c>
      <c r="G1079" s="42" t="s">
        <v>2119</v>
      </c>
      <c r="H1079" s="42" t="s">
        <v>2119</v>
      </c>
      <c r="I1079" s="42" t="s">
        <v>105</v>
      </c>
      <c r="J1079" s="44">
        <v>44957</v>
      </c>
      <c r="K1079" s="43"/>
      <c r="L1079" s="44">
        <v>44802</v>
      </c>
      <c r="M1079" s="8" t="str">
        <f>VLOOKUP(MONTH($J1079),Lookup!$A$2:$B$13,2,0)&amp;" "&amp;YEAR($J1079)</f>
        <v>Jan 2023</v>
      </c>
      <c r="N1079" s="34">
        <f t="shared" si="96"/>
        <v>44957</v>
      </c>
      <c r="O1079" s="8">
        <f>IF(ISERROR(VLOOKUP($I1079,Lookup!$H$2:$I$11,2,0)),"",VLOOKUP($I1079,Lookup!$H$2:$I$11,2,0))</f>
        <v>0.02</v>
      </c>
      <c r="P1079" s="8">
        <f>COUNTIF(J$4:J1079,J1079)</f>
        <v>76</v>
      </c>
      <c r="Q1079" s="8">
        <f>COUNTIF(K$4:K1079,K1079)</f>
        <v>1</v>
      </c>
    </row>
    <row r="1080" spans="1:17" x14ac:dyDescent="0.25">
      <c r="A1080" s="35">
        <f t="shared" si="97"/>
        <v>1000000</v>
      </c>
      <c r="B1080" s="8">
        <f t="shared" si="98"/>
        <v>0</v>
      </c>
      <c r="C1080" s="8">
        <f t="shared" si="99"/>
        <v>44368</v>
      </c>
      <c r="D1080" s="38">
        <f t="shared" si="100"/>
        <v>1044375.1</v>
      </c>
      <c r="E1080" s="39">
        <f t="shared" si="101"/>
        <v>7</v>
      </c>
      <c r="F1080" s="42" t="s">
        <v>103</v>
      </c>
      <c r="G1080" s="42" t="s">
        <v>2120</v>
      </c>
      <c r="H1080" s="42" t="s">
        <v>2121</v>
      </c>
      <c r="I1080" s="42" t="s">
        <v>102</v>
      </c>
      <c r="J1080" s="43"/>
      <c r="K1080" s="43">
        <v>1000000</v>
      </c>
      <c r="L1080" s="44">
        <v>44368</v>
      </c>
      <c r="M1080" s="8" t="str">
        <f>VLOOKUP(MONTH($J1080),Lookup!$A$2:$B$13,2,0)&amp;" "&amp;YEAR($J1080)</f>
        <v>Jan 1900</v>
      </c>
      <c r="N1080" s="34" t="str">
        <f t="shared" si="96"/>
        <v>1/1/9999</v>
      </c>
      <c r="O1080" s="8">
        <f>IF(ISERROR(VLOOKUP($I1080,Lookup!$H$2:$I$11,2,0)),"",VLOOKUP($I1080,Lookup!$H$2:$I$11,2,0))</f>
        <v>0.1</v>
      </c>
      <c r="P1080" s="8">
        <f>COUNTIF(J$4:J1080,J1080)</f>
        <v>0</v>
      </c>
      <c r="Q1080" s="8">
        <f>COUNTIF(K$4:K1080,K1080)</f>
        <v>7</v>
      </c>
    </row>
    <row r="1081" spans="1:17" x14ac:dyDescent="0.25">
      <c r="A1081" s="35">
        <f t="shared" si="97"/>
        <v>0</v>
      </c>
      <c r="B1081" s="8">
        <f t="shared" si="98"/>
        <v>0</v>
      </c>
      <c r="C1081" s="8">
        <f t="shared" si="99"/>
        <v>44900</v>
      </c>
      <c r="D1081" s="38">
        <f t="shared" si="100"/>
        <v>44901.02</v>
      </c>
      <c r="E1081" s="39">
        <f t="shared" si="101"/>
        <v>8</v>
      </c>
      <c r="F1081" s="42" t="s">
        <v>143</v>
      </c>
      <c r="G1081" s="42" t="s">
        <v>2122</v>
      </c>
      <c r="H1081" s="42" t="s">
        <v>2122</v>
      </c>
      <c r="I1081" s="42" t="s">
        <v>105</v>
      </c>
      <c r="J1081" s="43"/>
      <c r="K1081" s="43"/>
      <c r="L1081" s="44">
        <v>44900</v>
      </c>
      <c r="M1081" s="8" t="str">
        <f>VLOOKUP(MONTH($J1081),Lookup!$A$2:$B$13,2,0)&amp;" "&amp;YEAR($J1081)</f>
        <v>Jan 1900</v>
      </c>
      <c r="N1081" s="34" t="str">
        <f t="shared" si="96"/>
        <v>1/1/9999</v>
      </c>
      <c r="O1081" s="8">
        <f>IF(ISERROR(VLOOKUP($I1081,Lookup!$H$2:$I$11,2,0)),"",VLOOKUP($I1081,Lookup!$H$2:$I$11,2,0))</f>
        <v>0.02</v>
      </c>
      <c r="P1081" s="8">
        <f>COUNTIF(J$4:J1081,J1081)</f>
        <v>0</v>
      </c>
      <c r="Q1081" s="8">
        <f>COUNTIF(K$4:K1081,K1081)</f>
        <v>1</v>
      </c>
    </row>
    <row r="1082" spans="1:17" x14ac:dyDescent="0.25">
      <c r="A1082" s="35">
        <f t="shared" si="97"/>
        <v>100001</v>
      </c>
      <c r="B1082" s="8">
        <f t="shared" si="98"/>
        <v>0</v>
      </c>
      <c r="C1082" s="8">
        <f t="shared" si="99"/>
        <v>44845</v>
      </c>
      <c r="D1082" s="38">
        <f t="shared" si="100"/>
        <v>144917.01999999999</v>
      </c>
      <c r="E1082" s="39">
        <f t="shared" si="101"/>
        <v>18</v>
      </c>
      <c r="F1082" s="42" t="s">
        <v>122</v>
      </c>
      <c r="G1082" s="42" t="s">
        <v>2123</v>
      </c>
      <c r="H1082" s="42" t="s">
        <v>2124</v>
      </c>
      <c r="I1082" s="42" t="s">
        <v>105</v>
      </c>
      <c r="J1082" s="43"/>
      <c r="K1082" s="43">
        <v>100001</v>
      </c>
      <c r="L1082" s="44">
        <v>44845</v>
      </c>
      <c r="M1082" s="8" t="str">
        <f>VLOOKUP(MONTH($J1082),Lookup!$A$2:$B$13,2,0)&amp;" "&amp;YEAR($J1082)</f>
        <v>Jan 1900</v>
      </c>
      <c r="N1082" s="34" t="str">
        <f t="shared" si="96"/>
        <v>1/1/9999</v>
      </c>
      <c r="O1082" s="8">
        <f>IF(ISERROR(VLOOKUP($I1082,Lookup!$H$2:$I$11,2,0)),"",VLOOKUP($I1082,Lookup!$H$2:$I$11,2,0))</f>
        <v>0.02</v>
      </c>
      <c r="P1082" s="8">
        <f>COUNTIF(J$4:J1082,J1082)</f>
        <v>0</v>
      </c>
      <c r="Q1082" s="8">
        <f>COUNTIF(K$4:K1082,K1082)</f>
        <v>71</v>
      </c>
    </row>
    <row r="1083" spans="1:17" x14ac:dyDescent="0.25">
      <c r="A1083" s="35">
        <f t="shared" si="97"/>
        <v>0</v>
      </c>
      <c r="B1083" s="8">
        <f t="shared" si="98"/>
        <v>0</v>
      </c>
      <c r="C1083" s="8">
        <f t="shared" si="99"/>
        <v>44512</v>
      </c>
      <c r="D1083" s="38">
        <f t="shared" si="100"/>
        <v>44513.02</v>
      </c>
      <c r="E1083" s="39">
        <f t="shared" si="101"/>
        <v>31</v>
      </c>
      <c r="F1083" s="42" t="s">
        <v>114</v>
      </c>
      <c r="G1083" s="42" t="s">
        <v>2125</v>
      </c>
      <c r="H1083" s="42" t="s">
        <v>2125</v>
      </c>
      <c r="I1083" s="42" t="s">
        <v>105</v>
      </c>
      <c r="J1083" s="43"/>
      <c r="K1083" s="43"/>
      <c r="L1083" s="44">
        <v>44512</v>
      </c>
      <c r="M1083" s="8" t="str">
        <f>VLOOKUP(MONTH($J1083),Lookup!$A$2:$B$13,2,0)&amp;" "&amp;YEAR($J1083)</f>
        <v>Jan 1900</v>
      </c>
      <c r="N1083" s="34" t="str">
        <f t="shared" si="96"/>
        <v>1/1/9999</v>
      </c>
      <c r="O1083" s="8">
        <f>IF(ISERROR(VLOOKUP($I1083,Lookup!$H$2:$I$11,2,0)),"",VLOOKUP($I1083,Lookup!$H$2:$I$11,2,0))</f>
        <v>0.02</v>
      </c>
      <c r="P1083" s="8">
        <f>COUNTIF(J$4:J1083,J1083)</f>
        <v>0</v>
      </c>
      <c r="Q1083" s="8">
        <f>COUNTIF(K$4:K1083,K1083)</f>
        <v>1</v>
      </c>
    </row>
    <row r="1084" spans="1:17" ht="30" x14ac:dyDescent="0.25">
      <c r="A1084" s="35">
        <f t="shared" si="97"/>
        <v>0</v>
      </c>
      <c r="B1084" s="8">
        <f t="shared" si="98"/>
        <v>0</v>
      </c>
      <c r="C1084" s="8">
        <f t="shared" si="99"/>
        <v>44901</v>
      </c>
      <c r="D1084" s="38">
        <f t="shared" si="100"/>
        <v>44902.000399999997</v>
      </c>
      <c r="E1084" s="39">
        <f t="shared" si="101"/>
        <v>37</v>
      </c>
      <c r="F1084" s="42" t="s">
        <v>103</v>
      </c>
      <c r="G1084" s="42" t="s">
        <v>2126</v>
      </c>
      <c r="H1084" s="42" t="s">
        <v>2127</v>
      </c>
      <c r="I1084" s="42" t="s">
        <v>1930</v>
      </c>
      <c r="J1084" s="43"/>
      <c r="K1084" s="43"/>
      <c r="L1084" s="44">
        <v>44901</v>
      </c>
      <c r="M1084" s="8" t="str">
        <f>VLOOKUP(MONTH($J1084),Lookup!$A$2:$B$13,2,0)&amp;" "&amp;YEAR($J1084)</f>
        <v>Jan 1900</v>
      </c>
      <c r="N1084" s="34" t="str">
        <f t="shared" si="96"/>
        <v>1/1/9999</v>
      </c>
      <c r="O1084" s="8">
        <f>IF(ISERROR(VLOOKUP($I1084,Lookup!$H$2:$I$11,2,0)),"",VLOOKUP($I1084,Lookup!$H$2:$I$11,2,0))</f>
        <v>4.0000000000000002E-4</v>
      </c>
      <c r="P1084" s="8">
        <f>COUNTIF(J$4:J1084,J1084)</f>
        <v>0</v>
      </c>
      <c r="Q1084" s="8">
        <f>COUNTIF(K$4:K1084,K1084)</f>
        <v>1</v>
      </c>
    </row>
    <row r="1085" spans="1:17" x14ac:dyDescent="0.25">
      <c r="A1085" s="35">
        <f t="shared" si="97"/>
        <v>60001</v>
      </c>
      <c r="B1085" s="8">
        <f t="shared" si="98"/>
        <v>44926</v>
      </c>
      <c r="C1085" s="8">
        <f t="shared" si="99"/>
        <v>44797</v>
      </c>
      <c r="D1085" s="38">
        <f t="shared" si="100"/>
        <v>149850.1</v>
      </c>
      <c r="E1085" s="39">
        <f t="shared" si="101"/>
        <v>34</v>
      </c>
      <c r="F1085" s="42" t="s">
        <v>254</v>
      </c>
      <c r="G1085" s="42" t="s">
        <v>2128</v>
      </c>
      <c r="H1085" s="42" t="s">
        <v>2129</v>
      </c>
      <c r="I1085" s="42" t="s">
        <v>102</v>
      </c>
      <c r="J1085" s="44">
        <v>44926</v>
      </c>
      <c r="K1085" s="43">
        <v>60001</v>
      </c>
      <c r="L1085" s="44">
        <v>44797</v>
      </c>
      <c r="M1085" s="8" t="str">
        <f>VLOOKUP(MONTH($J1085),Lookup!$A$2:$B$13,2,0)&amp;" "&amp;YEAR($J1085)</f>
        <v>Dec 2022</v>
      </c>
      <c r="N1085" s="34">
        <f t="shared" si="96"/>
        <v>44926</v>
      </c>
      <c r="O1085" s="8">
        <f>IF(ISERROR(VLOOKUP($I1085,Lookup!$H$2:$I$11,2,0)),"",VLOOKUP($I1085,Lookup!$H$2:$I$11,2,0))</f>
        <v>0.1</v>
      </c>
      <c r="P1085" s="8">
        <f>COUNTIF(J$4:J1085,J1085)</f>
        <v>101</v>
      </c>
      <c r="Q1085" s="8">
        <f>COUNTIF(K$4:K1085,K1085)</f>
        <v>25</v>
      </c>
    </row>
    <row r="1086" spans="1:17" x14ac:dyDescent="0.25">
      <c r="A1086" s="35">
        <f t="shared" si="97"/>
        <v>0</v>
      </c>
      <c r="B1086" s="8">
        <f t="shared" si="98"/>
        <v>44941</v>
      </c>
      <c r="C1086" s="8">
        <f t="shared" si="99"/>
        <v>44902</v>
      </c>
      <c r="D1086" s="38">
        <f t="shared" si="100"/>
        <v>89867.02</v>
      </c>
      <c r="E1086" s="39">
        <f t="shared" si="101"/>
        <v>28</v>
      </c>
      <c r="F1086" s="42" t="s">
        <v>117</v>
      </c>
      <c r="G1086" s="42" t="s">
        <v>1335</v>
      </c>
      <c r="H1086" s="42" t="s">
        <v>1335</v>
      </c>
      <c r="I1086" s="42" t="s">
        <v>105</v>
      </c>
      <c r="J1086" s="44">
        <v>44941</v>
      </c>
      <c r="K1086" s="43"/>
      <c r="L1086" s="44">
        <v>44902</v>
      </c>
      <c r="M1086" s="8" t="str">
        <f>VLOOKUP(MONTH($J1086),Lookup!$A$2:$B$13,2,0)&amp;" "&amp;YEAR($J1086)</f>
        <v>Jan 2023</v>
      </c>
      <c r="N1086" s="34">
        <f t="shared" si="96"/>
        <v>44941</v>
      </c>
      <c r="O1086" s="8">
        <f>IF(ISERROR(VLOOKUP($I1086,Lookup!$H$2:$I$11,2,0)),"",VLOOKUP($I1086,Lookup!$H$2:$I$11,2,0))</f>
        <v>0.02</v>
      </c>
      <c r="P1086" s="8">
        <f>COUNTIF(J$4:J1086,J1086)</f>
        <v>23</v>
      </c>
      <c r="Q1086" s="8">
        <f>COUNTIF(K$4:K1086,K1086)</f>
        <v>1</v>
      </c>
    </row>
    <row r="1087" spans="1:17" x14ac:dyDescent="0.25">
      <c r="A1087" s="35">
        <f t="shared" si="97"/>
        <v>0</v>
      </c>
      <c r="B1087" s="8">
        <f t="shared" si="98"/>
        <v>0</v>
      </c>
      <c r="C1087" s="8">
        <f t="shared" si="99"/>
        <v>0</v>
      </c>
      <c r="D1087" s="38">
        <f t="shared" si="100"/>
        <v>1.02</v>
      </c>
      <c r="E1087" s="39">
        <f t="shared" si="101"/>
        <v>32</v>
      </c>
      <c r="F1087" s="42" t="s">
        <v>114</v>
      </c>
      <c r="G1087" s="42" t="s">
        <v>2130</v>
      </c>
      <c r="H1087" s="42" t="s">
        <v>2130</v>
      </c>
      <c r="I1087" s="42" t="s">
        <v>105</v>
      </c>
      <c r="J1087" s="43"/>
      <c r="K1087" s="43"/>
      <c r="L1087" s="43"/>
      <c r="M1087" s="8" t="str">
        <f>VLOOKUP(MONTH($J1087),Lookup!$A$2:$B$13,2,0)&amp;" "&amp;YEAR($J1087)</f>
        <v>Jan 1900</v>
      </c>
      <c r="N1087" s="34" t="str">
        <f t="shared" si="96"/>
        <v>1/1/9999</v>
      </c>
      <c r="O1087" s="8">
        <f>IF(ISERROR(VLOOKUP($I1087,Lookup!$H$2:$I$11,2,0)),"",VLOOKUP($I1087,Lookup!$H$2:$I$11,2,0))</f>
        <v>0.02</v>
      </c>
      <c r="P1087" s="8">
        <f>COUNTIF(J$4:J1087,J1087)</f>
        <v>0</v>
      </c>
      <c r="Q1087" s="8">
        <f>COUNTIF(K$4:K1087,K1087)</f>
        <v>1</v>
      </c>
    </row>
    <row r="1088" spans="1:17" ht="30" x14ac:dyDescent="0.25">
      <c r="A1088" s="35">
        <f t="shared" si="97"/>
        <v>100000</v>
      </c>
      <c r="B1088" s="8">
        <f t="shared" si="98"/>
        <v>0</v>
      </c>
      <c r="C1088" s="8">
        <f t="shared" si="99"/>
        <v>44537</v>
      </c>
      <c r="D1088" s="38">
        <f t="shared" si="100"/>
        <v>144587.1</v>
      </c>
      <c r="E1088" s="39">
        <f t="shared" si="101"/>
        <v>10</v>
      </c>
      <c r="F1088" s="42" t="s">
        <v>309</v>
      </c>
      <c r="G1088" s="42" t="s">
        <v>2131</v>
      </c>
      <c r="H1088" s="42" t="s">
        <v>2132</v>
      </c>
      <c r="I1088" s="42" t="s">
        <v>102</v>
      </c>
      <c r="J1088" s="43"/>
      <c r="K1088" s="43">
        <v>100000</v>
      </c>
      <c r="L1088" s="44">
        <v>44537</v>
      </c>
      <c r="M1088" s="8" t="str">
        <f>VLOOKUP(MONTH($J1088),Lookup!$A$2:$B$13,2,0)&amp;" "&amp;YEAR($J1088)</f>
        <v>Jan 1900</v>
      </c>
      <c r="N1088" s="34" t="str">
        <f t="shared" si="96"/>
        <v>1/1/9999</v>
      </c>
      <c r="O1088" s="8">
        <f>IF(ISERROR(VLOOKUP($I1088,Lookup!$H$2:$I$11,2,0)),"",VLOOKUP($I1088,Lookup!$H$2:$I$11,2,0))</f>
        <v>0.1</v>
      </c>
      <c r="P1088" s="8">
        <f>COUNTIF(J$4:J1088,J1088)</f>
        <v>0</v>
      </c>
      <c r="Q1088" s="8">
        <f>COUNTIF(K$4:K1088,K1088)</f>
        <v>50</v>
      </c>
    </row>
    <row r="1089" spans="1:17" x14ac:dyDescent="0.25">
      <c r="A1089" s="35">
        <f t="shared" si="97"/>
        <v>50001</v>
      </c>
      <c r="B1089" s="8">
        <f t="shared" si="98"/>
        <v>44966</v>
      </c>
      <c r="C1089" s="8">
        <f t="shared" si="99"/>
        <v>44880</v>
      </c>
      <c r="D1089" s="38">
        <f t="shared" si="100"/>
        <v>140067.1</v>
      </c>
      <c r="E1089" s="39">
        <f t="shared" si="101"/>
        <v>18</v>
      </c>
      <c r="F1089" s="42" t="s">
        <v>145</v>
      </c>
      <c r="G1089" s="42" t="s">
        <v>2133</v>
      </c>
      <c r="H1089" s="42" t="s">
        <v>2133</v>
      </c>
      <c r="I1089" s="42" t="s">
        <v>102</v>
      </c>
      <c r="J1089" s="44">
        <v>44966</v>
      </c>
      <c r="K1089" s="43">
        <v>50001</v>
      </c>
      <c r="L1089" s="44">
        <v>44880</v>
      </c>
      <c r="M1089" s="8" t="str">
        <f>VLOOKUP(MONTH($J1089),Lookup!$A$2:$B$13,2,0)&amp;" "&amp;YEAR($J1089)</f>
        <v>Feb 2023</v>
      </c>
      <c r="N1089" s="34">
        <f t="shared" si="96"/>
        <v>44966</v>
      </c>
      <c r="O1089" s="8">
        <f>IF(ISERROR(VLOOKUP($I1089,Lookup!$H$2:$I$11,2,0)),"",VLOOKUP($I1089,Lookup!$H$2:$I$11,2,0))</f>
        <v>0.1</v>
      </c>
      <c r="P1089" s="8">
        <f>COUNTIF(J$4:J1089,J1089)</f>
        <v>2</v>
      </c>
      <c r="Q1089" s="8">
        <f>COUNTIF(K$4:K1089,K1089)</f>
        <v>218</v>
      </c>
    </row>
    <row r="1090" spans="1:17" x14ac:dyDescent="0.25">
      <c r="A1090" s="35">
        <f t="shared" si="97"/>
        <v>180000</v>
      </c>
      <c r="B1090" s="8">
        <f t="shared" si="98"/>
        <v>45005</v>
      </c>
      <c r="C1090" s="8">
        <f t="shared" si="99"/>
        <v>44887</v>
      </c>
      <c r="D1090" s="38">
        <f t="shared" si="100"/>
        <v>269897.09999999998</v>
      </c>
      <c r="E1090" s="39">
        <f t="shared" si="101"/>
        <v>14</v>
      </c>
      <c r="F1090" s="42" t="s">
        <v>254</v>
      </c>
      <c r="G1090" s="42" t="s">
        <v>2134</v>
      </c>
      <c r="H1090" s="42" t="s">
        <v>2135</v>
      </c>
      <c r="I1090" s="42" t="s">
        <v>102</v>
      </c>
      <c r="J1090" s="44">
        <v>45005</v>
      </c>
      <c r="K1090" s="43">
        <v>180000</v>
      </c>
      <c r="L1090" s="44">
        <v>44887</v>
      </c>
      <c r="M1090" s="8" t="str">
        <f>VLOOKUP(MONTH($J1090),Lookup!$A$2:$B$13,2,0)&amp;" "&amp;YEAR($J1090)</f>
        <v>Mar 2023</v>
      </c>
      <c r="N1090" s="34">
        <f t="shared" si="96"/>
        <v>45005</v>
      </c>
      <c r="O1090" s="8">
        <f>IF(ISERROR(VLOOKUP($I1090,Lookup!$H$2:$I$11,2,0)),"",VLOOKUP($I1090,Lookup!$H$2:$I$11,2,0))</f>
        <v>0.1</v>
      </c>
      <c r="P1090" s="8">
        <f>COUNTIF(J$4:J1090,J1090)</f>
        <v>2</v>
      </c>
      <c r="Q1090" s="8">
        <f>COUNTIF(K$4:K1090,K1090)</f>
        <v>3</v>
      </c>
    </row>
    <row r="1091" spans="1:17" x14ac:dyDescent="0.25">
      <c r="A1091" s="35">
        <f t="shared" si="97"/>
        <v>100001</v>
      </c>
      <c r="B1091" s="8">
        <f t="shared" si="98"/>
        <v>44872</v>
      </c>
      <c r="C1091" s="8">
        <f t="shared" si="99"/>
        <v>44909</v>
      </c>
      <c r="D1091" s="38">
        <f t="shared" si="100"/>
        <v>189855.02</v>
      </c>
      <c r="E1091" s="39">
        <f t="shared" si="101"/>
        <v>13</v>
      </c>
      <c r="F1091" s="42" t="s">
        <v>349</v>
      </c>
      <c r="G1091" s="42" t="s">
        <v>2136</v>
      </c>
      <c r="H1091" s="42" t="s">
        <v>2137</v>
      </c>
      <c r="I1091" s="42" t="s">
        <v>105</v>
      </c>
      <c r="J1091" s="44">
        <v>44872</v>
      </c>
      <c r="K1091" s="43">
        <v>100001</v>
      </c>
      <c r="L1091" s="44">
        <v>44909</v>
      </c>
      <c r="M1091" s="8" t="str">
        <f>VLOOKUP(MONTH($J1091),Lookup!$A$2:$B$13,2,0)&amp;" "&amp;YEAR($J1091)</f>
        <v>Nov 2022</v>
      </c>
      <c r="N1091" s="34">
        <f t="shared" si="96"/>
        <v>44872</v>
      </c>
      <c r="O1091" s="8">
        <f>IF(ISERROR(VLOOKUP($I1091,Lookup!$H$2:$I$11,2,0)),"",VLOOKUP($I1091,Lookup!$H$2:$I$11,2,0))</f>
        <v>0.02</v>
      </c>
      <c r="P1091" s="8">
        <f>COUNTIF(J$4:J1091,J1091)</f>
        <v>1</v>
      </c>
      <c r="Q1091" s="8">
        <f>COUNTIF(K$4:K1091,K1091)</f>
        <v>72</v>
      </c>
    </row>
    <row r="1092" spans="1:17" ht="30" x14ac:dyDescent="0.25">
      <c r="A1092" s="35">
        <f t="shared" si="97"/>
        <v>50001</v>
      </c>
      <c r="B1092" s="8">
        <f t="shared" si="98"/>
        <v>44895</v>
      </c>
      <c r="C1092" s="8">
        <f t="shared" si="99"/>
        <v>44873</v>
      </c>
      <c r="D1092" s="38">
        <f t="shared" si="100"/>
        <v>140040.01999999999</v>
      </c>
      <c r="E1092" s="39">
        <f t="shared" si="101"/>
        <v>17</v>
      </c>
      <c r="F1092" s="42" t="s">
        <v>349</v>
      </c>
      <c r="G1092" s="42" t="s">
        <v>2138</v>
      </c>
      <c r="H1092" s="42" t="s">
        <v>2139</v>
      </c>
      <c r="I1092" s="42" t="s">
        <v>105</v>
      </c>
      <c r="J1092" s="44">
        <v>44895</v>
      </c>
      <c r="K1092" s="43">
        <v>50001</v>
      </c>
      <c r="L1092" s="44">
        <v>44873</v>
      </c>
      <c r="M1092" s="8" t="str">
        <f>VLOOKUP(MONTH($J1092),Lookup!$A$2:$B$13,2,0)&amp;" "&amp;YEAR($J1092)</f>
        <v>Nov 2022</v>
      </c>
      <c r="N1092" s="34">
        <f t="shared" ref="N1092:N1155" si="102">IF(ISBLANK($J1092),"1/1/9999",J1092)</f>
        <v>44895</v>
      </c>
      <c r="O1092" s="8">
        <f>IF(ISERROR(VLOOKUP($I1092,Lookup!$H$2:$I$11,2,0)),"",VLOOKUP($I1092,Lookup!$H$2:$I$11,2,0))</f>
        <v>0.02</v>
      </c>
      <c r="P1092" s="8">
        <f>COUNTIF(J$4:J1092,J1092)</f>
        <v>52</v>
      </c>
      <c r="Q1092" s="8">
        <f>COUNTIF(K$4:K1092,K1092)</f>
        <v>219</v>
      </c>
    </row>
    <row r="1093" spans="1:17" ht="30" x14ac:dyDescent="0.25">
      <c r="A1093" s="35">
        <f t="shared" ref="A1093:A1156" si="103">K1093</f>
        <v>50001</v>
      </c>
      <c r="B1093" s="8">
        <f t="shared" ref="B1093:B1156" si="104">J1093</f>
        <v>44914</v>
      </c>
      <c r="C1093" s="8">
        <f t="shared" ref="C1093:C1156" si="105">L1093</f>
        <v>44908</v>
      </c>
      <c r="D1093" s="38">
        <f t="shared" ref="D1093:D1156" si="106">SUM(A1093:C1093)+SUM(O1093:Q1093)</f>
        <v>140058.01999999999</v>
      </c>
      <c r="E1093" s="39">
        <f t="shared" ref="E1093:E1156" si="107">IF($D1093="","",COUNTIFS($F$4:$F$5000,$F1093,$D$4:$D$5000,"&gt;"&amp;$D1093))</f>
        <v>19</v>
      </c>
      <c r="F1093" s="42" t="s">
        <v>145</v>
      </c>
      <c r="G1093" s="42" t="s">
        <v>2140</v>
      </c>
      <c r="H1093" s="42" t="s">
        <v>2141</v>
      </c>
      <c r="I1093" s="42" t="s">
        <v>105</v>
      </c>
      <c r="J1093" s="44">
        <v>44914</v>
      </c>
      <c r="K1093" s="43">
        <v>50001</v>
      </c>
      <c r="L1093" s="44">
        <v>44908</v>
      </c>
      <c r="M1093" s="8" t="str">
        <f>VLOOKUP(MONTH($J1093),Lookup!$A$2:$B$13,2,0)&amp;" "&amp;YEAR($J1093)</f>
        <v>Dec 2022</v>
      </c>
      <c r="N1093" s="34">
        <f t="shared" si="102"/>
        <v>44914</v>
      </c>
      <c r="O1093" s="8">
        <f>IF(ISERROR(VLOOKUP($I1093,Lookup!$H$2:$I$11,2,0)),"",VLOOKUP($I1093,Lookup!$H$2:$I$11,2,0))</f>
        <v>0.02</v>
      </c>
      <c r="P1093" s="8">
        <f>COUNTIF(J$4:J1093,J1093)</f>
        <v>15</v>
      </c>
      <c r="Q1093" s="8">
        <f>COUNTIF(K$4:K1093,K1093)</f>
        <v>220</v>
      </c>
    </row>
    <row r="1094" spans="1:17" x14ac:dyDescent="0.25">
      <c r="A1094" s="35">
        <f t="shared" si="103"/>
        <v>75000</v>
      </c>
      <c r="B1094" s="8">
        <f t="shared" si="104"/>
        <v>44972</v>
      </c>
      <c r="C1094" s="8">
        <f t="shared" si="105"/>
        <v>44876</v>
      </c>
      <c r="D1094" s="38">
        <f t="shared" si="106"/>
        <v>164887.1</v>
      </c>
      <c r="E1094" s="39">
        <f t="shared" si="107"/>
        <v>10</v>
      </c>
      <c r="F1094" s="42" t="s">
        <v>176</v>
      </c>
      <c r="G1094" s="42" t="s">
        <v>2142</v>
      </c>
      <c r="H1094" s="42" t="s">
        <v>2143</v>
      </c>
      <c r="I1094" s="42" t="s">
        <v>102</v>
      </c>
      <c r="J1094" s="44">
        <v>44972</v>
      </c>
      <c r="K1094" s="43">
        <v>75000</v>
      </c>
      <c r="L1094" s="44">
        <v>44876</v>
      </c>
      <c r="M1094" s="8" t="str">
        <f>VLOOKUP(MONTH($J1094),Lookup!$A$2:$B$13,2,0)&amp;" "&amp;YEAR($J1094)</f>
        <v>Feb 2023</v>
      </c>
      <c r="N1094" s="34">
        <f t="shared" si="102"/>
        <v>44972</v>
      </c>
      <c r="O1094" s="8">
        <f>IF(ISERROR(VLOOKUP($I1094,Lookup!$H$2:$I$11,2,0)),"",VLOOKUP($I1094,Lookup!$H$2:$I$11,2,0))</f>
        <v>0.1</v>
      </c>
      <c r="P1094" s="8">
        <f>COUNTIF(J$4:J1094,J1094)</f>
        <v>6</v>
      </c>
      <c r="Q1094" s="8">
        <f>COUNTIF(K$4:K1094,K1094)</f>
        <v>33</v>
      </c>
    </row>
    <row r="1095" spans="1:17" ht="45" x14ac:dyDescent="0.25">
      <c r="A1095" s="35">
        <f t="shared" si="103"/>
        <v>0</v>
      </c>
      <c r="B1095" s="8">
        <f t="shared" si="104"/>
        <v>0</v>
      </c>
      <c r="C1095" s="8">
        <f t="shared" si="105"/>
        <v>44902</v>
      </c>
      <c r="D1095" s="38">
        <f t="shared" si="106"/>
        <v>44903.02</v>
      </c>
      <c r="E1095" s="39">
        <f t="shared" si="107"/>
        <v>17</v>
      </c>
      <c r="F1095" s="42" t="s">
        <v>148</v>
      </c>
      <c r="G1095" s="42" t="s">
        <v>2144</v>
      </c>
      <c r="H1095" s="42" t="s">
        <v>2145</v>
      </c>
      <c r="I1095" s="42" t="s">
        <v>105</v>
      </c>
      <c r="J1095" s="43"/>
      <c r="K1095" s="43"/>
      <c r="L1095" s="44">
        <v>44902</v>
      </c>
      <c r="M1095" s="8" t="str">
        <f>VLOOKUP(MONTH($J1095),Lookup!$A$2:$B$13,2,0)&amp;" "&amp;YEAR($J1095)</f>
        <v>Jan 1900</v>
      </c>
      <c r="N1095" s="34" t="str">
        <f t="shared" si="102"/>
        <v>1/1/9999</v>
      </c>
      <c r="O1095" s="8">
        <f>IF(ISERROR(VLOOKUP($I1095,Lookup!$H$2:$I$11,2,0)),"",VLOOKUP($I1095,Lookup!$H$2:$I$11,2,0))</f>
        <v>0.02</v>
      </c>
      <c r="P1095" s="8">
        <f>COUNTIF(J$4:J1095,J1095)</f>
        <v>0</v>
      </c>
      <c r="Q1095" s="8">
        <f>COUNTIF(K$4:K1095,K1095)</f>
        <v>1</v>
      </c>
    </row>
    <row r="1096" spans="1:17" x14ac:dyDescent="0.25">
      <c r="A1096" s="35">
        <f t="shared" si="103"/>
        <v>500000</v>
      </c>
      <c r="B1096" s="8">
        <f t="shared" si="104"/>
        <v>44879</v>
      </c>
      <c r="C1096" s="8">
        <f t="shared" si="105"/>
        <v>44894</v>
      </c>
      <c r="D1096" s="38">
        <f t="shared" si="106"/>
        <v>589798.1</v>
      </c>
      <c r="E1096" s="39">
        <f t="shared" si="107"/>
        <v>0</v>
      </c>
      <c r="F1096" s="42" t="s">
        <v>208</v>
      </c>
      <c r="G1096" s="42" t="s">
        <v>2146</v>
      </c>
      <c r="H1096" s="42" t="s">
        <v>2147</v>
      </c>
      <c r="I1096" s="42" t="s">
        <v>102</v>
      </c>
      <c r="J1096" s="44">
        <v>44879</v>
      </c>
      <c r="K1096" s="43">
        <v>500000</v>
      </c>
      <c r="L1096" s="44">
        <v>44894</v>
      </c>
      <c r="M1096" s="8" t="str">
        <f>VLOOKUP(MONTH($J1096),Lookup!$A$2:$B$13,2,0)&amp;" "&amp;YEAR($J1096)</f>
        <v>Nov 2022</v>
      </c>
      <c r="N1096" s="34">
        <f t="shared" si="102"/>
        <v>44879</v>
      </c>
      <c r="O1096" s="8">
        <f>IF(ISERROR(VLOOKUP($I1096,Lookup!$H$2:$I$11,2,0)),"",VLOOKUP($I1096,Lookup!$H$2:$I$11,2,0))</f>
        <v>0.1</v>
      </c>
      <c r="P1096" s="8">
        <f>COUNTIF(J$4:J1096,J1096)</f>
        <v>8</v>
      </c>
      <c r="Q1096" s="8">
        <f>COUNTIF(K$4:K1096,K1096)</f>
        <v>17</v>
      </c>
    </row>
    <row r="1097" spans="1:17" x14ac:dyDescent="0.25">
      <c r="A1097" s="35">
        <f t="shared" si="103"/>
        <v>200001</v>
      </c>
      <c r="B1097" s="8">
        <f t="shared" si="104"/>
        <v>44958</v>
      </c>
      <c r="C1097" s="8">
        <f t="shared" si="105"/>
        <v>44910</v>
      </c>
      <c r="D1097" s="38">
        <f t="shared" si="106"/>
        <v>289923.02</v>
      </c>
      <c r="E1097" s="39">
        <f t="shared" si="107"/>
        <v>3</v>
      </c>
      <c r="F1097" s="42" t="s">
        <v>128</v>
      </c>
      <c r="G1097" s="42" t="s">
        <v>2148</v>
      </c>
      <c r="H1097" s="42" t="s">
        <v>2149</v>
      </c>
      <c r="I1097" s="42" t="s">
        <v>105</v>
      </c>
      <c r="J1097" s="44">
        <v>44958</v>
      </c>
      <c r="K1097" s="43">
        <v>200001</v>
      </c>
      <c r="L1097" s="44">
        <v>44910</v>
      </c>
      <c r="M1097" s="8" t="str">
        <f>VLOOKUP(MONTH($J1097),Lookup!$A$2:$B$13,2,0)&amp;" "&amp;YEAR($J1097)</f>
        <v>Feb 2023</v>
      </c>
      <c r="N1097" s="34">
        <f t="shared" si="102"/>
        <v>44958</v>
      </c>
      <c r="O1097" s="8">
        <f>IF(ISERROR(VLOOKUP($I1097,Lookup!$H$2:$I$11,2,0)),"",VLOOKUP($I1097,Lookup!$H$2:$I$11,2,0))</f>
        <v>0.02</v>
      </c>
      <c r="P1097" s="8">
        <f>COUNTIF(J$4:J1097,J1097)</f>
        <v>31</v>
      </c>
      <c r="Q1097" s="8">
        <f>COUNTIF(K$4:K1097,K1097)</f>
        <v>23</v>
      </c>
    </row>
    <row r="1098" spans="1:17" x14ac:dyDescent="0.25">
      <c r="A1098" s="35">
        <f t="shared" si="103"/>
        <v>350000</v>
      </c>
      <c r="B1098" s="8">
        <f t="shared" si="104"/>
        <v>44925</v>
      </c>
      <c r="C1098" s="8">
        <f t="shared" si="105"/>
        <v>44914</v>
      </c>
      <c r="D1098" s="38">
        <f t="shared" si="106"/>
        <v>439886.02</v>
      </c>
      <c r="E1098" s="39">
        <f t="shared" si="107"/>
        <v>0</v>
      </c>
      <c r="F1098" s="42" t="s">
        <v>125</v>
      </c>
      <c r="G1098" s="42" t="s">
        <v>2150</v>
      </c>
      <c r="H1098" s="42" t="s">
        <v>2151</v>
      </c>
      <c r="I1098" s="42" t="s">
        <v>105</v>
      </c>
      <c r="J1098" s="44">
        <v>44925</v>
      </c>
      <c r="K1098" s="43">
        <v>350000</v>
      </c>
      <c r="L1098" s="44">
        <v>44914</v>
      </c>
      <c r="M1098" s="8" t="str">
        <f>VLOOKUP(MONTH($J1098),Lookup!$A$2:$B$13,2,0)&amp;" "&amp;YEAR($J1098)</f>
        <v>Dec 2022</v>
      </c>
      <c r="N1098" s="34">
        <f t="shared" si="102"/>
        <v>44925</v>
      </c>
      <c r="O1098" s="8">
        <f>IF(ISERROR(VLOOKUP($I1098,Lookup!$H$2:$I$11,2,0)),"",VLOOKUP($I1098,Lookup!$H$2:$I$11,2,0))</f>
        <v>0.02</v>
      </c>
      <c r="P1098" s="8">
        <f>COUNTIF(J$4:J1098,J1098)</f>
        <v>40</v>
      </c>
      <c r="Q1098" s="8">
        <f>COUNTIF(K$4:K1098,K1098)</f>
        <v>7</v>
      </c>
    </row>
    <row r="1099" spans="1:17" x14ac:dyDescent="0.25">
      <c r="A1099" s="35">
        <f t="shared" si="103"/>
        <v>100001</v>
      </c>
      <c r="B1099" s="8">
        <f t="shared" si="104"/>
        <v>44985</v>
      </c>
      <c r="C1099" s="8">
        <f t="shared" si="105"/>
        <v>44956</v>
      </c>
      <c r="D1099" s="38">
        <f t="shared" si="106"/>
        <v>190053.1</v>
      </c>
      <c r="E1099" s="39">
        <f t="shared" si="107"/>
        <v>3</v>
      </c>
      <c r="F1099" s="42" t="s">
        <v>106</v>
      </c>
      <c r="G1099" s="42" t="s">
        <v>2152</v>
      </c>
      <c r="H1099" s="42" t="s">
        <v>2153</v>
      </c>
      <c r="I1099" s="42" t="s">
        <v>102</v>
      </c>
      <c r="J1099" s="44">
        <v>44985</v>
      </c>
      <c r="K1099" s="43">
        <v>100001</v>
      </c>
      <c r="L1099" s="44">
        <v>44956</v>
      </c>
      <c r="M1099" s="8" t="str">
        <f>VLOOKUP(MONTH($J1099),Lookup!$A$2:$B$13,2,0)&amp;" "&amp;YEAR($J1099)</f>
        <v>Feb 2023</v>
      </c>
      <c r="N1099" s="34">
        <f t="shared" si="102"/>
        <v>44985</v>
      </c>
      <c r="O1099" s="8">
        <f>IF(ISERROR(VLOOKUP($I1099,Lookup!$H$2:$I$11,2,0)),"",VLOOKUP($I1099,Lookup!$H$2:$I$11,2,0))</f>
        <v>0.1</v>
      </c>
      <c r="P1099" s="8">
        <f>COUNTIF(J$4:J1099,J1099)</f>
        <v>38</v>
      </c>
      <c r="Q1099" s="8">
        <f>COUNTIF(K$4:K1099,K1099)</f>
        <v>73</v>
      </c>
    </row>
    <row r="1100" spans="1:17" x14ac:dyDescent="0.25">
      <c r="A1100" s="35">
        <f t="shared" si="103"/>
        <v>50000</v>
      </c>
      <c r="B1100" s="8">
        <f t="shared" si="104"/>
        <v>44958</v>
      </c>
      <c r="C1100" s="8">
        <f t="shared" si="105"/>
        <v>44832</v>
      </c>
      <c r="D1100" s="38">
        <f t="shared" si="106"/>
        <v>139953.01999999999</v>
      </c>
      <c r="E1100" s="39">
        <f t="shared" si="107"/>
        <v>10</v>
      </c>
      <c r="F1100" s="42" t="s">
        <v>159</v>
      </c>
      <c r="G1100" s="42" t="s">
        <v>2154</v>
      </c>
      <c r="H1100" s="42" t="s">
        <v>2155</v>
      </c>
      <c r="I1100" s="42" t="s">
        <v>105</v>
      </c>
      <c r="J1100" s="44">
        <v>44958</v>
      </c>
      <c r="K1100" s="43">
        <v>50000</v>
      </c>
      <c r="L1100" s="44">
        <v>44832</v>
      </c>
      <c r="M1100" s="8" t="str">
        <f>VLOOKUP(MONTH($J1100),Lookup!$A$2:$B$13,2,0)&amp;" "&amp;YEAR($J1100)</f>
        <v>Feb 2023</v>
      </c>
      <c r="N1100" s="34">
        <f t="shared" si="102"/>
        <v>44958</v>
      </c>
      <c r="O1100" s="8">
        <f>IF(ISERROR(VLOOKUP($I1100,Lookup!$H$2:$I$11,2,0)),"",VLOOKUP($I1100,Lookup!$H$2:$I$11,2,0))</f>
        <v>0.02</v>
      </c>
      <c r="P1100" s="8">
        <f>COUNTIF(J$4:J1100,J1100)</f>
        <v>32</v>
      </c>
      <c r="Q1100" s="8">
        <f>COUNTIF(K$4:K1100,K1100)</f>
        <v>131</v>
      </c>
    </row>
    <row r="1101" spans="1:17" x14ac:dyDescent="0.25">
      <c r="A1101" s="35">
        <f t="shared" si="103"/>
        <v>200001</v>
      </c>
      <c r="B1101" s="8">
        <f t="shared" si="104"/>
        <v>44944</v>
      </c>
      <c r="C1101" s="8">
        <f t="shared" si="105"/>
        <v>44909</v>
      </c>
      <c r="D1101" s="38">
        <f t="shared" si="106"/>
        <v>289899.02</v>
      </c>
      <c r="E1101" s="39">
        <f t="shared" si="107"/>
        <v>7</v>
      </c>
      <c r="F1101" s="42" t="s">
        <v>349</v>
      </c>
      <c r="G1101" s="42" t="s">
        <v>2156</v>
      </c>
      <c r="H1101" s="42" t="s">
        <v>2157</v>
      </c>
      <c r="I1101" s="42" t="s">
        <v>105</v>
      </c>
      <c r="J1101" s="44">
        <v>44944</v>
      </c>
      <c r="K1101" s="43">
        <v>200001</v>
      </c>
      <c r="L1101" s="44">
        <v>44909</v>
      </c>
      <c r="M1101" s="8" t="str">
        <f>VLOOKUP(MONTH($J1101),Lookup!$A$2:$B$13,2,0)&amp;" "&amp;YEAR($J1101)</f>
        <v>Jan 2023</v>
      </c>
      <c r="N1101" s="34">
        <f t="shared" si="102"/>
        <v>44944</v>
      </c>
      <c r="O1101" s="8">
        <f>IF(ISERROR(VLOOKUP($I1101,Lookup!$H$2:$I$11,2,0)),"",VLOOKUP($I1101,Lookup!$H$2:$I$11,2,0))</f>
        <v>0.02</v>
      </c>
      <c r="P1101" s="8">
        <f>COUNTIF(J$4:J1101,J1101)</f>
        <v>21</v>
      </c>
      <c r="Q1101" s="8">
        <f>COUNTIF(K$4:K1101,K1101)</f>
        <v>24</v>
      </c>
    </row>
    <row r="1102" spans="1:17" x14ac:dyDescent="0.25">
      <c r="A1102" s="35">
        <f t="shared" si="103"/>
        <v>300000</v>
      </c>
      <c r="B1102" s="8">
        <f t="shared" si="104"/>
        <v>44952</v>
      </c>
      <c r="C1102" s="8">
        <f t="shared" si="105"/>
        <v>44916</v>
      </c>
      <c r="D1102" s="38">
        <f t="shared" si="106"/>
        <v>389886.02</v>
      </c>
      <c r="E1102" s="39">
        <f t="shared" si="107"/>
        <v>2</v>
      </c>
      <c r="F1102" s="42" t="s">
        <v>208</v>
      </c>
      <c r="G1102" s="42" t="s">
        <v>2158</v>
      </c>
      <c r="H1102" s="42" t="s">
        <v>2159</v>
      </c>
      <c r="I1102" s="42" t="s">
        <v>105</v>
      </c>
      <c r="J1102" s="44">
        <v>44952</v>
      </c>
      <c r="K1102" s="43">
        <v>300000</v>
      </c>
      <c r="L1102" s="44">
        <v>44916</v>
      </c>
      <c r="M1102" s="8" t="str">
        <f>VLOOKUP(MONTH($J1102),Lookup!$A$2:$B$13,2,0)&amp;" "&amp;YEAR($J1102)</f>
        <v>Jan 2023</v>
      </c>
      <c r="N1102" s="34">
        <f t="shared" si="102"/>
        <v>44952</v>
      </c>
      <c r="O1102" s="8">
        <f>IF(ISERROR(VLOOKUP($I1102,Lookup!$H$2:$I$11,2,0)),"",VLOOKUP($I1102,Lookup!$H$2:$I$11,2,0))</f>
        <v>0.02</v>
      </c>
      <c r="P1102" s="8">
        <f>COUNTIF(J$4:J1102,J1102)</f>
        <v>6</v>
      </c>
      <c r="Q1102" s="8">
        <f>COUNTIF(K$4:K1102,K1102)</f>
        <v>12</v>
      </c>
    </row>
    <row r="1103" spans="1:17" x14ac:dyDescent="0.25">
      <c r="A1103" s="35">
        <f t="shared" si="103"/>
        <v>50001</v>
      </c>
      <c r="B1103" s="8">
        <f t="shared" si="104"/>
        <v>44957</v>
      </c>
      <c r="C1103" s="8">
        <f t="shared" si="105"/>
        <v>44911</v>
      </c>
      <c r="D1103" s="38">
        <f t="shared" si="106"/>
        <v>140167.01999999999</v>
      </c>
      <c r="E1103" s="39">
        <f t="shared" si="107"/>
        <v>23</v>
      </c>
      <c r="F1103" s="42" t="s">
        <v>246</v>
      </c>
      <c r="G1103" s="42" t="s">
        <v>2160</v>
      </c>
      <c r="H1103" s="42" t="s">
        <v>2161</v>
      </c>
      <c r="I1103" s="42" t="s">
        <v>105</v>
      </c>
      <c r="J1103" s="44">
        <v>44957</v>
      </c>
      <c r="K1103" s="43">
        <v>50001</v>
      </c>
      <c r="L1103" s="44">
        <v>44911</v>
      </c>
      <c r="M1103" s="8" t="str">
        <f>VLOOKUP(MONTH($J1103),Lookup!$A$2:$B$13,2,0)&amp;" "&amp;YEAR($J1103)</f>
        <v>Jan 2023</v>
      </c>
      <c r="N1103" s="34">
        <f t="shared" si="102"/>
        <v>44957</v>
      </c>
      <c r="O1103" s="8">
        <f>IF(ISERROR(VLOOKUP($I1103,Lookup!$H$2:$I$11,2,0)),"",VLOOKUP($I1103,Lookup!$H$2:$I$11,2,0))</f>
        <v>0.02</v>
      </c>
      <c r="P1103" s="8">
        <f>COUNTIF(J$4:J1103,J1103)</f>
        <v>77</v>
      </c>
      <c r="Q1103" s="8">
        <f>COUNTIF(K$4:K1103,K1103)</f>
        <v>221</v>
      </c>
    </row>
    <row r="1104" spans="1:17" x14ac:dyDescent="0.25">
      <c r="A1104" s="35">
        <f t="shared" si="103"/>
        <v>100000</v>
      </c>
      <c r="B1104" s="8">
        <f t="shared" si="104"/>
        <v>44927</v>
      </c>
      <c r="C1104" s="8">
        <f t="shared" si="105"/>
        <v>44907</v>
      </c>
      <c r="D1104" s="38">
        <f t="shared" si="106"/>
        <v>189927.02</v>
      </c>
      <c r="E1104" s="39">
        <f t="shared" si="107"/>
        <v>6</v>
      </c>
      <c r="F1104" s="42" t="s">
        <v>134</v>
      </c>
      <c r="G1104" s="42" t="s">
        <v>2017</v>
      </c>
      <c r="H1104" s="42" t="s">
        <v>2162</v>
      </c>
      <c r="I1104" s="42" t="s">
        <v>105</v>
      </c>
      <c r="J1104" s="44">
        <v>44927</v>
      </c>
      <c r="K1104" s="43">
        <v>100000</v>
      </c>
      <c r="L1104" s="44">
        <v>44907</v>
      </c>
      <c r="M1104" s="8" t="str">
        <f>VLOOKUP(MONTH($J1104),Lookup!$A$2:$B$13,2,0)&amp;" "&amp;YEAR($J1104)</f>
        <v>Jan 2023</v>
      </c>
      <c r="N1104" s="34">
        <f t="shared" si="102"/>
        <v>44927</v>
      </c>
      <c r="O1104" s="8">
        <f>IF(ISERROR(VLOOKUP($I1104,Lookup!$H$2:$I$11,2,0)),"",VLOOKUP($I1104,Lookup!$H$2:$I$11,2,0))</f>
        <v>0.02</v>
      </c>
      <c r="P1104" s="8">
        <f>COUNTIF(J$4:J1104,J1104)</f>
        <v>42</v>
      </c>
      <c r="Q1104" s="8">
        <f>COUNTIF(K$4:K1104,K1104)</f>
        <v>51</v>
      </c>
    </row>
    <row r="1105" spans="1:17" x14ac:dyDescent="0.25">
      <c r="A1105" s="35">
        <f t="shared" si="103"/>
        <v>500000</v>
      </c>
      <c r="B1105" s="8">
        <f t="shared" si="104"/>
        <v>44879</v>
      </c>
      <c r="C1105" s="8">
        <f t="shared" si="105"/>
        <v>0</v>
      </c>
      <c r="D1105" s="38">
        <f t="shared" si="106"/>
        <v>544906.1</v>
      </c>
      <c r="E1105" s="39">
        <f t="shared" si="107"/>
        <v>1</v>
      </c>
      <c r="F1105" t="s">
        <v>208</v>
      </c>
      <c r="G1105" t="s">
        <v>2146</v>
      </c>
      <c r="H1105" t="s">
        <v>2147</v>
      </c>
      <c r="I1105" t="s">
        <v>102</v>
      </c>
      <c r="J1105" s="7">
        <v>44879</v>
      </c>
      <c r="K1105">
        <v>500000</v>
      </c>
      <c r="M1105" s="8" t="str">
        <f>VLOOKUP(MONTH($J1105),Lookup!$A$2:$B$13,2,0)&amp;" "&amp;YEAR($J1105)</f>
        <v>Nov 2022</v>
      </c>
      <c r="N1105" s="34">
        <f t="shared" si="102"/>
        <v>44879</v>
      </c>
      <c r="O1105" s="8">
        <f>IF(ISERROR(VLOOKUP($I1105,Lookup!$H$2:$I$11,2,0)),"",VLOOKUP($I1105,Lookup!$H$2:$I$11,2,0))</f>
        <v>0.1</v>
      </c>
      <c r="P1105" s="8">
        <f>COUNTIF(J$4:J1105,J1105)</f>
        <v>9</v>
      </c>
      <c r="Q1105" s="8">
        <f>COUNTIF(K$4:K1105,K1105)</f>
        <v>18</v>
      </c>
    </row>
    <row r="1106" spans="1:17" x14ac:dyDescent="0.25">
      <c r="A1106" s="35">
        <f t="shared" si="103"/>
        <v>200000</v>
      </c>
      <c r="B1106" s="8">
        <f t="shared" si="104"/>
        <v>44926</v>
      </c>
      <c r="C1106" s="8">
        <f t="shared" si="105"/>
        <v>0</v>
      </c>
      <c r="D1106" s="38">
        <f t="shared" si="106"/>
        <v>245055.02</v>
      </c>
      <c r="E1106" s="39">
        <f t="shared" si="107"/>
        <v>3</v>
      </c>
      <c r="F1106" t="s">
        <v>117</v>
      </c>
      <c r="G1106" t="s">
        <v>1354</v>
      </c>
      <c r="H1106" t="s">
        <v>883</v>
      </c>
      <c r="I1106" t="s">
        <v>105</v>
      </c>
      <c r="J1106" s="7">
        <v>44926</v>
      </c>
      <c r="K1106">
        <v>200000</v>
      </c>
      <c r="M1106" s="8" t="str">
        <f>VLOOKUP(MONTH($J1106),Lookup!$A$2:$B$13,2,0)&amp;" "&amp;YEAR($J1106)</f>
        <v>Dec 2022</v>
      </c>
      <c r="N1106" s="34">
        <f t="shared" si="102"/>
        <v>44926</v>
      </c>
      <c r="O1106" s="8">
        <f>IF(ISERROR(VLOOKUP($I1106,Lookup!$H$2:$I$11,2,0)),"",VLOOKUP($I1106,Lookup!$H$2:$I$11,2,0))</f>
        <v>0.02</v>
      </c>
      <c r="P1106" s="8">
        <f>COUNTIF(J$4:J1106,J1106)</f>
        <v>102</v>
      </c>
      <c r="Q1106" s="8">
        <f>COUNTIF(K$4:K1106,K1106)</f>
        <v>27</v>
      </c>
    </row>
    <row r="1107" spans="1:17" x14ac:dyDescent="0.25">
      <c r="A1107" s="35">
        <f t="shared" si="103"/>
        <v>0</v>
      </c>
      <c r="B1107" s="8">
        <f t="shared" si="104"/>
        <v>0</v>
      </c>
      <c r="C1107" s="8">
        <f t="shared" si="105"/>
        <v>0</v>
      </c>
      <c r="D1107" s="38">
        <f t="shared" si="106"/>
        <v>1</v>
      </c>
      <c r="E1107" s="39">
        <f t="shared" si="107"/>
        <v>0</v>
      </c>
      <c r="M1107" s="8" t="str">
        <f>VLOOKUP(MONTH($J1107),Lookup!$A$2:$B$13,2,0)&amp;" "&amp;YEAR($J1107)</f>
        <v>Jan 1900</v>
      </c>
      <c r="N1107" s="34" t="str">
        <f t="shared" si="102"/>
        <v>1/1/9999</v>
      </c>
      <c r="O1107" s="8" t="str">
        <f>IF(ISERROR(VLOOKUP($I1107,Lookup!$H$2:$I$11,2,0)),"",VLOOKUP($I1107,Lookup!$H$2:$I$11,2,0))</f>
        <v/>
      </c>
      <c r="P1107" s="8">
        <f>COUNTIF(J$4:J1107,J1107)</f>
        <v>0</v>
      </c>
      <c r="Q1107" s="8">
        <f>COUNTIF(K$4:K1107,K1107)</f>
        <v>1</v>
      </c>
    </row>
    <row r="1108" spans="1:17" x14ac:dyDescent="0.25">
      <c r="A1108" s="35">
        <f t="shared" si="103"/>
        <v>0</v>
      </c>
      <c r="B1108" s="8">
        <f t="shared" si="104"/>
        <v>0</v>
      </c>
      <c r="C1108" s="8">
        <f t="shared" si="105"/>
        <v>0</v>
      </c>
      <c r="D1108" s="38">
        <f t="shared" si="106"/>
        <v>1</v>
      </c>
      <c r="E1108" s="39">
        <f t="shared" si="107"/>
        <v>0</v>
      </c>
      <c r="M1108" s="8" t="str">
        <f>VLOOKUP(MONTH($J1108),Lookup!$A$2:$B$13,2,0)&amp;" "&amp;YEAR($J1108)</f>
        <v>Jan 1900</v>
      </c>
      <c r="N1108" s="34" t="str">
        <f t="shared" si="102"/>
        <v>1/1/9999</v>
      </c>
      <c r="O1108" s="8" t="str">
        <f>IF(ISERROR(VLOOKUP($I1108,Lookup!$H$2:$I$11,2,0)),"",VLOOKUP($I1108,Lookup!$H$2:$I$11,2,0))</f>
        <v/>
      </c>
      <c r="P1108" s="8">
        <f>COUNTIF(J$4:J1108,J1108)</f>
        <v>0</v>
      </c>
      <c r="Q1108" s="8">
        <f>COUNTIF(K$4:K1108,K1108)</f>
        <v>1</v>
      </c>
    </row>
    <row r="1109" spans="1:17" x14ac:dyDescent="0.25">
      <c r="A1109" s="35">
        <f t="shared" si="103"/>
        <v>0</v>
      </c>
      <c r="B1109" s="8">
        <f t="shared" si="104"/>
        <v>0</v>
      </c>
      <c r="C1109" s="8">
        <f t="shared" si="105"/>
        <v>0</v>
      </c>
      <c r="D1109" s="38">
        <f t="shared" si="106"/>
        <v>1</v>
      </c>
      <c r="E1109" s="39">
        <f t="shared" si="107"/>
        <v>0</v>
      </c>
      <c r="M1109" s="8" t="str">
        <f>VLOOKUP(MONTH($J1109),Lookup!$A$2:$B$13,2,0)&amp;" "&amp;YEAR($J1109)</f>
        <v>Jan 1900</v>
      </c>
      <c r="N1109" s="34" t="str">
        <f t="shared" si="102"/>
        <v>1/1/9999</v>
      </c>
      <c r="O1109" s="8" t="str">
        <f>IF(ISERROR(VLOOKUP($I1109,Lookup!$H$2:$I$11,2,0)),"",VLOOKUP($I1109,Lookup!$H$2:$I$11,2,0))</f>
        <v/>
      </c>
      <c r="P1109" s="8">
        <f>COUNTIF(J$4:J1109,J1109)</f>
        <v>0</v>
      </c>
      <c r="Q1109" s="8">
        <f>COUNTIF(K$4:K1109,K1109)</f>
        <v>1</v>
      </c>
    </row>
    <row r="1110" spans="1:17" x14ac:dyDescent="0.25">
      <c r="A1110" s="35">
        <f t="shared" si="103"/>
        <v>0</v>
      </c>
      <c r="B1110" s="8">
        <f t="shared" si="104"/>
        <v>0</v>
      </c>
      <c r="C1110" s="8">
        <f t="shared" si="105"/>
        <v>0</v>
      </c>
      <c r="D1110" s="38">
        <f t="shared" si="106"/>
        <v>1</v>
      </c>
      <c r="E1110" s="39">
        <f t="shared" si="107"/>
        <v>0</v>
      </c>
      <c r="M1110" s="8" t="str">
        <f>VLOOKUP(MONTH($J1110),Lookup!$A$2:$B$13,2,0)&amp;" "&amp;YEAR($J1110)</f>
        <v>Jan 1900</v>
      </c>
      <c r="N1110" s="34" t="str">
        <f t="shared" si="102"/>
        <v>1/1/9999</v>
      </c>
      <c r="O1110" s="8" t="str">
        <f>IF(ISERROR(VLOOKUP($I1110,Lookup!$H$2:$I$11,2,0)),"",VLOOKUP($I1110,Lookup!$H$2:$I$11,2,0))</f>
        <v/>
      </c>
      <c r="P1110" s="8">
        <f>COUNTIF(J$4:J1110,J1110)</f>
        <v>0</v>
      </c>
      <c r="Q1110" s="8">
        <f>COUNTIF(K$4:K1110,K1110)</f>
        <v>1</v>
      </c>
    </row>
    <row r="1111" spans="1:17" x14ac:dyDescent="0.25">
      <c r="A1111" s="35">
        <f t="shared" si="103"/>
        <v>0</v>
      </c>
      <c r="B1111" s="8">
        <f t="shared" si="104"/>
        <v>0</v>
      </c>
      <c r="C1111" s="8">
        <f t="shared" si="105"/>
        <v>0</v>
      </c>
      <c r="D1111" s="38">
        <f t="shared" si="106"/>
        <v>1</v>
      </c>
      <c r="E1111" s="39">
        <f t="shared" si="107"/>
        <v>0</v>
      </c>
      <c r="M1111" s="8" t="str">
        <f>VLOOKUP(MONTH($J1111),Lookup!$A$2:$B$13,2,0)&amp;" "&amp;YEAR($J1111)</f>
        <v>Jan 1900</v>
      </c>
      <c r="N1111" s="34" t="str">
        <f t="shared" si="102"/>
        <v>1/1/9999</v>
      </c>
      <c r="O1111" s="8" t="str">
        <f>IF(ISERROR(VLOOKUP($I1111,Lookup!$H$2:$I$11,2,0)),"",VLOOKUP($I1111,Lookup!$H$2:$I$11,2,0))</f>
        <v/>
      </c>
      <c r="P1111" s="8">
        <f>COUNTIF(J$4:J1111,J1111)</f>
        <v>0</v>
      </c>
      <c r="Q1111" s="8">
        <f>COUNTIF(K$4:K1111,K1111)</f>
        <v>1</v>
      </c>
    </row>
    <row r="1112" spans="1:17" x14ac:dyDescent="0.25">
      <c r="A1112" s="35">
        <f t="shared" si="103"/>
        <v>0</v>
      </c>
      <c r="B1112" s="8">
        <f t="shared" si="104"/>
        <v>0</v>
      </c>
      <c r="C1112" s="8">
        <f t="shared" si="105"/>
        <v>0</v>
      </c>
      <c r="D1112" s="38">
        <f t="shared" si="106"/>
        <v>1</v>
      </c>
      <c r="E1112" s="39">
        <f t="shared" si="107"/>
        <v>0</v>
      </c>
      <c r="M1112" s="8" t="str">
        <f>VLOOKUP(MONTH($J1112),Lookup!$A$2:$B$13,2,0)&amp;" "&amp;YEAR($J1112)</f>
        <v>Jan 1900</v>
      </c>
      <c r="N1112" s="34" t="str">
        <f t="shared" si="102"/>
        <v>1/1/9999</v>
      </c>
      <c r="O1112" s="8" t="str">
        <f>IF(ISERROR(VLOOKUP($I1112,Lookup!$H$2:$I$11,2,0)),"",VLOOKUP($I1112,Lookup!$H$2:$I$11,2,0))</f>
        <v/>
      </c>
      <c r="P1112" s="8">
        <f>COUNTIF(J$4:J1112,J1112)</f>
        <v>0</v>
      </c>
      <c r="Q1112" s="8">
        <f>COUNTIF(K$4:K1112,K1112)</f>
        <v>1</v>
      </c>
    </row>
    <row r="1113" spans="1:17" x14ac:dyDescent="0.25">
      <c r="A1113" s="35">
        <f t="shared" si="103"/>
        <v>0</v>
      </c>
      <c r="B1113" s="8">
        <f t="shared" si="104"/>
        <v>0</v>
      </c>
      <c r="C1113" s="8">
        <f t="shared" si="105"/>
        <v>0</v>
      </c>
      <c r="D1113" s="38">
        <f t="shared" si="106"/>
        <v>1</v>
      </c>
      <c r="E1113" s="39">
        <f t="shared" si="107"/>
        <v>0</v>
      </c>
      <c r="M1113" s="8" t="str">
        <f>VLOOKUP(MONTH($J1113),Lookup!$A$2:$B$13,2,0)&amp;" "&amp;YEAR($J1113)</f>
        <v>Jan 1900</v>
      </c>
      <c r="N1113" s="34" t="str">
        <f t="shared" si="102"/>
        <v>1/1/9999</v>
      </c>
      <c r="O1113" s="8" t="str">
        <f>IF(ISERROR(VLOOKUP($I1113,Lookup!$H$2:$I$11,2,0)),"",VLOOKUP($I1113,Lookup!$H$2:$I$11,2,0))</f>
        <v/>
      </c>
      <c r="P1113" s="8">
        <f>COUNTIF(J$4:J1113,J1113)</f>
        <v>0</v>
      </c>
      <c r="Q1113" s="8">
        <f>COUNTIF(K$4:K1113,K1113)</f>
        <v>1</v>
      </c>
    </row>
    <row r="1114" spans="1:17" x14ac:dyDescent="0.25">
      <c r="A1114" s="35">
        <f t="shared" si="103"/>
        <v>0</v>
      </c>
      <c r="B1114" s="8">
        <f t="shared" si="104"/>
        <v>0</v>
      </c>
      <c r="C1114" s="8">
        <f t="shared" si="105"/>
        <v>0</v>
      </c>
      <c r="D1114" s="38">
        <f t="shared" si="106"/>
        <v>1</v>
      </c>
      <c r="E1114" s="39">
        <f t="shared" si="107"/>
        <v>0</v>
      </c>
      <c r="M1114" s="8" t="str">
        <f>VLOOKUP(MONTH($J1114),Lookup!$A$2:$B$13,2,0)&amp;" "&amp;YEAR($J1114)</f>
        <v>Jan 1900</v>
      </c>
      <c r="N1114" s="34" t="str">
        <f t="shared" si="102"/>
        <v>1/1/9999</v>
      </c>
      <c r="O1114" s="8" t="str">
        <f>IF(ISERROR(VLOOKUP($I1114,Lookup!$H$2:$I$11,2,0)),"",VLOOKUP($I1114,Lookup!$H$2:$I$11,2,0))</f>
        <v/>
      </c>
      <c r="P1114" s="8">
        <f>COUNTIF(J$4:J1114,J1114)</f>
        <v>0</v>
      </c>
      <c r="Q1114" s="8">
        <f>COUNTIF(K$4:K1114,K1114)</f>
        <v>1</v>
      </c>
    </row>
    <row r="1115" spans="1:17" x14ac:dyDescent="0.25">
      <c r="A1115" s="35">
        <f t="shared" si="103"/>
        <v>0</v>
      </c>
      <c r="B1115" s="8">
        <f t="shared" si="104"/>
        <v>0</v>
      </c>
      <c r="C1115" s="8">
        <f t="shared" si="105"/>
        <v>0</v>
      </c>
      <c r="D1115" s="38">
        <f t="shared" si="106"/>
        <v>1</v>
      </c>
      <c r="E1115" s="39">
        <f t="shared" si="107"/>
        <v>0</v>
      </c>
      <c r="M1115" s="8" t="str">
        <f>VLOOKUP(MONTH($J1115),Lookup!$A$2:$B$13,2,0)&amp;" "&amp;YEAR($J1115)</f>
        <v>Jan 1900</v>
      </c>
      <c r="N1115" s="34" t="str">
        <f t="shared" si="102"/>
        <v>1/1/9999</v>
      </c>
      <c r="O1115" s="8" t="str">
        <f>IF(ISERROR(VLOOKUP($I1115,Lookup!$H$2:$I$11,2,0)),"",VLOOKUP($I1115,Lookup!$H$2:$I$11,2,0))</f>
        <v/>
      </c>
      <c r="P1115" s="8">
        <f>COUNTIF(J$4:J1115,J1115)</f>
        <v>0</v>
      </c>
      <c r="Q1115" s="8">
        <f>COUNTIF(K$4:K1115,K1115)</f>
        <v>1</v>
      </c>
    </row>
    <row r="1116" spans="1:17" x14ac:dyDescent="0.25">
      <c r="A1116" s="35">
        <f t="shared" si="103"/>
        <v>0</v>
      </c>
      <c r="B1116" s="8">
        <f t="shared" si="104"/>
        <v>0</v>
      </c>
      <c r="C1116" s="8">
        <f t="shared" si="105"/>
        <v>0</v>
      </c>
      <c r="D1116" s="38">
        <f t="shared" si="106"/>
        <v>1</v>
      </c>
      <c r="E1116" s="39">
        <f t="shared" si="107"/>
        <v>0</v>
      </c>
      <c r="M1116" s="8" t="str">
        <f>VLOOKUP(MONTH($J1116),Lookup!$A$2:$B$13,2,0)&amp;" "&amp;YEAR($J1116)</f>
        <v>Jan 1900</v>
      </c>
      <c r="N1116" s="34" t="str">
        <f t="shared" si="102"/>
        <v>1/1/9999</v>
      </c>
      <c r="O1116" s="8" t="str">
        <f>IF(ISERROR(VLOOKUP($I1116,Lookup!$H$2:$I$11,2,0)),"",VLOOKUP($I1116,Lookup!$H$2:$I$11,2,0))</f>
        <v/>
      </c>
      <c r="P1116" s="8">
        <f>COUNTIF(J$4:J1116,J1116)</f>
        <v>0</v>
      </c>
      <c r="Q1116" s="8">
        <f>COUNTIF(K$4:K1116,K1116)</f>
        <v>1</v>
      </c>
    </row>
    <row r="1117" spans="1:17" x14ac:dyDescent="0.25">
      <c r="A1117" s="35">
        <f t="shared" si="103"/>
        <v>0</v>
      </c>
      <c r="B1117" s="8">
        <f t="shared" si="104"/>
        <v>0</v>
      </c>
      <c r="C1117" s="8">
        <f t="shared" si="105"/>
        <v>0</v>
      </c>
      <c r="D1117" s="38">
        <f t="shared" si="106"/>
        <v>1</v>
      </c>
      <c r="E1117" s="39">
        <f t="shared" si="107"/>
        <v>0</v>
      </c>
      <c r="M1117" s="8" t="str">
        <f>VLOOKUP(MONTH($J1117),Lookup!$A$2:$B$13,2,0)&amp;" "&amp;YEAR($J1117)</f>
        <v>Jan 1900</v>
      </c>
      <c r="N1117" s="34" t="str">
        <f t="shared" si="102"/>
        <v>1/1/9999</v>
      </c>
      <c r="O1117" s="8" t="str">
        <f>IF(ISERROR(VLOOKUP($I1117,Lookup!$H$2:$I$11,2,0)),"",VLOOKUP($I1117,Lookup!$H$2:$I$11,2,0))</f>
        <v/>
      </c>
      <c r="P1117" s="8">
        <f>COUNTIF(J$4:J1117,J1117)</f>
        <v>0</v>
      </c>
      <c r="Q1117" s="8">
        <f>COUNTIF(K$4:K1117,K1117)</f>
        <v>1</v>
      </c>
    </row>
    <row r="1118" spans="1:17" x14ac:dyDescent="0.25">
      <c r="A1118" s="35">
        <f t="shared" si="103"/>
        <v>0</v>
      </c>
      <c r="B1118" s="8">
        <f t="shared" si="104"/>
        <v>0</v>
      </c>
      <c r="C1118" s="8">
        <f t="shared" si="105"/>
        <v>0</v>
      </c>
      <c r="D1118" s="38">
        <f t="shared" si="106"/>
        <v>1</v>
      </c>
      <c r="E1118" s="39">
        <f t="shared" si="107"/>
        <v>0</v>
      </c>
      <c r="M1118" s="8" t="str">
        <f>VLOOKUP(MONTH($J1118),Lookup!$A$2:$B$13,2,0)&amp;" "&amp;YEAR($J1118)</f>
        <v>Jan 1900</v>
      </c>
      <c r="N1118" s="34" t="str">
        <f t="shared" si="102"/>
        <v>1/1/9999</v>
      </c>
      <c r="O1118" s="8" t="str">
        <f>IF(ISERROR(VLOOKUP($I1118,Lookup!$H$2:$I$11,2,0)),"",VLOOKUP($I1118,Lookup!$H$2:$I$11,2,0))</f>
        <v/>
      </c>
      <c r="P1118" s="8">
        <f>COUNTIF(J$4:J1118,J1118)</f>
        <v>0</v>
      </c>
      <c r="Q1118" s="8">
        <f>COUNTIF(K$4:K1118,K1118)</f>
        <v>1</v>
      </c>
    </row>
    <row r="1119" spans="1:17" x14ac:dyDescent="0.25">
      <c r="A1119" s="35">
        <f t="shared" si="103"/>
        <v>0</v>
      </c>
      <c r="B1119" s="8">
        <f t="shared" si="104"/>
        <v>0</v>
      </c>
      <c r="C1119" s="8">
        <f t="shared" si="105"/>
        <v>0</v>
      </c>
      <c r="D1119" s="38">
        <f t="shared" si="106"/>
        <v>1</v>
      </c>
      <c r="E1119" s="39">
        <f t="shared" si="107"/>
        <v>0</v>
      </c>
      <c r="M1119" s="8" t="str">
        <f>VLOOKUP(MONTH($J1119),Lookup!$A$2:$B$13,2,0)&amp;" "&amp;YEAR($J1119)</f>
        <v>Jan 1900</v>
      </c>
      <c r="N1119" s="34" t="str">
        <f t="shared" si="102"/>
        <v>1/1/9999</v>
      </c>
      <c r="O1119" s="8" t="str">
        <f>IF(ISERROR(VLOOKUP($I1119,Lookup!$H$2:$I$11,2,0)),"",VLOOKUP($I1119,Lookup!$H$2:$I$11,2,0))</f>
        <v/>
      </c>
      <c r="P1119" s="8">
        <f>COUNTIF(J$4:J1119,J1119)</f>
        <v>0</v>
      </c>
      <c r="Q1119" s="8">
        <f>COUNTIF(K$4:K1119,K1119)</f>
        <v>1</v>
      </c>
    </row>
    <row r="1120" spans="1:17" x14ac:dyDescent="0.25">
      <c r="A1120" s="35">
        <f t="shared" si="103"/>
        <v>0</v>
      </c>
      <c r="B1120" s="8">
        <f t="shared" si="104"/>
        <v>0</v>
      </c>
      <c r="C1120" s="8">
        <f t="shared" si="105"/>
        <v>0</v>
      </c>
      <c r="D1120" s="38">
        <f t="shared" si="106"/>
        <v>1</v>
      </c>
      <c r="E1120" s="39">
        <f t="shared" si="107"/>
        <v>0</v>
      </c>
      <c r="M1120" s="8" t="str">
        <f>VLOOKUP(MONTH($J1120),Lookup!$A$2:$B$13,2,0)&amp;" "&amp;YEAR($J1120)</f>
        <v>Jan 1900</v>
      </c>
      <c r="N1120" s="34" t="str">
        <f t="shared" si="102"/>
        <v>1/1/9999</v>
      </c>
      <c r="O1120" s="8" t="str">
        <f>IF(ISERROR(VLOOKUP($I1120,Lookup!$H$2:$I$11,2,0)),"",VLOOKUP($I1120,Lookup!$H$2:$I$11,2,0))</f>
        <v/>
      </c>
      <c r="P1120" s="8">
        <f>COUNTIF(J$4:J1120,J1120)</f>
        <v>0</v>
      </c>
      <c r="Q1120" s="8">
        <f>COUNTIF(K$4:K1120,K1120)</f>
        <v>1</v>
      </c>
    </row>
    <row r="1121" spans="1:17" x14ac:dyDescent="0.25">
      <c r="A1121" s="35">
        <f t="shared" si="103"/>
        <v>0</v>
      </c>
      <c r="B1121" s="8">
        <f t="shared" si="104"/>
        <v>0</v>
      </c>
      <c r="C1121" s="8">
        <f t="shared" si="105"/>
        <v>0</v>
      </c>
      <c r="D1121" s="38">
        <f t="shared" si="106"/>
        <v>1</v>
      </c>
      <c r="E1121" s="39">
        <f t="shared" si="107"/>
        <v>0</v>
      </c>
      <c r="M1121" s="8" t="str">
        <f>VLOOKUP(MONTH($J1121),Lookup!$A$2:$B$13,2,0)&amp;" "&amp;YEAR($J1121)</f>
        <v>Jan 1900</v>
      </c>
      <c r="N1121" s="34" t="str">
        <f t="shared" si="102"/>
        <v>1/1/9999</v>
      </c>
      <c r="O1121" s="8" t="str">
        <f>IF(ISERROR(VLOOKUP($I1121,Lookup!$H$2:$I$11,2,0)),"",VLOOKUP($I1121,Lookup!$H$2:$I$11,2,0))</f>
        <v/>
      </c>
      <c r="P1121" s="8">
        <f>COUNTIF(J$4:J1121,J1121)</f>
        <v>0</v>
      </c>
      <c r="Q1121" s="8">
        <f>COUNTIF(K$4:K1121,K1121)</f>
        <v>1</v>
      </c>
    </row>
    <row r="1122" spans="1:17" x14ac:dyDescent="0.25">
      <c r="A1122" s="35">
        <f t="shared" si="103"/>
        <v>0</v>
      </c>
      <c r="B1122" s="8">
        <f t="shared" si="104"/>
        <v>0</v>
      </c>
      <c r="C1122" s="8">
        <f t="shared" si="105"/>
        <v>0</v>
      </c>
      <c r="D1122" s="38">
        <f t="shared" si="106"/>
        <v>1</v>
      </c>
      <c r="E1122" s="39">
        <f t="shared" si="107"/>
        <v>0</v>
      </c>
      <c r="M1122" s="8" t="str">
        <f>VLOOKUP(MONTH($J1122),Lookup!$A$2:$B$13,2,0)&amp;" "&amp;YEAR($J1122)</f>
        <v>Jan 1900</v>
      </c>
      <c r="N1122" s="34" t="str">
        <f t="shared" si="102"/>
        <v>1/1/9999</v>
      </c>
      <c r="O1122" s="8" t="str">
        <f>IF(ISERROR(VLOOKUP($I1122,Lookup!$H$2:$I$11,2,0)),"",VLOOKUP($I1122,Lookup!$H$2:$I$11,2,0))</f>
        <v/>
      </c>
      <c r="P1122" s="8">
        <f>COUNTIF(J$4:J1122,J1122)</f>
        <v>0</v>
      </c>
      <c r="Q1122" s="8">
        <f>COUNTIF(K$4:K1122,K1122)</f>
        <v>1</v>
      </c>
    </row>
    <row r="1123" spans="1:17" x14ac:dyDescent="0.25">
      <c r="A1123" s="35">
        <f t="shared" si="103"/>
        <v>0</v>
      </c>
      <c r="B1123" s="8">
        <f t="shared" si="104"/>
        <v>0</v>
      </c>
      <c r="C1123" s="8">
        <f t="shared" si="105"/>
        <v>0</v>
      </c>
      <c r="D1123" s="38">
        <f t="shared" si="106"/>
        <v>1</v>
      </c>
      <c r="E1123" s="39">
        <f t="shared" si="107"/>
        <v>0</v>
      </c>
      <c r="M1123" s="8" t="str">
        <f>VLOOKUP(MONTH($J1123),Lookup!$A$2:$B$13,2,0)&amp;" "&amp;YEAR($J1123)</f>
        <v>Jan 1900</v>
      </c>
      <c r="N1123" s="34" t="str">
        <f t="shared" si="102"/>
        <v>1/1/9999</v>
      </c>
      <c r="O1123" s="8" t="str">
        <f>IF(ISERROR(VLOOKUP($I1123,Lookup!$H$2:$I$11,2,0)),"",VLOOKUP($I1123,Lookup!$H$2:$I$11,2,0))</f>
        <v/>
      </c>
      <c r="P1123" s="8">
        <f>COUNTIF(J$4:J1123,J1123)</f>
        <v>0</v>
      </c>
      <c r="Q1123" s="8">
        <f>COUNTIF(K$4:K1123,K1123)</f>
        <v>1</v>
      </c>
    </row>
    <row r="1124" spans="1:17" x14ac:dyDescent="0.25">
      <c r="A1124" s="35">
        <f t="shared" si="103"/>
        <v>0</v>
      </c>
      <c r="B1124" s="8">
        <f t="shared" si="104"/>
        <v>0</v>
      </c>
      <c r="C1124" s="8">
        <f t="shared" si="105"/>
        <v>0</v>
      </c>
      <c r="D1124" s="38">
        <f t="shared" si="106"/>
        <v>1</v>
      </c>
      <c r="E1124" s="39">
        <f t="shared" si="107"/>
        <v>0</v>
      </c>
      <c r="M1124" s="8" t="str">
        <f>VLOOKUP(MONTH($J1124),Lookup!$A$2:$B$13,2,0)&amp;" "&amp;YEAR($J1124)</f>
        <v>Jan 1900</v>
      </c>
      <c r="N1124" s="34" t="str">
        <f t="shared" si="102"/>
        <v>1/1/9999</v>
      </c>
      <c r="O1124" s="8" t="str">
        <f>IF(ISERROR(VLOOKUP($I1124,Lookup!$H$2:$I$11,2,0)),"",VLOOKUP($I1124,Lookup!$H$2:$I$11,2,0))</f>
        <v/>
      </c>
      <c r="P1124" s="8">
        <f>COUNTIF(J$4:J1124,J1124)</f>
        <v>0</v>
      </c>
      <c r="Q1124" s="8">
        <f>COUNTIF(K$4:K1124,K1124)</f>
        <v>1</v>
      </c>
    </row>
    <row r="1125" spans="1:17" x14ac:dyDescent="0.25">
      <c r="A1125" s="35">
        <f t="shared" si="103"/>
        <v>0</v>
      </c>
      <c r="B1125" s="8">
        <f t="shared" si="104"/>
        <v>0</v>
      </c>
      <c r="C1125" s="8">
        <f t="shared" si="105"/>
        <v>0</v>
      </c>
      <c r="D1125" s="38">
        <f t="shared" si="106"/>
        <v>1</v>
      </c>
      <c r="E1125" s="39">
        <f t="shared" si="107"/>
        <v>0</v>
      </c>
      <c r="M1125" s="8" t="str">
        <f>VLOOKUP(MONTH($J1125),Lookup!$A$2:$B$13,2,0)&amp;" "&amp;YEAR($J1125)</f>
        <v>Jan 1900</v>
      </c>
      <c r="N1125" s="34" t="str">
        <f t="shared" si="102"/>
        <v>1/1/9999</v>
      </c>
      <c r="O1125" s="8" t="str">
        <f>IF(ISERROR(VLOOKUP($I1125,Lookup!$H$2:$I$11,2,0)),"",VLOOKUP($I1125,Lookup!$H$2:$I$11,2,0))</f>
        <v/>
      </c>
      <c r="P1125" s="8">
        <f>COUNTIF(J$4:J1125,J1125)</f>
        <v>0</v>
      </c>
      <c r="Q1125" s="8">
        <f>COUNTIF(K$4:K1125,K1125)</f>
        <v>1</v>
      </c>
    </row>
    <row r="1126" spans="1:17" x14ac:dyDescent="0.25">
      <c r="A1126" s="35">
        <f t="shared" si="103"/>
        <v>0</v>
      </c>
      <c r="B1126" s="8">
        <f t="shared" si="104"/>
        <v>0</v>
      </c>
      <c r="C1126" s="8">
        <f t="shared" si="105"/>
        <v>0</v>
      </c>
      <c r="D1126" s="38">
        <f t="shared" si="106"/>
        <v>1</v>
      </c>
      <c r="E1126" s="39">
        <f t="shared" si="107"/>
        <v>0</v>
      </c>
      <c r="M1126" s="8" t="str">
        <f>VLOOKUP(MONTH($J1126),Lookup!$A$2:$B$13,2,0)&amp;" "&amp;YEAR($J1126)</f>
        <v>Jan 1900</v>
      </c>
      <c r="N1126" s="34" t="str">
        <f t="shared" si="102"/>
        <v>1/1/9999</v>
      </c>
      <c r="O1126" s="8" t="str">
        <f>IF(ISERROR(VLOOKUP($I1126,Lookup!$H$2:$I$11,2,0)),"",VLOOKUP($I1126,Lookup!$H$2:$I$11,2,0))</f>
        <v/>
      </c>
      <c r="P1126" s="8">
        <f>COUNTIF(J$4:J1126,J1126)</f>
        <v>0</v>
      </c>
      <c r="Q1126" s="8">
        <f>COUNTIF(K$4:K1126,K1126)</f>
        <v>1</v>
      </c>
    </row>
    <row r="1127" spans="1:17" x14ac:dyDescent="0.25">
      <c r="A1127" s="35">
        <f t="shared" si="103"/>
        <v>0</v>
      </c>
      <c r="B1127" s="8">
        <f t="shared" si="104"/>
        <v>0</v>
      </c>
      <c r="C1127" s="8">
        <f t="shared" si="105"/>
        <v>0</v>
      </c>
      <c r="D1127" s="38">
        <f t="shared" si="106"/>
        <v>1</v>
      </c>
      <c r="E1127" s="39">
        <f t="shared" si="107"/>
        <v>0</v>
      </c>
      <c r="M1127" s="8" t="str">
        <f>VLOOKUP(MONTH($J1127),Lookup!$A$2:$B$13,2,0)&amp;" "&amp;YEAR($J1127)</f>
        <v>Jan 1900</v>
      </c>
      <c r="N1127" s="34" t="str">
        <f t="shared" si="102"/>
        <v>1/1/9999</v>
      </c>
      <c r="O1127" s="8" t="str">
        <f>IF(ISERROR(VLOOKUP($I1127,Lookup!$H$2:$I$11,2,0)),"",VLOOKUP($I1127,Lookup!$H$2:$I$11,2,0))</f>
        <v/>
      </c>
      <c r="P1127" s="8">
        <f>COUNTIF(J$4:J1127,J1127)</f>
        <v>0</v>
      </c>
      <c r="Q1127" s="8">
        <f>COUNTIF(K$4:K1127,K1127)</f>
        <v>1</v>
      </c>
    </row>
    <row r="1128" spans="1:17" x14ac:dyDescent="0.25">
      <c r="A1128" s="35">
        <f t="shared" si="103"/>
        <v>0</v>
      </c>
      <c r="B1128" s="8">
        <f t="shared" si="104"/>
        <v>0</v>
      </c>
      <c r="C1128" s="8">
        <f t="shared" si="105"/>
        <v>0</v>
      </c>
      <c r="D1128" s="38">
        <f t="shared" si="106"/>
        <v>1</v>
      </c>
      <c r="E1128" s="39">
        <f t="shared" si="107"/>
        <v>0</v>
      </c>
      <c r="M1128" s="8" t="str">
        <f>VLOOKUP(MONTH($J1128),Lookup!$A$2:$B$13,2,0)&amp;" "&amp;YEAR($J1128)</f>
        <v>Jan 1900</v>
      </c>
      <c r="N1128" s="34" t="str">
        <f t="shared" si="102"/>
        <v>1/1/9999</v>
      </c>
      <c r="O1128" s="8" t="str">
        <f>IF(ISERROR(VLOOKUP($I1128,Lookup!$H$2:$I$11,2,0)),"",VLOOKUP($I1128,Lookup!$H$2:$I$11,2,0))</f>
        <v/>
      </c>
      <c r="P1128" s="8">
        <f>COUNTIF(J$4:J1128,J1128)</f>
        <v>0</v>
      </c>
      <c r="Q1128" s="8">
        <f>COUNTIF(K$4:K1128,K1128)</f>
        <v>1</v>
      </c>
    </row>
    <row r="1129" spans="1:17" x14ac:dyDescent="0.25">
      <c r="A1129" s="35">
        <f t="shared" si="103"/>
        <v>0</v>
      </c>
      <c r="B1129" s="8">
        <f t="shared" si="104"/>
        <v>0</v>
      </c>
      <c r="C1129" s="8">
        <f t="shared" si="105"/>
        <v>0</v>
      </c>
      <c r="D1129" s="38">
        <f t="shared" si="106"/>
        <v>1</v>
      </c>
      <c r="E1129" s="39">
        <f t="shared" si="107"/>
        <v>0</v>
      </c>
      <c r="M1129" s="8" t="str">
        <f>VLOOKUP(MONTH($J1129),Lookup!$A$2:$B$13,2,0)&amp;" "&amp;YEAR($J1129)</f>
        <v>Jan 1900</v>
      </c>
      <c r="N1129" s="34" t="str">
        <f t="shared" si="102"/>
        <v>1/1/9999</v>
      </c>
      <c r="O1129" s="8" t="str">
        <f>IF(ISERROR(VLOOKUP($I1129,Lookup!$H$2:$I$11,2,0)),"",VLOOKUP($I1129,Lookup!$H$2:$I$11,2,0))</f>
        <v/>
      </c>
      <c r="P1129" s="8">
        <f>COUNTIF(J$4:J1129,J1129)</f>
        <v>0</v>
      </c>
      <c r="Q1129" s="8">
        <f>COUNTIF(K$4:K1129,K1129)</f>
        <v>1</v>
      </c>
    </row>
    <row r="1130" spans="1:17" x14ac:dyDescent="0.25">
      <c r="A1130" s="35">
        <f t="shared" si="103"/>
        <v>0</v>
      </c>
      <c r="B1130" s="8">
        <f t="shared" si="104"/>
        <v>0</v>
      </c>
      <c r="C1130" s="8">
        <f t="shared" si="105"/>
        <v>0</v>
      </c>
      <c r="D1130" s="38">
        <f t="shared" si="106"/>
        <v>1</v>
      </c>
      <c r="E1130" s="39">
        <f t="shared" si="107"/>
        <v>0</v>
      </c>
      <c r="M1130" s="8" t="str">
        <f>VLOOKUP(MONTH($J1130),Lookup!$A$2:$B$13,2,0)&amp;" "&amp;YEAR($J1130)</f>
        <v>Jan 1900</v>
      </c>
      <c r="N1130" s="34" t="str">
        <f t="shared" si="102"/>
        <v>1/1/9999</v>
      </c>
      <c r="O1130" s="8" t="str">
        <f>IF(ISERROR(VLOOKUP($I1130,Lookup!$H$2:$I$11,2,0)),"",VLOOKUP($I1130,Lookup!$H$2:$I$11,2,0))</f>
        <v/>
      </c>
      <c r="P1130" s="8">
        <f>COUNTIF(J$4:J1130,J1130)</f>
        <v>0</v>
      </c>
      <c r="Q1130" s="8">
        <f>COUNTIF(K$4:K1130,K1130)</f>
        <v>1</v>
      </c>
    </row>
    <row r="1131" spans="1:17" x14ac:dyDescent="0.25">
      <c r="A1131" s="35">
        <f t="shared" si="103"/>
        <v>0</v>
      </c>
      <c r="B1131" s="8">
        <f t="shared" si="104"/>
        <v>0</v>
      </c>
      <c r="C1131" s="8">
        <f t="shared" si="105"/>
        <v>0</v>
      </c>
      <c r="D1131" s="38">
        <f t="shared" si="106"/>
        <v>1</v>
      </c>
      <c r="E1131" s="39">
        <f t="shared" si="107"/>
        <v>0</v>
      </c>
      <c r="M1131" s="8" t="str">
        <f>VLOOKUP(MONTH($J1131),Lookup!$A$2:$B$13,2,0)&amp;" "&amp;YEAR($J1131)</f>
        <v>Jan 1900</v>
      </c>
      <c r="N1131" s="34" t="str">
        <f t="shared" si="102"/>
        <v>1/1/9999</v>
      </c>
      <c r="O1131" s="8" t="str">
        <f>IF(ISERROR(VLOOKUP($I1131,Lookup!$H$2:$I$11,2,0)),"",VLOOKUP($I1131,Lookup!$H$2:$I$11,2,0))</f>
        <v/>
      </c>
      <c r="P1131" s="8">
        <f>COUNTIF(J$4:J1131,J1131)</f>
        <v>0</v>
      </c>
      <c r="Q1131" s="8">
        <f>COUNTIF(K$4:K1131,K1131)</f>
        <v>1</v>
      </c>
    </row>
    <row r="1132" spans="1:17" x14ac:dyDescent="0.25">
      <c r="A1132" s="35">
        <f t="shared" si="103"/>
        <v>0</v>
      </c>
      <c r="B1132" s="8">
        <f t="shared" si="104"/>
        <v>0</v>
      </c>
      <c r="C1132" s="8">
        <f t="shared" si="105"/>
        <v>0</v>
      </c>
      <c r="D1132" s="38">
        <f t="shared" si="106"/>
        <v>1</v>
      </c>
      <c r="E1132" s="39">
        <f t="shared" si="107"/>
        <v>0</v>
      </c>
      <c r="M1132" s="8" t="str">
        <f>VLOOKUP(MONTH($J1132),Lookup!$A$2:$B$13,2,0)&amp;" "&amp;YEAR($J1132)</f>
        <v>Jan 1900</v>
      </c>
      <c r="N1132" s="34" t="str">
        <f t="shared" si="102"/>
        <v>1/1/9999</v>
      </c>
      <c r="O1132" s="8" t="str">
        <f>IF(ISERROR(VLOOKUP($I1132,Lookup!$H$2:$I$11,2,0)),"",VLOOKUP($I1132,Lookup!$H$2:$I$11,2,0))</f>
        <v/>
      </c>
      <c r="P1132" s="8">
        <f>COUNTIF(J$4:J1132,J1132)</f>
        <v>0</v>
      </c>
      <c r="Q1132" s="8">
        <f>COUNTIF(K$4:K1132,K1132)</f>
        <v>1</v>
      </c>
    </row>
    <row r="1133" spans="1:17" x14ac:dyDescent="0.25">
      <c r="A1133" s="35">
        <f t="shared" si="103"/>
        <v>0</v>
      </c>
      <c r="B1133" s="8">
        <f t="shared" si="104"/>
        <v>0</v>
      </c>
      <c r="C1133" s="8">
        <f t="shared" si="105"/>
        <v>0</v>
      </c>
      <c r="D1133" s="38">
        <f t="shared" si="106"/>
        <v>1</v>
      </c>
      <c r="E1133" s="39">
        <f t="shared" si="107"/>
        <v>0</v>
      </c>
      <c r="M1133" s="8" t="str">
        <f>VLOOKUP(MONTH($J1133),Lookup!$A$2:$B$13,2,0)&amp;" "&amp;YEAR($J1133)</f>
        <v>Jan 1900</v>
      </c>
      <c r="N1133" s="34" t="str">
        <f t="shared" si="102"/>
        <v>1/1/9999</v>
      </c>
      <c r="O1133" s="8" t="str">
        <f>IF(ISERROR(VLOOKUP($I1133,Lookup!$H$2:$I$11,2,0)),"",VLOOKUP($I1133,Lookup!$H$2:$I$11,2,0))</f>
        <v/>
      </c>
      <c r="P1133" s="8">
        <f>COUNTIF(J$4:J1133,J1133)</f>
        <v>0</v>
      </c>
      <c r="Q1133" s="8">
        <f>COUNTIF(K$4:K1133,K1133)</f>
        <v>1</v>
      </c>
    </row>
    <row r="1134" spans="1:17" x14ac:dyDescent="0.25">
      <c r="A1134" s="35">
        <f t="shared" si="103"/>
        <v>0</v>
      </c>
      <c r="B1134" s="8">
        <f t="shared" si="104"/>
        <v>0</v>
      </c>
      <c r="C1134" s="8">
        <f t="shared" si="105"/>
        <v>0</v>
      </c>
      <c r="D1134" s="38">
        <f t="shared" si="106"/>
        <v>1</v>
      </c>
      <c r="E1134" s="39">
        <f t="shared" si="107"/>
        <v>0</v>
      </c>
      <c r="M1134" s="8" t="str">
        <f>VLOOKUP(MONTH($J1134),Lookup!$A$2:$B$13,2,0)&amp;" "&amp;YEAR($J1134)</f>
        <v>Jan 1900</v>
      </c>
      <c r="N1134" s="34" t="str">
        <f t="shared" si="102"/>
        <v>1/1/9999</v>
      </c>
      <c r="O1134" s="8" t="str">
        <f>IF(ISERROR(VLOOKUP($I1134,Lookup!$H$2:$I$11,2,0)),"",VLOOKUP($I1134,Lookup!$H$2:$I$11,2,0))</f>
        <v/>
      </c>
      <c r="P1134" s="8">
        <f>COUNTIF(J$4:J1134,J1134)</f>
        <v>0</v>
      </c>
      <c r="Q1134" s="8">
        <f>COUNTIF(K$4:K1134,K1134)</f>
        <v>1</v>
      </c>
    </row>
    <row r="1135" spans="1:17" x14ac:dyDescent="0.25">
      <c r="A1135" s="35">
        <f t="shared" si="103"/>
        <v>0</v>
      </c>
      <c r="B1135" s="8">
        <f t="shared" si="104"/>
        <v>0</v>
      </c>
      <c r="C1135" s="8">
        <f t="shared" si="105"/>
        <v>0</v>
      </c>
      <c r="D1135" s="38">
        <f t="shared" si="106"/>
        <v>1</v>
      </c>
      <c r="E1135" s="39">
        <f t="shared" si="107"/>
        <v>0</v>
      </c>
      <c r="M1135" s="8" t="str">
        <f>VLOOKUP(MONTH($J1135),Lookup!$A$2:$B$13,2,0)&amp;" "&amp;YEAR($J1135)</f>
        <v>Jan 1900</v>
      </c>
      <c r="N1135" s="34" t="str">
        <f t="shared" si="102"/>
        <v>1/1/9999</v>
      </c>
      <c r="O1135" s="8" t="str">
        <f>IF(ISERROR(VLOOKUP($I1135,Lookup!$H$2:$I$11,2,0)),"",VLOOKUP($I1135,Lookup!$H$2:$I$11,2,0))</f>
        <v/>
      </c>
      <c r="P1135" s="8">
        <f>COUNTIF(J$4:J1135,J1135)</f>
        <v>0</v>
      </c>
      <c r="Q1135" s="8">
        <f>COUNTIF(K$4:K1135,K1135)</f>
        <v>1</v>
      </c>
    </row>
    <row r="1136" spans="1:17" x14ac:dyDescent="0.25">
      <c r="A1136" s="35">
        <f t="shared" si="103"/>
        <v>0</v>
      </c>
      <c r="B1136" s="8">
        <f t="shared" si="104"/>
        <v>0</v>
      </c>
      <c r="C1136" s="8">
        <f t="shared" si="105"/>
        <v>0</v>
      </c>
      <c r="D1136" s="38">
        <f t="shared" si="106"/>
        <v>1</v>
      </c>
      <c r="E1136" s="39">
        <f t="shared" si="107"/>
        <v>0</v>
      </c>
      <c r="M1136" s="8" t="str">
        <f>VLOOKUP(MONTH($J1136),Lookup!$A$2:$B$13,2,0)&amp;" "&amp;YEAR($J1136)</f>
        <v>Jan 1900</v>
      </c>
      <c r="N1136" s="34" t="str">
        <f t="shared" si="102"/>
        <v>1/1/9999</v>
      </c>
      <c r="O1136" s="8" t="str">
        <f>IF(ISERROR(VLOOKUP($I1136,Lookup!$H$2:$I$11,2,0)),"",VLOOKUP($I1136,Lookup!$H$2:$I$11,2,0))</f>
        <v/>
      </c>
      <c r="P1136" s="8">
        <f>COUNTIF(J$4:J1136,J1136)</f>
        <v>0</v>
      </c>
      <c r="Q1136" s="8">
        <f>COUNTIF(K$4:K1136,K1136)</f>
        <v>1</v>
      </c>
    </row>
    <row r="1137" spans="1:17" x14ac:dyDescent="0.25">
      <c r="A1137" s="35">
        <f t="shared" si="103"/>
        <v>0</v>
      </c>
      <c r="B1137" s="8">
        <f t="shared" si="104"/>
        <v>0</v>
      </c>
      <c r="C1137" s="8">
        <f t="shared" si="105"/>
        <v>0</v>
      </c>
      <c r="D1137" s="38">
        <f t="shared" si="106"/>
        <v>1</v>
      </c>
      <c r="E1137" s="39">
        <f t="shared" si="107"/>
        <v>0</v>
      </c>
      <c r="M1137" s="8" t="str">
        <f>VLOOKUP(MONTH($J1137),Lookup!$A$2:$B$13,2,0)&amp;" "&amp;YEAR($J1137)</f>
        <v>Jan 1900</v>
      </c>
      <c r="N1137" s="34" t="str">
        <f t="shared" si="102"/>
        <v>1/1/9999</v>
      </c>
      <c r="O1137" s="8" t="str">
        <f>IF(ISERROR(VLOOKUP($I1137,Lookup!$H$2:$I$11,2,0)),"",VLOOKUP($I1137,Lookup!$H$2:$I$11,2,0))</f>
        <v/>
      </c>
      <c r="P1137" s="8">
        <f>COUNTIF(J$4:J1137,J1137)</f>
        <v>0</v>
      </c>
      <c r="Q1137" s="8">
        <f>COUNTIF(K$4:K1137,K1137)</f>
        <v>1</v>
      </c>
    </row>
    <row r="1138" spans="1:17" x14ac:dyDescent="0.25">
      <c r="A1138" s="35">
        <f t="shared" si="103"/>
        <v>0</v>
      </c>
      <c r="B1138" s="8">
        <f t="shared" si="104"/>
        <v>0</v>
      </c>
      <c r="C1138" s="8">
        <f t="shared" si="105"/>
        <v>0</v>
      </c>
      <c r="D1138" s="38">
        <f t="shared" si="106"/>
        <v>1</v>
      </c>
      <c r="E1138" s="39">
        <f t="shared" si="107"/>
        <v>0</v>
      </c>
      <c r="M1138" s="8" t="str">
        <f>VLOOKUP(MONTH($J1138),Lookup!$A$2:$B$13,2,0)&amp;" "&amp;YEAR($J1138)</f>
        <v>Jan 1900</v>
      </c>
      <c r="N1138" s="34" t="str">
        <f t="shared" si="102"/>
        <v>1/1/9999</v>
      </c>
      <c r="O1138" s="8" t="str">
        <f>IF(ISERROR(VLOOKUP($I1138,Lookup!$H$2:$I$11,2,0)),"",VLOOKUP($I1138,Lookup!$H$2:$I$11,2,0))</f>
        <v/>
      </c>
      <c r="P1138" s="8">
        <f>COUNTIF(J$4:J1138,J1138)</f>
        <v>0</v>
      </c>
      <c r="Q1138" s="8">
        <f>COUNTIF(K$4:K1138,K1138)</f>
        <v>1</v>
      </c>
    </row>
    <row r="1139" spans="1:17" x14ac:dyDescent="0.25">
      <c r="A1139" s="35">
        <f t="shared" si="103"/>
        <v>0</v>
      </c>
      <c r="B1139" s="8">
        <f t="shared" si="104"/>
        <v>0</v>
      </c>
      <c r="C1139" s="8">
        <f t="shared" si="105"/>
        <v>0</v>
      </c>
      <c r="D1139" s="38">
        <f t="shared" si="106"/>
        <v>1</v>
      </c>
      <c r="E1139" s="39">
        <f t="shared" si="107"/>
        <v>0</v>
      </c>
      <c r="M1139" s="8" t="str">
        <f>VLOOKUP(MONTH($J1139),Lookup!$A$2:$B$13,2,0)&amp;" "&amp;YEAR($J1139)</f>
        <v>Jan 1900</v>
      </c>
      <c r="N1139" s="34" t="str">
        <f t="shared" si="102"/>
        <v>1/1/9999</v>
      </c>
      <c r="O1139" s="8" t="str">
        <f>IF(ISERROR(VLOOKUP($I1139,Lookup!$H$2:$I$11,2,0)),"",VLOOKUP($I1139,Lookup!$H$2:$I$11,2,0))</f>
        <v/>
      </c>
      <c r="P1139" s="8">
        <f>COUNTIF(J$4:J1139,J1139)</f>
        <v>0</v>
      </c>
      <c r="Q1139" s="8">
        <f>COUNTIF(K$4:K1139,K1139)</f>
        <v>1</v>
      </c>
    </row>
    <row r="1140" spans="1:17" x14ac:dyDescent="0.25">
      <c r="A1140" s="35">
        <f t="shared" si="103"/>
        <v>0</v>
      </c>
      <c r="B1140" s="8">
        <f t="shared" si="104"/>
        <v>0</v>
      </c>
      <c r="C1140" s="8">
        <f t="shared" si="105"/>
        <v>0</v>
      </c>
      <c r="D1140" s="38">
        <f t="shared" si="106"/>
        <v>1</v>
      </c>
      <c r="E1140" s="39">
        <f t="shared" si="107"/>
        <v>0</v>
      </c>
      <c r="M1140" s="8" t="str">
        <f>VLOOKUP(MONTH($J1140),Lookup!$A$2:$B$13,2,0)&amp;" "&amp;YEAR($J1140)</f>
        <v>Jan 1900</v>
      </c>
      <c r="N1140" s="34" t="str">
        <f t="shared" si="102"/>
        <v>1/1/9999</v>
      </c>
      <c r="O1140" s="8" t="str">
        <f>IF(ISERROR(VLOOKUP($I1140,Lookup!$H$2:$I$11,2,0)),"",VLOOKUP($I1140,Lookup!$H$2:$I$11,2,0))</f>
        <v/>
      </c>
      <c r="P1140" s="8">
        <f>COUNTIF(J$4:J1140,J1140)</f>
        <v>0</v>
      </c>
      <c r="Q1140" s="8">
        <f>COUNTIF(K$4:K1140,K1140)</f>
        <v>1</v>
      </c>
    </row>
    <row r="1141" spans="1:17" x14ac:dyDescent="0.25">
      <c r="A1141" s="35">
        <f t="shared" si="103"/>
        <v>0</v>
      </c>
      <c r="B1141" s="8">
        <f t="shared" si="104"/>
        <v>0</v>
      </c>
      <c r="C1141" s="8">
        <f t="shared" si="105"/>
        <v>0</v>
      </c>
      <c r="D1141" s="38">
        <f t="shared" si="106"/>
        <v>1</v>
      </c>
      <c r="E1141" s="39">
        <f t="shared" si="107"/>
        <v>0</v>
      </c>
      <c r="M1141" s="8" t="str">
        <f>VLOOKUP(MONTH($J1141),Lookup!$A$2:$B$13,2,0)&amp;" "&amp;YEAR($J1141)</f>
        <v>Jan 1900</v>
      </c>
      <c r="N1141" s="34" t="str">
        <f t="shared" si="102"/>
        <v>1/1/9999</v>
      </c>
      <c r="O1141" s="8" t="str">
        <f>IF(ISERROR(VLOOKUP($I1141,Lookup!$H$2:$I$11,2,0)),"",VLOOKUP($I1141,Lookup!$H$2:$I$11,2,0))</f>
        <v/>
      </c>
      <c r="P1141" s="8">
        <f>COUNTIF(J$4:J1141,J1141)</f>
        <v>0</v>
      </c>
      <c r="Q1141" s="8">
        <f>COUNTIF(K$4:K1141,K1141)</f>
        <v>1</v>
      </c>
    </row>
    <row r="1142" spans="1:17" x14ac:dyDescent="0.25">
      <c r="A1142" s="35">
        <f t="shared" si="103"/>
        <v>0</v>
      </c>
      <c r="B1142" s="8">
        <f t="shared" si="104"/>
        <v>0</v>
      </c>
      <c r="C1142" s="8">
        <f t="shared" si="105"/>
        <v>0</v>
      </c>
      <c r="D1142" s="38">
        <f t="shared" si="106"/>
        <v>1</v>
      </c>
      <c r="E1142" s="39">
        <f t="shared" si="107"/>
        <v>0</v>
      </c>
      <c r="M1142" s="8" t="str">
        <f>VLOOKUP(MONTH($J1142),Lookup!$A$2:$B$13,2,0)&amp;" "&amp;YEAR($J1142)</f>
        <v>Jan 1900</v>
      </c>
      <c r="N1142" s="34" t="str">
        <f t="shared" si="102"/>
        <v>1/1/9999</v>
      </c>
      <c r="O1142" s="8" t="str">
        <f>IF(ISERROR(VLOOKUP($I1142,Lookup!$H$2:$I$11,2,0)),"",VLOOKUP($I1142,Lookup!$H$2:$I$11,2,0))</f>
        <v/>
      </c>
      <c r="P1142" s="8">
        <f>COUNTIF(J$4:J1142,J1142)</f>
        <v>0</v>
      </c>
      <c r="Q1142" s="8">
        <f>COUNTIF(K$4:K1142,K1142)</f>
        <v>1</v>
      </c>
    </row>
    <row r="1143" spans="1:17" x14ac:dyDescent="0.25">
      <c r="A1143" s="35">
        <f t="shared" si="103"/>
        <v>0</v>
      </c>
      <c r="B1143" s="8">
        <f t="shared" si="104"/>
        <v>0</v>
      </c>
      <c r="C1143" s="8">
        <f t="shared" si="105"/>
        <v>0</v>
      </c>
      <c r="D1143" s="38">
        <f t="shared" si="106"/>
        <v>1</v>
      </c>
      <c r="E1143" s="39">
        <f t="shared" si="107"/>
        <v>0</v>
      </c>
      <c r="M1143" s="8" t="str">
        <f>VLOOKUP(MONTH($J1143),Lookup!$A$2:$B$13,2,0)&amp;" "&amp;YEAR($J1143)</f>
        <v>Jan 1900</v>
      </c>
      <c r="N1143" s="34" t="str">
        <f t="shared" si="102"/>
        <v>1/1/9999</v>
      </c>
      <c r="O1143" s="8" t="str">
        <f>IF(ISERROR(VLOOKUP($I1143,Lookup!$H$2:$I$11,2,0)),"",VLOOKUP($I1143,Lookup!$H$2:$I$11,2,0))</f>
        <v/>
      </c>
      <c r="P1143" s="8">
        <f>COUNTIF(J$4:J1143,J1143)</f>
        <v>0</v>
      </c>
      <c r="Q1143" s="8">
        <f>COUNTIF(K$4:K1143,K1143)</f>
        <v>1</v>
      </c>
    </row>
    <row r="1144" spans="1:17" x14ac:dyDescent="0.25">
      <c r="A1144" s="35">
        <f t="shared" si="103"/>
        <v>0</v>
      </c>
      <c r="B1144" s="8">
        <f t="shared" si="104"/>
        <v>0</v>
      </c>
      <c r="C1144" s="8">
        <f t="shared" si="105"/>
        <v>0</v>
      </c>
      <c r="D1144" s="38">
        <f t="shared" si="106"/>
        <v>1</v>
      </c>
      <c r="E1144" s="39">
        <f t="shared" si="107"/>
        <v>0</v>
      </c>
      <c r="M1144" s="8" t="str">
        <f>VLOOKUP(MONTH($J1144),Lookup!$A$2:$B$13,2,0)&amp;" "&amp;YEAR($J1144)</f>
        <v>Jan 1900</v>
      </c>
      <c r="N1144" s="34" t="str">
        <f t="shared" si="102"/>
        <v>1/1/9999</v>
      </c>
      <c r="O1144" s="8" t="str">
        <f>IF(ISERROR(VLOOKUP($I1144,Lookup!$H$2:$I$11,2,0)),"",VLOOKUP($I1144,Lookup!$H$2:$I$11,2,0))</f>
        <v/>
      </c>
      <c r="P1144" s="8">
        <f>COUNTIF(J$4:J1144,J1144)</f>
        <v>0</v>
      </c>
      <c r="Q1144" s="8">
        <f>COUNTIF(K$4:K1144,K1144)</f>
        <v>1</v>
      </c>
    </row>
    <row r="1145" spans="1:17" x14ac:dyDescent="0.25">
      <c r="A1145" s="35">
        <f t="shared" si="103"/>
        <v>0</v>
      </c>
      <c r="B1145" s="8">
        <f t="shared" si="104"/>
        <v>0</v>
      </c>
      <c r="C1145" s="8">
        <f t="shared" si="105"/>
        <v>0</v>
      </c>
      <c r="D1145" s="38">
        <f t="shared" si="106"/>
        <v>1</v>
      </c>
      <c r="E1145" s="39">
        <f t="shared" si="107"/>
        <v>0</v>
      </c>
      <c r="M1145" s="8" t="str">
        <f>VLOOKUP(MONTH($J1145),Lookup!$A$2:$B$13,2,0)&amp;" "&amp;YEAR($J1145)</f>
        <v>Jan 1900</v>
      </c>
      <c r="N1145" s="34" t="str">
        <f t="shared" si="102"/>
        <v>1/1/9999</v>
      </c>
      <c r="O1145" s="8" t="str">
        <f>IF(ISERROR(VLOOKUP($I1145,Lookup!$H$2:$I$11,2,0)),"",VLOOKUP($I1145,Lookup!$H$2:$I$11,2,0))</f>
        <v/>
      </c>
      <c r="P1145" s="8">
        <f>COUNTIF(J$4:J1145,J1145)</f>
        <v>0</v>
      </c>
      <c r="Q1145" s="8">
        <f>COUNTIF(K$4:K1145,K1145)</f>
        <v>1</v>
      </c>
    </row>
    <row r="1146" spans="1:17" x14ac:dyDescent="0.25">
      <c r="A1146" s="35">
        <f t="shared" si="103"/>
        <v>0</v>
      </c>
      <c r="B1146" s="8">
        <f t="shared" si="104"/>
        <v>0</v>
      </c>
      <c r="C1146" s="8">
        <f t="shared" si="105"/>
        <v>0</v>
      </c>
      <c r="D1146" s="38">
        <f t="shared" si="106"/>
        <v>1</v>
      </c>
      <c r="E1146" s="39">
        <f t="shared" si="107"/>
        <v>0</v>
      </c>
      <c r="M1146" s="8" t="str">
        <f>VLOOKUP(MONTH($J1146),Lookup!$A$2:$B$13,2,0)&amp;" "&amp;YEAR($J1146)</f>
        <v>Jan 1900</v>
      </c>
      <c r="N1146" s="34" t="str">
        <f t="shared" si="102"/>
        <v>1/1/9999</v>
      </c>
      <c r="O1146" s="8" t="str">
        <f>IF(ISERROR(VLOOKUP($I1146,Lookup!$H$2:$I$11,2,0)),"",VLOOKUP($I1146,Lookup!$H$2:$I$11,2,0))</f>
        <v/>
      </c>
      <c r="P1146" s="8">
        <f>COUNTIF(J$4:J1146,J1146)</f>
        <v>0</v>
      </c>
      <c r="Q1146" s="8">
        <f>COUNTIF(K$4:K1146,K1146)</f>
        <v>1</v>
      </c>
    </row>
    <row r="1147" spans="1:17" x14ac:dyDescent="0.25">
      <c r="A1147" s="35">
        <f t="shared" si="103"/>
        <v>0</v>
      </c>
      <c r="B1147" s="8">
        <f t="shared" si="104"/>
        <v>0</v>
      </c>
      <c r="C1147" s="8">
        <f t="shared" si="105"/>
        <v>0</v>
      </c>
      <c r="D1147" s="38">
        <f t="shared" si="106"/>
        <v>1</v>
      </c>
      <c r="E1147" s="39">
        <f t="shared" si="107"/>
        <v>0</v>
      </c>
      <c r="M1147" s="8" t="str">
        <f>VLOOKUP(MONTH($J1147),Lookup!$A$2:$B$13,2,0)&amp;" "&amp;YEAR($J1147)</f>
        <v>Jan 1900</v>
      </c>
      <c r="N1147" s="34" t="str">
        <f t="shared" si="102"/>
        <v>1/1/9999</v>
      </c>
      <c r="O1147" s="8" t="str">
        <f>IF(ISERROR(VLOOKUP($I1147,Lookup!$H$2:$I$11,2,0)),"",VLOOKUP($I1147,Lookup!$H$2:$I$11,2,0))</f>
        <v/>
      </c>
      <c r="P1147" s="8">
        <f>COUNTIF(J$4:J1147,J1147)</f>
        <v>0</v>
      </c>
      <c r="Q1147" s="8">
        <f>COUNTIF(K$4:K1147,K1147)</f>
        <v>1</v>
      </c>
    </row>
    <row r="1148" spans="1:17" x14ac:dyDescent="0.25">
      <c r="A1148" s="35">
        <f t="shared" si="103"/>
        <v>0</v>
      </c>
      <c r="B1148" s="8">
        <f t="shared" si="104"/>
        <v>0</v>
      </c>
      <c r="C1148" s="8">
        <f t="shared" si="105"/>
        <v>0</v>
      </c>
      <c r="D1148" s="38">
        <f t="shared" si="106"/>
        <v>1</v>
      </c>
      <c r="E1148" s="39">
        <f t="shared" si="107"/>
        <v>0</v>
      </c>
      <c r="M1148" s="8" t="str">
        <f>VLOOKUP(MONTH($J1148),Lookup!$A$2:$B$13,2,0)&amp;" "&amp;YEAR($J1148)</f>
        <v>Jan 1900</v>
      </c>
      <c r="N1148" s="34" t="str">
        <f t="shared" si="102"/>
        <v>1/1/9999</v>
      </c>
      <c r="O1148" s="8" t="str">
        <f>IF(ISERROR(VLOOKUP($I1148,Lookup!$H$2:$I$11,2,0)),"",VLOOKUP($I1148,Lookup!$H$2:$I$11,2,0))</f>
        <v/>
      </c>
      <c r="P1148" s="8">
        <f>COUNTIF(J$4:J1148,J1148)</f>
        <v>0</v>
      </c>
      <c r="Q1148" s="8">
        <f>COUNTIF(K$4:K1148,K1148)</f>
        <v>1</v>
      </c>
    </row>
    <row r="1149" spans="1:17" x14ac:dyDescent="0.25">
      <c r="A1149" s="35">
        <f t="shared" si="103"/>
        <v>0</v>
      </c>
      <c r="B1149" s="8">
        <f t="shared" si="104"/>
        <v>0</v>
      </c>
      <c r="C1149" s="8">
        <f t="shared" si="105"/>
        <v>0</v>
      </c>
      <c r="D1149" s="38">
        <f t="shared" si="106"/>
        <v>1</v>
      </c>
      <c r="E1149" s="39">
        <f t="shared" si="107"/>
        <v>0</v>
      </c>
      <c r="M1149" s="8" t="str">
        <f>VLOOKUP(MONTH($J1149),Lookup!$A$2:$B$13,2,0)&amp;" "&amp;YEAR($J1149)</f>
        <v>Jan 1900</v>
      </c>
      <c r="N1149" s="34" t="str">
        <f t="shared" si="102"/>
        <v>1/1/9999</v>
      </c>
      <c r="O1149" s="8" t="str">
        <f>IF(ISERROR(VLOOKUP($I1149,Lookup!$H$2:$I$11,2,0)),"",VLOOKUP($I1149,Lookup!$H$2:$I$11,2,0))</f>
        <v/>
      </c>
      <c r="P1149" s="8">
        <f>COUNTIF(J$4:J1149,J1149)</f>
        <v>0</v>
      </c>
      <c r="Q1149" s="8">
        <f>COUNTIF(K$4:K1149,K1149)</f>
        <v>1</v>
      </c>
    </row>
    <row r="1150" spans="1:17" x14ac:dyDescent="0.25">
      <c r="A1150" s="35">
        <f t="shared" si="103"/>
        <v>0</v>
      </c>
      <c r="B1150" s="8">
        <f t="shared" si="104"/>
        <v>0</v>
      </c>
      <c r="C1150" s="8">
        <f t="shared" si="105"/>
        <v>0</v>
      </c>
      <c r="D1150" s="38">
        <f t="shared" si="106"/>
        <v>1</v>
      </c>
      <c r="E1150" s="39">
        <f t="shared" si="107"/>
        <v>0</v>
      </c>
      <c r="M1150" s="8" t="str">
        <f>VLOOKUP(MONTH($J1150),Lookup!$A$2:$B$13,2,0)&amp;" "&amp;YEAR($J1150)</f>
        <v>Jan 1900</v>
      </c>
      <c r="N1150" s="34" t="str">
        <f t="shared" si="102"/>
        <v>1/1/9999</v>
      </c>
      <c r="O1150" s="8" t="str">
        <f>IF(ISERROR(VLOOKUP($I1150,Lookup!$H$2:$I$11,2,0)),"",VLOOKUP($I1150,Lookup!$H$2:$I$11,2,0))</f>
        <v/>
      </c>
      <c r="P1150" s="8">
        <f>COUNTIF(J$4:J1150,J1150)</f>
        <v>0</v>
      </c>
      <c r="Q1150" s="8">
        <f>COUNTIF(K$4:K1150,K1150)</f>
        <v>1</v>
      </c>
    </row>
    <row r="1151" spans="1:17" x14ac:dyDescent="0.25">
      <c r="A1151" s="35">
        <f t="shared" si="103"/>
        <v>0</v>
      </c>
      <c r="B1151" s="8">
        <f t="shared" si="104"/>
        <v>0</v>
      </c>
      <c r="C1151" s="8">
        <f t="shared" si="105"/>
        <v>0</v>
      </c>
      <c r="D1151" s="38">
        <f t="shared" si="106"/>
        <v>1</v>
      </c>
      <c r="E1151" s="39">
        <f t="shared" si="107"/>
        <v>0</v>
      </c>
      <c r="M1151" s="8" t="str">
        <f>VLOOKUP(MONTH($J1151),Lookup!$A$2:$B$13,2,0)&amp;" "&amp;YEAR($J1151)</f>
        <v>Jan 1900</v>
      </c>
      <c r="N1151" s="34" t="str">
        <f t="shared" si="102"/>
        <v>1/1/9999</v>
      </c>
      <c r="O1151" s="8" t="str">
        <f>IF(ISERROR(VLOOKUP($I1151,Lookup!$H$2:$I$11,2,0)),"",VLOOKUP($I1151,Lookup!$H$2:$I$11,2,0))</f>
        <v/>
      </c>
      <c r="P1151" s="8">
        <f>COUNTIF(J$4:J1151,J1151)</f>
        <v>0</v>
      </c>
      <c r="Q1151" s="8">
        <f>COUNTIF(K$4:K1151,K1151)</f>
        <v>1</v>
      </c>
    </row>
    <row r="1152" spans="1:17" x14ac:dyDescent="0.25">
      <c r="A1152" s="35">
        <f t="shared" si="103"/>
        <v>0</v>
      </c>
      <c r="B1152" s="8">
        <f t="shared" si="104"/>
        <v>0</v>
      </c>
      <c r="C1152" s="8">
        <f t="shared" si="105"/>
        <v>0</v>
      </c>
      <c r="D1152" s="38">
        <f t="shared" si="106"/>
        <v>1</v>
      </c>
      <c r="E1152" s="39">
        <f t="shared" si="107"/>
        <v>0</v>
      </c>
      <c r="M1152" s="8" t="str">
        <f>VLOOKUP(MONTH($J1152),Lookup!$A$2:$B$13,2,0)&amp;" "&amp;YEAR($J1152)</f>
        <v>Jan 1900</v>
      </c>
      <c r="N1152" s="34" t="str">
        <f t="shared" si="102"/>
        <v>1/1/9999</v>
      </c>
      <c r="O1152" s="8" t="str">
        <f>IF(ISERROR(VLOOKUP($I1152,Lookup!$H$2:$I$11,2,0)),"",VLOOKUP($I1152,Lookup!$H$2:$I$11,2,0))</f>
        <v/>
      </c>
      <c r="P1152" s="8">
        <f>COUNTIF(J$4:J1152,J1152)</f>
        <v>0</v>
      </c>
      <c r="Q1152" s="8">
        <f>COUNTIF(K$4:K1152,K1152)</f>
        <v>1</v>
      </c>
    </row>
    <row r="1153" spans="1:17" x14ac:dyDescent="0.25">
      <c r="A1153" s="35">
        <f t="shared" si="103"/>
        <v>0</v>
      </c>
      <c r="B1153" s="8">
        <f t="shared" si="104"/>
        <v>0</v>
      </c>
      <c r="C1153" s="8">
        <f t="shared" si="105"/>
        <v>0</v>
      </c>
      <c r="D1153" s="38">
        <f t="shared" si="106"/>
        <v>1</v>
      </c>
      <c r="E1153" s="39">
        <f t="shared" si="107"/>
        <v>0</v>
      </c>
      <c r="M1153" s="8" t="str">
        <f>VLOOKUP(MONTH($J1153),Lookup!$A$2:$B$13,2,0)&amp;" "&amp;YEAR($J1153)</f>
        <v>Jan 1900</v>
      </c>
      <c r="N1153" s="34" t="str">
        <f t="shared" si="102"/>
        <v>1/1/9999</v>
      </c>
      <c r="O1153" s="8" t="str">
        <f>IF(ISERROR(VLOOKUP($I1153,Lookup!$H$2:$I$11,2,0)),"",VLOOKUP($I1153,Lookup!$H$2:$I$11,2,0))</f>
        <v/>
      </c>
      <c r="P1153" s="8">
        <f>COUNTIF(J$4:J1153,J1153)</f>
        <v>0</v>
      </c>
      <c r="Q1153" s="8">
        <f>COUNTIF(K$4:K1153,K1153)</f>
        <v>1</v>
      </c>
    </row>
    <row r="1154" spans="1:17" x14ac:dyDescent="0.25">
      <c r="A1154" s="35">
        <f t="shared" si="103"/>
        <v>0</v>
      </c>
      <c r="B1154" s="8">
        <f t="shared" si="104"/>
        <v>0</v>
      </c>
      <c r="C1154" s="8">
        <f t="shared" si="105"/>
        <v>0</v>
      </c>
      <c r="D1154" s="38">
        <f t="shared" si="106"/>
        <v>1</v>
      </c>
      <c r="E1154" s="39">
        <f t="shared" si="107"/>
        <v>0</v>
      </c>
      <c r="M1154" s="8" t="str">
        <f>VLOOKUP(MONTH($J1154),Lookup!$A$2:$B$13,2,0)&amp;" "&amp;YEAR($J1154)</f>
        <v>Jan 1900</v>
      </c>
      <c r="N1154" s="34" t="str">
        <f t="shared" si="102"/>
        <v>1/1/9999</v>
      </c>
      <c r="O1154" s="8" t="str">
        <f>IF(ISERROR(VLOOKUP($I1154,Lookup!$H$2:$I$11,2,0)),"",VLOOKUP($I1154,Lookup!$H$2:$I$11,2,0))</f>
        <v/>
      </c>
      <c r="P1154" s="8">
        <f>COUNTIF(J$4:J1154,J1154)</f>
        <v>0</v>
      </c>
      <c r="Q1154" s="8">
        <f>COUNTIF(K$4:K1154,K1154)</f>
        <v>1</v>
      </c>
    </row>
    <row r="1155" spans="1:17" x14ac:dyDescent="0.25">
      <c r="A1155" s="35">
        <f t="shared" si="103"/>
        <v>0</v>
      </c>
      <c r="B1155" s="8">
        <f t="shared" si="104"/>
        <v>0</v>
      </c>
      <c r="C1155" s="8">
        <f t="shared" si="105"/>
        <v>0</v>
      </c>
      <c r="D1155" s="38">
        <f t="shared" si="106"/>
        <v>1</v>
      </c>
      <c r="E1155" s="39">
        <f t="shared" si="107"/>
        <v>0</v>
      </c>
      <c r="M1155" s="8" t="str">
        <f>VLOOKUP(MONTH($J1155),Lookup!$A$2:$B$13,2,0)&amp;" "&amp;YEAR($J1155)</f>
        <v>Jan 1900</v>
      </c>
      <c r="N1155" s="34" t="str">
        <f t="shared" si="102"/>
        <v>1/1/9999</v>
      </c>
      <c r="O1155" s="8" t="str">
        <f>IF(ISERROR(VLOOKUP($I1155,Lookup!$H$2:$I$11,2,0)),"",VLOOKUP($I1155,Lookup!$H$2:$I$11,2,0))</f>
        <v/>
      </c>
      <c r="P1155" s="8">
        <f>COUNTIF(J$4:J1155,J1155)</f>
        <v>0</v>
      </c>
      <c r="Q1155" s="8">
        <f>COUNTIF(K$4:K1155,K1155)</f>
        <v>1</v>
      </c>
    </row>
    <row r="1156" spans="1:17" x14ac:dyDescent="0.25">
      <c r="A1156" s="35">
        <f t="shared" si="103"/>
        <v>0</v>
      </c>
      <c r="B1156" s="8">
        <f t="shared" si="104"/>
        <v>0</v>
      </c>
      <c r="C1156" s="8">
        <f t="shared" si="105"/>
        <v>0</v>
      </c>
      <c r="D1156" s="38">
        <f t="shared" si="106"/>
        <v>1</v>
      </c>
      <c r="E1156" s="39">
        <f t="shared" si="107"/>
        <v>0</v>
      </c>
      <c r="M1156" s="8" t="str">
        <f>VLOOKUP(MONTH($J1156),Lookup!$A$2:$B$13,2,0)&amp;" "&amp;YEAR($J1156)</f>
        <v>Jan 1900</v>
      </c>
      <c r="N1156" s="34" t="str">
        <f t="shared" ref="N1156:N1219" si="108">IF(ISBLANK($J1156),"1/1/9999",J1156)</f>
        <v>1/1/9999</v>
      </c>
      <c r="O1156" s="8" t="str">
        <f>IF(ISERROR(VLOOKUP($I1156,Lookup!$H$2:$I$11,2,0)),"",VLOOKUP($I1156,Lookup!$H$2:$I$11,2,0))</f>
        <v/>
      </c>
      <c r="P1156" s="8">
        <f>COUNTIF(J$4:J1156,J1156)</f>
        <v>0</v>
      </c>
      <c r="Q1156" s="8">
        <f>COUNTIF(K$4:K1156,K1156)</f>
        <v>1</v>
      </c>
    </row>
    <row r="1157" spans="1:17" x14ac:dyDescent="0.25">
      <c r="A1157" s="35">
        <f t="shared" ref="A1157:A1220" si="109">K1157</f>
        <v>0</v>
      </c>
      <c r="B1157" s="8">
        <f t="shared" ref="B1157:B1220" si="110">J1157</f>
        <v>0</v>
      </c>
      <c r="C1157" s="8">
        <f t="shared" ref="C1157:C1220" si="111">L1157</f>
        <v>0</v>
      </c>
      <c r="D1157" s="38">
        <f t="shared" ref="D1157:D1220" si="112">SUM(A1157:C1157)+SUM(O1157:Q1157)</f>
        <v>1</v>
      </c>
      <c r="E1157" s="39">
        <f t="shared" ref="E1157:E1220" si="113">IF($D1157="","",COUNTIFS($F$4:$F$5000,$F1157,$D$4:$D$5000,"&gt;"&amp;$D1157))</f>
        <v>0</v>
      </c>
      <c r="M1157" s="8" t="str">
        <f>VLOOKUP(MONTH($J1157),Lookup!$A$2:$B$13,2,0)&amp;" "&amp;YEAR($J1157)</f>
        <v>Jan 1900</v>
      </c>
      <c r="N1157" s="34" t="str">
        <f t="shared" si="108"/>
        <v>1/1/9999</v>
      </c>
      <c r="O1157" s="8" t="str">
        <f>IF(ISERROR(VLOOKUP($I1157,Lookup!$H$2:$I$11,2,0)),"",VLOOKUP($I1157,Lookup!$H$2:$I$11,2,0))</f>
        <v/>
      </c>
      <c r="P1157" s="8">
        <f>COUNTIF(J$4:J1157,J1157)</f>
        <v>0</v>
      </c>
      <c r="Q1157" s="8">
        <f>COUNTIF(K$4:K1157,K1157)</f>
        <v>1</v>
      </c>
    </row>
    <row r="1158" spans="1:17" x14ac:dyDescent="0.25">
      <c r="A1158" s="35">
        <f t="shared" si="109"/>
        <v>0</v>
      </c>
      <c r="B1158" s="8">
        <f t="shared" si="110"/>
        <v>0</v>
      </c>
      <c r="C1158" s="8">
        <f t="shared" si="111"/>
        <v>0</v>
      </c>
      <c r="D1158" s="38">
        <f t="shared" si="112"/>
        <v>1</v>
      </c>
      <c r="E1158" s="39">
        <f t="shared" si="113"/>
        <v>0</v>
      </c>
      <c r="M1158" s="8" t="str">
        <f>VLOOKUP(MONTH($J1158),Lookup!$A$2:$B$13,2,0)&amp;" "&amp;YEAR($J1158)</f>
        <v>Jan 1900</v>
      </c>
      <c r="N1158" s="34" t="str">
        <f t="shared" si="108"/>
        <v>1/1/9999</v>
      </c>
      <c r="O1158" s="8" t="str">
        <f>IF(ISERROR(VLOOKUP($I1158,Lookup!$H$2:$I$11,2,0)),"",VLOOKUP($I1158,Lookup!$H$2:$I$11,2,0))</f>
        <v/>
      </c>
      <c r="P1158" s="8">
        <f>COUNTIF(J$4:J1158,J1158)</f>
        <v>0</v>
      </c>
      <c r="Q1158" s="8">
        <f>COUNTIF(K$4:K1158,K1158)</f>
        <v>1</v>
      </c>
    </row>
    <row r="1159" spans="1:17" x14ac:dyDescent="0.25">
      <c r="A1159" s="35">
        <f t="shared" si="109"/>
        <v>0</v>
      </c>
      <c r="B1159" s="8">
        <f t="shared" si="110"/>
        <v>0</v>
      </c>
      <c r="C1159" s="8">
        <f t="shared" si="111"/>
        <v>0</v>
      </c>
      <c r="D1159" s="38">
        <f t="shared" si="112"/>
        <v>1</v>
      </c>
      <c r="E1159" s="39">
        <f t="shared" si="113"/>
        <v>0</v>
      </c>
      <c r="M1159" s="8" t="str">
        <f>VLOOKUP(MONTH($J1159),Lookup!$A$2:$B$13,2,0)&amp;" "&amp;YEAR($J1159)</f>
        <v>Jan 1900</v>
      </c>
      <c r="N1159" s="34" t="str">
        <f t="shared" si="108"/>
        <v>1/1/9999</v>
      </c>
      <c r="O1159" s="8" t="str">
        <f>IF(ISERROR(VLOOKUP($I1159,Lookup!$H$2:$I$11,2,0)),"",VLOOKUP($I1159,Lookup!$H$2:$I$11,2,0))</f>
        <v/>
      </c>
      <c r="P1159" s="8">
        <f>COUNTIF(J$4:J1159,J1159)</f>
        <v>0</v>
      </c>
      <c r="Q1159" s="8">
        <f>COUNTIF(K$4:K1159,K1159)</f>
        <v>1</v>
      </c>
    </row>
    <row r="1160" spans="1:17" x14ac:dyDescent="0.25">
      <c r="A1160" s="35">
        <f t="shared" si="109"/>
        <v>0</v>
      </c>
      <c r="B1160" s="8">
        <f t="shared" si="110"/>
        <v>0</v>
      </c>
      <c r="C1160" s="8">
        <f t="shared" si="111"/>
        <v>0</v>
      </c>
      <c r="D1160" s="38">
        <f t="shared" si="112"/>
        <v>1</v>
      </c>
      <c r="E1160" s="39">
        <f t="shared" si="113"/>
        <v>0</v>
      </c>
      <c r="M1160" s="8" t="str">
        <f>VLOOKUP(MONTH($J1160),Lookup!$A$2:$B$13,2,0)&amp;" "&amp;YEAR($J1160)</f>
        <v>Jan 1900</v>
      </c>
      <c r="N1160" s="34" t="str">
        <f t="shared" si="108"/>
        <v>1/1/9999</v>
      </c>
      <c r="O1160" s="8" t="str">
        <f>IF(ISERROR(VLOOKUP($I1160,Lookup!$H$2:$I$11,2,0)),"",VLOOKUP($I1160,Lookup!$H$2:$I$11,2,0))</f>
        <v/>
      </c>
      <c r="P1160" s="8">
        <f>COUNTIF(J$4:J1160,J1160)</f>
        <v>0</v>
      </c>
      <c r="Q1160" s="8">
        <f>COUNTIF(K$4:K1160,K1160)</f>
        <v>1</v>
      </c>
    </row>
    <row r="1161" spans="1:17" x14ac:dyDescent="0.25">
      <c r="A1161" s="35">
        <f t="shared" si="109"/>
        <v>0</v>
      </c>
      <c r="B1161" s="8">
        <f t="shared" si="110"/>
        <v>0</v>
      </c>
      <c r="C1161" s="8">
        <f t="shared" si="111"/>
        <v>0</v>
      </c>
      <c r="D1161" s="38">
        <f t="shared" si="112"/>
        <v>1</v>
      </c>
      <c r="E1161" s="39">
        <f t="shared" si="113"/>
        <v>0</v>
      </c>
      <c r="M1161" s="8" t="str">
        <f>VLOOKUP(MONTH($J1161),Lookup!$A$2:$B$13,2,0)&amp;" "&amp;YEAR($J1161)</f>
        <v>Jan 1900</v>
      </c>
      <c r="N1161" s="34" t="str">
        <f t="shared" si="108"/>
        <v>1/1/9999</v>
      </c>
      <c r="O1161" s="8" t="str">
        <f>IF(ISERROR(VLOOKUP($I1161,Lookup!$H$2:$I$11,2,0)),"",VLOOKUP($I1161,Lookup!$H$2:$I$11,2,0))</f>
        <v/>
      </c>
      <c r="P1161" s="8">
        <f>COUNTIF(J$4:J1161,J1161)</f>
        <v>0</v>
      </c>
      <c r="Q1161" s="8">
        <f>COUNTIF(K$4:K1161,K1161)</f>
        <v>1</v>
      </c>
    </row>
    <row r="1162" spans="1:17" x14ac:dyDescent="0.25">
      <c r="A1162" s="35">
        <f t="shared" si="109"/>
        <v>0</v>
      </c>
      <c r="B1162" s="8">
        <f t="shared" si="110"/>
        <v>0</v>
      </c>
      <c r="C1162" s="8">
        <f t="shared" si="111"/>
        <v>0</v>
      </c>
      <c r="D1162" s="38">
        <f t="shared" si="112"/>
        <v>1</v>
      </c>
      <c r="E1162" s="39">
        <f t="shared" si="113"/>
        <v>0</v>
      </c>
      <c r="M1162" s="8" t="str">
        <f>VLOOKUP(MONTH($J1162),Lookup!$A$2:$B$13,2,0)&amp;" "&amp;YEAR($J1162)</f>
        <v>Jan 1900</v>
      </c>
      <c r="N1162" s="34" t="str">
        <f t="shared" si="108"/>
        <v>1/1/9999</v>
      </c>
      <c r="O1162" s="8" t="str">
        <f>IF(ISERROR(VLOOKUP($I1162,Lookup!$H$2:$I$11,2,0)),"",VLOOKUP($I1162,Lookup!$H$2:$I$11,2,0))</f>
        <v/>
      </c>
      <c r="P1162" s="8">
        <f>COUNTIF(J$4:J1162,J1162)</f>
        <v>0</v>
      </c>
      <c r="Q1162" s="8">
        <f>COUNTIF(K$4:K1162,K1162)</f>
        <v>1</v>
      </c>
    </row>
    <row r="1163" spans="1:17" x14ac:dyDescent="0.25">
      <c r="A1163" s="35">
        <f t="shared" si="109"/>
        <v>0</v>
      </c>
      <c r="B1163" s="8">
        <f t="shared" si="110"/>
        <v>0</v>
      </c>
      <c r="C1163" s="8">
        <f t="shared" si="111"/>
        <v>0</v>
      </c>
      <c r="D1163" s="38">
        <f t="shared" si="112"/>
        <v>1</v>
      </c>
      <c r="E1163" s="39">
        <f t="shared" si="113"/>
        <v>0</v>
      </c>
      <c r="M1163" s="8" t="str">
        <f>VLOOKUP(MONTH($J1163),Lookup!$A$2:$B$13,2,0)&amp;" "&amp;YEAR($J1163)</f>
        <v>Jan 1900</v>
      </c>
      <c r="N1163" s="34" t="str">
        <f t="shared" si="108"/>
        <v>1/1/9999</v>
      </c>
      <c r="O1163" s="8" t="str">
        <f>IF(ISERROR(VLOOKUP($I1163,Lookup!$H$2:$I$11,2,0)),"",VLOOKUP($I1163,Lookup!$H$2:$I$11,2,0))</f>
        <v/>
      </c>
      <c r="P1163" s="8">
        <f>COUNTIF(J$4:J1163,J1163)</f>
        <v>0</v>
      </c>
      <c r="Q1163" s="8">
        <f>COUNTIF(K$4:K1163,K1163)</f>
        <v>1</v>
      </c>
    </row>
    <row r="1164" spans="1:17" x14ac:dyDescent="0.25">
      <c r="A1164" s="35">
        <f t="shared" si="109"/>
        <v>0</v>
      </c>
      <c r="B1164" s="8">
        <f t="shared" si="110"/>
        <v>0</v>
      </c>
      <c r="C1164" s="8">
        <f t="shared" si="111"/>
        <v>0</v>
      </c>
      <c r="D1164" s="38">
        <f t="shared" si="112"/>
        <v>1</v>
      </c>
      <c r="E1164" s="39">
        <f t="shared" si="113"/>
        <v>0</v>
      </c>
      <c r="M1164" s="8" t="str">
        <f>VLOOKUP(MONTH($J1164),Lookup!$A$2:$B$13,2,0)&amp;" "&amp;YEAR($J1164)</f>
        <v>Jan 1900</v>
      </c>
      <c r="N1164" s="34" t="str">
        <f t="shared" si="108"/>
        <v>1/1/9999</v>
      </c>
      <c r="O1164" s="8" t="str">
        <f>IF(ISERROR(VLOOKUP($I1164,Lookup!$H$2:$I$11,2,0)),"",VLOOKUP($I1164,Lookup!$H$2:$I$11,2,0))</f>
        <v/>
      </c>
      <c r="P1164" s="8">
        <f>COUNTIF(J$4:J1164,J1164)</f>
        <v>0</v>
      </c>
      <c r="Q1164" s="8">
        <f>COUNTIF(K$4:K1164,K1164)</f>
        <v>1</v>
      </c>
    </row>
    <row r="1165" spans="1:17" x14ac:dyDescent="0.25">
      <c r="A1165" s="35">
        <f t="shared" si="109"/>
        <v>0</v>
      </c>
      <c r="B1165" s="8">
        <f t="shared" si="110"/>
        <v>0</v>
      </c>
      <c r="C1165" s="8">
        <f t="shared" si="111"/>
        <v>0</v>
      </c>
      <c r="D1165" s="38">
        <f t="shared" si="112"/>
        <v>1</v>
      </c>
      <c r="E1165" s="39">
        <f t="shared" si="113"/>
        <v>0</v>
      </c>
      <c r="M1165" s="8" t="str">
        <f>VLOOKUP(MONTH($J1165),Lookup!$A$2:$B$13,2,0)&amp;" "&amp;YEAR($J1165)</f>
        <v>Jan 1900</v>
      </c>
      <c r="N1165" s="34" t="str">
        <f t="shared" si="108"/>
        <v>1/1/9999</v>
      </c>
      <c r="O1165" s="8" t="str">
        <f>IF(ISERROR(VLOOKUP($I1165,Lookup!$H$2:$I$11,2,0)),"",VLOOKUP($I1165,Lookup!$H$2:$I$11,2,0))</f>
        <v/>
      </c>
      <c r="P1165" s="8">
        <f>COUNTIF(J$4:J1165,J1165)</f>
        <v>0</v>
      </c>
      <c r="Q1165" s="8">
        <f>COUNTIF(K$4:K1165,K1165)</f>
        <v>1</v>
      </c>
    </row>
    <row r="1166" spans="1:17" x14ac:dyDescent="0.25">
      <c r="A1166" s="35">
        <f t="shared" si="109"/>
        <v>0</v>
      </c>
      <c r="B1166" s="8">
        <f t="shared" si="110"/>
        <v>0</v>
      </c>
      <c r="C1166" s="8">
        <f t="shared" si="111"/>
        <v>0</v>
      </c>
      <c r="D1166" s="38">
        <f t="shared" si="112"/>
        <v>1</v>
      </c>
      <c r="E1166" s="39">
        <f t="shared" si="113"/>
        <v>0</v>
      </c>
      <c r="M1166" s="8" t="str">
        <f>VLOOKUP(MONTH($J1166),Lookup!$A$2:$B$13,2,0)&amp;" "&amp;YEAR($J1166)</f>
        <v>Jan 1900</v>
      </c>
      <c r="N1166" s="34" t="str">
        <f t="shared" si="108"/>
        <v>1/1/9999</v>
      </c>
      <c r="O1166" s="8" t="str">
        <f>IF(ISERROR(VLOOKUP($I1166,Lookup!$H$2:$I$11,2,0)),"",VLOOKUP($I1166,Lookup!$H$2:$I$11,2,0))</f>
        <v/>
      </c>
      <c r="P1166" s="8">
        <f>COUNTIF(J$4:J1166,J1166)</f>
        <v>0</v>
      </c>
      <c r="Q1166" s="8">
        <f>COUNTIF(K$4:K1166,K1166)</f>
        <v>1</v>
      </c>
    </row>
    <row r="1167" spans="1:17" x14ac:dyDescent="0.25">
      <c r="A1167" s="35">
        <f t="shared" si="109"/>
        <v>0</v>
      </c>
      <c r="B1167" s="8">
        <f t="shared" si="110"/>
        <v>0</v>
      </c>
      <c r="C1167" s="8">
        <f t="shared" si="111"/>
        <v>0</v>
      </c>
      <c r="D1167" s="38">
        <f t="shared" si="112"/>
        <v>1</v>
      </c>
      <c r="E1167" s="39">
        <f t="shared" si="113"/>
        <v>0</v>
      </c>
      <c r="M1167" s="8" t="str">
        <f>VLOOKUP(MONTH($J1167),Lookup!$A$2:$B$13,2,0)&amp;" "&amp;YEAR($J1167)</f>
        <v>Jan 1900</v>
      </c>
      <c r="N1167" s="34" t="str">
        <f t="shared" si="108"/>
        <v>1/1/9999</v>
      </c>
      <c r="O1167" s="8" t="str">
        <f>IF(ISERROR(VLOOKUP($I1167,Lookup!$H$2:$I$11,2,0)),"",VLOOKUP($I1167,Lookup!$H$2:$I$11,2,0))</f>
        <v/>
      </c>
      <c r="P1167" s="8">
        <f>COUNTIF(J$4:J1167,J1167)</f>
        <v>0</v>
      </c>
      <c r="Q1167" s="8">
        <f>COUNTIF(K$4:K1167,K1167)</f>
        <v>1</v>
      </c>
    </row>
    <row r="1168" spans="1:17" x14ac:dyDescent="0.25">
      <c r="A1168" s="35">
        <f t="shared" si="109"/>
        <v>0</v>
      </c>
      <c r="B1168" s="8">
        <f t="shared" si="110"/>
        <v>0</v>
      </c>
      <c r="C1168" s="8">
        <f t="shared" si="111"/>
        <v>0</v>
      </c>
      <c r="D1168" s="38">
        <f t="shared" si="112"/>
        <v>1</v>
      </c>
      <c r="E1168" s="39">
        <f t="shared" si="113"/>
        <v>0</v>
      </c>
      <c r="M1168" s="8" t="str">
        <f>VLOOKUP(MONTH($J1168),Lookup!$A$2:$B$13,2,0)&amp;" "&amp;YEAR($J1168)</f>
        <v>Jan 1900</v>
      </c>
      <c r="N1168" s="34" t="str">
        <f t="shared" si="108"/>
        <v>1/1/9999</v>
      </c>
      <c r="O1168" s="8" t="str">
        <f>IF(ISERROR(VLOOKUP($I1168,Lookup!$H$2:$I$11,2,0)),"",VLOOKUP($I1168,Lookup!$H$2:$I$11,2,0))</f>
        <v/>
      </c>
      <c r="P1168" s="8">
        <f>COUNTIF(J$4:J1168,J1168)</f>
        <v>0</v>
      </c>
      <c r="Q1168" s="8">
        <f>COUNTIF(K$4:K1168,K1168)</f>
        <v>1</v>
      </c>
    </row>
    <row r="1169" spans="1:17" x14ac:dyDescent="0.25">
      <c r="A1169" s="35">
        <f t="shared" si="109"/>
        <v>0</v>
      </c>
      <c r="B1169" s="8">
        <f t="shared" si="110"/>
        <v>0</v>
      </c>
      <c r="C1169" s="8">
        <f t="shared" si="111"/>
        <v>0</v>
      </c>
      <c r="D1169" s="38">
        <f t="shared" si="112"/>
        <v>1</v>
      </c>
      <c r="E1169" s="39">
        <f t="shared" si="113"/>
        <v>0</v>
      </c>
      <c r="M1169" s="8" t="str">
        <f>VLOOKUP(MONTH($J1169),Lookup!$A$2:$B$13,2,0)&amp;" "&amp;YEAR($J1169)</f>
        <v>Jan 1900</v>
      </c>
      <c r="N1169" s="34" t="str">
        <f t="shared" si="108"/>
        <v>1/1/9999</v>
      </c>
      <c r="O1169" s="8" t="str">
        <f>IF(ISERROR(VLOOKUP($I1169,Lookup!$H$2:$I$11,2,0)),"",VLOOKUP($I1169,Lookup!$H$2:$I$11,2,0))</f>
        <v/>
      </c>
      <c r="P1169" s="8">
        <f>COUNTIF(J$4:J1169,J1169)</f>
        <v>0</v>
      </c>
      <c r="Q1169" s="8">
        <f>COUNTIF(K$4:K1169,K1169)</f>
        <v>1</v>
      </c>
    </row>
    <row r="1170" spans="1:17" x14ac:dyDescent="0.25">
      <c r="A1170" s="35">
        <f t="shared" si="109"/>
        <v>0</v>
      </c>
      <c r="B1170" s="8">
        <f t="shared" si="110"/>
        <v>0</v>
      </c>
      <c r="C1170" s="8">
        <f t="shared" si="111"/>
        <v>0</v>
      </c>
      <c r="D1170" s="38">
        <f t="shared" si="112"/>
        <v>1</v>
      </c>
      <c r="E1170" s="39">
        <f t="shared" si="113"/>
        <v>0</v>
      </c>
      <c r="M1170" s="8" t="str">
        <f>VLOOKUP(MONTH($J1170),Lookup!$A$2:$B$13,2,0)&amp;" "&amp;YEAR($J1170)</f>
        <v>Jan 1900</v>
      </c>
      <c r="N1170" s="34" t="str">
        <f t="shared" si="108"/>
        <v>1/1/9999</v>
      </c>
      <c r="O1170" s="8" t="str">
        <f>IF(ISERROR(VLOOKUP($I1170,Lookup!$H$2:$I$11,2,0)),"",VLOOKUP($I1170,Lookup!$H$2:$I$11,2,0))</f>
        <v/>
      </c>
      <c r="P1170" s="8">
        <f>COUNTIF(J$4:J1170,J1170)</f>
        <v>0</v>
      </c>
      <c r="Q1170" s="8">
        <f>COUNTIF(K$4:K1170,K1170)</f>
        <v>1</v>
      </c>
    </row>
    <row r="1171" spans="1:17" x14ac:dyDescent="0.25">
      <c r="A1171" s="35">
        <f t="shared" si="109"/>
        <v>0</v>
      </c>
      <c r="B1171" s="8">
        <f t="shared" si="110"/>
        <v>0</v>
      </c>
      <c r="C1171" s="8">
        <f t="shared" si="111"/>
        <v>0</v>
      </c>
      <c r="D1171" s="38">
        <f t="shared" si="112"/>
        <v>1</v>
      </c>
      <c r="E1171" s="39">
        <f t="shared" si="113"/>
        <v>0</v>
      </c>
      <c r="M1171" s="8" t="str">
        <f>VLOOKUP(MONTH($J1171),Lookup!$A$2:$B$13,2,0)&amp;" "&amp;YEAR($J1171)</f>
        <v>Jan 1900</v>
      </c>
      <c r="N1171" s="34" t="str">
        <f t="shared" si="108"/>
        <v>1/1/9999</v>
      </c>
      <c r="O1171" s="8" t="str">
        <f>IF(ISERROR(VLOOKUP($I1171,Lookup!$H$2:$I$11,2,0)),"",VLOOKUP($I1171,Lookup!$H$2:$I$11,2,0))</f>
        <v/>
      </c>
      <c r="P1171" s="8">
        <f>COUNTIF(J$4:J1171,J1171)</f>
        <v>0</v>
      </c>
      <c r="Q1171" s="8">
        <f>COUNTIF(K$4:K1171,K1171)</f>
        <v>1</v>
      </c>
    </row>
    <row r="1172" spans="1:17" x14ac:dyDescent="0.25">
      <c r="A1172" s="35">
        <f t="shared" si="109"/>
        <v>0</v>
      </c>
      <c r="B1172" s="8">
        <f t="shared" si="110"/>
        <v>0</v>
      </c>
      <c r="C1172" s="8">
        <f t="shared" si="111"/>
        <v>0</v>
      </c>
      <c r="D1172" s="38">
        <f t="shared" si="112"/>
        <v>1</v>
      </c>
      <c r="E1172" s="39">
        <f t="shared" si="113"/>
        <v>0</v>
      </c>
      <c r="M1172" s="8" t="str">
        <f>VLOOKUP(MONTH($J1172),Lookup!$A$2:$B$13,2,0)&amp;" "&amp;YEAR($J1172)</f>
        <v>Jan 1900</v>
      </c>
      <c r="N1172" s="34" t="str">
        <f t="shared" si="108"/>
        <v>1/1/9999</v>
      </c>
      <c r="O1172" s="8" t="str">
        <f>IF(ISERROR(VLOOKUP($I1172,Lookup!$H$2:$I$11,2,0)),"",VLOOKUP($I1172,Lookup!$H$2:$I$11,2,0))</f>
        <v/>
      </c>
      <c r="P1172" s="8">
        <f>COUNTIF(J$4:J1172,J1172)</f>
        <v>0</v>
      </c>
      <c r="Q1172" s="8">
        <f>COUNTIF(K$4:K1172,K1172)</f>
        <v>1</v>
      </c>
    </row>
    <row r="1173" spans="1:17" x14ac:dyDescent="0.25">
      <c r="A1173" s="35">
        <f t="shared" si="109"/>
        <v>0</v>
      </c>
      <c r="B1173" s="8">
        <f t="shared" si="110"/>
        <v>0</v>
      </c>
      <c r="C1173" s="8">
        <f t="shared" si="111"/>
        <v>0</v>
      </c>
      <c r="D1173" s="38">
        <f t="shared" si="112"/>
        <v>1</v>
      </c>
      <c r="E1173" s="39">
        <f t="shared" si="113"/>
        <v>0</v>
      </c>
      <c r="M1173" s="8" t="str">
        <f>VLOOKUP(MONTH($J1173),Lookup!$A$2:$B$13,2,0)&amp;" "&amp;YEAR($J1173)</f>
        <v>Jan 1900</v>
      </c>
      <c r="N1173" s="34" t="str">
        <f t="shared" si="108"/>
        <v>1/1/9999</v>
      </c>
      <c r="O1173" s="8" t="str">
        <f>IF(ISERROR(VLOOKUP($I1173,Lookup!$H$2:$I$11,2,0)),"",VLOOKUP($I1173,Lookup!$H$2:$I$11,2,0))</f>
        <v/>
      </c>
      <c r="P1173" s="8">
        <f>COUNTIF(J$4:J1173,J1173)</f>
        <v>0</v>
      </c>
      <c r="Q1173" s="8">
        <f>COUNTIF(K$4:K1173,K1173)</f>
        <v>1</v>
      </c>
    </row>
    <row r="1174" spans="1:17" x14ac:dyDescent="0.25">
      <c r="A1174" s="35">
        <f t="shared" si="109"/>
        <v>0</v>
      </c>
      <c r="B1174" s="8">
        <f t="shared" si="110"/>
        <v>0</v>
      </c>
      <c r="C1174" s="8">
        <f t="shared" si="111"/>
        <v>0</v>
      </c>
      <c r="D1174" s="38">
        <f t="shared" si="112"/>
        <v>1</v>
      </c>
      <c r="E1174" s="39">
        <f t="shared" si="113"/>
        <v>0</v>
      </c>
      <c r="M1174" s="8" t="str">
        <f>VLOOKUP(MONTH($J1174),Lookup!$A$2:$B$13,2,0)&amp;" "&amp;YEAR($J1174)</f>
        <v>Jan 1900</v>
      </c>
      <c r="N1174" s="34" t="str">
        <f t="shared" si="108"/>
        <v>1/1/9999</v>
      </c>
      <c r="O1174" s="8" t="str">
        <f>IF(ISERROR(VLOOKUP($I1174,Lookup!$H$2:$I$11,2,0)),"",VLOOKUP($I1174,Lookup!$H$2:$I$11,2,0))</f>
        <v/>
      </c>
      <c r="P1174" s="8">
        <f>COUNTIF(J$4:J1174,J1174)</f>
        <v>0</v>
      </c>
      <c r="Q1174" s="8">
        <f>COUNTIF(K$4:K1174,K1174)</f>
        <v>1</v>
      </c>
    </row>
    <row r="1175" spans="1:17" x14ac:dyDescent="0.25">
      <c r="A1175" s="35">
        <f t="shared" si="109"/>
        <v>0</v>
      </c>
      <c r="B1175" s="8">
        <f t="shared" si="110"/>
        <v>0</v>
      </c>
      <c r="C1175" s="8">
        <f t="shared" si="111"/>
        <v>0</v>
      </c>
      <c r="D1175" s="38">
        <f t="shared" si="112"/>
        <v>1</v>
      </c>
      <c r="E1175" s="39">
        <f t="shared" si="113"/>
        <v>0</v>
      </c>
      <c r="M1175" s="8" t="str">
        <f>VLOOKUP(MONTH($J1175),Lookup!$A$2:$B$13,2,0)&amp;" "&amp;YEAR($J1175)</f>
        <v>Jan 1900</v>
      </c>
      <c r="N1175" s="34" t="str">
        <f t="shared" si="108"/>
        <v>1/1/9999</v>
      </c>
      <c r="O1175" s="8" t="str">
        <f>IF(ISERROR(VLOOKUP($I1175,Lookup!$H$2:$I$11,2,0)),"",VLOOKUP($I1175,Lookup!$H$2:$I$11,2,0))</f>
        <v/>
      </c>
      <c r="P1175" s="8">
        <f>COUNTIF(J$4:J1175,J1175)</f>
        <v>0</v>
      </c>
      <c r="Q1175" s="8">
        <f>COUNTIF(K$4:K1175,K1175)</f>
        <v>1</v>
      </c>
    </row>
    <row r="1176" spans="1:17" x14ac:dyDescent="0.25">
      <c r="A1176" s="35">
        <f t="shared" si="109"/>
        <v>0</v>
      </c>
      <c r="B1176" s="8">
        <f t="shared" si="110"/>
        <v>0</v>
      </c>
      <c r="C1176" s="8">
        <f t="shared" si="111"/>
        <v>0</v>
      </c>
      <c r="D1176" s="38">
        <f t="shared" si="112"/>
        <v>1</v>
      </c>
      <c r="E1176" s="39">
        <f t="shared" si="113"/>
        <v>0</v>
      </c>
      <c r="M1176" s="8" t="str">
        <f>VLOOKUP(MONTH($J1176),Lookup!$A$2:$B$13,2,0)&amp;" "&amp;YEAR($J1176)</f>
        <v>Jan 1900</v>
      </c>
      <c r="N1176" s="34" t="str">
        <f t="shared" si="108"/>
        <v>1/1/9999</v>
      </c>
      <c r="O1176" s="8" t="str">
        <f>IF(ISERROR(VLOOKUP($I1176,Lookup!$H$2:$I$11,2,0)),"",VLOOKUP($I1176,Lookup!$H$2:$I$11,2,0))</f>
        <v/>
      </c>
      <c r="P1176" s="8">
        <f>COUNTIF(J$4:J1176,J1176)</f>
        <v>0</v>
      </c>
      <c r="Q1176" s="8">
        <f>COUNTIF(K$4:K1176,K1176)</f>
        <v>1</v>
      </c>
    </row>
    <row r="1177" spans="1:17" x14ac:dyDescent="0.25">
      <c r="A1177" s="35">
        <f t="shared" si="109"/>
        <v>0</v>
      </c>
      <c r="B1177" s="8">
        <f t="shared" si="110"/>
        <v>0</v>
      </c>
      <c r="C1177" s="8">
        <f t="shared" si="111"/>
        <v>0</v>
      </c>
      <c r="D1177" s="38">
        <f t="shared" si="112"/>
        <v>1</v>
      </c>
      <c r="E1177" s="39">
        <f t="shared" si="113"/>
        <v>0</v>
      </c>
      <c r="M1177" s="8" t="str">
        <f>VLOOKUP(MONTH($J1177),Lookup!$A$2:$B$13,2,0)&amp;" "&amp;YEAR($J1177)</f>
        <v>Jan 1900</v>
      </c>
      <c r="N1177" s="34" t="str">
        <f t="shared" si="108"/>
        <v>1/1/9999</v>
      </c>
      <c r="O1177" s="8" t="str">
        <f>IF(ISERROR(VLOOKUP($I1177,Lookup!$H$2:$I$11,2,0)),"",VLOOKUP($I1177,Lookup!$H$2:$I$11,2,0))</f>
        <v/>
      </c>
      <c r="P1177" s="8">
        <f>COUNTIF(J$4:J1177,J1177)</f>
        <v>0</v>
      </c>
      <c r="Q1177" s="8">
        <f>COUNTIF(K$4:K1177,K1177)</f>
        <v>1</v>
      </c>
    </row>
    <row r="1178" spans="1:17" x14ac:dyDescent="0.25">
      <c r="A1178" s="35">
        <f t="shared" si="109"/>
        <v>0</v>
      </c>
      <c r="B1178" s="8">
        <f t="shared" si="110"/>
        <v>0</v>
      </c>
      <c r="C1178" s="8">
        <f t="shared" si="111"/>
        <v>0</v>
      </c>
      <c r="D1178" s="38">
        <f t="shared" si="112"/>
        <v>1</v>
      </c>
      <c r="E1178" s="39">
        <f t="shared" si="113"/>
        <v>0</v>
      </c>
      <c r="M1178" s="8" t="str">
        <f>VLOOKUP(MONTH($J1178),Lookup!$A$2:$B$13,2,0)&amp;" "&amp;YEAR($J1178)</f>
        <v>Jan 1900</v>
      </c>
      <c r="N1178" s="34" t="str">
        <f t="shared" si="108"/>
        <v>1/1/9999</v>
      </c>
      <c r="O1178" s="8" t="str">
        <f>IF(ISERROR(VLOOKUP($I1178,Lookup!$H$2:$I$11,2,0)),"",VLOOKUP($I1178,Lookup!$H$2:$I$11,2,0))</f>
        <v/>
      </c>
      <c r="P1178" s="8">
        <f>COUNTIF(J$4:J1178,J1178)</f>
        <v>0</v>
      </c>
      <c r="Q1178" s="8">
        <f>COUNTIF(K$4:K1178,K1178)</f>
        <v>1</v>
      </c>
    </row>
    <row r="1179" spans="1:17" x14ac:dyDescent="0.25">
      <c r="A1179" s="35">
        <f t="shared" si="109"/>
        <v>0</v>
      </c>
      <c r="B1179" s="8">
        <f t="shared" si="110"/>
        <v>0</v>
      </c>
      <c r="C1179" s="8">
        <f t="shared" si="111"/>
        <v>0</v>
      </c>
      <c r="D1179" s="38">
        <f t="shared" si="112"/>
        <v>1</v>
      </c>
      <c r="E1179" s="39">
        <f t="shared" si="113"/>
        <v>0</v>
      </c>
      <c r="M1179" s="8" t="str">
        <f>VLOOKUP(MONTH($J1179),Lookup!$A$2:$B$13,2,0)&amp;" "&amp;YEAR($J1179)</f>
        <v>Jan 1900</v>
      </c>
      <c r="N1179" s="34" t="str">
        <f t="shared" si="108"/>
        <v>1/1/9999</v>
      </c>
      <c r="O1179" s="8" t="str">
        <f>IF(ISERROR(VLOOKUP($I1179,Lookup!$H$2:$I$11,2,0)),"",VLOOKUP($I1179,Lookup!$H$2:$I$11,2,0))</f>
        <v/>
      </c>
      <c r="P1179" s="8">
        <f>COUNTIF(J$4:J1179,J1179)</f>
        <v>0</v>
      </c>
      <c r="Q1179" s="8">
        <f>COUNTIF(K$4:K1179,K1179)</f>
        <v>1</v>
      </c>
    </row>
    <row r="1180" spans="1:17" x14ac:dyDescent="0.25">
      <c r="A1180" s="35">
        <f t="shared" si="109"/>
        <v>0</v>
      </c>
      <c r="B1180" s="8">
        <f t="shared" si="110"/>
        <v>0</v>
      </c>
      <c r="C1180" s="8">
        <f t="shared" si="111"/>
        <v>0</v>
      </c>
      <c r="D1180" s="38">
        <f t="shared" si="112"/>
        <v>1</v>
      </c>
      <c r="E1180" s="39">
        <f t="shared" si="113"/>
        <v>0</v>
      </c>
      <c r="M1180" s="8" t="str">
        <f>VLOOKUP(MONTH($J1180),Lookup!$A$2:$B$13,2,0)&amp;" "&amp;YEAR($J1180)</f>
        <v>Jan 1900</v>
      </c>
      <c r="N1180" s="34" t="str">
        <f t="shared" si="108"/>
        <v>1/1/9999</v>
      </c>
      <c r="O1180" s="8" t="str">
        <f>IF(ISERROR(VLOOKUP($I1180,Lookup!$H$2:$I$11,2,0)),"",VLOOKUP($I1180,Lookup!$H$2:$I$11,2,0))</f>
        <v/>
      </c>
      <c r="P1180" s="8">
        <f>COUNTIF(J$4:J1180,J1180)</f>
        <v>0</v>
      </c>
      <c r="Q1180" s="8">
        <f>COUNTIF(K$4:K1180,K1180)</f>
        <v>1</v>
      </c>
    </row>
    <row r="1181" spans="1:17" x14ac:dyDescent="0.25">
      <c r="A1181" s="35">
        <f t="shared" si="109"/>
        <v>0</v>
      </c>
      <c r="B1181" s="8">
        <f t="shared" si="110"/>
        <v>0</v>
      </c>
      <c r="C1181" s="8">
        <f t="shared" si="111"/>
        <v>0</v>
      </c>
      <c r="D1181" s="38">
        <f t="shared" si="112"/>
        <v>1</v>
      </c>
      <c r="E1181" s="39">
        <f t="shared" si="113"/>
        <v>0</v>
      </c>
      <c r="M1181" s="8" t="str">
        <f>VLOOKUP(MONTH($J1181),Lookup!$A$2:$B$13,2,0)&amp;" "&amp;YEAR($J1181)</f>
        <v>Jan 1900</v>
      </c>
      <c r="N1181" s="34" t="str">
        <f t="shared" si="108"/>
        <v>1/1/9999</v>
      </c>
      <c r="O1181" s="8" t="str">
        <f>IF(ISERROR(VLOOKUP($I1181,Lookup!$H$2:$I$11,2,0)),"",VLOOKUP($I1181,Lookup!$H$2:$I$11,2,0))</f>
        <v/>
      </c>
      <c r="P1181" s="8">
        <f>COUNTIF(J$4:J1181,J1181)</f>
        <v>0</v>
      </c>
      <c r="Q1181" s="8">
        <f>COUNTIF(K$4:K1181,K1181)</f>
        <v>1</v>
      </c>
    </row>
    <row r="1182" spans="1:17" x14ac:dyDescent="0.25">
      <c r="A1182" s="35">
        <f t="shared" si="109"/>
        <v>0</v>
      </c>
      <c r="B1182" s="8">
        <f t="shared" si="110"/>
        <v>0</v>
      </c>
      <c r="C1182" s="8">
        <f t="shared" si="111"/>
        <v>0</v>
      </c>
      <c r="D1182" s="38">
        <f t="shared" si="112"/>
        <v>1</v>
      </c>
      <c r="E1182" s="39">
        <f t="shared" si="113"/>
        <v>0</v>
      </c>
      <c r="M1182" s="8" t="str">
        <f>VLOOKUP(MONTH($J1182),Lookup!$A$2:$B$13,2,0)&amp;" "&amp;YEAR($J1182)</f>
        <v>Jan 1900</v>
      </c>
      <c r="N1182" s="34" t="str">
        <f t="shared" si="108"/>
        <v>1/1/9999</v>
      </c>
      <c r="O1182" s="8" t="str">
        <f>IF(ISERROR(VLOOKUP($I1182,Lookup!$H$2:$I$11,2,0)),"",VLOOKUP($I1182,Lookup!$H$2:$I$11,2,0))</f>
        <v/>
      </c>
      <c r="P1182" s="8">
        <f>COUNTIF(J$4:J1182,J1182)</f>
        <v>0</v>
      </c>
      <c r="Q1182" s="8">
        <f>COUNTIF(K$4:K1182,K1182)</f>
        <v>1</v>
      </c>
    </row>
    <row r="1183" spans="1:17" x14ac:dyDescent="0.25">
      <c r="A1183" s="35">
        <f t="shared" si="109"/>
        <v>0</v>
      </c>
      <c r="B1183" s="8">
        <f t="shared" si="110"/>
        <v>0</v>
      </c>
      <c r="C1183" s="8">
        <f t="shared" si="111"/>
        <v>0</v>
      </c>
      <c r="D1183" s="38">
        <f t="shared" si="112"/>
        <v>1</v>
      </c>
      <c r="E1183" s="39">
        <f t="shared" si="113"/>
        <v>0</v>
      </c>
      <c r="M1183" s="8" t="str">
        <f>VLOOKUP(MONTH($J1183),Lookup!$A$2:$B$13,2,0)&amp;" "&amp;YEAR($J1183)</f>
        <v>Jan 1900</v>
      </c>
      <c r="N1183" s="34" t="str">
        <f t="shared" si="108"/>
        <v>1/1/9999</v>
      </c>
      <c r="O1183" s="8" t="str">
        <f>IF(ISERROR(VLOOKUP($I1183,Lookup!$H$2:$I$11,2,0)),"",VLOOKUP($I1183,Lookup!$H$2:$I$11,2,0))</f>
        <v/>
      </c>
      <c r="P1183" s="8">
        <f>COUNTIF(J$4:J1183,J1183)</f>
        <v>0</v>
      </c>
      <c r="Q1183" s="8">
        <f>COUNTIF(K$4:K1183,K1183)</f>
        <v>1</v>
      </c>
    </row>
    <row r="1184" spans="1:17" x14ac:dyDescent="0.25">
      <c r="A1184" s="35">
        <f t="shared" si="109"/>
        <v>0</v>
      </c>
      <c r="B1184" s="8">
        <f t="shared" si="110"/>
        <v>0</v>
      </c>
      <c r="C1184" s="8">
        <f t="shared" si="111"/>
        <v>0</v>
      </c>
      <c r="D1184" s="38">
        <f t="shared" si="112"/>
        <v>1</v>
      </c>
      <c r="E1184" s="39">
        <f t="shared" si="113"/>
        <v>0</v>
      </c>
      <c r="M1184" s="8" t="str">
        <f>VLOOKUP(MONTH($J1184),Lookup!$A$2:$B$13,2,0)&amp;" "&amp;YEAR($J1184)</f>
        <v>Jan 1900</v>
      </c>
      <c r="N1184" s="34" t="str">
        <f t="shared" si="108"/>
        <v>1/1/9999</v>
      </c>
      <c r="O1184" s="8" t="str">
        <f>IF(ISERROR(VLOOKUP($I1184,Lookup!$H$2:$I$11,2,0)),"",VLOOKUP($I1184,Lookup!$H$2:$I$11,2,0))</f>
        <v/>
      </c>
      <c r="P1184" s="8">
        <f>COUNTIF(J$4:J1184,J1184)</f>
        <v>0</v>
      </c>
      <c r="Q1184" s="8">
        <f>COUNTIF(K$4:K1184,K1184)</f>
        <v>1</v>
      </c>
    </row>
    <row r="1185" spans="1:17" x14ac:dyDescent="0.25">
      <c r="A1185" s="35">
        <f t="shared" si="109"/>
        <v>0</v>
      </c>
      <c r="B1185" s="8">
        <f t="shared" si="110"/>
        <v>0</v>
      </c>
      <c r="C1185" s="8">
        <f t="shared" si="111"/>
        <v>0</v>
      </c>
      <c r="D1185" s="38">
        <f t="shared" si="112"/>
        <v>1</v>
      </c>
      <c r="E1185" s="39">
        <f t="shared" si="113"/>
        <v>0</v>
      </c>
      <c r="M1185" s="8" t="str">
        <f>VLOOKUP(MONTH($J1185),Lookup!$A$2:$B$13,2,0)&amp;" "&amp;YEAR($J1185)</f>
        <v>Jan 1900</v>
      </c>
      <c r="N1185" s="34" t="str">
        <f t="shared" si="108"/>
        <v>1/1/9999</v>
      </c>
      <c r="O1185" s="8" t="str">
        <f>IF(ISERROR(VLOOKUP($I1185,Lookup!$H$2:$I$11,2,0)),"",VLOOKUP($I1185,Lookup!$H$2:$I$11,2,0))</f>
        <v/>
      </c>
      <c r="P1185" s="8">
        <f>COUNTIF(J$4:J1185,J1185)</f>
        <v>0</v>
      </c>
      <c r="Q1185" s="8">
        <f>COUNTIF(K$4:K1185,K1185)</f>
        <v>1</v>
      </c>
    </row>
    <row r="1186" spans="1:17" x14ac:dyDescent="0.25">
      <c r="A1186" s="35">
        <f t="shared" si="109"/>
        <v>0</v>
      </c>
      <c r="B1186" s="8">
        <f t="shared" si="110"/>
        <v>0</v>
      </c>
      <c r="C1186" s="8">
        <f t="shared" si="111"/>
        <v>0</v>
      </c>
      <c r="D1186" s="38">
        <f t="shared" si="112"/>
        <v>1</v>
      </c>
      <c r="E1186" s="39">
        <f t="shared" si="113"/>
        <v>0</v>
      </c>
      <c r="M1186" s="8" t="str">
        <f>VLOOKUP(MONTH($J1186),Lookup!$A$2:$B$13,2,0)&amp;" "&amp;YEAR($J1186)</f>
        <v>Jan 1900</v>
      </c>
      <c r="N1186" s="34" t="str">
        <f t="shared" si="108"/>
        <v>1/1/9999</v>
      </c>
      <c r="O1186" s="8" t="str">
        <f>IF(ISERROR(VLOOKUP($I1186,Lookup!$H$2:$I$11,2,0)),"",VLOOKUP($I1186,Lookup!$H$2:$I$11,2,0))</f>
        <v/>
      </c>
      <c r="P1186" s="8">
        <f>COUNTIF(J$4:J1186,J1186)</f>
        <v>0</v>
      </c>
      <c r="Q1186" s="8">
        <f>COUNTIF(K$4:K1186,K1186)</f>
        <v>1</v>
      </c>
    </row>
    <row r="1187" spans="1:17" x14ac:dyDescent="0.25">
      <c r="A1187" s="35">
        <f t="shared" si="109"/>
        <v>0</v>
      </c>
      <c r="B1187" s="8">
        <f t="shared" si="110"/>
        <v>0</v>
      </c>
      <c r="C1187" s="8">
        <f t="shared" si="111"/>
        <v>0</v>
      </c>
      <c r="D1187" s="38">
        <f t="shared" si="112"/>
        <v>1</v>
      </c>
      <c r="E1187" s="39">
        <f t="shared" si="113"/>
        <v>0</v>
      </c>
      <c r="M1187" s="8" t="str">
        <f>VLOOKUP(MONTH($J1187),Lookup!$A$2:$B$13,2,0)&amp;" "&amp;YEAR($J1187)</f>
        <v>Jan 1900</v>
      </c>
      <c r="N1187" s="34" t="str">
        <f t="shared" si="108"/>
        <v>1/1/9999</v>
      </c>
      <c r="O1187" s="8" t="str">
        <f>IF(ISERROR(VLOOKUP($I1187,Lookup!$H$2:$I$11,2,0)),"",VLOOKUP($I1187,Lookup!$H$2:$I$11,2,0))</f>
        <v/>
      </c>
      <c r="P1187" s="8">
        <f>COUNTIF(J$4:J1187,J1187)</f>
        <v>0</v>
      </c>
      <c r="Q1187" s="8">
        <f>COUNTIF(K$4:K1187,K1187)</f>
        <v>1</v>
      </c>
    </row>
    <row r="1188" spans="1:17" x14ac:dyDescent="0.25">
      <c r="A1188" s="35">
        <f t="shared" si="109"/>
        <v>0</v>
      </c>
      <c r="B1188" s="8">
        <f t="shared" si="110"/>
        <v>0</v>
      </c>
      <c r="C1188" s="8">
        <f t="shared" si="111"/>
        <v>0</v>
      </c>
      <c r="D1188" s="38">
        <f t="shared" si="112"/>
        <v>1</v>
      </c>
      <c r="E1188" s="39">
        <f t="shared" si="113"/>
        <v>0</v>
      </c>
      <c r="M1188" s="8" t="str">
        <f>VLOOKUP(MONTH($J1188),Lookup!$A$2:$B$13,2,0)&amp;" "&amp;YEAR($J1188)</f>
        <v>Jan 1900</v>
      </c>
      <c r="N1188" s="34" t="str">
        <f t="shared" si="108"/>
        <v>1/1/9999</v>
      </c>
      <c r="O1188" s="8" t="str">
        <f>IF(ISERROR(VLOOKUP($I1188,Lookup!$H$2:$I$11,2,0)),"",VLOOKUP($I1188,Lookup!$H$2:$I$11,2,0))</f>
        <v/>
      </c>
      <c r="P1188" s="8">
        <f>COUNTIF(J$4:J1188,J1188)</f>
        <v>0</v>
      </c>
      <c r="Q1188" s="8">
        <f>COUNTIF(K$4:K1188,K1188)</f>
        <v>1</v>
      </c>
    </row>
    <row r="1189" spans="1:17" x14ac:dyDescent="0.25">
      <c r="A1189" s="35">
        <f t="shared" si="109"/>
        <v>0</v>
      </c>
      <c r="B1189" s="8">
        <f t="shared" si="110"/>
        <v>0</v>
      </c>
      <c r="C1189" s="8">
        <f t="shared" si="111"/>
        <v>0</v>
      </c>
      <c r="D1189" s="38">
        <f t="shared" si="112"/>
        <v>1</v>
      </c>
      <c r="E1189" s="39">
        <f t="shared" si="113"/>
        <v>0</v>
      </c>
      <c r="M1189" s="8" t="str">
        <f>VLOOKUP(MONTH($J1189),Lookup!$A$2:$B$13,2,0)&amp;" "&amp;YEAR($J1189)</f>
        <v>Jan 1900</v>
      </c>
      <c r="N1189" s="34" t="str">
        <f t="shared" si="108"/>
        <v>1/1/9999</v>
      </c>
      <c r="O1189" s="8" t="str">
        <f>IF(ISERROR(VLOOKUP($I1189,Lookup!$H$2:$I$11,2,0)),"",VLOOKUP($I1189,Lookup!$H$2:$I$11,2,0))</f>
        <v/>
      </c>
      <c r="P1189" s="8">
        <f>COUNTIF(J$4:J1189,J1189)</f>
        <v>0</v>
      </c>
      <c r="Q1189" s="8">
        <f>COUNTIF(K$4:K1189,K1189)</f>
        <v>1</v>
      </c>
    </row>
    <row r="1190" spans="1:17" x14ac:dyDescent="0.25">
      <c r="A1190" s="35">
        <f t="shared" si="109"/>
        <v>0</v>
      </c>
      <c r="B1190" s="8">
        <f t="shared" si="110"/>
        <v>0</v>
      </c>
      <c r="C1190" s="8">
        <f t="shared" si="111"/>
        <v>0</v>
      </c>
      <c r="D1190" s="38">
        <f t="shared" si="112"/>
        <v>1</v>
      </c>
      <c r="E1190" s="39">
        <f t="shared" si="113"/>
        <v>0</v>
      </c>
      <c r="M1190" s="8" t="str">
        <f>VLOOKUP(MONTH($J1190),Lookup!$A$2:$B$13,2,0)&amp;" "&amp;YEAR($J1190)</f>
        <v>Jan 1900</v>
      </c>
      <c r="N1190" s="34" t="str">
        <f t="shared" si="108"/>
        <v>1/1/9999</v>
      </c>
      <c r="O1190" s="8" t="str">
        <f>IF(ISERROR(VLOOKUP($I1190,Lookup!$H$2:$I$11,2,0)),"",VLOOKUP($I1190,Lookup!$H$2:$I$11,2,0))</f>
        <v/>
      </c>
      <c r="P1190" s="8">
        <f>COUNTIF(J$4:J1190,J1190)</f>
        <v>0</v>
      </c>
      <c r="Q1190" s="8">
        <f>COUNTIF(K$4:K1190,K1190)</f>
        <v>1</v>
      </c>
    </row>
    <row r="1191" spans="1:17" x14ac:dyDescent="0.25">
      <c r="A1191" s="35">
        <f t="shared" si="109"/>
        <v>0</v>
      </c>
      <c r="B1191" s="8">
        <f t="shared" si="110"/>
        <v>0</v>
      </c>
      <c r="C1191" s="8">
        <f t="shared" si="111"/>
        <v>0</v>
      </c>
      <c r="D1191" s="38">
        <f t="shared" si="112"/>
        <v>1</v>
      </c>
      <c r="E1191" s="39">
        <f t="shared" si="113"/>
        <v>0</v>
      </c>
      <c r="M1191" s="8" t="str">
        <f>VLOOKUP(MONTH($J1191),Lookup!$A$2:$B$13,2,0)&amp;" "&amp;YEAR($J1191)</f>
        <v>Jan 1900</v>
      </c>
      <c r="N1191" s="34" t="str">
        <f t="shared" si="108"/>
        <v>1/1/9999</v>
      </c>
      <c r="O1191" s="8" t="str">
        <f>IF(ISERROR(VLOOKUP($I1191,Lookup!$H$2:$I$11,2,0)),"",VLOOKUP($I1191,Lookup!$H$2:$I$11,2,0))</f>
        <v/>
      </c>
      <c r="P1191" s="8">
        <f>COUNTIF(J$4:J1191,J1191)</f>
        <v>0</v>
      </c>
      <c r="Q1191" s="8">
        <f>COUNTIF(K$4:K1191,K1191)</f>
        <v>1</v>
      </c>
    </row>
    <row r="1192" spans="1:17" x14ac:dyDescent="0.25">
      <c r="A1192" s="35">
        <f t="shared" si="109"/>
        <v>0</v>
      </c>
      <c r="B1192" s="8">
        <f t="shared" si="110"/>
        <v>0</v>
      </c>
      <c r="C1192" s="8">
        <f t="shared" si="111"/>
        <v>0</v>
      </c>
      <c r="D1192" s="38">
        <f t="shared" si="112"/>
        <v>1</v>
      </c>
      <c r="E1192" s="39">
        <f t="shared" si="113"/>
        <v>0</v>
      </c>
      <c r="M1192" s="8" t="str">
        <f>VLOOKUP(MONTH($J1192),Lookup!$A$2:$B$13,2,0)&amp;" "&amp;YEAR($J1192)</f>
        <v>Jan 1900</v>
      </c>
      <c r="N1192" s="34" t="str">
        <f t="shared" si="108"/>
        <v>1/1/9999</v>
      </c>
      <c r="O1192" s="8" t="str">
        <f>IF(ISERROR(VLOOKUP($I1192,Lookup!$H$2:$I$11,2,0)),"",VLOOKUP($I1192,Lookup!$H$2:$I$11,2,0))</f>
        <v/>
      </c>
      <c r="P1192" s="8">
        <f>COUNTIF(J$4:J1192,J1192)</f>
        <v>0</v>
      </c>
      <c r="Q1192" s="8">
        <f>COUNTIF(K$4:K1192,K1192)</f>
        <v>1</v>
      </c>
    </row>
    <row r="1193" spans="1:17" x14ac:dyDescent="0.25">
      <c r="A1193" s="35">
        <f t="shared" si="109"/>
        <v>0</v>
      </c>
      <c r="B1193" s="8">
        <f t="shared" si="110"/>
        <v>0</v>
      </c>
      <c r="C1193" s="8">
        <f t="shared" si="111"/>
        <v>0</v>
      </c>
      <c r="D1193" s="38">
        <f t="shared" si="112"/>
        <v>1</v>
      </c>
      <c r="E1193" s="39">
        <f t="shared" si="113"/>
        <v>0</v>
      </c>
      <c r="M1193" s="8" t="str">
        <f>VLOOKUP(MONTH($J1193),Lookup!$A$2:$B$13,2,0)&amp;" "&amp;YEAR($J1193)</f>
        <v>Jan 1900</v>
      </c>
      <c r="N1193" s="34" t="str">
        <f t="shared" si="108"/>
        <v>1/1/9999</v>
      </c>
      <c r="O1193" s="8" t="str">
        <f>IF(ISERROR(VLOOKUP($I1193,Lookup!$H$2:$I$11,2,0)),"",VLOOKUP($I1193,Lookup!$H$2:$I$11,2,0))</f>
        <v/>
      </c>
      <c r="P1193" s="8">
        <f>COUNTIF(J$4:J1193,J1193)</f>
        <v>0</v>
      </c>
      <c r="Q1193" s="8">
        <f>COUNTIF(K$4:K1193,K1193)</f>
        <v>1</v>
      </c>
    </row>
    <row r="1194" spans="1:17" x14ac:dyDescent="0.25">
      <c r="A1194" s="35">
        <f t="shared" si="109"/>
        <v>0</v>
      </c>
      <c r="B1194" s="8">
        <f t="shared" si="110"/>
        <v>0</v>
      </c>
      <c r="C1194" s="8">
        <f t="shared" si="111"/>
        <v>0</v>
      </c>
      <c r="D1194" s="38">
        <f t="shared" si="112"/>
        <v>1</v>
      </c>
      <c r="E1194" s="39">
        <f t="shared" si="113"/>
        <v>0</v>
      </c>
      <c r="M1194" s="8" t="str">
        <f>VLOOKUP(MONTH($J1194),Lookup!$A$2:$B$13,2,0)&amp;" "&amp;YEAR($J1194)</f>
        <v>Jan 1900</v>
      </c>
      <c r="N1194" s="34" t="str">
        <f t="shared" si="108"/>
        <v>1/1/9999</v>
      </c>
      <c r="O1194" s="8" t="str">
        <f>IF(ISERROR(VLOOKUP($I1194,Lookup!$H$2:$I$11,2,0)),"",VLOOKUP($I1194,Lookup!$H$2:$I$11,2,0))</f>
        <v/>
      </c>
      <c r="P1194" s="8">
        <f>COUNTIF(J$4:J1194,J1194)</f>
        <v>0</v>
      </c>
      <c r="Q1194" s="8">
        <f>COUNTIF(K$4:K1194,K1194)</f>
        <v>1</v>
      </c>
    </row>
    <row r="1195" spans="1:17" x14ac:dyDescent="0.25">
      <c r="A1195" s="35">
        <f t="shared" si="109"/>
        <v>0</v>
      </c>
      <c r="B1195" s="8">
        <f t="shared" si="110"/>
        <v>0</v>
      </c>
      <c r="C1195" s="8">
        <f t="shared" si="111"/>
        <v>0</v>
      </c>
      <c r="D1195" s="38">
        <f t="shared" si="112"/>
        <v>1</v>
      </c>
      <c r="E1195" s="39">
        <f t="shared" si="113"/>
        <v>0</v>
      </c>
      <c r="M1195" s="8" t="str">
        <f>VLOOKUP(MONTH($J1195),Lookup!$A$2:$B$13,2,0)&amp;" "&amp;YEAR($J1195)</f>
        <v>Jan 1900</v>
      </c>
      <c r="N1195" s="34" t="str">
        <f t="shared" si="108"/>
        <v>1/1/9999</v>
      </c>
      <c r="O1195" s="8" t="str">
        <f>IF(ISERROR(VLOOKUP($I1195,Lookup!$H$2:$I$11,2,0)),"",VLOOKUP($I1195,Lookup!$H$2:$I$11,2,0))</f>
        <v/>
      </c>
      <c r="P1195" s="8">
        <f>COUNTIF(J$4:J1195,J1195)</f>
        <v>0</v>
      </c>
      <c r="Q1195" s="8">
        <f>COUNTIF(K$4:K1195,K1195)</f>
        <v>1</v>
      </c>
    </row>
    <row r="1196" spans="1:17" x14ac:dyDescent="0.25">
      <c r="A1196" s="35">
        <f t="shared" si="109"/>
        <v>0</v>
      </c>
      <c r="B1196" s="8">
        <f t="shared" si="110"/>
        <v>0</v>
      </c>
      <c r="C1196" s="8">
        <f t="shared" si="111"/>
        <v>0</v>
      </c>
      <c r="D1196" s="38">
        <f t="shared" si="112"/>
        <v>1</v>
      </c>
      <c r="E1196" s="39">
        <f t="shared" si="113"/>
        <v>0</v>
      </c>
      <c r="M1196" s="8" t="str">
        <f>VLOOKUP(MONTH($J1196),Lookup!$A$2:$B$13,2,0)&amp;" "&amp;YEAR($J1196)</f>
        <v>Jan 1900</v>
      </c>
      <c r="N1196" s="34" t="str">
        <f t="shared" si="108"/>
        <v>1/1/9999</v>
      </c>
      <c r="O1196" s="8" t="str">
        <f>IF(ISERROR(VLOOKUP($I1196,Lookup!$H$2:$I$11,2,0)),"",VLOOKUP($I1196,Lookup!$H$2:$I$11,2,0))</f>
        <v/>
      </c>
      <c r="P1196" s="8">
        <f>COUNTIF(J$4:J1196,J1196)</f>
        <v>0</v>
      </c>
      <c r="Q1196" s="8">
        <f>COUNTIF(K$4:K1196,K1196)</f>
        <v>1</v>
      </c>
    </row>
    <row r="1197" spans="1:17" x14ac:dyDescent="0.25">
      <c r="A1197" s="35">
        <f t="shared" si="109"/>
        <v>0</v>
      </c>
      <c r="B1197" s="8">
        <f t="shared" si="110"/>
        <v>0</v>
      </c>
      <c r="C1197" s="8">
        <f t="shared" si="111"/>
        <v>0</v>
      </c>
      <c r="D1197" s="38">
        <f t="shared" si="112"/>
        <v>1</v>
      </c>
      <c r="E1197" s="39">
        <f t="shared" si="113"/>
        <v>0</v>
      </c>
      <c r="M1197" s="8" t="str">
        <f>VLOOKUP(MONTH($J1197),Lookup!$A$2:$B$13,2,0)&amp;" "&amp;YEAR($J1197)</f>
        <v>Jan 1900</v>
      </c>
      <c r="N1197" s="34" t="str">
        <f t="shared" si="108"/>
        <v>1/1/9999</v>
      </c>
      <c r="O1197" s="8" t="str">
        <f>IF(ISERROR(VLOOKUP($I1197,Lookup!$H$2:$I$11,2,0)),"",VLOOKUP($I1197,Lookup!$H$2:$I$11,2,0))</f>
        <v/>
      </c>
      <c r="P1197" s="8">
        <f>COUNTIF(J$4:J1197,J1197)</f>
        <v>0</v>
      </c>
      <c r="Q1197" s="8">
        <f>COUNTIF(K$4:K1197,K1197)</f>
        <v>1</v>
      </c>
    </row>
    <row r="1198" spans="1:17" x14ac:dyDescent="0.25">
      <c r="A1198" s="35">
        <f t="shared" si="109"/>
        <v>0</v>
      </c>
      <c r="B1198" s="8">
        <f t="shared" si="110"/>
        <v>0</v>
      </c>
      <c r="C1198" s="8">
        <f t="shared" si="111"/>
        <v>0</v>
      </c>
      <c r="D1198" s="38">
        <f t="shared" si="112"/>
        <v>1</v>
      </c>
      <c r="E1198" s="39">
        <f t="shared" si="113"/>
        <v>0</v>
      </c>
      <c r="M1198" s="8" t="str">
        <f>VLOOKUP(MONTH($J1198),Lookup!$A$2:$B$13,2,0)&amp;" "&amp;YEAR($J1198)</f>
        <v>Jan 1900</v>
      </c>
      <c r="N1198" s="34" t="str">
        <f t="shared" si="108"/>
        <v>1/1/9999</v>
      </c>
      <c r="O1198" s="8" t="str">
        <f>IF(ISERROR(VLOOKUP($I1198,Lookup!$H$2:$I$11,2,0)),"",VLOOKUP($I1198,Lookup!$H$2:$I$11,2,0))</f>
        <v/>
      </c>
      <c r="P1198" s="8">
        <f>COUNTIF(J$4:J1198,J1198)</f>
        <v>0</v>
      </c>
      <c r="Q1198" s="8">
        <f>COUNTIF(K$4:K1198,K1198)</f>
        <v>1</v>
      </c>
    </row>
    <row r="1199" spans="1:17" x14ac:dyDescent="0.25">
      <c r="A1199" s="35">
        <f t="shared" si="109"/>
        <v>0</v>
      </c>
      <c r="B1199" s="8">
        <f t="shared" si="110"/>
        <v>0</v>
      </c>
      <c r="C1199" s="8">
        <f t="shared" si="111"/>
        <v>0</v>
      </c>
      <c r="D1199" s="38">
        <f t="shared" si="112"/>
        <v>1</v>
      </c>
      <c r="E1199" s="39">
        <f t="shared" si="113"/>
        <v>0</v>
      </c>
      <c r="M1199" s="8" t="str">
        <f>VLOOKUP(MONTH($J1199),Lookup!$A$2:$B$13,2,0)&amp;" "&amp;YEAR($J1199)</f>
        <v>Jan 1900</v>
      </c>
      <c r="N1199" s="34" t="str">
        <f t="shared" si="108"/>
        <v>1/1/9999</v>
      </c>
      <c r="O1199" s="8" t="str">
        <f>IF(ISERROR(VLOOKUP($I1199,Lookup!$H$2:$I$11,2,0)),"",VLOOKUP($I1199,Lookup!$H$2:$I$11,2,0))</f>
        <v/>
      </c>
      <c r="P1199" s="8">
        <f>COUNTIF(J$4:J1199,J1199)</f>
        <v>0</v>
      </c>
      <c r="Q1199" s="8">
        <f>COUNTIF(K$4:K1199,K1199)</f>
        <v>1</v>
      </c>
    </row>
    <row r="1200" spans="1:17" x14ac:dyDescent="0.25">
      <c r="A1200" s="35">
        <f t="shared" si="109"/>
        <v>0</v>
      </c>
      <c r="B1200" s="8">
        <f t="shared" si="110"/>
        <v>0</v>
      </c>
      <c r="C1200" s="8">
        <f t="shared" si="111"/>
        <v>0</v>
      </c>
      <c r="D1200" s="38">
        <f t="shared" si="112"/>
        <v>1</v>
      </c>
      <c r="E1200" s="39">
        <f t="shared" si="113"/>
        <v>0</v>
      </c>
      <c r="M1200" s="8" t="str">
        <f>VLOOKUP(MONTH($J1200),Lookup!$A$2:$B$13,2,0)&amp;" "&amp;YEAR($J1200)</f>
        <v>Jan 1900</v>
      </c>
      <c r="N1200" s="34" t="str">
        <f t="shared" si="108"/>
        <v>1/1/9999</v>
      </c>
      <c r="O1200" s="8" t="str">
        <f>IF(ISERROR(VLOOKUP($I1200,Lookup!$H$2:$I$11,2,0)),"",VLOOKUP($I1200,Lookup!$H$2:$I$11,2,0))</f>
        <v/>
      </c>
      <c r="P1200" s="8">
        <f>COUNTIF(J$4:J1200,J1200)</f>
        <v>0</v>
      </c>
      <c r="Q1200" s="8">
        <f>COUNTIF(K$4:K1200,K1200)</f>
        <v>1</v>
      </c>
    </row>
    <row r="1201" spans="1:17" x14ac:dyDescent="0.25">
      <c r="A1201" s="35">
        <f t="shared" si="109"/>
        <v>0</v>
      </c>
      <c r="B1201" s="8">
        <f t="shared" si="110"/>
        <v>0</v>
      </c>
      <c r="C1201" s="8">
        <f t="shared" si="111"/>
        <v>0</v>
      </c>
      <c r="D1201" s="38">
        <f t="shared" si="112"/>
        <v>1</v>
      </c>
      <c r="E1201" s="39">
        <f t="shared" si="113"/>
        <v>0</v>
      </c>
      <c r="M1201" s="8" t="str">
        <f>VLOOKUP(MONTH($J1201),Lookup!$A$2:$B$13,2,0)&amp;" "&amp;YEAR($J1201)</f>
        <v>Jan 1900</v>
      </c>
      <c r="N1201" s="34" t="str">
        <f t="shared" si="108"/>
        <v>1/1/9999</v>
      </c>
      <c r="O1201" s="8" t="str">
        <f>IF(ISERROR(VLOOKUP($I1201,Lookup!$H$2:$I$11,2,0)),"",VLOOKUP($I1201,Lookup!$H$2:$I$11,2,0))</f>
        <v/>
      </c>
      <c r="P1201" s="8">
        <f>COUNTIF(J$4:J1201,J1201)</f>
        <v>0</v>
      </c>
      <c r="Q1201" s="8">
        <f>COUNTIF(K$4:K1201,K1201)</f>
        <v>1</v>
      </c>
    </row>
    <row r="1202" spans="1:17" x14ac:dyDescent="0.25">
      <c r="A1202" s="35">
        <f t="shared" si="109"/>
        <v>0</v>
      </c>
      <c r="B1202" s="8">
        <f t="shared" si="110"/>
        <v>0</v>
      </c>
      <c r="C1202" s="8">
        <f t="shared" si="111"/>
        <v>0</v>
      </c>
      <c r="D1202" s="38">
        <f t="shared" si="112"/>
        <v>1</v>
      </c>
      <c r="E1202" s="39">
        <f t="shared" si="113"/>
        <v>0</v>
      </c>
      <c r="M1202" s="8" t="str">
        <f>VLOOKUP(MONTH($J1202),Lookup!$A$2:$B$13,2,0)&amp;" "&amp;YEAR($J1202)</f>
        <v>Jan 1900</v>
      </c>
      <c r="N1202" s="34" t="str">
        <f t="shared" si="108"/>
        <v>1/1/9999</v>
      </c>
      <c r="O1202" s="8" t="str">
        <f>IF(ISERROR(VLOOKUP($I1202,Lookup!$H$2:$I$11,2,0)),"",VLOOKUP($I1202,Lookup!$H$2:$I$11,2,0))</f>
        <v/>
      </c>
      <c r="P1202" s="8">
        <f>COUNTIF(J$4:J1202,J1202)</f>
        <v>0</v>
      </c>
      <c r="Q1202" s="8">
        <f>COUNTIF(K$4:K1202,K1202)</f>
        <v>1</v>
      </c>
    </row>
    <row r="1203" spans="1:17" x14ac:dyDescent="0.25">
      <c r="A1203" s="35">
        <f t="shared" si="109"/>
        <v>0</v>
      </c>
      <c r="B1203" s="8">
        <f t="shared" si="110"/>
        <v>0</v>
      </c>
      <c r="C1203" s="8">
        <f t="shared" si="111"/>
        <v>0</v>
      </c>
      <c r="D1203" s="38">
        <f t="shared" si="112"/>
        <v>1</v>
      </c>
      <c r="E1203" s="39">
        <f t="shared" si="113"/>
        <v>0</v>
      </c>
      <c r="M1203" s="8" t="str">
        <f>VLOOKUP(MONTH($J1203),Lookup!$A$2:$B$13,2,0)&amp;" "&amp;YEAR($J1203)</f>
        <v>Jan 1900</v>
      </c>
      <c r="N1203" s="34" t="str">
        <f t="shared" si="108"/>
        <v>1/1/9999</v>
      </c>
      <c r="O1203" s="8" t="str">
        <f>IF(ISERROR(VLOOKUP($I1203,Lookup!$H$2:$I$11,2,0)),"",VLOOKUP($I1203,Lookup!$H$2:$I$11,2,0))</f>
        <v/>
      </c>
      <c r="P1203" s="8">
        <f>COUNTIF(J$4:J1203,J1203)</f>
        <v>0</v>
      </c>
      <c r="Q1203" s="8">
        <f>COUNTIF(K$4:K1203,K1203)</f>
        <v>1</v>
      </c>
    </row>
    <row r="1204" spans="1:17" x14ac:dyDescent="0.25">
      <c r="A1204" s="35">
        <f t="shared" si="109"/>
        <v>0</v>
      </c>
      <c r="B1204" s="8">
        <f t="shared" si="110"/>
        <v>0</v>
      </c>
      <c r="C1204" s="8">
        <f t="shared" si="111"/>
        <v>0</v>
      </c>
      <c r="D1204" s="38">
        <f t="shared" si="112"/>
        <v>1</v>
      </c>
      <c r="E1204" s="39">
        <f t="shared" si="113"/>
        <v>0</v>
      </c>
      <c r="M1204" s="8" t="str">
        <f>VLOOKUP(MONTH($J1204),Lookup!$A$2:$B$13,2,0)&amp;" "&amp;YEAR($J1204)</f>
        <v>Jan 1900</v>
      </c>
      <c r="N1204" s="34" t="str">
        <f t="shared" si="108"/>
        <v>1/1/9999</v>
      </c>
      <c r="O1204" s="8" t="str">
        <f>IF(ISERROR(VLOOKUP($I1204,Lookup!$H$2:$I$11,2,0)),"",VLOOKUP($I1204,Lookup!$H$2:$I$11,2,0))</f>
        <v/>
      </c>
      <c r="P1204" s="8">
        <f>COUNTIF(J$4:J1204,J1204)</f>
        <v>0</v>
      </c>
      <c r="Q1204" s="8">
        <f>COUNTIF(K$4:K1204,K1204)</f>
        <v>1</v>
      </c>
    </row>
    <row r="1205" spans="1:17" x14ac:dyDescent="0.25">
      <c r="A1205" s="35">
        <f t="shared" si="109"/>
        <v>0</v>
      </c>
      <c r="B1205" s="8">
        <f t="shared" si="110"/>
        <v>0</v>
      </c>
      <c r="C1205" s="8">
        <f t="shared" si="111"/>
        <v>0</v>
      </c>
      <c r="D1205" s="38">
        <f t="shared" si="112"/>
        <v>1</v>
      </c>
      <c r="E1205" s="39">
        <f t="shared" si="113"/>
        <v>0</v>
      </c>
      <c r="M1205" s="8" t="str">
        <f>VLOOKUP(MONTH($J1205),Lookup!$A$2:$B$13,2,0)&amp;" "&amp;YEAR($J1205)</f>
        <v>Jan 1900</v>
      </c>
      <c r="N1205" s="34" t="str">
        <f t="shared" si="108"/>
        <v>1/1/9999</v>
      </c>
      <c r="O1205" s="8" t="str">
        <f>IF(ISERROR(VLOOKUP($I1205,Lookup!$H$2:$I$11,2,0)),"",VLOOKUP($I1205,Lookup!$H$2:$I$11,2,0))</f>
        <v/>
      </c>
      <c r="P1205" s="8">
        <f>COUNTIF(J$4:J1205,J1205)</f>
        <v>0</v>
      </c>
      <c r="Q1205" s="8">
        <f>COUNTIF(K$4:K1205,K1205)</f>
        <v>1</v>
      </c>
    </row>
    <row r="1206" spans="1:17" x14ac:dyDescent="0.25">
      <c r="A1206" s="35">
        <f t="shared" si="109"/>
        <v>0</v>
      </c>
      <c r="B1206" s="8">
        <f t="shared" si="110"/>
        <v>0</v>
      </c>
      <c r="C1206" s="8">
        <f t="shared" si="111"/>
        <v>0</v>
      </c>
      <c r="D1206" s="38">
        <f t="shared" si="112"/>
        <v>1</v>
      </c>
      <c r="E1206" s="39">
        <f t="shared" si="113"/>
        <v>0</v>
      </c>
      <c r="M1206" s="8" t="str">
        <f>VLOOKUP(MONTH($J1206),Lookup!$A$2:$B$13,2,0)&amp;" "&amp;YEAR($J1206)</f>
        <v>Jan 1900</v>
      </c>
      <c r="N1206" s="34" t="str">
        <f t="shared" si="108"/>
        <v>1/1/9999</v>
      </c>
      <c r="O1206" s="8" t="str">
        <f>IF(ISERROR(VLOOKUP($I1206,Lookup!$H$2:$I$11,2,0)),"",VLOOKUP($I1206,Lookup!$H$2:$I$11,2,0))</f>
        <v/>
      </c>
      <c r="P1206" s="8">
        <f>COUNTIF(J$4:J1206,J1206)</f>
        <v>0</v>
      </c>
      <c r="Q1206" s="8">
        <f>COUNTIF(K$4:K1206,K1206)</f>
        <v>1</v>
      </c>
    </row>
    <row r="1207" spans="1:17" x14ac:dyDescent="0.25">
      <c r="A1207" s="35">
        <f t="shared" si="109"/>
        <v>0</v>
      </c>
      <c r="B1207" s="8">
        <f t="shared" si="110"/>
        <v>0</v>
      </c>
      <c r="C1207" s="8">
        <f t="shared" si="111"/>
        <v>0</v>
      </c>
      <c r="D1207" s="38">
        <f t="shared" si="112"/>
        <v>1</v>
      </c>
      <c r="E1207" s="39">
        <f t="shared" si="113"/>
        <v>0</v>
      </c>
      <c r="M1207" s="8" t="str">
        <f>VLOOKUP(MONTH($J1207),Lookup!$A$2:$B$13,2,0)&amp;" "&amp;YEAR($J1207)</f>
        <v>Jan 1900</v>
      </c>
      <c r="N1207" s="34" t="str">
        <f t="shared" si="108"/>
        <v>1/1/9999</v>
      </c>
      <c r="O1207" s="8" t="str">
        <f>IF(ISERROR(VLOOKUP($I1207,Lookup!$H$2:$I$11,2,0)),"",VLOOKUP($I1207,Lookup!$H$2:$I$11,2,0))</f>
        <v/>
      </c>
      <c r="P1207" s="8">
        <f>COUNTIF(J$4:J1207,J1207)</f>
        <v>0</v>
      </c>
      <c r="Q1207" s="8">
        <f>COUNTIF(K$4:K1207,K1207)</f>
        <v>1</v>
      </c>
    </row>
    <row r="1208" spans="1:17" x14ac:dyDescent="0.25">
      <c r="A1208" s="35">
        <f t="shared" si="109"/>
        <v>0</v>
      </c>
      <c r="B1208" s="8">
        <f t="shared" si="110"/>
        <v>0</v>
      </c>
      <c r="C1208" s="8">
        <f t="shared" si="111"/>
        <v>0</v>
      </c>
      <c r="D1208" s="38">
        <f t="shared" si="112"/>
        <v>1</v>
      </c>
      <c r="E1208" s="39">
        <f t="shared" si="113"/>
        <v>0</v>
      </c>
      <c r="M1208" s="8" t="str">
        <f>VLOOKUP(MONTH($J1208),Lookup!$A$2:$B$13,2,0)&amp;" "&amp;YEAR($J1208)</f>
        <v>Jan 1900</v>
      </c>
      <c r="N1208" s="34" t="str">
        <f t="shared" si="108"/>
        <v>1/1/9999</v>
      </c>
      <c r="O1208" s="8" t="str">
        <f>IF(ISERROR(VLOOKUP($I1208,Lookup!$H$2:$I$11,2,0)),"",VLOOKUP($I1208,Lookup!$H$2:$I$11,2,0))</f>
        <v/>
      </c>
      <c r="P1208" s="8">
        <f>COUNTIF(J$4:J1208,J1208)</f>
        <v>0</v>
      </c>
      <c r="Q1208" s="8">
        <f>COUNTIF(K$4:K1208,K1208)</f>
        <v>1</v>
      </c>
    </row>
    <row r="1209" spans="1:17" x14ac:dyDescent="0.25">
      <c r="A1209" s="35">
        <f t="shared" si="109"/>
        <v>0</v>
      </c>
      <c r="B1209" s="8">
        <f t="shared" si="110"/>
        <v>0</v>
      </c>
      <c r="C1209" s="8">
        <f t="shared" si="111"/>
        <v>0</v>
      </c>
      <c r="D1209" s="38">
        <f t="shared" si="112"/>
        <v>1</v>
      </c>
      <c r="E1209" s="39">
        <f t="shared" si="113"/>
        <v>0</v>
      </c>
      <c r="M1209" s="8" t="str">
        <f>VLOOKUP(MONTH($J1209),Lookup!$A$2:$B$13,2,0)&amp;" "&amp;YEAR($J1209)</f>
        <v>Jan 1900</v>
      </c>
      <c r="N1209" s="34" t="str">
        <f t="shared" si="108"/>
        <v>1/1/9999</v>
      </c>
      <c r="O1209" s="8" t="str">
        <f>IF(ISERROR(VLOOKUP($I1209,Lookup!$H$2:$I$11,2,0)),"",VLOOKUP($I1209,Lookup!$H$2:$I$11,2,0))</f>
        <v/>
      </c>
      <c r="P1209" s="8">
        <f>COUNTIF(J$4:J1209,J1209)</f>
        <v>0</v>
      </c>
      <c r="Q1209" s="8">
        <f>COUNTIF(K$4:K1209,K1209)</f>
        <v>1</v>
      </c>
    </row>
    <row r="1210" spans="1:17" x14ac:dyDescent="0.25">
      <c r="A1210" s="35">
        <f t="shared" si="109"/>
        <v>0</v>
      </c>
      <c r="B1210" s="8">
        <f t="shared" si="110"/>
        <v>0</v>
      </c>
      <c r="C1210" s="8">
        <f t="shared" si="111"/>
        <v>0</v>
      </c>
      <c r="D1210" s="38">
        <f t="shared" si="112"/>
        <v>1</v>
      </c>
      <c r="E1210" s="39">
        <f t="shared" si="113"/>
        <v>0</v>
      </c>
      <c r="M1210" s="8" t="str">
        <f>VLOOKUP(MONTH($J1210),Lookup!$A$2:$B$13,2,0)&amp;" "&amp;YEAR($J1210)</f>
        <v>Jan 1900</v>
      </c>
      <c r="N1210" s="34" t="str">
        <f t="shared" si="108"/>
        <v>1/1/9999</v>
      </c>
      <c r="O1210" s="8" t="str">
        <f>IF(ISERROR(VLOOKUP($I1210,Lookup!$H$2:$I$11,2,0)),"",VLOOKUP($I1210,Lookup!$H$2:$I$11,2,0))</f>
        <v/>
      </c>
      <c r="P1210" s="8">
        <f>COUNTIF(J$4:J1210,J1210)</f>
        <v>0</v>
      </c>
      <c r="Q1210" s="8">
        <f>COUNTIF(K$4:K1210,K1210)</f>
        <v>1</v>
      </c>
    </row>
    <row r="1211" spans="1:17" x14ac:dyDescent="0.25">
      <c r="A1211" s="35">
        <f t="shared" si="109"/>
        <v>0</v>
      </c>
      <c r="B1211" s="8">
        <f t="shared" si="110"/>
        <v>0</v>
      </c>
      <c r="C1211" s="8">
        <f t="shared" si="111"/>
        <v>0</v>
      </c>
      <c r="D1211" s="38">
        <f t="shared" si="112"/>
        <v>1</v>
      </c>
      <c r="E1211" s="39">
        <f t="shared" si="113"/>
        <v>0</v>
      </c>
      <c r="M1211" s="8" t="str">
        <f>VLOOKUP(MONTH($J1211),Lookup!$A$2:$B$13,2,0)&amp;" "&amp;YEAR($J1211)</f>
        <v>Jan 1900</v>
      </c>
      <c r="N1211" s="34" t="str">
        <f t="shared" si="108"/>
        <v>1/1/9999</v>
      </c>
      <c r="O1211" s="8" t="str">
        <f>IF(ISERROR(VLOOKUP($I1211,Lookup!$H$2:$I$11,2,0)),"",VLOOKUP($I1211,Lookup!$H$2:$I$11,2,0))</f>
        <v/>
      </c>
      <c r="P1211" s="8">
        <f>COUNTIF(J$4:J1211,J1211)</f>
        <v>0</v>
      </c>
      <c r="Q1211" s="8">
        <f>COUNTIF(K$4:K1211,K1211)</f>
        <v>1</v>
      </c>
    </row>
    <row r="1212" spans="1:17" x14ac:dyDescent="0.25">
      <c r="A1212" s="35">
        <f t="shared" si="109"/>
        <v>0</v>
      </c>
      <c r="B1212" s="8">
        <f t="shared" si="110"/>
        <v>0</v>
      </c>
      <c r="C1212" s="8">
        <f t="shared" si="111"/>
        <v>0</v>
      </c>
      <c r="D1212" s="38">
        <f t="shared" si="112"/>
        <v>1</v>
      </c>
      <c r="E1212" s="39">
        <f t="shared" si="113"/>
        <v>0</v>
      </c>
      <c r="M1212" s="8" t="str">
        <f>VLOOKUP(MONTH($J1212),Lookup!$A$2:$B$13,2,0)&amp;" "&amp;YEAR($J1212)</f>
        <v>Jan 1900</v>
      </c>
      <c r="N1212" s="34" t="str">
        <f t="shared" si="108"/>
        <v>1/1/9999</v>
      </c>
      <c r="O1212" s="8" t="str">
        <f>IF(ISERROR(VLOOKUP($I1212,Lookup!$H$2:$I$11,2,0)),"",VLOOKUP($I1212,Lookup!$H$2:$I$11,2,0))</f>
        <v/>
      </c>
      <c r="P1212" s="8">
        <f>COUNTIF(J$4:J1212,J1212)</f>
        <v>0</v>
      </c>
      <c r="Q1212" s="8">
        <f>COUNTIF(K$4:K1212,K1212)</f>
        <v>1</v>
      </c>
    </row>
    <row r="1213" spans="1:17" x14ac:dyDescent="0.25">
      <c r="A1213" s="35">
        <f t="shared" si="109"/>
        <v>0</v>
      </c>
      <c r="B1213" s="8">
        <f t="shared" si="110"/>
        <v>0</v>
      </c>
      <c r="C1213" s="8">
        <f t="shared" si="111"/>
        <v>0</v>
      </c>
      <c r="D1213" s="38">
        <f t="shared" si="112"/>
        <v>1</v>
      </c>
      <c r="E1213" s="39">
        <f t="shared" si="113"/>
        <v>0</v>
      </c>
      <c r="M1213" s="8" t="str">
        <f>VLOOKUP(MONTH($J1213),Lookup!$A$2:$B$13,2,0)&amp;" "&amp;YEAR($J1213)</f>
        <v>Jan 1900</v>
      </c>
      <c r="N1213" s="34" t="str">
        <f t="shared" si="108"/>
        <v>1/1/9999</v>
      </c>
      <c r="O1213" s="8" t="str">
        <f>IF(ISERROR(VLOOKUP($I1213,Lookup!$H$2:$I$11,2,0)),"",VLOOKUP($I1213,Lookup!$H$2:$I$11,2,0))</f>
        <v/>
      </c>
      <c r="P1213" s="8">
        <f>COUNTIF(J$4:J1213,J1213)</f>
        <v>0</v>
      </c>
      <c r="Q1213" s="8">
        <f>COUNTIF(K$4:K1213,K1213)</f>
        <v>1</v>
      </c>
    </row>
    <row r="1214" spans="1:17" x14ac:dyDescent="0.25">
      <c r="A1214" s="35">
        <f t="shared" si="109"/>
        <v>0</v>
      </c>
      <c r="B1214" s="8">
        <f t="shared" si="110"/>
        <v>0</v>
      </c>
      <c r="C1214" s="8">
        <f t="shared" si="111"/>
        <v>0</v>
      </c>
      <c r="D1214" s="38">
        <f t="shared" si="112"/>
        <v>1</v>
      </c>
      <c r="E1214" s="39">
        <f t="shared" si="113"/>
        <v>0</v>
      </c>
      <c r="M1214" s="8" t="str">
        <f>VLOOKUP(MONTH($J1214),Lookup!$A$2:$B$13,2,0)&amp;" "&amp;YEAR($J1214)</f>
        <v>Jan 1900</v>
      </c>
      <c r="N1214" s="34" t="str">
        <f t="shared" si="108"/>
        <v>1/1/9999</v>
      </c>
      <c r="O1214" s="8" t="str">
        <f>IF(ISERROR(VLOOKUP($I1214,Lookup!$H$2:$I$11,2,0)),"",VLOOKUP($I1214,Lookup!$H$2:$I$11,2,0))</f>
        <v/>
      </c>
      <c r="P1214" s="8">
        <f>COUNTIF(J$4:J1214,J1214)</f>
        <v>0</v>
      </c>
      <c r="Q1214" s="8">
        <f>COUNTIF(K$4:K1214,K1214)</f>
        <v>1</v>
      </c>
    </row>
    <row r="1215" spans="1:17" x14ac:dyDescent="0.25">
      <c r="A1215" s="35">
        <f t="shared" si="109"/>
        <v>0</v>
      </c>
      <c r="B1215" s="8">
        <f t="shared" si="110"/>
        <v>0</v>
      </c>
      <c r="C1215" s="8">
        <f t="shared" si="111"/>
        <v>0</v>
      </c>
      <c r="D1215" s="38">
        <f t="shared" si="112"/>
        <v>1</v>
      </c>
      <c r="E1215" s="39">
        <f t="shared" si="113"/>
        <v>0</v>
      </c>
      <c r="M1215" s="8" t="str">
        <f>VLOOKUP(MONTH($J1215),Lookup!$A$2:$B$13,2,0)&amp;" "&amp;YEAR($J1215)</f>
        <v>Jan 1900</v>
      </c>
      <c r="N1215" s="34" t="str">
        <f t="shared" si="108"/>
        <v>1/1/9999</v>
      </c>
      <c r="O1215" s="8" t="str">
        <f>IF(ISERROR(VLOOKUP($I1215,Lookup!$H$2:$I$11,2,0)),"",VLOOKUP($I1215,Lookup!$H$2:$I$11,2,0))</f>
        <v/>
      </c>
      <c r="P1215" s="8">
        <f>COUNTIF(J$4:J1215,J1215)</f>
        <v>0</v>
      </c>
      <c r="Q1215" s="8">
        <f>COUNTIF(K$4:K1215,K1215)</f>
        <v>1</v>
      </c>
    </row>
    <row r="1216" spans="1:17" x14ac:dyDescent="0.25">
      <c r="A1216" s="35">
        <f t="shared" si="109"/>
        <v>0</v>
      </c>
      <c r="B1216" s="8">
        <f t="shared" si="110"/>
        <v>0</v>
      </c>
      <c r="C1216" s="8">
        <f t="shared" si="111"/>
        <v>0</v>
      </c>
      <c r="D1216" s="38">
        <f t="shared" si="112"/>
        <v>1</v>
      </c>
      <c r="E1216" s="39">
        <f t="shared" si="113"/>
        <v>0</v>
      </c>
      <c r="M1216" s="8" t="str">
        <f>VLOOKUP(MONTH($J1216),Lookup!$A$2:$B$13,2,0)&amp;" "&amp;YEAR($J1216)</f>
        <v>Jan 1900</v>
      </c>
      <c r="N1216" s="34" t="str">
        <f t="shared" si="108"/>
        <v>1/1/9999</v>
      </c>
      <c r="O1216" s="8" t="str">
        <f>IF(ISERROR(VLOOKUP($I1216,Lookup!$H$2:$I$11,2,0)),"",VLOOKUP($I1216,Lookup!$H$2:$I$11,2,0))</f>
        <v/>
      </c>
      <c r="P1216" s="8">
        <f>COUNTIF(J$4:J1216,J1216)</f>
        <v>0</v>
      </c>
      <c r="Q1216" s="8">
        <f>COUNTIF(K$4:K1216,K1216)</f>
        <v>1</v>
      </c>
    </row>
    <row r="1217" spans="1:17" x14ac:dyDescent="0.25">
      <c r="A1217" s="35">
        <f t="shared" si="109"/>
        <v>0</v>
      </c>
      <c r="B1217" s="8">
        <f t="shared" si="110"/>
        <v>0</v>
      </c>
      <c r="C1217" s="8">
        <f t="shared" si="111"/>
        <v>0</v>
      </c>
      <c r="D1217" s="38">
        <f t="shared" si="112"/>
        <v>1</v>
      </c>
      <c r="E1217" s="39">
        <f t="shared" si="113"/>
        <v>0</v>
      </c>
      <c r="M1217" s="8" t="str">
        <f>VLOOKUP(MONTH($J1217),Lookup!$A$2:$B$13,2,0)&amp;" "&amp;YEAR($J1217)</f>
        <v>Jan 1900</v>
      </c>
      <c r="N1217" s="34" t="str">
        <f t="shared" si="108"/>
        <v>1/1/9999</v>
      </c>
      <c r="O1217" s="8" t="str">
        <f>IF(ISERROR(VLOOKUP($I1217,Lookup!$H$2:$I$11,2,0)),"",VLOOKUP($I1217,Lookup!$H$2:$I$11,2,0))</f>
        <v/>
      </c>
      <c r="P1217" s="8">
        <f>COUNTIF(J$4:J1217,J1217)</f>
        <v>0</v>
      </c>
      <c r="Q1217" s="8">
        <f>COUNTIF(K$4:K1217,K1217)</f>
        <v>1</v>
      </c>
    </row>
    <row r="1218" spans="1:17" x14ac:dyDescent="0.25">
      <c r="A1218" s="35">
        <f t="shared" si="109"/>
        <v>0</v>
      </c>
      <c r="B1218" s="8">
        <f t="shared" si="110"/>
        <v>0</v>
      </c>
      <c r="C1218" s="8">
        <f t="shared" si="111"/>
        <v>0</v>
      </c>
      <c r="D1218" s="38">
        <f t="shared" si="112"/>
        <v>1</v>
      </c>
      <c r="E1218" s="39">
        <f t="shared" si="113"/>
        <v>0</v>
      </c>
      <c r="M1218" s="8" t="str">
        <f>VLOOKUP(MONTH($J1218),Lookup!$A$2:$B$13,2,0)&amp;" "&amp;YEAR($J1218)</f>
        <v>Jan 1900</v>
      </c>
      <c r="N1218" s="34" t="str">
        <f t="shared" si="108"/>
        <v>1/1/9999</v>
      </c>
      <c r="O1218" s="8" t="str">
        <f>IF(ISERROR(VLOOKUP($I1218,Lookup!$H$2:$I$11,2,0)),"",VLOOKUP($I1218,Lookup!$H$2:$I$11,2,0))</f>
        <v/>
      </c>
      <c r="P1218" s="8">
        <f>COUNTIF(J$4:J1218,J1218)</f>
        <v>0</v>
      </c>
      <c r="Q1218" s="8">
        <f>COUNTIF(K$4:K1218,K1218)</f>
        <v>1</v>
      </c>
    </row>
    <row r="1219" spans="1:17" x14ac:dyDescent="0.25">
      <c r="A1219" s="35">
        <f t="shared" si="109"/>
        <v>0</v>
      </c>
      <c r="B1219" s="8">
        <f t="shared" si="110"/>
        <v>0</v>
      </c>
      <c r="C1219" s="8">
        <f t="shared" si="111"/>
        <v>0</v>
      </c>
      <c r="D1219" s="38">
        <f t="shared" si="112"/>
        <v>1</v>
      </c>
      <c r="E1219" s="39">
        <f t="shared" si="113"/>
        <v>0</v>
      </c>
      <c r="M1219" s="8" t="str">
        <f>VLOOKUP(MONTH($J1219),Lookup!$A$2:$B$13,2,0)&amp;" "&amp;YEAR($J1219)</f>
        <v>Jan 1900</v>
      </c>
      <c r="N1219" s="34" t="str">
        <f t="shared" si="108"/>
        <v>1/1/9999</v>
      </c>
      <c r="O1219" s="8" t="str">
        <f>IF(ISERROR(VLOOKUP($I1219,Lookup!$H$2:$I$11,2,0)),"",VLOOKUP($I1219,Lookup!$H$2:$I$11,2,0))</f>
        <v/>
      </c>
      <c r="P1219" s="8">
        <f>COUNTIF(J$4:J1219,J1219)</f>
        <v>0</v>
      </c>
      <c r="Q1219" s="8">
        <f>COUNTIF(K$4:K1219,K1219)</f>
        <v>1</v>
      </c>
    </row>
    <row r="1220" spans="1:17" x14ac:dyDescent="0.25">
      <c r="A1220" s="35">
        <f t="shared" si="109"/>
        <v>0</v>
      </c>
      <c r="B1220" s="8">
        <f t="shared" si="110"/>
        <v>0</v>
      </c>
      <c r="C1220" s="8">
        <f t="shared" si="111"/>
        <v>0</v>
      </c>
      <c r="D1220" s="38">
        <f t="shared" si="112"/>
        <v>1</v>
      </c>
      <c r="E1220" s="39">
        <f t="shared" si="113"/>
        <v>0</v>
      </c>
      <c r="M1220" s="8" t="str">
        <f>VLOOKUP(MONTH($J1220),Lookup!$A$2:$B$13,2,0)&amp;" "&amp;YEAR($J1220)</f>
        <v>Jan 1900</v>
      </c>
      <c r="N1220" s="34" t="str">
        <f t="shared" ref="N1220:N1283" si="114">IF(ISBLANK($J1220),"1/1/9999",J1220)</f>
        <v>1/1/9999</v>
      </c>
      <c r="O1220" s="8" t="str">
        <f>IF(ISERROR(VLOOKUP($I1220,Lookup!$H$2:$I$11,2,0)),"",VLOOKUP($I1220,Lookup!$H$2:$I$11,2,0))</f>
        <v/>
      </c>
      <c r="P1220" s="8">
        <f>COUNTIF(J$4:J1220,J1220)</f>
        <v>0</v>
      </c>
      <c r="Q1220" s="8">
        <f>COUNTIF(K$4:K1220,K1220)</f>
        <v>1</v>
      </c>
    </row>
    <row r="1221" spans="1:17" x14ac:dyDescent="0.25">
      <c r="A1221" s="35">
        <f t="shared" ref="A1221:A1284" si="115">K1221</f>
        <v>0</v>
      </c>
      <c r="B1221" s="8">
        <f t="shared" ref="B1221:B1284" si="116">J1221</f>
        <v>0</v>
      </c>
      <c r="C1221" s="8">
        <f t="shared" ref="C1221:C1284" si="117">L1221</f>
        <v>0</v>
      </c>
      <c r="D1221" s="38">
        <f t="shared" ref="D1221:D1284" si="118">SUM(A1221:C1221)+SUM(O1221:Q1221)</f>
        <v>1</v>
      </c>
      <c r="E1221" s="39">
        <f t="shared" ref="E1221:E1284" si="119">IF($D1221="","",COUNTIFS($F$4:$F$5000,$F1221,$D$4:$D$5000,"&gt;"&amp;$D1221))</f>
        <v>0</v>
      </c>
      <c r="M1221" s="8" t="str">
        <f>VLOOKUP(MONTH($J1221),Lookup!$A$2:$B$13,2,0)&amp;" "&amp;YEAR($J1221)</f>
        <v>Jan 1900</v>
      </c>
      <c r="N1221" s="34" t="str">
        <f t="shared" si="114"/>
        <v>1/1/9999</v>
      </c>
      <c r="O1221" s="8" t="str">
        <f>IF(ISERROR(VLOOKUP($I1221,Lookup!$H$2:$I$11,2,0)),"",VLOOKUP($I1221,Lookup!$H$2:$I$11,2,0))</f>
        <v/>
      </c>
      <c r="P1221" s="8">
        <f>COUNTIF(J$4:J1221,J1221)</f>
        <v>0</v>
      </c>
      <c r="Q1221" s="8">
        <f>COUNTIF(K$4:K1221,K1221)</f>
        <v>1</v>
      </c>
    </row>
    <row r="1222" spans="1:17" x14ac:dyDescent="0.25">
      <c r="A1222" s="35">
        <f t="shared" si="115"/>
        <v>0</v>
      </c>
      <c r="B1222" s="8">
        <f t="shared" si="116"/>
        <v>0</v>
      </c>
      <c r="C1222" s="8">
        <f t="shared" si="117"/>
        <v>0</v>
      </c>
      <c r="D1222" s="38">
        <f t="shared" si="118"/>
        <v>1</v>
      </c>
      <c r="E1222" s="39">
        <f t="shared" si="119"/>
        <v>0</v>
      </c>
      <c r="M1222" s="8" t="str">
        <f>VLOOKUP(MONTH($J1222),Lookup!$A$2:$B$13,2,0)&amp;" "&amp;YEAR($J1222)</f>
        <v>Jan 1900</v>
      </c>
      <c r="N1222" s="34" t="str">
        <f t="shared" si="114"/>
        <v>1/1/9999</v>
      </c>
      <c r="O1222" s="8" t="str">
        <f>IF(ISERROR(VLOOKUP($I1222,Lookup!$H$2:$I$11,2,0)),"",VLOOKUP($I1222,Lookup!$H$2:$I$11,2,0))</f>
        <v/>
      </c>
      <c r="P1222" s="8">
        <f>COUNTIF(J$4:J1222,J1222)</f>
        <v>0</v>
      </c>
      <c r="Q1222" s="8">
        <f>COUNTIF(K$4:K1222,K1222)</f>
        <v>1</v>
      </c>
    </row>
    <row r="1223" spans="1:17" x14ac:dyDescent="0.25">
      <c r="A1223" s="35">
        <f t="shared" si="115"/>
        <v>0</v>
      </c>
      <c r="B1223" s="8">
        <f t="shared" si="116"/>
        <v>0</v>
      </c>
      <c r="C1223" s="8">
        <f t="shared" si="117"/>
        <v>0</v>
      </c>
      <c r="D1223" s="38">
        <f t="shared" si="118"/>
        <v>1</v>
      </c>
      <c r="E1223" s="39">
        <f t="shared" si="119"/>
        <v>0</v>
      </c>
      <c r="M1223" s="8" t="str">
        <f>VLOOKUP(MONTH($J1223),Lookup!$A$2:$B$13,2,0)&amp;" "&amp;YEAR($J1223)</f>
        <v>Jan 1900</v>
      </c>
      <c r="N1223" s="34" t="str">
        <f t="shared" si="114"/>
        <v>1/1/9999</v>
      </c>
      <c r="O1223" s="8" t="str">
        <f>IF(ISERROR(VLOOKUP($I1223,Lookup!$H$2:$I$11,2,0)),"",VLOOKUP($I1223,Lookup!$H$2:$I$11,2,0))</f>
        <v/>
      </c>
      <c r="P1223" s="8">
        <f>COUNTIF(J$4:J1223,J1223)</f>
        <v>0</v>
      </c>
      <c r="Q1223" s="8">
        <f>COUNTIF(K$4:K1223,K1223)</f>
        <v>1</v>
      </c>
    </row>
    <row r="1224" spans="1:17" x14ac:dyDescent="0.25">
      <c r="A1224" s="35">
        <f t="shared" si="115"/>
        <v>0</v>
      </c>
      <c r="B1224" s="8">
        <f t="shared" si="116"/>
        <v>0</v>
      </c>
      <c r="C1224" s="8">
        <f t="shared" si="117"/>
        <v>0</v>
      </c>
      <c r="D1224" s="38">
        <f t="shared" si="118"/>
        <v>1</v>
      </c>
      <c r="E1224" s="39">
        <f t="shared" si="119"/>
        <v>0</v>
      </c>
      <c r="M1224" s="8" t="str">
        <f>VLOOKUP(MONTH($J1224),Lookup!$A$2:$B$13,2,0)&amp;" "&amp;YEAR($J1224)</f>
        <v>Jan 1900</v>
      </c>
      <c r="N1224" s="34" t="str">
        <f t="shared" si="114"/>
        <v>1/1/9999</v>
      </c>
      <c r="O1224" s="8" t="str">
        <f>IF(ISERROR(VLOOKUP($I1224,Lookup!$H$2:$I$11,2,0)),"",VLOOKUP($I1224,Lookup!$H$2:$I$11,2,0))</f>
        <v/>
      </c>
      <c r="P1224" s="8">
        <f>COUNTIF(J$4:J1224,J1224)</f>
        <v>0</v>
      </c>
      <c r="Q1224" s="8">
        <f>COUNTIF(K$4:K1224,K1224)</f>
        <v>1</v>
      </c>
    </row>
    <row r="1225" spans="1:17" x14ac:dyDescent="0.25">
      <c r="A1225" s="35">
        <f t="shared" si="115"/>
        <v>0</v>
      </c>
      <c r="B1225" s="8">
        <f t="shared" si="116"/>
        <v>0</v>
      </c>
      <c r="C1225" s="8">
        <f t="shared" si="117"/>
        <v>0</v>
      </c>
      <c r="D1225" s="38">
        <f t="shared" si="118"/>
        <v>1</v>
      </c>
      <c r="E1225" s="39">
        <f t="shared" si="119"/>
        <v>0</v>
      </c>
      <c r="M1225" s="8" t="str">
        <f>VLOOKUP(MONTH($J1225),Lookup!$A$2:$B$13,2,0)&amp;" "&amp;YEAR($J1225)</f>
        <v>Jan 1900</v>
      </c>
      <c r="N1225" s="34" t="str">
        <f t="shared" si="114"/>
        <v>1/1/9999</v>
      </c>
      <c r="O1225" s="8" t="str">
        <f>IF(ISERROR(VLOOKUP($I1225,Lookup!$H$2:$I$11,2,0)),"",VLOOKUP($I1225,Lookup!$H$2:$I$11,2,0))</f>
        <v/>
      </c>
      <c r="P1225" s="8">
        <f>COUNTIF(J$4:J1225,J1225)</f>
        <v>0</v>
      </c>
      <c r="Q1225" s="8">
        <f>COUNTIF(K$4:K1225,K1225)</f>
        <v>1</v>
      </c>
    </row>
    <row r="1226" spans="1:17" x14ac:dyDescent="0.25">
      <c r="A1226" s="35">
        <f t="shared" si="115"/>
        <v>0</v>
      </c>
      <c r="B1226" s="8">
        <f t="shared" si="116"/>
        <v>0</v>
      </c>
      <c r="C1226" s="8">
        <f t="shared" si="117"/>
        <v>0</v>
      </c>
      <c r="D1226" s="38">
        <f t="shared" si="118"/>
        <v>1</v>
      </c>
      <c r="E1226" s="39">
        <f t="shared" si="119"/>
        <v>0</v>
      </c>
      <c r="M1226" s="8" t="str">
        <f>VLOOKUP(MONTH($J1226),Lookup!$A$2:$B$13,2,0)&amp;" "&amp;YEAR($J1226)</f>
        <v>Jan 1900</v>
      </c>
      <c r="N1226" s="34" t="str">
        <f t="shared" si="114"/>
        <v>1/1/9999</v>
      </c>
      <c r="O1226" s="8" t="str">
        <f>IF(ISERROR(VLOOKUP($I1226,Lookup!$H$2:$I$11,2,0)),"",VLOOKUP($I1226,Lookup!$H$2:$I$11,2,0))</f>
        <v/>
      </c>
      <c r="P1226" s="8">
        <f>COUNTIF(J$4:J1226,J1226)</f>
        <v>0</v>
      </c>
      <c r="Q1226" s="8">
        <f>COUNTIF(K$4:K1226,K1226)</f>
        <v>1</v>
      </c>
    </row>
    <row r="1227" spans="1:17" x14ac:dyDescent="0.25">
      <c r="A1227" s="35">
        <f t="shared" si="115"/>
        <v>0</v>
      </c>
      <c r="B1227" s="8">
        <f t="shared" si="116"/>
        <v>0</v>
      </c>
      <c r="C1227" s="8">
        <f t="shared" si="117"/>
        <v>0</v>
      </c>
      <c r="D1227" s="38">
        <f t="shared" si="118"/>
        <v>1</v>
      </c>
      <c r="E1227" s="39">
        <f t="shared" si="119"/>
        <v>0</v>
      </c>
      <c r="M1227" s="8" t="str">
        <f>VLOOKUP(MONTH($J1227),Lookup!$A$2:$B$13,2,0)&amp;" "&amp;YEAR($J1227)</f>
        <v>Jan 1900</v>
      </c>
      <c r="N1227" s="34" t="str">
        <f t="shared" si="114"/>
        <v>1/1/9999</v>
      </c>
      <c r="O1227" s="8" t="str">
        <f>IF(ISERROR(VLOOKUP($I1227,Lookup!$H$2:$I$11,2,0)),"",VLOOKUP($I1227,Lookup!$H$2:$I$11,2,0))</f>
        <v/>
      </c>
      <c r="P1227" s="8">
        <f>COUNTIF(J$4:J1227,J1227)</f>
        <v>0</v>
      </c>
      <c r="Q1227" s="8">
        <f>COUNTIF(K$4:K1227,K1227)</f>
        <v>1</v>
      </c>
    </row>
    <row r="1228" spans="1:17" x14ac:dyDescent="0.25">
      <c r="A1228" s="35">
        <f t="shared" si="115"/>
        <v>0</v>
      </c>
      <c r="B1228" s="8">
        <f t="shared" si="116"/>
        <v>0</v>
      </c>
      <c r="C1228" s="8">
        <f t="shared" si="117"/>
        <v>0</v>
      </c>
      <c r="D1228" s="38">
        <f t="shared" si="118"/>
        <v>1</v>
      </c>
      <c r="E1228" s="39">
        <f t="shared" si="119"/>
        <v>0</v>
      </c>
      <c r="M1228" s="8" t="str">
        <f>VLOOKUP(MONTH($J1228),Lookup!$A$2:$B$13,2,0)&amp;" "&amp;YEAR($J1228)</f>
        <v>Jan 1900</v>
      </c>
      <c r="N1228" s="34" t="str">
        <f t="shared" si="114"/>
        <v>1/1/9999</v>
      </c>
      <c r="O1228" s="8" t="str">
        <f>IF(ISERROR(VLOOKUP($I1228,Lookup!$H$2:$I$11,2,0)),"",VLOOKUP($I1228,Lookup!$H$2:$I$11,2,0))</f>
        <v/>
      </c>
      <c r="P1228" s="8">
        <f>COUNTIF(J$4:J1228,J1228)</f>
        <v>0</v>
      </c>
      <c r="Q1228" s="8">
        <f>COUNTIF(K$4:K1228,K1228)</f>
        <v>1</v>
      </c>
    </row>
    <row r="1229" spans="1:17" x14ac:dyDescent="0.25">
      <c r="A1229" s="35">
        <f t="shared" si="115"/>
        <v>0</v>
      </c>
      <c r="B1229" s="8">
        <f t="shared" si="116"/>
        <v>0</v>
      </c>
      <c r="C1229" s="8">
        <f t="shared" si="117"/>
        <v>0</v>
      </c>
      <c r="D1229" s="38">
        <f t="shared" si="118"/>
        <v>1</v>
      </c>
      <c r="E1229" s="39">
        <f t="shared" si="119"/>
        <v>0</v>
      </c>
      <c r="M1229" s="8" t="str">
        <f>VLOOKUP(MONTH($J1229),Lookup!$A$2:$B$13,2,0)&amp;" "&amp;YEAR($J1229)</f>
        <v>Jan 1900</v>
      </c>
      <c r="N1229" s="34" t="str">
        <f t="shared" si="114"/>
        <v>1/1/9999</v>
      </c>
      <c r="O1229" s="8" t="str">
        <f>IF(ISERROR(VLOOKUP($I1229,Lookup!$H$2:$I$11,2,0)),"",VLOOKUP($I1229,Lookup!$H$2:$I$11,2,0))</f>
        <v/>
      </c>
      <c r="P1229" s="8">
        <f>COUNTIF(J$4:J1229,J1229)</f>
        <v>0</v>
      </c>
      <c r="Q1229" s="8">
        <f>COUNTIF(K$4:K1229,K1229)</f>
        <v>1</v>
      </c>
    </row>
    <row r="1230" spans="1:17" x14ac:dyDescent="0.25">
      <c r="A1230" s="35">
        <f t="shared" si="115"/>
        <v>0</v>
      </c>
      <c r="B1230" s="8">
        <f t="shared" si="116"/>
        <v>0</v>
      </c>
      <c r="C1230" s="8">
        <f t="shared" si="117"/>
        <v>0</v>
      </c>
      <c r="D1230" s="38">
        <f t="shared" si="118"/>
        <v>1</v>
      </c>
      <c r="E1230" s="39">
        <f t="shared" si="119"/>
        <v>0</v>
      </c>
      <c r="M1230" s="8" t="str">
        <f>VLOOKUP(MONTH($J1230),Lookup!$A$2:$B$13,2,0)&amp;" "&amp;YEAR($J1230)</f>
        <v>Jan 1900</v>
      </c>
      <c r="N1230" s="34" t="str">
        <f t="shared" si="114"/>
        <v>1/1/9999</v>
      </c>
      <c r="O1230" s="8" t="str">
        <f>IF(ISERROR(VLOOKUP($I1230,Lookup!$H$2:$I$11,2,0)),"",VLOOKUP($I1230,Lookup!$H$2:$I$11,2,0))</f>
        <v/>
      </c>
      <c r="P1230" s="8">
        <f>COUNTIF(J$4:J1230,J1230)</f>
        <v>0</v>
      </c>
      <c r="Q1230" s="8">
        <f>COUNTIF(K$4:K1230,K1230)</f>
        <v>1</v>
      </c>
    </row>
    <row r="1231" spans="1:17" x14ac:dyDescent="0.25">
      <c r="A1231" s="35">
        <f t="shared" si="115"/>
        <v>0</v>
      </c>
      <c r="B1231" s="8">
        <f t="shared" si="116"/>
        <v>0</v>
      </c>
      <c r="C1231" s="8">
        <f t="shared" si="117"/>
        <v>0</v>
      </c>
      <c r="D1231" s="38">
        <f t="shared" si="118"/>
        <v>1</v>
      </c>
      <c r="E1231" s="39">
        <f t="shared" si="119"/>
        <v>0</v>
      </c>
      <c r="M1231" s="8" t="str">
        <f>VLOOKUP(MONTH($J1231),Lookup!$A$2:$B$13,2,0)&amp;" "&amp;YEAR($J1231)</f>
        <v>Jan 1900</v>
      </c>
      <c r="N1231" s="34" t="str">
        <f t="shared" si="114"/>
        <v>1/1/9999</v>
      </c>
      <c r="O1231" s="8" t="str">
        <f>IF(ISERROR(VLOOKUP($I1231,Lookup!$H$2:$I$11,2,0)),"",VLOOKUP($I1231,Lookup!$H$2:$I$11,2,0))</f>
        <v/>
      </c>
      <c r="P1231" s="8">
        <f>COUNTIF(J$4:J1231,J1231)</f>
        <v>0</v>
      </c>
      <c r="Q1231" s="8">
        <f>COUNTIF(K$4:K1231,K1231)</f>
        <v>1</v>
      </c>
    </row>
    <row r="1232" spans="1:17" x14ac:dyDescent="0.25">
      <c r="A1232" s="35">
        <f t="shared" si="115"/>
        <v>0</v>
      </c>
      <c r="B1232" s="8">
        <f t="shared" si="116"/>
        <v>0</v>
      </c>
      <c r="C1232" s="8">
        <f t="shared" si="117"/>
        <v>0</v>
      </c>
      <c r="D1232" s="38">
        <f t="shared" si="118"/>
        <v>1</v>
      </c>
      <c r="E1232" s="39">
        <f t="shared" si="119"/>
        <v>0</v>
      </c>
      <c r="M1232" s="8" t="str">
        <f>VLOOKUP(MONTH($J1232),Lookup!$A$2:$B$13,2,0)&amp;" "&amp;YEAR($J1232)</f>
        <v>Jan 1900</v>
      </c>
      <c r="N1232" s="34" t="str">
        <f t="shared" si="114"/>
        <v>1/1/9999</v>
      </c>
      <c r="O1232" s="8" t="str">
        <f>IF(ISERROR(VLOOKUP($I1232,Lookup!$H$2:$I$11,2,0)),"",VLOOKUP($I1232,Lookup!$H$2:$I$11,2,0))</f>
        <v/>
      </c>
      <c r="P1232" s="8">
        <f>COUNTIF(J$4:J1232,J1232)</f>
        <v>0</v>
      </c>
      <c r="Q1232" s="8">
        <f>COUNTIF(K$4:K1232,K1232)</f>
        <v>1</v>
      </c>
    </row>
    <row r="1233" spans="1:17" x14ac:dyDescent="0.25">
      <c r="A1233" s="35">
        <f t="shared" si="115"/>
        <v>0</v>
      </c>
      <c r="B1233" s="8">
        <f t="shared" si="116"/>
        <v>0</v>
      </c>
      <c r="C1233" s="8">
        <f t="shared" si="117"/>
        <v>0</v>
      </c>
      <c r="D1233" s="38">
        <f t="shared" si="118"/>
        <v>1</v>
      </c>
      <c r="E1233" s="39">
        <f t="shared" si="119"/>
        <v>0</v>
      </c>
      <c r="M1233" s="8" t="str">
        <f>VLOOKUP(MONTH($J1233),Lookup!$A$2:$B$13,2,0)&amp;" "&amp;YEAR($J1233)</f>
        <v>Jan 1900</v>
      </c>
      <c r="N1233" s="34" t="str">
        <f t="shared" si="114"/>
        <v>1/1/9999</v>
      </c>
      <c r="O1233" s="8" t="str">
        <f>IF(ISERROR(VLOOKUP($I1233,Lookup!$H$2:$I$11,2,0)),"",VLOOKUP($I1233,Lookup!$H$2:$I$11,2,0))</f>
        <v/>
      </c>
      <c r="P1233" s="8">
        <f>COUNTIF(J$4:J1233,J1233)</f>
        <v>0</v>
      </c>
      <c r="Q1233" s="8">
        <f>COUNTIF(K$4:K1233,K1233)</f>
        <v>1</v>
      </c>
    </row>
    <row r="1234" spans="1:17" x14ac:dyDescent="0.25">
      <c r="A1234" s="35">
        <f t="shared" si="115"/>
        <v>0</v>
      </c>
      <c r="B1234" s="8">
        <f t="shared" si="116"/>
        <v>0</v>
      </c>
      <c r="C1234" s="8">
        <f t="shared" si="117"/>
        <v>0</v>
      </c>
      <c r="D1234" s="38">
        <f t="shared" si="118"/>
        <v>1</v>
      </c>
      <c r="E1234" s="39">
        <f t="shared" si="119"/>
        <v>0</v>
      </c>
      <c r="M1234" s="8" t="str">
        <f>VLOOKUP(MONTH($J1234),Lookup!$A$2:$B$13,2,0)&amp;" "&amp;YEAR($J1234)</f>
        <v>Jan 1900</v>
      </c>
      <c r="N1234" s="34" t="str">
        <f t="shared" si="114"/>
        <v>1/1/9999</v>
      </c>
      <c r="O1234" s="8" t="str">
        <f>IF(ISERROR(VLOOKUP($I1234,Lookup!$H$2:$I$11,2,0)),"",VLOOKUP($I1234,Lookup!$H$2:$I$11,2,0))</f>
        <v/>
      </c>
      <c r="P1234" s="8">
        <f>COUNTIF(J$4:J1234,J1234)</f>
        <v>0</v>
      </c>
      <c r="Q1234" s="8">
        <f>COUNTIF(K$4:K1234,K1234)</f>
        <v>1</v>
      </c>
    </row>
    <row r="1235" spans="1:17" x14ac:dyDescent="0.25">
      <c r="A1235" s="35">
        <f t="shared" si="115"/>
        <v>0</v>
      </c>
      <c r="B1235" s="8">
        <f t="shared" si="116"/>
        <v>0</v>
      </c>
      <c r="C1235" s="8">
        <f t="shared" si="117"/>
        <v>0</v>
      </c>
      <c r="D1235" s="38">
        <f t="shared" si="118"/>
        <v>1</v>
      </c>
      <c r="E1235" s="39">
        <f t="shared" si="119"/>
        <v>0</v>
      </c>
      <c r="M1235" s="8" t="str">
        <f>VLOOKUP(MONTH($J1235),Lookup!$A$2:$B$13,2,0)&amp;" "&amp;YEAR($J1235)</f>
        <v>Jan 1900</v>
      </c>
      <c r="N1235" s="34" t="str">
        <f t="shared" si="114"/>
        <v>1/1/9999</v>
      </c>
      <c r="O1235" s="8" t="str">
        <f>IF(ISERROR(VLOOKUP($I1235,Lookup!$H$2:$I$11,2,0)),"",VLOOKUP($I1235,Lookup!$H$2:$I$11,2,0))</f>
        <v/>
      </c>
      <c r="P1235" s="8">
        <f>COUNTIF(J$4:J1235,J1235)</f>
        <v>0</v>
      </c>
      <c r="Q1235" s="8">
        <f>COUNTIF(K$4:K1235,K1235)</f>
        <v>1</v>
      </c>
    </row>
    <row r="1236" spans="1:17" x14ac:dyDescent="0.25">
      <c r="A1236" s="35">
        <f t="shared" si="115"/>
        <v>0</v>
      </c>
      <c r="B1236" s="8">
        <f t="shared" si="116"/>
        <v>0</v>
      </c>
      <c r="C1236" s="8">
        <f t="shared" si="117"/>
        <v>0</v>
      </c>
      <c r="D1236" s="38">
        <f t="shared" si="118"/>
        <v>1</v>
      </c>
      <c r="E1236" s="39">
        <f t="shared" si="119"/>
        <v>0</v>
      </c>
      <c r="M1236" s="8" t="str">
        <f>VLOOKUP(MONTH($J1236),Lookup!$A$2:$B$13,2,0)&amp;" "&amp;YEAR($J1236)</f>
        <v>Jan 1900</v>
      </c>
      <c r="N1236" s="34" t="str">
        <f t="shared" si="114"/>
        <v>1/1/9999</v>
      </c>
      <c r="O1236" s="8" t="str">
        <f>IF(ISERROR(VLOOKUP($I1236,Lookup!$H$2:$I$11,2,0)),"",VLOOKUP($I1236,Lookup!$H$2:$I$11,2,0))</f>
        <v/>
      </c>
      <c r="P1236" s="8">
        <f>COUNTIF(J$4:J1236,J1236)</f>
        <v>0</v>
      </c>
      <c r="Q1236" s="8">
        <f>COUNTIF(K$4:K1236,K1236)</f>
        <v>1</v>
      </c>
    </row>
    <row r="1237" spans="1:17" x14ac:dyDescent="0.25">
      <c r="A1237" s="35">
        <f t="shared" si="115"/>
        <v>0</v>
      </c>
      <c r="B1237" s="8">
        <f t="shared" si="116"/>
        <v>0</v>
      </c>
      <c r="C1237" s="8">
        <f t="shared" si="117"/>
        <v>0</v>
      </c>
      <c r="D1237" s="38">
        <f t="shared" si="118"/>
        <v>1</v>
      </c>
      <c r="E1237" s="39">
        <f t="shared" si="119"/>
        <v>0</v>
      </c>
      <c r="M1237" s="8" t="str">
        <f>VLOOKUP(MONTH($J1237),Lookup!$A$2:$B$13,2,0)&amp;" "&amp;YEAR($J1237)</f>
        <v>Jan 1900</v>
      </c>
      <c r="N1237" s="34" t="str">
        <f t="shared" si="114"/>
        <v>1/1/9999</v>
      </c>
      <c r="O1237" s="8" t="str">
        <f>IF(ISERROR(VLOOKUP($I1237,Lookup!$H$2:$I$11,2,0)),"",VLOOKUP($I1237,Lookup!$H$2:$I$11,2,0))</f>
        <v/>
      </c>
      <c r="P1237" s="8">
        <f>COUNTIF(J$4:J1237,J1237)</f>
        <v>0</v>
      </c>
      <c r="Q1237" s="8">
        <f>COUNTIF(K$4:K1237,K1237)</f>
        <v>1</v>
      </c>
    </row>
    <row r="1238" spans="1:17" x14ac:dyDescent="0.25">
      <c r="A1238" s="35">
        <f t="shared" si="115"/>
        <v>0</v>
      </c>
      <c r="B1238" s="8">
        <f t="shared" si="116"/>
        <v>0</v>
      </c>
      <c r="C1238" s="8">
        <f t="shared" si="117"/>
        <v>0</v>
      </c>
      <c r="D1238" s="38">
        <f t="shared" si="118"/>
        <v>1</v>
      </c>
      <c r="E1238" s="39">
        <f t="shared" si="119"/>
        <v>0</v>
      </c>
      <c r="M1238" s="8" t="str">
        <f>VLOOKUP(MONTH($J1238),Lookup!$A$2:$B$13,2,0)&amp;" "&amp;YEAR($J1238)</f>
        <v>Jan 1900</v>
      </c>
      <c r="N1238" s="34" t="str">
        <f t="shared" si="114"/>
        <v>1/1/9999</v>
      </c>
      <c r="O1238" s="8" t="str">
        <f>IF(ISERROR(VLOOKUP($I1238,Lookup!$H$2:$I$11,2,0)),"",VLOOKUP($I1238,Lookup!$H$2:$I$11,2,0))</f>
        <v/>
      </c>
      <c r="P1238" s="8">
        <f>COUNTIF(J$4:J1238,J1238)</f>
        <v>0</v>
      </c>
      <c r="Q1238" s="8">
        <f>COUNTIF(K$4:K1238,K1238)</f>
        <v>1</v>
      </c>
    </row>
    <row r="1239" spans="1:17" x14ac:dyDescent="0.25">
      <c r="A1239" s="35">
        <f t="shared" si="115"/>
        <v>0</v>
      </c>
      <c r="B1239" s="8">
        <f t="shared" si="116"/>
        <v>0</v>
      </c>
      <c r="C1239" s="8">
        <f t="shared" si="117"/>
        <v>0</v>
      </c>
      <c r="D1239" s="38">
        <f t="shared" si="118"/>
        <v>1</v>
      </c>
      <c r="E1239" s="39">
        <f t="shared" si="119"/>
        <v>0</v>
      </c>
      <c r="M1239" s="8" t="str">
        <f>VLOOKUP(MONTH($J1239),Lookup!$A$2:$B$13,2,0)&amp;" "&amp;YEAR($J1239)</f>
        <v>Jan 1900</v>
      </c>
      <c r="N1239" s="34" t="str">
        <f t="shared" si="114"/>
        <v>1/1/9999</v>
      </c>
      <c r="O1239" s="8" t="str">
        <f>IF(ISERROR(VLOOKUP($I1239,Lookup!$H$2:$I$11,2,0)),"",VLOOKUP($I1239,Lookup!$H$2:$I$11,2,0))</f>
        <v/>
      </c>
      <c r="P1239" s="8">
        <f>COUNTIF(J$4:J1239,J1239)</f>
        <v>0</v>
      </c>
      <c r="Q1239" s="8">
        <f>COUNTIF(K$4:K1239,K1239)</f>
        <v>1</v>
      </c>
    </row>
    <row r="1240" spans="1:17" x14ac:dyDescent="0.25">
      <c r="A1240" s="35">
        <f t="shared" si="115"/>
        <v>0</v>
      </c>
      <c r="B1240" s="8">
        <f t="shared" si="116"/>
        <v>0</v>
      </c>
      <c r="C1240" s="8">
        <f t="shared" si="117"/>
        <v>0</v>
      </c>
      <c r="D1240" s="38">
        <f t="shared" si="118"/>
        <v>1</v>
      </c>
      <c r="E1240" s="39">
        <f t="shared" si="119"/>
        <v>0</v>
      </c>
      <c r="M1240" s="8" t="str">
        <f>VLOOKUP(MONTH($J1240),Lookup!$A$2:$B$13,2,0)&amp;" "&amp;YEAR($J1240)</f>
        <v>Jan 1900</v>
      </c>
      <c r="N1240" s="34" t="str">
        <f t="shared" si="114"/>
        <v>1/1/9999</v>
      </c>
      <c r="O1240" s="8" t="str">
        <f>IF(ISERROR(VLOOKUP($I1240,Lookup!$H$2:$I$11,2,0)),"",VLOOKUP($I1240,Lookup!$H$2:$I$11,2,0))</f>
        <v/>
      </c>
      <c r="P1240" s="8">
        <f>COUNTIF(J$4:J1240,J1240)</f>
        <v>0</v>
      </c>
      <c r="Q1240" s="8">
        <f>COUNTIF(K$4:K1240,K1240)</f>
        <v>1</v>
      </c>
    </row>
    <row r="1241" spans="1:17" x14ac:dyDescent="0.25">
      <c r="A1241" s="35">
        <f t="shared" si="115"/>
        <v>0</v>
      </c>
      <c r="B1241" s="8">
        <f t="shared" si="116"/>
        <v>0</v>
      </c>
      <c r="C1241" s="8">
        <f t="shared" si="117"/>
        <v>0</v>
      </c>
      <c r="D1241" s="38">
        <f t="shared" si="118"/>
        <v>1</v>
      </c>
      <c r="E1241" s="39">
        <f t="shared" si="119"/>
        <v>0</v>
      </c>
      <c r="M1241" s="8" t="str">
        <f>VLOOKUP(MONTH($J1241),Lookup!$A$2:$B$13,2,0)&amp;" "&amp;YEAR($J1241)</f>
        <v>Jan 1900</v>
      </c>
      <c r="N1241" s="34" t="str">
        <f t="shared" si="114"/>
        <v>1/1/9999</v>
      </c>
      <c r="O1241" s="8" t="str">
        <f>IF(ISERROR(VLOOKUP($I1241,Lookup!$H$2:$I$11,2,0)),"",VLOOKUP($I1241,Lookup!$H$2:$I$11,2,0))</f>
        <v/>
      </c>
      <c r="P1241" s="8">
        <f>COUNTIF(J$4:J1241,J1241)</f>
        <v>0</v>
      </c>
      <c r="Q1241" s="8">
        <f>COUNTIF(K$4:K1241,K1241)</f>
        <v>1</v>
      </c>
    </row>
    <row r="1242" spans="1:17" x14ac:dyDescent="0.25">
      <c r="A1242" s="35">
        <f t="shared" si="115"/>
        <v>0</v>
      </c>
      <c r="B1242" s="8">
        <f t="shared" si="116"/>
        <v>0</v>
      </c>
      <c r="C1242" s="8">
        <f t="shared" si="117"/>
        <v>0</v>
      </c>
      <c r="D1242" s="38">
        <f t="shared" si="118"/>
        <v>1</v>
      </c>
      <c r="E1242" s="39">
        <f t="shared" si="119"/>
        <v>0</v>
      </c>
      <c r="M1242" s="8" t="str">
        <f>VLOOKUP(MONTH($J1242),Lookup!$A$2:$B$13,2,0)&amp;" "&amp;YEAR($J1242)</f>
        <v>Jan 1900</v>
      </c>
      <c r="N1242" s="34" t="str">
        <f t="shared" si="114"/>
        <v>1/1/9999</v>
      </c>
      <c r="O1242" s="8" t="str">
        <f>IF(ISERROR(VLOOKUP($I1242,Lookup!$H$2:$I$11,2,0)),"",VLOOKUP($I1242,Lookup!$H$2:$I$11,2,0))</f>
        <v/>
      </c>
      <c r="P1242" s="8">
        <f>COUNTIF(J$4:J1242,J1242)</f>
        <v>0</v>
      </c>
      <c r="Q1242" s="8">
        <f>COUNTIF(K$4:K1242,K1242)</f>
        <v>1</v>
      </c>
    </row>
    <row r="1243" spans="1:17" x14ac:dyDescent="0.25">
      <c r="A1243" s="35">
        <f t="shared" si="115"/>
        <v>0</v>
      </c>
      <c r="B1243" s="8">
        <f t="shared" si="116"/>
        <v>0</v>
      </c>
      <c r="C1243" s="8">
        <f t="shared" si="117"/>
        <v>0</v>
      </c>
      <c r="D1243" s="38">
        <f t="shared" si="118"/>
        <v>1</v>
      </c>
      <c r="E1243" s="39">
        <f t="shared" si="119"/>
        <v>0</v>
      </c>
      <c r="M1243" s="8" t="str">
        <f>VLOOKUP(MONTH($J1243),Lookup!$A$2:$B$13,2,0)&amp;" "&amp;YEAR($J1243)</f>
        <v>Jan 1900</v>
      </c>
      <c r="N1243" s="34" t="str">
        <f t="shared" si="114"/>
        <v>1/1/9999</v>
      </c>
      <c r="O1243" s="8" t="str">
        <f>IF(ISERROR(VLOOKUP($I1243,Lookup!$H$2:$I$11,2,0)),"",VLOOKUP($I1243,Lookup!$H$2:$I$11,2,0))</f>
        <v/>
      </c>
      <c r="P1243" s="8">
        <f>COUNTIF(J$4:J1243,J1243)</f>
        <v>0</v>
      </c>
      <c r="Q1243" s="8">
        <f>COUNTIF(K$4:K1243,K1243)</f>
        <v>1</v>
      </c>
    </row>
    <row r="1244" spans="1:17" x14ac:dyDescent="0.25">
      <c r="A1244" s="35">
        <f t="shared" si="115"/>
        <v>0</v>
      </c>
      <c r="B1244" s="8">
        <f t="shared" si="116"/>
        <v>0</v>
      </c>
      <c r="C1244" s="8">
        <f t="shared" si="117"/>
        <v>0</v>
      </c>
      <c r="D1244" s="38">
        <f t="shared" si="118"/>
        <v>1</v>
      </c>
      <c r="E1244" s="39">
        <f t="shared" si="119"/>
        <v>0</v>
      </c>
      <c r="M1244" s="8" t="str">
        <f>VLOOKUP(MONTH($J1244),Lookup!$A$2:$B$13,2,0)&amp;" "&amp;YEAR($J1244)</f>
        <v>Jan 1900</v>
      </c>
      <c r="N1244" s="34" t="str">
        <f t="shared" si="114"/>
        <v>1/1/9999</v>
      </c>
      <c r="O1244" s="8" t="str">
        <f>IF(ISERROR(VLOOKUP($I1244,Lookup!$H$2:$I$11,2,0)),"",VLOOKUP($I1244,Lookup!$H$2:$I$11,2,0))</f>
        <v/>
      </c>
      <c r="P1244" s="8">
        <f>COUNTIF(J$4:J1244,J1244)</f>
        <v>0</v>
      </c>
      <c r="Q1244" s="8">
        <f>COUNTIF(K$4:K1244,K1244)</f>
        <v>1</v>
      </c>
    </row>
    <row r="1245" spans="1:17" x14ac:dyDescent="0.25">
      <c r="A1245" s="35">
        <f t="shared" si="115"/>
        <v>0</v>
      </c>
      <c r="B1245" s="8">
        <f t="shared" si="116"/>
        <v>0</v>
      </c>
      <c r="C1245" s="8">
        <f t="shared" si="117"/>
        <v>0</v>
      </c>
      <c r="D1245" s="38">
        <f t="shared" si="118"/>
        <v>1</v>
      </c>
      <c r="E1245" s="39">
        <f t="shared" si="119"/>
        <v>0</v>
      </c>
      <c r="M1245" s="8" t="str">
        <f>VLOOKUP(MONTH($J1245),Lookup!$A$2:$B$13,2,0)&amp;" "&amp;YEAR($J1245)</f>
        <v>Jan 1900</v>
      </c>
      <c r="N1245" s="34" t="str">
        <f t="shared" si="114"/>
        <v>1/1/9999</v>
      </c>
      <c r="O1245" s="8" t="str">
        <f>IF(ISERROR(VLOOKUP($I1245,Lookup!$H$2:$I$11,2,0)),"",VLOOKUP($I1245,Lookup!$H$2:$I$11,2,0))</f>
        <v/>
      </c>
      <c r="P1245" s="8">
        <f>COUNTIF(J$4:J1245,J1245)</f>
        <v>0</v>
      </c>
      <c r="Q1245" s="8">
        <f>COUNTIF(K$4:K1245,K1245)</f>
        <v>1</v>
      </c>
    </row>
    <row r="1246" spans="1:17" x14ac:dyDescent="0.25">
      <c r="A1246" s="35">
        <f t="shared" si="115"/>
        <v>0</v>
      </c>
      <c r="B1246" s="8">
        <f t="shared" si="116"/>
        <v>0</v>
      </c>
      <c r="C1246" s="8">
        <f t="shared" si="117"/>
        <v>0</v>
      </c>
      <c r="D1246" s="38">
        <f t="shared" si="118"/>
        <v>1</v>
      </c>
      <c r="E1246" s="39">
        <f t="shared" si="119"/>
        <v>0</v>
      </c>
      <c r="M1246" s="8" t="str">
        <f>VLOOKUP(MONTH($J1246),Lookup!$A$2:$B$13,2,0)&amp;" "&amp;YEAR($J1246)</f>
        <v>Jan 1900</v>
      </c>
      <c r="N1246" s="34" t="str">
        <f t="shared" si="114"/>
        <v>1/1/9999</v>
      </c>
      <c r="O1246" s="8" t="str">
        <f>IF(ISERROR(VLOOKUP($I1246,Lookup!$H$2:$I$11,2,0)),"",VLOOKUP($I1246,Lookup!$H$2:$I$11,2,0))</f>
        <v/>
      </c>
      <c r="P1246" s="8">
        <f>COUNTIF(J$4:J1246,J1246)</f>
        <v>0</v>
      </c>
      <c r="Q1246" s="8">
        <f>COUNTIF(K$4:K1246,K1246)</f>
        <v>1</v>
      </c>
    </row>
    <row r="1247" spans="1:17" x14ac:dyDescent="0.25">
      <c r="A1247" s="35">
        <f t="shared" si="115"/>
        <v>0</v>
      </c>
      <c r="B1247" s="8">
        <f t="shared" si="116"/>
        <v>0</v>
      </c>
      <c r="C1247" s="8">
        <f t="shared" si="117"/>
        <v>0</v>
      </c>
      <c r="D1247" s="38">
        <f t="shared" si="118"/>
        <v>1</v>
      </c>
      <c r="E1247" s="39">
        <f t="shared" si="119"/>
        <v>0</v>
      </c>
      <c r="M1247" s="8" t="str">
        <f>VLOOKUP(MONTH($J1247),Lookup!$A$2:$B$13,2,0)&amp;" "&amp;YEAR($J1247)</f>
        <v>Jan 1900</v>
      </c>
      <c r="N1247" s="34" t="str">
        <f t="shared" si="114"/>
        <v>1/1/9999</v>
      </c>
      <c r="O1247" s="8" t="str">
        <f>IF(ISERROR(VLOOKUP($I1247,Lookup!$H$2:$I$11,2,0)),"",VLOOKUP($I1247,Lookup!$H$2:$I$11,2,0))</f>
        <v/>
      </c>
      <c r="P1247" s="8">
        <f>COUNTIF(J$4:J1247,J1247)</f>
        <v>0</v>
      </c>
      <c r="Q1247" s="8">
        <f>COUNTIF(K$4:K1247,K1247)</f>
        <v>1</v>
      </c>
    </row>
    <row r="1248" spans="1:17" x14ac:dyDescent="0.25">
      <c r="A1248" s="35">
        <f t="shared" si="115"/>
        <v>0</v>
      </c>
      <c r="B1248" s="8">
        <f t="shared" si="116"/>
        <v>0</v>
      </c>
      <c r="C1248" s="8">
        <f t="shared" si="117"/>
        <v>0</v>
      </c>
      <c r="D1248" s="38">
        <f t="shared" si="118"/>
        <v>1</v>
      </c>
      <c r="E1248" s="39">
        <f t="shared" si="119"/>
        <v>0</v>
      </c>
      <c r="M1248" s="8" t="str">
        <f>VLOOKUP(MONTH($J1248),Lookup!$A$2:$B$13,2,0)&amp;" "&amp;YEAR($J1248)</f>
        <v>Jan 1900</v>
      </c>
      <c r="N1248" s="34" t="str">
        <f t="shared" si="114"/>
        <v>1/1/9999</v>
      </c>
      <c r="O1248" s="8" t="str">
        <f>IF(ISERROR(VLOOKUP($I1248,Lookup!$H$2:$I$11,2,0)),"",VLOOKUP($I1248,Lookup!$H$2:$I$11,2,0))</f>
        <v/>
      </c>
      <c r="P1248" s="8">
        <f>COUNTIF(J$4:J1248,J1248)</f>
        <v>0</v>
      </c>
      <c r="Q1248" s="8">
        <f>COUNTIF(K$4:K1248,K1248)</f>
        <v>1</v>
      </c>
    </row>
    <row r="1249" spans="1:17" x14ac:dyDescent="0.25">
      <c r="A1249" s="35">
        <f t="shared" si="115"/>
        <v>0</v>
      </c>
      <c r="B1249" s="8">
        <f t="shared" si="116"/>
        <v>0</v>
      </c>
      <c r="C1249" s="8">
        <f t="shared" si="117"/>
        <v>0</v>
      </c>
      <c r="D1249" s="38">
        <f t="shared" si="118"/>
        <v>1</v>
      </c>
      <c r="E1249" s="39">
        <f t="shared" si="119"/>
        <v>0</v>
      </c>
      <c r="M1249" s="8" t="str">
        <f>VLOOKUP(MONTH($J1249),Lookup!$A$2:$B$13,2,0)&amp;" "&amp;YEAR($J1249)</f>
        <v>Jan 1900</v>
      </c>
      <c r="N1249" s="34" t="str">
        <f t="shared" si="114"/>
        <v>1/1/9999</v>
      </c>
      <c r="O1249" s="8" t="str">
        <f>IF(ISERROR(VLOOKUP($I1249,Lookup!$H$2:$I$11,2,0)),"",VLOOKUP($I1249,Lookup!$H$2:$I$11,2,0))</f>
        <v/>
      </c>
      <c r="P1249" s="8">
        <f>COUNTIF(J$4:J1249,J1249)</f>
        <v>0</v>
      </c>
      <c r="Q1249" s="8">
        <f>COUNTIF(K$4:K1249,K1249)</f>
        <v>1</v>
      </c>
    </row>
    <row r="1250" spans="1:17" x14ac:dyDescent="0.25">
      <c r="A1250" s="35">
        <f t="shared" si="115"/>
        <v>0</v>
      </c>
      <c r="B1250" s="8">
        <f t="shared" si="116"/>
        <v>0</v>
      </c>
      <c r="C1250" s="8">
        <f t="shared" si="117"/>
        <v>0</v>
      </c>
      <c r="D1250" s="38">
        <f t="shared" si="118"/>
        <v>1</v>
      </c>
      <c r="E1250" s="39">
        <f t="shared" si="119"/>
        <v>0</v>
      </c>
      <c r="M1250" s="8" t="str">
        <f>VLOOKUP(MONTH($J1250),Lookup!$A$2:$B$13,2,0)&amp;" "&amp;YEAR($J1250)</f>
        <v>Jan 1900</v>
      </c>
      <c r="N1250" s="34" t="str">
        <f t="shared" si="114"/>
        <v>1/1/9999</v>
      </c>
      <c r="O1250" s="8" t="str">
        <f>IF(ISERROR(VLOOKUP($I1250,Lookup!$H$2:$I$11,2,0)),"",VLOOKUP($I1250,Lookup!$H$2:$I$11,2,0))</f>
        <v/>
      </c>
      <c r="P1250" s="8">
        <f>COUNTIF(J$4:J1250,J1250)</f>
        <v>0</v>
      </c>
      <c r="Q1250" s="8">
        <f>COUNTIF(K$4:K1250,K1250)</f>
        <v>1</v>
      </c>
    </row>
    <row r="1251" spans="1:17" x14ac:dyDescent="0.25">
      <c r="A1251" s="35">
        <f t="shared" si="115"/>
        <v>0</v>
      </c>
      <c r="B1251" s="8">
        <f t="shared" si="116"/>
        <v>0</v>
      </c>
      <c r="C1251" s="8">
        <f t="shared" si="117"/>
        <v>0</v>
      </c>
      <c r="D1251" s="38">
        <f t="shared" si="118"/>
        <v>1</v>
      </c>
      <c r="E1251" s="39">
        <f t="shared" si="119"/>
        <v>0</v>
      </c>
      <c r="M1251" s="8" t="str">
        <f>VLOOKUP(MONTH($J1251),Lookup!$A$2:$B$13,2,0)&amp;" "&amp;YEAR($J1251)</f>
        <v>Jan 1900</v>
      </c>
      <c r="N1251" s="34" t="str">
        <f t="shared" si="114"/>
        <v>1/1/9999</v>
      </c>
      <c r="O1251" s="8" t="str">
        <f>IF(ISERROR(VLOOKUP($I1251,Lookup!$H$2:$I$11,2,0)),"",VLOOKUP($I1251,Lookup!$H$2:$I$11,2,0))</f>
        <v/>
      </c>
      <c r="P1251" s="8">
        <f>COUNTIF(J$4:J1251,J1251)</f>
        <v>0</v>
      </c>
      <c r="Q1251" s="8">
        <f>COUNTIF(K$4:K1251,K1251)</f>
        <v>1</v>
      </c>
    </row>
    <row r="1252" spans="1:17" x14ac:dyDescent="0.25">
      <c r="A1252" s="35">
        <f t="shared" si="115"/>
        <v>0</v>
      </c>
      <c r="B1252" s="8">
        <f t="shared" si="116"/>
        <v>0</v>
      </c>
      <c r="C1252" s="8">
        <f t="shared" si="117"/>
        <v>0</v>
      </c>
      <c r="D1252" s="38">
        <f t="shared" si="118"/>
        <v>1</v>
      </c>
      <c r="E1252" s="39">
        <f t="shared" si="119"/>
        <v>0</v>
      </c>
      <c r="M1252" s="8" t="str">
        <f>VLOOKUP(MONTH($J1252),Lookup!$A$2:$B$13,2,0)&amp;" "&amp;YEAR($J1252)</f>
        <v>Jan 1900</v>
      </c>
      <c r="N1252" s="34" t="str">
        <f t="shared" si="114"/>
        <v>1/1/9999</v>
      </c>
      <c r="O1252" s="8" t="str">
        <f>IF(ISERROR(VLOOKUP($I1252,Lookup!$H$2:$I$11,2,0)),"",VLOOKUP($I1252,Lookup!$H$2:$I$11,2,0))</f>
        <v/>
      </c>
      <c r="P1252" s="8">
        <f>COUNTIF(J$4:J1252,J1252)</f>
        <v>0</v>
      </c>
      <c r="Q1252" s="8">
        <f>COUNTIF(K$4:K1252,K1252)</f>
        <v>1</v>
      </c>
    </row>
    <row r="1253" spans="1:17" x14ac:dyDescent="0.25">
      <c r="A1253" s="35">
        <f t="shared" si="115"/>
        <v>0</v>
      </c>
      <c r="B1253" s="8">
        <f t="shared" si="116"/>
        <v>0</v>
      </c>
      <c r="C1253" s="8">
        <f t="shared" si="117"/>
        <v>0</v>
      </c>
      <c r="D1253" s="38">
        <f t="shared" si="118"/>
        <v>1</v>
      </c>
      <c r="E1253" s="39">
        <f t="shared" si="119"/>
        <v>0</v>
      </c>
      <c r="M1253" s="8" t="str">
        <f>VLOOKUP(MONTH($J1253),Lookup!$A$2:$B$13,2,0)&amp;" "&amp;YEAR($J1253)</f>
        <v>Jan 1900</v>
      </c>
      <c r="N1253" s="34" t="str">
        <f t="shared" si="114"/>
        <v>1/1/9999</v>
      </c>
      <c r="O1253" s="8" t="str">
        <f>IF(ISERROR(VLOOKUP($I1253,Lookup!$H$2:$I$11,2,0)),"",VLOOKUP($I1253,Lookup!$H$2:$I$11,2,0))</f>
        <v/>
      </c>
      <c r="P1253" s="8">
        <f>COUNTIF(J$4:J1253,J1253)</f>
        <v>0</v>
      </c>
      <c r="Q1253" s="8">
        <f>COUNTIF(K$4:K1253,K1253)</f>
        <v>1</v>
      </c>
    </row>
    <row r="1254" spans="1:17" x14ac:dyDescent="0.25">
      <c r="A1254" s="35">
        <f t="shared" si="115"/>
        <v>0</v>
      </c>
      <c r="B1254" s="8">
        <f t="shared" si="116"/>
        <v>0</v>
      </c>
      <c r="C1254" s="8">
        <f t="shared" si="117"/>
        <v>0</v>
      </c>
      <c r="D1254" s="38">
        <f t="shared" si="118"/>
        <v>1</v>
      </c>
      <c r="E1254" s="39">
        <f t="shared" si="119"/>
        <v>0</v>
      </c>
      <c r="M1254" s="8" t="str">
        <f>VLOOKUP(MONTH($J1254),Lookup!$A$2:$B$13,2,0)&amp;" "&amp;YEAR($J1254)</f>
        <v>Jan 1900</v>
      </c>
      <c r="N1254" s="34" t="str">
        <f t="shared" si="114"/>
        <v>1/1/9999</v>
      </c>
      <c r="O1254" s="8" t="str">
        <f>IF(ISERROR(VLOOKUP($I1254,Lookup!$H$2:$I$11,2,0)),"",VLOOKUP($I1254,Lookup!$H$2:$I$11,2,0))</f>
        <v/>
      </c>
      <c r="P1254" s="8">
        <f>COUNTIF(J$4:J1254,J1254)</f>
        <v>0</v>
      </c>
      <c r="Q1254" s="8">
        <f>COUNTIF(K$4:K1254,K1254)</f>
        <v>1</v>
      </c>
    </row>
    <row r="1255" spans="1:17" x14ac:dyDescent="0.25">
      <c r="A1255" s="35">
        <f t="shared" si="115"/>
        <v>0</v>
      </c>
      <c r="B1255" s="8">
        <f t="shared" si="116"/>
        <v>0</v>
      </c>
      <c r="C1255" s="8">
        <f t="shared" si="117"/>
        <v>0</v>
      </c>
      <c r="D1255" s="38">
        <f t="shared" si="118"/>
        <v>1</v>
      </c>
      <c r="E1255" s="39">
        <f t="shared" si="119"/>
        <v>0</v>
      </c>
      <c r="M1255" s="8" t="str">
        <f>VLOOKUP(MONTH($J1255),Lookup!$A$2:$B$13,2,0)&amp;" "&amp;YEAR($J1255)</f>
        <v>Jan 1900</v>
      </c>
      <c r="N1255" s="34" t="str">
        <f t="shared" si="114"/>
        <v>1/1/9999</v>
      </c>
      <c r="O1255" s="8" t="str">
        <f>IF(ISERROR(VLOOKUP($I1255,Lookup!$H$2:$I$11,2,0)),"",VLOOKUP($I1255,Lookup!$H$2:$I$11,2,0))</f>
        <v/>
      </c>
      <c r="P1255" s="8">
        <f>COUNTIF(J$4:J1255,J1255)</f>
        <v>0</v>
      </c>
      <c r="Q1255" s="8">
        <f>COUNTIF(K$4:K1255,K1255)</f>
        <v>1</v>
      </c>
    </row>
    <row r="1256" spans="1:17" x14ac:dyDescent="0.25">
      <c r="A1256" s="35">
        <f t="shared" si="115"/>
        <v>0</v>
      </c>
      <c r="B1256" s="8">
        <f t="shared" si="116"/>
        <v>0</v>
      </c>
      <c r="C1256" s="8">
        <f t="shared" si="117"/>
        <v>0</v>
      </c>
      <c r="D1256" s="38">
        <f t="shared" si="118"/>
        <v>1</v>
      </c>
      <c r="E1256" s="39">
        <f t="shared" si="119"/>
        <v>0</v>
      </c>
      <c r="M1256" s="8" t="str">
        <f>VLOOKUP(MONTH($J1256),Lookup!$A$2:$B$13,2,0)&amp;" "&amp;YEAR($J1256)</f>
        <v>Jan 1900</v>
      </c>
      <c r="N1256" s="34" t="str">
        <f t="shared" si="114"/>
        <v>1/1/9999</v>
      </c>
      <c r="O1256" s="8" t="str">
        <f>IF(ISERROR(VLOOKUP($I1256,Lookup!$H$2:$I$11,2,0)),"",VLOOKUP($I1256,Lookup!$H$2:$I$11,2,0))</f>
        <v/>
      </c>
      <c r="P1256" s="8">
        <f>COUNTIF(J$4:J1256,J1256)</f>
        <v>0</v>
      </c>
      <c r="Q1256" s="8">
        <f>COUNTIF(K$4:K1256,K1256)</f>
        <v>1</v>
      </c>
    </row>
    <row r="1257" spans="1:17" x14ac:dyDescent="0.25">
      <c r="A1257" s="35">
        <f t="shared" si="115"/>
        <v>0</v>
      </c>
      <c r="B1257" s="8">
        <f t="shared" si="116"/>
        <v>0</v>
      </c>
      <c r="C1257" s="8">
        <f t="shared" si="117"/>
        <v>0</v>
      </c>
      <c r="D1257" s="38">
        <f t="shared" si="118"/>
        <v>1</v>
      </c>
      <c r="E1257" s="39">
        <f t="shared" si="119"/>
        <v>0</v>
      </c>
      <c r="M1257" s="8" t="str">
        <f>VLOOKUP(MONTH($J1257),Lookup!$A$2:$B$13,2,0)&amp;" "&amp;YEAR($J1257)</f>
        <v>Jan 1900</v>
      </c>
      <c r="N1257" s="34" t="str">
        <f t="shared" si="114"/>
        <v>1/1/9999</v>
      </c>
      <c r="O1257" s="8" t="str">
        <f>IF(ISERROR(VLOOKUP($I1257,Lookup!$H$2:$I$11,2,0)),"",VLOOKUP($I1257,Lookup!$H$2:$I$11,2,0))</f>
        <v/>
      </c>
      <c r="P1257" s="8">
        <f>COUNTIF(J$4:J1257,J1257)</f>
        <v>0</v>
      </c>
      <c r="Q1257" s="8">
        <f>COUNTIF(K$4:K1257,K1257)</f>
        <v>1</v>
      </c>
    </row>
    <row r="1258" spans="1:17" x14ac:dyDescent="0.25">
      <c r="A1258" s="35">
        <f t="shared" si="115"/>
        <v>0</v>
      </c>
      <c r="B1258" s="8">
        <f t="shared" si="116"/>
        <v>0</v>
      </c>
      <c r="C1258" s="8">
        <f t="shared" si="117"/>
        <v>0</v>
      </c>
      <c r="D1258" s="38">
        <f t="shared" si="118"/>
        <v>1</v>
      </c>
      <c r="E1258" s="39">
        <f t="shared" si="119"/>
        <v>0</v>
      </c>
      <c r="M1258" s="8" t="str">
        <f>VLOOKUP(MONTH($J1258),Lookup!$A$2:$B$13,2,0)&amp;" "&amp;YEAR($J1258)</f>
        <v>Jan 1900</v>
      </c>
      <c r="N1258" s="34" t="str">
        <f t="shared" si="114"/>
        <v>1/1/9999</v>
      </c>
      <c r="O1258" s="8" t="str">
        <f>IF(ISERROR(VLOOKUP($I1258,Lookup!$H$2:$I$11,2,0)),"",VLOOKUP($I1258,Lookup!$H$2:$I$11,2,0))</f>
        <v/>
      </c>
      <c r="P1258" s="8">
        <f>COUNTIF(J$4:J1258,J1258)</f>
        <v>0</v>
      </c>
      <c r="Q1258" s="8">
        <f>COUNTIF(K$4:K1258,K1258)</f>
        <v>1</v>
      </c>
    </row>
    <row r="1259" spans="1:17" x14ac:dyDescent="0.25">
      <c r="A1259" s="35">
        <f t="shared" si="115"/>
        <v>0</v>
      </c>
      <c r="B1259" s="8">
        <f t="shared" si="116"/>
        <v>0</v>
      </c>
      <c r="C1259" s="8">
        <f t="shared" si="117"/>
        <v>0</v>
      </c>
      <c r="D1259" s="38">
        <f t="shared" si="118"/>
        <v>1</v>
      </c>
      <c r="E1259" s="39">
        <f t="shared" si="119"/>
        <v>0</v>
      </c>
      <c r="M1259" s="8" t="str">
        <f>VLOOKUP(MONTH($J1259),Lookup!$A$2:$B$13,2,0)&amp;" "&amp;YEAR($J1259)</f>
        <v>Jan 1900</v>
      </c>
      <c r="N1259" s="34" t="str">
        <f t="shared" si="114"/>
        <v>1/1/9999</v>
      </c>
      <c r="O1259" s="8" t="str">
        <f>IF(ISERROR(VLOOKUP($I1259,Lookup!$H$2:$I$11,2,0)),"",VLOOKUP($I1259,Lookup!$H$2:$I$11,2,0))</f>
        <v/>
      </c>
      <c r="P1259" s="8">
        <f>COUNTIF(J$4:J1259,J1259)</f>
        <v>0</v>
      </c>
      <c r="Q1259" s="8">
        <f>COUNTIF(K$4:K1259,K1259)</f>
        <v>1</v>
      </c>
    </row>
    <row r="1260" spans="1:17" x14ac:dyDescent="0.25">
      <c r="A1260" s="35">
        <f t="shared" si="115"/>
        <v>0</v>
      </c>
      <c r="B1260" s="8">
        <f t="shared" si="116"/>
        <v>0</v>
      </c>
      <c r="C1260" s="8">
        <f t="shared" si="117"/>
        <v>0</v>
      </c>
      <c r="D1260" s="38">
        <f t="shared" si="118"/>
        <v>1</v>
      </c>
      <c r="E1260" s="39">
        <f t="shared" si="119"/>
        <v>0</v>
      </c>
      <c r="M1260" s="8" t="str">
        <f>VLOOKUP(MONTH($J1260),Lookup!$A$2:$B$13,2,0)&amp;" "&amp;YEAR($J1260)</f>
        <v>Jan 1900</v>
      </c>
      <c r="N1260" s="34" t="str">
        <f t="shared" si="114"/>
        <v>1/1/9999</v>
      </c>
      <c r="O1260" s="8" t="str">
        <f>IF(ISERROR(VLOOKUP($I1260,Lookup!$H$2:$I$11,2,0)),"",VLOOKUP($I1260,Lookup!$H$2:$I$11,2,0))</f>
        <v/>
      </c>
      <c r="P1260" s="8">
        <f>COUNTIF(J$4:J1260,J1260)</f>
        <v>0</v>
      </c>
      <c r="Q1260" s="8">
        <f>COUNTIF(K$4:K1260,K1260)</f>
        <v>1</v>
      </c>
    </row>
    <row r="1261" spans="1:17" x14ac:dyDescent="0.25">
      <c r="A1261" s="35">
        <f t="shared" si="115"/>
        <v>0</v>
      </c>
      <c r="B1261" s="8">
        <f t="shared" si="116"/>
        <v>0</v>
      </c>
      <c r="C1261" s="8">
        <f t="shared" si="117"/>
        <v>0</v>
      </c>
      <c r="D1261" s="38">
        <f t="shared" si="118"/>
        <v>1</v>
      </c>
      <c r="E1261" s="39">
        <f t="shared" si="119"/>
        <v>0</v>
      </c>
      <c r="M1261" s="8" t="str">
        <f>VLOOKUP(MONTH($J1261),Lookup!$A$2:$B$13,2,0)&amp;" "&amp;YEAR($J1261)</f>
        <v>Jan 1900</v>
      </c>
      <c r="N1261" s="34" t="str">
        <f t="shared" si="114"/>
        <v>1/1/9999</v>
      </c>
      <c r="O1261" s="8" t="str">
        <f>IF(ISERROR(VLOOKUP($I1261,Lookup!$H$2:$I$11,2,0)),"",VLOOKUP($I1261,Lookup!$H$2:$I$11,2,0))</f>
        <v/>
      </c>
      <c r="P1261" s="8">
        <f>COUNTIF(J$4:J1261,J1261)</f>
        <v>0</v>
      </c>
      <c r="Q1261" s="8">
        <f>COUNTIF(K$4:K1261,K1261)</f>
        <v>1</v>
      </c>
    </row>
    <row r="1262" spans="1:17" x14ac:dyDescent="0.25">
      <c r="A1262" s="35">
        <f t="shared" si="115"/>
        <v>0</v>
      </c>
      <c r="B1262" s="8">
        <f t="shared" si="116"/>
        <v>0</v>
      </c>
      <c r="C1262" s="8">
        <f t="shared" si="117"/>
        <v>0</v>
      </c>
      <c r="D1262" s="38">
        <f t="shared" si="118"/>
        <v>1</v>
      </c>
      <c r="E1262" s="39">
        <f t="shared" si="119"/>
        <v>0</v>
      </c>
      <c r="M1262" s="8" t="str">
        <f>VLOOKUP(MONTH($J1262),Lookup!$A$2:$B$13,2,0)&amp;" "&amp;YEAR($J1262)</f>
        <v>Jan 1900</v>
      </c>
      <c r="N1262" s="34" t="str">
        <f t="shared" si="114"/>
        <v>1/1/9999</v>
      </c>
      <c r="O1262" s="8" t="str">
        <f>IF(ISERROR(VLOOKUP($I1262,Lookup!$H$2:$I$11,2,0)),"",VLOOKUP($I1262,Lookup!$H$2:$I$11,2,0))</f>
        <v/>
      </c>
      <c r="P1262" s="8">
        <f>COUNTIF(J$4:J1262,J1262)</f>
        <v>0</v>
      </c>
      <c r="Q1262" s="8">
        <f>COUNTIF(K$4:K1262,K1262)</f>
        <v>1</v>
      </c>
    </row>
    <row r="1263" spans="1:17" x14ac:dyDescent="0.25">
      <c r="A1263" s="35">
        <f t="shared" si="115"/>
        <v>0</v>
      </c>
      <c r="B1263" s="8">
        <f t="shared" si="116"/>
        <v>0</v>
      </c>
      <c r="C1263" s="8">
        <f t="shared" si="117"/>
        <v>0</v>
      </c>
      <c r="D1263" s="38">
        <f t="shared" si="118"/>
        <v>1</v>
      </c>
      <c r="E1263" s="39">
        <f t="shared" si="119"/>
        <v>0</v>
      </c>
      <c r="M1263" s="8" t="str">
        <f>VLOOKUP(MONTH($J1263),Lookup!$A$2:$B$13,2,0)&amp;" "&amp;YEAR($J1263)</f>
        <v>Jan 1900</v>
      </c>
      <c r="N1263" s="34" t="str">
        <f t="shared" si="114"/>
        <v>1/1/9999</v>
      </c>
      <c r="O1263" s="8" t="str">
        <f>IF(ISERROR(VLOOKUP($I1263,Lookup!$H$2:$I$11,2,0)),"",VLOOKUP($I1263,Lookup!$H$2:$I$11,2,0))</f>
        <v/>
      </c>
      <c r="P1263" s="8">
        <f>COUNTIF(J$4:J1263,J1263)</f>
        <v>0</v>
      </c>
      <c r="Q1263" s="8">
        <f>COUNTIF(K$4:K1263,K1263)</f>
        <v>1</v>
      </c>
    </row>
    <row r="1264" spans="1:17" x14ac:dyDescent="0.25">
      <c r="A1264" s="35">
        <f t="shared" si="115"/>
        <v>0</v>
      </c>
      <c r="B1264" s="8">
        <f t="shared" si="116"/>
        <v>0</v>
      </c>
      <c r="C1264" s="8">
        <f t="shared" si="117"/>
        <v>0</v>
      </c>
      <c r="D1264" s="38">
        <f t="shared" si="118"/>
        <v>1</v>
      </c>
      <c r="E1264" s="39">
        <f t="shared" si="119"/>
        <v>0</v>
      </c>
      <c r="M1264" s="8" t="str">
        <f>VLOOKUP(MONTH($J1264),Lookup!$A$2:$B$13,2,0)&amp;" "&amp;YEAR($J1264)</f>
        <v>Jan 1900</v>
      </c>
      <c r="N1264" s="34" t="str">
        <f t="shared" si="114"/>
        <v>1/1/9999</v>
      </c>
      <c r="O1264" s="8" t="str">
        <f>IF(ISERROR(VLOOKUP($I1264,Lookup!$H$2:$I$11,2,0)),"",VLOOKUP($I1264,Lookup!$H$2:$I$11,2,0))</f>
        <v/>
      </c>
      <c r="P1264" s="8">
        <f>COUNTIF(J$4:J1264,J1264)</f>
        <v>0</v>
      </c>
      <c r="Q1264" s="8">
        <f>COUNTIF(K$4:K1264,K1264)</f>
        <v>1</v>
      </c>
    </row>
    <row r="1265" spans="1:17" x14ac:dyDescent="0.25">
      <c r="A1265" s="35">
        <f t="shared" si="115"/>
        <v>0</v>
      </c>
      <c r="B1265" s="8">
        <f t="shared" si="116"/>
        <v>0</v>
      </c>
      <c r="C1265" s="8">
        <f t="shared" si="117"/>
        <v>0</v>
      </c>
      <c r="D1265" s="38">
        <f t="shared" si="118"/>
        <v>1</v>
      </c>
      <c r="E1265" s="39">
        <f t="shared" si="119"/>
        <v>0</v>
      </c>
      <c r="M1265" s="8" t="str">
        <f>VLOOKUP(MONTH($J1265),Lookup!$A$2:$B$13,2,0)&amp;" "&amp;YEAR($J1265)</f>
        <v>Jan 1900</v>
      </c>
      <c r="N1265" s="34" t="str">
        <f t="shared" si="114"/>
        <v>1/1/9999</v>
      </c>
      <c r="O1265" s="8" t="str">
        <f>IF(ISERROR(VLOOKUP($I1265,Lookup!$H$2:$I$11,2,0)),"",VLOOKUP($I1265,Lookup!$H$2:$I$11,2,0))</f>
        <v/>
      </c>
      <c r="P1265" s="8">
        <f>COUNTIF(J$4:J1265,J1265)</f>
        <v>0</v>
      </c>
      <c r="Q1265" s="8">
        <f>COUNTIF(K$4:K1265,K1265)</f>
        <v>1</v>
      </c>
    </row>
    <row r="1266" spans="1:17" x14ac:dyDescent="0.25">
      <c r="A1266" s="35">
        <f t="shared" si="115"/>
        <v>0</v>
      </c>
      <c r="B1266" s="8">
        <f t="shared" si="116"/>
        <v>0</v>
      </c>
      <c r="C1266" s="8">
        <f t="shared" si="117"/>
        <v>0</v>
      </c>
      <c r="D1266" s="38">
        <f t="shared" si="118"/>
        <v>1</v>
      </c>
      <c r="E1266" s="39">
        <f t="shared" si="119"/>
        <v>0</v>
      </c>
      <c r="M1266" s="8" t="str">
        <f>VLOOKUP(MONTH($J1266),Lookup!$A$2:$B$13,2,0)&amp;" "&amp;YEAR($J1266)</f>
        <v>Jan 1900</v>
      </c>
      <c r="N1266" s="34" t="str">
        <f t="shared" si="114"/>
        <v>1/1/9999</v>
      </c>
      <c r="O1266" s="8" t="str">
        <f>IF(ISERROR(VLOOKUP($I1266,Lookup!$H$2:$I$11,2,0)),"",VLOOKUP($I1266,Lookup!$H$2:$I$11,2,0))</f>
        <v/>
      </c>
      <c r="P1266" s="8">
        <f>COUNTIF(J$4:J1266,J1266)</f>
        <v>0</v>
      </c>
      <c r="Q1266" s="8">
        <f>COUNTIF(K$4:K1266,K1266)</f>
        <v>1</v>
      </c>
    </row>
    <row r="1267" spans="1:17" x14ac:dyDescent="0.25">
      <c r="A1267" s="35">
        <f t="shared" si="115"/>
        <v>0</v>
      </c>
      <c r="B1267" s="8">
        <f t="shared" si="116"/>
        <v>0</v>
      </c>
      <c r="C1267" s="8">
        <f t="shared" si="117"/>
        <v>0</v>
      </c>
      <c r="D1267" s="38">
        <f t="shared" si="118"/>
        <v>1</v>
      </c>
      <c r="E1267" s="39">
        <f t="shared" si="119"/>
        <v>0</v>
      </c>
      <c r="M1267" s="8" t="str">
        <f>VLOOKUP(MONTH($J1267),Lookup!$A$2:$B$13,2,0)&amp;" "&amp;YEAR($J1267)</f>
        <v>Jan 1900</v>
      </c>
      <c r="N1267" s="34" t="str">
        <f t="shared" si="114"/>
        <v>1/1/9999</v>
      </c>
      <c r="O1267" s="8" t="str">
        <f>IF(ISERROR(VLOOKUP($I1267,Lookup!$H$2:$I$11,2,0)),"",VLOOKUP($I1267,Lookup!$H$2:$I$11,2,0))</f>
        <v/>
      </c>
      <c r="P1267" s="8">
        <f>COUNTIF(J$4:J1267,J1267)</f>
        <v>0</v>
      </c>
      <c r="Q1267" s="8">
        <f>COUNTIF(K$4:K1267,K1267)</f>
        <v>1</v>
      </c>
    </row>
    <row r="1268" spans="1:17" x14ac:dyDescent="0.25">
      <c r="A1268" s="35">
        <f t="shared" si="115"/>
        <v>0</v>
      </c>
      <c r="B1268" s="8">
        <f t="shared" si="116"/>
        <v>0</v>
      </c>
      <c r="C1268" s="8">
        <f t="shared" si="117"/>
        <v>0</v>
      </c>
      <c r="D1268" s="38">
        <f t="shared" si="118"/>
        <v>1</v>
      </c>
      <c r="E1268" s="39">
        <f t="shared" si="119"/>
        <v>0</v>
      </c>
      <c r="M1268" s="8" t="str">
        <f>VLOOKUP(MONTH($J1268),Lookup!$A$2:$B$13,2,0)&amp;" "&amp;YEAR($J1268)</f>
        <v>Jan 1900</v>
      </c>
      <c r="N1268" s="34" t="str">
        <f t="shared" si="114"/>
        <v>1/1/9999</v>
      </c>
      <c r="O1268" s="8" t="str">
        <f>IF(ISERROR(VLOOKUP($I1268,Lookup!$H$2:$I$11,2,0)),"",VLOOKUP($I1268,Lookup!$H$2:$I$11,2,0))</f>
        <v/>
      </c>
      <c r="P1268" s="8">
        <f>COUNTIF(J$4:J1268,J1268)</f>
        <v>0</v>
      </c>
      <c r="Q1268" s="8">
        <f>COUNTIF(K$4:K1268,K1268)</f>
        <v>1</v>
      </c>
    </row>
    <row r="1269" spans="1:17" x14ac:dyDescent="0.25">
      <c r="A1269" s="35">
        <f t="shared" si="115"/>
        <v>0</v>
      </c>
      <c r="B1269" s="8">
        <f t="shared" si="116"/>
        <v>0</v>
      </c>
      <c r="C1269" s="8">
        <f t="shared" si="117"/>
        <v>0</v>
      </c>
      <c r="D1269" s="38">
        <f t="shared" si="118"/>
        <v>1</v>
      </c>
      <c r="E1269" s="39">
        <f t="shared" si="119"/>
        <v>0</v>
      </c>
      <c r="M1269" s="8" t="str">
        <f>VLOOKUP(MONTH($J1269),Lookup!$A$2:$B$13,2,0)&amp;" "&amp;YEAR($J1269)</f>
        <v>Jan 1900</v>
      </c>
      <c r="N1269" s="34" t="str">
        <f t="shared" si="114"/>
        <v>1/1/9999</v>
      </c>
      <c r="O1269" s="8" t="str">
        <f>IF(ISERROR(VLOOKUP($I1269,Lookup!$H$2:$I$11,2,0)),"",VLOOKUP($I1269,Lookup!$H$2:$I$11,2,0))</f>
        <v/>
      </c>
      <c r="P1269" s="8">
        <f>COUNTIF(J$4:J1269,J1269)</f>
        <v>0</v>
      </c>
      <c r="Q1269" s="8">
        <f>COUNTIF(K$4:K1269,K1269)</f>
        <v>1</v>
      </c>
    </row>
    <row r="1270" spans="1:17" x14ac:dyDescent="0.25">
      <c r="A1270" s="35">
        <f t="shared" si="115"/>
        <v>0</v>
      </c>
      <c r="B1270" s="8">
        <f t="shared" si="116"/>
        <v>0</v>
      </c>
      <c r="C1270" s="8">
        <f t="shared" si="117"/>
        <v>0</v>
      </c>
      <c r="D1270" s="38">
        <f t="shared" si="118"/>
        <v>1</v>
      </c>
      <c r="E1270" s="39">
        <f t="shared" si="119"/>
        <v>0</v>
      </c>
      <c r="M1270" s="8" t="str">
        <f>VLOOKUP(MONTH($J1270),Lookup!$A$2:$B$13,2,0)&amp;" "&amp;YEAR($J1270)</f>
        <v>Jan 1900</v>
      </c>
      <c r="N1270" s="34" t="str">
        <f t="shared" si="114"/>
        <v>1/1/9999</v>
      </c>
      <c r="O1270" s="8" t="str">
        <f>IF(ISERROR(VLOOKUP($I1270,Lookup!$H$2:$I$11,2,0)),"",VLOOKUP($I1270,Lookup!$H$2:$I$11,2,0))</f>
        <v/>
      </c>
      <c r="P1270" s="8">
        <f>COUNTIF(J$4:J1270,J1270)</f>
        <v>0</v>
      </c>
      <c r="Q1270" s="8">
        <f>COUNTIF(K$4:K1270,K1270)</f>
        <v>1</v>
      </c>
    </row>
    <row r="1271" spans="1:17" x14ac:dyDescent="0.25">
      <c r="A1271" s="35">
        <f t="shared" si="115"/>
        <v>0</v>
      </c>
      <c r="B1271" s="8">
        <f t="shared" si="116"/>
        <v>0</v>
      </c>
      <c r="C1271" s="8">
        <f t="shared" si="117"/>
        <v>0</v>
      </c>
      <c r="D1271" s="38">
        <f t="shared" si="118"/>
        <v>1</v>
      </c>
      <c r="E1271" s="39">
        <f t="shared" si="119"/>
        <v>0</v>
      </c>
      <c r="M1271" s="8" t="str">
        <f>VLOOKUP(MONTH($J1271),Lookup!$A$2:$B$13,2,0)&amp;" "&amp;YEAR($J1271)</f>
        <v>Jan 1900</v>
      </c>
      <c r="N1271" s="34" t="str">
        <f t="shared" si="114"/>
        <v>1/1/9999</v>
      </c>
      <c r="O1271" s="8" t="str">
        <f>IF(ISERROR(VLOOKUP($I1271,Lookup!$H$2:$I$11,2,0)),"",VLOOKUP($I1271,Lookup!$H$2:$I$11,2,0))</f>
        <v/>
      </c>
      <c r="P1271" s="8">
        <f>COUNTIF(J$4:J1271,J1271)</f>
        <v>0</v>
      </c>
      <c r="Q1271" s="8">
        <f>COUNTIF(K$4:K1271,K1271)</f>
        <v>1</v>
      </c>
    </row>
    <row r="1272" spans="1:17" x14ac:dyDescent="0.25">
      <c r="A1272" s="35">
        <f t="shared" si="115"/>
        <v>0</v>
      </c>
      <c r="B1272" s="8">
        <f t="shared" si="116"/>
        <v>0</v>
      </c>
      <c r="C1272" s="8">
        <f t="shared" si="117"/>
        <v>0</v>
      </c>
      <c r="D1272" s="38">
        <f t="shared" si="118"/>
        <v>1</v>
      </c>
      <c r="E1272" s="39">
        <f t="shared" si="119"/>
        <v>0</v>
      </c>
      <c r="M1272" s="8" t="str">
        <f>VLOOKUP(MONTH($J1272),Lookup!$A$2:$B$13,2,0)&amp;" "&amp;YEAR($J1272)</f>
        <v>Jan 1900</v>
      </c>
      <c r="N1272" s="34" t="str">
        <f t="shared" si="114"/>
        <v>1/1/9999</v>
      </c>
      <c r="O1272" s="8" t="str">
        <f>IF(ISERROR(VLOOKUP($I1272,Lookup!$H$2:$I$11,2,0)),"",VLOOKUP($I1272,Lookup!$H$2:$I$11,2,0))</f>
        <v/>
      </c>
      <c r="P1272" s="8">
        <f>COUNTIF(J$4:J1272,J1272)</f>
        <v>0</v>
      </c>
      <c r="Q1272" s="8">
        <f>COUNTIF(K$4:K1272,K1272)</f>
        <v>1</v>
      </c>
    </row>
    <row r="1273" spans="1:17" x14ac:dyDescent="0.25">
      <c r="A1273" s="35">
        <f t="shared" si="115"/>
        <v>0</v>
      </c>
      <c r="B1273" s="8">
        <f t="shared" si="116"/>
        <v>0</v>
      </c>
      <c r="C1273" s="8">
        <f t="shared" si="117"/>
        <v>0</v>
      </c>
      <c r="D1273" s="38">
        <f t="shared" si="118"/>
        <v>1</v>
      </c>
      <c r="E1273" s="39">
        <f t="shared" si="119"/>
        <v>0</v>
      </c>
      <c r="M1273" s="8" t="str">
        <f>VLOOKUP(MONTH($J1273),Lookup!$A$2:$B$13,2,0)&amp;" "&amp;YEAR($J1273)</f>
        <v>Jan 1900</v>
      </c>
      <c r="N1273" s="34" t="str">
        <f t="shared" si="114"/>
        <v>1/1/9999</v>
      </c>
      <c r="O1273" s="8" t="str">
        <f>IF(ISERROR(VLOOKUP($I1273,Lookup!$H$2:$I$11,2,0)),"",VLOOKUP($I1273,Lookup!$H$2:$I$11,2,0))</f>
        <v/>
      </c>
      <c r="P1273" s="8">
        <f>COUNTIF(J$4:J1273,J1273)</f>
        <v>0</v>
      </c>
      <c r="Q1273" s="8">
        <f>COUNTIF(K$4:K1273,K1273)</f>
        <v>1</v>
      </c>
    </row>
    <row r="1274" spans="1:17" x14ac:dyDescent="0.25">
      <c r="A1274" s="35">
        <f t="shared" si="115"/>
        <v>0</v>
      </c>
      <c r="B1274" s="8">
        <f t="shared" si="116"/>
        <v>0</v>
      </c>
      <c r="C1274" s="8">
        <f t="shared" si="117"/>
        <v>0</v>
      </c>
      <c r="D1274" s="38">
        <f t="shared" si="118"/>
        <v>1</v>
      </c>
      <c r="E1274" s="39">
        <f t="shared" si="119"/>
        <v>0</v>
      </c>
      <c r="M1274" s="8" t="str">
        <f>VLOOKUP(MONTH($J1274),Lookup!$A$2:$B$13,2,0)&amp;" "&amp;YEAR($J1274)</f>
        <v>Jan 1900</v>
      </c>
      <c r="N1274" s="34" t="str">
        <f t="shared" si="114"/>
        <v>1/1/9999</v>
      </c>
      <c r="O1274" s="8" t="str">
        <f>IF(ISERROR(VLOOKUP($I1274,Lookup!$H$2:$I$11,2,0)),"",VLOOKUP($I1274,Lookup!$H$2:$I$11,2,0))</f>
        <v/>
      </c>
      <c r="P1274" s="8">
        <f>COUNTIF(J$4:J1274,J1274)</f>
        <v>0</v>
      </c>
      <c r="Q1274" s="8">
        <f>COUNTIF(K$4:K1274,K1274)</f>
        <v>1</v>
      </c>
    </row>
    <row r="1275" spans="1:17" x14ac:dyDescent="0.25">
      <c r="A1275" s="35">
        <f t="shared" si="115"/>
        <v>0</v>
      </c>
      <c r="B1275" s="8">
        <f t="shared" si="116"/>
        <v>0</v>
      </c>
      <c r="C1275" s="8">
        <f t="shared" si="117"/>
        <v>0</v>
      </c>
      <c r="D1275" s="38">
        <f t="shared" si="118"/>
        <v>1</v>
      </c>
      <c r="E1275" s="39">
        <f t="shared" si="119"/>
        <v>0</v>
      </c>
      <c r="M1275" s="8" t="str">
        <f>VLOOKUP(MONTH($J1275),Lookup!$A$2:$B$13,2,0)&amp;" "&amp;YEAR($J1275)</f>
        <v>Jan 1900</v>
      </c>
      <c r="N1275" s="34" t="str">
        <f t="shared" si="114"/>
        <v>1/1/9999</v>
      </c>
      <c r="O1275" s="8" t="str">
        <f>IF(ISERROR(VLOOKUP($I1275,Lookup!$H$2:$I$11,2,0)),"",VLOOKUP($I1275,Lookup!$H$2:$I$11,2,0))</f>
        <v/>
      </c>
      <c r="P1275" s="8">
        <f>COUNTIF(J$4:J1275,J1275)</f>
        <v>0</v>
      </c>
      <c r="Q1275" s="8">
        <f>COUNTIF(K$4:K1275,K1275)</f>
        <v>1</v>
      </c>
    </row>
    <row r="1276" spans="1:17" x14ac:dyDescent="0.25">
      <c r="A1276" s="35">
        <f t="shared" si="115"/>
        <v>0</v>
      </c>
      <c r="B1276" s="8">
        <f t="shared" si="116"/>
        <v>0</v>
      </c>
      <c r="C1276" s="8">
        <f t="shared" si="117"/>
        <v>0</v>
      </c>
      <c r="D1276" s="38">
        <f t="shared" si="118"/>
        <v>1</v>
      </c>
      <c r="E1276" s="39">
        <f t="shared" si="119"/>
        <v>0</v>
      </c>
      <c r="M1276" s="8" t="str">
        <f>VLOOKUP(MONTH($J1276),Lookup!$A$2:$B$13,2,0)&amp;" "&amp;YEAR($J1276)</f>
        <v>Jan 1900</v>
      </c>
      <c r="N1276" s="34" t="str">
        <f t="shared" si="114"/>
        <v>1/1/9999</v>
      </c>
      <c r="O1276" s="8" t="str">
        <f>IF(ISERROR(VLOOKUP($I1276,Lookup!$H$2:$I$11,2,0)),"",VLOOKUP($I1276,Lookup!$H$2:$I$11,2,0))</f>
        <v/>
      </c>
      <c r="P1276" s="8">
        <f>COUNTIF(J$4:J1276,J1276)</f>
        <v>0</v>
      </c>
      <c r="Q1276" s="8">
        <f>COUNTIF(K$4:K1276,K1276)</f>
        <v>1</v>
      </c>
    </row>
    <row r="1277" spans="1:17" x14ac:dyDescent="0.25">
      <c r="A1277" s="35">
        <f t="shared" si="115"/>
        <v>0</v>
      </c>
      <c r="B1277" s="8">
        <f t="shared" si="116"/>
        <v>0</v>
      </c>
      <c r="C1277" s="8">
        <f t="shared" si="117"/>
        <v>0</v>
      </c>
      <c r="D1277" s="38">
        <f t="shared" si="118"/>
        <v>1</v>
      </c>
      <c r="E1277" s="39">
        <f t="shared" si="119"/>
        <v>0</v>
      </c>
      <c r="M1277" s="8" t="str">
        <f>VLOOKUP(MONTH($J1277),Lookup!$A$2:$B$13,2,0)&amp;" "&amp;YEAR($J1277)</f>
        <v>Jan 1900</v>
      </c>
      <c r="N1277" s="34" t="str">
        <f t="shared" si="114"/>
        <v>1/1/9999</v>
      </c>
      <c r="O1277" s="8" t="str">
        <f>IF(ISERROR(VLOOKUP($I1277,Lookup!$H$2:$I$11,2,0)),"",VLOOKUP($I1277,Lookup!$H$2:$I$11,2,0))</f>
        <v/>
      </c>
      <c r="P1277" s="8">
        <f>COUNTIF(J$4:J1277,J1277)</f>
        <v>0</v>
      </c>
      <c r="Q1277" s="8">
        <f>COUNTIF(K$4:K1277,K1277)</f>
        <v>1</v>
      </c>
    </row>
    <row r="1278" spans="1:17" x14ac:dyDescent="0.25">
      <c r="A1278" s="35">
        <f t="shared" si="115"/>
        <v>0</v>
      </c>
      <c r="B1278" s="8">
        <f t="shared" si="116"/>
        <v>0</v>
      </c>
      <c r="C1278" s="8">
        <f t="shared" si="117"/>
        <v>0</v>
      </c>
      <c r="D1278" s="38">
        <f t="shared" si="118"/>
        <v>1</v>
      </c>
      <c r="E1278" s="39">
        <f t="shared" si="119"/>
        <v>0</v>
      </c>
      <c r="M1278" s="8" t="str">
        <f>VLOOKUP(MONTH($J1278),Lookup!$A$2:$B$13,2,0)&amp;" "&amp;YEAR($J1278)</f>
        <v>Jan 1900</v>
      </c>
      <c r="N1278" s="34" t="str">
        <f t="shared" si="114"/>
        <v>1/1/9999</v>
      </c>
      <c r="O1278" s="8" t="str">
        <f>IF(ISERROR(VLOOKUP($I1278,Lookup!$H$2:$I$11,2,0)),"",VLOOKUP($I1278,Lookup!$H$2:$I$11,2,0))</f>
        <v/>
      </c>
      <c r="P1278" s="8">
        <f>COUNTIF(J$4:J1278,J1278)</f>
        <v>0</v>
      </c>
      <c r="Q1278" s="8">
        <f>COUNTIF(K$4:K1278,K1278)</f>
        <v>1</v>
      </c>
    </row>
    <row r="1279" spans="1:17" x14ac:dyDescent="0.25">
      <c r="A1279" s="35">
        <f t="shared" si="115"/>
        <v>0</v>
      </c>
      <c r="B1279" s="8">
        <f t="shared" si="116"/>
        <v>0</v>
      </c>
      <c r="C1279" s="8">
        <f t="shared" si="117"/>
        <v>0</v>
      </c>
      <c r="D1279" s="38">
        <f t="shared" si="118"/>
        <v>1</v>
      </c>
      <c r="E1279" s="39">
        <f t="shared" si="119"/>
        <v>0</v>
      </c>
      <c r="M1279" s="8" t="str">
        <f>VLOOKUP(MONTH($J1279),Lookup!$A$2:$B$13,2,0)&amp;" "&amp;YEAR($J1279)</f>
        <v>Jan 1900</v>
      </c>
      <c r="N1279" s="34" t="str">
        <f t="shared" si="114"/>
        <v>1/1/9999</v>
      </c>
      <c r="O1279" s="8" t="str">
        <f>IF(ISERROR(VLOOKUP($I1279,Lookup!$H$2:$I$11,2,0)),"",VLOOKUP($I1279,Lookup!$H$2:$I$11,2,0))</f>
        <v/>
      </c>
      <c r="P1279" s="8">
        <f>COUNTIF(J$4:J1279,J1279)</f>
        <v>0</v>
      </c>
      <c r="Q1279" s="8">
        <f>COUNTIF(K$4:K1279,K1279)</f>
        <v>1</v>
      </c>
    </row>
    <row r="1280" spans="1:17" x14ac:dyDescent="0.25">
      <c r="A1280" s="35">
        <f t="shared" si="115"/>
        <v>0</v>
      </c>
      <c r="B1280" s="8">
        <f t="shared" si="116"/>
        <v>0</v>
      </c>
      <c r="C1280" s="8">
        <f t="shared" si="117"/>
        <v>0</v>
      </c>
      <c r="D1280" s="38">
        <f t="shared" si="118"/>
        <v>1</v>
      </c>
      <c r="E1280" s="39">
        <f t="shared" si="119"/>
        <v>0</v>
      </c>
      <c r="M1280" s="8" t="str">
        <f>VLOOKUP(MONTH($J1280),Lookup!$A$2:$B$13,2,0)&amp;" "&amp;YEAR($J1280)</f>
        <v>Jan 1900</v>
      </c>
      <c r="N1280" s="34" t="str">
        <f t="shared" si="114"/>
        <v>1/1/9999</v>
      </c>
      <c r="O1280" s="8" t="str">
        <f>IF(ISERROR(VLOOKUP($I1280,Lookup!$H$2:$I$11,2,0)),"",VLOOKUP($I1280,Lookup!$H$2:$I$11,2,0))</f>
        <v/>
      </c>
      <c r="P1280" s="8">
        <f>COUNTIF(J$4:J1280,J1280)</f>
        <v>0</v>
      </c>
      <c r="Q1280" s="8">
        <f>COUNTIF(K$4:K1280,K1280)</f>
        <v>1</v>
      </c>
    </row>
    <row r="1281" spans="1:17" x14ac:dyDescent="0.25">
      <c r="A1281" s="35">
        <f t="shared" si="115"/>
        <v>0</v>
      </c>
      <c r="B1281" s="8">
        <f t="shared" si="116"/>
        <v>0</v>
      </c>
      <c r="C1281" s="8">
        <f t="shared" si="117"/>
        <v>0</v>
      </c>
      <c r="D1281" s="38">
        <f t="shared" si="118"/>
        <v>1</v>
      </c>
      <c r="E1281" s="39">
        <f t="shared" si="119"/>
        <v>0</v>
      </c>
      <c r="M1281" s="8" t="str">
        <f>VLOOKUP(MONTH($J1281),Lookup!$A$2:$B$13,2,0)&amp;" "&amp;YEAR($J1281)</f>
        <v>Jan 1900</v>
      </c>
      <c r="N1281" s="34" t="str">
        <f t="shared" si="114"/>
        <v>1/1/9999</v>
      </c>
      <c r="O1281" s="8" t="str">
        <f>IF(ISERROR(VLOOKUP($I1281,Lookup!$H$2:$I$11,2,0)),"",VLOOKUP($I1281,Lookup!$H$2:$I$11,2,0))</f>
        <v/>
      </c>
      <c r="P1281" s="8">
        <f>COUNTIF(J$4:J1281,J1281)</f>
        <v>0</v>
      </c>
      <c r="Q1281" s="8">
        <f>COUNTIF(K$4:K1281,K1281)</f>
        <v>1</v>
      </c>
    </row>
    <row r="1282" spans="1:17" x14ac:dyDescent="0.25">
      <c r="A1282" s="35">
        <f t="shared" si="115"/>
        <v>0</v>
      </c>
      <c r="B1282" s="8">
        <f t="shared" si="116"/>
        <v>0</v>
      </c>
      <c r="C1282" s="8">
        <f t="shared" si="117"/>
        <v>0</v>
      </c>
      <c r="D1282" s="38">
        <f t="shared" si="118"/>
        <v>1</v>
      </c>
      <c r="E1282" s="39">
        <f t="shared" si="119"/>
        <v>0</v>
      </c>
      <c r="M1282" s="8" t="str">
        <f>VLOOKUP(MONTH($J1282),Lookup!$A$2:$B$13,2,0)&amp;" "&amp;YEAR($J1282)</f>
        <v>Jan 1900</v>
      </c>
      <c r="N1282" s="34" t="str">
        <f t="shared" si="114"/>
        <v>1/1/9999</v>
      </c>
      <c r="O1282" s="8" t="str">
        <f>IF(ISERROR(VLOOKUP($I1282,Lookup!$H$2:$I$11,2,0)),"",VLOOKUP($I1282,Lookup!$H$2:$I$11,2,0))</f>
        <v/>
      </c>
      <c r="P1282" s="8">
        <f>COUNTIF(J$4:J1282,J1282)</f>
        <v>0</v>
      </c>
      <c r="Q1282" s="8">
        <f>COUNTIF(K$4:K1282,K1282)</f>
        <v>1</v>
      </c>
    </row>
    <row r="1283" spans="1:17" x14ac:dyDescent="0.25">
      <c r="A1283" s="35">
        <f t="shared" si="115"/>
        <v>0</v>
      </c>
      <c r="B1283" s="8">
        <f t="shared" si="116"/>
        <v>0</v>
      </c>
      <c r="C1283" s="8">
        <f t="shared" si="117"/>
        <v>0</v>
      </c>
      <c r="D1283" s="38">
        <f t="shared" si="118"/>
        <v>1</v>
      </c>
      <c r="E1283" s="39">
        <f t="shared" si="119"/>
        <v>0</v>
      </c>
      <c r="M1283" s="8" t="str">
        <f>VLOOKUP(MONTH($J1283),Lookup!$A$2:$B$13,2,0)&amp;" "&amp;YEAR($J1283)</f>
        <v>Jan 1900</v>
      </c>
      <c r="N1283" s="34" t="str">
        <f t="shared" si="114"/>
        <v>1/1/9999</v>
      </c>
      <c r="O1283" s="8" t="str">
        <f>IF(ISERROR(VLOOKUP($I1283,Lookup!$H$2:$I$11,2,0)),"",VLOOKUP($I1283,Lookup!$H$2:$I$11,2,0))</f>
        <v/>
      </c>
      <c r="P1283" s="8">
        <f>COUNTIF(J$4:J1283,J1283)</f>
        <v>0</v>
      </c>
      <c r="Q1283" s="8">
        <f>COUNTIF(K$4:K1283,K1283)</f>
        <v>1</v>
      </c>
    </row>
    <row r="1284" spans="1:17" x14ac:dyDescent="0.25">
      <c r="A1284" s="35">
        <f t="shared" si="115"/>
        <v>0</v>
      </c>
      <c r="B1284" s="8">
        <f t="shared" si="116"/>
        <v>0</v>
      </c>
      <c r="C1284" s="8">
        <f t="shared" si="117"/>
        <v>0</v>
      </c>
      <c r="D1284" s="38">
        <f t="shared" si="118"/>
        <v>1</v>
      </c>
      <c r="E1284" s="39">
        <f t="shared" si="119"/>
        <v>0</v>
      </c>
      <c r="M1284" s="8" t="str">
        <f>VLOOKUP(MONTH($J1284),Lookup!$A$2:$B$13,2,0)&amp;" "&amp;YEAR($J1284)</f>
        <v>Jan 1900</v>
      </c>
      <c r="N1284" s="34" t="str">
        <f t="shared" ref="N1284:N1347" si="120">IF(ISBLANK($J1284),"1/1/9999",J1284)</f>
        <v>1/1/9999</v>
      </c>
      <c r="O1284" s="8" t="str">
        <f>IF(ISERROR(VLOOKUP($I1284,Lookup!$H$2:$I$11,2,0)),"",VLOOKUP($I1284,Lookup!$H$2:$I$11,2,0))</f>
        <v/>
      </c>
      <c r="P1284" s="8">
        <f>COUNTIF(J$4:J1284,J1284)</f>
        <v>0</v>
      </c>
      <c r="Q1284" s="8">
        <f>COUNTIF(K$4:K1284,K1284)</f>
        <v>1</v>
      </c>
    </row>
    <row r="1285" spans="1:17" x14ac:dyDescent="0.25">
      <c r="A1285" s="35">
        <f t="shared" ref="A1285:A1348" si="121">K1285</f>
        <v>0</v>
      </c>
      <c r="B1285" s="8">
        <f t="shared" ref="B1285:B1348" si="122">J1285</f>
        <v>0</v>
      </c>
      <c r="C1285" s="8">
        <f t="shared" ref="C1285:C1348" si="123">L1285</f>
        <v>0</v>
      </c>
      <c r="D1285" s="38">
        <f t="shared" ref="D1285:D1348" si="124">SUM(A1285:C1285)+SUM(O1285:Q1285)</f>
        <v>1</v>
      </c>
      <c r="E1285" s="39">
        <f t="shared" ref="E1285:E1348" si="125">IF($D1285="","",COUNTIFS($F$4:$F$5000,$F1285,$D$4:$D$5000,"&gt;"&amp;$D1285))</f>
        <v>0</v>
      </c>
      <c r="M1285" s="8" t="str">
        <f>VLOOKUP(MONTH($J1285),Lookup!$A$2:$B$13,2,0)&amp;" "&amp;YEAR($J1285)</f>
        <v>Jan 1900</v>
      </c>
      <c r="N1285" s="34" t="str">
        <f t="shared" si="120"/>
        <v>1/1/9999</v>
      </c>
      <c r="O1285" s="8" t="str">
        <f>IF(ISERROR(VLOOKUP($I1285,Lookup!$H$2:$I$11,2,0)),"",VLOOKUP($I1285,Lookup!$H$2:$I$11,2,0))</f>
        <v/>
      </c>
      <c r="P1285" s="8">
        <f>COUNTIF(J$4:J1285,J1285)</f>
        <v>0</v>
      </c>
      <c r="Q1285" s="8">
        <f>COUNTIF(K$4:K1285,K1285)</f>
        <v>1</v>
      </c>
    </row>
    <row r="1286" spans="1:17" x14ac:dyDescent="0.25">
      <c r="A1286" s="35">
        <f t="shared" si="121"/>
        <v>0</v>
      </c>
      <c r="B1286" s="8">
        <f t="shared" si="122"/>
        <v>0</v>
      </c>
      <c r="C1286" s="8">
        <f t="shared" si="123"/>
        <v>0</v>
      </c>
      <c r="D1286" s="38">
        <f t="shared" si="124"/>
        <v>1</v>
      </c>
      <c r="E1286" s="39">
        <f t="shared" si="125"/>
        <v>0</v>
      </c>
      <c r="M1286" s="8" t="str">
        <f>VLOOKUP(MONTH($J1286),Lookup!$A$2:$B$13,2,0)&amp;" "&amp;YEAR($J1286)</f>
        <v>Jan 1900</v>
      </c>
      <c r="N1286" s="34" t="str">
        <f t="shared" si="120"/>
        <v>1/1/9999</v>
      </c>
      <c r="O1286" s="8" t="str">
        <f>IF(ISERROR(VLOOKUP($I1286,Lookup!$H$2:$I$11,2,0)),"",VLOOKUP($I1286,Lookup!$H$2:$I$11,2,0))</f>
        <v/>
      </c>
      <c r="P1286" s="8">
        <f>COUNTIF(J$4:J1286,J1286)</f>
        <v>0</v>
      </c>
      <c r="Q1286" s="8">
        <f>COUNTIF(K$4:K1286,K1286)</f>
        <v>1</v>
      </c>
    </row>
    <row r="1287" spans="1:17" x14ac:dyDescent="0.25">
      <c r="A1287" s="35">
        <f t="shared" si="121"/>
        <v>0</v>
      </c>
      <c r="B1287" s="8">
        <f t="shared" si="122"/>
        <v>0</v>
      </c>
      <c r="C1287" s="8">
        <f t="shared" si="123"/>
        <v>0</v>
      </c>
      <c r="D1287" s="38">
        <f t="shared" si="124"/>
        <v>1</v>
      </c>
      <c r="E1287" s="39">
        <f t="shared" si="125"/>
        <v>0</v>
      </c>
      <c r="M1287" s="8" t="str">
        <f>VLOOKUP(MONTH($J1287),Lookup!$A$2:$B$13,2,0)&amp;" "&amp;YEAR($J1287)</f>
        <v>Jan 1900</v>
      </c>
      <c r="N1287" s="34" t="str">
        <f t="shared" si="120"/>
        <v>1/1/9999</v>
      </c>
      <c r="O1287" s="8" t="str">
        <f>IF(ISERROR(VLOOKUP($I1287,Lookup!$H$2:$I$11,2,0)),"",VLOOKUP($I1287,Lookup!$H$2:$I$11,2,0))</f>
        <v/>
      </c>
      <c r="P1287" s="8">
        <f>COUNTIF(J$4:J1287,J1287)</f>
        <v>0</v>
      </c>
      <c r="Q1287" s="8">
        <f>COUNTIF(K$4:K1287,K1287)</f>
        <v>1</v>
      </c>
    </row>
    <row r="1288" spans="1:17" x14ac:dyDescent="0.25">
      <c r="A1288" s="35">
        <f t="shared" si="121"/>
        <v>0</v>
      </c>
      <c r="B1288" s="8">
        <f t="shared" si="122"/>
        <v>0</v>
      </c>
      <c r="C1288" s="8">
        <f t="shared" si="123"/>
        <v>0</v>
      </c>
      <c r="D1288" s="38">
        <f t="shared" si="124"/>
        <v>1</v>
      </c>
      <c r="E1288" s="39">
        <f t="shared" si="125"/>
        <v>0</v>
      </c>
      <c r="M1288" s="8" t="str">
        <f>VLOOKUP(MONTH($J1288),Lookup!$A$2:$B$13,2,0)&amp;" "&amp;YEAR($J1288)</f>
        <v>Jan 1900</v>
      </c>
      <c r="N1288" s="34" t="str">
        <f t="shared" si="120"/>
        <v>1/1/9999</v>
      </c>
      <c r="O1288" s="8" t="str">
        <f>IF(ISERROR(VLOOKUP($I1288,Lookup!$H$2:$I$11,2,0)),"",VLOOKUP($I1288,Lookup!$H$2:$I$11,2,0))</f>
        <v/>
      </c>
      <c r="P1288" s="8">
        <f>COUNTIF(J$4:J1288,J1288)</f>
        <v>0</v>
      </c>
      <c r="Q1288" s="8">
        <f>COUNTIF(K$4:K1288,K1288)</f>
        <v>1</v>
      </c>
    </row>
    <row r="1289" spans="1:17" x14ac:dyDescent="0.25">
      <c r="A1289" s="35">
        <f t="shared" si="121"/>
        <v>0</v>
      </c>
      <c r="B1289" s="8">
        <f t="shared" si="122"/>
        <v>0</v>
      </c>
      <c r="C1289" s="8">
        <f t="shared" si="123"/>
        <v>0</v>
      </c>
      <c r="D1289" s="38">
        <f t="shared" si="124"/>
        <v>1</v>
      </c>
      <c r="E1289" s="39">
        <f t="shared" si="125"/>
        <v>0</v>
      </c>
      <c r="M1289" s="8" t="str">
        <f>VLOOKUP(MONTH($J1289),Lookup!$A$2:$B$13,2,0)&amp;" "&amp;YEAR($J1289)</f>
        <v>Jan 1900</v>
      </c>
      <c r="N1289" s="34" t="str">
        <f t="shared" si="120"/>
        <v>1/1/9999</v>
      </c>
      <c r="O1289" s="8" t="str">
        <f>IF(ISERROR(VLOOKUP($I1289,Lookup!$H$2:$I$11,2,0)),"",VLOOKUP($I1289,Lookup!$H$2:$I$11,2,0))</f>
        <v/>
      </c>
      <c r="P1289" s="8">
        <f>COUNTIF(J$4:J1289,J1289)</f>
        <v>0</v>
      </c>
      <c r="Q1289" s="8">
        <f>COUNTIF(K$4:K1289,K1289)</f>
        <v>1</v>
      </c>
    </row>
    <row r="1290" spans="1:17" x14ac:dyDescent="0.25">
      <c r="A1290" s="35">
        <f t="shared" si="121"/>
        <v>0</v>
      </c>
      <c r="B1290" s="8">
        <f t="shared" si="122"/>
        <v>0</v>
      </c>
      <c r="C1290" s="8">
        <f t="shared" si="123"/>
        <v>0</v>
      </c>
      <c r="D1290" s="38">
        <f t="shared" si="124"/>
        <v>1</v>
      </c>
      <c r="E1290" s="39">
        <f t="shared" si="125"/>
        <v>0</v>
      </c>
      <c r="M1290" s="8" t="str">
        <f>VLOOKUP(MONTH($J1290),Lookup!$A$2:$B$13,2,0)&amp;" "&amp;YEAR($J1290)</f>
        <v>Jan 1900</v>
      </c>
      <c r="N1290" s="34" t="str">
        <f t="shared" si="120"/>
        <v>1/1/9999</v>
      </c>
      <c r="O1290" s="8" t="str">
        <f>IF(ISERROR(VLOOKUP($I1290,Lookup!$H$2:$I$11,2,0)),"",VLOOKUP($I1290,Lookup!$H$2:$I$11,2,0))</f>
        <v/>
      </c>
      <c r="P1290" s="8">
        <f>COUNTIF(J$4:J1290,J1290)</f>
        <v>0</v>
      </c>
      <c r="Q1290" s="8">
        <f>COUNTIF(K$4:K1290,K1290)</f>
        <v>1</v>
      </c>
    </row>
    <row r="1291" spans="1:17" x14ac:dyDescent="0.25">
      <c r="A1291" s="35">
        <f t="shared" si="121"/>
        <v>0</v>
      </c>
      <c r="B1291" s="8">
        <f t="shared" si="122"/>
        <v>0</v>
      </c>
      <c r="C1291" s="8">
        <f t="shared" si="123"/>
        <v>0</v>
      </c>
      <c r="D1291" s="38">
        <f t="shared" si="124"/>
        <v>1</v>
      </c>
      <c r="E1291" s="39">
        <f t="shared" si="125"/>
        <v>0</v>
      </c>
      <c r="M1291" s="8" t="str">
        <f>VLOOKUP(MONTH($J1291),Lookup!$A$2:$B$13,2,0)&amp;" "&amp;YEAR($J1291)</f>
        <v>Jan 1900</v>
      </c>
      <c r="N1291" s="34" t="str">
        <f t="shared" si="120"/>
        <v>1/1/9999</v>
      </c>
      <c r="O1291" s="8" t="str">
        <f>IF(ISERROR(VLOOKUP($I1291,Lookup!$H$2:$I$11,2,0)),"",VLOOKUP($I1291,Lookup!$H$2:$I$11,2,0))</f>
        <v/>
      </c>
      <c r="P1291" s="8">
        <f>COUNTIF(J$4:J1291,J1291)</f>
        <v>0</v>
      </c>
      <c r="Q1291" s="8">
        <f>COUNTIF(K$4:K1291,K1291)</f>
        <v>1</v>
      </c>
    </row>
    <row r="1292" spans="1:17" x14ac:dyDescent="0.25">
      <c r="A1292" s="35">
        <f t="shared" si="121"/>
        <v>0</v>
      </c>
      <c r="B1292" s="8">
        <f t="shared" si="122"/>
        <v>0</v>
      </c>
      <c r="C1292" s="8">
        <f t="shared" si="123"/>
        <v>0</v>
      </c>
      <c r="D1292" s="38">
        <f t="shared" si="124"/>
        <v>1</v>
      </c>
      <c r="E1292" s="39">
        <f t="shared" si="125"/>
        <v>0</v>
      </c>
      <c r="M1292" s="8" t="str">
        <f>VLOOKUP(MONTH($J1292),Lookup!$A$2:$B$13,2,0)&amp;" "&amp;YEAR($J1292)</f>
        <v>Jan 1900</v>
      </c>
      <c r="N1292" s="34" t="str">
        <f t="shared" si="120"/>
        <v>1/1/9999</v>
      </c>
      <c r="O1292" s="8" t="str">
        <f>IF(ISERROR(VLOOKUP($I1292,Lookup!$H$2:$I$11,2,0)),"",VLOOKUP($I1292,Lookup!$H$2:$I$11,2,0))</f>
        <v/>
      </c>
      <c r="P1292" s="8">
        <f>COUNTIF(J$4:J1292,J1292)</f>
        <v>0</v>
      </c>
      <c r="Q1292" s="8">
        <f>COUNTIF(K$4:K1292,K1292)</f>
        <v>1</v>
      </c>
    </row>
    <row r="1293" spans="1:17" x14ac:dyDescent="0.25">
      <c r="A1293" s="35">
        <f t="shared" si="121"/>
        <v>0</v>
      </c>
      <c r="B1293" s="8">
        <f t="shared" si="122"/>
        <v>0</v>
      </c>
      <c r="C1293" s="8">
        <f t="shared" si="123"/>
        <v>0</v>
      </c>
      <c r="D1293" s="38">
        <f t="shared" si="124"/>
        <v>1</v>
      </c>
      <c r="E1293" s="39">
        <f t="shared" si="125"/>
        <v>0</v>
      </c>
      <c r="M1293" s="8" t="str">
        <f>VLOOKUP(MONTH($J1293),Lookup!$A$2:$B$13,2,0)&amp;" "&amp;YEAR($J1293)</f>
        <v>Jan 1900</v>
      </c>
      <c r="N1293" s="34" t="str">
        <f t="shared" si="120"/>
        <v>1/1/9999</v>
      </c>
      <c r="O1293" s="8" t="str">
        <f>IF(ISERROR(VLOOKUP($I1293,Lookup!$H$2:$I$11,2,0)),"",VLOOKUP($I1293,Lookup!$H$2:$I$11,2,0))</f>
        <v/>
      </c>
      <c r="P1293" s="8">
        <f>COUNTIF(J$4:J1293,J1293)</f>
        <v>0</v>
      </c>
      <c r="Q1293" s="8">
        <f>COUNTIF(K$4:K1293,K1293)</f>
        <v>1</v>
      </c>
    </row>
    <row r="1294" spans="1:17" x14ac:dyDescent="0.25">
      <c r="A1294" s="35">
        <f t="shared" si="121"/>
        <v>0</v>
      </c>
      <c r="B1294" s="8">
        <f t="shared" si="122"/>
        <v>0</v>
      </c>
      <c r="C1294" s="8">
        <f t="shared" si="123"/>
        <v>0</v>
      </c>
      <c r="D1294" s="38">
        <f t="shared" si="124"/>
        <v>1</v>
      </c>
      <c r="E1294" s="39">
        <f t="shared" si="125"/>
        <v>0</v>
      </c>
      <c r="M1294" s="8" t="str">
        <f>VLOOKUP(MONTH($J1294),Lookup!$A$2:$B$13,2,0)&amp;" "&amp;YEAR($J1294)</f>
        <v>Jan 1900</v>
      </c>
      <c r="N1294" s="34" t="str">
        <f t="shared" si="120"/>
        <v>1/1/9999</v>
      </c>
      <c r="O1294" s="8" t="str">
        <f>IF(ISERROR(VLOOKUP($I1294,Lookup!$H$2:$I$11,2,0)),"",VLOOKUP($I1294,Lookup!$H$2:$I$11,2,0))</f>
        <v/>
      </c>
      <c r="P1294" s="8">
        <f>COUNTIF(J$4:J1294,J1294)</f>
        <v>0</v>
      </c>
      <c r="Q1294" s="8">
        <f>COUNTIF(K$4:K1294,K1294)</f>
        <v>1</v>
      </c>
    </row>
    <row r="1295" spans="1:17" x14ac:dyDescent="0.25">
      <c r="A1295" s="35">
        <f t="shared" si="121"/>
        <v>0</v>
      </c>
      <c r="B1295" s="8">
        <f t="shared" si="122"/>
        <v>0</v>
      </c>
      <c r="C1295" s="8">
        <f t="shared" si="123"/>
        <v>0</v>
      </c>
      <c r="D1295" s="38">
        <f t="shared" si="124"/>
        <v>1</v>
      </c>
      <c r="E1295" s="39">
        <f t="shared" si="125"/>
        <v>0</v>
      </c>
      <c r="M1295" s="8" t="str">
        <f>VLOOKUP(MONTH($J1295),Lookup!$A$2:$B$13,2,0)&amp;" "&amp;YEAR($J1295)</f>
        <v>Jan 1900</v>
      </c>
      <c r="N1295" s="34" t="str">
        <f t="shared" si="120"/>
        <v>1/1/9999</v>
      </c>
      <c r="O1295" s="8" t="str">
        <f>IF(ISERROR(VLOOKUP($I1295,Lookup!$H$2:$I$11,2,0)),"",VLOOKUP($I1295,Lookup!$H$2:$I$11,2,0))</f>
        <v/>
      </c>
      <c r="P1295" s="8">
        <f>COUNTIF(J$4:J1295,J1295)</f>
        <v>0</v>
      </c>
      <c r="Q1295" s="8">
        <f>COUNTIF(K$4:K1295,K1295)</f>
        <v>1</v>
      </c>
    </row>
    <row r="1296" spans="1:17" x14ac:dyDescent="0.25">
      <c r="A1296" s="35">
        <f t="shared" si="121"/>
        <v>0</v>
      </c>
      <c r="B1296" s="8">
        <f t="shared" si="122"/>
        <v>0</v>
      </c>
      <c r="C1296" s="8">
        <f t="shared" si="123"/>
        <v>0</v>
      </c>
      <c r="D1296" s="38">
        <f t="shared" si="124"/>
        <v>1</v>
      </c>
      <c r="E1296" s="39">
        <f t="shared" si="125"/>
        <v>0</v>
      </c>
      <c r="M1296" s="8" t="str">
        <f>VLOOKUP(MONTH($J1296),Lookup!$A$2:$B$13,2,0)&amp;" "&amp;YEAR($J1296)</f>
        <v>Jan 1900</v>
      </c>
      <c r="N1296" s="34" t="str">
        <f t="shared" si="120"/>
        <v>1/1/9999</v>
      </c>
      <c r="O1296" s="8" t="str">
        <f>IF(ISERROR(VLOOKUP($I1296,Lookup!$H$2:$I$11,2,0)),"",VLOOKUP($I1296,Lookup!$H$2:$I$11,2,0))</f>
        <v/>
      </c>
      <c r="P1296" s="8">
        <f>COUNTIF(J$4:J1296,J1296)</f>
        <v>0</v>
      </c>
      <c r="Q1296" s="8">
        <f>COUNTIF(K$4:K1296,K1296)</f>
        <v>1</v>
      </c>
    </row>
    <row r="1297" spans="1:17" x14ac:dyDescent="0.25">
      <c r="A1297" s="35">
        <f t="shared" si="121"/>
        <v>0</v>
      </c>
      <c r="B1297" s="8">
        <f t="shared" si="122"/>
        <v>0</v>
      </c>
      <c r="C1297" s="8">
        <f t="shared" si="123"/>
        <v>0</v>
      </c>
      <c r="D1297" s="38">
        <f t="shared" si="124"/>
        <v>1</v>
      </c>
      <c r="E1297" s="39">
        <f t="shared" si="125"/>
        <v>0</v>
      </c>
      <c r="M1297" s="8" t="str">
        <f>VLOOKUP(MONTH($J1297),Lookup!$A$2:$B$13,2,0)&amp;" "&amp;YEAR($J1297)</f>
        <v>Jan 1900</v>
      </c>
      <c r="N1297" s="34" t="str">
        <f t="shared" si="120"/>
        <v>1/1/9999</v>
      </c>
      <c r="O1297" s="8" t="str">
        <f>IF(ISERROR(VLOOKUP($I1297,Lookup!$H$2:$I$11,2,0)),"",VLOOKUP($I1297,Lookup!$H$2:$I$11,2,0))</f>
        <v/>
      </c>
      <c r="P1297" s="8">
        <f>COUNTIF(J$4:J1297,J1297)</f>
        <v>0</v>
      </c>
      <c r="Q1297" s="8">
        <f>COUNTIF(K$4:K1297,K1297)</f>
        <v>1</v>
      </c>
    </row>
    <row r="1298" spans="1:17" x14ac:dyDescent="0.25">
      <c r="A1298" s="35">
        <f t="shared" si="121"/>
        <v>0</v>
      </c>
      <c r="B1298" s="8">
        <f t="shared" si="122"/>
        <v>0</v>
      </c>
      <c r="C1298" s="8">
        <f t="shared" si="123"/>
        <v>0</v>
      </c>
      <c r="D1298" s="38">
        <f t="shared" si="124"/>
        <v>1</v>
      </c>
      <c r="E1298" s="39">
        <f t="shared" si="125"/>
        <v>0</v>
      </c>
      <c r="M1298" s="8" t="str">
        <f>VLOOKUP(MONTH($J1298),Lookup!$A$2:$B$13,2,0)&amp;" "&amp;YEAR($J1298)</f>
        <v>Jan 1900</v>
      </c>
      <c r="N1298" s="34" t="str">
        <f t="shared" si="120"/>
        <v>1/1/9999</v>
      </c>
      <c r="O1298" s="8" t="str">
        <f>IF(ISERROR(VLOOKUP($I1298,Lookup!$H$2:$I$11,2,0)),"",VLOOKUP($I1298,Lookup!$H$2:$I$11,2,0))</f>
        <v/>
      </c>
      <c r="P1298" s="8">
        <f>COUNTIF(J$4:J1298,J1298)</f>
        <v>0</v>
      </c>
      <c r="Q1298" s="8">
        <f>COUNTIF(K$4:K1298,K1298)</f>
        <v>1</v>
      </c>
    </row>
    <row r="1299" spans="1:17" x14ac:dyDescent="0.25">
      <c r="A1299" s="35">
        <f t="shared" si="121"/>
        <v>0</v>
      </c>
      <c r="B1299" s="8">
        <f t="shared" si="122"/>
        <v>0</v>
      </c>
      <c r="C1299" s="8">
        <f t="shared" si="123"/>
        <v>0</v>
      </c>
      <c r="D1299" s="38">
        <f t="shared" si="124"/>
        <v>1</v>
      </c>
      <c r="E1299" s="39">
        <f t="shared" si="125"/>
        <v>0</v>
      </c>
      <c r="M1299" s="8" t="str">
        <f>VLOOKUP(MONTH($J1299),Lookup!$A$2:$B$13,2,0)&amp;" "&amp;YEAR($J1299)</f>
        <v>Jan 1900</v>
      </c>
      <c r="N1299" s="34" t="str">
        <f t="shared" si="120"/>
        <v>1/1/9999</v>
      </c>
      <c r="O1299" s="8" t="str">
        <f>IF(ISERROR(VLOOKUP($I1299,Lookup!$H$2:$I$11,2,0)),"",VLOOKUP($I1299,Lookup!$H$2:$I$11,2,0))</f>
        <v/>
      </c>
      <c r="P1299" s="8">
        <f>COUNTIF(J$4:J1299,J1299)</f>
        <v>0</v>
      </c>
      <c r="Q1299" s="8">
        <f>COUNTIF(K$4:K1299,K1299)</f>
        <v>1</v>
      </c>
    </row>
    <row r="1300" spans="1:17" x14ac:dyDescent="0.25">
      <c r="A1300" s="35">
        <f t="shared" si="121"/>
        <v>0</v>
      </c>
      <c r="B1300" s="8">
        <f t="shared" si="122"/>
        <v>0</v>
      </c>
      <c r="C1300" s="8">
        <f t="shared" si="123"/>
        <v>0</v>
      </c>
      <c r="D1300" s="38">
        <f t="shared" si="124"/>
        <v>1</v>
      </c>
      <c r="E1300" s="39">
        <f t="shared" si="125"/>
        <v>0</v>
      </c>
      <c r="M1300" s="8" t="str">
        <f>VLOOKUP(MONTH($J1300),Lookup!$A$2:$B$13,2,0)&amp;" "&amp;YEAR($J1300)</f>
        <v>Jan 1900</v>
      </c>
      <c r="N1300" s="34" t="str">
        <f t="shared" si="120"/>
        <v>1/1/9999</v>
      </c>
      <c r="O1300" s="8" t="str">
        <f>IF(ISERROR(VLOOKUP($I1300,Lookup!$H$2:$I$11,2,0)),"",VLOOKUP($I1300,Lookup!$H$2:$I$11,2,0))</f>
        <v/>
      </c>
      <c r="P1300" s="8">
        <f>COUNTIF(J$4:J1300,J1300)</f>
        <v>0</v>
      </c>
      <c r="Q1300" s="8">
        <f>COUNTIF(K$4:K1300,K1300)</f>
        <v>1</v>
      </c>
    </row>
    <row r="1301" spans="1:17" x14ac:dyDescent="0.25">
      <c r="A1301" s="35">
        <f t="shared" si="121"/>
        <v>0</v>
      </c>
      <c r="B1301" s="8">
        <f t="shared" si="122"/>
        <v>0</v>
      </c>
      <c r="C1301" s="8">
        <f t="shared" si="123"/>
        <v>0</v>
      </c>
      <c r="D1301" s="38">
        <f t="shared" si="124"/>
        <v>1</v>
      </c>
      <c r="E1301" s="39">
        <f t="shared" si="125"/>
        <v>0</v>
      </c>
      <c r="M1301" s="8" t="str">
        <f>VLOOKUP(MONTH($J1301),Lookup!$A$2:$B$13,2,0)&amp;" "&amp;YEAR($J1301)</f>
        <v>Jan 1900</v>
      </c>
      <c r="N1301" s="34" t="str">
        <f t="shared" si="120"/>
        <v>1/1/9999</v>
      </c>
      <c r="O1301" s="8" t="str">
        <f>IF(ISERROR(VLOOKUP($I1301,Lookup!$H$2:$I$11,2,0)),"",VLOOKUP($I1301,Lookup!$H$2:$I$11,2,0))</f>
        <v/>
      </c>
      <c r="P1301" s="8">
        <f>COUNTIF(J$4:J1301,J1301)</f>
        <v>0</v>
      </c>
      <c r="Q1301" s="8">
        <f>COUNTIF(K$4:K1301,K1301)</f>
        <v>1</v>
      </c>
    </row>
    <row r="1302" spans="1:17" x14ac:dyDescent="0.25">
      <c r="A1302" s="35">
        <f t="shared" si="121"/>
        <v>0</v>
      </c>
      <c r="B1302" s="8">
        <f t="shared" si="122"/>
        <v>0</v>
      </c>
      <c r="C1302" s="8">
        <f t="shared" si="123"/>
        <v>0</v>
      </c>
      <c r="D1302" s="38">
        <f t="shared" si="124"/>
        <v>1</v>
      </c>
      <c r="E1302" s="39">
        <f t="shared" si="125"/>
        <v>0</v>
      </c>
      <c r="M1302" s="8" t="str">
        <f>VLOOKUP(MONTH($J1302),Lookup!$A$2:$B$13,2,0)&amp;" "&amp;YEAR($J1302)</f>
        <v>Jan 1900</v>
      </c>
      <c r="N1302" s="34" t="str">
        <f t="shared" si="120"/>
        <v>1/1/9999</v>
      </c>
      <c r="O1302" s="8" t="str">
        <f>IF(ISERROR(VLOOKUP($I1302,Lookup!$H$2:$I$11,2,0)),"",VLOOKUP($I1302,Lookup!$H$2:$I$11,2,0))</f>
        <v/>
      </c>
      <c r="P1302" s="8">
        <f>COUNTIF(J$4:J1302,J1302)</f>
        <v>0</v>
      </c>
      <c r="Q1302" s="8">
        <f>COUNTIF(K$4:K1302,K1302)</f>
        <v>1</v>
      </c>
    </row>
    <row r="1303" spans="1:17" x14ac:dyDescent="0.25">
      <c r="A1303" s="35">
        <f t="shared" si="121"/>
        <v>0</v>
      </c>
      <c r="B1303" s="8">
        <f t="shared" si="122"/>
        <v>0</v>
      </c>
      <c r="C1303" s="8">
        <f t="shared" si="123"/>
        <v>0</v>
      </c>
      <c r="D1303" s="38">
        <f t="shared" si="124"/>
        <v>1</v>
      </c>
      <c r="E1303" s="39">
        <f t="shared" si="125"/>
        <v>0</v>
      </c>
      <c r="M1303" s="8" t="str">
        <f>VLOOKUP(MONTH($J1303),Lookup!$A$2:$B$13,2,0)&amp;" "&amp;YEAR($J1303)</f>
        <v>Jan 1900</v>
      </c>
      <c r="N1303" s="34" t="str">
        <f t="shared" si="120"/>
        <v>1/1/9999</v>
      </c>
      <c r="O1303" s="8" t="str">
        <f>IF(ISERROR(VLOOKUP($I1303,Lookup!$H$2:$I$11,2,0)),"",VLOOKUP($I1303,Lookup!$H$2:$I$11,2,0))</f>
        <v/>
      </c>
      <c r="P1303" s="8">
        <f>COUNTIF(J$4:J1303,J1303)</f>
        <v>0</v>
      </c>
      <c r="Q1303" s="8">
        <f>COUNTIF(K$4:K1303,K1303)</f>
        <v>1</v>
      </c>
    </row>
    <row r="1304" spans="1:17" x14ac:dyDescent="0.25">
      <c r="A1304" s="35">
        <f t="shared" si="121"/>
        <v>0</v>
      </c>
      <c r="B1304" s="8">
        <f t="shared" si="122"/>
        <v>0</v>
      </c>
      <c r="C1304" s="8">
        <f t="shared" si="123"/>
        <v>0</v>
      </c>
      <c r="D1304" s="38">
        <f t="shared" si="124"/>
        <v>1</v>
      </c>
      <c r="E1304" s="39">
        <f t="shared" si="125"/>
        <v>0</v>
      </c>
      <c r="M1304" s="8" t="str">
        <f>VLOOKUP(MONTH($J1304),Lookup!$A$2:$B$13,2,0)&amp;" "&amp;YEAR($J1304)</f>
        <v>Jan 1900</v>
      </c>
      <c r="N1304" s="34" t="str">
        <f t="shared" si="120"/>
        <v>1/1/9999</v>
      </c>
      <c r="O1304" s="8" t="str">
        <f>IF(ISERROR(VLOOKUP($I1304,Lookup!$H$2:$I$11,2,0)),"",VLOOKUP($I1304,Lookup!$H$2:$I$11,2,0))</f>
        <v/>
      </c>
      <c r="P1304" s="8">
        <f>COUNTIF(J$4:J1304,J1304)</f>
        <v>0</v>
      </c>
      <c r="Q1304" s="8">
        <f>COUNTIF(K$4:K1304,K1304)</f>
        <v>1</v>
      </c>
    </row>
    <row r="1305" spans="1:17" x14ac:dyDescent="0.25">
      <c r="A1305" s="35">
        <f t="shared" si="121"/>
        <v>0</v>
      </c>
      <c r="B1305" s="8">
        <f t="shared" si="122"/>
        <v>0</v>
      </c>
      <c r="C1305" s="8">
        <f t="shared" si="123"/>
        <v>0</v>
      </c>
      <c r="D1305" s="38">
        <f t="shared" si="124"/>
        <v>1</v>
      </c>
      <c r="E1305" s="39">
        <f t="shared" si="125"/>
        <v>0</v>
      </c>
      <c r="M1305" s="8" t="str">
        <f>VLOOKUP(MONTH($J1305),Lookup!$A$2:$B$13,2,0)&amp;" "&amp;YEAR($J1305)</f>
        <v>Jan 1900</v>
      </c>
      <c r="N1305" s="34" t="str">
        <f t="shared" si="120"/>
        <v>1/1/9999</v>
      </c>
      <c r="O1305" s="8" t="str">
        <f>IF(ISERROR(VLOOKUP($I1305,Lookup!$H$2:$I$11,2,0)),"",VLOOKUP($I1305,Lookup!$H$2:$I$11,2,0))</f>
        <v/>
      </c>
      <c r="P1305" s="8">
        <f>COUNTIF(J$4:J1305,J1305)</f>
        <v>0</v>
      </c>
      <c r="Q1305" s="8">
        <f>COUNTIF(K$4:K1305,K1305)</f>
        <v>1</v>
      </c>
    </row>
    <row r="1306" spans="1:17" x14ac:dyDescent="0.25">
      <c r="A1306" s="35">
        <f t="shared" si="121"/>
        <v>0</v>
      </c>
      <c r="B1306" s="8">
        <f t="shared" si="122"/>
        <v>0</v>
      </c>
      <c r="C1306" s="8">
        <f t="shared" si="123"/>
        <v>0</v>
      </c>
      <c r="D1306" s="38">
        <f t="shared" si="124"/>
        <v>1</v>
      </c>
      <c r="E1306" s="39">
        <f t="shared" si="125"/>
        <v>0</v>
      </c>
      <c r="M1306" s="8" t="str">
        <f>VLOOKUP(MONTH($J1306),Lookup!$A$2:$B$13,2,0)&amp;" "&amp;YEAR($J1306)</f>
        <v>Jan 1900</v>
      </c>
      <c r="N1306" s="34" t="str">
        <f t="shared" si="120"/>
        <v>1/1/9999</v>
      </c>
      <c r="O1306" s="8" t="str">
        <f>IF(ISERROR(VLOOKUP($I1306,Lookup!$H$2:$I$11,2,0)),"",VLOOKUP($I1306,Lookup!$H$2:$I$11,2,0))</f>
        <v/>
      </c>
      <c r="P1306" s="8">
        <f>COUNTIF(J$4:J1306,J1306)</f>
        <v>0</v>
      </c>
      <c r="Q1306" s="8">
        <f>COUNTIF(K$4:K1306,K1306)</f>
        <v>1</v>
      </c>
    </row>
    <row r="1307" spans="1:17" x14ac:dyDescent="0.25">
      <c r="A1307" s="35">
        <f t="shared" si="121"/>
        <v>0</v>
      </c>
      <c r="B1307" s="8">
        <f t="shared" si="122"/>
        <v>0</v>
      </c>
      <c r="C1307" s="8">
        <f t="shared" si="123"/>
        <v>0</v>
      </c>
      <c r="D1307" s="38">
        <f t="shared" si="124"/>
        <v>1</v>
      </c>
      <c r="E1307" s="39">
        <f t="shared" si="125"/>
        <v>0</v>
      </c>
      <c r="M1307" s="8" t="str">
        <f>VLOOKUP(MONTH($J1307),Lookup!$A$2:$B$13,2,0)&amp;" "&amp;YEAR($J1307)</f>
        <v>Jan 1900</v>
      </c>
      <c r="N1307" s="34" t="str">
        <f t="shared" si="120"/>
        <v>1/1/9999</v>
      </c>
      <c r="O1307" s="8" t="str">
        <f>IF(ISERROR(VLOOKUP($I1307,Lookup!$H$2:$I$11,2,0)),"",VLOOKUP($I1307,Lookup!$H$2:$I$11,2,0))</f>
        <v/>
      </c>
      <c r="P1307" s="8">
        <f>COUNTIF(J$4:J1307,J1307)</f>
        <v>0</v>
      </c>
      <c r="Q1307" s="8">
        <f>COUNTIF(K$4:K1307,K1307)</f>
        <v>1</v>
      </c>
    </row>
    <row r="1308" spans="1:17" x14ac:dyDescent="0.25">
      <c r="A1308" s="35">
        <f t="shared" si="121"/>
        <v>0</v>
      </c>
      <c r="B1308" s="8">
        <f t="shared" si="122"/>
        <v>0</v>
      </c>
      <c r="C1308" s="8">
        <f t="shared" si="123"/>
        <v>0</v>
      </c>
      <c r="D1308" s="38">
        <f t="shared" si="124"/>
        <v>1</v>
      </c>
      <c r="E1308" s="39">
        <f t="shared" si="125"/>
        <v>0</v>
      </c>
      <c r="M1308" s="8" t="str">
        <f>VLOOKUP(MONTH($J1308),Lookup!$A$2:$B$13,2,0)&amp;" "&amp;YEAR($J1308)</f>
        <v>Jan 1900</v>
      </c>
      <c r="N1308" s="34" t="str">
        <f t="shared" si="120"/>
        <v>1/1/9999</v>
      </c>
      <c r="O1308" s="8" t="str">
        <f>IF(ISERROR(VLOOKUP($I1308,Lookup!$H$2:$I$11,2,0)),"",VLOOKUP($I1308,Lookup!$H$2:$I$11,2,0))</f>
        <v/>
      </c>
      <c r="P1308" s="8">
        <f>COUNTIF(J$4:J1308,J1308)</f>
        <v>0</v>
      </c>
      <c r="Q1308" s="8">
        <f>COUNTIF(K$4:K1308,K1308)</f>
        <v>1</v>
      </c>
    </row>
    <row r="1309" spans="1:17" x14ac:dyDescent="0.25">
      <c r="A1309" s="35">
        <f t="shared" si="121"/>
        <v>0</v>
      </c>
      <c r="B1309" s="8">
        <f t="shared" si="122"/>
        <v>0</v>
      </c>
      <c r="C1309" s="8">
        <f t="shared" si="123"/>
        <v>0</v>
      </c>
      <c r="D1309" s="38">
        <f t="shared" si="124"/>
        <v>1</v>
      </c>
      <c r="E1309" s="39">
        <f t="shared" si="125"/>
        <v>0</v>
      </c>
      <c r="M1309" s="8" t="str">
        <f>VLOOKUP(MONTH($J1309),Lookup!$A$2:$B$13,2,0)&amp;" "&amp;YEAR($J1309)</f>
        <v>Jan 1900</v>
      </c>
      <c r="N1309" s="34" t="str">
        <f t="shared" si="120"/>
        <v>1/1/9999</v>
      </c>
      <c r="O1309" s="8" t="str">
        <f>IF(ISERROR(VLOOKUP($I1309,Lookup!$H$2:$I$11,2,0)),"",VLOOKUP($I1309,Lookup!$H$2:$I$11,2,0))</f>
        <v/>
      </c>
      <c r="P1309" s="8">
        <f>COUNTIF(J$4:J1309,J1309)</f>
        <v>0</v>
      </c>
      <c r="Q1309" s="8">
        <f>COUNTIF(K$4:K1309,K1309)</f>
        <v>1</v>
      </c>
    </row>
    <row r="1310" spans="1:17" x14ac:dyDescent="0.25">
      <c r="A1310" s="35">
        <f t="shared" si="121"/>
        <v>0</v>
      </c>
      <c r="B1310" s="8">
        <f t="shared" si="122"/>
        <v>0</v>
      </c>
      <c r="C1310" s="8">
        <f t="shared" si="123"/>
        <v>0</v>
      </c>
      <c r="D1310" s="38">
        <f t="shared" si="124"/>
        <v>1</v>
      </c>
      <c r="E1310" s="39">
        <f t="shared" si="125"/>
        <v>0</v>
      </c>
      <c r="M1310" s="8" t="str">
        <f>VLOOKUP(MONTH($J1310),Lookup!$A$2:$B$13,2,0)&amp;" "&amp;YEAR($J1310)</f>
        <v>Jan 1900</v>
      </c>
      <c r="N1310" s="34" t="str">
        <f t="shared" si="120"/>
        <v>1/1/9999</v>
      </c>
      <c r="O1310" s="8" t="str">
        <f>IF(ISERROR(VLOOKUP($I1310,Lookup!$H$2:$I$11,2,0)),"",VLOOKUP($I1310,Lookup!$H$2:$I$11,2,0))</f>
        <v/>
      </c>
      <c r="P1310" s="8">
        <f>COUNTIF(J$4:J1310,J1310)</f>
        <v>0</v>
      </c>
      <c r="Q1310" s="8">
        <f>COUNTIF(K$4:K1310,K1310)</f>
        <v>1</v>
      </c>
    </row>
    <row r="1311" spans="1:17" x14ac:dyDescent="0.25">
      <c r="A1311" s="35">
        <f t="shared" si="121"/>
        <v>0</v>
      </c>
      <c r="B1311" s="8">
        <f t="shared" si="122"/>
        <v>0</v>
      </c>
      <c r="C1311" s="8">
        <f t="shared" si="123"/>
        <v>0</v>
      </c>
      <c r="D1311" s="38">
        <f t="shared" si="124"/>
        <v>1</v>
      </c>
      <c r="E1311" s="39">
        <f t="shared" si="125"/>
        <v>0</v>
      </c>
      <c r="M1311" s="8" t="str">
        <f>VLOOKUP(MONTH($J1311),Lookup!$A$2:$B$13,2,0)&amp;" "&amp;YEAR($J1311)</f>
        <v>Jan 1900</v>
      </c>
      <c r="N1311" s="34" t="str">
        <f t="shared" si="120"/>
        <v>1/1/9999</v>
      </c>
      <c r="O1311" s="8" t="str">
        <f>IF(ISERROR(VLOOKUP($I1311,Lookup!$H$2:$I$11,2,0)),"",VLOOKUP($I1311,Lookup!$H$2:$I$11,2,0))</f>
        <v/>
      </c>
      <c r="P1311" s="8">
        <f>COUNTIF(J$4:J1311,J1311)</f>
        <v>0</v>
      </c>
      <c r="Q1311" s="8">
        <f>COUNTIF(K$4:K1311,K1311)</f>
        <v>1</v>
      </c>
    </row>
    <row r="1312" spans="1:17" x14ac:dyDescent="0.25">
      <c r="A1312" s="35">
        <f t="shared" si="121"/>
        <v>0</v>
      </c>
      <c r="B1312" s="8">
        <f t="shared" si="122"/>
        <v>0</v>
      </c>
      <c r="C1312" s="8">
        <f t="shared" si="123"/>
        <v>0</v>
      </c>
      <c r="D1312" s="38">
        <f t="shared" si="124"/>
        <v>1</v>
      </c>
      <c r="E1312" s="39">
        <f t="shared" si="125"/>
        <v>0</v>
      </c>
      <c r="M1312" s="8" t="str">
        <f>VLOOKUP(MONTH($J1312),Lookup!$A$2:$B$13,2,0)&amp;" "&amp;YEAR($J1312)</f>
        <v>Jan 1900</v>
      </c>
      <c r="N1312" s="34" t="str">
        <f t="shared" si="120"/>
        <v>1/1/9999</v>
      </c>
      <c r="O1312" s="8" t="str">
        <f>IF(ISERROR(VLOOKUP($I1312,Lookup!$H$2:$I$11,2,0)),"",VLOOKUP($I1312,Lookup!$H$2:$I$11,2,0))</f>
        <v/>
      </c>
      <c r="P1312" s="8">
        <f>COUNTIF(J$4:J1312,J1312)</f>
        <v>0</v>
      </c>
      <c r="Q1312" s="8">
        <f>COUNTIF(K$4:K1312,K1312)</f>
        <v>1</v>
      </c>
    </row>
    <row r="1313" spans="1:17" x14ac:dyDescent="0.25">
      <c r="A1313" s="35">
        <f t="shared" si="121"/>
        <v>0</v>
      </c>
      <c r="B1313" s="8">
        <f t="shared" si="122"/>
        <v>0</v>
      </c>
      <c r="C1313" s="8">
        <f t="shared" si="123"/>
        <v>0</v>
      </c>
      <c r="D1313" s="38">
        <f t="shared" si="124"/>
        <v>1</v>
      </c>
      <c r="E1313" s="39">
        <f t="shared" si="125"/>
        <v>0</v>
      </c>
      <c r="M1313" s="8" t="str">
        <f>VLOOKUP(MONTH($J1313),Lookup!$A$2:$B$13,2,0)&amp;" "&amp;YEAR($J1313)</f>
        <v>Jan 1900</v>
      </c>
      <c r="N1313" s="34" t="str">
        <f t="shared" si="120"/>
        <v>1/1/9999</v>
      </c>
      <c r="O1313" s="8" t="str">
        <f>IF(ISERROR(VLOOKUP($I1313,Lookup!$H$2:$I$11,2,0)),"",VLOOKUP($I1313,Lookup!$H$2:$I$11,2,0))</f>
        <v/>
      </c>
      <c r="P1313" s="8">
        <f>COUNTIF(J$4:J1313,J1313)</f>
        <v>0</v>
      </c>
      <c r="Q1313" s="8">
        <f>COUNTIF(K$4:K1313,K1313)</f>
        <v>1</v>
      </c>
    </row>
    <row r="1314" spans="1:17" x14ac:dyDescent="0.25">
      <c r="A1314" s="35">
        <f t="shared" si="121"/>
        <v>0</v>
      </c>
      <c r="B1314" s="8">
        <f t="shared" si="122"/>
        <v>0</v>
      </c>
      <c r="C1314" s="8">
        <f t="shared" si="123"/>
        <v>0</v>
      </c>
      <c r="D1314" s="38">
        <f t="shared" si="124"/>
        <v>1</v>
      </c>
      <c r="E1314" s="39">
        <f t="shared" si="125"/>
        <v>0</v>
      </c>
      <c r="M1314" s="8" t="str">
        <f>VLOOKUP(MONTH($J1314),Lookup!$A$2:$B$13,2,0)&amp;" "&amp;YEAR($J1314)</f>
        <v>Jan 1900</v>
      </c>
      <c r="N1314" s="34" t="str">
        <f t="shared" si="120"/>
        <v>1/1/9999</v>
      </c>
      <c r="O1314" s="8" t="str">
        <f>IF(ISERROR(VLOOKUP($I1314,Lookup!$H$2:$I$11,2,0)),"",VLOOKUP($I1314,Lookup!$H$2:$I$11,2,0))</f>
        <v/>
      </c>
      <c r="P1314" s="8">
        <f>COUNTIF(J$4:J1314,J1314)</f>
        <v>0</v>
      </c>
      <c r="Q1314" s="8">
        <f>COUNTIF(K$4:K1314,K1314)</f>
        <v>1</v>
      </c>
    </row>
    <row r="1315" spans="1:17" x14ac:dyDescent="0.25">
      <c r="A1315" s="35">
        <f t="shared" si="121"/>
        <v>0</v>
      </c>
      <c r="B1315" s="8">
        <f t="shared" si="122"/>
        <v>0</v>
      </c>
      <c r="C1315" s="8">
        <f t="shared" si="123"/>
        <v>0</v>
      </c>
      <c r="D1315" s="38">
        <f t="shared" si="124"/>
        <v>1</v>
      </c>
      <c r="E1315" s="39">
        <f t="shared" si="125"/>
        <v>0</v>
      </c>
      <c r="M1315" s="8" t="str">
        <f>VLOOKUP(MONTH($J1315),Lookup!$A$2:$B$13,2,0)&amp;" "&amp;YEAR($J1315)</f>
        <v>Jan 1900</v>
      </c>
      <c r="N1315" s="34" t="str">
        <f t="shared" si="120"/>
        <v>1/1/9999</v>
      </c>
      <c r="O1315" s="8" t="str">
        <f>IF(ISERROR(VLOOKUP($I1315,Lookup!$H$2:$I$11,2,0)),"",VLOOKUP($I1315,Lookup!$H$2:$I$11,2,0))</f>
        <v/>
      </c>
      <c r="P1315" s="8">
        <f>COUNTIF(J$4:J1315,J1315)</f>
        <v>0</v>
      </c>
      <c r="Q1315" s="8">
        <f>COUNTIF(K$4:K1315,K1315)</f>
        <v>1</v>
      </c>
    </row>
    <row r="1316" spans="1:17" x14ac:dyDescent="0.25">
      <c r="A1316" s="35">
        <f t="shared" si="121"/>
        <v>0</v>
      </c>
      <c r="B1316" s="8">
        <f t="shared" si="122"/>
        <v>0</v>
      </c>
      <c r="C1316" s="8">
        <f t="shared" si="123"/>
        <v>0</v>
      </c>
      <c r="D1316" s="38">
        <f t="shared" si="124"/>
        <v>1</v>
      </c>
      <c r="E1316" s="39">
        <f t="shared" si="125"/>
        <v>0</v>
      </c>
      <c r="M1316" s="8" t="str">
        <f>VLOOKUP(MONTH($J1316),Lookup!$A$2:$B$13,2,0)&amp;" "&amp;YEAR($J1316)</f>
        <v>Jan 1900</v>
      </c>
      <c r="N1316" s="34" t="str">
        <f t="shared" si="120"/>
        <v>1/1/9999</v>
      </c>
      <c r="O1316" s="8" t="str">
        <f>IF(ISERROR(VLOOKUP($I1316,Lookup!$H$2:$I$11,2,0)),"",VLOOKUP($I1316,Lookup!$H$2:$I$11,2,0))</f>
        <v/>
      </c>
      <c r="P1316" s="8">
        <f>COUNTIF(J$4:J1316,J1316)</f>
        <v>0</v>
      </c>
      <c r="Q1316" s="8">
        <f>COUNTIF(K$4:K1316,K1316)</f>
        <v>1</v>
      </c>
    </row>
    <row r="1317" spans="1:17" x14ac:dyDescent="0.25">
      <c r="A1317" s="35">
        <f t="shared" si="121"/>
        <v>0</v>
      </c>
      <c r="B1317" s="8">
        <f t="shared" si="122"/>
        <v>0</v>
      </c>
      <c r="C1317" s="8">
        <f t="shared" si="123"/>
        <v>0</v>
      </c>
      <c r="D1317" s="38">
        <f t="shared" si="124"/>
        <v>1</v>
      </c>
      <c r="E1317" s="39">
        <f t="shared" si="125"/>
        <v>0</v>
      </c>
      <c r="M1317" s="8" t="str">
        <f>VLOOKUP(MONTH($J1317),Lookup!$A$2:$B$13,2,0)&amp;" "&amp;YEAR($J1317)</f>
        <v>Jan 1900</v>
      </c>
      <c r="N1317" s="34" t="str">
        <f t="shared" si="120"/>
        <v>1/1/9999</v>
      </c>
      <c r="O1317" s="8" t="str">
        <f>IF(ISERROR(VLOOKUP($I1317,Lookup!$H$2:$I$11,2,0)),"",VLOOKUP($I1317,Lookup!$H$2:$I$11,2,0))</f>
        <v/>
      </c>
      <c r="P1317" s="8">
        <f>COUNTIF(J$4:J1317,J1317)</f>
        <v>0</v>
      </c>
      <c r="Q1317" s="8">
        <f>COUNTIF(K$4:K1317,K1317)</f>
        <v>1</v>
      </c>
    </row>
    <row r="1318" spans="1:17" x14ac:dyDescent="0.25">
      <c r="A1318" s="35">
        <f t="shared" si="121"/>
        <v>0</v>
      </c>
      <c r="B1318" s="8">
        <f t="shared" si="122"/>
        <v>0</v>
      </c>
      <c r="C1318" s="8">
        <f t="shared" si="123"/>
        <v>0</v>
      </c>
      <c r="D1318" s="38">
        <f t="shared" si="124"/>
        <v>1</v>
      </c>
      <c r="E1318" s="39">
        <f t="shared" si="125"/>
        <v>0</v>
      </c>
      <c r="M1318" s="8" t="str">
        <f>VLOOKUP(MONTH($J1318),Lookup!$A$2:$B$13,2,0)&amp;" "&amp;YEAR($J1318)</f>
        <v>Jan 1900</v>
      </c>
      <c r="N1318" s="34" t="str">
        <f t="shared" si="120"/>
        <v>1/1/9999</v>
      </c>
      <c r="O1318" s="8" t="str">
        <f>IF(ISERROR(VLOOKUP($I1318,Lookup!$H$2:$I$11,2,0)),"",VLOOKUP($I1318,Lookup!$H$2:$I$11,2,0))</f>
        <v/>
      </c>
      <c r="P1318" s="8">
        <f>COUNTIF(J$4:J1318,J1318)</f>
        <v>0</v>
      </c>
      <c r="Q1318" s="8">
        <f>COUNTIF(K$4:K1318,K1318)</f>
        <v>1</v>
      </c>
    </row>
    <row r="1319" spans="1:17" x14ac:dyDescent="0.25">
      <c r="A1319" s="35">
        <f t="shared" si="121"/>
        <v>0</v>
      </c>
      <c r="B1319" s="8">
        <f t="shared" si="122"/>
        <v>0</v>
      </c>
      <c r="C1319" s="8">
        <f t="shared" si="123"/>
        <v>0</v>
      </c>
      <c r="D1319" s="38">
        <f t="shared" si="124"/>
        <v>1</v>
      </c>
      <c r="E1319" s="39">
        <f t="shared" si="125"/>
        <v>0</v>
      </c>
      <c r="M1319" s="8" t="str">
        <f>VLOOKUP(MONTH($J1319),Lookup!$A$2:$B$13,2,0)&amp;" "&amp;YEAR($J1319)</f>
        <v>Jan 1900</v>
      </c>
      <c r="N1319" s="34" t="str">
        <f t="shared" si="120"/>
        <v>1/1/9999</v>
      </c>
      <c r="O1319" s="8" t="str">
        <f>IF(ISERROR(VLOOKUP($I1319,Lookup!$H$2:$I$11,2,0)),"",VLOOKUP($I1319,Lookup!$H$2:$I$11,2,0))</f>
        <v/>
      </c>
      <c r="P1319" s="8">
        <f>COUNTIF(J$4:J1319,J1319)</f>
        <v>0</v>
      </c>
      <c r="Q1319" s="8">
        <f>COUNTIF(K$4:K1319,K1319)</f>
        <v>1</v>
      </c>
    </row>
    <row r="1320" spans="1:17" x14ac:dyDescent="0.25">
      <c r="A1320" s="35">
        <f t="shared" si="121"/>
        <v>0</v>
      </c>
      <c r="B1320" s="8">
        <f t="shared" si="122"/>
        <v>0</v>
      </c>
      <c r="C1320" s="8">
        <f t="shared" si="123"/>
        <v>0</v>
      </c>
      <c r="D1320" s="38">
        <f t="shared" si="124"/>
        <v>1</v>
      </c>
      <c r="E1320" s="39">
        <f t="shared" si="125"/>
        <v>0</v>
      </c>
      <c r="M1320" s="8" t="str">
        <f>VLOOKUP(MONTH($J1320),Lookup!$A$2:$B$13,2,0)&amp;" "&amp;YEAR($J1320)</f>
        <v>Jan 1900</v>
      </c>
      <c r="N1320" s="34" t="str">
        <f t="shared" si="120"/>
        <v>1/1/9999</v>
      </c>
      <c r="O1320" s="8" t="str">
        <f>IF(ISERROR(VLOOKUP($I1320,Lookup!$H$2:$I$11,2,0)),"",VLOOKUP($I1320,Lookup!$H$2:$I$11,2,0))</f>
        <v/>
      </c>
      <c r="P1320" s="8">
        <f>COUNTIF(J$4:J1320,J1320)</f>
        <v>0</v>
      </c>
      <c r="Q1320" s="8">
        <f>COUNTIF(K$4:K1320,K1320)</f>
        <v>1</v>
      </c>
    </row>
    <row r="1321" spans="1:17" x14ac:dyDescent="0.25">
      <c r="A1321" s="35">
        <f t="shared" si="121"/>
        <v>0</v>
      </c>
      <c r="B1321" s="8">
        <f t="shared" si="122"/>
        <v>0</v>
      </c>
      <c r="C1321" s="8">
        <f t="shared" si="123"/>
        <v>0</v>
      </c>
      <c r="D1321" s="38">
        <f t="shared" si="124"/>
        <v>1</v>
      </c>
      <c r="E1321" s="39">
        <f t="shared" si="125"/>
        <v>0</v>
      </c>
      <c r="M1321" s="8" t="str">
        <f>VLOOKUP(MONTH($J1321),Lookup!$A$2:$B$13,2,0)&amp;" "&amp;YEAR($J1321)</f>
        <v>Jan 1900</v>
      </c>
      <c r="N1321" s="34" t="str">
        <f t="shared" si="120"/>
        <v>1/1/9999</v>
      </c>
      <c r="O1321" s="8" t="str">
        <f>IF(ISERROR(VLOOKUP($I1321,Lookup!$H$2:$I$11,2,0)),"",VLOOKUP($I1321,Lookup!$H$2:$I$11,2,0))</f>
        <v/>
      </c>
      <c r="P1321" s="8">
        <f>COUNTIF(J$4:J1321,J1321)</f>
        <v>0</v>
      </c>
      <c r="Q1321" s="8">
        <f>COUNTIF(K$4:K1321,K1321)</f>
        <v>1</v>
      </c>
    </row>
    <row r="1322" spans="1:17" x14ac:dyDescent="0.25">
      <c r="A1322" s="35">
        <f t="shared" si="121"/>
        <v>0</v>
      </c>
      <c r="B1322" s="8">
        <f t="shared" si="122"/>
        <v>0</v>
      </c>
      <c r="C1322" s="8">
        <f t="shared" si="123"/>
        <v>0</v>
      </c>
      <c r="D1322" s="38">
        <f t="shared" si="124"/>
        <v>1</v>
      </c>
      <c r="E1322" s="39">
        <f t="shared" si="125"/>
        <v>0</v>
      </c>
      <c r="M1322" s="8" t="str">
        <f>VLOOKUP(MONTH($J1322),Lookup!$A$2:$B$13,2,0)&amp;" "&amp;YEAR($J1322)</f>
        <v>Jan 1900</v>
      </c>
      <c r="N1322" s="34" t="str">
        <f t="shared" si="120"/>
        <v>1/1/9999</v>
      </c>
      <c r="O1322" s="8" t="str">
        <f>IF(ISERROR(VLOOKUP($I1322,Lookup!$H$2:$I$11,2,0)),"",VLOOKUP($I1322,Lookup!$H$2:$I$11,2,0))</f>
        <v/>
      </c>
      <c r="P1322" s="8">
        <f>COUNTIF(J$4:J1322,J1322)</f>
        <v>0</v>
      </c>
      <c r="Q1322" s="8">
        <f>COUNTIF(K$4:K1322,K1322)</f>
        <v>1</v>
      </c>
    </row>
    <row r="1323" spans="1:17" x14ac:dyDescent="0.25">
      <c r="A1323" s="35">
        <f t="shared" si="121"/>
        <v>0</v>
      </c>
      <c r="B1323" s="8">
        <f t="shared" si="122"/>
        <v>0</v>
      </c>
      <c r="C1323" s="8">
        <f t="shared" si="123"/>
        <v>0</v>
      </c>
      <c r="D1323" s="38">
        <f t="shared" si="124"/>
        <v>1</v>
      </c>
      <c r="E1323" s="39">
        <f t="shared" si="125"/>
        <v>0</v>
      </c>
      <c r="M1323" s="8" t="str">
        <f>VLOOKUP(MONTH($J1323),Lookup!$A$2:$B$13,2,0)&amp;" "&amp;YEAR($J1323)</f>
        <v>Jan 1900</v>
      </c>
      <c r="N1323" s="34" t="str">
        <f t="shared" si="120"/>
        <v>1/1/9999</v>
      </c>
      <c r="O1323" s="8" t="str">
        <f>IF(ISERROR(VLOOKUP($I1323,Lookup!$H$2:$I$11,2,0)),"",VLOOKUP($I1323,Lookup!$H$2:$I$11,2,0))</f>
        <v/>
      </c>
      <c r="P1323" s="8">
        <f>COUNTIF(J$4:J1323,J1323)</f>
        <v>0</v>
      </c>
      <c r="Q1323" s="8">
        <f>COUNTIF(K$4:K1323,K1323)</f>
        <v>1</v>
      </c>
    </row>
    <row r="1324" spans="1:17" x14ac:dyDescent="0.25">
      <c r="A1324" s="35">
        <f t="shared" si="121"/>
        <v>0</v>
      </c>
      <c r="B1324" s="8">
        <f t="shared" si="122"/>
        <v>0</v>
      </c>
      <c r="C1324" s="8">
        <f t="shared" si="123"/>
        <v>0</v>
      </c>
      <c r="D1324" s="38">
        <f t="shared" si="124"/>
        <v>1</v>
      </c>
      <c r="E1324" s="39">
        <f t="shared" si="125"/>
        <v>0</v>
      </c>
      <c r="M1324" s="8" t="str">
        <f>VLOOKUP(MONTH($J1324),Lookup!$A$2:$B$13,2,0)&amp;" "&amp;YEAR($J1324)</f>
        <v>Jan 1900</v>
      </c>
      <c r="N1324" s="34" t="str">
        <f t="shared" si="120"/>
        <v>1/1/9999</v>
      </c>
      <c r="O1324" s="8" t="str">
        <f>IF(ISERROR(VLOOKUP($I1324,Lookup!$H$2:$I$11,2,0)),"",VLOOKUP($I1324,Lookup!$H$2:$I$11,2,0))</f>
        <v/>
      </c>
      <c r="P1324" s="8">
        <f>COUNTIF(J$4:J1324,J1324)</f>
        <v>0</v>
      </c>
      <c r="Q1324" s="8">
        <f>COUNTIF(K$4:K1324,K1324)</f>
        <v>1</v>
      </c>
    </row>
    <row r="1325" spans="1:17" x14ac:dyDescent="0.25">
      <c r="A1325" s="35">
        <f t="shared" si="121"/>
        <v>0</v>
      </c>
      <c r="B1325" s="8">
        <f t="shared" si="122"/>
        <v>0</v>
      </c>
      <c r="C1325" s="8">
        <f t="shared" si="123"/>
        <v>0</v>
      </c>
      <c r="D1325" s="38">
        <f t="shared" si="124"/>
        <v>1</v>
      </c>
      <c r="E1325" s="39">
        <f t="shared" si="125"/>
        <v>0</v>
      </c>
      <c r="M1325" s="8" t="str">
        <f>VLOOKUP(MONTH($J1325),Lookup!$A$2:$B$13,2,0)&amp;" "&amp;YEAR($J1325)</f>
        <v>Jan 1900</v>
      </c>
      <c r="N1325" s="34" t="str">
        <f t="shared" si="120"/>
        <v>1/1/9999</v>
      </c>
      <c r="O1325" s="8" t="str">
        <f>IF(ISERROR(VLOOKUP($I1325,Lookup!$H$2:$I$11,2,0)),"",VLOOKUP($I1325,Lookup!$H$2:$I$11,2,0))</f>
        <v/>
      </c>
      <c r="P1325" s="8">
        <f>COUNTIF(J$4:J1325,J1325)</f>
        <v>0</v>
      </c>
      <c r="Q1325" s="8">
        <f>COUNTIF(K$4:K1325,K1325)</f>
        <v>1</v>
      </c>
    </row>
    <row r="1326" spans="1:17" x14ac:dyDescent="0.25">
      <c r="A1326" s="35">
        <f t="shared" si="121"/>
        <v>0</v>
      </c>
      <c r="B1326" s="8">
        <f t="shared" si="122"/>
        <v>0</v>
      </c>
      <c r="C1326" s="8">
        <f t="shared" si="123"/>
        <v>0</v>
      </c>
      <c r="D1326" s="38">
        <f t="shared" si="124"/>
        <v>1</v>
      </c>
      <c r="E1326" s="39">
        <f t="shared" si="125"/>
        <v>0</v>
      </c>
      <c r="M1326" s="8" t="str">
        <f>VLOOKUP(MONTH($J1326),Lookup!$A$2:$B$13,2,0)&amp;" "&amp;YEAR($J1326)</f>
        <v>Jan 1900</v>
      </c>
      <c r="N1326" s="34" t="str">
        <f t="shared" si="120"/>
        <v>1/1/9999</v>
      </c>
      <c r="O1326" s="8" t="str">
        <f>IF(ISERROR(VLOOKUP($I1326,Lookup!$H$2:$I$11,2,0)),"",VLOOKUP($I1326,Lookup!$H$2:$I$11,2,0))</f>
        <v/>
      </c>
      <c r="P1326" s="8">
        <f>COUNTIF(J$4:J1326,J1326)</f>
        <v>0</v>
      </c>
      <c r="Q1326" s="8">
        <f>COUNTIF(K$4:K1326,K1326)</f>
        <v>1</v>
      </c>
    </row>
    <row r="1327" spans="1:17" x14ac:dyDescent="0.25">
      <c r="A1327" s="35">
        <f t="shared" si="121"/>
        <v>0</v>
      </c>
      <c r="B1327" s="8">
        <f t="shared" si="122"/>
        <v>0</v>
      </c>
      <c r="C1327" s="8">
        <f t="shared" si="123"/>
        <v>0</v>
      </c>
      <c r="D1327" s="38">
        <f t="shared" si="124"/>
        <v>1</v>
      </c>
      <c r="E1327" s="39">
        <f t="shared" si="125"/>
        <v>0</v>
      </c>
      <c r="M1327" s="8" t="str">
        <f>VLOOKUP(MONTH($J1327),Lookup!$A$2:$B$13,2,0)&amp;" "&amp;YEAR($J1327)</f>
        <v>Jan 1900</v>
      </c>
      <c r="N1327" s="34" t="str">
        <f t="shared" si="120"/>
        <v>1/1/9999</v>
      </c>
      <c r="O1327" s="8" t="str">
        <f>IF(ISERROR(VLOOKUP($I1327,Lookup!$H$2:$I$11,2,0)),"",VLOOKUP($I1327,Lookup!$H$2:$I$11,2,0))</f>
        <v/>
      </c>
      <c r="P1327" s="8">
        <f>COUNTIF(J$4:J1327,J1327)</f>
        <v>0</v>
      </c>
      <c r="Q1327" s="8">
        <f>COUNTIF(K$4:K1327,K1327)</f>
        <v>1</v>
      </c>
    </row>
    <row r="1328" spans="1:17" x14ac:dyDescent="0.25">
      <c r="A1328" s="35">
        <f t="shared" si="121"/>
        <v>0</v>
      </c>
      <c r="B1328" s="8">
        <f t="shared" si="122"/>
        <v>0</v>
      </c>
      <c r="C1328" s="8">
        <f t="shared" si="123"/>
        <v>0</v>
      </c>
      <c r="D1328" s="38">
        <f t="shared" si="124"/>
        <v>1</v>
      </c>
      <c r="E1328" s="39">
        <f t="shared" si="125"/>
        <v>0</v>
      </c>
      <c r="M1328" s="8" t="str">
        <f>VLOOKUP(MONTH($J1328),Lookup!$A$2:$B$13,2,0)&amp;" "&amp;YEAR($J1328)</f>
        <v>Jan 1900</v>
      </c>
      <c r="N1328" s="34" t="str">
        <f t="shared" si="120"/>
        <v>1/1/9999</v>
      </c>
      <c r="O1328" s="8" t="str">
        <f>IF(ISERROR(VLOOKUP($I1328,Lookup!$H$2:$I$11,2,0)),"",VLOOKUP($I1328,Lookup!$H$2:$I$11,2,0))</f>
        <v/>
      </c>
      <c r="P1328" s="8">
        <f>COUNTIF(J$4:J1328,J1328)</f>
        <v>0</v>
      </c>
      <c r="Q1328" s="8">
        <f>COUNTIF(K$4:K1328,K1328)</f>
        <v>1</v>
      </c>
    </row>
    <row r="1329" spans="1:17" x14ac:dyDescent="0.25">
      <c r="A1329" s="35">
        <f t="shared" si="121"/>
        <v>0</v>
      </c>
      <c r="B1329" s="8">
        <f t="shared" si="122"/>
        <v>0</v>
      </c>
      <c r="C1329" s="8">
        <f t="shared" si="123"/>
        <v>0</v>
      </c>
      <c r="D1329" s="38">
        <f t="shared" si="124"/>
        <v>1</v>
      </c>
      <c r="E1329" s="39">
        <f t="shared" si="125"/>
        <v>0</v>
      </c>
      <c r="M1329" s="8" t="str">
        <f>VLOOKUP(MONTH($J1329),Lookup!$A$2:$B$13,2,0)&amp;" "&amp;YEAR($J1329)</f>
        <v>Jan 1900</v>
      </c>
      <c r="N1329" s="34" t="str">
        <f t="shared" si="120"/>
        <v>1/1/9999</v>
      </c>
      <c r="O1329" s="8" t="str">
        <f>IF(ISERROR(VLOOKUP($I1329,Lookup!$H$2:$I$11,2,0)),"",VLOOKUP($I1329,Lookup!$H$2:$I$11,2,0))</f>
        <v/>
      </c>
      <c r="P1329" s="8">
        <f>COUNTIF(J$4:J1329,J1329)</f>
        <v>0</v>
      </c>
      <c r="Q1329" s="8">
        <f>COUNTIF(K$4:K1329,K1329)</f>
        <v>1</v>
      </c>
    </row>
    <row r="1330" spans="1:17" x14ac:dyDescent="0.25">
      <c r="A1330" s="35">
        <f t="shared" si="121"/>
        <v>0</v>
      </c>
      <c r="B1330" s="8">
        <f t="shared" si="122"/>
        <v>0</v>
      </c>
      <c r="C1330" s="8">
        <f t="shared" si="123"/>
        <v>0</v>
      </c>
      <c r="D1330" s="38">
        <f t="shared" si="124"/>
        <v>1</v>
      </c>
      <c r="E1330" s="39">
        <f t="shared" si="125"/>
        <v>0</v>
      </c>
      <c r="M1330" s="8" t="str">
        <f>VLOOKUP(MONTH($J1330),Lookup!$A$2:$B$13,2,0)&amp;" "&amp;YEAR($J1330)</f>
        <v>Jan 1900</v>
      </c>
      <c r="N1330" s="34" t="str">
        <f t="shared" si="120"/>
        <v>1/1/9999</v>
      </c>
      <c r="O1330" s="8" t="str">
        <f>IF(ISERROR(VLOOKUP($I1330,Lookup!$H$2:$I$11,2,0)),"",VLOOKUP($I1330,Lookup!$H$2:$I$11,2,0))</f>
        <v/>
      </c>
      <c r="P1330" s="8">
        <f>COUNTIF(J$4:J1330,J1330)</f>
        <v>0</v>
      </c>
      <c r="Q1330" s="8">
        <f>COUNTIF(K$4:K1330,K1330)</f>
        <v>1</v>
      </c>
    </row>
    <row r="1331" spans="1:17" x14ac:dyDescent="0.25">
      <c r="A1331" s="35">
        <f t="shared" si="121"/>
        <v>0</v>
      </c>
      <c r="B1331" s="8">
        <f t="shared" si="122"/>
        <v>0</v>
      </c>
      <c r="C1331" s="8">
        <f t="shared" si="123"/>
        <v>0</v>
      </c>
      <c r="D1331" s="38">
        <f t="shared" si="124"/>
        <v>1</v>
      </c>
      <c r="E1331" s="39">
        <f t="shared" si="125"/>
        <v>0</v>
      </c>
      <c r="M1331" s="8" t="str">
        <f>VLOOKUP(MONTH($J1331),Lookup!$A$2:$B$13,2,0)&amp;" "&amp;YEAR($J1331)</f>
        <v>Jan 1900</v>
      </c>
      <c r="N1331" s="34" t="str">
        <f t="shared" si="120"/>
        <v>1/1/9999</v>
      </c>
      <c r="O1331" s="8" t="str">
        <f>IF(ISERROR(VLOOKUP($I1331,Lookup!$H$2:$I$11,2,0)),"",VLOOKUP($I1331,Lookup!$H$2:$I$11,2,0))</f>
        <v/>
      </c>
      <c r="P1331" s="8">
        <f>COUNTIF(J$4:J1331,J1331)</f>
        <v>0</v>
      </c>
      <c r="Q1331" s="8">
        <f>COUNTIF(K$4:K1331,K1331)</f>
        <v>1</v>
      </c>
    </row>
    <row r="1332" spans="1:17" x14ac:dyDescent="0.25">
      <c r="A1332" s="35">
        <f t="shared" si="121"/>
        <v>0</v>
      </c>
      <c r="B1332" s="8">
        <f t="shared" si="122"/>
        <v>0</v>
      </c>
      <c r="C1332" s="8">
        <f t="shared" si="123"/>
        <v>0</v>
      </c>
      <c r="D1332" s="38">
        <f t="shared" si="124"/>
        <v>1</v>
      </c>
      <c r="E1332" s="39">
        <f t="shared" si="125"/>
        <v>0</v>
      </c>
      <c r="M1332" s="8" t="str">
        <f>VLOOKUP(MONTH($J1332),Lookup!$A$2:$B$13,2,0)&amp;" "&amp;YEAR($J1332)</f>
        <v>Jan 1900</v>
      </c>
      <c r="N1332" s="34" t="str">
        <f t="shared" si="120"/>
        <v>1/1/9999</v>
      </c>
      <c r="O1332" s="8" t="str">
        <f>IF(ISERROR(VLOOKUP($I1332,Lookup!$H$2:$I$11,2,0)),"",VLOOKUP($I1332,Lookup!$H$2:$I$11,2,0))</f>
        <v/>
      </c>
      <c r="P1332" s="8">
        <f>COUNTIF(J$4:J1332,J1332)</f>
        <v>0</v>
      </c>
      <c r="Q1332" s="8">
        <f>COUNTIF(K$4:K1332,K1332)</f>
        <v>1</v>
      </c>
    </row>
    <row r="1333" spans="1:17" x14ac:dyDescent="0.25">
      <c r="A1333" s="35">
        <f t="shared" si="121"/>
        <v>0</v>
      </c>
      <c r="B1333" s="8">
        <f t="shared" si="122"/>
        <v>0</v>
      </c>
      <c r="C1333" s="8">
        <f t="shared" si="123"/>
        <v>0</v>
      </c>
      <c r="D1333" s="38">
        <f t="shared" si="124"/>
        <v>1</v>
      </c>
      <c r="E1333" s="39">
        <f t="shared" si="125"/>
        <v>0</v>
      </c>
      <c r="M1333" s="8" t="str">
        <f>VLOOKUP(MONTH($J1333),Lookup!$A$2:$B$13,2,0)&amp;" "&amp;YEAR($J1333)</f>
        <v>Jan 1900</v>
      </c>
      <c r="N1333" s="34" t="str">
        <f t="shared" si="120"/>
        <v>1/1/9999</v>
      </c>
      <c r="O1333" s="8" t="str">
        <f>IF(ISERROR(VLOOKUP($I1333,Lookup!$H$2:$I$11,2,0)),"",VLOOKUP($I1333,Lookup!$H$2:$I$11,2,0))</f>
        <v/>
      </c>
      <c r="P1333" s="8">
        <f>COUNTIF(J$4:J1333,J1333)</f>
        <v>0</v>
      </c>
      <c r="Q1333" s="8">
        <f>COUNTIF(K$4:K1333,K1333)</f>
        <v>1</v>
      </c>
    </row>
    <row r="1334" spans="1:17" x14ac:dyDescent="0.25">
      <c r="A1334" s="35">
        <f t="shared" si="121"/>
        <v>0</v>
      </c>
      <c r="B1334" s="8">
        <f t="shared" si="122"/>
        <v>0</v>
      </c>
      <c r="C1334" s="8">
        <f t="shared" si="123"/>
        <v>0</v>
      </c>
      <c r="D1334" s="38">
        <f t="shared" si="124"/>
        <v>1</v>
      </c>
      <c r="E1334" s="39">
        <f t="shared" si="125"/>
        <v>0</v>
      </c>
      <c r="M1334" s="8" t="str">
        <f>VLOOKUP(MONTH($J1334),Lookup!$A$2:$B$13,2,0)&amp;" "&amp;YEAR($J1334)</f>
        <v>Jan 1900</v>
      </c>
      <c r="N1334" s="34" t="str">
        <f t="shared" si="120"/>
        <v>1/1/9999</v>
      </c>
      <c r="O1334" s="8" t="str">
        <f>IF(ISERROR(VLOOKUP($I1334,Lookup!$H$2:$I$11,2,0)),"",VLOOKUP($I1334,Lookup!$H$2:$I$11,2,0))</f>
        <v/>
      </c>
      <c r="P1334" s="8">
        <f>COUNTIF(J$4:J1334,J1334)</f>
        <v>0</v>
      </c>
      <c r="Q1334" s="8">
        <f>COUNTIF(K$4:K1334,K1334)</f>
        <v>1</v>
      </c>
    </row>
    <row r="1335" spans="1:17" x14ac:dyDescent="0.25">
      <c r="A1335" s="35">
        <f t="shared" si="121"/>
        <v>0</v>
      </c>
      <c r="B1335" s="8">
        <f t="shared" si="122"/>
        <v>0</v>
      </c>
      <c r="C1335" s="8">
        <f t="shared" si="123"/>
        <v>0</v>
      </c>
      <c r="D1335" s="38">
        <f t="shared" si="124"/>
        <v>1</v>
      </c>
      <c r="E1335" s="39">
        <f t="shared" si="125"/>
        <v>0</v>
      </c>
      <c r="M1335" s="8" t="str">
        <f>VLOOKUP(MONTH($J1335),Lookup!$A$2:$B$13,2,0)&amp;" "&amp;YEAR($J1335)</f>
        <v>Jan 1900</v>
      </c>
      <c r="N1335" s="34" t="str">
        <f t="shared" si="120"/>
        <v>1/1/9999</v>
      </c>
      <c r="O1335" s="8" t="str">
        <f>IF(ISERROR(VLOOKUP($I1335,Lookup!$H$2:$I$11,2,0)),"",VLOOKUP($I1335,Lookup!$H$2:$I$11,2,0))</f>
        <v/>
      </c>
      <c r="P1335" s="8">
        <f>COUNTIF(J$4:J1335,J1335)</f>
        <v>0</v>
      </c>
      <c r="Q1335" s="8">
        <f>COUNTIF(K$4:K1335,K1335)</f>
        <v>1</v>
      </c>
    </row>
    <row r="1336" spans="1:17" x14ac:dyDescent="0.25">
      <c r="A1336" s="35">
        <f t="shared" si="121"/>
        <v>0</v>
      </c>
      <c r="B1336" s="8">
        <f t="shared" si="122"/>
        <v>0</v>
      </c>
      <c r="C1336" s="8">
        <f t="shared" si="123"/>
        <v>0</v>
      </c>
      <c r="D1336" s="38">
        <f t="shared" si="124"/>
        <v>1</v>
      </c>
      <c r="E1336" s="39">
        <f t="shared" si="125"/>
        <v>0</v>
      </c>
      <c r="M1336" s="8" t="str">
        <f>VLOOKUP(MONTH($J1336),Lookup!$A$2:$B$13,2,0)&amp;" "&amp;YEAR($J1336)</f>
        <v>Jan 1900</v>
      </c>
      <c r="N1336" s="34" t="str">
        <f t="shared" si="120"/>
        <v>1/1/9999</v>
      </c>
      <c r="O1336" s="8" t="str">
        <f>IF(ISERROR(VLOOKUP($I1336,Lookup!$H$2:$I$11,2,0)),"",VLOOKUP($I1336,Lookup!$H$2:$I$11,2,0))</f>
        <v/>
      </c>
      <c r="P1336" s="8">
        <f>COUNTIF(J$4:J1336,J1336)</f>
        <v>0</v>
      </c>
      <c r="Q1336" s="8">
        <f>COUNTIF(K$4:K1336,K1336)</f>
        <v>1</v>
      </c>
    </row>
    <row r="1337" spans="1:17" x14ac:dyDescent="0.25">
      <c r="A1337" s="35">
        <f t="shared" si="121"/>
        <v>0</v>
      </c>
      <c r="B1337" s="8">
        <f t="shared" si="122"/>
        <v>0</v>
      </c>
      <c r="C1337" s="8">
        <f t="shared" si="123"/>
        <v>0</v>
      </c>
      <c r="D1337" s="38">
        <f t="shared" si="124"/>
        <v>1</v>
      </c>
      <c r="E1337" s="39">
        <f t="shared" si="125"/>
        <v>0</v>
      </c>
      <c r="M1337" s="8" t="str">
        <f>VLOOKUP(MONTH($J1337),Lookup!$A$2:$B$13,2,0)&amp;" "&amp;YEAR($J1337)</f>
        <v>Jan 1900</v>
      </c>
      <c r="N1337" s="34" t="str">
        <f t="shared" si="120"/>
        <v>1/1/9999</v>
      </c>
      <c r="O1337" s="8" t="str">
        <f>IF(ISERROR(VLOOKUP($I1337,Lookup!$H$2:$I$11,2,0)),"",VLOOKUP($I1337,Lookup!$H$2:$I$11,2,0))</f>
        <v/>
      </c>
      <c r="P1337" s="8">
        <f>COUNTIF(J$4:J1337,J1337)</f>
        <v>0</v>
      </c>
      <c r="Q1337" s="8">
        <f>COUNTIF(K$4:K1337,K1337)</f>
        <v>1</v>
      </c>
    </row>
    <row r="1338" spans="1:17" x14ac:dyDescent="0.25">
      <c r="A1338" s="35">
        <f t="shared" si="121"/>
        <v>0</v>
      </c>
      <c r="B1338" s="8">
        <f t="shared" si="122"/>
        <v>0</v>
      </c>
      <c r="C1338" s="8">
        <f t="shared" si="123"/>
        <v>0</v>
      </c>
      <c r="D1338" s="38">
        <f t="shared" si="124"/>
        <v>1</v>
      </c>
      <c r="E1338" s="39">
        <f t="shared" si="125"/>
        <v>0</v>
      </c>
      <c r="M1338" s="8" t="str">
        <f>VLOOKUP(MONTH($J1338),Lookup!$A$2:$B$13,2,0)&amp;" "&amp;YEAR($J1338)</f>
        <v>Jan 1900</v>
      </c>
      <c r="N1338" s="34" t="str">
        <f t="shared" si="120"/>
        <v>1/1/9999</v>
      </c>
      <c r="O1338" s="8" t="str">
        <f>IF(ISERROR(VLOOKUP($I1338,Lookup!$H$2:$I$11,2,0)),"",VLOOKUP($I1338,Lookup!$H$2:$I$11,2,0))</f>
        <v/>
      </c>
      <c r="P1338" s="8">
        <f>COUNTIF(J$4:J1338,J1338)</f>
        <v>0</v>
      </c>
      <c r="Q1338" s="8">
        <f>COUNTIF(K$4:K1338,K1338)</f>
        <v>1</v>
      </c>
    </row>
    <row r="1339" spans="1:17" x14ac:dyDescent="0.25">
      <c r="A1339" s="35">
        <f t="shared" si="121"/>
        <v>0</v>
      </c>
      <c r="B1339" s="8">
        <f t="shared" si="122"/>
        <v>0</v>
      </c>
      <c r="C1339" s="8">
        <f t="shared" si="123"/>
        <v>0</v>
      </c>
      <c r="D1339" s="38">
        <f t="shared" si="124"/>
        <v>1</v>
      </c>
      <c r="E1339" s="39">
        <f t="shared" si="125"/>
        <v>0</v>
      </c>
      <c r="M1339" s="8" t="str">
        <f>VLOOKUP(MONTH($J1339),Lookup!$A$2:$B$13,2,0)&amp;" "&amp;YEAR($J1339)</f>
        <v>Jan 1900</v>
      </c>
      <c r="N1339" s="34" t="str">
        <f t="shared" si="120"/>
        <v>1/1/9999</v>
      </c>
      <c r="O1339" s="8" t="str">
        <f>IF(ISERROR(VLOOKUP($I1339,Lookup!$H$2:$I$11,2,0)),"",VLOOKUP($I1339,Lookup!$H$2:$I$11,2,0))</f>
        <v/>
      </c>
      <c r="P1339" s="8">
        <f>COUNTIF(J$4:J1339,J1339)</f>
        <v>0</v>
      </c>
      <c r="Q1339" s="8">
        <f>COUNTIF(K$4:K1339,K1339)</f>
        <v>1</v>
      </c>
    </row>
    <row r="1340" spans="1:17" x14ac:dyDescent="0.25">
      <c r="A1340" s="35">
        <f t="shared" si="121"/>
        <v>0</v>
      </c>
      <c r="B1340" s="8">
        <f t="shared" si="122"/>
        <v>0</v>
      </c>
      <c r="C1340" s="8">
        <f t="shared" si="123"/>
        <v>0</v>
      </c>
      <c r="D1340" s="38">
        <f t="shared" si="124"/>
        <v>1</v>
      </c>
      <c r="E1340" s="39">
        <f t="shared" si="125"/>
        <v>0</v>
      </c>
      <c r="M1340" s="8" t="str">
        <f>VLOOKUP(MONTH($J1340),Lookup!$A$2:$B$13,2,0)&amp;" "&amp;YEAR($J1340)</f>
        <v>Jan 1900</v>
      </c>
      <c r="N1340" s="34" t="str">
        <f t="shared" si="120"/>
        <v>1/1/9999</v>
      </c>
      <c r="O1340" s="8" t="str">
        <f>IF(ISERROR(VLOOKUP($I1340,Lookup!$H$2:$I$11,2,0)),"",VLOOKUP($I1340,Lookup!$H$2:$I$11,2,0))</f>
        <v/>
      </c>
      <c r="P1340" s="8">
        <f>COUNTIF(J$4:J1340,J1340)</f>
        <v>0</v>
      </c>
      <c r="Q1340" s="8">
        <f>COUNTIF(K$4:K1340,K1340)</f>
        <v>1</v>
      </c>
    </row>
    <row r="1341" spans="1:17" x14ac:dyDescent="0.25">
      <c r="A1341" s="35">
        <f t="shared" si="121"/>
        <v>0</v>
      </c>
      <c r="B1341" s="8">
        <f t="shared" si="122"/>
        <v>0</v>
      </c>
      <c r="C1341" s="8">
        <f t="shared" si="123"/>
        <v>0</v>
      </c>
      <c r="D1341" s="38">
        <f t="shared" si="124"/>
        <v>1</v>
      </c>
      <c r="E1341" s="39">
        <f t="shared" si="125"/>
        <v>0</v>
      </c>
      <c r="M1341" s="8" t="str">
        <f>VLOOKUP(MONTH($J1341),Lookup!$A$2:$B$13,2,0)&amp;" "&amp;YEAR($J1341)</f>
        <v>Jan 1900</v>
      </c>
      <c r="N1341" s="34" t="str">
        <f t="shared" si="120"/>
        <v>1/1/9999</v>
      </c>
      <c r="O1341" s="8" t="str">
        <f>IF(ISERROR(VLOOKUP($I1341,Lookup!$H$2:$I$11,2,0)),"",VLOOKUP($I1341,Lookup!$H$2:$I$11,2,0))</f>
        <v/>
      </c>
      <c r="P1341" s="8">
        <f>COUNTIF(J$4:J1341,J1341)</f>
        <v>0</v>
      </c>
      <c r="Q1341" s="8">
        <f>COUNTIF(K$4:K1341,K1341)</f>
        <v>1</v>
      </c>
    </row>
    <row r="1342" spans="1:17" x14ac:dyDescent="0.25">
      <c r="A1342" s="35">
        <f t="shared" si="121"/>
        <v>0</v>
      </c>
      <c r="B1342" s="8">
        <f t="shared" si="122"/>
        <v>0</v>
      </c>
      <c r="C1342" s="8">
        <f t="shared" si="123"/>
        <v>0</v>
      </c>
      <c r="D1342" s="38">
        <f t="shared" si="124"/>
        <v>1</v>
      </c>
      <c r="E1342" s="39">
        <f t="shared" si="125"/>
        <v>0</v>
      </c>
      <c r="M1342" s="8" t="str">
        <f>VLOOKUP(MONTH($J1342),Lookup!$A$2:$B$13,2,0)&amp;" "&amp;YEAR($J1342)</f>
        <v>Jan 1900</v>
      </c>
      <c r="N1342" s="34" t="str">
        <f t="shared" si="120"/>
        <v>1/1/9999</v>
      </c>
      <c r="O1342" s="8" t="str">
        <f>IF(ISERROR(VLOOKUP($I1342,Lookup!$H$2:$I$11,2,0)),"",VLOOKUP($I1342,Lookup!$H$2:$I$11,2,0))</f>
        <v/>
      </c>
      <c r="P1342" s="8">
        <f>COUNTIF(J$4:J1342,J1342)</f>
        <v>0</v>
      </c>
      <c r="Q1342" s="8">
        <f>COUNTIF(K$4:K1342,K1342)</f>
        <v>1</v>
      </c>
    </row>
    <row r="1343" spans="1:17" x14ac:dyDescent="0.25">
      <c r="A1343" s="35">
        <f t="shared" si="121"/>
        <v>0</v>
      </c>
      <c r="B1343" s="8">
        <f t="shared" si="122"/>
        <v>0</v>
      </c>
      <c r="C1343" s="8">
        <f t="shared" si="123"/>
        <v>0</v>
      </c>
      <c r="D1343" s="38">
        <f t="shared" si="124"/>
        <v>1</v>
      </c>
      <c r="E1343" s="39">
        <f t="shared" si="125"/>
        <v>0</v>
      </c>
      <c r="M1343" s="8" t="str">
        <f>VLOOKUP(MONTH($J1343),Lookup!$A$2:$B$13,2,0)&amp;" "&amp;YEAR($J1343)</f>
        <v>Jan 1900</v>
      </c>
      <c r="N1343" s="34" t="str">
        <f t="shared" si="120"/>
        <v>1/1/9999</v>
      </c>
      <c r="O1343" s="8" t="str">
        <f>IF(ISERROR(VLOOKUP($I1343,Lookup!$H$2:$I$11,2,0)),"",VLOOKUP($I1343,Lookup!$H$2:$I$11,2,0))</f>
        <v/>
      </c>
      <c r="P1343" s="8">
        <f>COUNTIF(J$4:J1343,J1343)</f>
        <v>0</v>
      </c>
      <c r="Q1343" s="8">
        <f>COUNTIF(K$4:K1343,K1343)</f>
        <v>1</v>
      </c>
    </row>
    <row r="1344" spans="1:17" x14ac:dyDescent="0.25">
      <c r="A1344" s="35">
        <f t="shared" si="121"/>
        <v>0</v>
      </c>
      <c r="B1344" s="8">
        <f t="shared" si="122"/>
        <v>0</v>
      </c>
      <c r="C1344" s="8">
        <f t="shared" si="123"/>
        <v>0</v>
      </c>
      <c r="D1344" s="38">
        <f t="shared" si="124"/>
        <v>1</v>
      </c>
      <c r="E1344" s="39">
        <f t="shared" si="125"/>
        <v>0</v>
      </c>
      <c r="M1344" s="8" t="str">
        <f>VLOOKUP(MONTH($J1344),Lookup!$A$2:$B$13,2,0)&amp;" "&amp;YEAR($J1344)</f>
        <v>Jan 1900</v>
      </c>
      <c r="N1344" s="34" t="str">
        <f t="shared" si="120"/>
        <v>1/1/9999</v>
      </c>
      <c r="O1344" s="8" t="str">
        <f>IF(ISERROR(VLOOKUP($I1344,Lookup!$H$2:$I$11,2,0)),"",VLOOKUP($I1344,Lookup!$H$2:$I$11,2,0))</f>
        <v/>
      </c>
      <c r="P1344" s="8">
        <f>COUNTIF(J$4:J1344,J1344)</f>
        <v>0</v>
      </c>
      <c r="Q1344" s="8">
        <f>COUNTIF(K$4:K1344,K1344)</f>
        <v>1</v>
      </c>
    </row>
    <row r="1345" spans="1:17" x14ac:dyDescent="0.25">
      <c r="A1345" s="35">
        <f t="shared" si="121"/>
        <v>0</v>
      </c>
      <c r="B1345" s="8">
        <f t="shared" si="122"/>
        <v>0</v>
      </c>
      <c r="C1345" s="8">
        <f t="shared" si="123"/>
        <v>0</v>
      </c>
      <c r="D1345" s="38">
        <f t="shared" si="124"/>
        <v>1</v>
      </c>
      <c r="E1345" s="39">
        <f t="shared" si="125"/>
        <v>0</v>
      </c>
      <c r="M1345" s="8" t="str">
        <f>VLOOKUP(MONTH($J1345),Lookup!$A$2:$B$13,2,0)&amp;" "&amp;YEAR($J1345)</f>
        <v>Jan 1900</v>
      </c>
      <c r="N1345" s="34" t="str">
        <f t="shared" si="120"/>
        <v>1/1/9999</v>
      </c>
      <c r="O1345" s="8" t="str">
        <f>IF(ISERROR(VLOOKUP($I1345,Lookup!$H$2:$I$11,2,0)),"",VLOOKUP($I1345,Lookup!$H$2:$I$11,2,0))</f>
        <v/>
      </c>
      <c r="P1345" s="8">
        <f>COUNTIF(J$4:J1345,J1345)</f>
        <v>0</v>
      </c>
      <c r="Q1345" s="8">
        <f>COUNTIF(K$4:K1345,K1345)</f>
        <v>1</v>
      </c>
    </row>
    <row r="1346" spans="1:17" x14ac:dyDescent="0.25">
      <c r="A1346" s="35">
        <f t="shared" si="121"/>
        <v>0</v>
      </c>
      <c r="B1346" s="8">
        <f t="shared" si="122"/>
        <v>0</v>
      </c>
      <c r="C1346" s="8">
        <f t="shared" si="123"/>
        <v>0</v>
      </c>
      <c r="D1346" s="38">
        <f t="shared" si="124"/>
        <v>1</v>
      </c>
      <c r="E1346" s="39">
        <f t="shared" si="125"/>
        <v>0</v>
      </c>
      <c r="M1346" s="8" t="str">
        <f>VLOOKUP(MONTH($J1346),Lookup!$A$2:$B$13,2,0)&amp;" "&amp;YEAR($J1346)</f>
        <v>Jan 1900</v>
      </c>
      <c r="N1346" s="34" t="str">
        <f t="shared" si="120"/>
        <v>1/1/9999</v>
      </c>
      <c r="O1346" s="8" t="str">
        <f>IF(ISERROR(VLOOKUP($I1346,Lookup!$H$2:$I$11,2,0)),"",VLOOKUP($I1346,Lookup!$H$2:$I$11,2,0))</f>
        <v/>
      </c>
      <c r="P1346" s="8">
        <f>COUNTIF(J$4:J1346,J1346)</f>
        <v>0</v>
      </c>
      <c r="Q1346" s="8">
        <f>COUNTIF(K$4:K1346,K1346)</f>
        <v>1</v>
      </c>
    </row>
    <row r="1347" spans="1:17" x14ac:dyDescent="0.25">
      <c r="A1347" s="35">
        <f t="shared" si="121"/>
        <v>0</v>
      </c>
      <c r="B1347" s="8">
        <f t="shared" si="122"/>
        <v>0</v>
      </c>
      <c r="C1347" s="8">
        <f t="shared" si="123"/>
        <v>0</v>
      </c>
      <c r="D1347" s="38">
        <f t="shared" si="124"/>
        <v>1</v>
      </c>
      <c r="E1347" s="39">
        <f t="shared" si="125"/>
        <v>0</v>
      </c>
      <c r="M1347" s="8" t="str">
        <f>VLOOKUP(MONTH($J1347),Lookup!$A$2:$B$13,2,0)&amp;" "&amp;YEAR($J1347)</f>
        <v>Jan 1900</v>
      </c>
      <c r="N1347" s="34" t="str">
        <f t="shared" si="120"/>
        <v>1/1/9999</v>
      </c>
      <c r="O1347" s="8" t="str">
        <f>IF(ISERROR(VLOOKUP($I1347,Lookup!$H$2:$I$11,2,0)),"",VLOOKUP($I1347,Lookup!$H$2:$I$11,2,0))</f>
        <v/>
      </c>
      <c r="P1347" s="8">
        <f>COUNTIF(J$4:J1347,J1347)</f>
        <v>0</v>
      </c>
      <c r="Q1347" s="8">
        <f>COUNTIF(K$4:K1347,K1347)</f>
        <v>1</v>
      </c>
    </row>
    <row r="1348" spans="1:17" x14ac:dyDescent="0.25">
      <c r="A1348" s="35">
        <f t="shared" si="121"/>
        <v>0</v>
      </c>
      <c r="B1348" s="8">
        <f t="shared" si="122"/>
        <v>0</v>
      </c>
      <c r="C1348" s="8">
        <f t="shared" si="123"/>
        <v>0</v>
      </c>
      <c r="D1348" s="38">
        <f t="shared" si="124"/>
        <v>1</v>
      </c>
      <c r="E1348" s="39">
        <f t="shared" si="125"/>
        <v>0</v>
      </c>
      <c r="M1348" s="8" t="str">
        <f>VLOOKUP(MONTH($J1348),Lookup!$A$2:$B$13,2,0)&amp;" "&amp;YEAR($J1348)</f>
        <v>Jan 1900</v>
      </c>
      <c r="N1348" s="34" t="str">
        <f t="shared" ref="N1348:N1411" si="126">IF(ISBLANK($J1348),"1/1/9999",J1348)</f>
        <v>1/1/9999</v>
      </c>
      <c r="O1348" s="8" t="str">
        <f>IF(ISERROR(VLOOKUP($I1348,Lookup!$H$2:$I$11,2,0)),"",VLOOKUP($I1348,Lookup!$H$2:$I$11,2,0))</f>
        <v/>
      </c>
      <c r="P1348" s="8">
        <f>COUNTIF(J$4:J1348,J1348)</f>
        <v>0</v>
      </c>
      <c r="Q1348" s="8">
        <f>COUNTIF(K$4:K1348,K1348)</f>
        <v>1</v>
      </c>
    </row>
    <row r="1349" spans="1:17" x14ac:dyDescent="0.25">
      <c r="A1349" s="35">
        <f t="shared" ref="A1349:A1412" si="127">K1349</f>
        <v>0</v>
      </c>
      <c r="B1349" s="8">
        <f t="shared" ref="B1349:B1412" si="128">J1349</f>
        <v>0</v>
      </c>
      <c r="C1349" s="8">
        <f t="shared" ref="C1349:C1412" si="129">L1349</f>
        <v>0</v>
      </c>
      <c r="D1349" s="38">
        <f t="shared" ref="D1349:D1412" si="130">SUM(A1349:C1349)+SUM(O1349:Q1349)</f>
        <v>1</v>
      </c>
      <c r="E1349" s="39">
        <f t="shared" ref="E1349:E1412" si="131">IF($D1349="","",COUNTIFS($F$4:$F$5000,$F1349,$D$4:$D$5000,"&gt;"&amp;$D1349))</f>
        <v>0</v>
      </c>
      <c r="M1349" s="8" t="str">
        <f>VLOOKUP(MONTH($J1349),Lookup!$A$2:$B$13,2,0)&amp;" "&amp;YEAR($J1349)</f>
        <v>Jan 1900</v>
      </c>
      <c r="N1349" s="34" t="str">
        <f t="shared" si="126"/>
        <v>1/1/9999</v>
      </c>
      <c r="O1349" s="8" t="str">
        <f>IF(ISERROR(VLOOKUP($I1349,Lookup!$H$2:$I$11,2,0)),"",VLOOKUP($I1349,Lookup!$H$2:$I$11,2,0))</f>
        <v/>
      </c>
      <c r="P1349" s="8">
        <f>COUNTIF(J$4:J1349,J1349)</f>
        <v>0</v>
      </c>
      <c r="Q1349" s="8">
        <f>COUNTIF(K$4:K1349,K1349)</f>
        <v>1</v>
      </c>
    </row>
    <row r="1350" spans="1:17" x14ac:dyDescent="0.25">
      <c r="A1350" s="35">
        <f t="shared" si="127"/>
        <v>0</v>
      </c>
      <c r="B1350" s="8">
        <f t="shared" si="128"/>
        <v>0</v>
      </c>
      <c r="C1350" s="8">
        <f t="shared" si="129"/>
        <v>0</v>
      </c>
      <c r="D1350" s="38">
        <f t="shared" si="130"/>
        <v>1</v>
      </c>
      <c r="E1350" s="39">
        <f t="shared" si="131"/>
        <v>0</v>
      </c>
      <c r="M1350" s="8" t="str">
        <f>VLOOKUP(MONTH($J1350),Lookup!$A$2:$B$13,2,0)&amp;" "&amp;YEAR($J1350)</f>
        <v>Jan 1900</v>
      </c>
      <c r="N1350" s="34" t="str">
        <f t="shared" si="126"/>
        <v>1/1/9999</v>
      </c>
      <c r="O1350" s="8" t="str">
        <f>IF(ISERROR(VLOOKUP($I1350,Lookup!$H$2:$I$11,2,0)),"",VLOOKUP($I1350,Lookup!$H$2:$I$11,2,0))</f>
        <v/>
      </c>
      <c r="P1350" s="8">
        <f>COUNTIF(J$4:J1350,J1350)</f>
        <v>0</v>
      </c>
      <c r="Q1350" s="8">
        <f>COUNTIF(K$4:K1350,K1350)</f>
        <v>1</v>
      </c>
    </row>
    <row r="1351" spans="1:17" x14ac:dyDescent="0.25">
      <c r="A1351" s="35">
        <f t="shared" si="127"/>
        <v>0</v>
      </c>
      <c r="B1351" s="8">
        <f t="shared" si="128"/>
        <v>0</v>
      </c>
      <c r="C1351" s="8">
        <f t="shared" si="129"/>
        <v>0</v>
      </c>
      <c r="D1351" s="38">
        <f t="shared" si="130"/>
        <v>1</v>
      </c>
      <c r="E1351" s="39">
        <f t="shared" si="131"/>
        <v>0</v>
      </c>
      <c r="M1351" s="8" t="str">
        <f>VLOOKUP(MONTH($J1351),Lookup!$A$2:$B$13,2,0)&amp;" "&amp;YEAR($J1351)</f>
        <v>Jan 1900</v>
      </c>
      <c r="N1351" s="34" t="str">
        <f t="shared" si="126"/>
        <v>1/1/9999</v>
      </c>
      <c r="O1351" s="8" t="str">
        <f>IF(ISERROR(VLOOKUP($I1351,Lookup!$H$2:$I$11,2,0)),"",VLOOKUP($I1351,Lookup!$H$2:$I$11,2,0))</f>
        <v/>
      </c>
      <c r="P1351" s="8">
        <f>COUNTIF(J$4:J1351,J1351)</f>
        <v>0</v>
      </c>
      <c r="Q1351" s="8">
        <f>COUNTIF(K$4:K1351,K1351)</f>
        <v>1</v>
      </c>
    </row>
    <row r="1352" spans="1:17" x14ac:dyDescent="0.25">
      <c r="A1352" s="35">
        <f t="shared" si="127"/>
        <v>0</v>
      </c>
      <c r="B1352" s="8">
        <f t="shared" si="128"/>
        <v>0</v>
      </c>
      <c r="C1352" s="8">
        <f t="shared" si="129"/>
        <v>0</v>
      </c>
      <c r="D1352" s="38">
        <f t="shared" si="130"/>
        <v>1</v>
      </c>
      <c r="E1352" s="39">
        <f t="shared" si="131"/>
        <v>0</v>
      </c>
      <c r="M1352" s="8" t="str">
        <f>VLOOKUP(MONTH($J1352),Lookup!$A$2:$B$13,2,0)&amp;" "&amp;YEAR($J1352)</f>
        <v>Jan 1900</v>
      </c>
      <c r="N1352" s="34" t="str">
        <f t="shared" si="126"/>
        <v>1/1/9999</v>
      </c>
      <c r="O1352" s="8" t="str">
        <f>IF(ISERROR(VLOOKUP($I1352,Lookup!$H$2:$I$11,2,0)),"",VLOOKUP($I1352,Lookup!$H$2:$I$11,2,0))</f>
        <v/>
      </c>
      <c r="P1352" s="8">
        <f>COUNTIF(J$4:J1352,J1352)</f>
        <v>0</v>
      </c>
      <c r="Q1352" s="8">
        <f>COUNTIF(K$4:K1352,K1352)</f>
        <v>1</v>
      </c>
    </row>
    <row r="1353" spans="1:17" x14ac:dyDescent="0.25">
      <c r="A1353" s="35">
        <f t="shared" si="127"/>
        <v>0</v>
      </c>
      <c r="B1353" s="8">
        <f t="shared" si="128"/>
        <v>0</v>
      </c>
      <c r="C1353" s="8">
        <f t="shared" si="129"/>
        <v>0</v>
      </c>
      <c r="D1353" s="38">
        <f t="shared" si="130"/>
        <v>1</v>
      </c>
      <c r="E1353" s="39">
        <f t="shared" si="131"/>
        <v>0</v>
      </c>
      <c r="M1353" s="8" t="str">
        <f>VLOOKUP(MONTH($J1353),Lookup!$A$2:$B$13,2,0)&amp;" "&amp;YEAR($J1353)</f>
        <v>Jan 1900</v>
      </c>
      <c r="N1353" s="34" t="str">
        <f t="shared" si="126"/>
        <v>1/1/9999</v>
      </c>
      <c r="O1353" s="8" t="str">
        <f>IF(ISERROR(VLOOKUP($I1353,Lookup!$H$2:$I$11,2,0)),"",VLOOKUP($I1353,Lookup!$H$2:$I$11,2,0))</f>
        <v/>
      </c>
      <c r="P1353" s="8">
        <f>COUNTIF(J$4:J1353,J1353)</f>
        <v>0</v>
      </c>
      <c r="Q1353" s="8">
        <f>COUNTIF(K$4:K1353,K1353)</f>
        <v>1</v>
      </c>
    </row>
    <row r="1354" spans="1:17" x14ac:dyDescent="0.25">
      <c r="A1354" s="35">
        <f t="shared" si="127"/>
        <v>0</v>
      </c>
      <c r="B1354" s="8">
        <f t="shared" si="128"/>
        <v>0</v>
      </c>
      <c r="C1354" s="8">
        <f t="shared" si="129"/>
        <v>0</v>
      </c>
      <c r="D1354" s="38">
        <f t="shared" si="130"/>
        <v>1</v>
      </c>
      <c r="E1354" s="39">
        <f t="shared" si="131"/>
        <v>0</v>
      </c>
      <c r="M1354" s="8" t="str">
        <f>VLOOKUP(MONTH($J1354),Lookup!$A$2:$B$13,2,0)&amp;" "&amp;YEAR($J1354)</f>
        <v>Jan 1900</v>
      </c>
      <c r="N1354" s="34" t="str">
        <f t="shared" si="126"/>
        <v>1/1/9999</v>
      </c>
      <c r="O1354" s="8" t="str">
        <f>IF(ISERROR(VLOOKUP($I1354,Lookup!$H$2:$I$11,2,0)),"",VLOOKUP($I1354,Lookup!$H$2:$I$11,2,0))</f>
        <v/>
      </c>
      <c r="P1354" s="8">
        <f>COUNTIF(J$4:J1354,J1354)</f>
        <v>0</v>
      </c>
      <c r="Q1354" s="8">
        <f>COUNTIF(K$4:K1354,K1354)</f>
        <v>1</v>
      </c>
    </row>
    <row r="1355" spans="1:17" x14ac:dyDescent="0.25">
      <c r="A1355" s="35">
        <f t="shared" si="127"/>
        <v>0</v>
      </c>
      <c r="B1355" s="8">
        <f t="shared" si="128"/>
        <v>0</v>
      </c>
      <c r="C1355" s="8">
        <f t="shared" si="129"/>
        <v>0</v>
      </c>
      <c r="D1355" s="38">
        <f t="shared" si="130"/>
        <v>1</v>
      </c>
      <c r="E1355" s="39">
        <f t="shared" si="131"/>
        <v>0</v>
      </c>
      <c r="M1355" s="8" t="str">
        <f>VLOOKUP(MONTH($J1355),Lookup!$A$2:$B$13,2,0)&amp;" "&amp;YEAR($J1355)</f>
        <v>Jan 1900</v>
      </c>
      <c r="N1355" s="34" t="str">
        <f t="shared" si="126"/>
        <v>1/1/9999</v>
      </c>
      <c r="O1355" s="8" t="str">
        <f>IF(ISERROR(VLOOKUP($I1355,Lookup!$H$2:$I$11,2,0)),"",VLOOKUP($I1355,Lookup!$H$2:$I$11,2,0))</f>
        <v/>
      </c>
      <c r="P1355" s="8">
        <f>COUNTIF(J$4:J1355,J1355)</f>
        <v>0</v>
      </c>
      <c r="Q1355" s="8">
        <f>COUNTIF(K$4:K1355,K1355)</f>
        <v>1</v>
      </c>
    </row>
    <row r="1356" spans="1:17" x14ac:dyDescent="0.25">
      <c r="A1356" s="35">
        <f t="shared" si="127"/>
        <v>0</v>
      </c>
      <c r="B1356" s="8">
        <f t="shared" si="128"/>
        <v>0</v>
      </c>
      <c r="C1356" s="8">
        <f t="shared" si="129"/>
        <v>0</v>
      </c>
      <c r="D1356" s="38">
        <f t="shared" si="130"/>
        <v>1</v>
      </c>
      <c r="E1356" s="39">
        <f t="shared" si="131"/>
        <v>0</v>
      </c>
      <c r="M1356" s="8" t="str">
        <f>VLOOKUP(MONTH($J1356),Lookup!$A$2:$B$13,2,0)&amp;" "&amp;YEAR($J1356)</f>
        <v>Jan 1900</v>
      </c>
      <c r="N1356" s="34" t="str">
        <f t="shared" si="126"/>
        <v>1/1/9999</v>
      </c>
      <c r="O1356" s="8" t="str">
        <f>IF(ISERROR(VLOOKUP($I1356,Lookup!$H$2:$I$11,2,0)),"",VLOOKUP($I1356,Lookup!$H$2:$I$11,2,0))</f>
        <v/>
      </c>
      <c r="P1356" s="8">
        <f>COUNTIF(J$4:J1356,J1356)</f>
        <v>0</v>
      </c>
      <c r="Q1356" s="8">
        <f>COUNTIF(K$4:K1356,K1356)</f>
        <v>1</v>
      </c>
    </row>
    <row r="1357" spans="1:17" x14ac:dyDescent="0.25">
      <c r="A1357" s="35">
        <f t="shared" si="127"/>
        <v>0</v>
      </c>
      <c r="B1357" s="8">
        <f t="shared" si="128"/>
        <v>0</v>
      </c>
      <c r="C1357" s="8">
        <f t="shared" si="129"/>
        <v>0</v>
      </c>
      <c r="D1357" s="38">
        <f t="shared" si="130"/>
        <v>1</v>
      </c>
      <c r="E1357" s="39">
        <f t="shared" si="131"/>
        <v>0</v>
      </c>
      <c r="M1357" s="8" t="str">
        <f>VLOOKUP(MONTH($J1357),Lookup!$A$2:$B$13,2,0)&amp;" "&amp;YEAR($J1357)</f>
        <v>Jan 1900</v>
      </c>
      <c r="N1357" s="34" t="str">
        <f t="shared" si="126"/>
        <v>1/1/9999</v>
      </c>
      <c r="O1357" s="8" t="str">
        <f>IF(ISERROR(VLOOKUP($I1357,Lookup!$H$2:$I$11,2,0)),"",VLOOKUP($I1357,Lookup!$H$2:$I$11,2,0))</f>
        <v/>
      </c>
      <c r="P1357" s="8">
        <f>COUNTIF(J$4:J1357,J1357)</f>
        <v>0</v>
      </c>
      <c r="Q1357" s="8">
        <f>COUNTIF(K$4:K1357,K1357)</f>
        <v>1</v>
      </c>
    </row>
    <row r="1358" spans="1:17" x14ac:dyDescent="0.25">
      <c r="A1358" s="35">
        <f t="shared" si="127"/>
        <v>0</v>
      </c>
      <c r="B1358" s="8">
        <f t="shared" si="128"/>
        <v>0</v>
      </c>
      <c r="C1358" s="8">
        <f t="shared" si="129"/>
        <v>0</v>
      </c>
      <c r="D1358" s="38">
        <f t="shared" si="130"/>
        <v>1</v>
      </c>
      <c r="E1358" s="39">
        <f t="shared" si="131"/>
        <v>0</v>
      </c>
      <c r="M1358" s="8" t="str">
        <f>VLOOKUP(MONTH($J1358),Lookup!$A$2:$B$13,2,0)&amp;" "&amp;YEAR($J1358)</f>
        <v>Jan 1900</v>
      </c>
      <c r="N1358" s="34" t="str">
        <f t="shared" si="126"/>
        <v>1/1/9999</v>
      </c>
      <c r="O1358" s="8" t="str">
        <f>IF(ISERROR(VLOOKUP($I1358,Lookup!$H$2:$I$11,2,0)),"",VLOOKUP($I1358,Lookup!$H$2:$I$11,2,0))</f>
        <v/>
      </c>
      <c r="P1358" s="8">
        <f>COUNTIF(J$4:J1358,J1358)</f>
        <v>0</v>
      </c>
      <c r="Q1358" s="8">
        <f>COUNTIF(K$4:K1358,K1358)</f>
        <v>1</v>
      </c>
    </row>
    <row r="1359" spans="1:17" x14ac:dyDescent="0.25">
      <c r="A1359" s="35">
        <f t="shared" si="127"/>
        <v>0</v>
      </c>
      <c r="B1359" s="8">
        <f t="shared" si="128"/>
        <v>0</v>
      </c>
      <c r="C1359" s="8">
        <f t="shared" si="129"/>
        <v>0</v>
      </c>
      <c r="D1359" s="38">
        <f t="shared" si="130"/>
        <v>1</v>
      </c>
      <c r="E1359" s="39">
        <f t="shared" si="131"/>
        <v>0</v>
      </c>
      <c r="M1359" s="8" t="str">
        <f>VLOOKUP(MONTH($J1359),Lookup!$A$2:$B$13,2,0)&amp;" "&amp;YEAR($J1359)</f>
        <v>Jan 1900</v>
      </c>
      <c r="N1359" s="34" t="str">
        <f t="shared" si="126"/>
        <v>1/1/9999</v>
      </c>
      <c r="O1359" s="8" t="str">
        <f>IF(ISERROR(VLOOKUP($I1359,Lookup!$H$2:$I$11,2,0)),"",VLOOKUP($I1359,Lookup!$H$2:$I$11,2,0))</f>
        <v/>
      </c>
      <c r="P1359" s="8">
        <f>COUNTIF(J$4:J1359,J1359)</f>
        <v>0</v>
      </c>
      <c r="Q1359" s="8">
        <f>COUNTIF(K$4:K1359,K1359)</f>
        <v>1</v>
      </c>
    </row>
    <row r="1360" spans="1:17" x14ac:dyDescent="0.25">
      <c r="A1360" s="35">
        <f t="shared" si="127"/>
        <v>0</v>
      </c>
      <c r="B1360" s="8">
        <f t="shared" si="128"/>
        <v>0</v>
      </c>
      <c r="C1360" s="8">
        <f t="shared" si="129"/>
        <v>0</v>
      </c>
      <c r="D1360" s="38">
        <f t="shared" si="130"/>
        <v>1</v>
      </c>
      <c r="E1360" s="39">
        <f t="shared" si="131"/>
        <v>0</v>
      </c>
      <c r="M1360" s="8" t="str">
        <f>VLOOKUP(MONTH($J1360),Lookup!$A$2:$B$13,2,0)&amp;" "&amp;YEAR($J1360)</f>
        <v>Jan 1900</v>
      </c>
      <c r="N1360" s="34" t="str">
        <f t="shared" si="126"/>
        <v>1/1/9999</v>
      </c>
      <c r="O1360" s="8" t="str">
        <f>IF(ISERROR(VLOOKUP($I1360,Lookup!$H$2:$I$11,2,0)),"",VLOOKUP($I1360,Lookup!$H$2:$I$11,2,0))</f>
        <v/>
      </c>
      <c r="P1360" s="8">
        <f>COUNTIF(J$4:J1360,J1360)</f>
        <v>0</v>
      </c>
      <c r="Q1360" s="8">
        <f>COUNTIF(K$4:K1360,K1360)</f>
        <v>1</v>
      </c>
    </row>
    <row r="1361" spans="1:17" x14ac:dyDescent="0.25">
      <c r="A1361" s="35">
        <f t="shared" si="127"/>
        <v>0</v>
      </c>
      <c r="B1361" s="8">
        <f t="shared" si="128"/>
        <v>0</v>
      </c>
      <c r="C1361" s="8">
        <f t="shared" si="129"/>
        <v>0</v>
      </c>
      <c r="D1361" s="38">
        <f t="shared" si="130"/>
        <v>1</v>
      </c>
      <c r="E1361" s="39">
        <f t="shared" si="131"/>
        <v>0</v>
      </c>
      <c r="M1361" s="8" t="str">
        <f>VLOOKUP(MONTH($J1361),Lookup!$A$2:$B$13,2,0)&amp;" "&amp;YEAR($J1361)</f>
        <v>Jan 1900</v>
      </c>
      <c r="N1361" s="34" t="str">
        <f t="shared" si="126"/>
        <v>1/1/9999</v>
      </c>
      <c r="O1361" s="8" t="str">
        <f>IF(ISERROR(VLOOKUP($I1361,Lookup!$H$2:$I$11,2,0)),"",VLOOKUP($I1361,Lookup!$H$2:$I$11,2,0))</f>
        <v/>
      </c>
      <c r="P1361" s="8">
        <f>COUNTIF(J$4:J1361,J1361)</f>
        <v>0</v>
      </c>
      <c r="Q1361" s="8">
        <f>COUNTIF(K$4:K1361,K1361)</f>
        <v>1</v>
      </c>
    </row>
    <row r="1362" spans="1:17" x14ac:dyDescent="0.25">
      <c r="A1362" s="35">
        <f t="shared" si="127"/>
        <v>0</v>
      </c>
      <c r="B1362" s="8">
        <f t="shared" si="128"/>
        <v>0</v>
      </c>
      <c r="C1362" s="8">
        <f t="shared" si="129"/>
        <v>0</v>
      </c>
      <c r="D1362" s="38">
        <f t="shared" si="130"/>
        <v>1</v>
      </c>
      <c r="E1362" s="39">
        <f t="shared" si="131"/>
        <v>0</v>
      </c>
      <c r="M1362" s="8" t="str">
        <f>VLOOKUP(MONTH($J1362),Lookup!$A$2:$B$13,2,0)&amp;" "&amp;YEAR($J1362)</f>
        <v>Jan 1900</v>
      </c>
      <c r="N1362" s="34" t="str">
        <f t="shared" si="126"/>
        <v>1/1/9999</v>
      </c>
      <c r="O1362" s="8" t="str">
        <f>IF(ISERROR(VLOOKUP($I1362,Lookup!$H$2:$I$11,2,0)),"",VLOOKUP($I1362,Lookup!$H$2:$I$11,2,0))</f>
        <v/>
      </c>
      <c r="P1362" s="8">
        <f>COUNTIF(J$4:J1362,J1362)</f>
        <v>0</v>
      </c>
      <c r="Q1362" s="8">
        <f>COUNTIF(K$4:K1362,K1362)</f>
        <v>1</v>
      </c>
    </row>
    <row r="1363" spans="1:17" x14ac:dyDescent="0.25">
      <c r="A1363" s="35">
        <f t="shared" si="127"/>
        <v>0</v>
      </c>
      <c r="B1363" s="8">
        <f t="shared" si="128"/>
        <v>0</v>
      </c>
      <c r="C1363" s="8">
        <f t="shared" si="129"/>
        <v>0</v>
      </c>
      <c r="D1363" s="38">
        <f t="shared" si="130"/>
        <v>1</v>
      </c>
      <c r="E1363" s="39">
        <f t="shared" si="131"/>
        <v>0</v>
      </c>
      <c r="M1363" s="8" t="str">
        <f>VLOOKUP(MONTH($J1363),Lookup!$A$2:$B$13,2,0)&amp;" "&amp;YEAR($J1363)</f>
        <v>Jan 1900</v>
      </c>
      <c r="N1363" s="34" t="str">
        <f t="shared" si="126"/>
        <v>1/1/9999</v>
      </c>
      <c r="O1363" s="8" t="str">
        <f>IF(ISERROR(VLOOKUP($I1363,Lookup!$H$2:$I$11,2,0)),"",VLOOKUP($I1363,Lookup!$H$2:$I$11,2,0))</f>
        <v/>
      </c>
      <c r="P1363" s="8">
        <f>COUNTIF(J$4:J1363,J1363)</f>
        <v>0</v>
      </c>
      <c r="Q1363" s="8">
        <f>COUNTIF(K$4:K1363,K1363)</f>
        <v>1</v>
      </c>
    </row>
    <row r="1364" spans="1:17" x14ac:dyDescent="0.25">
      <c r="A1364" s="35">
        <f t="shared" si="127"/>
        <v>0</v>
      </c>
      <c r="B1364" s="8">
        <f t="shared" si="128"/>
        <v>0</v>
      </c>
      <c r="C1364" s="8">
        <f t="shared" si="129"/>
        <v>0</v>
      </c>
      <c r="D1364" s="38">
        <f t="shared" si="130"/>
        <v>1</v>
      </c>
      <c r="E1364" s="39">
        <f t="shared" si="131"/>
        <v>0</v>
      </c>
      <c r="M1364" s="8" t="str">
        <f>VLOOKUP(MONTH($J1364),Lookup!$A$2:$B$13,2,0)&amp;" "&amp;YEAR($J1364)</f>
        <v>Jan 1900</v>
      </c>
      <c r="N1364" s="34" t="str">
        <f t="shared" si="126"/>
        <v>1/1/9999</v>
      </c>
      <c r="O1364" s="8" t="str">
        <f>IF(ISERROR(VLOOKUP($I1364,Lookup!$H$2:$I$11,2,0)),"",VLOOKUP($I1364,Lookup!$H$2:$I$11,2,0))</f>
        <v/>
      </c>
      <c r="P1364" s="8">
        <f>COUNTIF(J$4:J1364,J1364)</f>
        <v>0</v>
      </c>
      <c r="Q1364" s="8">
        <f>COUNTIF(K$4:K1364,K1364)</f>
        <v>1</v>
      </c>
    </row>
    <row r="1365" spans="1:17" x14ac:dyDescent="0.25">
      <c r="A1365" s="35">
        <f t="shared" si="127"/>
        <v>0</v>
      </c>
      <c r="B1365" s="8">
        <f t="shared" si="128"/>
        <v>0</v>
      </c>
      <c r="C1365" s="8">
        <f t="shared" si="129"/>
        <v>0</v>
      </c>
      <c r="D1365" s="38">
        <f t="shared" si="130"/>
        <v>1</v>
      </c>
      <c r="E1365" s="39">
        <f t="shared" si="131"/>
        <v>0</v>
      </c>
      <c r="M1365" s="8" t="str">
        <f>VLOOKUP(MONTH($J1365),Lookup!$A$2:$B$13,2,0)&amp;" "&amp;YEAR($J1365)</f>
        <v>Jan 1900</v>
      </c>
      <c r="N1365" s="34" t="str">
        <f t="shared" si="126"/>
        <v>1/1/9999</v>
      </c>
      <c r="O1365" s="8" t="str">
        <f>IF(ISERROR(VLOOKUP($I1365,Lookup!$H$2:$I$11,2,0)),"",VLOOKUP($I1365,Lookup!$H$2:$I$11,2,0))</f>
        <v/>
      </c>
      <c r="P1365" s="8">
        <f>COUNTIF(J$4:J1365,J1365)</f>
        <v>0</v>
      </c>
      <c r="Q1365" s="8">
        <f>COUNTIF(K$4:K1365,K1365)</f>
        <v>1</v>
      </c>
    </row>
    <row r="1366" spans="1:17" x14ac:dyDescent="0.25">
      <c r="A1366" s="35">
        <f t="shared" si="127"/>
        <v>0</v>
      </c>
      <c r="B1366" s="8">
        <f t="shared" si="128"/>
        <v>0</v>
      </c>
      <c r="C1366" s="8">
        <f t="shared" si="129"/>
        <v>0</v>
      </c>
      <c r="D1366" s="38">
        <f t="shared" si="130"/>
        <v>1</v>
      </c>
      <c r="E1366" s="39">
        <f t="shared" si="131"/>
        <v>0</v>
      </c>
      <c r="M1366" s="8" t="str">
        <f>VLOOKUP(MONTH($J1366),Lookup!$A$2:$B$13,2,0)&amp;" "&amp;YEAR($J1366)</f>
        <v>Jan 1900</v>
      </c>
      <c r="N1366" s="34" t="str">
        <f t="shared" si="126"/>
        <v>1/1/9999</v>
      </c>
      <c r="O1366" s="8" t="str">
        <f>IF(ISERROR(VLOOKUP($I1366,Lookup!$H$2:$I$11,2,0)),"",VLOOKUP($I1366,Lookup!$H$2:$I$11,2,0))</f>
        <v/>
      </c>
      <c r="P1366" s="8">
        <f>COUNTIF(J$4:J1366,J1366)</f>
        <v>0</v>
      </c>
      <c r="Q1366" s="8">
        <f>COUNTIF(K$4:K1366,K1366)</f>
        <v>1</v>
      </c>
    </row>
    <row r="1367" spans="1:17" x14ac:dyDescent="0.25">
      <c r="A1367" s="35">
        <f t="shared" si="127"/>
        <v>0</v>
      </c>
      <c r="B1367" s="8">
        <f t="shared" si="128"/>
        <v>0</v>
      </c>
      <c r="C1367" s="8">
        <f t="shared" si="129"/>
        <v>0</v>
      </c>
      <c r="D1367" s="38">
        <f t="shared" si="130"/>
        <v>1</v>
      </c>
      <c r="E1367" s="39">
        <f t="shared" si="131"/>
        <v>0</v>
      </c>
      <c r="M1367" s="8" t="str">
        <f>VLOOKUP(MONTH($J1367),Lookup!$A$2:$B$13,2,0)&amp;" "&amp;YEAR($J1367)</f>
        <v>Jan 1900</v>
      </c>
      <c r="N1367" s="34" t="str">
        <f t="shared" si="126"/>
        <v>1/1/9999</v>
      </c>
      <c r="O1367" s="8" t="str">
        <f>IF(ISERROR(VLOOKUP($I1367,Lookup!$H$2:$I$11,2,0)),"",VLOOKUP($I1367,Lookup!$H$2:$I$11,2,0))</f>
        <v/>
      </c>
      <c r="P1367" s="8">
        <f>COUNTIF(J$4:J1367,J1367)</f>
        <v>0</v>
      </c>
      <c r="Q1367" s="8">
        <f>COUNTIF(K$4:K1367,K1367)</f>
        <v>1</v>
      </c>
    </row>
    <row r="1368" spans="1:17" x14ac:dyDescent="0.25">
      <c r="A1368" s="35">
        <f t="shared" si="127"/>
        <v>0</v>
      </c>
      <c r="B1368" s="8">
        <f t="shared" si="128"/>
        <v>0</v>
      </c>
      <c r="C1368" s="8">
        <f t="shared" si="129"/>
        <v>0</v>
      </c>
      <c r="D1368" s="38">
        <f t="shared" si="130"/>
        <v>1</v>
      </c>
      <c r="E1368" s="39">
        <f t="shared" si="131"/>
        <v>0</v>
      </c>
      <c r="M1368" s="8" t="str">
        <f>VLOOKUP(MONTH($J1368),Lookup!$A$2:$B$13,2,0)&amp;" "&amp;YEAR($J1368)</f>
        <v>Jan 1900</v>
      </c>
      <c r="N1368" s="34" t="str">
        <f t="shared" si="126"/>
        <v>1/1/9999</v>
      </c>
      <c r="O1368" s="8" t="str">
        <f>IF(ISERROR(VLOOKUP($I1368,Lookup!$H$2:$I$11,2,0)),"",VLOOKUP($I1368,Lookup!$H$2:$I$11,2,0))</f>
        <v/>
      </c>
      <c r="P1368" s="8">
        <f>COUNTIF(J$4:J1368,J1368)</f>
        <v>0</v>
      </c>
      <c r="Q1368" s="8">
        <f>COUNTIF(K$4:K1368,K1368)</f>
        <v>1</v>
      </c>
    </row>
    <row r="1369" spans="1:17" x14ac:dyDescent="0.25">
      <c r="A1369" s="35">
        <f t="shared" si="127"/>
        <v>0</v>
      </c>
      <c r="B1369" s="8">
        <f t="shared" si="128"/>
        <v>0</v>
      </c>
      <c r="C1369" s="8">
        <f t="shared" si="129"/>
        <v>0</v>
      </c>
      <c r="D1369" s="38">
        <f t="shared" si="130"/>
        <v>1</v>
      </c>
      <c r="E1369" s="39">
        <f t="shared" si="131"/>
        <v>0</v>
      </c>
      <c r="M1369" s="8" t="str">
        <f>VLOOKUP(MONTH($J1369),Lookup!$A$2:$B$13,2,0)&amp;" "&amp;YEAR($J1369)</f>
        <v>Jan 1900</v>
      </c>
      <c r="N1369" s="34" t="str">
        <f t="shared" si="126"/>
        <v>1/1/9999</v>
      </c>
      <c r="O1369" s="8" t="str">
        <f>IF(ISERROR(VLOOKUP($I1369,Lookup!$H$2:$I$11,2,0)),"",VLOOKUP($I1369,Lookup!$H$2:$I$11,2,0))</f>
        <v/>
      </c>
      <c r="P1369" s="8">
        <f>COUNTIF(J$4:J1369,J1369)</f>
        <v>0</v>
      </c>
      <c r="Q1369" s="8">
        <f>COUNTIF(K$4:K1369,K1369)</f>
        <v>1</v>
      </c>
    </row>
    <row r="1370" spans="1:17" x14ac:dyDescent="0.25">
      <c r="A1370" s="35">
        <f t="shared" si="127"/>
        <v>0</v>
      </c>
      <c r="B1370" s="8">
        <f t="shared" si="128"/>
        <v>0</v>
      </c>
      <c r="C1370" s="8">
        <f t="shared" si="129"/>
        <v>0</v>
      </c>
      <c r="D1370" s="38">
        <f t="shared" si="130"/>
        <v>1</v>
      </c>
      <c r="E1370" s="39">
        <f t="shared" si="131"/>
        <v>0</v>
      </c>
      <c r="M1370" s="8" t="str">
        <f>VLOOKUP(MONTH($J1370),Lookup!$A$2:$B$13,2,0)&amp;" "&amp;YEAR($J1370)</f>
        <v>Jan 1900</v>
      </c>
      <c r="N1370" s="34" t="str">
        <f t="shared" si="126"/>
        <v>1/1/9999</v>
      </c>
      <c r="O1370" s="8" t="str">
        <f>IF(ISERROR(VLOOKUP($I1370,Lookup!$H$2:$I$11,2,0)),"",VLOOKUP($I1370,Lookup!$H$2:$I$11,2,0))</f>
        <v/>
      </c>
      <c r="P1370" s="8">
        <f>COUNTIF(J$4:J1370,J1370)</f>
        <v>0</v>
      </c>
      <c r="Q1370" s="8">
        <f>COUNTIF(K$4:K1370,K1370)</f>
        <v>1</v>
      </c>
    </row>
    <row r="1371" spans="1:17" x14ac:dyDescent="0.25">
      <c r="A1371" s="35">
        <f t="shared" si="127"/>
        <v>0</v>
      </c>
      <c r="B1371" s="8">
        <f t="shared" si="128"/>
        <v>0</v>
      </c>
      <c r="C1371" s="8">
        <f t="shared" si="129"/>
        <v>0</v>
      </c>
      <c r="D1371" s="38">
        <f t="shared" si="130"/>
        <v>1</v>
      </c>
      <c r="E1371" s="39">
        <f t="shared" si="131"/>
        <v>0</v>
      </c>
      <c r="M1371" s="8" t="str">
        <f>VLOOKUP(MONTH($J1371),Lookup!$A$2:$B$13,2,0)&amp;" "&amp;YEAR($J1371)</f>
        <v>Jan 1900</v>
      </c>
      <c r="N1371" s="34" t="str">
        <f t="shared" si="126"/>
        <v>1/1/9999</v>
      </c>
      <c r="O1371" s="8" t="str">
        <f>IF(ISERROR(VLOOKUP($I1371,Lookup!$H$2:$I$11,2,0)),"",VLOOKUP($I1371,Lookup!$H$2:$I$11,2,0))</f>
        <v/>
      </c>
      <c r="P1371" s="8">
        <f>COUNTIF(J$4:J1371,J1371)</f>
        <v>0</v>
      </c>
      <c r="Q1371" s="8">
        <f>COUNTIF(K$4:K1371,K1371)</f>
        <v>1</v>
      </c>
    </row>
    <row r="1372" spans="1:17" x14ac:dyDescent="0.25">
      <c r="A1372" s="35">
        <f t="shared" si="127"/>
        <v>0</v>
      </c>
      <c r="B1372" s="8">
        <f t="shared" si="128"/>
        <v>0</v>
      </c>
      <c r="C1372" s="8">
        <f t="shared" si="129"/>
        <v>0</v>
      </c>
      <c r="D1372" s="38">
        <f t="shared" si="130"/>
        <v>1</v>
      </c>
      <c r="E1372" s="39">
        <f t="shared" si="131"/>
        <v>0</v>
      </c>
      <c r="M1372" s="8" t="str">
        <f>VLOOKUP(MONTH($J1372),Lookup!$A$2:$B$13,2,0)&amp;" "&amp;YEAR($J1372)</f>
        <v>Jan 1900</v>
      </c>
      <c r="N1372" s="34" t="str">
        <f t="shared" si="126"/>
        <v>1/1/9999</v>
      </c>
      <c r="O1372" s="8" t="str">
        <f>IF(ISERROR(VLOOKUP($I1372,Lookup!$H$2:$I$11,2,0)),"",VLOOKUP($I1372,Lookup!$H$2:$I$11,2,0))</f>
        <v/>
      </c>
      <c r="P1372" s="8">
        <f>COUNTIF(J$4:J1372,J1372)</f>
        <v>0</v>
      </c>
      <c r="Q1372" s="8">
        <f>COUNTIF(K$4:K1372,K1372)</f>
        <v>1</v>
      </c>
    </row>
    <row r="1373" spans="1:17" x14ac:dyDescent="0.25">
      <c r="A1373" s="35">
        <f t="shared" si="127"/>
        <v>0</v>
      </c>
      <c r="B1373" s="8">
        <f t="shared" si="128"/>
        <v>0</v>
      </c>
      <c r="C1373" s="8">
        <f t="shared" si="129"/>
        <v>0</v>
      </c>
      <c r="D1373" s="38">
        <f t="shared" si="130"/>
        <v>1</v>
      </c>
      <c r="E1373" s="39">
        <f t="shared" si="131"/>
        <v>0</v>
      </c>
      <c r="M1373" s="8" t="str">
        <f>VLOOKUP(MONTH($J1373),Lookup!$A$2:$B$13,2,0)&amp;" "&amp;YEAR($J1373)</f>
        <v>Jan 1900</v>
      </c>
      <c r="N1373" s="34" t="str">
        <f t="shared" si="126"/>
        <v>1/1/9999</v>
      </c>
      <c r="O1373" s="8" t="str">
        <f>IF(ISERROR(VLOOKUP($I1373,Lookup!$H$2:$I$11,2,0)),"",VLOOKUP($I1373,Lookup!$H$2:$I$11,2,0))</f>
        <v/>
      </c>
      <c r="P1373" s="8">
        <f>COUNTIF(J$4:J1373,J1373)</f>
        <v>0</v>
      </c>
      <c r="Q1373" s="8">
        <f>COUNTIF(K$4:K1373,K1373)</f>
        <v>1</v>
      </c>
    </row>
    <row r="1374" spans="1:17" x14ac:dyDescent="0.25">
      <c r="A1374" s="35">
        <f t="shared" si="127"/>
        <v>0</v>
      </c>
      <c r="B1374" s="8">
        <f t="shared" si="128"/>
        <v>0</v>
      </c>
      <c r="C1374" s="8">
        <f t="shared" si="129"/>
        <v>0</v>
      </c>
      <c r="D1374" s="38">
        <f t="shared" si="130"/>
        <v>1</v>
      </c>
      <c r="E1374" s="39">
        <f t="shared" si="131"/>
        <v>0</v>
      </c>
      <c r="M1374" s="8" t="str">
        <f>VLOOKUP(MONTH($J1374),Lookup!$A$2:$B$13,2,0)&amp;" "&amp;YEAR($J1374)</f>
        <v>Jan 1900</v>
      </c>
      <c r="N1374" s="34" t="str">
        <f t="shared" si="126"/>
        <v>1/1/9999</v>
      </c>
      <c r="O1374" s="8" t="str">
        <f>IF(ISERROR(VLOOKUP($I1374,Lookup!$H$2:$I$11,2,0)),"",VLOOKUP($I1374,Lookup!$H$2:$I$11,2,0))</f>
        <v/>
      </c>
      <c r="P1374" s="8">
        <f>COUNTIF(J$4:J1374,J1374)</f>
        <v>0</v>
      </c>
      <c r="Q1374" s="8">
        <f>COUNTIF(K$4:K1374,K1374)</f>
        <v>1</v>
      </c>
    </row>
    <row r="1375" spans="1:17" x14ac:dyDescent="0.25">
      <c r="A1375" s="35">
        <f t="shared" si="127"/>
        <v>0</v>
      </c>
      <c r="B1375" s="8">
        <f t="shared" si="128"/>
        <v>0</v>
      </c>
      <c r="C1375" s="8">
        <f t="shared" si="129"/>
        <v>0</v>
      </c>
      <c r="D1375" s="38">
        <f t="shared" si="130"/>
        <v>1</v>
      </c>
      <c r="E1375" s="39">
        <f t="shared" si="131"/>
        <v>0</v>
      </c>
      <c r="M1375" s="8" t="str">
        <f>VLOOKUP(MONTH($J1375),Lookup!$A$2:$B$13,2,0)&amp;" "&amp;YEAR($J1375)</f>
        <v>Jan 1900</v>
      </c>
      <c r="N1375" s="34" t="str">
        <f t="shared" si="126"/>
        <v>1/1/9999</v>
      </c>
      <c r="O1375" s="8" t="str">
        <f>IF(ISERROR(VLOOKUP($I1375,Lookup!$H$2:$I$11,2,0)),"",VLOOKUP($I1375,Lookup!$H$2:$I$11,2,0))</f>
        <v/>
      </c>
      <c r="P1375" s="8">
        <f>COUNTIF(J$4:J1375,J1375)</f>
        <v>0</v>
      </c>
      <c r="Q1375" s="8">
        <f>COUNTIF(K$4:K1375,K1375)</f>
        <v>1</v>
      </c>
    </row>
    <row r="1376" spans="1:17" x14ac:dyDescent="0.25">
      <c r="A1376" s="35">
        <f t="shared" si="127"/>
        <v>0</v>
      </c>
      <c r="B1376" s="8">
        <f t="shared" si="128"/>
        <v>0</v>
      </c>
      <c r="C1376" s="8">
        <f t="shared" si="129"/>
        <v>0</v>
      </c>
      <c r="D1376" s="38">
        <f t="shared" si="130"/>
        <v>1</v>
      </c>
      <c r="E1376" s="39">
        <f t="shared" si="131"/>
        <v>0</v>
      </c>
      <c r="M1376" s="8" t="str">
        <f>VLOOKUP(MONTH($J1376),Lookup!$A$2:$B$13,2,0)&amp;" "&amp;YEAR($J1376)</f>
        <v>Jan 1900</v>
      </c>
      <c r="N1376" s="34" t="str">
        <f t="shared" si="126"/>
        <v>1/1/9999</v>
      </c>
      <c r="O1376" s="8" t="str">
        <f>IF(ISERROR(VLOOKUP($I1376,Lookup!$H$2:$I$11,2,0)),"",VLOOKUP($I1376,Lookup!$H$2:$I$11,2,0))</f>
        <v/>
      </c>
      <c r="P1376" s="8">
        <f>COUNTIF(J$4:J1376,J1376)</f>
        <v>0</v>
      </c>
      <c r="Q1376" s="8">
        <f>COUNTIF(K$4:K1376,K1376)</f>
        <v>1</v>
      </c>
    </row>
    <row r="1377" spans="1:17" x14ac:dyDescent="0.25">
      <c r="A1377" s="35">
        <f t="shared" si="127"/>
        <v>0</v>
      </c>
      <c r="B1377" s="8">
        <f t="shared" si="128"/>
        <v>0</v>
      </c>
      <c r="C1377" s="8">
        <f t="shared" si="129"/>
        <v>0</v>
      </c>
      <c r="D1377" s="38">
        <f t="shared" si="130"/>
        <v>1</v>
      </c>
      <c r="E1377" s="39">
        <f t="shared" si="131"/>
        <v>0</v>
      </c>
      <c r="M1377" s="8" t="str">
        <f>VLOOKUP(MONTH($J1377),Lookup!$A$2:$B$13,2,0)&amp;" "&amp;YEAR($J1377)</f>
        <v>Jan 1900</v>
      </c>
      <c r="N1377" s="34" t="str">
        <f t="shared" si="126"/>
        <v>1/1/9999</v>
      </c>
      <c r="O1377" s="8" t="str">
        <f>IF(ISERROR(VLOOKUP($I1377,Lookup!$H$2:$I$11,2,0)),"",VLOOKUP($I1377,Lookup!$H$2:$I$11,2,0))</f>
        <v/>
      </c>
      <c r="P1377" s="8">
        <f>COUNTIF(J$4:J1377,J1377)</f>
        <v>0</v>
      </c>
      <c r="Q1377" s="8">
        <f>COUNTIF(K$4:K1377,K1377)</f>
        <v>1</v>
      </c>
    </row>
    <row r="1378" spans="1:17" x14ac:dyDescent="0.25">
      <c r="A1378" s="35">
        <f t="shared" si="127"/>
        <v>0</v>
      </c>
      <c r="B1378" s="8">
        <f t="shared" si="128"/>
        <v>0</v>
      </c>
      <c r="C1378" s="8">
        <f t="shared" si="129"/>
        <v>0</v>
      </c>
      <c r="D1378" s="38">
        <f t="shared" si="130"/>
        <v>1</v>
      </c>
      <c r="E1378" s="39">
        <f t="shared" si="131"/>
        <v>0</v>
      </c>
      <c r="M1378" s="8" t="str">
        <f>VLOOKUP(MONTH($J1378),Lookup!$A$2:$B$13,2,0)&amp;" "&amp;YEAR($J1378)</f>
        <v>Jan 1900</v>
      </c>
      <c r="N1378" s="34" t="str">
        <f t="shared" si="126"/>
        <v>1/1/9999</v>
      </c>
      <c r="O1378" s="8" t="str">
        <f>IF(ISERROR(VLOOKUP($I1378,Lookup!$H$2:$I$11,2,0)),"",VLOOKUP($I1378,Lookup!$H$2:$I$11,2,0))</f>
        <v/>
      </c>
      <c r="P1378" s="8">
        <f>COUNTIF(J$4:J1378,J1378)</f>
        <v>0</v>
      </c>
      <c r="Q1378" s="8">
        <f>COUNTIF(K$4:K1378,K1378)</f>
        <v>1</v>
      </c>
    </row>
    <row r="1379" spans="1:17" x14ac:dyDescent="0.25">
      <c r="A1379" s="35">
        <f t="shared" si="127"/>
        <v>0</v>
      </c>
      <c r="B1379" s="8">
        <f t="shared" si="128"/>
        <v>0</v>
      </c>
      <c r="C1379" s="8">
        <f t="shared" si="129"/>
        <v>0</v>
      </c>
      <c r="D1379" s="38">
        <f t="shared" si="130"/>
        <v>1</v>
      </c>
      <c r="E1379" s="39">
        <f t="shared" si="131"/>
        <v>0</v>
      </c>
      <c r="M1379" s="8" t="str">
        <f>VLOOKUP(MONTH($J1379),Lookup!$A$2:$B$13,2,0)&amp;" "&amp;YEAR($J1379)</f>
        <v>Jan 1900</v>
      </c>
      <c r="N1379" s="34" t="str">
        <f t="shared" si="126"/>
        <v>1/1/9999</v>
      </c>
      <c r="O1379" s="8" t="str">
        <f>IF(ISERROR(VLOOKUP($I1379,Lookup!$H$2:$I$11,2,0)),"",VLOOKUP($I1379,Lookup!$H$2:$I$11,2,0))</f>
        <v/>
      </c>
      <c r="P1379" s="8">
        <f>COUNTIF(J$4:J1379,J1379)</f>
        <v>0</v>
      </c>
      <c r="Q1379" s="8">
        <f>COUNTIF(K$4:K1379,K1379)</f>
        <v>1</v>
      </c>
    </row>
    <row r="1380" spans="1:17" x14ac:dyDescent="0.25">
      <c r="A1380" s="35">
        <f t="shared" si="127"/>
        <v>0</v>
      </c>
      <c r="B1380" s="8">
        <f t="shared" si="128"/>
        <v>0</v>
      </c>
      <c r="C1380" s="8">
        <f t="shared" si="129"/>
        <v>0</v>
      </c>
      <c r="D1380" s="38">
        <f t="shared" si="130"/>
        <v>1</v>
      </c>
      <c r="E1380" s="39">
        <f t="shared" si="131"/>
        <v>0</v>
      </c>
      <c r="M1380" s="8" t="str">
        <f>VLOOKUP(MONTH($J1380),Lookup!$A$2:$B$13,2,0)&amp;" "&amp;YEAR($J1380)</f>
        <v>Jan 1900</v>
      </c>
      <c r="N1380" s="34" t="str">
        <f t="shared" si="126"/>
        <v>1/1/9999</v>
      </c>
      <c r="O1380" s="8" t="str">
        <f>IF(ISERROR(VLOOKUP($I1380,Lookup!$H$2:$I$11,2,0)),"",VLOOKUP($I1380,Lookup!$H$2:$I$11,2,0))</f>
        <v/>
      </c>
      <c r="P1380" s="8">
        <f>COUNTIF(J$4:J1380,J1380)</f>
        <v>0</v>
      </c>
      <c r="Q1380" s="8">
        <f>COUNTIF(K$4:K1380,K1380)</f>
        <v>1</v>
      </c>
    </row>
    <row r="1381" spans="1:17" x14ac:dyDescent="0.25">
      <c r="A1381" s="35">
        <f t="shared" si="127"/>
        <v>0</v>
      </c>
      <c r="B1381" s="8">
        <f t="shared" si="128"/>
        <v>0</v>
      </c>
      <c r="C1381" s="8">
        <f t="shared" si="129"/>
        <v>0</v>
      </c>
      <c r="D1381" s="38">
        <f t="shared" si="130"/>
        <v>1</v>
      </c>
      <c r="E1381" s="39">
        <f t="shared" si="131"/>
        <v>0</v>
      </c>
      <c r="M1381" s="8" t="str">
        <f>VLOOKUP(MONTH($J1381),Lookup!$A$2:$B$13,2,0)&amp;" "&amp;YEAR($J1381)</f>
        <v>Jan 1900</v>
      </c>
      <c r="N1381" s="34" t="str">
        <f t="shared" si="126"/>
        <v>1/1/9999</v>
      </c>
      <c r="O1381" s="8" t="str">
        <f>IF(ISERROR(VLOOKUP($I1381,Lookup!$H$2:$I$11,2,0)),"",VLOOKUP($I1381,Lookup!$H$2:$I$11,2,0))</f>
        <v/>
      </c>
      <c r="P1381" s="8">
        <f>COUNTIF(J$4:J1381,J1381)</f>
        <v>0</v>
      </c>
      <c r="Q1381" s="8">
        <f>COUNTIF(K$4:K1381,K1381)</f>
        <v>1</v>
      </c>
    </row>
    <row r="1382" spans="1:17" x14ac:dyDescent="0.25">
      <c r="A1382" s="35">
        <f t="shared" si="127"/>
        <v>0</v>
      </c>
      <c r="B1382" s="8">
        <f t="shared" si="128"/>
        <v>0</v>
      </c>
      <c r="C1382" s="8">
        <f t="shared" si="129"/>
        <v>0</v>
      </c>
      <c r="D1382" s="38">
        <f t="shared" si="130"/>
        <v>1</v>
      </c>
      <c r="E1382" s="39">
        <f t="shared" si="131"/>
        <v>0</v>
      </c>
      <c r="M1382" s="8" t="str">
        <f>VLOOKUP(MONTH($J1382),Lookup!$A$2:$B$13,2,0)&amp;" "&amp;YEAR($J1382)</f>
        <v>Jan 1900</v>
      </c>
      <c r="N1382" s="34" t="str">
        <f t="shared" si="126"/>
        <v>1/1/9999</v>
      </c>
      <c r="O1382" s="8" t="str">
        <f>IF(ISERROR(VLOOKUP($I1382,Lookup!$H$2:$I$11,2,0)),"",VLOOKUP($I1382,Lookup!$H$2:$I$11,2,0))</f>
        <v/>
      </c>
      <c r="P1382" s="8">
        <f>COUNTIF(J$4:J1382,J1382)</f>
        <v>0</v>
      </c>
      <c r="Q1382" s="8">
        <f>COUNTIF(K$4:K1382,K1382)</f>
        <v>1</v>
      </c>
    </row>
    <row r="1383" spans="1:17" x14ac:dyDescent="0.25">
      <c r="A1383" s="35">
        <f t="shared" si="127"/>
        <v>0</v>
      </c>
      <c r="B1383" s="8">
        <f t="shared" si="128"/>
        <v>0</v>
      </c>
      <c r="C1383" s="8">
        <f t="shared" si="129"/>
        <v>0</v>
      </c>
      <c r="D1383" s="38">
        <f t="shared" si="130"/>
        <v>1</v>
      </c>
      <c r="E1383" s="39">
        <f t="shared" si="131"/>
        <v>0</v>
      </c>
      <c r="M1383" s="8" t="str">
        <f>VLOOKUP(MONTH($J1383),Lookup!$A$2:$B$13,2,0)&amp;" "&amp;YEAR($J1383)</f>
        <v>Jan 1900</v>
      </c>
      <c r="N1383" s="34" t="str">
        <f t="shared" si="126"/>
        <v>1/1/9999</v>
      </c>
      <c r="O1383" s="8" t="str">
        <f>IF(ISERROR(VLOOKUP($I1383,Lookup!$H$2:$I$11,2,0)),"",VLOOKUP($I1383,Lookup!$H$2:$I$11,2,0))</f>
        <v/>
      </c>
      <c r="P1383" s="8">
        <f>COUNTIF(J$4:J1383,J1383)</f>
        <v>0</v>
      </c>
      <c r="Q1383" s="8">
        <f>COUNTIF(K$4:K1383,K1383)</f>
        <v>1</v>
      </c>
    </row>
    <row r="1384" spans="1:17" x14ac:dyDescent="0.25">
      <c r="A1384" s="35">
        <f t="shared" si="127"/>
        <v>0</v>
      </c>
      <c r="B1384" s="8">
        <f t="shared" si="128"/>
        <v>0</v>
      </c>
      <c r="C1384" s="8">
        <f t="shared" si="129"/>
        <v>0</v>
      </c>
      <c r="D1384" s="38">
        <f t="shared" si="130"/>
        <v>1</v>
      </c>
      <c r="E1384" s="39">
        <f t="shared" si="131"/>
        <v>0</v>
      </c>
      <c r="M1384" s="8" t="str">
        <f>VLOOKUP(MONTH($J1384),Lookup!$A$2:$B$13,2,0)&amp;" "&amp;YEAR($J1384)</f>
        <v>Jan 1900</v>
      </c>
      <c r="N1384" s="34" t="str">
        <f t="shared" si="126"/>
        <v>1/1/9999</v>
      </c>
      <c r="O1384" s="8" t="str">
        <f>IF(ISERROR(VLOOKUP($I1384,Lookup!$H$2:$I$11,2,0)),"",VLOOKUP($I1384,Lookup!$H$2:$I$11,2,0))</f>
        <v/>
      </c>
      <c r="P1384" s="8">
        <f>COUNTIF(J$4:J1384,J1384)</f>
        <v>0</v>
      </c>
      <c r="Q1384" s="8">
        <f>COUNTIF(K$4:K1384,K1384)</f>
        <v>1</v>
      </c>
    </row>
    <row r="1385" spans="1:17" x14ac:dyDescent="0.25">
      <c r="A1385" s="35">
        <f t="shared" si="127"/>
        <v>0</v>
      </c>
      <c r="B1385" s="8">
        <f t="shared" si="128"/>
        <v>0</v>
      </c>
      <c r="C1385" s="8">
        <f t="shared" si="129"/>
        <v>0</v>
      </c>
      <c r="D1385" s="38">
        <f t="shared" si="130"/>
        <v>1</v>
      </c>
      <c r="E1385" s="39">
        <f t="shared" si="131"/>
        <v>0</v>
      </c>
      <c r="M1385" s="8" t="str">
        <f>VLOOKUP(MONTH($J1385),Lookup!$A$2:$B$13,2,0)&amp;" "&amp;YEAR($J1385)</f>
        <v>Jan 1900</v>
      </c>
      <c r="N1385" s="34" t="str">
        <f t="shared" si="126"/>
        <v>1/1/9999</v>
      </c>
      <c r="O1385" s="8" t="str">
        <f>IF(ISERROR(VLOOKUP($I1385,Lookup!$H$2:$I$11,2,0)),"",VLOOKUP($I1385,Lookup!$H$2:$I$11,2,0))</f>
        <v/>
      </c>
      <c r="P1385" s="8">
        <f>COUNTIF(J$4:J1385,J1385)</f>
        <v>0</v>
      </c>
      <c r="Q1385" s="8">
        <f>COUNTIF(K$4:K1385,K1385)</f>
        <v>1</v>
      </c>
    </row>
    <row r="1386" spans="1:17" x14ac:dyDescent="0.25">
      <c r="A1386" s="35">
        <f t="shared" si="127"/>
        <v>0</v>
      </c>
      <c r="B1386" s="8">
        <f t="shared" si="128"/>
        <v>0</v>
      </c>
      <c r="C1386" s="8">
        <f t="shared" si="129"/>
        <v>0</v>
      </c>
      <c r="D1386" s="38">
        <f t="shared" si="130"/>
        <v>1</v>
      </c>
      <c r="E1386" s="39">
        <f t="shared" si="131"/>
        <v>0</v>
      </c>
      <c r="M1386" s="8" t="str">
        <f>VLOOKUP(MONTH($J1386),Lookup!$A$2:$B$13,2,0)&amp;" "&amp;YEAR($J1386)</f>
        <v>Jan 1900</v>
      </c>
      <c r="N1386" s="34" t="str">
        <f t="shared" si="126"/>
        <v>1/1/9999</v>
      </c>
      <c r="O1386" s="8" t="str">
        <f>IF(ISERROR(VLOOKUP($I1386,Lookup!$H$2:$I$11,2,0)),"",VLOOKUP($I1386,Lookup!$H$2:$I$11,2,0))</f>
        <v/>
      </c>
      <c r="P1386" s="8">
        <f>COUNTIF(J$4:J1386,J1386)</f>
        <v>0</v>
      </c>
      <c r="Q1386" s="8">
        <f>COUNTIF(K$4:K1386,K1386)</f>
        <v>1</v>
      </c>
    </row>
    <row r="1387" spans="1:17" x14ac:dyDescent="0.25">
      <c r="A1387" s="35">
        <f t="shared" si="127"/>
        <v>0</v>
      </c>
      <c r="B1387" s="8">
        <f t="shared" si="128"/>
        <v>0</v>
      </c>
      <c r="C1387" s="8">
        <f t="shared" si="129"/>
        <v>0</v>
      </c>
      <c r="D1387" s="38">
        <f t="shared" si="130"/>
        <v>1</v>
      </c>
      <c r="E1387" s="39">
        <f t="shared" si="131"/>
        <v>0</v>
      </c>
      <c r="M1387" s="8" t="str">
        <f>VLOOKUP(MONTH($J1387),Lookup!$A$2:$B$13,2,0)&amp;" "&amp;YEAR($J1387)</f>
        <v>Jan 1900</v>
      </c>
      <c r="N1387" s="34" t="str">
        <f t="shared" si="126"/>
        <v>1/1/9999</v>
      </c>
      <c r="O1387" s="8" t="str">
        <f>IF(ISERROR(VLOOKUP($I1387,Lookup!$H$2:$I$11,2,0)),"",VLOOKUP($I1387,Lookup!$H$2:$I$11,2,0))</f>
        <v/>
      </c>
      <c r="P1387" s="8">
        <f>COUNTIF(J$4:J1387,J1387)</f>
        <v>0</v>
      </c>
      <c r="Q1387" s="8">
        <f>COUNTIF(K$4:K1387,K1387)</f>
        <v>1</v>
      </c>
    </row>
    <row r="1388" spans="1:17" x14ac:dyDescent="0.25">
      <c r="A1388" s="35">
        <f t="shared" si="127"/>
        <v>0</v>
      </c>
      <c r="B1388" s="8">
        <f t="shared" si="128"/>
        <v>0</v>
      </c>
      <c r="C1388" s="8">
        <f t="shared" si="129"/>
        <v>0</v>
      </c>
      <c r="D1388" s="38">
        <f t="shared" si="130"/>
        <v>1</v>
      </c>
      <c r="E1388" s="39">
        <f t="shared" si="131"/>
        <v>0</v>
      </c>
      <c r="M1388" s="8" t="str">
        <f>VLOOKUP(MONTH($J1388),Lookup!$A$2:$B$13,2,0)&amp;" "&amp;YEAR($J1388)</f>
        <v>Jan 1900</v>
      </c>
      <c r="N1388" s="34" t="str">
        <f t="shared" si="126"/>
        <v>1/1/9999</v>
      </c>
      <c r="O1388" s="8" t="str">
        <f>IF(ISERROR(VLOOKUP($I1388,Lookup!$H$2:$I$11,2,0)),"",VLOOKUP($I1388,Lookup!$H$2:$I$11,2,0))</f>
        <v/>
      </c>
      <c r="P1388" s="8">
        <f>COUNTIF(J$4:J1388,J1388)</f>
        <v>0</v>
      </c>
      <c r="Q1388" s="8">
        <f>COUNTIF(K$4:K1388,K1388)</f>
        <v>1</v>
      </c>
    </row>
    <row r="1389" spans="1:17" x14ac:dyDescent="0.25">
      <c r="A1389" s="35">
        <f t="shared" si="127"/>
        <v>0</v>
      </c>
      <c r="B1389" s="8">
        <f t="shared" si="128"/>
        <v>0</v>
      </c>
      <c r="C1389" s="8">
        <f t="shared" si="129"/>
        <v>0</v>
      </c>
      <c r="D1389" s="38">
        <f t="shared" si="130"/>
        <v>1</v>
      </c>
      <c r="E1389" s="39">
        <f t="shared" si="131"/>
        <v>0</v>
      </c>
      <c r="M1389" s="8" t="str">
        <f>VLOOKUP(MONTH($J1389),Lookup!$A$2:$B$13,2,0)&amp;" "&amp;YEAR($J1389)</f>
        <v>Jan 1900</v>
      </c>
      <c r="N1389" s="34" t="str">
        <f t="shared" si="126"/>
        <v>1/1/9999</v>
      </c>
      <c r="O1389" s="8" t="str">
        <f>IF(ISERROR(VLOOKUP($I1389,Lookup!$H$2:$I$11,2,0)),"",VLOOKUP($I1389,Lookup!$H$2:$I$11,2,0))</f>
        <v/>
      </c>
      <c r="P1389" s="8">
        <f>COUNTIF(J$4:J1389,J1389)</f>
        <v>0</v>
      </c>
      <c r="Q1389" s="8">
        <f>COUNTIF(K$4:K1389,K1389)</f>
        <v>1</v>
      </c>
    </row>
    <row r="1390" spans="1:17" x14ac:dyDescent="0.25">
      <c r="A1390" s="35">
        <f t="shared" si="127"/>
        <v>0</v>
      </c>
      <c r="B1390" s="8">
        <f t="shared" si="128"/>
        <v>0</v>
      </c>
      <c r="C1390" s="8">
        <f t="shared" si="129"/>
        <v>0</v>
      </c>
      <c r="D1390" s="38">
        <f t="shared" si="130"/>
        <v>1</v>
      </c>
      <c r="E1390" s="39">
        <f t="shared" si="131"/>
        <v>0</v>
      </c>
      <c r="M1390" s="8" t="str">
        <f>VLOOKUP(MONTH($J1390),Lookup!$A$2:$B$13,2,0)&amp;" "&amp;YEAR($J1390)</f>
        <v>Jan 1900</v>
      </c>
      <c r="N1390" s="34" t="str">
        <f t="shared" si="126"/>
        <v>1/1/9999</v>
      </c>
      <c r="O1390" s="8" t="str">
        <f>IF(ISERROR(VLOOKUP($I1390,Lookup!$H$2:$I$11,2,0)),"",VLOOKUP($I1390,Lookup!$H$2:$I$11,2,0))</f>
        <v/>
      </c>
      <c r="P1390" s="8">
        <f>COUNTIF(J$4:J1390,J1390)</f>
        <v>0</v>
      </c>
      <c r="Q1390" s="8">
        <f>COUNTIF(K$4:K1390,K1390)</f>
        <v>1</v>
      </c>
    </row>
    <row r="1391" spans="1:17" x14ac:dyDescent="0.25">
      <c r="A1391" s="35">
        <f t="shared" si="127"/>
        <v>0</v>
      </c>
      <c r="B1391" s="8">
        <f t="shared" si="128"/>
        <v>0</v>
      </c>
      <c r="C1391" s="8">
        <f t="shared" si="129"/>
        <v>0</v>
      </c>
      <c r="D1391" s="38">
        <f t="shared" si="130"/>
        <v>1</v>
      </c>
      <c r="E1391" s="39">
        <f t="shared" si="131"/>
        <v>0</v>
      </c>
      <c r="M1391" s="8" t="str">
        <f>VLOOKUP(MONTH($J1391),Lookup!$A$2:$B$13,2,0)&amp;" "&amp;YEAR($J1391)</f>
        <v>Jan 1900</v>
      </c>
      <c r="N1391" s="34" t="str">
        <f t="shared" si="126"/>
        <v>1/1/9999</v>
      </c>
      <c r="O1391" s="8" t="str">
        <f>IF(ISERROR(VLOOKUP($I1391,Lookup!$H$2:$I$11,2,0)),"",VLOOKUP($I1391,Lookup!$H$2:$I$11,2,0))</f>
        <v/>
      </c>
      <c r="P1391" s="8">
        <f>COUNTIF(J$4:J1391,J1391)</f>
        <v>0</v>
      </c>
      <c r="Q1391" s="8">
        <f>COUNTIF(K$4:K1391,K1391)</f>
        <v>1</v>
      </c>
    </row>
    <row r="1392" spans="1:17" x14ac:dyDescent="0.25">
      <c r="A1392" s="35">
        <f t="shared" si="127"/>
        <v>0</v>
      </c>
      <c r="B1392" s="8">
        <f t="shared" si="128"/>
        <v>0</v>
      </c>
      <c r="C1392" s="8">
        <f t="shared" si="129"/>
        <v>0</v>
      </c>
      <c r="D1392" s="38">
        <f t="shared" si="130"/>
        <v>1</v>
      </c>
      <c r="E1392" s="39">
        <f t="shared" si="131"/>
        <v>0</v>
      </c>
      <c r="M1392" s="8" t="str">
        <f>VLOOKUP(MONTH($J1392),Lookup!$A$2:$B$13,2,0)&amp;" "&amp;YEAR($J1392)</f>
        <v>Jan 1900</v>
      </c>
      <c r="N1392" s="34" t="str">
        <f t="shared" si="126"/>
        <v>1/1/9999</v>
      </c>
      <c r="O1392" s="8" t="str">
        <f>IF(ISERROR(VLOOKUP($I1392,Lookup!$H$2:$I$11,2,0)),"",VLOOKUP($I1392,Lookup!$H$2:$I$11,2,0))</f>
        <v/>
      </c>
      <c r="P1392" s="8">
        <f>COUNTIF(J$4:J1392,J1392)</f>
        <v>0</v>
      </c>
      <c r="Q1392" s="8">
        <f>COUNTIF(K$4:K1392,K1392)</f>
        <v>1</v>
      </c>
    </row>
    <row r="1393" spans="1:17" x14ac:dyDescent="0.25">
      <c r="A1393" s="35">
        <f t="shared" si="127"/>
        <v>0</v>
      </c>
      <c r="B1393" s="8">
        <f t="shared" si="128"/>
        <v>0</v>
      </c>
      <c r="C1393" s="8">
        <f t="shared" si="129"/>
        <v>0</v>
      </c>
      <c r="D1393" s="38">
        <f t="shared" si="130"/>
        <v>1</v>
      </c>
      <c r="E1393" s="39">
        <f t="shared" si="131"/>
        <v>0</v>
      </c>
      <c r="M1393" s="8" t="str">
        <f>VLOOKUP(MONTH($J1393),Lookup!$A$2:$B$13,2,0)&amp;" "&amp;YEAR($J1393)</f>
        <v>Jan 1900</v>
      </c>
      <c r="N1393" s="34" t="str">
        <f t="shared" si="126"/>
        <v>1/1/9999</v>
      </c>
      <c r="O1393" s="8" t="str">
        <f>IF(ISERROR(VLOOKUP($I1393,Lookup!$H$2:$I$11,2,0)),"",VLOOKUP($I1393,Lookup!$H$2:$I$11,2,0))</f>
        <v/>
      </c>
      <c r="P1393" s="8">
        <f>COUNTIF(J$4:J1393,J1393)</f>
        <v>0</v>
      </c>
      <c r="Q1393" s="8">
        <f>COUNTIF(K$4:K1393,K1393)</f>
        <v>1</v>
      </c>
    </row>
    <row r="1394" spans="1:17" x14ac:dyDescent="0.25">
      <c r="A1394" s="35">
        <f t="shared" si="127"/>
        <v>0</v>
      </c>
      <c r="B1394" s="8">
        <f t="shared" si="128"/>
        <v>0</v>
      </c>
      <c r="C1394" s="8">
        <f t="shared" si="129"/>
        <v>0</v>
      </c>
      <c r="D1394" s="38">
        <f t="shared" si="130"/>
        <v>1</v>
      </c>
      <c r="E1394" s="39">
        <f t="shared" si="131"/>
        <v>0</v>
      </c>
      <c r="M1394" s="8" t="str">
        <f>VLOOKUP(MONTH($J1394),Lookup!$A$2:$B$13,2,0)&amp;" "&amp;YEAR($J1394)</f>
        <v>Jan 1900</v>
      </c>
      <c r="N1394" s="34" t="str">
        <f t="shared" si="126"/>
        <v>1/1/9999</v>
      </c>
      <c r="O1394" s="8" t="str">
        <f>IF(ISERROR(VLOOKUP($I1394,Lookup!$H$2:$I$11,2,0)),"",VLOOKUP($I1394,Lookup!$H$2:$I$11,2,0))</f>
        <v/>
      </c>
      <c r="P1394" s="8">
        <f>COUNTIF(J$4:J1394,J1394)</f>
        <v>0</v>
      </c>
      <c r="Q1394" s="8">
        <f>COUNTIF(K$4:K1394,K1394)</f>
        <v>1</v>
      </c>
    </row>
    <row r="1395" spans="1:17" x14ac:dyDescent="0.25">
      <c r="A1395" s="35">
        <f t="shared" si="127"/>
        <v>0</v>
      </c>
      <c r="B1395" s="8">
        <f t="shared" si="128"/>
        <v>0</v>
      </c>
      <c r="C1395" s="8">
        <f t="shared" si="129"/>
        <v>0</v>
      </c>
      <c r="D1395" s="38">
        <f t="shared" si="130"/>
        <v>1</v>
      </c>
      <c r="E1395" s="39">
        <f t="shared" si="131"/>
        <v>0</v>
      </c>
      <c r="M1395" s="8" t="str">
        <f>VLOOKUP(MONTH($J1395),Lookup!$A$2:$B$13,2,0)&amp;" "&amp;YEAR($J1395)</f>
        <v>Jan 1900</v>
      </c>
      <c r="N1395" s="34" t="str">
        <f t="shared" si="126"/>
        <v>1/1/9999</v>
      </c>
      <c r="O1395" s="8" t="str">
        <f>IF(ISERROR(VLOOKUP($I1395,Lookup!$H$2:$I$11,2,0)),"",VLOOKUP($I1395,Lookup!$H$2:$I$11,2,0))</f>
        <v/>
      </c>
      <c r="P1395" s="8">
        <f>COUNTIF(J$4:J1395,J1395)</f>
        <v>0</v>
      </c>
      <c r="Q1395" s="8">
        <f>COUNTIF(K$4:K1395,K1395)</f>
        <v>1</v>
      </c>
    </row>
    <row r="1396" spans="1:17" x14ac:dyDescent="0.25">
      <c r="A1396" s="35">
        <f t="shared" si="127"/>
        <v>0</v>
      </c>
      <c r="B1396" s="8">
        <f t="shared" si="128"/>
        <v>0</v>
      </c>
      <c r="C1396" s="8">
        <f t="shared" si="129"/>
        <v>0</v>
      </c>
      <c r="D1396" s="38">
        <f t="shared" si="130"/>
        <v>1</v>
      </c>
      <c r="E1396" s="39">
        <f t="shared" si="131"/>
        <v>0</v>
      </c>
      <c r="M1396" s="8" t="str">
        <f>VLOOKUP(MONTH($J1396),Lookup!$A$2:$B$13,2,0)&amp;" "&amp;YEAR($J1396)</f>
        <v>Jan 1900</v>
      </c>
      <c r="N1396" s="34" t="str">
        <f t="shared" si="126"/>
        <v>1/1/9999</v>
      </c>
      <c r="O1396" s="8" t="str">
        <f>IF(ISERROR(VLOOKUP($I1396,Lookup!$H$2:$I$11,2,0)),"",VLOOKUP($I1396,Lookup!$H$2:$I$11,2,0))</f>
        <v/>
      </c>
      <c r="P1396" s="8">
        <f>COUNTIF(J$4:J1396,J1396)</f>
        <v>0</v>
      </c>
      <c r="Q1396" s="8">
        <f>COUNTIF(K$4:K1396,K1396)</f>
        <v>1</v>
      </c>
    </row>
    <row r="1397" spans="1:17" x14ac:dyDescent="0.25">
      <c r="A1397" s="35">
        <f t="shared" si="127"/>
        <v>0</v>
      </c>
      <c r="B1397" s="8">
        <f t="shared" si="128"/>
        <v>0</v>
      </c>
      <c r="C1397" s="8">
        <f t="shared" si="129"/>
        <v>0</v>
      </c>
      <c r="D1397" s="38">
        <f t="shared" si="130"/>
        <v>1</v>
      </c>
      <c r="E1397" s="39">
        <f t="shared" si="131"/>
        <v>0</v>
      </c>
      <c r="M1397" s="8" t="str">
        <f>VLOOKUP(MONTH($J1397),Lookup!$A$2:$B$13,2,0)&amp;" "&amp;YEAR($J1397)</f>
        <v>Jan 1900</v>
      </c>
      <c r="N1397" s="34" t="str">
        <f t="shared" si="126"/>
        <v>1/1/9999</v>
      </c>
      <c r="O1397" s="8" t="str">
        <f>IF(ISERROR(VLOOKUP($I1397,Lookup!$H$2:$I$11,2,0)),"",VLOOKUP($I1397,Lookup!$H$2:$I$11,2,0))</f>
        <v/>
      </c>
      <c r="P1397" s="8">
        <f>COUNTIF(J$4:J1397,J1397)</f>
        <v>0</v>
      </c>
      <c r="Q1397" s="8">
        <f>COUNTIF(K$4:K1397,K1397)</f>
        <v>1</v>
      </c>
    </row>
    <row r="1398" spans="1:17" x14ac:dyDescent="0.25">
      <c r="A1398" s="35">
        <f t="shared" si="127"/>
        <v>0</v>
      </c>
      <c r="B1398" s="8">
        <f t="shared" si="128"/>
        <v>0</v>
      </c>
      <c r="C1398" s="8">
        <f t="shared" si="129"/>
        <v>0</v>
      </c>
      <c r="D1398" s="38">
        <f t="shared" si="130"/>
        <v>1</v>
      </c>
      <c r="E1398" s="39">
        <f t="shared" si="131"/>
        <v>0</v>
      </c>
      <c r="M1398" s="8" t="str">
        <f>VLOOKUP(MONTH($J1398),Lookup!$A$2:$B$13,2,0)&amp;" "&amp;YEAR($J1398)</f>
        <v>Jan 1900</v>
      </c>
      <c r="N1398" s="34" t="str">
        <f t="shared" si="126"/>
        <v>1/1/9999</v>
      </c>
      <c r="O1398" s="8" t="str">
        <f>IF(ISERROR(VLOOKUP($I1398,Lookup!$H$2:$I$11,2,0)),"",VLOOKUP($I1398,Lookup!$H$2:$I$11,2,0))</f>
        <v/>
      </c>
      <c r="P1398" s="8">
        <f>COUNTIF(J$4:J1398,J1398)</f>
        <v>0</v>
      </c>
      <c r="Q1398" s="8">
        <f>COUNTIF(K$4:K1398,K1398)</f>
        <v>1</v>
      </c>
    </row>
    <row r="1399" spans="1:17" x14ac:dyDescent="0.25">
      <c r="A1399" s="35">
        <f t="shared" si="127"/>
        <v>0</v>
      </c>
      <c r="B1399" s="8">
        <f t="shared" si="128"/>
        <v>0</v>
      </c>
      <c r="C1399" s="8">
        <f t="shared" si="129"/>
        <v>0</v>
      </c>
      <c r="D1399" s="38">
        <f t="shared" si="130"/>
        <v>1</v>
      </c>
      <c r="E1399" s="39">
        <f t="shared" si="131"/>
        <v>0</v>
      </c>
      <c r="M1399" s="8" t="str">
        <f>VLOOKUP(MONTH($J1399),Lookup!$A$2:$B$13,2,0)&amp;" "&amp;YEAR($J1399)</f>
        <v>Jan 1900</v>
      </c>
      <c r="N1399" s="34" t="str">
        <f t="shared" si="126"/>
        <v>1/1/9999</v>
      </c>
      <c r="O1399" s="8" t="str">
        <f>IF(ISERROR(VLOOKUP($I1399,Lookup!$H$2:$I$11,2,0)),"",VLOOKUP($I1399,Lookup!$H$2:$I$11,2,0))</f>
        <v/>
      </c>
      <c r="P1399" s="8">
        <f>COUNTIF(J$4:J1399,J1399)</f>
        <v>0</v>
      </c>
      <c r="Q1399" s="8">
        <f>COUNTIF(K$4:K1399,K1399)</f>
        <v>1</v>
      </c>
    </row>
    <row r="1400" spans="1:17" x14ac:dyDescent="0.25">
      <c r="A1400" s="35">
        <f t="shared" si="127"/>
        <v>0</v>
      </c>
      <c r="B1400" s="8">
        <f t="shared" si="128"/>
        <v>0</v>
      </c>
      <c r="C1400" s="8">
        <f t="shared" si="129"/>
        <v>0</v>
      </c>
      <c r="D1400" s="38">
        <f t="shared" si="130"/>
        <v>1</v>
      </c>
      <c r="E1400" s="39">
        <f t="shared" si="131"/>
        <v>0</v>
      </c>
      <c r="M1400" s="8" t="str">
        <f>VLOOKUP(MONTH($J1400),Lookup!$A$2:$B$13,2,0)&amp;" "&amp;YEAR($J1400)</f>
        <v>Jan 1900</v>
      </c>
      <c r="N1400" s="34" t="str">
        <f t="shared" si="126"/>
        <v>1/1/9999</v>
      </c>
      <c r="O1400" s="8" t="str">
        <f>IF(ISERROR(VLOOKUP($I1400,Lookup!$H$2:$I$11,2,0)),"",VLOOKUP($I1400,Lookup!$H$2:$I$11,2,0))</f>
        <v/>
      </c>
      <c r="P1400" s="8">
        <f>COUNTIF(J$4:J1400,J1400)</f>
        <v>0</v>
      </c>
      <c r="Q1400" s="8">
        <f>COUNTIF(K$4:K1400,K1400)</f>
        <v>1</v>
      </c>
    </row>
    <row r="1401" spans="1:17" x14ac:dyDescent="0.25">
      <c r="A1401" s="35">
        <f t="shared" si="127"/>
        <v>0</v>
      </c>
      <c r="B1401" s="8">
        <f t="shared" si="128"/>
        <v>0</v>
      </c>
      <c r="C1401" s="8">
        <f t="shared" si="129"/>
        <v>0</v>
      </c>
      <c r="D1401" s="38">
        <f t="shared" si="130"/>
        <v>1</v>
      </c>
      <c r="E1401" s="39">
        <f t="shared" si="131"/>
        <v>0</v>
      </c>
      <c r="M1401" s="8" t="str">
        <f>VLOOKUP(MONTH($J1401),Lookup!$A$2:$B$13,2,0)&amp;" "&amp;YEAR($J1401)</f>
        <v>Jan 1900</v>
      </c>
      <c r="N1401" s="34" t="str">
        <f t="shared" si="126"/>
        <v>1/1/9999</v>
      </c>
      <c r="O1401" s="8" t="str">
        <f>IF(ISERROR(VLOOKUP($I1401,Lookup!$H$2:$I$11,2,0)),"",VLOOKUP($I1401,Lookup!$H$2:$I$11,2,0))</f>
        <v/>
      </c>
      <c r="P1401" s="8">
        <f>COUNTIF(J$4:J1401,J1401)</f>
        <v>0</v>
      </c>
      <c r="Q1401" s="8">
        <f>COUNTIF(K$4:K1401,K1401)</f>
        <v>1</v>
      </c>
    </row>
    <row r="1402" spans="1:17" x14ac:dyDescent="0.25">
      <c r="A1402" s="35">
        <f t="shared" si="127"/>
        <v>0</v>
      </c>
      <c r="B1402" s="8">
        <f t="shared" si="128"/>
        <v>0</v>
      </c>
      <c r="C1402" s="8">
        <f t="shared" si="129"/>
        <v>0</v>
      </c>
      <c r="D1402" s="38">
        <f t="shared" si="130"/>
        <v>1</v>
      </c>
      <c r="E1402" s="39">
        <f t="shared" si="131"/>
        <v>0</v>
      </c>
      <c r="M1402" s="8" t="str">
        <f>VLOOKUP(MONTH($J1402),Lookup!$A$2:$B$13,2,0)&amp;" "&amp;YEAR($J1402)</f>
        <v>Jan 1900</v>
      </c>
      <c r="N1402" s="34" t="str">
        <f t="shared" si="126"/>
        <v>1/1/9999</v>
      </c>
      <c r="O1402" s="8" t="str">
        <f>IF(ISERROR(VLOOKUP($I1402,Lookup!$H$2:$I$11,2,0)),"",VLOOKUP($I1402,Lookup!$H$2:$I$11,2,0))</f>
        <v/>
      </c>
      <c r="P1402" s="8">
        <f>COUNTIF(J$4:J1402,J1402)</f>
        <v>0</v>
      </c>
      <c r="Q1402" s="8">
        <f>COUNTIF(K$4:K1402,K1402)</f>
        <v>1</v>
      </c>
    </row>
    <row r="1403" spans="1:17" x14ac:dyDescent="0.25">
      <c r="A1403" s="35">
        <f t="shared" si="127"/>
        <v>0</v>
      </c>
      <c r="B1403" s="8">
        <f t="shared" si="128"/>
        <v>0</v>
      </c>
      <c r="C1403" s="8">
        <f t="shared" si="129"/>
        <v>0</v>
      </c>
      <c r="D1403" s="38">
        <f t="shared" si="130"/>
        <v>1</v>
      </c>
      <c r="E1403" s="39">
        <f t="shared" si="131"/>
        <v>0</v>
      </c>
      <c r="M1403" s="8" t="str">
        <f>VLOOKUP(MONTH($J1403),Lookup!$A$2:$B$13,2,0)&amp;" "&amp;YEAR($J1403)</f>
        <v>Jan 1900</v>
      </c>
      <c r="N1403" s="34" t="str">
        <f t="shared" si="126"/>
        <v>1/1/9999</v>
      </c>
      <c r="O1403" s="8" t="str">
        <f>IF(ISERROR(VLOOKUP($I1403,Lookup!$H$2:$I$11,2,0)),"",VLOOKUP($I1403,Lookup!$H$2:$I$11,2,0))</f>
        <v/>
      </c>
      <c r="P1403" s="8">
        <f>COUNTIF(J$4:J1403,J1403)</f>
        <v>0</v>
      </c>
      <c r="Q1403" s="8">
        <f>COUNTIF(K$4:K1403,K1403)</f>
        <v>1</v>
      </c>
    </row>
    <row r="1404" spans="1:17" x14ac:dyDescent="0.25">
      <c r="A1404" s="35">
        <f t="shared" si="127"/>
        <v>0</v>
      </c>
      <c r="B1404" s="8">
        <f t="shared" si="128"/>
        <v>0</v>
      </c>
      <c r="C1404" s="8">
        <f t="shared" si="129"/>
        <v>0</v>
      </c>
      <c r="D1404" s="38">
        <f t="shared" si="130"/>
        <v>1</v>
      </c>
      <c r="E1404" s="39">
        <f t="shared" si="131"/>
        <v>0</v>
      </c>
      <c r="M1404" s="8" t="str">
        <f>VLOOKUP(MONTH($J1404),Lookup!$A$2:$B$13,2,0)&amp;" "&amp;YEAR($J1404)</f>
        <v>Jan 1900</v>
      </c>
      <c r="N1404" s="34" t="str">
        <f t="shared" si="126"/>
        <v>1/1/9999</v>
      </c>
      <c r="O1404" s="8" t="str">
        <f>IF(ISERROR(VLOOKUP($I1404,Lookup!$H$2:$I$11,2,0)),"",VLOOKUP($I1404,Lookup!$H$2:$I$11,2,0))</f>
        <v/>
      </c>
      <c r="P1404" s="8">
        <f>COUNTIF(J$4:J1404,J1404)</f>
        <v>0</v>
      </c>
      <c r="Q1404" s="8">
        <f>COUNTIF(K$4:K1404,K1404)</f>
        <v>1</v>
      </c>
    </row>
    <row r="1405" spans="1:17" x14ac:dyDescent="0.25">
      <c r="A1405" s="35">
        <f t="shared" si="127"/>
        <v>0</v>
      </c>
      <c r="B1405" s="8">
        <f t="shared" si="128"/>
        <v>0</v>
      </c>
      <c r="C1405" s="8">
        <f t="shared" si="129"/>
        <v>0</v>
      </c>
      <c r="D1405" s="38">
        <f t="shared" si="130"/>
        <v>1</v>
      </c>
      <c r="E1405" s="39">
        <f t="shared" si="131"/>
        <v>0</v>
      </c>
      <c r="M1405" s="8" t="str">
        <f>VLOOKUP(MONTH($J1405),Lookup!$A$2:$B$13,2,0)&amp;" "&amp;YEAR($J1405)</f>
        <v>Jan 1900</v>
      </c>
      <c r="N1405" s="34" t="str">
        <f t="shared" si="126"/>
        <v>1/1/9999</v>
      </c>
      <c r="O1405" s="8" t="str">
        <f>IF(ISERROR(VLOOKUP($I1405,Lookup!$H$2:$I$11,2,0)),"",VLOOKUP($I1405,Lookup!$H$2:$I$11,2,0))</f>
        <v/>
      </c>
      <c r="P1405" s="8">
        <f>COUNTIF(J$4:J1405,J1405)</f>
        <v>0</v>
      </c>
      <c r="Q1405" s="8">
        <f>COUNTIF(K$4:K1405,K1405)</f>
        <v>1</v>
      </c>
    </row>
    <row r="1406" spans="1:17" x14ac:dyDescent="0.25">
      <c r="A1406" s="35">
        <f t="shared" si="127"/>
        <v>0</v>
      </c>
      <c r="B1406" s="8">
        <f t="shared" si="128"/>
        <v>0</v>
      </c>
      <c r="C1406" s="8">
        <f t="shared" si="129"/>
        <v>0</v>
      </c>
      <c r="D1406" s="38">
        <f t="shared" si="130"/>
        <v>1</v>
      </c>
      <c r="E1406" s="39">
        <f t="shared" si="131"/>
        <v>0</v>
      </c>
      <c r="M1406" s="8" t="str">
        <f>VLOOKUP(MONTH($J1406),Lookup!$A$2:$B$13,2,0)&amp;" "&amp;YEAR($J1406)</f>
        <v>Jan 1900</v>
      </c>
      <c r="N1406" s="34" t="str">
        <f t="shared" si="126"/>
        <v>1/1/9999</v>
      </c>
      <c r="O1406" s="8" t="str">
        <f>IF(ISERROR(VLOOKUP($I1406,Lookup!$H$2:$I$11,2,0)),"",VLOOKUP($I1406,Lookup!$H$2:$I$11,2,0))</f>
        <v/>
      </c>
      <c r="P1406" s="8">
        <f>COUNTIF(J$4:J1406,J1406)</f>
        <v>0</v>
      </c>
      <c r="Q1406" s="8">
        <f>COUNTIF(K$4:K1406,K1406)</f>
        <v>1</v>
      </c>
    </row>
    <row r="1407" spans="1:17" x14ac:dyDescent="0.25">
      <c r="A1407" s="35">
        <f t="shared" si="127"/>
        <v>0</v>
      </c>
      <c r="B1407" s="8">
        <f t="shared" si="128"/>
        <v>0</v>
      </c>
      <c r="C1407" s="8">
        <f t="shared" si="129"/>
        <v>0</v>
      </c>
      <c r="D1407" s="38">
        <f t="shared" si="130"/>
        <v>1</v>
      </c>
      <c r="E1407" s="39">
        <f t="shared" si="131"/>
        <v>0</v>
      </c>
      <c r="M1407" s="8" t="str">
        <f>VLOOKUP(MONTH($J1407),Lookup!$A$2:$B$13,2,0)&amp;" "&amp;YEAR($J1407)</f>
        <v>Jan 1900</v>
      </c>
      <c r="N1407" s="34" t="str">
        <f t="shared" si="126"/>
        <v>1/1/9999</v>
      </c>
      <c r="O1407" s="8" t="str">
        <f>IF(ISERROR(VLOOKUP($I1407,Lookup!$H$2:$I$11,2,0)),"",VLOOKUP($I1407,Lookup!$H$2:$I$11,2,0))</f>
        <v/>
      </c>
      <c r="P1407" s="8">
        <f>COUNTIF(J$4:J1407,J1407)</f>
        <v>0</v>
      </c>
      <c r="Q1407" s="8">
        <f>COUNTIF(K$4:K1407,K1407)</f>
        <v>1</v>
      </c>
    </row>
    <row r="1408" spans="1:17" x14ac:dyDescent="0.25">
      <c r="A1408" s="35">
        <f t="shared" si="127"/>
        <v>0</v>
      </c>
      <c r="B1408" s="8">
        <f t="shared" si="128"/>
        <v>0</v>
      </c>
      <c r="C1408" s="8">
        <f t="shared" si="129"/>
        <v>0</v>
      </c>
      <c r="D1408" s="38">
        <f t="shared" si="130"/>
        <v>1</v>
      </c>
      <c r="E1408" s="39">
        <f t="shared" si="131"/>
        <v>0</v>
      </c>
      <c r="M1408" s="8" t="str">
        <f>VLOOKUP(MONTH($J1408),Lookup!$A$2:$B$13,2,0)&amp;" "&amp;YEAR($J1408)</f>
        <v>Jan 1900</v>
      </c>
      <c r="N1408" s="34" t="str">
        <f t="shared" si="126"/>
        <v>1/1/9999</v>
      </c>
      <c r="O1408" s="8" t="str">
        <f>IF(ISERROR(VLOOKUP($I1408,Lookup!$H$2:$I$11,2,0)),"",VLOOKUP($I1408,Lookup!$H$2:$I$11,2,0))</f>
        <v/>
      </c>
      <c r="P1408" s="8">
        <f>COUNTIF(J$4:J1408,J1408)</f>
        <v>0</v>
      </c>
      <c r="Q1408" s="8">
        <f>COUNTIF(K$4:K1408,K1408)</f>
        <v>1</v>
      </c>
    </row>
    <row r="1409" spans="1:17" x14ac:dyDescent="0.25">
      <c r="A1409" s="35">
        <f t="shared" si="127"/>
        <v>0</v>
      </c>
      <c r="B1409" s="8">
        <f t="shared" si="128"/>
        <v>0</v>
      </c>
      <c r="C1409" s="8">
        <f t="shared" si="129"/>
        <v>0</v>
      </c>
      <c r="D1409" s="38">
        <f t="shared" si="130"/>
        <v>1</v>
      </c>
      <c r="E1409" s="39">
        <f t="shared" si="131"/>
        <v>0</v>
      </c>
      <c r="M1409" s="8" t="str">
        <f>VLOOKUP(MONTH($J1409),Lookup!$A$2:$B$13,2,0)&amp;" "&amp;YEAR($J1409)</f>
        <v>Jan 1900</v>
      </c>
      <c r="N1409" s="34" t="str">
        <f t="shared" si="126"/>
        <v>1/1/9999</v>
      </c>
      <c r="O1409" s="8" t="str">
        <f>IF(ISERROR(VLOOKUP($I1409,Lookup!$H$2:$I$11,2,0)),"",VLOOKUP($I1409,Lookup!$H$2:$I$11,2,0))</f>
        <v/>
      </c>
      <c r="P1409" s="8">
        <f>COUNTIF(J$4:J1409,J1409)</f>
        <v>0</v>
      </c>
      <c r="Q1409" s="8">
        <f>COUNTIF(K$4:K1409,K1409)</f>
        <v>1</v>
      </c>
    </row>
    <row r="1410" spans="1:17" x14ac:dyDescent="0.25">
      <c r="A1410" s="35">
        <f t="shared" si="127"/>
        <v>0</v>
      </c>
      <c r="B1410" s="8">
        <f t="shared" si="128"/>
        <v>0</v>
      </c>
      <c r="C1410" s="8">
        <f t="shared" si="129"/>
        <v>0</v>
      </c>
      <c r="D1410" s="38">
        <f t="shared" si="130"/>
        <v>1</v>
      </c>
      <c r="E1410" s="39">
        <f t="shared" si="131"/>
        <v>0</v>
      </c>
      <c r="M1410" s="8" t="str">
        <f>VLOOKUP(MONTH($J1410),Lookup!$A$2:$B$13,2,0)&amp;" "&amp;YEAR($J1410)</f>
        <v>Jan 1900</v>
      </c>
      <c r="N1410" s="34" t="str">
        <f t="shared" si="126"/>
        <v>1/1/9999</v>
      </c>
      <c r="O1410" s="8" t="str">
        <f>IF(ISERROR(VLOOKUP($I1410,Lookup!$H$2:$I$11,2,0)),"",VLOOKUP($I1410,Lookup!$H$2:$I$11,2,0))</f>
        <v/>
      </c>
      <c r="P1410" s="8">
        <f>COUNTIF(J$4:J1410,J1410)</f>
        <v>0</v>
      </c>
      <c r="Q1410" s="8">
        <f>COUNTIF(K$4:K1410,K1410)</f>
        <v>1</v>
      </c>
    </row>
    <row r="1411" spans="1:17" x14ac:dyDescent="0.25">
      <c r="A1411" s="35">
        <f t="shared" si="127"/>
        <v>0</v>
      </c>
      <c r="B1411" s="8">
        <f t="shared" si="128"/>
        <v>0</v>
      </c>
      <c r="C1411" s="8">
        <f t="shared" si="129"/>
        <v>0</v>
      </c>
      <c r="D1411" s="38">
        <f t="shared" si="130"/>
        <v>1</v>
      </c>
      <c r="E1411" s="39">
        <f t="shared" si="131"/>
        <v>0</v>
      </c>
      <c r="M1411" s="8" t="str">
        <f>VLOOKUP(MONTH($J1411),Lookup!$A$2:$B$13,2,0)&amp;" "&amp;YEAR($J1411)</f>
        <v>Jan 1900</v>
      </c>
      <c r="N1411" s="34" t="str">
        <f t="shared" si="126"/>
        <v>1/1/9999</v>
      </c>
      <c r="O1411" s="8" t="str">
        <f>IF(ISERROR(VLOOKUP($I1411,Lookup!$H$2:$I$11,2,0)),"",VLOOKUP($I1411,Lookup!$H$2:$I$11,2,0))</f>
        <v/>
      </c>
      <c r="P1411" s="8">
        <f>COUNTIF(J$4:J1411,J1411)</f>
        <v>0</v>
      </c>
      <c r="Q1411" s="8">
        <f>COUNTIF(K$4:K1411,K1411)</f>
        <v>1</v>
      </c>
    </row>
    <row r="1412" spans="1:17" x14ac:dyDescent="0.25">
      <c r="A1412" s="35">
        <f t="shared" si="127"/>
        <v>0</v>
      </c>
      <c r="B1412" s="8">
        <f t="shared" si="128"/>
        <v>0</v>
      </c>
      <c r="C1412" s="8">
        <f t="shared" si="129"/>
        <v>0</v>
      </c>
      <c r="D1412" s="38">
        <f t="shared" si="130"/>
        <v>1</v>
      </c>
      <c r="E1412" s="39">
        <f t="shared" si="131"/>
        <v>0</v>
      </c>
      <c r="M1412" s="8" t="str">
        <f>VLOOKUP(MONTH($J1412),Lookup!$A$2:$B$13,2,0)&amp;" "&amp;YEAR($J1412)</f>
        <v>Jan 1900</v>
      </c>
      <c r="N1412" s="34" t="str">
        <f t="shared" ref="N1412:N1475" si="132">IF(ISBLANK($J1412),"1/1/9999",J1412)</f>
        <v>1/1/9999</v>
      </c>
      <c r="O1412" s="8" t="str">
        <f>IF(ISERROR(VLOOKUP($I1412,Lookup!$H$2:$I$11,2,0)),"",VLOOKUP($I1412,Lookup!$H$2:$I$11,2,0))</f>
        <v/>
      </c>
      <c r="P1412" s="8">
        <f>COUNTIF(J$4:J1412,J1412)</f>
        <v>0</v>
      </c>
      <c r="Q1412" s="8">
        <f>COUNTIF(K$4:K1412,K1412)</f>
        <v>1</v>
      </c>
    </row>
    <row r="1413" spans="1:17" x14ac:dyDescent="0.25">
      <c r="A1413" s="35">
        <f t="shared" ref="A1413:A1476" si="133">K1413</f>
        <v>0</v>
      </c>
      <c r="B1413" s="8">
        <f t="shared" ref="B1413:B1476" si="134">J1413</f>
        <v>0</v>
      </c>
      <c r="C1413" s="8">
        <f t="shared" ref="C1413:C1476" si="135">L1413</f>
        <v>0</v>
      </c>
      <c r="D1413" s="38">
        <f t="shared" ref="D1413:D1476" si="136">SUM(A1413:C1413)+SUM(O1413:Q1413)</f>
        <v>1</v>
      </c>
      <c r="E1413" s="39">
        <f t="shared" ref="E1413:E1476" si="137">IF($D1413="","",COUNTIFS($F$4:$F$5000,$F1413,$D$4:$D$5000,"&gt;"&amp;$D1413))</f>
        <v>0</v>
      </c>
      <c r="M1413" s="8" t="str">
        <f>VLOOKUP(MONTH($J1413),Lookup!$A$2:$B$13,2,0)&amp;" "&amp;YEAR($J1413)</f>
        <v>Jan 1900</v>
      </c>
      <c r="N1413" s="34" t="str">
        <f t="shared" si="132"/>
        <v>1/1/9999</v>
      </c>
      <c r="O1413" s="8" t="str">
        <f>IF(ISERROR(VLOOKUP($I1413,Lookup!$H$2:$I$11,2,0)),"",VLOOKUP($I1413,Lookup!$H$2:$I$11,2,0))</f>
        <v/>
      </c>
      <c r="P1413" s="8">
        <f>COUNTIF(J$4:J1413,J1413)</f>
        <v>0</v>
      </c>
      <c r="Q1413" s="8">
        <f>COUNTIF(K$4:K1413,K1413)</f>
        <v>1</v>
      </c>
    </row>
    <row r="1414" spans="1:17" x14ac:dyDescent="0.25">
      <c r="A1414" s="35">
        <f t="shared" si="133"/>
        <v>0</v>
      </c>
      <c r="B1414" s="8">
        <f t="shared" si="134"/>
        <v>0</v>
      </c>
      <c r="C1414" s="8">
        <f t="shared" si="135"/>
        <v>0</v>
      </c>
      <c r="D1414" s="38">
        <f t="shared" si="136"/>
        <v>1</v>
      </c>
      <c r="E1414" s="39">
        <f t="shared" si="137"/>
        <v>0</v>
      </c>
      <c r="M1414" s="8" t="str">
        <f>VLOOKUP(MONTH($J1414),Lookup!$A$2:$B$13,2,0)&amp;" "&amp;YEAR($J1414)</f>
        <v>Jan 1900</v>
      </c>
      <c r="N1414" s="34" t="str">
        <f t="shared" si="132"/>
        <v>1/1/9999</v>
      </c>
      <c r="O1414" s="8" t="str">
        <f>IF(ISERROR(VLOOKUP($I1414,Lookup!$H$2:$I$11,2,0)),"",VLOOKUP($I1414,Lookup!$H$2:$I$11,2,0))</f>
        <v/>
      </c>
      <c r="P1414" s="8">
        <f>COUNTIF(J$4:J1414,J1414)</f>
        <v>0</v>
      </c>
      <c r="Q1414" s="8">
        <f>COUNTIF(K$4:K1414,K1414)</f>
        <v>1</v>
      </c>
    </row>
    <row r="1415" spans="1:17" x14ac:dyDescent="0.25">
      <c r="A1415" s="35">
        <f t="shared" si="133"/>
        <v>0</v>
      </c>
      <c r="B1415" s="8">
        <f t="shared" si="134"/>
        <v>0</v>
      </c>
      <c r="C1415" s="8">
        <f t="shared" si="135"/>
        <v>0</v>
      </c>
      <c r="D1415" s="38">
        <f t="shared" si="136"/>
        <v>1</v>
      </c>
      <c r="E1415" s="39">
        <f t="shared" si="137"/>
        <v>0</v>
      </c>
      <c r="M1415" s="8" t="str">
        <f>VLOOKUP(MONTH($J1415),Lookup!$A$2:$B$13,2,0)&amp;" "&amp;YEAR($J1415)</f>
        <v>Jan 1900</v>
      </c>
      <c r="N1415" s="34" t="str">
        <f t="shared" si="132"/>
        <v>1/1/9999</v>
      </c>
      <c r="O1415" s="8" t="str">
        <f>IF(ISERROR(VLOOKUP($I1415,Lookup!$H$2:$I$11,2,0)),"",VLOOKUP($I1415,Lookup!$H$2:$I$11,2,0))</f>
        <v/>
      </c>
      <c r="P1415" s="8">
        <f>COUNTIF(J$4:J1415,J1415)</f>
        <v>0</v>
      </c>
      <c r="Q1415" s="8">
        <f>COUNTIF(K$4:K1415,K1415)</f>
        <v>1</v>
      </c>
    </row>
    <row r="1416" spans="1:17" x14ac:dyDescent="0.25">
      <c r="A1416" s="35">
        <f t="shared" si="133"/>
        <v>0</v>
      </c>
      <c r="B1416" s="8">
        <f t="shared" si="134"/>
        <v>0</v>
      </c>
      <c r="C1416" s="8">
        <f t="shared" si="135"/>
        <v>0</v>
      </c>
      <c r="D1416" s="38">
        <f t="shared" si="136"/>
        <v>1</v>
      </c>
      <c r="E1416" s="39">
        <f t="shared" si="137"/>
        <v>0</v>
      </c>
      <c r="M1416" s="8" t="str">
        <f>VLOOKUP(MONTH($J1416),Lookup!$A$2:$B$13,2,0)&amp;" "&amp;YEAR($J1416)</f>
        <v>Jan 1900</v>
      </c>
      <c r="N1416" s="34" t="str">
        <f t="shared" si="132"/>
        <v>1/1/9999</v>
      </c>
      <c r="O1416" s="8" t="str">
        <f>IF(ISERROR(VLOOKUP($I1416,Lookup!$H$2:$I$11,2,0)),"",VLOOKUP($I1416,Lookup!$H$2:$I$11,2,0))</f>
        <v/>
      </c>
      <c r="P1416" s="8">
        <f>COUNTIF(J$4:J1416,J1416)</f>
        <v>0</v>
      </c>
      <c r="Q1416" s="8">
        <f>COUNTIF(K$4:K1416,K1416)</f>
        <v>1</v>
      </c>
    </row>
    <row r="1417" spans="1:17" x14ac:dyDescent="0.25">
      <c r="A1417" s="35">
        <f t="shared" si="133"/>
        <v>0</v>
      </c>
      <c r="B1417" s="8">
        <f t="shared" si="134"/>
        <v>0</v>
      </c>
      <c r="C1417" s="8">
        <f t="shared" si="135"/>
        <v>0</v>
      </c>
      <c r="D1417" s="38">
        <f t="shared" si="136"/>
        <v>1</v>
      </c>
      <c r="E1417" s="39">
        <f t="shared" si="137"/>
        <v>0</v>
      </c>
      <c r="M1417" s="8" t="str">
        <f>VLOOKUP(MONTH($J1417),Lookup!$A$2:$B$13,2,0)&amp;" "&amp;YEAR($J1417)</f>
        <v>Jan 1900</v>
      </c>
      <c r="N1417" s="34" t="str">
        <f t="shared" si="132"/>
        <v>1/1/9999</v>
      </c>
      <c r="O1417" s="8" t="str">
        <f>IF(ISERROR(VLOOKUP($I1417,Lookup!$H$2:$I$11,2,0)),"",VLOOKUP($I1417,Lookup!$H$2:$I$11,2,0))</f>
        <v/>
      </c>
      <c r="P1417" s="8">
        <f>COUNTIF(J$4:J1417,J1417)</f>
        <v>0</v>
      </c>
      <c r="Q1417" s="8">
        <f>COUNTIF(K$4:K1417,K1417)</f>
        <v>1</v>
      </c>
    </row>
    <row r="1418" spans="1:17" x14ac:dyDescent="0.25">
      <c r="A1418" s="35">
        <f t="shared" si="133"/>
        <v>0</v>
      </c>
      <c r="B1418" s="8">
        <f t="shared" si="134"/>
        <v>0</v>
      </c>
      <c r="C1418" s="8">
        <f t="shared" si="135"/>
        <v>0</v>
      </c>
      <c r="D1418" s="38">
        <f t="shared" si="136"/>
        <v>1</v>
      </c>
      <c r="E1418" s="39">
        <f t="shared" si="137"/>
        <v>0</v>
      </c>
      <c r="M1418" s="8" t="str">
        <f>VLOOKUP(MONTH($J1418),Lookup!$A$2:$B$13,2,0)&amp;" "&amp;YEAR($J1418)</f>
        <v>Jan 1900</v>
      </c>
      <c r="N1418" s="34" t="str">
        <f t="shared" si="132"/>
        <v>1/1/9999</v>
      </c>
      <c r="O1418" s="8" t="str">
        <f>IF(ISERROR(VLOOKUP($I1418,Lookup!$H$2:$I$11,2,0)),"",VLOOKUP($I1418,Lookup!$H$2:$I$11,2,0))</f>
        <v/>
      </c>
      <c r="P1418" s="8">
        <f>COUNTIF(J$4:J1418,J1418)</f>
        <v>0</v>
      </c>
      <c r="Q1418" s="8">
        <f>COUNTIF(K$4:K1418,K1418)</f>
        <v>1</v>
      </c>
    </row>
    <row r="1419" spans="1:17" x14ac:dyDescent="0.25">
      <c r="A1419" s="35">
        <f t="shared" si="133"/>
        <v>0</v>
      </c>
      <c r="B1419" s="8">
        <f t="shared" si="134"/>
        <v>0</v>
      </c>
      <c r="C1419" s="8">
        <f t="shared" si="135"/>
        <v>0</v>
      </c>
      <c r="D1419" s="38">
        <f t="shared" si="136"/>
        <v>1</v>
      </c>
      <c r="E1419" s="39">
        <f t="shared" si="137"/>
        <v>0</v>
      </c>
      <c r="M1419" s="8" t="str">
        <f>VLOOKUP(MONTH($J1419),Lookup!$A$2:$B$13,2,0)&amp;" "&amp;YEAR($J1419)</f>
        <v>Jan 1900</v>
      </c>
      <c r="N1419" s="34" t="str">
        <f t="shared" si="132"/>
        <v>1/1/9999</v>
      </c>
      <c r="O1419" s="8" t="str">
        <f>IF(ISERROR(VLOOKUP($I1419,Lookup!$H$2:$I$11,2,0)),"",VLOOKUP($I1419,Lookup!$H$2:$I$11,2,0))</f>
        <v/>
      </c>
      <c r="P1419" s="8">
        <f>COUNTIF(J$4:J1419,J1419)</f>
        <v>0</v>
      </c>
      <c r="Q1419" s="8">
        <f>COUNTIF(K$4:K1419,K1419)</f>
        <v>1</v>
      </c>
    </row>
    <row r="1420" spans="1:17" x14ac:dyDescent="0.25">
      <c r="A1420" s="35">
        <f t="shared" si="133"/>
        <v>0</v>
      </c>
      <c r="B1420" s="8">
        <f t="shared" si="134"/>
        <v>0</v>
      </c>
      <c r="C1420" s="8">
        <f t="shared" si="135"/>
        <v>0</v>
      </c>
      <c r="D1420" s="38">
        <f t="shared" si="136"/>
        <v>1</v>
      </c>
      <c r="E1420" s="39">
        <f t="shared" si="137"/>
        <v>0</v>
      </c>
      <c r="M1420" s="8" t="str">
        <f>VLOOKUP(MONTH($J1420),Lookup!$A$2:$B$13,2,0)&amp;" "&amp;YEAR($J1420)</f>
        <v>Jan 1900</v>
      </c>
      <c r="N1420" s="34" t="str">
        <f t="shared" si="132"/>
        <v>1/1/9999</v>
      </c>
      <c r="O1420" s="8" t="str">
        <f>IF(ISERROR(VLOOKUP($I1420,Lookup!$H$2:$I$11,2,0)),"",VLOOKUP($I1420,Lookup!$H$2:$I$11,2,0))</f>
        <v/>
      </c>
      <c r="P1420" s="8">
        <f>COUNTIF(J$4:J1420,J1420)</f>
        <v>0</v>
      </c>
      <c r="Q1420" s="8">
        <f>COUNTIF(K$4:K1420,K1420)</f>
        <v>1</v>
      </c>
    </row>
    <row r="1421" spans="1:17" x14ac:dyDescent="0.25">
      <c r="A1421" s="35">
        <f t="shared" si="133"/>
        <v>0</v>
      </c>
      <c r="B1421" s="8">
        <f t="shared" si="134"/>
        <v>0</v>
      </c>
      <c r="C1421" s="8">
        <f t="shared" si="135"/>
        <v>0</v>
      </c>
      <c r="D1421" s="38">
        <f t="shared" si="136"/>
        <v>1</v>
      </c>
      <c r="E1421" s="39">
        <f t="shared" si="137"/>
        <v>0</v>
      </c>
      <c r="M1421" s="8" t="str">
        <f>VLOOKUP(MONTH($J1421),Lookup!$A$2:$B$13,2,0)&amp;" "&amp;YEAR($J1421)</f>
        <v>Jan 1900</v>
      </c>
      <c r="N1421" s="34" t="str">
        <f t="shared" si="132"/>
        <v>1/1/9999</v>
      </c>
      <c r="O1421" s="8" t="str">
        <f>IF(ISERROR(VLOOKUP($I1421,Lookup!$H$2:$I$11,2,0)),"",VLOOKUP($I1421,Lookup!$H$2:$I$11,2,0))</f>
        <v/>
      </c>
      <c r="P1421" s="8">
        <f>COUNTIF(J$4:J1421,J1421)</f>
        <v>0</v>
      </c>
      <c r="Q1421" s="8">
        <f>COUNTIF(K$4:K1421,K1421)</f>
        <v>1</v>
      </c>
    </row>
    <row r="1422" spans="1:17" x14ac:dyDescent="0.25">
      <c r="A1422" s="35">
        <f t="shared" si="133"/>
        <v>0</v>
      </c>
      <c r="B1422" s="8">
        <f t="shared" si="134"/>
        <v>0</v>
      </c>
      <c r="C1422" s="8">
        <f t="shared" si="135"/>
        <v>0</v>
      </c>
      <c r="D1422" s="38">
        <f t="shared" si="136"/>
        <v>1</v>
      </c>
      <c r="E1422" s="39">
        <f t="shared" si="137"/>
        <v>0</v>
      </c>
      <c r="M1422" s="8" t="str">
        <f>VLOOKUP(MONTH($J1422),Lookup!$A$2:$B$13,2,0)&amp;" "&amp;YEAR($J1422)</f>
        <v>Jan 1900</v>
      </c>
      <c r="N1422" s="34" t="str">
        <f t="shared" si="132"/>
        <v>1/1/9999</v>
      </c>
      <c r="O1422" s="8" t="str">
        <f>IF(ISERROR(VLOOKUP($I1422,Lookup!$H$2:$I$11,2,0)),"",VLOOKUP($I1422,Lookup!$H$2:$I$11,2,0))</f>
        <v/>
      </c>
      <c r="P1422" s="8">
        <f>COUNTIF(J$4:J1422,J1422)</f>
        <v>0</v>
      </c>
      <c r="Q1422" s="8">
        <f>COUNTIF(K$4:K1422,K1422)</f>
        <v>1</v>
      </c>
    </row>
    <row r="1423" spans="1:17" x14ac:dyDescent="0.25">
      <c r="A1423" s="35">
        <f t="shared" si="133"/>
        <v>0</v>
      </c>
      <c r="B1423" s="8">
        <f t="shared" si="134"/>
        <v>0</v>
      </c>
      <c r="C1423" s="8">
        <f t="shared" si="135"/>
        <v>0</v>
      </c>
      <c r="D1423" s="38">
        <f t="shared" si="136"/>
        <v>1</v>
      </c>
      <c r="E1423" s="39">
        <f t="shared" si="137"/>
        <v>0</v>
      </c>
      <c r="M1423" s="8" t="str">
        <f>VLOOKUP(MONTH($J1423),Lookup!$A$2:$B$13,2,0)&amp;" "&amp;YEAR($J1423)</f>
        <v>Jan 1900</v>
      </c>
      <c r="N1423" s="34" t="str">
        <f t="shared" si="132"/>
        <v>1/1/9999</v>
      </c>
      <c r="O1423" s="8" t="str">
        <f>IF(ISERROR(VLOOKUP($I1423,Lookup!$H$2:$I$11,2,0)),"",VLOOKUP($I1423,Lookup!$H$2:$I$11,2,0))</f>
        <v/>
      </c>
      <c r="P1423" s="8">
        <f>COUNTIF(J$4:J1423,J1423)</f>
        <v>0</v>
      </c>
      <c r="Q1423" s="8">
        <f>COUNTIF(K$4:K1423,K1423)</f>
        <v>1</v>
      </c>
    </row>
    <row r="1424" spans="1:17" x14ac:dyDescent="0.25">
      <c r="A1424" s="35">
        <f t="shared" si="133"/>
        <v>0</v>
      </c>
      <c r="B1424" s="8">
        <f t="shared" si="134"/>
        <v>0</v>
      </c>
      <c r="C1424" s="8">
        <f t="shared" si="135"/>
        <v>0</v>
      </c>
      <c r="D1424" s="38">
        <f t="shared" si="136"/>
        <v>1</v>
      </c>
      <c r="E1424" s="39">
        <f t="shared" si="137"/>
        <v>0</v>
      </c>
      <c r="M1424" s="8" t="str">
        <f>VLOOKUP(MONTH($J1424),Lookup!$A$2:$B$13,2,0)&amp;" "&amp;YEAR($J1424)</f>
        <v>Jan 1900</v>
      </c>
      <c r="N1424" s="34" t="str">
        <f t="shared" si="132"/>
        <v>1/1/9999</v>
      </c>
      <c r="O1424" s="8" t="str">
        <f>IF(ISERROR(VLOOKUP($I1424,Lookup!$H$2:$I$11,2,0)),"",VLOOKUP($I1424,Lookup!$H$2:$I$11,2,0))</f>
        <v/>
      </c>
      <c r="P1424" s="8">
        <f>COUNTIF(J$4:J1424,J1424)</f>
        <v>0</v>
      </c>
      <c r="Q1424" s="8">
        <f>COUNTIF(K$4:K1424,K1424)</f>
        <v>1</v>
      </c>
    </row>
    <row r="1425" spans="1:17" x14ac:dyDescent="0.25">
      <c r="A1425" s="35">
        <f t="shared" si="133"/>
        <v>0</v>
      </c>
      <c r="B1425" s="8">
        <f t="shared" si="134"/>
        <v>0</v>
      </c>
      <c r="C1425" s="8">
        <f t="shared" si="135"/>
        <v>0</v>
      </c>
      <c r="D1425" s="38">
        <f t="shared" si="136"/>
        <v>1</v>
      </c>
      <c r="E1425" s="39">
        <f t="shared" si="137"/>
        <v>0</v>
      </c>
      <c r="M1425" s="8" t="str">
        <f>VLOOKUP(MONTH($J1425),Lookup!$A$2:$B$13,2,0)&amp;" "&amp;YEAR($J1425)</f>
        <v>Jan 1900</v>
      </c>
      <c r="N1425" s="34" t="str">
        <f t="shared" si="132"/>
        <v>1/1/9999</v>
      </c>
      <c r="O1425" s="8" t="str">
        <f>IF(ISERROR(VLOOKUP($I1425,Lookup!$H$2:$I$11,2,0)),"",VLOOKUP($I1425,Lookup!$H$2:$I$11,2,0))</f>
        <v/>
      </c>
      <c r="P1425" s="8">
        <f>COUNTIF(J$4:J1425,J1425)</f>
        <v>0</v>
      </c>
      <c r="Q1425" s="8">
        <f>COUNTIF(K$4:K1425,K1425)</f>
        <v>1</v>
      </c>
    </row>
    <row r="1426" spans="1:17" x14ac:dyDescent="0.25">
      <c r="A1426" s="35">
        <f t="shared" si="133"/>
        <v>0</v>
      </c>
      <c r="B1426" s="8">
        <f t="shared" si="134"/>
        <v>0</v>
      </c>
      <c r="C1426" s="8">
        <f t="shared" si="135"/>
        <v>0</v>
      </c>
      <c r="D1426" s="38">
        <f t="shared" si="136"/>
        <v>1</v>
      </c>
      <c r="E1426" s="39">
        <f t="shared" si="137"/>
        <v>0</v>
      </c>
      <c r="M1426" s="8" t="str">
        <f>VLOOKUP(MONTH($J1426),Lookup!$A$2:$B$13,2,0)&amp;" "&amp;YEAR($J1426)</f>
        <v>Jan 1900</v>
      </c>
      <c r="N1426" s="34" t="str">
        <f t="shared" si="132"/>
        <v>1/1/9999</v>
      </c>
      <c r="O1426" s="8" t="str">
        <f>IF(ISERROR(VLOOKUP($I1426,Lookup!$H$2:$I$11,2,0)),"",VLOOKUP($I1426,Lookup!$H$2:$I$11,2,0))</f>
        <v/>
      </c>
      <c r="P1426" s="8">
        <f>COUNTIF(J$4:J1426,J1426)</f>
        <v>0</v>
      </c>
      <c r="Q1426" s="8">
        <f>COUNTIF(K$4:K1426,K1426)</f>
        <v>1</v>
      </c>
    </row>
    <row r="1427" spans="1:17" x14ac:dyDescent="0.25">
      <c r="A1427" s="35">
        <f t="shared" si="133"/>
        <v>0</v>
      </c>
      <c r="B1427" s="8">
        <f t="shared" si="134"/>
        <v>0</v>
      </c>
      <c r="C1427" s="8">
        <f t="shared" si="135"/>
        <v>0</v>
      </c>
      <c r="D1427" s="38">
        <f t="shared" si="136"/>
        <v>1</v>
      </c>
      <c r="E1427" s="39">
        <f t="shared" si="137"/>
        <v>0</v>
      </c>
      <c r="M1427" s="8" t="str">
        <f>VLOOKUP(MONTH($J1427),Lookup!$A$2:$B$13,2,0)&amp;" "&amp;YEAR($J1427)</f>
        <v>Jan 1900</v>
      </c>
      <c r="N1427" s="34" t="str">
        <f t="shared" si="132"/>
        <v>1/1/9999</v>
      </c>
      <c r="O1427" s="8" t="str">
        <f>IF(ISERROR(VLOOKUP($I1427,Lookup!$H$2:$I$11,2,0)),"",VLOOKUP($I1427,Lookup!$H$2:$I$11,2,0))</f>
        <v/>
      </c>
      <c r="P1427" s="8">
        <f>COUNTIF(J$4:J1427,J1427)</f>
        <v>0</v>
      </c>
      <c r="Q1427" s="8">
        <f>COUNTIF(K$4:K1427,K1427)</f>
        <v>1</v>
      </c>
    </row>
    <row r="1428" spans="1:17" x14ac:dyDescent="0.25">
      <c r="A1428" s="35">
        <f t="shared" si="133"/>
        <v>0</v>
      </c>
      <c r="B1428" s="8">
        <f t="shared" si="134"/>
        <v>0</v>
      </c>
      <c r="C1428" s="8">
        <f t="shared" si="135"/>
        <v>0</v>
      </c>
      <c r="D1428" s="38">
        <f t="shared" si="136"/>
        <v>1</v>
      </c>
      <c r="E1428" s="39">
        <f t="shared" si="137"/>
        <v>0</v>
      </c>
      <c r="M1428" s="8" t="str">
        <f>VLOOKUP(MONTH($J1428),Lookup!$A$2:$B$13,2,0)&amp;" "&amp;YEAR($J1428)</f>
        <v>Jan 1900</v>
      </c>
      <c r="N1428" s="34" t="str">
        <f t="shared" si="132"/>
        <v>1/1/9999</v>
      </c>
      <c r="O1428" s="8" t="str">
        <f>IF(ISERROR(VLOOKUP($I1428,Lookup!$H$2:$I$11,2,0)),"",VLOOKUP($I1428,Lookup!$H$2:$I$11,2,0))</f>
        <v/>
      </c>
      <c r="P1428" s="8">
        <f>COUNTIF(J$4:J1428,J1428)</f>
        <v>0</v>
      </c>
      <c r="Q1428" s="8">
        <f>COUNTIF(K$4:K1428,K1428)</f>
        <v>1</v>
      </c>
    </row>
    <row r="1429" spans="1:17" x14ac:dyDescent="0.25">
      <c r="A1429" s="35">
        <f t="shared" si="133"/>
        <v>0</v>
      </c>
      <c r="B1429" s="8">
        <f t="shared" si="134"/>
        <v>0</v>
      </c>
      <c r="C1429" s="8">
        <f t="shared" si="135"/>
        <v>0</v>
      </c>
      <c r="D1429" s="38">
        <f t="shared" si="136"/>
        <v>1</v>
      </c>
      <c r="E1429" s="39">
        <f t="shared" si="137"/>
        <v>0</v>
      </c>
      <c r="M1429" s="8" t="str">
        <f>VLOOKUP(MONTH($J1429),Lookup!$A$2:$B$13,2,0)&amp;" "&amp;YEAR($J1429)</f>
        <v>Jan 1900</v>
      </c>
      <c r="N1429" s="34" t="str">
        <f t="shared" si="132"/>
        <v>1/1/9999</v>
      </c>
      <c r="O1429" s="8" t="str">
        <f>IF(ISERROR(VLOOKUP($I1429,Lookup!$H$2:$I$11,2,0)),"",VLOOKUP($I1429,Lookup!$H$2:$I$11,2,0))</f>
        <v/>
      </c>
      <c r="P1429" s="8">
        <f>COUNTIF(J$4:J1429,J1429)</f>
        <v>0</v>
      </c>
      <c r="Q1429" s="8">
        <f>COUNTIF(K$4:K1429,K1429)</f>
        <v>1</v>
      </c>
    </row>
    <row r="1430" spans="1:17" x14ac:dyDescent="0.25">
      <c r="A1430" s="35">
        <f t="shared" si="133"/>
        <v>0</v>
      </c>
      <c r="B1430" s="8">
        <f t="shared" si="134"/>
        <v>0</v>
      </c>
      <c r="C1430" s="8">
        <f t="shared" si="135"/>
        <v>0</v>
      </c>
      <c r="D1430" s="38">
        <f t="shared" si="136"/>
        <v>1</v>
      </c>
      <c r="E1430" s="39">
        <f t="shared" si="137"/>
        <v>0</v>
      </c>
      <c r="M1430" s="8" t="str">
        <f>VLOOKUP(MONTH($J1430),Lookup!$A$2:$B$13,2,0)&amp;" "&amp;YEAR($J1430)</f>
        <v>Jan 1900</v>
      </c>
      <c r="N1430" s="34" t="str">
        <f t="shared" si="132"/>
        <v>1/1/9999</v>
      </c>
      <c r="O1430" s="8" t="str">
        <f>IF(ISERROR(VLOOKUP($I1430,Lookup!$H$2:$I$11,2,0)),"",VLOOKUP($I1430,Lookup!$H$2:$I$11,2,0))</f>
        <v/>
      </c>
      <c r="P1430" s="8">
        <f>COUNTIF(J$4:J1430,J1430)</f>
        <v>0</v>
      </c>
      <c r="Q1430" s="8">
        <f>COUNTIF(K$4:K1430,K1430)</f>
        <v>1</v>
      </c>
    </row>
    <row r="1431" spans="1:17" x14ac:dyDescent="0.25">
      <c r="A1431" s="35">
        <f t="shared" si="133"/>
        <v>0</v>
      </c>
      <c r="B1431" s="8">
        <f t="shared" si="134"/>
        <v>0</v>
      </c>
      <c r="C1431" s="8">
        <f t="shared" si="135"/>
        <v>0</v>
      </c>
      <c r="D1431" s="38">
        <f t="shared" si="136"/>
        <v>1</v>
      </c>
      <c r="E1431" s="39">
        <f t="shared" si="137"/>
        <v>0</v>
      </c>
      <c r="M1431" s="8" t="str">
        <f>VLOOKUP(MONTH($J1431),Lookup!$A$2:$B$13,2,0)&amp;" "&amp;YEAR($J1431)</f>
        <v>Jan 1900</v>
      </c>
      <c r="N1431" s="34" t="str">
        <f t="shared" si="132"/>
        <v>1/1/9999</v>
      </c>
      <c r="O1431" s="8" t="str">
        <f>IF(ISERROR(VLOOKUP($I1431,Lookup!$H$2:$I$11,2,0)),"",VLOOKUP($I1431,Lookup!$H$2:$I$11,2,0))</f>
        <v/>
      </c>
      <c r="P1431" s="8">
        <f>COUNTIF(J$4:J1431,J1431)</f>
        <v>0</v>
      </c>
      <c r="Q1431" s="8">
        <f>COUNTIF(K$4:K1431,K1431)</f>
        <v>1</v>
      </c>
    </row>
    <row r="1432" spans="1:17" x14ac:dyDescent="0.25">
      <c r="A1432" s="35">
        <f t="shared" si="133"/>
        <v>0</v>
      </c>
      <c r="B1432" s="8">
        <f t="shared" si="134"/>
        <v>0</v>
      </c>
      <c r="C1432" s="8">
        <f t="shared" si="135"/>
        <v>0</v>
      </c>
      <c r="D1432" s="38">
        <f t="shared" si="136"/>
        <v>1</v>
      </c>
      <c r="E1432" s="39">
        <f t="shared" si="137"/>
        <v>0</v>
      </c>
      <c r="M1432" s="8" t="str">
        <f>VLOOKUP(MONTH($J1432),Lookup!$A$2:$B$13,2,0)&amp;" "&amp;YEAR($J1432)</f>
        <v>Jan 1900</v>
      </c>
      <c r="N1432" s="34" t="str">
        <f t="shared" si="132"/>
        <v>1/1/9999</v>
      </c>
      <c r="O1432" s="8" t="str">
        <f>IF(ISERROR(VLOOKUP($I1432,Lookup!$H$2:$I$11,2,0)),"",VLOOKUP($I1432,Lookup!$H$2:$I$11,2,0))</f>
        <v/>
      </c>
      <c r="P1432" s="8">
        <f>COUNTIF(J$4:J1432,J1432)</f>
        <v>0</v>
      </c>
      <c r="Q1432" s="8">
        <f>COUNTIF(K$4:K1432,K1432)</f>
        <v>1</v>
      </c>
    </row>
    <row r="1433" spans="1:17" x14ac:dyDescent="0.25">
      <c r="A1433" s="35">
        <f t="shared" si="133"/>
        <v>0</v>
      </c>
      <c r="B1433" s="8">
        <f t="shared" si="134"/>
        <v>0</v>
      </c>
      <c r="C1433" s="8">
        <f t="shared" si="135"/>
        <v>0</v>
      </c>
      <c r="D1433" s="38">
        <f t="shared" si="136"/>
        <v>1</v>
      </c>
      <c r="E1433" s="39">
        <f t="shared" si="137"/>
        <v>0</v>
      </c>
      <c r="M1433" s="8" t="str">
        <f>VLOOKUP(MONTH($J1433),Lookup!$A$2:$B$13,2,0)&amp;" "&amp;YEAR($J1433)</f>
        <v>Jan 1900</v>
      </c>
      <c r="N1433" s="34" t="str">
        <f t="shared" si="132"/>
        <v>1/1/9999</v>
      </c>
      <c r="O1433" s="8" t="str">
        <f>IF(ISERROR(VLOOKUP($I1433,Lookup!$H$2:$I$11,2,0)),"",VLOOKUP($I1433,Lookup!$H$2:$I$11,2,0))</f>
        <v/>
      </c>
      <c r="P1433" s="8">
        <f>COUNTIF(J$4:J1433,J1433)</f>
        <v>0</v>
      </c>
      <c r="Q1433" s="8">
        <f>COUNTIF(K$4:K1433,K1433)</f>
        <v>1</v>
      </c>
    </row>
    <row r="1434" spans="1:17" x14ac:dyDescent="0.25">
      <c r="A1434" s="35">
        <f t="shared" si="133"/>
        <v>0</v>
      </c>
      <c r="B1434" s="8">
        <f t="shared" si="134"/>
        <v>0</v>
      </c>
      <c r="C1434" s="8">
        <f t="shared" si="135"/>
        <v>0</v>
      </c>
      <c r="D1434" s="38">
        <f t="shared" si="136"/>
        <v>1</v>
      </c>
      <c r="E1434" s="39">
        <f t="shared" si="137"/>
        <v>0</v>
      </c>
      <c r="M1434" s="8" t="str">
        <f>VLOOKUP(MONTH($J1434),Lookup!$A$2:$B$13,2,0)&amp;" "&amp;YEAR($J1434)</f>
        <v>Jan 1900</v>
      </c>
      <c r="N1434" s="34" t="str">
        <f t="shared" si="132"/>
        <v>1/1/9999</v>
      </c>
      <c r="O1434" s="8" t="str">
        <f>IF(ISERROR(VLOOKUP($I1434,Lookup!$H$2:$I$11,2,0)),"",VLOOKUP($I1434,Lookup!$H$2:$I$11,2,0))</f>
        <v/>
      </c>
      <c r="P1434" s="8">
        <f>COUNTIF(J$4:J1434,J1434)</f>
        <v>0</v>
      </c>
      <c r="Q1434" s="8">
        <f>COUNTIF(K$4:K1434,K1434)</f>
        <v>1</v>
      </c>
    </row>
    <row r="1435" spans="1:17" x14ac:dyDescent="0.25">
      <c r="A1435" s="35">
        <f t="shared" si="133"/>
        <v>0</v>
      </c>
      <c r="B1435" s="8">
        <f t="shared" si="134"/>
        <v>0</v>
      </c>
      <c r="C1435" s="8">
        <f t="shared" si="135"/>
        <v>0</v>
      </c>
      <c r="D1435" s="38">
        <f t="shared" si="136"/>
        <v>1</v>
      </c>
      <c r="E1435" s="39">
        <f t="shared" si="137"/>
        <v>0</v>
      </c>
      <c r="M1435" s="8" t="str">
        <f>VLOOKUP(MONTH($J1435),Lookup!$A$2:$B$13,2,0)&amp;" "&amp;YEAR($J1435)</f>
        <v>Jan 1900</v>
      </c>
      <c r="N1435" s="34" t="str">
        <f t="shared" si="132"/>
        <v>1/1/9999</v>
      </c>
      <c r="O1435" s="8" t="str">
        <f>IF(ISERROR(VLOOKUP($I1435,Lookup!$H$2:$I$11,2,0)),"",VLOOKUP($I1435,Lookup!$H$2:$I$11,2,0))</f>
        <v/>
      </c>
      <c r="P1435" s="8">
        <f>COUNTIF(J$4:J1435,J1435)</f>
        <v>0</v>
      </c>
      <c r="Q1435" s="8">
        <f>COUNTIF(K$4:K1435,K1435)</f>
        <v>1</v>
      </c>
    </row>
    <row r="1436" spans="1:17" x14ac:dyDescent="0.25">
      <c r="A1436" s="35">
        <f t="shared" si="133"/>
        <v>0</v>
      </c>
      <c r="B1436" s="8">
        <f t="shared" si="134"/>
        <v>0</v>
      </c>
      <c r="C1436" s="8">
        <f t="shared" si="135"/>
        <v>0</v>
      </c>
      <c r="D1436" s="38">
        <f t="shared" si="136"/>
        <v>1</v>
      </c>
      <c r="E1436" s="39">
        <f t="shared" si="137"/>
        <v>0</v>
      </c>
      <c r="M1436" s="8" t="str">
        <f>VLOOKUP(MONTH($J1436),Lookup!$A$2:$B$13,2,0)&amp;" "&amp;YEAR($J1436)</f>
        <v>Jan 1900</v>
      </c>
      <c r="N1436" s="34" t="str">
        <f t="shared" si="132"/>
        <v>1/1/9999</v>
      </c>
      <c r="O1436" s="8" t="str">
        <f>IF(ISERROR(VLOOKUP($I1436,Lookup!$H$2:$I$11,2,0)),"",VLOOKUP($I1436,Lookup!$H$2:$I$11,2,0))</f>
        <v/>
      </c>
      <c r="P1436" s="8">
        <f>COUNTIF(J$4:J1436,J1436)</f>
        <v>0</v>
      </c>
      <c r="Q1436" s="8">
        <f>COUNTIF(K$4:K1436,K1436)</f>
        <v>1</v>
      </c>
    </row>
    <row r="1437" spans="1:17" x14ac:dyDescent="0.25">
      <c r="A1437" s="35">
        <f t="shared" si="133"/>
        <v>0</v>
      </c>
      <c r="B1437" s="8">
        <f t="shared" si="134"/>
        <v>0</v>
      </c>
      <c r="C1437" s="8">
        <f t="shared" si="135"/>
        <v>0</v>
      </c>
      <c r="D1437" s="38">
        <f t="shared" si="136"/>
        <v>1</v>
      </c>
      <c r="E1437" s="39">
        <f t="shared" si="137"/>
        <v>0</v>
      </c>
      <c r="M1437" s="8" t="str">
        <f>VLOOKUP(MONTH($J1437),Lookup!$A$2:$B$13,2,0)&amp;" "&amp;YEAR($J1437)</f>
        <v>Jan 1900</v>
      </c>
      <c r="N1437" s="34" t="str">
        <f t="shared" si="132"/>
        <v>1/1/9999</v>
      </c>
      <c r="O1437" s="8" t="str">
        <f>IF(ISERROR(VLOOKUP($I1437,Lookup!$H$2:$I$11,2,0)),"",VLOOKUP($I1437,Lookup!$H$2:$I$11,2,0))</f>
        <v/>
      </c>
      <c r="P1437" s="8">
        <f>COUNTIF(J$4:J1437,J1437)</f>
        <v>0</v>
      </c>
      <c r="Q1437" s="8">
        <f>COUNTIF(K$4:K1437,K1437)</f>
        <v>1</v>
      </c>
    </row>
    <row r="1438" spans="1:17" x14ac:dyDescent="0.25">
      <c r="A1438" s="35">
        <f t="shared" si="133"/>
        <v>0</v>
      </c>
      <c r="B1438" s="8">
        <f t="shared" si="134"/>
        <v>0</v>
      </c>
      <c r="C1438" s="8">
        <f t="shared" si="135"/>
        <v>0</v>
      </c>
      <c r="D1438" s="38">
        <f t="shared" si="136"/>
        <v>1</v>
      </c>
      <c r="E1438" s="39">
        <f t="shared" si="137"/>
        <v>0</v>
      </c>
      <c r="M1438" s="8" t="str">
        <f>VLOOKUP(MONTH($J1438),Lookup!$A$2:$B$13,2,0)&amp;" "&amp;YEAR($J1438)</f>
        <v>Jan 1900</v>
      </c>
      <c r="N1438" s="34" t="str">
        <f t="shared" si="132"/>
        <v>1/1/9999</v>
      </c>
      <c r="O1438" s="8" t="str">
        <f>IF(ISERROR(VLOOKUP($I1438,Lookup!$H$2:$I$11,2,0)),"",VLOOKUP($I1438,Lookup!$H$2:$I$11,2,0))</f>
        <v/>
      </c>
      <c r="P1438" s="8">
        <f>COUNTIF(J$4:J1438,J1438)</f>
        <v>0</v>
      </c>
      <c r="Q1438" s="8">
        <f>COUNTIF(K$4:K1438,K1438)</f>
        <v>1</v>
      </c>
    </row>
    <row r="1439" spans="1:17" x14ac:dyDescent="0.25">
      <c r="A1439" s="35">
        <f t="shared" si="133"/>
        <v>0</v>
      </c>
      <c r="B1439" s="8">
        <f t="shared" si="134"/>
        <v>0</v>
      </c>
      <c r="C1439" s="8">
        <f t="shared" si="135"/>
        <v>0</v>
      </c>
      <c r="D1439" s="38">
        <f t="shared" si="136"/>
        <v>1</v>
      </c>
      <c r="E1439" s="39">
        <f t="shared" si="137"/>
        <v>0</v>
      </c>
      <c r="M1439" s="8" t="str">
        <f>VLOOKUP(MONTH($J1439),Lookup!$A$2:$B$13,2,0)&amp;" "&amp;YEAR($J1439)</f>
        <v>Jan 1900</v>
      </c>
      <c r="N1439" s="34" t="str">
        <f t="shared" si="132"/>
        <v>1/1/9999</v>
      </c>
      <c r="O1439" s="8" t="str">
        <f>IF(ISERROR(VLOOKUP($I1439,Lookup!$H$2:$I$11,2,0)),"",VLOOKUP($I1439,Lookup!$H$2:$I$11,2,0))</f>
        <v/>
      </c>
      <c r="P1439" s="8">
        <f>COUNTIF(J$4:J1439,J1439)</f>
        <v>0</v>
      </c>
      <c r="Q1439" s="8">
        <f>COUNTIF(K$4:K1439,K1439)</f>
        <v>1</v>
      </c>
    </row>
    <row r="1440" spans="1:17" x14ac:dyDescent="0.25">
      <c r="A1440" s="35">
        <f t="shared" si="133"/>
        <v>0</v>
      </c>
      <c r="B1440" s="8">
        <f t="shared" si="134"/>
        <v>0</v>
      </c>
      <c r="C1440" s="8">
        <f t="shared" si="135"/>
        <v>0</v>
      </c>
      <c r="D1440" s="38">
        <f t="shared" si="136"/>
        <v>1</v>
      </c>
      <c r="E1440" s="39">
        <f t="shared" si="137"/>
        <v>0</v>
      </c>
      <c r="M1440" s="8" t="str">
        <f>VLOOKUP(MONTH($J1440),Lookup!$A$2:$B$13,2,0)&amp;" "&amp;YEAR($J1440)</f>
        <v>Jan 1900</v>
      </c>
      <c r="N1440" s="34" t="str">
        <f t="shared" si="132"/>
        <v>1/1/9999</v>
      </c>
      <c r="O1440" s="8" t="str">
        <f>IF(ISERROR(VLOOKUP($I1440,Lookup!$H$2:$I$11,2,0)),"",VLOOKUP($I1440,Lookup!$H$2:$I$11,2,0))</f>
        <v/>
      </c>
      <c r="P1440" s="8">
        <f>COUNTIF(J$4:J1440,J1440)</f>
        <v>0</v>
      </c>
      <c r="Q1440" s="8">
        <f>COUNTIF(K$4:K1440,K1440)</f>
        <v>1</v>
      </c>
    </row>
    <row r="1441" spans="1:17" x14ac:dyDescent="0.25">
      <c r="A1441" s="35">
        <f t="shared" si="133"/>
        <v>0</v>
      </c>
      <c r="B1441" s="8">
        <f t="shared" si="134"/>
        <v>0</v>
      </c>
      <c r="C1441" s="8">
        <f t="shared" si="135"/>
        <v>0</v>
      </c>
      <c r="D1441" s="38">
        <f t="shared" si="136"/>
        <v>1</v>
      </c>
      <c r="E1441" s="39">
        <f t="shared" si="137"/>
        <v>0</v>
      </c>
      <c r="M1441" s="8" t="str">
        <f>VLOOKUP(MONTH($J1441),Lookup!$A$2:$B$13,2,0)&amp;" "&amp;YEAR($J1441)</f>
        <v>Jan 1900</v>
      </c>
      <c r="N1441" s="34" t="str">
        <f t="shared" si="132"/>
        <v>1/1/9999</v>
      </c>
      <c r="O1441" s="8" t="str">
        <f>IF(ISERROR(VLOOKUP($I1441,Lookup!$H$2:$I$11,2,0)),"",VLOOKUP($I1441,Lookup!$H$2:$I$11,2,0))</f>
        <v/>
      </c>
      <c r="P1441" s="8">
        <f>COUNTIF(J$4:J1441,J1441)</f>
        <v>0</v>
      </c>
      <c r="Q1441" s="8">
        <f>COUNTIF(K$4:K1441,K1441)</f>
        <v>1</v>
      </c>
    </row>
    <row r="1442" spans="1:17" x14ac:dyDescent="0.25">
      <c r="A1442" s="35">
        <f t="shared" si="133"/>
        <v>0</v>
      </c>
      <c r="B1442" s="8">
        <f t="shared" si="134"/>
        <v>0</v>
      </c>
      <c r="C1442" s="8">
        <f t="shared" si="135"/>
        <v>0</v>
      </c>
      <c r="D1442" s="38">
        <f t="shared" si="136"/>
        <v>1</v>
      </c>
      <c r="E1442" s="39">
        <f t="shared" si="137"/>
        <v>0</v>
      </c>
      <c r="M1442" s="8" t="str">
        <f>VLOOKUP(MONTH($J1442),Lookup!$A$2:$B$13,2,0)&amp;" "&amp;YEAR($J1442)</f>
        <v>Jan 1900</v>
      </c>
      <c r="N1442" s="34" t="str">
        <f t="shared" si="132"/>
        <v>1/1/9999</v>
      </c>
      <c r="O1442" s="8" t="str">
        <f>IF(ISERROR(VLOOKUP($I1442,Lookup!$H$2:$I$11,2,0)),"",VLOOKUP($I1442,Lookup!$H$2:$I$11,2,0))</f>
        <v/>
      </c>
      <c r="P1442" s="8">
        <f>COUNTIF(J$4:J1442,J1442)</f>
        <v>0</v>
      </c>
      <c r="Q1442" s="8">
        <f>COUNTIF(K$4:K1442,K1442)</f>
        <v>1</v>
      </c>
    </row>
    <row r="1443" spans="1:17" x14ac:dyDescent="0.25">
      <c r="A1443" s="35">
        <f t="shared" si="133"/>
        <v>0</v>
      </c>
      <c r="B1443" s="8">
        <f t="shared" si="134"/>
        <v>0</v>
      </c>
      <c r="C1443" s="8">
        <f t="shared" si="135"/>
        <v>0</v>
      </c>
      <c r="D1443" s="38">
        <f t="shared" si="136"/>
        <v>1</v>
      </c>
      <c r="E1443" s="39">
        <f t="shared" si="137"/>
        <v>0</v>
      </c>
      <c r="M1443" s="8" t="str">
        <f>VLOOKUP(MONTH($J1443),Lookup!$A$2:$B$13,2,0)&amp;" "&amp;YEAR($J1443)</f>
        <v>Jan 1900</v>
      </c>
      <c r="N1443" s="34" t="str">
        <f t="shared" si="132"/>
        <v>1/1/9999</v>
      </c>
      <c r="O1443" s="8" t="str">
        <f>IF(ISERROR(VLOOKUP($I1443,Lookup!$H$2:$I$11,2,0)),"",VLOOKUP($I1443,Lookup!$H$2:$I$11,2,0))</f>
        <v/>
      </c>
      <c r="P1443" s="8">
        <f>COUNTIF(J$4:J1443,J1443)</f>
        <v>0</v>
      </c>
      <c r="Q1443" s="8">
        <f>COUNTIF(K$4:K1443,K1443)</f>
        <v>1</v>
      </c>
    </row>
    <row r="1444" spans="1:17" x14ac:dyDescent="0.25">
      <c r="A1444" s="35">
        <f t="shared" si="133"/>
        <v>0</v>
      </c>
      <c r="B1444" s="8">
        <f t="shared" si="134"/>
        <v>0</v>
      </c>
      <c r="C1444" s="8">
        <f t="shared" si="135"/>
        <v>0</v>
      </c>
      <c r="D1444" s="38">
        <f t="shared" si="136"/>
        <v>1</v>
      </c>
      <c r="E1444" s="39">
        <f t="shared" si="137"/>
        <v>0</v>
      </c>
      <c r="M1444" s="8" t="str">
        <f>VLOOKUP(MONTH($J1444),Lookup!$A$2:$B$13,2,0)&amp;" "&amp;YEAR($J1444)</f>
        <v>Jan 1900</v>
      </c>
      <c r="N1444" s="34" t="str">
        <f t="shared" si="132"/>
        <v>1/1/9999</v>
      </c>
      <c r="O1444" s="8" t="str">
        <f>IF(ISERROR(VLOOKUP($I1444,Lookup!$H$2:$I$11,2,0)),"",VLOOKUP($I1444,Lookup!$H$2:$I$11,2,0))</f>
        <v/>
      </c>
      <c r="P1444" s="8">
        <f>COUNTIF(J$4:J1444,J1444)</f>
        <v>0</v>
      </c>
      <c r="Q1444" s="8">
        <f>COUNTIF(K$4:K1444,K1444)</f>
        <v>1</v>
      </c>
    </row>
    <row r="1445" spans="1:17" x14ac:dyDescent="0.25">
      <c r="A1445" s="35">
        <f t="shared" si="133"/>
        <v>0</v>
      </c>
      <c r="B1445" s="8">
        <f t="shared" si="134"/>
        <v>0</v>
      </c>
      <c r="C1445" s="8">
        <f t="shared" si="135"/>
        <v>0</v>
      </c>
      <c r="D1445" s="38">
        <f t="shared" si="136"/>
        <v>1</v>
      </c>
      <c r="E1445" s="39">
        <f t="shared" si="137"/>
        <v>0</v>
      </c>
      <c r="M1445" s="8" t="str">
        <f>VLOOKUP(MONTH($J1445),Lookup!$A$2:$B$13,2,0)&amp;" "&amp;YEAR($J1445)</f>
        <v>Jan 1900</v>
      </c>
      <c r="N1445" s="34" t="str">
        <f t="shared" si="132"/>
        <v>1/1/9999</v>
      </c>
      <c r="O1445" s="8" t="str">
        <f>IF(ISERROR(VLOOKUP($I1445,Lookup!$H$2:$I$11,2,0)),"",VLOOKUP($I1445,Lookup!$H$2:$I$11,2,0))</f>
        <v/>
      </c>
      <c r="P1445" s="8">
        <f>COUNTIF(J$4:J1445,J1445)</f>
        <v>0</v>
      </c>
      <c r="Q1445" s="8">
        <f>COUNTIF(K$4:K1445,K1445)</f>
        <v>1</v>
      </c>
    </row>
    <row r="1446" spans="1:17" x14ac:dyDescent="0.25">
      <c r="A1446" s="35">
        <f t="shared" si="133"/>
        <v>0</v>
      </c>
      <c r="B1446" s="8">
        <f t="shared" si="134"/>
        <v>0</v>
      </c>
      <c r="C1446" s="8">
        <f t="shared" si="135"/>
        <v>0</v>
      </c>
      <c r="D1446" s="38">
        <f t="shared" si="136"/>
        <v>1</v>
      </c>
      <c r="E1446" s="39">
        <f t="shared" si="137"/>
        <v>0</v>
      </c>
      <c r="M1446" s="8" t="str">
        <f>VLOOKUP(MONTH($J1446),Lookup!$A$2:$B$13,2,0)&amp;" "&amp;YEAR($J1446)</f>
        <v>Jan 1900</v>
      </c>
      <c r="N1446" s="34" t="str">
        <f t="shared" si="132"/>
        <v>1/1/9999</v>
      </c>
      <c r="O1446" s="8" t="str">
        <f>IF(ISERROR(VLOOKUP($I1446,Lookup!$H$2:$I$11,2,0)),"",VLOOKUP($I1446,Lookup!$H$2:$I$11,2,0))</f>
        <v/>
      </c>
      <c r="P1446" s="8">
        <f>COUNTIF(J$4:J1446,J1446)</f>
        <v>0</v>
      </c>
      <c r="Q1446" s="8">
        <f>COUNTIF(K$4:K1446,K1446)</f>
        <v>1</v>
      </c>
    </row>
    <row r="1447" spans="1:17" x14ac:dyDescent="0.25">
      <c r="A1447" s="35">
        <f t="shared" si="133"/>
        <v>0</v>
      </c>
      <c r="B1447" s="8">
        <f t="shared" si="134"/>
        <v>0</v>
      </c>
      <c r="C1447" s="8">
        <f t="shared" si="135"/>
        <v>0</v>
      </c>
      <c r="D1447" s="38">
        <f t="shared" si="136"/>
        <v>1</v>
      </c>
      <c r="E1447" s="39">
        <f t="shared" si="137"/>
        <v>0</v>
      </c>
      <c r="M1447" s="8" t="str">
        <f>VLOOKUP(MONTH($J1447),Lookup!$A$2:$B$13,2,0)&amp;" "&amp;YEAR($J1447)</f>
        <v>Jan 1900</v>
      </c>
      <c r="N1447" s="34" t="str">
        <f t="shared" si="132"/>
        <v>1/1/9999</v>
      </c>
      <c r="O1447" s="8" t="str">
        <f>IF(ISERROR(VLOOKUP($I1447,Lookup!$H$2:$I$11,2,0)),"",VLOOKUP($I1447,Lookup!$H$2:$I$11,2,0))</f>
        <v/>
      </c>
      <c r="P1447" s="8">
        <f>COUNTIF(J$4:J1447,J1447)</f>
        <v>0</v>
      </c>
      <c r="Q1447" s="8">
        <f>COUNTIF(K$4:K1447,K1447)</f>
        <v>1</v>
      </c>
    </row>
    <row r="1448" spans="1:17" x14ac:dyDescent="0.25">
      <c r="A1448" s="35">
        <f t="shared" si="133"/>
        <v>0</v>
      </c>
      <c r="B1448" s="8">
        <f t="shared" si="134"/>
        <v>0</v>
      </c>
      <c r="C1448" s="8">
        <f t="shared" si="135"/>
        <v>0</v>
      </c>
      <c r="D1448" s="38">
        <f t="shared" si="136"/>
        <v>1</v>
      </c>
      <c r="E1448" s="39">
        <f t="shared" si="137"/>
        <v>0</v>
      </c>
      <c r="M1448" s="8" t="str">
        <f>VLOOKUP(MONTH($J1448),Lookup!$A$2:$B$13,2,0)&amp;" "&amp;YEAR($J1448)</f>
        <v>Jan 1900</v>
      </c>
      <c r="N1448" s="34" t="str">
        <f t="shared" si="132"/>
        <v>1/1/9999</v>
      </c>
      <c r="O1448" s="8" t="str">
        <f>IF(ISERROR(VLOOKUP($I1448,Lookup!$H$2:$I$11,2,0)),"",VLOOKUP($I1448,Lookup!$H$2:$I$11,2,0))</f>
        <v/>
      </c>
      <c r="P1448" s="8">
        <f>COUNTIF(J$4:J1448,J1448)</f>
        <v>0</v>
      </c>
      <c r="Q1448" s="8">
        <f>COUNTIF(K$4:K1448,K1448)</f>
        <v>1</v>
      </c>
    </row>
    <row r="1449" spans="1:17" x14ac:dyDescent="0.25">
      <c r="A1449" s="35">
        <f t="shared" si="133"/>
        <v>0</v>
      </c>
      <c r="B1449" s="8">
        <f t="shared" si="134"/>
        <v>0</v>
      </c>
      <c r="C1449" s="8">
        <f t="shared" si="135"/>
        <v>0</v>
      </c>
      <c r="D1449" s="38">
        <f t="shared" si="136"/>
        <v>1</v>
      </c>
      <c r="E1449" s="39">
        <f t="shared" si="137"/>
        <v>0</v>
      </c>
      <c r="M1449" s="8" t="str">
        <f>VLOOKUP(MONTH($J1449),Lookup!$A$2:$B$13,2,0)&amp;" "&amp;YEAR($J1449)</f>
        <v>Jan 1900</v>
      </c>
      <c r="N1449" s="34" t="str">
        <f t="shared" si="132"/>
        <v>1/1/9999</v>
      </c>
      <c r="O1449" s="8" t="str">
        <f>IF(ISERROR(VLOOKUP($I1449,Lookup!$H$2:$I$11,2,0)),"",VLOOKUP($I1449,Lookup!$H$2:$I$11,2,0))</f>
        <v/>
      </c>
      <c r="P1449" s="8">
        <f>COUNTIF(J$4:J1449,J1449)</f>
        <v>0</v>
      </c>
      <c r="Q1449" s="8">
        <f>COUNTIF(K$4:K1449,K1449)</f>
        <v>1</v>
      </c>
    </row>
    <row r="1450" spans="1:17" x14ac:dyDescent="0.25">
      <c r="A1450" s="35">
        <f t="shared" si="133"/>
        <v>0</v>
      </c>
      <c r="B1450" s="8">
        <f t="shared" si="134"/>
        <v>0</v>
      </c>
      <c r="C1450" s="8">
        <f t="shared" si="135"/>
        <v>0</v>
      </c>
      <c r="D1450" s="38">
        <f t="shared" si="136"/>
        <v>1</v>
      </c>
      <c r="E1450" s="39">
        <f t="shared" si="137"/>
        <v>0</v>
      </c>
      <c r="M1450" s="8" t="str">
        <f>VLOOKUP(MONTH($J1450),Lookup!$A$2:$B$13,2,0)&amp;" "&amp;YEAR($J1450)</f>
        <v>Jan 1900</v>
      </c>
      <c r="N1450" s="34" t="str">
        <f t="shared" si="132"/>
        <v>1/1/9999</v>
      </c>
      <c r="O1450" s="8" t="str">
        <f>IF(ISERROR(VLOOKUP($I1450,Lookup!$H$2:$I$11,2,0)),"",VLOOKUP($I1450,Lookup!$H$2:$I$11,2,0))</f>
        <v/>
      </c>
      <c r="P1450" s="8">
        <f>COUNTIF(J$4:J1450,J1450)</f>
        <v>0</v>
      </c>
      <c r="Q1450" s="8">
        <f>COUNTIF(K$4:K1450,K1450)</f>
        <v>1</v>
      </c>
    </row>
    <row r="1451" spans="1:17" x14ac:dyDescent="0.25">
      <c r="A1451" s="35">
        <f t="shared" si="133"/>
        <v>0</v>
      </c>
      <c r="B1451" s="8">
        <f t="shared" si="134"/>
        <v>0</v>
      </c>
      <c r="C1451" s="8">
        <f t="shared" si="135"/>
        <v>0</v>
      </c>
      <c r="D1451" s="38">
        <f t="shared" si="136"/>
        <v>1</v>
      </c>
      <c r="E1451" s="39">
        <f t="shared" si="137"/>
        <v>0</v>
      </c>
      <c r="M1451" s="8" t="str">
        <f>VLOOKUP(MONTH($J1451),Lookup!$A$2:$B$13,2,0)&amp;" "&amp;YEAR($J1451)</f>
        <v>Jan 1900</v>
      </c>
      <c r="N1451" s="34" t="str">
        <f t="shared" si="132"/>
        <v>1/1/9999</v>
      </c>
      <c r="O1451" s="8" t="str">
        <f>IF(ISERROR(VLOOKUP($I1451,Lookup!$H$2:$I$11,2,0)),"",VLOOKUP($I1451,Lookup!$H$2:$I$11,2,0))</f>
        <v/>
      </c>
      <c r="P1451" s="8">
        <f>COUNTIF(J$4:J1451,J1451)</f>
        <v>0</v>
      </c>
      <c r="Q1451" s="8">
        <f>COUNTIF(K$4:K1451,K1451)</f>
        <v>1</v>
      </c>
    </row>
    <row r="1452" spans="1:17" x14ac:dyDescent="0.25">
      <c r="A1452" s="35">
        <f t="shared" si="133"/>
        <v>0</v>
      </c>
      <c r="B1452" s="8">
        <f t="shared" si="134"/>
        <v>0</v>
      </c>
      <c r="C1452" s="8">
        <f t="shared" si="135"/>
        <v>0</v>
      </c>
      <c r="D1452" s="38">
        <f t="shared" si="136"/>
        <v>1</v>
      </c>
      <c r="E1452" s="39">
        <f t="shared" si="137"/>
        <v>0</v>
      </c>
      <c r="M1452" s="8" t="str">
        <f>VLOOKUP(MONTH($J1452),Lookup!$A$2:$B$13,2,0)&amp;" "&amp;YEAR($J1452)</f>
        <v>Jan 1900</v>
      </c>
      <c r="N1452" s="34" t="str">
        <f t="shared" si="132"/>
        <v>1/1/9999</v>
      </c>
      <c r="O1452" s="8" t="str">
        <f>IF(ISERROR(VLOOKUP($I1452,Lookup!$H$2:$I$11,2,0)),"",VLOOKUP($I1452,Lookup!$H$2:$I$11,2,0))</f>
        <v/>
      </c>
      <c r="P1452" s="8">
        <f>COUNTIF(J$4:J1452,J1452)</f>
        <v>0</v>
      </c>
      <c r="Q1452" s="8">
        <f>COUNTIF(K$4:K1452,K1452)</f>
        <v>1</v>
      </c>
    </row>
    <row r="1453" spans="1:17" x14ac:dyDescent="0.25">
      <c r="A1453" s="35">
        <f t="shared" si="133"/>
        <v>0</v>
      </c>
      <c r="B1453" s="8">
        <f t="shared" si="134"/>
        <v>0</v>
      </c>
      <c r="C1453" s="8">
        <f t="shared" si="135"/>
        <v>0</v>
      </c>
      <c r="D1453" s="38">
        <f t="shared" si="136"/>
        <v>1</v>
      </c>
      <c r="E1453" s="39">
        <f t="shared" si="137"/>
        <v>0</v>
      </c>
      <c r="M1453" s="8" t="str">
        <f>VLOOKUP(MONTH($J1453),Lookup!$A$2:$B$13,2,0)&amp;" "&amp;YEAR($J1453)</f>
        <v>Jan 1900</v>
      </c>
      <c r="N1453" s="34" t="str">
        <f t="shared" si="132"/>
        <v>1/1/9999</v>
      </c>
      <c r="O1453" s="8" t="str">
        <f>IF(ISERROR(VLOOKUP($I1453,Lookup!$H$2:$I$11,2,0)),"",VLOOKUP($I1453,Lookup!$H$2:$I$11,2,0))</f>
        <v/>
      </c>
      <c r="P1453" s="8">
        <f>COUNTIF(J$4:J1453,J1453)</f>
        <v>0</v>
      </c>
      <c r="Q1453" s="8">
        <f>COUNTIF(K$4:K1453,K1453)</f>
        <v>1</v>
      </c>
    </row>
    <row r="1454" spans="1:17" x14ac:dyDescent="0.25">
      <c r="A1454" s="35">
        <f t="shared" si="133"/>
        <v>0</v>
      </c>
      <c r="B1454" s="8">
        <f t="shared" si="134"/>
        <v>0</v>
      </c>
      <c r="C1454" s="8">
        <f t="shared" si="135"/>
        <v>0</v>
      </c>
      <c r="D1454" s="38">
        <f t="shared" si="136"/>
        <v>1</v>
      </c>
      <c r="E1454" s="39">
        <f t="shared" si="137"/>
        <v>0</v>
      </c>
      <c r="M1454" s="8" t="str">
        <f>VLOOKUP(MONTH($J1454),Lookup!$A$2:$B$13,2,0)&amp;" "&amp;YEAR($J1454)</f>
        <v>Jan 1900</v>
      </c>
      <c r="N1454" s="34" t="str">
        <f t="shared" si="132"/>
        <v>1/1/9999</v>
      </c>
      <c r="O1454" s="8" t="str">
        <f>IF(ISERROR(VLOOKUP($I1454,Lookup!$H$2:$I$11,2,0)),"",VLOOKUP($I1454,Lookup!$H$2:$I$11,2,0))</f>
        <v/>
      </c>
      <c r="P1454" s="8">
        <f>COUNTIF(J$4:J1454,J1454)</f>
        <v>0</v>
      </c>
      <c r="Q1454" s="8">
        <f>COUNTIF(K$4:K1454,K1454)</f>
        <v>1</v>
      </c>
    </row>
    <row r="1455" spans="1:17" x14ac:dyDescent="0.25">
      <c r="A1455" s="35">
        <f t="shared" si="133"/>
        <v>0</v>
      </c>
      <c r="B1455" s="8">
        <f t="shared" si="134"/>
        <v>0</v>
      </c>
      <c r="C1455" s="8">
        <f t="shared" si="135"/>
        <v>0</v>
      </c>
      <c r="D1455" s="38">
        <f t="shared" si="136"/>
        <v>1</v>
      </c>
      <c r="E1455" s="39">
        <f t="shared" si="137"/>
        <v>0</v>
      </c>
      <c r="M1455" s="8" t="str">
        <f>VLOOKUP(MONTH($J1455),Lookup!$A$2:$B$13,2,0)&amp;" "&amp;YEAR($J1455)</f>
        <v>Jan 1900</v>
      </c>
      <c r="N1455" s="34" t="str">
        <f t="shared" si="132"/>
        <v>1/1/9999</v>
      </c>
      <c r="O1455" s="8" t="str">
        <f>IF(ISERROR(VLOOKUP($I1455,Lookup!$H$2:$I$11,2,0)),"",VLOOKUP($I1455,Lookup!$H$2:$I$11,2,0))</f>
        <v/>
      </c>
      <c r="P1455" s="8">
        <f>COUNTIF(J$4:J1455,J1455)</f>
        <v>0</v>
      </c>
      <c r="Q1455" s="8">
        <f>COUNTIF(K$4:K1455,K1455)</f>
        <v>1</v>
      </c>
    </row>
    <row r="1456" spans="1:17" x14ac:dyDescent="0.25">
      <c r="A1456" s="35">
        <f t="shared" si="133"/>
        <v>0</v>
      </c>
      <c r="B1456" s="8">
        <f t="shared" si="134"/>
        <v>0</v>
      </c>
      <c r="C1456" s="8">
        <f t="shared" si="135"/>
        <v>0</v>
      </c>
      <c r="D1456" s="38">
        <f t="shared" si="136"/>
        <v>1</v>
      </c>
      <c r="E1456" s="39">
        <f t="shared" si="137"/>
        <v>0</v>
      </c>
      <c r="M1456" s="8" t="str">
        <f>VLOOKUP(MONTH($J1456),Lookup!$A$2:$B$13,2,0)&amp;" "&amp;YEAR($J1456)</f>
        <v>Jan 1900</v>
      </c>
      <c r="N1456" s="34" t="str">
        <f t="shared" si="132"/>
        <v>1/1/9999</v>
      </c>
      <c r="O1456" s="8" t="str">
        <f>IF(ISERROR(VLOOKUP($I1456,Lookup!$H$2:$I$11,2,0)),"",VLOOKUP($I1456,Lookup!$H$2:$I$11,2,0))</f>
        <v/>
      </c>
      <c r="P1456" s="8">
        <f>COUNTIF(J$4:J1456,J1456)</f>
        <v>0</v>
      </c>
      <c r="Q1456" s="8">
        <f>COUNTIF(K$4:K1456,K1456)</f>
        <v>1</v>
      </c>
    </row>
    <row r="1457" spans="1:17" x14ac:dyDescent="0.25">
      <c r="A1457" s="35">
        <f t="shared" si="133"/>
        <v>0</v>
      </c>
      <c r="B1457" s="8">
        <f t="shared" si="134"/>
        <v>0</v>
      </c>
      <c r="C1457" s="8">
        <f t="shared" si="135"/>
        <v>0</v>
      </c>
      <c r="D1457" s="38">
        <f t="shared" si="136"/>
        <v>1</v>
      </c>
      <c r="E1457" s="39">
        <f t="shared" si="137"/>
        <v>0</v>
      </c>
      <c r="M1457" s="8" t="str">
        <f>VLOOKUP(MONTH($J1457),Lookup!$A$2:$B$13,2,0)&amp;" "&amp;YEAR($J1457)</f>
        <v>Jan 1900</v>
      </c>
      <c r="N1457" s="34" t="str">
        <f t="shared" si="132"/>
        <v>1/1/9999</v>
      </c>
      <c r="O1457" s="8" t="str">
        <f>IF(ISERROR(VLOOKUP($I1457,Lookup!$H$2:$I$11,2,0)),"",VLOOKUP($I1457,Lookup!$H$2:$I$11,2,0))</f>
        <v/>
      </c>
      <c r="P1457" s="8">
        <f>COUNTIF(J$4:J1457,J1457)</f>
        <v>0</v>
      </c>
      <c r="Q1457" s="8">
        <f>COUNTIF(K$4:K1457,K1457)</f>
        <v>1</v>
      </c>
    </row>
    <row r="1458" spans="1:17" x14ac:dyDescent="0.25">
      <c r="A1458" s="35">
        <f t="shared" si="133"/>
        <v>0</v>
      </c>
      <c r="B1458" s="8">
        <f t="shared" si="134"/>
        <v>0</v>
      </c>
      <c r="C1458" s="8">
        <f t="shared" si="135"/>
        <v>0</v>
      </c>
      <c r="D1458" s="38">
        <f t="shared" si="136"/>
        <v>1</v>
      </c>
      <c r="E1458" s="39">
        <f t="shared" si="137"/>
        <v>0</v>
      </c>
      <c r="M1458" s="8" t="str">
        <f>VLOOKUP(MONTH($J1458),Lookup!$A$2:$B$13,2,0)&amp;" "&amp;YEAR($J1458)</f>
        <v>Jan 1900</v>
      </c>
      <c r="N1458" s="34" t="str">
        <f t="shared" si="132"/>
        <v>1/1/9999</v>
      </c>
      <c r="O1458" s="8" t="str">
        <f>IF(ISERROR(VLOOKUP($I1458,Lookup!$H$2:$I$11,2,0)),"",VLOOKUP($I1458,Lookup!$H$2:$I$11,2,0))</f>
        <v/>
      </c>
      <c r="P1458" s="8">
        <f>COUNTIF(J$4:J1458,J1458)</f>
        <v>0</v>
      </c>
      <c r="Q1458" s="8">
        <f>COUNTIF(K$4:K1458,K1458)</f>
        <v>1</v>
      </c>
    </row>
    <row r="1459" spans="1:17" x14ac:dyDescent="0.25">
      <c r="A1459" s="35">
        <f t="shared" si="133"/>
        <v>0</v>
      </c>
      <c r="B1459" s="8">
        <f t="shared" si="134"/>
        <v>0</v>
      </c>
      <c r="C1459" s="8">
        <f t="shared" si="135"/>
        <v>0</v>
      </c>
      <c r="D1459" s="38">
        <f t="shared" si="136"/>
        <v>1</v>
      </c>
      <c r="E1459" s="39">
        <f t="shared" si="137"/>
        <v>0</v>
      </c>
      <c r="M1459" s="8" t="str">
        <f>VLOOKUP(MONTH($J1459),Lookup!$A$2:$B$13,2,0)&amp;" "&amp;YEAR($J1459)</f>
        <v>Jan 1900</v>
      </c>
      <c r="N1459" s="34" t="str">
        <f t="shared" si="132"/>
        <v>1/1/9999</v>
      </c>
      <c r="O1459" s="8" t="str">
        <f>IF(ISERROR(VLOOKUP($I1459,Lookup!$H$2:$I$11,2,0)),"",VLOOKUP($I1459,Lookup!$H$2:$I$11,2,0))</f>
        <v/>
      </c>
      <c r="P1459" s="8">
        <f>COUNTIF(J$4:J1459,J1459)</f>
        <v>0</v>
      </c>
      <c r="Q1459" s="8">
        <f>COUNTIF(K$4:K1459,K1459)</f>
        <v>1</v>
      </c>
    </row>
    <row r="1460" spans="1:17" x14ac:dyDescent="0.25">
      <c r="A1460" s="35">
        <f t="shared" si="133"/>
        <v>0</v>
      </c>
      <c r="B1460" s="8">
        <f t="shared" si="134"/>
        <v>0</v>
      </c>
      <c r="C1460" s="8">
        <f t="shared" si="135"/>
        <v>0</v>
      </c>
      <c r="D1460" s="38">
        <f t="shared" si="136"/>
        <v>1</v>
      </c>
      <c r="E1460" s="39">
        <f t="shared" si="137"/>
        <v>0</v>
      </c>
      <c r="M1460" s="8" t="str">
        <f>VLOOKUP(MONTH($J1460),Lookup!$A$2:$B$13,2,0)&amp;" "&amp;YEAR($J1460)</f>
        <v>Jan 1900</v>
      </c>
      <c r="N1460" s="34" t="str">
        <f t="shared" si="132"/>
        <v>1/1/9999</v>
      </c>
      <c r="O1460" s="8" t="str">
        <f>IF(ISERROR(VLOOKUP($I1460,Lookup!$H$2:$I$11,2,0)),"",VLOOKUP($I1460,Lookup!$H$2:$I$11,2,0))</f>
        <v/>
      </c>
      <c r="P1460" s="8">
        <f>COUNTIF(J$4:J1460,J1460)</f>
        <v>0</v>
      </c>
      <c r="Q1460" s="8">
        <f>COUNTIF(K$4:K1460,K1460)</f>
        <v>1</v>
      </c>
    </row>
    <row r="1461" spans="1:17" x14ac:dyDescent="0.25">
      <c r="A1461" s="35">
        <f t="shared" si="133"/>
        <v>0</v>
      </c>
      <c r="B1461" s="8">
        <f t="shared" si="134"/>
        <v>0</v>
      </c>
      <c r="C1461" s="8">
        <f t="shared" si="135"/>
        <v>0</v>
      </c>
      <c r="D1461" s="38">
        <f t="shared" si="136"/>
        <v>1</v>
      </c>
      <c r="E1461" s="39">
        <f t="shared" si="137"/>
        <v>0</v>
      </c>
      <c r="M1461" s="8" t="str">
        <f>VLOOKUP(MONTH($J1461),Lookup!$A$2:$B$13,2,0)&amp;" "&amp;YEAR($J1461)</f>
        <v>Jan 1900</v>
      </c>
      <c r="N1461" s="34" t="str">
        <f t="shared" si="132"/>
        <v>1/1/9999</v>
      </c>
      <c r="O1461" s="8" t="str">
        <f>IF(ISERROR(VLOOKUP($I1461,Lookup!$H$2:$I$11,2,0)),"",VLOOKUP($I1461,Lookup!$H$2:$I$11,2,0))</f>
        <v/>
      </c>
      <c r="P1461" s="8">
        <f>COUNTIF(J$4:J1461,J1461)</f>
        <v>0</v>
      </c>
      <c r="Q1461" s="8">
        <f>COUNTIF(K$4:K1461,K1461)</f>
        <v>1</v>
      </c>
    </row>
    <row r="1462" spans="1:17" x14ac:dyDescent="0.25">
      <c r="A1462" s="35">
        <f t="shared" si="133"/>
        <v>0</v>
      </c>
      <c r="B1462" s="8">
        <f t="shared" si="134"/>
        <v>0</v>
      </c>
      <c r="C1462" s="8">
        <f t="shared" si="135"/>
        <v>0</v>
      </c>
      <c r="D1462" s="38">
        <f t="shared" si="136"/>
        <v>1</v>
      </c>
      <c r="E1462" s="39">
        <f t="shared" si="137"/>
        <v>0</v>
      </c>
      <c r="M1462" s="8" t="str">
        <f>VLOOKUP(MONTH($J1462),Lookup!$A$2:$B$13,2,0)&amp;" "&amp;YEAR($J1462)</f>
        <v>Jan 1900</v>
      </c>
      <c r="N1462" s="34" t="str">
        <f t="shared" si="132"/>
        <v>1/1/9999</v>
      </c>
      <c r="O1462" s="8" t="str">
        <f>IF(ISERROR(VLOOKUP($I1462,Lookup!$H$2:$I$11,2,0)),"",VLOOKUP($I1462,Lookup!$H$2:$I$11,2,0))</f>
        <v/>
      </c>
      <c r="P1462" s="8">
        <f>COUNTIF(J$4:J1462,J1462)</f>
        <v>0</v>
      </c>
      <c r="Q1462" s="8">
        <f>COUNTIF(K$4:K1462,K1462)</f>
        <v>1</v>
      </c>
    </row>
    <row r="1463" spans="1:17" x14ac:dyDescent="0.25">
      <c r="A1463" s="35">
        <f t="shared" si="133"/>
        <v>0</v>
      </c>
      <c r="B1463" s="8">
        <f t="shared" si="134"/>
        <v>0</v>
      </c>
      <c r="C1463" s="8">
        <f t="shared" si="135"/>
        <v>0</v>
      </c>
      <c r="D1463" s="38">
        <f t="shared" si="136"/>
        <v>1</v>
      </c>
      <c r="E1463" s="39">
        <f t="shared" si="137"/>
        <v>0</v>
      </c>
      <c r="M1463" s="8" t="str">
        <f>VLOOKUP(MONTH($J1463),Lookup!$A$2:$B$13,2,0)&amp;" "&amp;YEAR($J1463)</f>
        <v>Jan 1900</v>
      </c>
      <c r="N1463" s="34" t="str">
        <f t="shared" si="132"/>
        <v>1/1/9999</v>
      </c>
      <c r="O1463" s="8" t="str">
        <f>IF(ISERROR(VLOOKUP($I1463,Lookup!$H$2:$I$11,2,0)),"",VLOOKUP($I1463,Lookup!$H$2:$I$11,2,0))</f>
        <v/>
      </c>
      <c r="P1463" s="8">
        <f>COUNTIF(J$4:J1463,J1463)</f>
        <v>0</v>
      </c>
      <c r="Q1463" s="8">
        <f>COUNTIF(K$4:K1463,K1463)</f>
        <v>1</v>
      </c>
    </row>
    <row r="1464" spans="1:17" x14ac:dyDescent="0.25">
      <c r="A1464" s="35">
        <f t="shared" si="133"/>
        <v>0</v>
      </c>
      <c r="B1464" s="8">
        <f t="shared" si="134"/>
        <v>0</v>
      </c>
      <c r="C1464" s="8">
        <f t="shared" si="135"/>
        <v>0</v>
      </c>
      <c r="D1464" s="38">
        <f t="shared" si="136"/>
        <v>1</v>
      </c>
      <c r="E1464" s="39">
        <f t="shared" si="137"/>
        <v>0</v>
      </c>
      <c r="M1464" s="8" t="str">
        <f>VLOOKUP(MONTH($J1464),Lookup!$A$2:$B$13,2,0)&amp;" "&amp;YEAR($J1464)</f>
        <v>Jan 1900</v>
      </c>
      <c r="N1464" s="34" t="str">
        <f t="shared" si="132"/>
        <v>1/1/9999</v>
      </c>
      <c r="O1464" s="8" t="str">
        <f>IF(ISERROR(VLOOKUP($I1464,Lookup!$H$2:$I$11,2,0)),"",VLOOKUP($I1464,Lookup!$H$2:$I$11,2,0))</f>
        <v/>
      </c>
      <c r="P1464" s="8">
        <f>COUNTIF(J$4:J1464,J1464)</f>
        <v>0</v>
      </c>
      <c r="Q1464" s="8">
        <f>COUNTIF(K$4:K1464,K1464)</f>
        <v>1</v>
      </c>
    </row>
    <row r="1465" spans="1:17" x14ac:dyDescent="0.25">
      <c r="A1465" s="35">
        <f t="shared" si="133"/>
        <v>0</v>
      </c>
      <c r="B1465" s="8">
        <f t="shared" si="134"/>
        <v>0</v>
      </c>
      <c r="C1465" s="8">
        <f t="shared" si="135"/>
        <v>0</v>
      </c>
      <c r="D1465" s="38">
        <f t="shared" si="136"/>
        <v>1</v>
      </c>
      <c r="E1465" s="39">
        <f t="shared" si="137"/>
        <v>0</v>
      </c>
      <c r="M1465" s="8" t="str">
        <f>VLOOKUP(MONTH($J1465),Lookup!$A$2:$B$13,2,0)&amp;" "&amp;YEAR($J1465)</f>
        <v>Jan 1900</v>
      </c>
      <c r="N1465" s="34" t="str">
        <f t="shared" si="132"/>
        <v>1/1/9999</v>
      </c>
      <c r="O1465" s="8" t="str">
        <f>IF(ISERROR(VLOOKUP($I1465,Lookup!$H$2:$I$11,2,0)),"",VLOOKUP($I1465,Lookup!$H$2:$I$11,2,0))</f>
        <v/>
      </c>
      <c r="P1465" s="8">
        <f>COUNTIF(J$4:J1465,J1465)</f>
        <v>0</v>
      </c>
      <c r="Q1465" s="8">
        <f>COUNTIF(K$4:K1465,K1465)</f>
        <v>1</v>
      </c>
    </row>
    <row r="1466" spans="1:17" x14ac:dyDescent="0.25">
      <c r="A1466" s="35">
        <f t="shared" si="133"/>
        <v>0</v>
      </c>
      <c r="B1466" s="8">
        <f t="shared" si="134"/>
        <v>0</v>
      </c>
      <c r="C1466" s="8">
        <f t="shared" si="135"/>
        <v>0</v>
      </c>
      <c r="D1466" s="38">
        <f t="shared" si="136"/>
        <v>1</v>
      </c>
      <c r="E1466" s="39">
        <f t="shared" si="137"/>
        <v>0</v>
      </c>
      <c r="M1466" s="8" t="str">
        <f>VLOOKUP(MONTH($J1466),Lookup!$A$2:$B$13,2,0)&amp;" "&amp;YEAR($J1466)</f>
        <v>Jan 1900</v>
      </c>
      <c r="N1466" s="34" t="str">
        <f t="shared" si="132"/>
        <v>1/1/9999</v>
      </c>
      <c r="O1466" s="8" t="str">
        <f>IF(ISERROR(VLOOKUP($I1466,Lookup!$H$2:$I$11,2,0)),"",VLOOKUP($I1466,Lookup!$H$2:$I$11,2,0))</f>
        <v/>
      </c>
      <c r="P1466" s="8">
        <f>COUNTIF(J$4:J1466,J1466)</f>
        <v>0</v>
      </c>
      <c r="Q1466" s="8">
        <f>COUNTIF(K$4:K1466,K1466)</f>
        <v>1</v>
      </c>
    </row>
    <row r="1467" spans="1:17" x14ac:dyDescent="0.25">
      <c r="A1467" s="35">
        <f t="shared" si="133"/>
        <v>0</v>
      </c>
      <c r="B1467" s="8">
        <f t="shared" si="134"/>
        <v>0</v>
      </c>
      <c r="C1467" s="8">
        <f t="shared" si="135"/>
        <v>0</v>
      </c>
      <c r="D1467" s="38">
        <f t="shared" si="136"/>
        <v>1</v>
      </c>
      <c r="E1467" s="39">
        <f t="shared" si="137"/>
        <v>0</v>
      </c>
      <c r="M1467" s="8" t="str">
        <f>VLOOKUP(MONTH($J1467),Lookup!$A$2:$B$13,2,0)&amp;" "&amp;YEAR($J1467)</f>
        <v>Jan 1900</v>
      </c>
      <c r="N1467" s="34" t="str">
        <f t="shared" si="132"/>
        <v>1/1/9999</v>
      </c>
      <c r="O1467" s="8" t="str">
        <f>IF(ISERROR(VLOOKUP($I1467,Lookup!$H$2:$I$11,2,0)),"",VLOOKUP($I1467,Lookup!$H$2:$I$11,2,0))</f>
        <v/>
      </c>
      <c r="P1467" s="8">
        <f>COUNTIF(J$4:J1467,J1467)</f>
        <v>0</v>
      </c>
      <c r="Q1467" s="8">
        <f>COUNTIF(K$4:K1467,K1467)</f>
        <v>1</v>
      </c>
    </row>
    <row r="1468" spans="1:17" x14ac:dyDescent="0.25">
      <c r="A1468" s="35">
        <f t="shared" si="133"/>
        <v>0</v>
      </c>
      <c r="B1468" s="8">
        <f t="shared" si="134"/>
        <v>0</v>
      </c>
      <c r="C1468" s="8">
        <f t="shared" si="135"/>
        <v>0</v>
      </c>
      <c r="D1468" s="38">
        <f t="shared" si="136"/>
        <v>1</v>
      </c>
      <c r="E1468" s="39">
        <f t="shared" si="137"/>
        <v>0</v>
      </c>
      <c r="M1468" s="8" t="str">
        <f>VLOOKUP(MONTH($J1468),Lookup!$A$2:$B$13,2,0)&amp;" "&amp;YEAR($J1468)</f>
        <v>Jan 1900</v>
      </c>
      <c r="N1468" s="34" t="str">
        <f t="shared" si="132"/>
        <v>1/1/9999</v>
      </c>
      <c r="O1468" s="8" t="str">
        <f>IF(ISERROR(VLOOKUP($I1468,Lookup!$H$2:$I$11,2,0)),"",VLOOKUP($I1468,Lookup!$H$2:$I$11,2,0))</f>
        <v/>
      </c>
      <c r="P1468" s="8">
        <f>COUNTIF(J$4:J1468,J1468)</f>
        <v>0</v>
      </c>
      <c r="Q1468" s="8">
        <f>COUNTIF(K$4:K1468,K1468)</f>
        <v>1</v>
      </c>
    </row>
    <row r="1469" spans="1:17" x14ac:dyDescent="0.25">
      <c r="A1469" s="35">
        <f t="shared" si="133"/>
        <v>0</v>
      </c>
      <c r="B1469" s="8">
        <f t="shared" si="134"/>
        <v>0</v>
      </c>
      <c r="C1469" s="8">
        <f t="shared" si="135"/>
        <v>0</v>
      </c>
      <c r="D1469" s="38">
        <f t="shared" si="136"/>
        <v>1</v>
      </c>
      <c r="E1469" s="39">
        <f t="shared" si="137"/>
        <v>0</v>
      </c>
      <c r="M1469" s="8" t="str">
        <f>VLOOKUP(MONTH($J1469),Lookup!$A$2:$B$13,2,0)&amp;" "&amp;YEAR($J1469)</f>
        <v>Jan 1900</v>
      </c>
      <c r="N1469" s="34" t="str">
        <f t="shared" si="132"/>
        <v>1/1/9999</v>
      </c>
      <c r="O1469" s="8" t="str">
        <f>IF(ISERROR(VLOOKUP($I1469,Lookup!$H$2:$I$11,2,0)),"",VLOOKUP($I1469,Lookup!$H$2:$I$11,2,0))</f>
        <v/>
      </c>
      <c r="P1469" s="8">
        <f>COUNTIF(J$4:J1469,J1469)</f>
        <v>0</v>
      </c>
      <c r="Q1469" s="8">
        <f>COUNTIF(K$4:K1469,K1469)</f>
        <v>1</v>
      </c>
    </row>
    <row r="1470" spans="1:17" x14ac:dyDescent="0.25">
      <c r="A1470" s="35">
        <f t="shared" si="133"/>
        <v>0</v>
      </c>
      <c r="B1470" s="8">
        <f t="shared" si="134"/>
        <v>0</v>
      </c>
      <c r="C1470" s="8">
        <f t="shared" si="135"/>
        <v>0</v>
      </c>
      <c r="D1470" s="38">
        <f t="shared" si="136"/>
        <v>1</v>
      </c>
      <c r="E1470" s="39">
        <f t="shared" si="137"/>
        <v>0</v>
      </c>
      <c r="M1470" s="8" t="str">
        <f>VLOOKUP(MONTH($J1470),Lookup!$A$2:$B$13,2,0)&amp;" "&amp;YEAR($J1470)</f>
        <v>Jan 1900</v>
      </c>
      <c r="N1470" s="34" t="str">
        <f t="shared" si="132"/>
        <v>1/1/9999</v>
      </c>
      <c r="O1470" s="8" t="str">
        <f>IF(ISERROR(VLOOKUP($I1470,Lookup!$H$2:$I$11,2,0)),"",VLOOKUP($I1470,Lookup!$H$2:$I$11,2,0))</f>
        <v/>
      </c>
      <c r="P1470" s="8">
        <f>COUNTIF(J$4:J1470,J1470)</f>
        <v>0</v>
      </c>
      <c r="Q1470" s="8">
        <f>COUNTIF(K$4:K1470,K1470)</f>
        <v>1</v>
      </c>
    </row>
    <row r="1471" spans="1:17" x14ac:dyDescent="0.25">
      <c r="A1471" s="35">
        <f t="shared" si="133"/>
        <v>0</v>
      </c>
      <c r="B1471" s="8">
        <f t="shared" si="134"/>
        <v>0</v>
      </c>
      <c r="C1471" s="8">
        <f t="shared" si="135"/>
        <v>0</v>
      </c>
      <c r="D1471" s="38">
        <f t="shared" si="136"/>
        <v>1</v>
      </c>
      <c r="E1471" s="39">
        <f t="shared" si="137"/>
        <v>0</v>
      </c>
      <c r="M1471" s="8" t="str">
        <f>VLOOKUP(MONTH($J1471),Lookup!$A$2:$B$13,2,0)&amp;" "&amp;YEAR($J1471)</f>
        <v>Jan 1900</v>
      </c>
      <c r="N1471" s="34" t="str">
        <f t="shared" si="132"/>
        <v>1/1/9999</v>
      </c>
      <c r="O1471" s="8" t="str">
        <f>IF(ISERROR(VLOOKUP($I1471,Lookup!$H$2:$I$11,2,0)),"",VLOOKUP($I1471,Lookup!$H$2:$I$11,2,0))</f>
        <v/>
      </c>
      <c r="P1471" s="8">
        <f>COUNTIF(J$4:J1471,J1471)</f>
        <v>0</v>
      </c>
      <c r="Q1471" s="8">
        <f>COUNTIF(K$4:K1471,K1471)</f>
        <v>1</v>
      </c>
    </row>
    <row r="1472" spans="1:17" x14ac:dyDescent="0.25">
      <c r="A1472" s="35">
        <f t="shared" si="133"/>
        <v>0</v>
      </c>
      <c r="B1472" s="8">
        <f t="shared" si="134"/>
        <v>0</v>
      </c>
      <c r="C1472" s="8">
        <f t="shared" si="135"/>
        <v>0</v>
      </c>
      <c r="D1472" s="38">
        <f t="shared" si="136"/>
        <v>1</v>
      </c>
      <c r="E1472" s="39">
        <f t="shared" si="137"/>
        <v>0</v>
      </c>
      <c r="M1472" s="8" t="str">
        <f>VLOOKUP(MONTH($J1472),Lookup!$A$2:$B$13,2,0)&amp;" "&amp;YEAR($J1472)</f>
        <v>Jan 1900</v>
      </c>
      <c r="N1472" s="34" t="str">
        <f t="shared" si="132"/>
        <v>1/1/9999</v>
      </c>
      <c r="O1472" s="8" t="str">
        <f>IF(ISERROR(VLOOKUP($I1472,Lookup!$H$2:$I$11,2,0)),"",VLOOKUP($I1472,Lookup!$H$2:$I$11,2,0))</f>
        <v/>
      </c>
      <c r="P1472" s="8">
        <f>COUNTIF(J$4:J1472,J1472)</f>
        <v>0</v>
      </c>
      <c r="Q1472" s="8">
        <f>COUNTIF(K$4:K1472,K1472)</f>
        <v>1</v>
      </c>
    </row>
    <row r="1473" spans="1:17" x14ac:dyDescent="0.25">
      <c r="A1473" s="35">
        <f t="shared" si="133"/>
        <v>0</v>
      </c>
      <c r="B1473" s="8">
        <f t="shared" si="134"/>
        <v>0</v>
      </c>
      <c r="C1473" s="8">
        <f t="shared" si="135"/>
        <v>0</v>
      </c>
      <c r="D1473" s="38">
        <f t="shared" si="136"/>
        <v>1</v>
      </c>
      <c r="E1473" s="39">
        <f t="shared" si="137"/>
        <v>0</v>
      </c>
      <c r="M1473" s="8" t="str">
        <f>VLOOKUP(MONTH($J1473),Lookup!$A$2:$B$13,2,0)&amp;" "&amp;YEAR($J1473)</f>
        <v>Jan 1900</v>
      </c>
      <c r="N1473" s="34" t="str">
        <f t="shared" si="132"/>
        <v>1/1/9999</v>
      </c>
      <c r="O1473" s="8" t="str">
        <f>IF(ISERROR(VLOOKUP($I1473,Lookup!$H$2:$I$11,2,0)),"",VLOOKUP($I1473,Lookup!$H$2:$I$11,2,0))</f>
        <v/>
      </c>
      <c r="P1473" s="8">
        <f>COUNTIF(J$4:J1473,J1473)</f>
        <v>0</v>
      </c>
      <c r="Q1473" s="8">
        <f>COUNTIF(K$4:K1473,K1473)</f>
        <v>1</v>
      </c>
    </row>
    <row r="1474" spans="1:17" x14ac:dyDescent="0.25">
      <c r="A1474" s="35">
        <f t="shared" si="133"/>
        <v>0</v>
      </c>
      <c r="B1474" s="8">
        <f t="shared" si="134"/>
        <v>0</v>
      </c>
      <c r="C1474" s="8">
        <f t="shared" si="135"/>
        <v>0</v>
      </c>
      <c r="D1474" s="38">
        <f t="shared" si="136"/>
        <v>1</v>
      </c>
      <c r="E1474" s="39">
        <f t="shared" si="137"/>
        <v>0</v>
      </c>
      <c r="M1474" s="8" t="str">
        <f>VLOOKUP(MONTH($J1474),Lookup!$A$2:$B$13,2,0)&amp;" "&amp;YEAR($J1474)</f>
        <v>Jan 1900</v>
      </c>
      <c r="N1474" s="34" t="str">
        <f t="shared" si="132"/>
        <v>1/1/9999</v>
      </c>
      <c r="O1474" s="8" t="str">
        <f>IF(ISERROR(VLOOKUP($I1474,Lookup!$H$2:$I$11,2,0)),"",VLOOKUP($I1474,Lookup!$H$2:$I$11,2,0))</f>
        <v/>
      </c>
      <c r="P1474" s="8">
        <f>COUNTIF(J$4:J1474,J1474)</f>
        <v>0</v>
      </c>
      <c r="Q1474" s="8">
        <f>COUNTIF(K$4:K1474,K1474)</f>
        <v>1</v>
      </c>
    </row>
    <row r="1475" spans="1:17" x14ac:dyDescent="0.25">
      <c r="A1475" s="35">
        <f t="shared" si="133"/>
        <v>0</v>
      </c>
      <c r="B1475" s="8">
        <f t="shared" si="134"/>
        <v>0</v>
      </c>
      <c r="C1475" s="8">
        <f t="shared" si="135"/>
        <v>0</v>
      </c>
      <c r="D1475" s="38">
        <f t="shared" si="136"/>
        <v>1</v>
      </c>
      <c r="E1475" s="39">
        <f t="shared" si="137"/>
        <v>0</v>
      </c>
      <c r="M1475" s="8" t="str">
        <f>VLOOKUP(MONTH($J1475),Lookup!$A$2:$B$13,2,0)&amp;" "&amp;YEAR($J1475)</f>
        <v>Jan 1900</v>
      </c>
      <c r="N1475" s="34" t="str">
        <f t="shared" si="132"/>
        <v>1/1/9999</v>
      </c>
      <c r="O1475" s="8" t="str">
        <f>IF(ISERROR(VLOOKUP($I1475,Lookup!$H$2:$I$11,2,0)),"",VLOOKUP($I1475,Lookup!$H$2:$I$11,2,0))</f>
        <v/>
      </c>
      <c r="P1475" s="8">
        <f>COUNTIF(J$4:J1475,J1475)</f>
        <v>0</v>
      </c>
      <c r="Q1475" s="8">
        <f>COUNTIF(K$4:K1475,K1475)</f>
        <v>1</v>
      </c>
    </row>
    <row r="1476" spans="1:17" x14ac:dyDescent="0.25">
      <c r="A1476" s="35">
        <f t="shared" si="133"/>
        <v>0</v>
      </c>
      <c r="B1476" s="8">
        <f t="shared" si="134"/>
        <v>0</v>
      </c>
      <c r="C1476" s="8">
        <f t="shared" si="135"/>
        <v>0</v>
      </c>
      <c r="D1476" s="38">
        <f t="shared" si="136"/>
        <v>1</v>
      </c>
      <c r="E1476" s="39">
        <f t="shared" si="137"/>
        <v>0</v>
      </c>
      <c r="M1476" s="8" t="str">
        <f>VLOOKUP(MONTH($J1476),Lookup!$A$2:$B$13,2,0)&amp;" "&amp;YEAR($J1476)</f>
        <v>Jan 1900</v>
      </c>
      <c r="N1476" s="34" t="str">
        <f t="shared" ref="N1476:N1539" si="138">IF(ISBLANK($J1476),"1/1/9999",J1476)</f>
        <v>1/1/9999</v>
      </c>
      <c r="O1476" s="8" t="str">
        <f>IF(ISERROR(VLOOKUP($I1476,Lookup!$H$2:$I$11,2,0)),"",VLOOKUP($I1476,Lookup!$H$2:$I$11,2,0))</f>
        <v/>
      </c>
      <c r="P1476" s="8">
        <f>COUNTIF(J$4:J1476,J1476)</f>
        <v>0</v>
      </c>
      <c r="Q1476" s="8">
        <f>COUNTIF(K$4:K1476,K1476)</f>
        <v>1</v>
      </c>
    </row>
    <row r="1477" spans="1:17" x14ac:dyDescent="0.25">
      <c r="A1477" s="35">
        <f t="shared" ref="A1477:A1540" si="139">K1477</f>
        <v>0</v>
      </c>
      <c r="B1477" s="8">
        <f t="shared" ref="B1477:B1540" si="140">J1477</f>
        <v>0</v>
      </c>
      <c r="C1477" s="8">
        <f t="shared" ref="C1477:C1540" si="141">L1477</f>
        <v>0</v>
      </c>
      <c r="D1477" s="38">
        <f t="shared" ref="D1477:D1540" si="142">SUM(A1477:C1477)+SUM(O1477:Q1477)</f>
        <v>1</v>
      </c>
      <c r="E1477" s="39">
        <f t="shared" ref="E1477:E1540" si="143">IF($D1477="","",COUNTIFS($F$4:$F$5000,$F1477,$D$4:$D$5000,"&gt;"&amp;$D1477))</f>
        <v>0</v>
      </c>
      <c r="M1477" s="8" t="str">
        <f>VLOOKUP(MONTH($J1477),Lookup!$A$2:$B$13,2,0)&amp;" "&amp;YEAR($J1477)</f>
        <v>Jan 1900</v>
      </c>
      <c r="N1477" s="34" t="str">
        <f t="shared" si="138"/>
        <v>1/1/9999</v>
      </c>
      <c r="O1477" s="8" t="str">
        <f>IF(ISERROR(VLOOKUP($I1477,Lookup!$H$2:$I$11,2,0)),"",VLOOKUP($I1477,Lookup!$H$2:$I$11,2,0))</f>
        <v/>
      </c>
      <c r="P1477" s="8">
        <f>COUNTIF(J$4:J1477,J1477)</f>
        <v>0</v>
      </c>
      <c r="Q1477" s="8">
        <f>COUNTIF(K$4:K1477,K1477)</f>
        <v>1</v>
      </c>
    </row>
    <row r="1478" spans="1:17" x14ac:dyDescent="0.25">
      <c r="A1478" s="35">
        <f t="shared" si="139"/>
        <v>0</v>
      </c>
      <c r="B1478" s="8">
        <f t="shared" si="140"/>
        <v>0</v>
      </c>
      <c r="C1478" s="8">
        <f t="shared" si="141"/>
        <v>0</v>
      </c>
      <c r="D1478" s="38">
        <f t="shared" si="142"/>
        <v>1</v>
      </c>
      <c r="E1478" s="39">
        <f t="shared" si="143"/>
        <v>0</v>
      </c>
      <c r="M1478" s="8" t="str">
        <f>VLOOKUP(MONTH($J1478),Lookup!$A$2:$B$13,2,0)&amp;" "&amp;YEAR($J1478)</f>
        <v>Jan 1900</v>
      </c>
      <c r="N1478" s="34" t="str">
        <f t="shared" si="138"/>
        <v>1/1/9999</v>
      </c>
      <c r="O1478" s="8" t="str">
        <f>IF(ISERROR(VLOOKUP($I1478,Lookup!$H$2:$I$11,2,0)),"",VLOOKUP($I1478,Lookup!$H$2:$I$11,2,0))</f>
        <v/>
      </c>
      <c r="P1478" s="8">
        <f>COUNTIF(J$4:J1478,J1478)</f>
        <v>0</v>
      </c>
      <c r="Q1478" s="8">
        <f>COUNTIF(K$4:K1478,K1478)</f>
        <v>1</v>
      </c>
    </row>
    <row r="1479" spans="1:17" x14ac:dyDescent="0.25">
      <c r="A1479" s="35">
        <f t="shared" si="139"/>
        <v>0</v>
      </c>
      <c r="B1479" s="8">
        <f t="shared" si="140"/>
        <v>0</v>
      </c>
      <c r="C1479" s="8">
        <f t="shared" si="141"/>
        <v>0</v>
      </c>
      <c r="D1479" s="38">
        <f t="shared" si="142"/>
        <v>1</v>
      </c>
      <c r="E1479" s="39">
        <f t="shared" si="143"/>
        <v>0</v>
      </c>
      <c r="M1479" s="8" t="str">
        <f>VLOOKUP(MONTH($J1479),Lookup!$A$2:$B$13,2,0)&amp;" "&amp;YEAR($J1479)</f>
        <v>Jan 1900</v>
      </c>
      <c r="N1479" s="34" t="str">
        <f t="shared" si="138"/>
        <v>1/1/9999</v>
      </c>
      <c r="O1479" s="8" t="str">
        <f>IF(ISERROR(VLOOKUP($I1479,Lookup!$H$2:$I$11,2,0)),"",VLOOKUP($I1479,Lookup!$H$2:$I$11,2,0))</f>
        <v/>
      </c>
      <c r="P1479" s="8">
        <f>COUNTIF(J$4:J1479,J1479)</f>
        <v>0</v>
      </c>
      <c r="Q1479" s="8">
        <f>COUNTIF(K$4:K1479,K1479)</f>
        <v>1</v>
      </c>
    </row>
    <row r="1480" spans="1:17" x14ac:dyDescent="0.25">
      <c r="A1480" s="35">
        <f t="shared" si="139"/>
        <v>0</v>
      </c>
      <c r="B1480" s="8">
        <f t="shared" si="140"/>
        <v>0</v>
      </c>
      <c r="C1480" s="8">
        <f t="shared" si="141"/>
        <v>0</v>
      </c>
      <c r="D1480" s="38">
        <f t="shared" si="142"/>
        <v>1</v>
      </c>
      <c r="E1480" s="39">
        <f t="shared" si="143"/>
        <v>0</v>
      </c>
      <c r="M1480" s="8" t="str">
        <f>VLOOKUP(MONTH($J1480),Lookup!$A$2:$B$13,2,0)&amp;" "&amp;YEAR($J1480)</f>
        <v>Jan 1900</v>
      </c>
      <c r="N1480" s="34" t="str">
        <f t="shared" si="138"/>
        <v>1/1/9999</v>
      </c>
      <c r="O1480" s="8" t="str">
        <f>IF(ISERROR(VLOOKUP($I1480,Lookup!$H$2:$I$11,2,0)),"",VLOOKUP($I1480,Lookup!$H$2:$I$11,2,0))</f>
        <v/>
      </c>
      <c r="P1480" s="8">
        <f>COUNTIF(J$4:J1480,J1480)</f>
        <v>0</v>
      </c>
      <c r="Q1480" s="8">
        <f>COUNTIF(K$4:K1480,K1480)</f>
        <v>1</v>
      </c>
    </row>
    <row r="1481" spans="1:17" x14ac:dyDescent="0.25">
      <c r="A1481" s="35">
        <f t="shared" si="139"/>
        <v>0</v>
      </c>
      <c r="B1481" s="8">
        <f t="shared" si="140"/>
        <v>0</v>
      </c>
      <c r="C1481" s="8">
        <f t="shared" si="141"/>
        <v>0</v>
      </c>
      <c r="D1481" s="38">
        <f t="shared" si="142"/>
        <v>1</v>
      </c>
      <c r="E1481" s="39">
        <f t="shared" si="143"/>
        <v>0</v>
      </c>
      <c r="M1481" s="8" t="str">
        <f>VLOOKUP(MONTH($J1481),Lookup!$A$2:$B$13,2,0)&amp;" "&amp;YEAR($J1481)</f>
        <v>Jan 1900</v>
      </c>
      <c r="N1481" s="34" t="str">
        <f t="shared" si="138"/>
        <v>1/1/9999</v>
      </c>
      <c r="O1481" s="8" t="str">
        <f>IF(ISERROR(VLOOKUP($I1481,Lookup!$H$2:$I$11,2,0)),"",VLOOKUP($I1481,Lookup!$H$2:$I$11,2,0))</f>
        <v/>
      </c>
      <c r="P1481" s="8">
        <f>COUNTIF(J$4:J1481,J1481)</f>
        <v>0</v>
      </c>
      <c r="Q1481" s="8">
        <f>COUNTIF(K$4:K1481,K1481)</f>
        <v>1</v>
      </c>
    </row>
    <row r="1482" spans="1:17" x14ac:dyDescent="0.25">
      <c r="A1482" s="35">
        <f t="shared" si="139"/>
        <v>0</v>
      </c>
      <c r="B1482" s="8">
        <f t="shared" si="140"/>
        <v>0</v>
      </c>
      <c r="C1482" s="8">
        <f t="shared" si="141"/>
        <v>0</v>
      </c>
      <c r="D1482" s="38">
        <f t="shared" si="142"/>
        <v>1</v>
      </c>
      <c r="E1482" s="39">
        <f t="shared" si="143"/>
        <v>0</v>
      </c>
      <c r="M1482" s="8" t="str">
        <f>VLOOKUP(MONTH($J1482),Lookup!$A$2:$B$13,2,0)&amp;" "&amp;YEAR($J1482)</f>
        <v>Jan 1900</v>
      </c>
      <c r="N1482" s="34" t="str">
        <f t="shared" si="138"/>
        <v>1/1/9999</v>
      </c>
      <c r="O1482" s="8" t="str">
        <f>IF(ISERROR(VLOOKUP($I1482,Lookup!$H$2:$I$11,2,0)),"",VLOOKUP($I1482,Lookup!$H$2:$I$11,2,0))</f>
        <v/>
      </c>
      <c r="P1482" s="8">
        <f>COUNTIF(J$4:J1482,J1482)</f>
        <v>0</v>
      </c>
      <c r="Q1482" s="8">
        <f>COUNTIF(K$4:K1482,K1482)</f>
        <v>1</v>
      </c>
    </row>
    <row r="1483" spans="1:17" x14ac:dyDescent="0.25">
      <c r="A1483" s="35">
        <f t="shared" si="139"/>
        <v>0</v>
      </c>
      <c r="B1483" s="8">
        <f t="shared" si="140"/>
        <v>0</v>
      </c>
      <c r="C1483" s="8">
        <f t="shared" si="141"/>
        <v>0</v>
      </c>
      <c r="D1483" s="38">
        <f t="shared" si="142"/>
        <v>1</v>
      </c>
      <c r="E1483" s="39">
        <f t="shared" si="143"/>
        <v>0</v>
      </c>
      <c r="M1483" s="8" t="str">
        <f>VLOOKUP(MONTH($J1483),Lookup!$A$2:$B$13,2,0)&amp;" "&amp;YEAR($J1483)</f>
        <v>Jan 1900</v>
      </c>
      <c r="N1483" s="34" t="str">
        <f t="shared" si="138"/>
        <v>1/1/9999</v>
      </c>
      <c r="O1483" s="8" t="str">
        <f>IF(ISERROR(VLOOKUP($I1483,Lookup!$H$2:$I$11,2,0)),"",VLOOKUP($I1483,Lookup!$H$2:$I$11,2,0))</f>
        <v/>
      </c>
      <c r="P1483" s="8">
        <f>COUNTIF(J$4:J1483,J1483)</f>
        <v>0</v>
      </c>
      <c r="Q1483" s="8">
        <f>COUNTIF(K$4:K1483,K1483)</f>
        <v>1</v>
      </c>
    </row>
    <row r="1484" spans="1:17" x14ac:dyDescent="0.25">
      <c r="A1484" s="35">
        <f t="shared" si="139"/>
        <v>0</v>
      </c>
      <c r="B1484" s="8">
        <f t="shared" si="140"/>
        <v>0</v>
      </c>
      <c r="C1484" s="8">
        <f t="shared" si="141"/>
        <v>0</v>
      </c>
      <c r="D1484" s="38">
        <f t="shared" si="142"/>
        <v>1</v>
      </c>
      <c r="E1484" s="39">
        <f t="shared" si="143"/>
        <v>0</v>
      </c>
      <c r="M1484" s="8" t="str">
        <f>VLOOKUP(MONTH($J1484),Lookup!$A$2:$B$13,2,0)&amp;" "&amp;YEAR($J1484)</f>
        <v>Jan 1900</v>
      </c>
      <c r="N1484" s="34" t="str">
        <f t="shared" si="138"/>
        <v>1/1/9999</v>
      </c>
      <c r="O1484" s="8" t="str">
        <f>IF(ISERROR(VLOOKUP($I1484,Lookup!$H$2:$I$11,2,0)),"",VLOOKUP($I1484,Lookup!$H$2:$I$11,2,0))</f>
        <v/>
      </c>
      <c r="P1484" s="8">
        <f>COUNTIF(J$4:J1484,J1484)</f>
        <v>0</v>
      </c>
      <c r="Q1484" s="8">
        <f>COUNTIF(K$4:K1484,K1484)</f>
        <v>1</v>
      </c>
    </row>
    <row r="1485" spans="1:17" x14ac:dyDescent="0.25">
      <c r="A1485" s="35">
        <f t="shared" si="139"/>
        <v>0</v>
      </c>
      <c r="B1485" s="8">
        <f t="shared" si="140"/>
        <v>0</v>
      </c>
      <c r="C1485" s="8">
        <f t="shared" si="141"/>
        <v>0</v>
      </c>
      <c r="D1485" s="38">
        <f t="shared" si="142"/>
        <v>1</v>
      </c>
      <c r="E1485" s="39">
        <f t="shared" si="143"/>
        <v>0</v>
      </c>
      <c r="M1485" s="8" t="str">
        <f>VLOOKUP(MONTH($J1485),Lookup!$A$2:$B$13,2,0)&amp;" "&amp;YEAR($J1485)</f>
        <v>Jan 1900</v>
      </c>
      <c r="N1485" s="34" t="str">
        <f t="shared" si="138"/>
        <v>1/1/9999</v>
      </c>
      <c r="O1485" s="8" t="str">
        <f>IF(ISERROR(VLOOKUP($I1485,Lookup!$H$2:$I$11,2,0)),"",VLOOKUP($I1485,Lookup!$H$2:$I$11,2,0))</f>
        <v/>
      </c>
      <c r="P1485" s="8">
        <f>COUNTIF(J$4:J1485,J1485)</f>
        <v>0</v>
      </c>
      <c r="Q1485" s="8">
        <f>COUNTIF(K$4:K1485,K1485)</f>
        <v>1</v>
      </c>
    </row>
    <row r="1486" spans="1:17" x14ac:dyDescent="0.25">
      <c r="A1486" s="35">
        <f t="shared" si="139"/>
        <v>0</v>
      </c>
      <c r="B1486" s="8">
        <f t="shared" si="140"/>
        <v>0</v>
      </c>
      <c r="C1486" s="8">
        <f t="shared" si="141"/>
        <v>0</v>
      </c>
      <c r="D1486" s="38">
        <f t="shared" si="142"/>
        <v>1</v>
      </c>
      <c r="E1486" s="39">
        <f t="shared" si="143"/>
        <v>0</v>
      </c>
      <c r="M1486" s="8" t="str">
        <f>VLOOKUP(MONTH($J1486),Lookup!$A$2:$B$13,2,0)&amp;" "&amp;YEAR($J1486)</f>
        <v>Jan 1900</v>
      </c>
      <c r="N1486" s="34" t="str">
        <f t="shared" si="138"/>
        <v>1/1/9999</v>
      </c>
      <c r="O1486" s="8" t="str">
        <f>IF(ISERROR(VLOOKUP($I1486,Lookup!$H$2:$I$11,2,0)),"",VLOOKUP($I1486,Lookup!$H$2:$I$11,2,0))</f>
        <v/>
      </c>
      <c r="P1486" s="8">
        <f>COUNTIF(J$4:J1486,J1486)</f>
        <v>0</v>
      </c>
      <c r="Q1486" s="8">
        <f>COUNTIF(K$4:K1486,K1486)</f>
        <v>1</v>
      </c>
    </row>
    <row r="1487" spans="1:17" x14ac:dyDescent="0.25">
      <c r="A1487" s="35">
        <f t="shared" si="139"/>
        <v>0</v>
      </c>
      <c r="B1487" s="8">
        <f t="shared" si="140"/>
        <v>0</v>
      </c>
      <c r="C1487" s="8">
        <f t="shared" si="141"/>
        <v>0</v>
      </c>
      <c r="D1487" s="38">
        <f t="shared" si="142"/>
        <v>1</v>
      </c>
      <c r="E1487" s="39">
        <f t="shared" si="143"/>
        <v>0</v>
      </c>
      <c r="M1487" s="8" t="str">
        <f>VLOOKUP(MONTH($J1487),Lookup!$A$2:$B$13,2,0)&amp;" "&amp;YEAR($J1487)</f>
        <v>Jan 1900</v>
      </c>
      <c r="N1487" s="34" t="str">
        <f t="shared" si="138"/>
        <v>1/1/9999</v>
      </c>
      <c r="O1487" s="8" t="str">
        <f>IF(ISERROR(VLOOKUP($I1487,Lookup!$H$2:$I$11,2,0)),"",VLOOKUP($I1487,Lookup!$H$2:$I$11,2,0))</f>
        <v/>
      </c>
      <c r="P1487" s="8">
        <f>COUNTIF(J$4:J1487,J1487)</f>
        <v>0</v>
      </c>
      <c r="Q1487" s="8">
        <f>COUNTIF(K$4:K1487,K1487)</f>
        <v>1</v>
      </c>
    </row>
    <row r="1488" spans="1:17" x14ac:dyDescent="0.25">
      <c r="A1488" s="35">
        <f t="shared" si="139"/>
        <v>0</v>
      </c>
      <c r="B1488" s="8">
        <f t="shared" si="140"/>
        <v>0</v>
      </c>
      <c r="C1488" s="8">
        <f t="shared" si="141"/>
        <v>0</v>
      </c>
      <c r="D1488" s="38">
        <f t="shared" si="142"/>
        <v>1</v>
      </c>
      <c r="E1488" s="39">
        <f t="shared" si="143"/>
        <v>0</v>
      </c>
      <c r="M1488" s="8" t="str">
        <f>VLOOKUP(MONTH($J1488),Lookup!$A$2:$B$13,2,0)&amp;" "&amp;YEAR($J1488)</f>
        <v>Jan 1900</v>
      </c>
      <c r="N1488" s="34" t="str">
        <f t="shared" si="138"/>
        <v>1/1/9999</v>
      </c>
      <c r="O1488" s="8" t="str">
        <f>IF(ISERROR(VLOOKUP($I1488,Lookup!$H$2:$I$11,2,0)),"",VLOOKUP($I1488,Lookup!$H$2:$I$11,2,0))</f>
        <v/>
      </c>
      <c r="P1488" s="8">
        <f>COUNTIF(J$4:J1488,J1488)</f>
        <v>0</v>
      </c>
      <c r="Q1488" s="8">
        <f>COUNTIF(K$4:K1488,K1488)</f>
        <v>1</v>
      </c>
    </row>
    <row r="1489" spans="1:17" x14ac:dyDescent="0.25">
      <c r="A1489" s="35">
        <f t="shared" si="139"/>
        <v>0</v>
      </c>
      <c r="B1489" s="8">
        <f t="shared" si="140"/>
        <v>0</v>
      </c>
      <c r="C1489" s="8">
        <f t="shared" si="141"/>
        <v>0</v>
      </c>
      <c r="D1489" s="38">
        <f t="shared" si="142"/>
        <v>1</v>
      </c>
      <c r="E1489" s="39">
        <f t="shared" si="143"/>
        <v>0</v>
      </c>
      <c r="M1489" s="8" t="str">
        <f>VLOOKUP(MONTH($J1489),Lookup!$A$2:$B$13,2,0)&amp;" "&amp;YEAR($J1489)</f>
        <v>Jan 1900</v>
      </c>
      <c r="N1489" s="34" t="str">
        <f t="shared" si="138"/>
        <v>1/1/9999</v>
      </c>
      <c r="O1489" s="8" t="str">
        <f>IF(ISERROR(VLOOKUP($I1489,Lookup!$H$2:$I$11,2,0)),"",VLOOKUP($I1489,Lookup!$H$2:$I$11,2,0))</f>
        <v/>
      </c>
      <c r="P1489" s="8">
        <f>COUNTIF(J$4:J1489,J1489)</f>
        <v>0</v>
      </c>
      <c r="Q1489" s="8">
        <f>COUNTIF(K$4:K1489,K1489)</f>
        <v>1</v>
      </c>
    </row>
    <row r="1490" spans="1:17" x14ac:dyDescent="0.25">
      <c r="A1490" s="35">
        <f t="shared" si="139"/>
        <v>0</v>
      </c>
      <c r="B1490" s="8">
        <f t="shared" si="140"/>
        <v>0</v>
      </c>
      <c r="C1490" s="8">
        <f t="shared" si="141"/>
        <v>0</v>
      </c>
      <c r="D1490" s="38">
        <f t="shared" si="142"/>
        <v>1</v>
      </c>
      <c r="E1490" s="39">
        <f t="shared" si="143"/>
        <v>0</v>
      </c>
      <c r="M1490" s="8" t="str">
        <f>VLOOKUP(MONTH($J1490),Lookup!$A$2:$B$13,2,0)&amp;" "&amp;YEAR($J1490)</f>
        <v>Jan 1900</v>
      </c>
      <c r="N1490" s="34" t="str">
        <f t="shared" si="138"/>
        <v>1/1/9999</v>
      </c>
      <c r="O1490" s="8" t="str">
        <f>IF(ISERROR(VLOOKUP($I1490,Lookup!$H$2:$I$11,2,0)),"",VLOOKUP($I1490,Lookup!$H$2:$I$11,2,0))</f>
        <v/>
      </c>
      <c r="P1490" s="8">
        <f>COUNTIF(J$4:J1490,J1490)</f>
        <v>0</v>
      </c>
      <c r="Q1490" s="8">
        <f>COUNTIF(K$4:K1490,K1490)</f>
        <v>1</v>
      </c>
    </row>
    <row r="1491" spans="1:17" x14ac:dyDescent="0.25">
      <c r="A1491" s="35">
        <f t="shared" si="139"/>
        <v>0</v>
      </c>
      <c r="B1491" s="8">
        <f t="shared" si="140"/>
        <v>0</v>
      </c>
      <c r="C1491" s="8">
        <f t="shared" si="141"/>
        <v>0</v>
      </c>
      <c r="D1491" s="38">
        <f t="shared" si="142"/>
        <v>1</v>
      </c>
      <c r="E1491" s="39">
        <f t="shared" si="143"/>
        <v>0</v>
      </c>
      <c r="M1491" s="8" t="str">
        <f>VLOOKUP(MONTH($J1491),Lookup!$A$2:$B$13,2,0)&amp;" "&amp;YEAR($J1491)</f>
        <v>Jan 1900</v>
      </c>
      <c r="N1491" s="34" t="str">
        <f t="shared" si="138"/>
        <v>1/1/9999</v>
      </c>
      <c r="O1491" s="8" t="str">
        <f>IF(ISERROR(VLOOKUP($I1491,Lookup!$H$2:$I$11,2,0)),"",VLOOKUP($I1491,Lookup!$H$2:$I$11,2,0))</f>
        <v/>
      </c>
      <c r="P1491" s="8">
        <f>COUNTIF(J$4:J1491,J1491)</f>
        <v>0</v>
      </c>
      <c r="Q1491" s="8">
        <f>COUNTIF(K$4:K1491,K1491)</f>
        <v>1</v>
      </c>
    </row>
    <row r="1492" spans="1:17" x14ac:dyDescent="0.25">
      <c r="A1492" s="35">
        <f t="shared" si="139"/>
        <v>0</v>
      </c>
      <c r="B1492" s="8">
        <f t="shared" si="140"/>
        <v>0</v>
      </c>
      <c r="C1492" s="8">
        <f t="shared" si="141"/>
        <v>0</v>
      </c>
      <c r="D1492" s="38">
        <f t="shared" si="142"/>
        <v>1</v>
      </c>
      <c r="E1492" s="39">
        <f t="shared" si="143"/>
        <v>0</v>
      </c>
      <c r="M1492" s="8" t="str">
        <f>VLOOKUP(MONTH($J1492),Lookup!$A$2:$B$13,2,0)&amp;" "&amp;YEAR($J1492)</f>
        <v>Jan 1900</v>
      </c>
      <c r="N1492" s="34" t="str">
        <f t="shared" si="138"/>
        <v>1/1/9999</v>
      </c>
      <c r="O1492" s="8" t="str">
        <f>IF(ISERROR(VLOOKUP($I1492,Lookup!$H$2:$I$11,2,0)),"",VLOOKUP($I1492,Lookup!$H$2:$I$11,2,0))</f>
        <v/>
      </c>
      <c r="P1492" s="8">
        <f>COUNTIF(J$4:J1492,J1492)</f>
        <v>0</v>
      </c>
      <c r="Q1492" s="8">
        <f>COUNTIF(K$4:K1492,K1492)</f>
        <v>1</v>
      </c>
    </row>
    <row r="1493" spans="1:17" x14ac:dyDescent="0.25">
      <c r="A1493" s="35">
        <f t="shared" si="139"/>
        <v>0</v>
      </c>
      <c r="B1493" s="8">
        <f t="shared" si="140"/>
        <v>0</v>
      </c>
      <c r="C1493" s="8">
        <f t="shared" si="141"/>
        <v>0</v>
      </c>
      <c r="D1493" s="38">
        <f t="shared" si="142"/>
        <v>1</v>
      </c>
      <c r="E1493" s="39">
        <f t="shared" si="143"/>
        <v>0</v>
      </c>
      <c r="M1493" s="8" t="str">
        <f>VLOOKUP(MONTH($J1493),Lookup!$A$2:$B$13,2,0)&amp;" "&amp;YEAR($J1493)</f>
        <v>Jan 1900</v>
      </c>
      <c r="N1493" s="34" t="str">
        <f t="shared" si="138"/>
        <v>1/1/9999</v>
      </c>
      <c r="O1493" s="8" t="str">
        <f>IF(ISERROR(VLOOKUP($I1493,Lookup!$H$2:$I$11,2,0)),"",VLOOKUP($I1493,Lookup!$H$2:$I$11,2,0))</f>
        <v/>
      </c>
      <c r="P1493" s="8">
        <f>COUNTIF(J$4:J1493,J1493)</f>
        <v>0</v>
      </c>
      <c r="Q1493" s="8">
        <f>COUNTIF(K$4:K1493,K1493)</f>
        <v>1</v>
      </c>
    </row>
    <row r="1494" spans="1:17" x14ac:dyDescent="0.25">
      <c r="A1494" s="35">
        <f t="shared" si="139"/>
        <v>0</v>
      </c>
      <c r="B1494" s="8">
        <f t="shared" si="140"/>
        <v>0</v>
      </c>
      <c r="C1494" s="8">
        <f t="shared" si="141"/>
        <v>0</v>
      </c>
      <c r="D1494" s="38">
        <f t="shared" si="142"/>
        <v>1</v>
      </c>
      <c r="E1494" s="39">
        <f t="shared" si="143"/>
        <v>0</v>
      </c>
      <c r="M1494" s="8" t="str">
        <f>VLOOKUP(MONTH($J1494),Lookup!$A$2:$B$13,2,0)&amp;" "&amp;YEAR($J1494)</f>
        <v>Jan 1900</v>
      </c>
      <c r="N1494" s="34" t="str">
        <f t="shared" si="138"/>
        <v>1/1/9999</v>
      </c>
      <c r="O1494" s="8" t="str">
        <f>IF(ISERROR(VLOOKUP($I1494,Lookup!$H$2:$I$11,2,0)),"",VLOOKUP($I1494,Lookup!$H$2:$I$11,2,0))</f>
        <v/>
      </c>
      <c r="P1494" s="8">
        <f>COUNTIF(J$4:J1494,J1494)</f>
        <v>0</v>
      </c>
      <c r="Q1494" s="8">
        <f>COUNTIF(K$4:K1494,K1494)</f>
        <v>1</v>
      </c>
    </row>
    <row r="1495" spans="1:17" x14ac:dyDescent="0.25">
      <c r="A1495" s="35">
        <f t="shared" si="139"/>
        <v>0</v>
      </c>
      <c r="B1495" s="8">
        <f t="shared" si="140"/>
        <v>0</v>
      </c>
      <c r="C1495" s="8">
        <f t="shared" si="141"/>
        <v>0</v>
      </c>
      <c r="D1495" s="38">
        <f t="shared" si="142"/>
        <v>1</v>
      </c>
      <c r="E1495" s="39">
        <f t="shared" si="143"/>
        <v>0</v>
      </c>
      <c r="M1495" s="8" t="str">
        <f>VLOOKUP(MONTH($J1495),Lookup!$A$2:$B$13,2,0)&amp;" "&amp;YEAR($J1495)</f>
        <v>Jan 1900</v>
      </c>
      <c r="N1495" s="34" t="str">
        <f t="shared" si="138"/>
        <v>1/1/9999</v>
      </c>
      <c r="O1495" s="8" t="str">
        <f>IF(ISERROR(VLOOKUP($I1495,Lookup!$H$2:$I$11,2,0)),"",VLOOKUP($I1495,Lookup!$H$2:$I$11,2,0))</f>
        <v/>
      </c>
      <c r="P1495" s="8">
        <f>COUNTIF(J$4:J1495,J1495)</f>
        <v>0</v>
      </c>
      <c r="Q1495" s="8">
        <f>COUNTIF(K$4:K1495,K1495)</f>
        <v>1</v>
      </c>
    </row>
    <row r="1496" spans="1:17" x14ac:dyDescent="0.25">
      <c r="A1496" s="35">
        <f t="shared" si="139"/>
        <v>0</v>
      </c>
      <c r="B1496" s="8">
        <f t="shared" si="140"/>
        <v>0</v>
      </c>
      <c r="C1496" s="8">
        <f t="shared" si="141"/>
        <v>0</v>
      </c>
      <c r="D1496" s="38">
        <f t="shared" si="142"/>
        <v>1</v>
      </c>
      <c r="E1496" s="39">
        <f t="shared" si="143"/>
        <v>0</v>
      </c>
      <c r="M1496" s="8" t="str">
        <f>VLOOKUP(MONTH($J1496),Lookup!$A$2:$B$13,2,0)&amp;" "&amp;YEAR($J1496)</f>
        <v>Jan 1900</v>
      </c>
      <c r="N1496" s="34" t="str">
        <f t="shared" si="138"/>
        <v>1/1/9999</v>
      </c>
      <c r="O1496" s="8" t="str">
        <f>IF(ISERROR(VLOOKUP($I1496,Lookup!$H$2:$I$11,2,0)),"",VLOOKUP($I1496,Lookup!$H$2:$I$11,2,0))</f>
        <v/>
      </c>
      <c r="P1496" s="8">
        <f>COUNTIF(J$4:J1496,J1496)</f>
        <v>0</v>
      </c>
      <c r="Q1496" s="8">
        <f>COUNTIF(K$4:K1496,K1496)</f>
        <v>1</v>
      </c>
    </row>
    <row r="1497" spans="1:17" x14ac:dyDescent="0.25">
      <c r="A1497" s="35">
        <f t="shared" si="139"/>
        <v>0</v>
      </c>
      <c r="B1497" s="8">
        <f t="shared" si="140"/>
        <v>0</v>
      </c>
      <c r="C1497" s="8">
        <f t="shared" si="141"/>
        <v>0</v>
      </c>
      <c r="D1497" s="38">
        <f t="shared" si="142"/>
        <v>1</v>
      </c>
      <c r="E1497" s="39">
        <f t="shared" si="143"/>
        <v>0</v>
      </c>
      <c r="M1497" s="8" t="str">
        <f>VLOOKUP(MONTH($J1497),Lookup!$A$2:$B$13,2,0)&amp;" "&amp;YEAR($J1497)</f>
        <v>Jan 1900</v>
      </c>
      <c r="N1497" s="34" t="str">
        <f t="shared" si="138"/>
        <v>1/1/9999</v>
      </c>
      <c r="O1497" s="8" t="str">
        <f>IF(ISERROR(VLOOKUP($I1497,Lookup!$H$2:$I$11,2,0)),"",VLOOKUP($I1497,Lookup!$H$2:$I$11,2,0))</f>
        <v/>
      </c>
      <c r="P1497" s="8">
        <f>COUNTIF(J$4:J1497,J1497)</f>
        <v>0</v>
      </c>
      <c r="Q1497" s="8">
        <f>COUNTIF(K$4:K1497,K1497)</f>
        <v>1</v>
      </c>
    </row>
    <row r="1498" spans="1:17" x14ac:dyDescent="0.25">
      <c r="A1498" s="35">
        <f t="shared" si="139"/>
        <v>0</v>
      </c>
      <c r="B1498" s="8">
        <f t="shared" si="140"/>
        <v>0</v>
      </c>
      <c r="C1498" s="8">
        <f t="shared" si="141"/>
        <v>0</v>
      </c>
      <c r="D1498" s="38">
        <f t="shared" si="142"/>
        <v>1</v>
      </c>
      <c r="E1498" s="39">
        <f t="shared" si="143"/>
        <v>0</v>
      </c>
      <c r="M1498" s="8" t="str">
        <f>VLOOKUP(MONTH($J1498),Lookup!$A$2:$B$13,2,0)&amp;" "&amp;YEAR($J1498)</f>
        <v>Jan 1900</v>
      </c>
      <c r="N1498" s="34" t="str">
        <f t="shared" si="138"/>
        <v>1/1/9999</v>
      </c>
      <c r="O1498" s="8" t="str">
        <f>IF(ISERROR(VLOOKUP($I1498,Lookup!$H$2:$I$11,2,0)),"",VLOOKUP($I1498,Lookup!$H$2:$I$11,2,0))</f>
        <v/>
      </c>
      <c r="P1498" s="8">
        <f>COUNTIF(J$4:J1498,J1498)</f>
        <v>0</v>
      </c>
      <c r="Q1498" s="8">
        <f>COUNTIF(K$4:K1498,K1498)</f>
        <v>1</v>
      </c>
    </row>
    <row r="1499" spans="1:17" x14ac:dyDescent="0.25">
      <c r="A1499" s="35">
        <f t="shared" si="139"/>
        <v>0</v>
      </c>
      <c r="B1499" s="8">
        <f t="shared" si="140"/>
        <v>0</v>
      </c>
      <c r="C1499" s="8">
        <f t="shared" si="141"/>
        <v>0</v>
      </c>
      <c r="D1499" s="38">
        <f t="shared" si="142"/>
        <v>1</v>
      </c>
      <c r="E1499" s="39">
        <f t="shared" si="143"/>
        <v>0</v>
      </c>
      <c r="M1499" s="8" t="str">
        <f>VLOOKUP(MONTH($J1499),Lookup!$A$2:$B$13,2,0)&amp;" "&amp;YEAR($J1499)</f>
        <v>Jan 1900</v>
      </c>
      <c r="N1499" s="34" t="str">
        <f t="shared" si="138"/>
        <v>1/1/9999</v>
      </c>
      <c r="O1499" s="8" t="str">
        <f>IF(ISERROR(VLOOKUP($I1499,Lookup!$H$2:$I$11,2,0)),"",VLOOKUP($I1499,Lookup!$H$2:$I$11,2,0))</f>
        <v/>
      </c>
      <c r="P1499" s="8">
        <f>COUNTIF(J$4:J1499,J1499)</f>
        <v>0</v>
      </c>
      <c r="Q1499" s="8">
        <f>COUNTIF(K$4:K1499,K1499)</f>
        <v>1</v>
      </c>
    </row>
    <row r="1500" spans="1:17" x14ac:dyDescent="0.25">
      <c r="A1500" s="35">
        <f t="shared" si="139"/>
        <v>0</v>
      </c>
      <c r="B1500" s="8">
        <f t="shared" si="140"/>
        <v>0</v>
      </c>
      <c r="C1500" s="8">
        <f t="shared" si="141"/>
        <v>0</v>
      </c>
      <c r="D1500" s="38">
        <f t="shared" si="142"/>
        <v>1</v>
      </c>
      <c r="E1500" s="39">
        <f t="shared" si="143"/>
        <v>0</v>
      </c>
      <c r="M1500" s="8" t="str">
        <f>VLOOKUP(MONTH($J1500),Lookup!$A$2:$B$13,2,0)&amp;" "&amp;YEAR($J1500)</f>
        <v>Jan 1900</v>
      </c>
      <c r="N1500" s="34" t="str">
        <f t="shared" si="138"/>
        <v>1/1/9999</v>
      </c>
      <c r="O1500" s="8" t="str">
        <f>IF(ISERROR(VLOOKUP($I1500,Lookup!$H$2:$I$11,2,0)),"",VLOOKUP($I1500,Lookup!$H$2:$I$11,2,0))</f>
        <v/>
      </c>
      <c r="P1500" s="8">
        <f>COUNTIF(J$4:J1500,J1500)</f>
        <v>0</v>
      </c>
      <c r="Q1500" s="8">
        <f>COUNTIF(K$4:K1500,K1500)</f>
        <v>1</v>
      </c>
    </row>
    <row r="1501" spans="1:17" x14ac:dyDescent="0.25">
      <c r="A1501" s="35">
        <f t="shared" si="139"/>
        <v>0</v>
      </c>
      <c r="B1501" s="8">
        <f t="shared" si="140"/>
        <v>0</v>
      </c>
      <c r="C1501" s="8">
        <f t="shared" si="141"/>
        <v>0</v>
      </c>
      <c r="D1501" s="38">
        <f t="shared" si="142"/>
        <v>1</v>
      </c>
      <c r="E1501" s="39">
        <f t="shared" si="143"/>
        <v>0</v>
      </c>
      <c r="M1501" s="8" t="str">
        <f>VLOOKUP(MONTH($J1501),Lookup!$A$2:$B$13,2,0)&amp;" "&amp;YEAR($J1501)</f>
        <v>Jan 1900</v>
      </c>
      <c r="N1501" s="34" t="str">
        <f t="shared" si="138"/>
        <v>1/1/9999</v>
      </c>
      <c r="O1501" s="8" t="str">
        <f>IF(ISERROR(VLOOKUP($I1501,Lookup!$H$2:$I$11,2,0)),"",VLOOKUP($I1501,Lookup!$H$2:$I$11,2,0))</f>
        <v/>
      </c>
      <c r="P1501" s="8">
        <f>COUNTIF(J$4:J1501,J1501)</f>
        <v>0</v>
      </c>
      <c r="Q1501" s="8">
        <f>COUNTIF(K$4:K1501,K1501)</f>
        <v>1</v>
      </c>
    </row>
    <row r="1502" spans="1:17" x14ac:dyDescent="0.25">
      <c r="A1502" s="35">
        <f t="shared" si="139"/>
        <v>0</v>
      </c>
      <c r="B1502" s="8">
        <f t="shared" si="140"/>
        <v>0</v>
      </c>
      <c r="C1502" s="8">
        <f t="shared" si="141"/>
        <v>0</v>
      </c>
      <c r="D1502" s="38">
        <f t="shared" si="142"/>
        <v>1</v>
      </c>
      <c r="E1502" s="39">
        <f t="shared" si="143"/>
        <v>0</v>
      </c>
      <c r="M1502" s="8" t="str">
        <f>VLOOKUP(MONTH($J1502),Lookup!$A$2:$B$13,2,0)&amp;" "&amp;YEAR($J1502)</f>
        <v>Jan 1900</v>
      </c>
      <c r="N1502" s="34" t="str">
        <f t="shared" si="138"/>
        <v>1/1/9999</v>
      </c>
      <c r="O1502" s="8" t="str">
        <f>IF(ISERROR(VLOOKUP($I1502,Lookup!$H$2:$I$11,2,0)),"",VLOOKUP($I1502,Lookup!$H$2:$I$11,2,0))</f>
        <v/>
      </c>
      <c r="P1502" s="8">
        <f>COUNTIF(J$4:J1502,J1502)</f>
        <v>0</v>
      </c>
      <c r="Q1502" s="8">
        <f>COUNTIF(K$4:K1502,K1502)</f>
        <v>1</v>
      </c>
    </row>
    <row r="1503" spans="1:17" x14ac:dyDescent="0.25">
      <c r="A1503" s="35">
        <f t="shared" si="139"/>
        <v>0</v>
      </c>
      <c r="B1503" s="8">
        <f t="shared" si="140"/>
        <v>0</v>
      </c>
      <c r="C1503" s="8">
        <f t="shared" si="141"/>
        <v>0</v>
      </c>
      <c r="D1503" s="38">
        <f t="shared" si="142"/>
        <v>1</v>
      </c>
      <c r="E1503" s="39">
        <f t="shared" si="143"/>
        <v>0</v>
      </c>
      <c r="M1503" s="8" t="str">
        <f>VLOOKUP(MONTH($J1503),Lookup!$A$2:$B$13,2,0)&amp;" "&amp;YEAR($J1503)</f>
        <v>Jan 1900</v>
      </c>
      <c r="N1503" s="34" t="str">
        <f t="shared" si="138"/>
        <v>1/1/9999</v>
      </c>
      <c r="O1503" s="8" t="str">
        <f>IF(ISERROR(VLOOKUP($I1503,Lookup!$H$2:$I$11,2,0)),"",VLOOKUP($I1503,Lookup!$H$2:$I$11,2,0))</f>
        <v/>
      </c>
      <c r="P1503" s="8">
        <f>COUNTIF(J$4:J1503,J1503)</f>
        <v>0</v>
      </c>
      <c r="Q1503" s="8">
        <f>COUNTIF(K$4:K1503,K1503)</f>
        <v>1</v>
      </c>
    </row>
    <row r="1504" spans="1:17" x14ac:dyDescent="0.25">
      <c r="A1504" s="35">
        <f t="shared" si="139"/>
        <v>0</v>
      </c>
      <c r="B1504" s="8">
        <f t="shared" si="140"/>
        <v>0</v>
      </c>
      <c r="C1504" s="8">
        <f t="shared" si="141"/>
        <v>0</v>
      </c>
      <c r="D1504" s="38">
        <f t="shared" si="142"/>
        <v>1</v>
      </c>
      <c r="E1504" s="39">
        <f t="shared" si="143"/>
        <v>0</v>
      </c>
      <c r="M1504" s="8" t="str">
        <f>VLOOKUP(MONTH($J1504),Lookup!$A$2:$B$13,2,0)&amp;" "&amp;YEAR($J1504)</f>
        <v>Jan 1900</v>
      </c>
      <c r="N1504" s="34" t="str">
        <f t="shared" si="138"/>
        <v>1/1/9999</v>
      </c>
      <c r="O1504" s="8" t="str">
        <f>IF(ISERROR(VLOOKUP($I1504,Lookup!$H$2:$I$11,2,0)),"",VLOOKUP($I1504,Lookup!$H$2:$I$11,2,0))</f>
        <v/>
      </c>
      <c r="P1504" s="8">
        <f>COUNTIF(J$4:J1504,J1504)</f>
        <v>0</v>
      </c>
      <c r="Q1504" s="8">
        <f>COUNTIF(K$4:K1504,K1504)</f>
        <v>1</v>
      </c>
    </row>
    <row r="1505" spans="1:17" x14ac:dyDescent="0.25">
      <c r="A1505" s="35">
        <f t="shared" si="139"/>
        <v>0</v>
      </c>
      <c r="B1505" s="8">
        <f t="shared" si="140"/>
        <v>0</v>
      </c>
      <c r="C1505" s="8">
        <f t="shared" si="141"/>
        <v>0</v>
      </c>
      <c r="D1505" s="38">
        <f t="shared" si="142"/>
        <v>1</v>
      </c>
      <c r="E1505" s="39">
        <f t="shared" si="143"/>
        <v>0</v>
      </c>
      <c r="M1505" s="8" t="str">
        <f>VLOOKUP(MONTH($J1505),Lookup!$A$2:$B$13,2,0)&amp;" "&amp;YEAR($J1505)</f>
        <v>Jan 1900</v>
      </c>
      <c r="N1505" s="34" t="str">
        <f t="shared" si="138"/>
        <v>1/1/9999</v>
      </c>
      <c r="O1505" s="8" t="str">
        <f>IF(ISERROR(VLOOKUP($I1505,Lookup!$H$2:$I$11,2,0)),"",VLOOKUP($I1505,Lookup!$H$2:$I$11,2,0))</f>
        <v/>
      </c>
      <c r="P1505" s="8">
        <f>COUNTIF(J$4:J1505,J1505)</f>
        <v>0</v>
      </c>
      <c r="Q1505" s="8">
        <f>COUNTIF(K$4:K1505,K1505)</f>
        <v>1</v>
      </c>
    </row>
    <row r="1506" spans="1:17" x14ac:dyDescent="0.25">
      <c r="A1506" s="35">
        <f t="shared" si="139"/>
        <v>0</v>
      </c>
      <c r="B1506" s="8">
        <f t="shared" si="140"/>
        <v>0</v>
      </c>
      <c r="C1506" s="8">
        <f t="shared" si="141"/>
        <v>0</v>
      </c>
      <c r="D1506" s="38">
        <f t="shared" si="142"/>
        <v>1</v>
      </c>
      <c r="E1506" s="39">
        <f t="shared" si="143"/>
        <v>0</v>
      </c>
      <c r="M1506" s="8" t="str">
        <f>VLOOKUP(MONTH($J1506),Lookup!$A$2:$B$13,2,0)&amp;" "&amp;YEAR($J1506)</f>
        <v>Jan 1900</v>
      </c>
      <c r="N1506" s="34" t="str">
        <f t="shared" si="138"/>
        <v>1/1/9999</v>
      </c>
      <c r="O1506" s="8" t="str">
        <f>IF(ISERROR(VLOOKUP($I1506,Lookup!$H$2:$I$11,2,0)),"",VLOOKUP($I1506,Lookup!$H$2:$I$11,2,0))</f>
        <v/>
      </c>
      <c r="P1506" s="8">
        <f>COUNTIF(J$4:J1506,J1506)</f>
        <v>0</v>
      </c>
      <c r="Q1506" s="8">
        <f>COUNTIF(K$4:K1506,K1506)</f>
        <v>1</v>
      </c>
    </row>
    <row r="1507" spans="1:17" x14ac:dyDescent="0.25">
      <c r="A1507" s="35">
        <f t="shared" si="139"/>
        <v>0</v>
      </c>
      <c r="B1507" s="8">
        <f t="shared" si="140"/>
        <v>0</v>
      </c>
      <c r="C1507" s="8">
        <f t="shared" si="141"/>
        <v>0</v>
      </c>
      <c r="D1507" s="38">
        <f t="shared" si="142"/>
        <v>1</v>
      </c>
      <c r="E1507" s="39">
        <f t="shared" si="143"/>
        <v>0</v>
      </c>
      <c r="M1507" s="8" t="str">
        <f>VLOOKUP(MONTH($J1507),Lookup!$A$2:$B$13,2,0)&amp;" "&amp;YEAR($J1507)</f>
        <v>Jan 1900</v>
      </c>
      <c r="N1507" s="34" t="str">
        <f t="shared" si="138"/>
        <v>1/1/9999</v>
      </c>
      <c r="O1507" s="8" t="str">
        <f>IF(ISERROR(VLOOKUP($I1507,Lookup!$H$2:$I$11,2,0)),"",VLOOKUP($I1507,Lookup!$H$2:$I$11,2,0))</f>
        <v/>
      </c>
      <c r="P1507" s="8">
        <f>COUNTIF(J$4:J1507,J1507)</f>
        <v>0</v>
      </c>
      <c r="Q1507" s="8">
        <f>COUNTIF(K$4:K1507,K1507)</f>
        <v>1</v>
      </c>
    </row>
    <row r="1508" spans="1:17" x14ac:dyDescent="0.25">
      <c r="A1508" s="35">
        <f t="shared" si="139"/>
        <v>0</v>
      </c>
      <c r="B1508" s="8">
        <f t="shared" si="140"/>
        <v>0</v>
      </c>
      <c r="C1508" s="8">
        <f t="shared" si="141"/>
        <v>0</v>
      </c>
      <c r="D1508" s="38">
        <f t="shared" si="142"/>
        <v>1</v>
      </c>
      <c r="E1508" s="39">
        <f t="shared" si="143"/>
        <v>0</v>
      </c>
      <c r="M1508" s="8" t="str">
        <f>VLOOKUP(MONTH($J1508),Lookup!$A$2:$B$13,2,0)&amp;" "&amp;YEAR($J1508)</f>
        <v>Jan 1900</v>
      </c>
      <c r="N1508" s="34" t="str">
        <f t="shared" si="138"/>
        <v>1/1/9999</v>
      </c>
      <c r="O1508" s="8" t="str">
        <f>IF(ISERROR(VLOOKUP($I1508,Lookup!$H$2:$I$11,2,0)),"",VLOOKUP($I1508,Lookup!$H$2:$I$11,2,0))</f>
        <v/>
      </c>
      <c r="P1508" s="8">
        <f>COUNTIF(J$4:J1508,J1508)</f>
        <v>0</v>
      </c>
      <c r="Q1508" s="8">
        <f>COUNTIF(K$4:K1508,K1508)</f>
        <v>1</v>
      </c>
    </row>
    <row r="1509" spans="1:17" x14ac:dyDescent="0.25">
      <c r="A1509" s="35">
        <f t="shared" si="139"/>
        <v>0</v>
      </c>
      <c r="B1509" s="8">
        <f t="shared" si="140"/>
        <v>0</v>
      </c>
      <c r="C1509" s="8">
        <f t="shared" si="141"/>
        <v>0</v>
      </c>
      <c r="D1509" s="38">
        <f t="shared" si="142"/>
        <v>1</v>
      </c>
      <c r="E1509" s="39">
        <f t="shared" si="143"/>
        <v>0</v>
      </c>
      <c r="M1509" s="8" t="str">
        <f>VLOOKUP(MONTH($J1509),Lookup!$A$2:$B$13,2,0)&amp;" "&amp;YEAR($J1509)</f>
        <v>Jan 1900</v>
      </c>
      <c r="N1509" s="34" t="str">
        <f t="shared" si="138"/>
        <v>1/1/9999</v>
      </c>
      <c r="O1509" s="8" t="str">
        <f>IF(ISERROR(VLOOKUP($I1509,Lookup!$H$2:$I$11,2,0)),"",VLOOKUP($I1509,Lookup!$H$2:$I$11,2,0))</f>
        <v/>
      </c>
      <c r="P1509" s="8">
        <f>COUNTIF(J$4:J1509,J1509)</f>
        <v>0</v>
      </c>
      <c r="Q1509" s="8">
        <f>COUNTIF(K$4:K1509,K1509)</f>
        <v>1</v>
      </c>
    </row>
    <row r="1510" spans="1:17" x14ac:dyDescent="0.25">
      <c r="A1510" s="35">
        <f t="shared" si="139"/>
        <v>0</v>
      </c>
      <c r="B1510" s="8">
        <f t="shared" si="140"/>
        <v>0</v>
      </c>
      <c r="C1510" s="8">
        <f t="shared" si="141"/>
        <v>0</v>
      </c>
      <c r="D1510" s="38">
        <f t="shared" si="142"/>
        <v>1</v>
      </c>
      <c r="E1510" s="39">
        <f t="shared" si="143"/>
        <v>0</v>
      </c>
      <c r="M1510" s="8" t="str">
        <f>VLOOKUP(MONTH($J1510),Lookup!$A$2:$B$13,2,0)&amp;" "&amp;YEAR($J1510)</f>
        <v>Jan 1900</v>
      </c>
      <c r="N1510" s="34" t="str">
        <f t="shared" si="138"/>
        <v>1/1/9999</v>
      </c>
      <c r="O1510" s="8" t="str">
        <f>IF(ISERROR(VLOOKUP($I1510,Lookup!$H$2:$I$11,2,0)),"",VLOOKUP($I1510,Lookup!$H$2:$I$11,2,0))</f>
        <v/>
      </c>
      <c r="P1510" s="8">
        <f>COUNTIF(J$4:J1510,J1510)</f>
        <v>0</v>
      </c>
      <c r="Q1510" s="8">
        <f>COUNTIF(K$4:K1510,K1510)</f>
        <v>1</v>
      </c>
    </row>
    <row r="1511" spans="1:17" x14ac:dyDescent="0.25">
      <c r="A1511" s="35">
        <f t="shared" si="139"/>
        <v>0</v>
      </c>
      <c r="B1511" s="8">
        <f t="shared" si="140"/>
        <v>0</v>
      </c>
      <c r="C1511" s="8">
        <f t="shared" si="141"/>
        <v>0</v>
      </c>
      <c r="D1511" s="38">
        <f t="shared" si="142"/>
        <v>1</v>
      </c>
      <c r="E1511" s="39">
        <f t="shared" si="143"/>
        <v>0</v>
      </c>
      <c r="M1511" s="8" t="str">
        <f>VLOOKUP(MONTH($J1511),Lookup!$A$2:$B$13,2,0)&amp;" "&amp;YEAR($J1511)</f>
        <v>Jan 1900</v>
      </c>
      <c r="N1511" s="34" t="str">
        <f t="shared" si="138"/>
        <v>1/1/9999</v>
      </c>
      <c r="O1511" s="8" t="str">
        <f>IF(ISERROR(VLOOKUP($I1511,Lookup!$H$2:$I$11,2,0)),"",VLOOKUP($I1511,Lookup!$H$2:$I$11,2,0))</f>
        <v/>
      </c>
      <c r="P1511" s="8">
        <f>COUNTIF(J$4:J1511,J1511)</f>
        <v>0</v>
      </c>
      <c r="Q1511" s="8">
        <f>COUNTIF(K$4:K1511,K1511)</f>
        <v>1</v>
      </c>
    </row>
    <row r="1512" spans="1:17" x14ac:dyDescent="0.25">
      <c r="A1512" s="35">
        <f t="shared" si="139"/>
        <v>0</v>
      </c>
      <c r="B1512" s="8">
        <f t="shared" si="140"/>
        <v>0</v>
      </c>
      <c r="C1512" s="8">
        <f t="shared" si="141"/>
        <v>0</v>
      </c>
      <c r="D1512" s="38">
        <f t="shared" si="142"/>
        <v>1</v>
      </c>
      <c r="E1512" s="39">
        <f t="shared" si="143"/>
        <v>0</v>
      </c>
      <c r="M1512" s="8" t="str">
        <f>VLOOKUP(MONTH($J1512),Lookup!$A$2:$B$13,2,0)&amp;" "&amp;YEAR($J1512)</f>
        <v>Jan 1900</v>
      </c>
      <c r="N1512" s="34" t="str">
        <f t="shared" si="138"/>
        <v>1/1/9999</v>
      </c>
      <c r="O1512" s="8" t="str">
        <f>IF(ISERROR(VLOOKUP($I1512,Lookup!$H$2:$I$11,2,0)),"",VLOOKUP($I1512,Lookup!$H$2:$I$11,2,0))</f>
        <v/>
      </c>
      <c r="P1512" s="8">
        <f>COUNTIF(J$4:J1512,J1512)</f>
        <v>0</v>
      </c>
      <c r="Q1512" s="8">
        <f>COUNTIF(K$4:K1512,K1512)</f>
        <v>1</v>
      </c>
    </row>
    <row r="1513" spans="1:17" x14ac:dyDescent="0.25">
      <c r="A1513" s="35">
        <f t="shared" si="139"/>
        <v>0</v>
      </c>
      <c r="B1513" s="8">
        <f t="shared" si="140"/>
        <v>0</v>
      </c>
      <c r="C1513" s="8">
        <f t="shared" si="141"/>
        <v>0</v>
      </c>
      <c r="D1513" s="38">
        <f t="shared" si="142"/>
        <v>1</v>
      </c>
      <c r="E1513" s="39">
        <f t="shared" si="143"/>
        <v>0</v>
      </c>
      <c r="M1513" s="8" t="str">
        <f>VLOOKUP(MONTH($J1513),Lookup!$A$2:$B$13,2,0)&amp;" "&amp;YEAR($J1513)</f>
        <v>Jan 1900</v>
      </c>
      <c r="N1513" s="34" t="str">
        <f t="shared" si="138"/>
        <v>1/1/9999</v>
      </c>
      <c r="O1513" s="8" t="str">
        <f>IF(ISERROR(VLOOKUP($I1513,Lookup!$H$2:$I$11,2,0)),"",VLOOKUP($I1513,Lookup!$H$2:$I$11,2,0))</f>
        <v/>
      </c>
      <c r="P1513" s="8">
        <f>COUNTIF(J$4:J1513,J1513)</f>
        <v>0</v>
      </c>
      <c r="Q1513" s="8">
        <f>COUNTIF(K$4:K1513,K1513)</f>
        <v>1</v>
      </c>
    </row>
    <row r="1514" spans="1:17" x14ac:dyDescent="0.25">
      <c r="A1514" s="35">
        <f t="shared" si="139"/>
        <v>0</v>
      </c>
      <c r="B1514" s="8">
        <f t="shared" si="140"/>
        <v>0</v>
      </c>
      <c r="C1514" s="8">
        <f t="shared" si="141"/>
        <v>0</v>
      </c>
      <c r="D1514" s="38">
        <f t="shared" si="142"/>
        <v>1</v>
      </c>
      <c r="E1514" s="39">
        <f t="shared" si="143"/>
        <v>0</v>
      </c>
      <c r="M1514" s="8" t="str">
        <f>VLOOKUP(MONTH($J1514),Lookup!$A$2:$B$13,2,0)&amp;" "&amp;YEAR($J1514)</f>
        <v>Jan 1900</v>
      </c>
      <c r="N1514" s="34" t="str">
        <f t="shared" si="138"/>
        <v>1/1/9999</v>
      </c>
      <c r="O1514" s="8" t="str">
        <f>IF(ISERROR(VLOOKUP($I1514,Lookup!$H$2:$I$11,2,0)),"",VLOOKUP($I1514,Lookup!$H$2:$I$11,2,0))</f>
        <v/>
      </c>
      <c r="P1514" s="8">
        <f>COUNTIF(J$4:J1514,J1514)</f>
        <v>0</v>
      </c>
      <c r="Q1514" s="8">
        <f>COUNTIF(K$4:K1514,K1514)</f>
        <v>1</v>
      </c>
    </row>
    <row r="1515" spans="1:17" x14ac:dyDescent="0.25">
      <c r="A1515" s="35">
        <f t="shared" si="139"/>
        <v>0</v>
      </c>
      <c r="B1515" s="8">
        <f t="shared" si="140"/>
        <v>0</v>
      </c>
      <c r="C1515" s="8">
        <f t="shared" si="141"/>
        <v>0</v>
      </c>
      <c r="D1515" s="38">
        <f t="shared" si="142"/>
        <v>1</v>
      </c>
      <c r="E1515" s="39">
        <f t="shared" si="143"/>
        <v>0</v>
      </c>
      <c r="M1515" s="8" t="str">
        <f>VLOOKUP(MONTH($J1515),Lookup!$A$2:$B$13,2,0)&amp;" "&amp;YEAR($J1515)</f>
        <v>Jan 1900</v>
      </c>
      <c r="N1515" s="34" t="str">
        <f t="shared" si="138"/>
        <v>1/1/9999</v>
      </c>
      <c r="O1515" s="8" t="str">
        <f>IF(ISERROR(VLOOKUP($I1515,Lookup!$H$2:$I$11,2,0)),"",VLOOKUP($I1515,Lookup!$H$2:$I$11,2,0))</f>
        <v/>
      </c>
      <c r="P1515" s="8">
        <f>COUNTIF(J$4:J1515,J1515)</f>
        <v>0</v>
      </c>
      <c r="Q1515" s="8">
        <f>COUNTIF(K$4:K1515,K1515)</f>
        <v>1</v>
      </c>
    </row>
    <row r="1516" spans="1:17" x14ac:dyDescent="0.25">
      <c r="A1516" s="35">
        <f t="shared" si="139"/>
        <v>0</v>
      </c>
      <c r="B1516" s="8">
        <f t="shared" si="140"/>
        <v>0</v>
      </c>
      <c r="C1516" s="8">
        <f t="shared" si="141"/>
        <v>0</v>
      </c>
      <c r="D1516" s="38">
        <f t="shared" si="142"/>
        <v>1</v>
      </c>
      <c r="E1516" s="39">
        <f t="shared" si="143"/>
        <v>0</v>
      </c>
      <c r="M1516" s="8" t="str">
        <f>VLOOKUP(MONTH($J1516),Lookup!$A$2:$B$13,2,0)&amp;" "&amp;YEAR($J1516)</f>
        <v>Jan 1900</v>
      </c>
      <c r="N1516" s="34" t="str">
        <f t="shared" si="138"/>
        <v>1/1/9999</v>
      </c>
      <c r="O1516" s="8" t="str">
        <f>IF(ISERROR(VLOOKUP($I1516,Lookup!$H$2:$I$11,2,0)),"",VLOOKUP($I1516,Lookup!$H$2:$I$11,2,0))</f>
        <v/>
      </c>
      <c r="P1516" s="8">
        <f>COUNTIF(J$4:J1516,J1516)</f>
        <v>0</v>
      </c>
      <c r="Q1516" s="8">
        <f>COUNTIF(K$4:K1516,K1516)</f>
        <v>1</v>
      </c>
    </row>
    <row r="1517" spans="1:17" x14ac:dyDescent="0.25">
      <c r="A1517" s="35">
        <f t="shared" si="139"/>
        <v>0</v>
      </c>
      <c r="B1517" s="8">
        <f t="shared" si="140"/>
        <v>0</v>
      </c>
      <c r="C1517" s="8">
        <f t="shared" si="141"/>
        <v>0</v>
      </c>
      <c r="D1517" s="38">
        <f t="shared" si="142"/>
        <v>1</v>
      </c>
      <c r="E1517" s="39">
        <f t="shared" si="143"/>
        <v>0</v>
      </c>
      <c r="M1517" s="8" t="str">
        <f>VLOOKUP(MONTH($J1517),Lookup!$A$2:$B$13,2,0)&amp;" "&amp;YEAR($J1517)</f>
        <v>Jan 1900</v>
      </c>
      <c r="N1517" s="34" t="str">
        <f t="shared" si="138"/>
        <v>1/1/9999</v>
      </c>
      <c r="O1517" s="8" t="str">
        <f>IF(ISERROR(VLOOKUP($I1517,Lookup!$H$2:$I$11,2,0)),"",VLOOKUP($I1517,Lookup!$H$2:$I$11,2,0))</f>
        <v/>
      </c>
      <c r="P1517" s="8">
        <f>COUNTIF(J$4:J1517,J1517)</f>
        <v>0</v>
      </c>
      <c r="Q1517" s="8">
        <f>COUNTIF(K$4:K1517,K1517)</f>
        <v>1</v>
      </c>
    </row>
    <row r="1518" spans="1:17" x14ac:dyDescent="0.25">
      <c r="A1518" s="35">
        <f t="shared" si="139"/>
        <v>0</v>
      </c>
      <c r="B1518" s="8">
        <f t="shared" si="140"/>
        <v>0</v>
      </c>
      <c r="C1518" s="8">
        <f t="shared" si="141"/>
        <v>0</v>
      </c>
      <c r="D1518" s="38">
        <f t="shared" si="142"/>
        <v>1</v>
      </c>
      <c r="E1518" s="39">
        <f t="shared" si="143"/>
        <v>0</v>
      </c>
      <c r="M1518" s="8" t="str">
        <f>VLOOKUP(MONTH($J1518),Lookup!$A$2:$B$13,2,0)&amp;" "&amp;YEAR($J1518)</f>
        <v>Jan 1900</v>
      </c>
      <c r="N1518" s="34" t="str">
        <f t="shared" si="138"/>
        <v>1/1/9999</v>
      </c>
      <c r="O1518" s="8" t="str">
        <f>IF(ISERROR(VLOOKUP($I1518,Lookup!$H$2:$I$11,2,0)),"",VLOOKUP($I1518,Lookup!$H$2:$I$11,2,0))</f>
        <v/>
      </c>
      <c r="P1518" s="8">
        <f>COUNTIF(J$4:J1518,J1518)</f>
        <v>0</v>
      </c>
      <c r="Q1518" s="8">
        <f>COUNTIF(K$4:K1518,K1518)</f>
        <v>1</v>
      </c>
    </row>
    <row r="1519" spans="1:17" x14ac:dyDescent="0.25">
      <c r="A1519" s="35">
        <f t="shared" si="139"/>
        <v>0</v>
      </c>
      <c r="B1519" s="8">
        <f t="shared" si="140"/>
        <v>0</v>
      </c>
      <c r="C1519" s="8">
        <f t="shared" si="141"/>
        <v>0</v>
      </c>
      <c r="D1519" s="38">
        <f t="shared" si="142"/>
        <v>1</v>
      </c>
      <c r="E1519" s="39">
        <f t="shared" si="143"/>
        <v>0</v>
      </c>
      <c r="M1519" s="8" t="str">
        <f>VLOOKUP(MONTH($J1519),Lookup!$A$2:$B$13,2,0)&amp;" "&amp;YEAR($J1519)</f>
        <v>Jan 1900</v>
      </c>
      <c r="N1519" s="34" t="str">
        <f t="shared" si="138"/>
        <v>1/1/9999</v>
      </c>
      <c r="O1519" s="8" t="str">
        <f>IF(ISERROR(VLOOKUP($I1519,Lookup!$H$2:$I$11,2,0)),"",VLOOKUP($I1519,Lookup!$H$2:$I$11,2,0))</f>
        <v/>
      </c>
      <c r="P1519" s="8">
        <f>COUNTIF(J$4:J1519,J1519)</f>
        <v>0</v>
      </c>
      <c r="Q1519" s="8">
        <f>COUNTIF(K$4:K1519,K1519)</f>
        <v>1</v>
      </c>
    </row>
    <row r="1520" spans="1:17" x14ac:dyDescent="0.25">
      <c r="A1520" s="35">
        <f t="shared" si="139"/>
        <v>0</v>
      </c>
      <c r="B1520" s="8">
        <f t="shared" si="140"/>
        <v>0</v>
      </c>
      <c r="C1520" s="8">
        <f t="shared" si="141"/>
        <v>0</v>
      </c>
      <c r="D1520" s="38">
        <f t="shared" si="142"/>
        <v>1</v>
      </c>
      <c r="E1520" s="39">
        <f t="shared" si="143"/>
        <v>0</v>
      </c>
      <c r="M1520" s="8" t="str">
        <f>VLOOKUP(MONTH($J1520),Lookup!$A$2:$B$13,2,0)&amp;" "&amp;YEAR($J1520)</f>
        <v>Jan 1900</v>
      </c>
      <c r="N1520" s="34" t="str">
        <f t="shared" si="138"/>
        <v>1/1/9999</v>
      </c>
      <c r="O1520" s="8" t="str">
        <f>IF(ISERROR(VLOOKUP($I1520,Lookup!$H$2:$I$11,2,0)),"",VLOOKUP($I1520,Lookup!$H$2:$I$11,2,0))</f>
        <v/>
      </c>
      <c r="P1520" s="8">
        <f>COUNTIF(J$4:J1520,J1520)</f>
        <v>0</v>
      </c>
      <c r="Q1520" s="8">
        <f>COUNTIF(K$4:K1520,K1520)</f>
        <v>1</v>
      </c>
    </row>
    <row r="1521" spans="1:17" x14ac:dyDescent="0.25">
      <c r="A1521" s="35">
        <f t="shared" si="139"/>
        <v>0</v>
      </c>
      <c r="B1521" s="8">
        <f t="shared" si="140"/>
        <v>0</v>
      </c>
      <c r="C1521" s="8">
        <f t="shared" si="141"/>
        <v>0</v>
      </c>
      <c r="D1521" s="38">
        <f t="shared" si="142"/>
        <v>1</v>
      </c>
      <c r="E1521" s="39">
        <f t="shared" si="143"/>
        <v>0</v>
      </c>
      <c r="M1521" s="8" t="str">
        <f>VLOOKUP(MONTH($J1521),Lookup!$A$2:$B$13,2,0)&amp;" "&amp;YEAR($J1521)</f>
        <v>Jan 1900</v>
      </c>
      <c r="N1521" s="34" t="str">
        <f t="shared" si="138"/>
        <v>1/1/9999</v>
      </c>
      <c r="O1521" s="8" t="str">
        <f>IF(ISERROR(VLOOKUP($I1521,Lookup!$H$2:$I$11,2,0)),"",VLOOKUP($I1521,Lookup!$H$2:$I$11,2,0))</f>
        <v/>
      </c>
      <c r="P1521" s="8">
        <f>COUNTIF(J$4:J1521,J1521)</f>
        <v>0</v>
      </c>
      <c r="Q1521" s="8">
        <f>COUNTIF(K$4:K1521,K1521)</f>
        <v>1</v>
      </c>
    </row>
    <row r="1522" spans="1:17" x14ac:dyDescent="0.25">
      <c r="A1522" s="35">
        <f t="shared" si="139"/>
        <v>0</v>
      </c>
      <c r="B1522" s="8">
        <f t="shared" si="140"/>
        <v>0</v>
      </c>
      <c r="C1522" s="8">
        <f t="shared" si="141"/>
        <v>0</v>
      </c>
      <c r="D1522" s="38">
        <f t="shared" si="142"/>
        <v>1</v>
      </c>
      <c r="E1522" s="39">
        <f t="shared" si="143"/>
        <v>0</v>
      </c>
      <c r="M1522" s="8" t="str">
        <f>VLOOKUP(MONTH($J1522),Lookup!$A$2:$B$13,2,0)&amp;" "&amp;YEAR($J1522)</f>
        <v>Jan 1900</v>
      </c>
      <c r="N1522" s="34" t="str">
        <f t="shared" si="138"/>
        <v>1/1/9999</v>
      </c>
      <c r="O1522" s="8" t="str">
        <f>IF(ISERROR(VLOOKUP($I1522,Lookup!$H$2:$I$11,2,0)),"",VLOOKUP($I1522,Lookup!$H$2:$I$11,2,0))</f>
        <v/>
      </c>
      <c r="P1522" s="8">
        <f>COUNTIF(J$4:J1522,J1522)</f>
        <v>0</v>
      </c>
      <c r="Q1522" s="8">
        <f>COUNTIF(K$4:K1522,K1522)</f>
        <v>1</v>
      </c>
    </row>
    <row r="1523" spans="1:17" x14ac:dyDescent="0.25">
      <c r="A1523" s="35">
        <f t="shared" si="139"/>
        <v>0</v>
      </c>
      <c r="B1523" s="8">
        <f t="shared" si="140"/>
        <v>0</v>
      </c>
      <c r="C1523" s="8">
        <f t="shared" si="141"/>
        <v>0</v>
      </c>
      <c r="D1523" s="38">
        <f t="shared" si="142"/>
        <v>1</v>
      </c>
      <c r="E1523" s="39">
        <f t="shared" si="143"/>
        <v>0</v>
      </c>
      <c r="M1523" s="8" t="str">
        <f>VLOOKUP(MONTH($J1523),Lookup!$A$2:$B$13,2,0)&amp;" "&amp;YEAR($J1523)</f>
        <v>Jan 1900</v>
      </c>
      <c r="N1523" s="34" t="str">
        <f t="shared" si="138"/>
        <v>1/1/9999</v>
      </c>
      <c r="O1523" s="8" t="str">
        <f>IF(ISERROR(VLOOKUP($I1523,Lookup!$H$2:$I$11,2,0)),"",VLOOKUP($I1523,Lookup!$H$2:$I$11,2,0))</f>
        <v/>
      </c>
      <c r="P1523" s="8">
        <f>COUNTIF(J$4:J1523,J1523)</f>
        <v>0</v>
      </c>
      <c r="Q1523" s="8">
        <f>COUNTIF(K$4:K1523,K1523)</f>
        <v>1</v>
      </c>
    </row>
    <row r="1524" spans="1:17" x14ac:dyDescent="0.25">
      <c r="A1524" s="35">
        <f t="shared" si="139"/>
        <v>0</v>
      </c>
      <c r="B1524" s="8">
        <f t="shared" si="140"/>
        <v>0</v>
      </c>
      <c r="C1524" s="8">
        <f t="shared" si="141"/>
        <v>0</v>
      </c>
      <c r="D1524" s="38">
        <f t="shared" si="142"/>
        <v>1</v>
      </c>
      <c r="E1524" s="39">
        <f t="shared" si="143"/>
        <v>0</v>
      </c>
      <c r="M1524" s="8" t="str">
        <f>VLOOKUP(MONTH($J1524),Lookup!$A$2:$B$13,2,0)&amp;" "&amp;YEAR($J1524)</f>
        <v>Jan 1900</v>
      </c>
      <c r="N1524" s="34" t="str">
        <f t="shared" si="138"/>
        <v>1/1/9999</v>
      </c>
      <c r="O1524" s="8" t="str">
        <f>IF(ISERROR(VLOOKUP($I1524,Lookup!$H$2:$I$11,2,0)),"",VLOOKUP($I1524,Lookup!$H$2:$I$11,2,0))</f>
        <v/>
      </c>
      <c r="P1524" s="8">
        <f>COUNTIF(J$4:J1524,J1524)</f>
        <v>0</v>
      </c>
      <c r="Q1524" s="8">
        <f>COUNTIF(K$4:K1524,K1524)</f>
        <v>1</v>
      </c>
    </row>
    <row r="1525" spans="1:17" x14ac:dyDescent="0.25">
      <c r="A1525" s="35">
        <f t="shared" si="139"/>
        <v>0</v>
      </c>
      <c r="B1525" s="8">
        <f t="shared" si="140"/>
        <v>0</v>
      </c>
      <c r="C1525" s="8">
        <f t="shared" si="141"/>
        <v>0</v>
      </c>
      <c r="D1525" s="38">
        <f t="shared" si="142"/>
        <v>1</v>
      </c>
      <c r="E1525" s="39">
        <f t="shared" si="143"/>
        <v>0</v>
      </c>
      <c r="M1525" s="8" t="str">
        <f>VLOOKUP(MONTH($J1525),Lookup!$A$2:$B$13,2,0)&amp;" "&amp;YEAR($J1525)</f>
        <v>Jan 1900</v>
      </c>
      <c r="N1525" s="34" t="str">
        <f t="shared" si="138"/>
        <v>1/1/9999</v>
      </c>
      <c r="O1525" s="8" t="str">
        <f>IF(ISERROR(VLOOKUP($I1525,Lookup!$H$2:$I$11,2,0)),"",VLOOKUP($I1525,Lookup!$H$2:$I$11,2,0))</f>
        <v/>
      </c>
      <c r="P1525" s="8">
        <f>COUNTIF(J$4:J1525,J1525)</f>
        <v>0</v>
      </c>
      <c r="Q1525" s="8">
        <f>COUNTIF(K$4:K1525,K1525)</f>
        <v>1</v>
      </c>
    </row>
    <row r="1526" spans="1:17" x14ac:dyDescent="0.25">
      <c r="A1526" s="35">
        <f t="shared" si="139"/>
        <v>0</v>
      </c>
      <c r="B1526" s="8">
        <f t="shared" si="140"/>
        <v>0</v>
      </c>
      <c r="C1526" s="8">
        <f t="shared" si="141"/>
        <v>0</v>
      </c>
      <c r="D1526" s="38">
        <f t="shared" si="142"/>
        <v>1</v>
      </c>
      <c r="E1526" s="39">
        <f t="shared" si="143"/>
        <v>0</v>
      </c>
      <c r="M1526" s="8" t="str">
        <f>VLOOKUP(MONTH($J1526),Lookup!$A$2:$B$13,2,0)&amp;" "&amp;YEAR($J1526)</f>
        <v>Jan 1900</v>
      </c>
      <c r="N1526" s="34" t="str">
        <f t="shared" si="138"/>
        <v>1/1/9999</v>
      </c>
      <c r="O1526" s="8" t="str">
        <f>IF(ISERROR(VLOOKUP($I1526,Lookup!$H$2:$I$11,2,0)),"",VLOOKUP($I1526,Lookup!$H$2:$I$11,2,0))</f>
        <v/>
      </c>
      <c r="P1526" s="8">
        <f>COUNTIF(J$4:J1526,J1526)</f>
        <v>0</v>
      </c>
      <c r="Q1526" s="8">
        <f>COUNTIF(K$4:K1526,K1526)</f>
        <v>1</v>
      </c>
    </row>
    <row r="1527" spans="1:17" x14ac:dyDescent="0.25">
      <c r="A1527" s="35">
        <f t="shared" si="139"/>
        <v>0</v>
      </c>
      <c r="B1527" s="8">
        <f t="shared" si="140"/>
        <v>0</v>
      </c>
      <c r="C1527" s="8">
        <f t="shared" si="141"/>
        <v>0</v>
      </c>
      <c r="D1527" s="38">
        <f t="shared" si="142"/>
        <v>1</v>
      </c>
      <c r="E1527" s="39">
        <f t="shared" si="143"/>
        <v>0</v>
      </c>
      <c r="M1527" s="8" t="str">
        <f>VLOOKUP(MONTH($J1527),Lookup!$A$2:$B$13,2,0)&amp;" "&amp;YEAR($J1527)</f>
        <v>Jan 1900</v>
      </c>
      <c r="N1527" s="34" t="str">
        <f t="shared" si="138"/>
        <v>1/1/9999</v>
      </c>
      <c r="O1527" s="8" t="str">
        <f>IF(ISERROR(VLOOKUP($I1527,Lookup!$H$2:$I$11,2,0)),"",VLOOKUP($I1527,Lookup!$H$2:$I$11,2,0))</f>
        <v/>
      </c>
      <c r="P1527" s="8">
        <f>COUNTIF(J$4:J1527,J1527)</f>
        <v>0</v>
      </c>
      <c r="Q1527" s="8">
        <f>COUNTIF(K$4:K1527,K1527)</f>
        <v>1</v>
      </c>
    </row>
    <row r="1528" spans="1:17" x14ac:dyDescent="0.25">
      <c r="A1528" s="35">
        <f t="shared" si="139"/>
        <v>0</v>
      </c>
      <c r="B1528" s="8">
        <f t="shared" si="140"/>
        <v>0</v>
      </c>
      <c r="C1528" s="8">
        <f t="shared" si="141"/>
        <v>0</v>
      </c>
      <c r="D1528" s="38">
        <f t="shared" si="142"/>
        <v>1</v>
      </c>
      <c r="E1528" s="39">
        <f t="shared" si="143"/>
        <v>0</v>
      </c>
      <c r="M1528" s="8" t="str">
        <f>VLOOKUP(MONTH($J1528),Lookup!$A$2:$B$13,2,0)&amp;" "&amp;YEAR($J1528)</f>
        <v>Jan 1900</v>
      </c>
      <c r="N1528" s="34" t="str">
        <f t="shared" si="138"/>
        <v>1/1/9999</v>
      </c>
      <c r="O1528" s="8" t="str">
        <f>IF(ISERROR(VLOOKUP($I1528,Lookup!$H$2:$I$11,2,0)),"",VLOOKUP($I1528,Lookup!$H$2:$I$11,2,0))</f>
        <v/>
      </c>
      <c r="P1528" s="8">
        <f>COUNTIF(J$4:J1528,J1528)</f>
        <v>0</v>
      </c>
      <c r="Q1528" s="8">
        <f>COUNTIF(K$4:K1528,K1528)</f>
        <v>1</v>
      </c>
    </row>
    <row r="1529" spans="1:17" x14ac:dyDescent="0.25">
      <c r="A1529" s="35">
        <f t="shared" si="139"/>
        <v>0</v>
      </c>
      <c r="B1529" s="8">
        <f t="shared" si="140"/>
        <v>0</v>
      </c>
      <c r="C1529" s="8">
        <f t="shared" si="141"/>
        <v>0</v>
      </c>
      <c r="D1529" s="38">
        <f t="shared" si="142"/>
        <v>1</v>
      </c>
      <c r="E1529" s="39">
        <f t="shared" si="143"/>
        <v>0</v>
      </c>
      <c r="M1529" s="8" t="str">
        <f>VLOOKUP(MONTH($J1529),Lookup!$A$2:$B$13,2,0)&amp;" "&amp;YEAR($J1529)</f>
        <v>Jan 1900</v>
      </c>
      <c r="N1529" s="34" t="str">
        <f t="shared" si="138"/>
        <v>1/1/9999</v>
      </c>
      <c r="O1529" s="8" t="str">
        <f>IF(ISERROR(VLOOKUP($I1529,Lookup!$H$2:$I$11,2,0)),"",VLOOKUP($I1529,Lookup!$H$2:$I$11,2,0))</f>
        <v/>
      </c>
      <c r="P1529" s="8">
        <f>COUNTIF(J$4:J1529,J1529)</f>
        <v>0</v>
      </c>
      <c r="Q1529" s="8">
        <f>COUNTIF(K$4:K1529,K1529)</f>
        <v>1</v>
      </c>
    </row>
    <row r="1530" spans="1:17" x14ac:dyDescent="0.25">
      <c r="A1530" s="35">
        <f t="shared" si="139"/>
        <v>0</v>
      </c>
      <c r="B1530" s="8">
        <f t="shared" si="140"/>
        <v>0</v>
      </c>
      <c r="C1530" s="8">
        <f t="shared" si="141"/>
        <v>0</v>
      </c>
      <c r="D1530" s="38">
        <f t="shared" si="142"/>
        <v>1</v>
      </c>
      <c r="E1530" s="39">
        <f t="shared" si="143"/>
        <v>0</v>
      </c>
      <c r="M1530" s="8" t="str">
        <f>VLOOKUP(MONTH($J1530),Lookup!$A$2:$B$13,2,0)&amp;" "&amp;YEAR($J1530)</f>
        <v>Jan 1900</v>
      </c>
      <c r="N1530" s="34" t="str">
        <f t="shared" si="138"/>
        <v>1/1/9999</v>
      </c>
      <c r="O1530" s="8" t="str">
        <f>IF(ISERROR(VLOOKUP($I1530,Lookup!$H$2:$I$11,2,0)),"",VLOOKUP($I1530,Lookup!$H$2:$I$11,2,0))</f>
        <v/>
      </c>
      <c r="P1530" s="8">
        <f>COUNTIF(J$4:J1530,J1530)</f>
        <v>0</v>
      </c>
      <c r="Q1530" s="8">
        <f>COUNTIF(K$4:K1530,K1530)</f>
        <v>1</v>
      </c>
    </row>
    <row r="1531" spans="1:17" x14ac:dyDescent="0.25">
      <c r="A1531" s="35">
        <f t="shared" si="139"/>
        <v>0</v>
      </c>
      <c r="B1531" s="8">
        <f t="shared" si="140"/>
        <v>0</v>
      </c>
      <c r="C1531" s="8">
        <f t="shared" si="141"/>
        <v>0</v>
      </c>
      <c r="D1531" s="38">
        <f t="shared" si="142"/>
        <v>1</v>
      </c>
      <c r="E1531" s="39">
        <f t="shared" si="143"/>
        <v>0</v>
      </c>
      <c r="M1531" s="8" t="str">
        <f>VLOOKUP(MONTH($J1531),Lookup!$A$2:$B$13,2,0)&amp;" "&amp;YEAR($J1531)</f>
        <v>Jan 1900</v>
      </c>
      <c r="N1531" s="34" t="str">
        <f t="shared" si="138"/>
        <v>1/1/9999</v>
      </c>
      <c r="O1531" s="8" t="str">
        <f>IF(ISERROR(VLOOKUP($I1531,Lookup!$H$2:$I$11,2,0)),"",VLOOKUP($I1531,Lookup!$H$2:$I$11,2,0))</f>
        <v/>
      </c>
      <c r="P1531" s="8">
        <f>COUNTIF(J$4:J1531,J1531)</f>
        <v>0</v>
      </c>
      <c r="Q1531" s="8">
        <f>COUNTIF(K$4:K1531,K1531)</f>
        <v>1</v>
      </c>
    </row>
    <row r="1532" spans="1:17" x14ac:dyDescent="0.25">
      <c r="A1532" s="35">
        <f t="shared" si="139"/>
        <v>0</v>
      </c>
      <c r="B1532" s="8">
        <f t="shared" si="140"/>
        <v>0</v>
      </c>
      <c r="C1532" s="8">
        <f t="shared" si="141"/>
        <v>0</v>
      </c>
      <c r="D1532" s="38">
        <f t="shared" si="142"/>
        <v>1</v>
      </c>
      <c r="E1532" s="39">
        <f t="shared" si="143"/>
        <v>0</v>
      </c>
      <c r="M1532" s="8" t="str">
        <f>VLOOKUP(MONTH($J1532),Lookup!$A$2:$B$13,2,0)&amp;" "&amp;YEAR($J1532)</f>
        <v>Jan 1900</v>
      </c>
      <c r="N1532" s="34" t="str">
        <f t="shared" si="138"/>
        <v>1/1/9999</v>
      </c>
      <c r="O1532" s="8" t="str">
        <f>IF(ISERROR(VLOOKUP($I1532,Lookup!$H$2:$I$11,2,0)),"",VLOOKUP($I1532,Lookup!$H$2:$I$11,2,0))</f>
        <v/>
      </c>
      <c r="P1532" s="8">
        <f>COUNTIF(J$4:J1532,J1532)</f>
        <v>0</v>
      </c>
      <c r="Q1532" s="8">
        <f>COUNTIF(K$4:K1532,K1532)</f>
        <v>1</v>
      </c>
    </row>
    <row r="1533" spans="1:17" x14ac:dyDescent="0.25">
      <c r="A1533" s="35">
        <f t="shared" si="139"/>
        <v>0</v>
      </c>
      <c r="B1533" s="8">
        <f t="shared" si="140"/>
        <v>0</v>
      </c>
      <c r="C1533" s="8">
        <f t="shared" si="141"/>
        <v>0</v>
      </c>
      <c r="D1533" s="38">
        <f t="shared" si="142"/>
        <v>1</v>
      </c>
      <c r="E1533" s="39">
        <f t="shared" si="143"/>
        <v>0</v>
      </c>
      <c r="M1533" s="8" t="str">
        <f>VLOOKUP(MONTH($J1533),Lookup!$A$2:$B$13,2,0)&amp;" "&amp;YEAR($J1533)</f>
        <v>Jan 1900</v>
      </c>
      <c r="N1533" s="34" t="str">
        <f t="shared" si="138"/>
        <v>1/1/9999</v>
      </c>
      <c r="O1533" s="8" t="str">
        <f>IF(ISERROR(VLOOKUP($I1533,Lookup!$H$2:$I$11,2,0)),"",VLOOKUP($I1533,Lookup!$H$2:$I$11,2,0))</f>
        <v/>
      </c>
      <c r="P1533" s="8">
        <f>COUNTIF(J$4:J1533,J1533)</f>
        <v>0</v>
      </c>
      <c r="Q1533" s="8">
        <f>COUNTIF(K$4:K1533,K1533)</f>
        <v>1</v>
      </c>
    </row>
    <row r="1534" spans="1:17" x14ac:dyDescent="0.25">
      <c r="A1534" s="35">
        <f t="shared" si="139"/>
        <v>0</v>
      </c>
      <c r="B1534" s="8">
        <f t="shared" si="140"/>
        <v>0</v>
      </c>
      <c r="C1534" s="8">
        <f t="shared" si="141"/>
        <v>0</v>
      </c>
      <c r="D1534" s="38">
        <f t="shared" si="142"/>
        <v>1</v>
      </c>
      <c r="E1534" s="39">
        <f t="shared" si="143"/>
        <v>0</v>
      </c>
      <c r="M1534" s="8" t="str">
        <f>VLOOKUP(MONTH($J1534),Lookup!$A$2:$B$13,2,0)&amp;" "&amp;YEAR($J1534)</f>
        <v>Jan 1900</v>
      </c>
      <c r="N1534" s="34" t="str">
        <f t="shared" si="138"/>
        <v>1/1/9999</v>
      </c>
      <c r="O1534" s="8" t="str">
        <f>IF(ISERROR(VLOOKUP($I1534,Lookup!$H$2:$I$11,2,0)),"",VLOOKUP($I1534,Lookup!$H$2:$I$11,2,0))</f>
        <v/>
      </c>
      <c r="P1534" s="8">
        <f>COUNTIF(J$4:J1534,J1534)</f>
        <v>0</v>
      </c>
      <c r="Q1534" s="8">
        <f>COUNTIF(K$4:K1534,K1534)</f>
        <v>1</v>
      </c>
    </row>
    <row r="1535" spans="1:17" x14ac:dyDescent="0.25">
      <c r="A1535" s="35">
        <f t="shared" si="139"/>
        <v>0</v>
      </c>
      <c r="B1535" s="8">
        <f t="shared" si="140"/>
        <v>0</v>
      </c>
      <c r="C1535" s="8">
        <f t="shared" si="141"/>
        <v>0</v>
      </c>
      <c r="D1535" s="38">
        <f t="shared" si="142"/>
        <v>1</v>
      </c>
      <c r="E1535" s="39">
        <f t="shared" si="143"/>
        <v>0</v>
      </c>
      <c r="M1535" s="8" t="str">
        <f>VLOOKUP(MONTH($J1535),Lookup!$A$2:$B$13,2,0)&amp;" "&amp;YEAR($J1535)</f>
        <v>Jan 1900</v>
      </c>
      <c r="N1535" s="34" t="str">
        <f t="shared" si="138"/>
        <v>1/1/9999</v>
      </c>
      <c r="O1535" s="8" t="str">
        <f>IF(ISERROR(VLOOKUP($I1535,Lookup!$H$2:$I$11,2,0)),"",VLOOKUP($I1535,Lookup!$H$2:$I$11,2,0))</f>
        <v/>
      </c>
      <c r="P1535" s="8">
        <f>COUNTIF(J$4:J1535,J1535)</f>
        <v>0</v>
      </c>
      <c r="Q1535" s="8">
        <f>COUNTIF(K$4:K1535,K1535)</f>
        <v>1</v>
      </c>
    </row>
    <row r="1536" spans="1:17" x14ac:dyDescent="0.25">
      <c r="A1536" s="35">
        <f t="shared" si="139"/>
        <v>0</v>
      </c>
      <c r="B1536" s="8">
        <f t="shared" si="140"/>
        <v>0</v>
      </c>
      <c r="C1536" s="8">
        <f t="shared" si="141"/>
        <v>0</v>
      </c>
      <c r="D1536" s="38">
        <f t="shared" si="142"/>
        <v>1</v>
      </c>
      <c r="E1536" s="39">
        <f t="shared" si="143"/>
        <v>0</v>
      </c>
      <c r="M1536" s="8" t="str">
        <f>VLOOKUP(MONTH($J1536),Lookup!$A$2:$B$13,2,0)&amp;" "&amp;YEAR($J1536)</f>
        <v>Jan 1900</v>
      </c>
      <c r="N1536" s="34" t="str">
        <f t="shared" si="138"/>
        <v>1/1/9999</v>
      </c>
      <c r="O1536" s="8" t="str">
        <f>IF(ISERROR(VLOOKUP($I1536,Lookup!$H$2:$I$11,2,0)),"",VLOOKUP($I1536,Lookup!$H$2:$I$11,2,0))</f>
        <v/>
      </c>
      <c r="P1536" s="8">
        <f>COUNTIF(J$4:J1536,J1536)</f>
        <v>0</v>
      </c>
      <c r="Q1536" s="8">
        <f>COUNTIF(K$4:K1536,K1536)</f>
        <v>1</v>
      </c>
    </row>
    <row r="1537" spans="1:17" x14ac:dyDescent="0.25">
      <c r="A1537" s="35">
        <f t="shared" si="139"/>
        <v>0</v>
      </c>
      <c r="B1537" s="8">
        <f t="shared" si="140"/>
        <v>0</v>
      </c>
      <c r="C1537" s="8">
        <f t="shared" si="141"/>
        <v>0</v>
      </c>
      <c r="D1537" s="38">
        <f t="shared" si="142"/>
        <v>1</v>
      </c>
      <c r="E1537" s="39">
        <f t="shared" si="143"/>
        <v>0</v>
      </c>
      <c r="M1537" s="8" t="str">
        <f>VLOOKUP(MONTH($J1537),Lookup!$A$2:$B$13,2,0)&amp;" "&amp;YEAR($J1537)</f>
        <v>Jan 1900</v>
      </c>
      <c r="N1537" s="34" t="str">
        <f t="shared" si="138"/>
        <v>1/1/9999</v>
      </c>
      <c r="O1537" s="8" t="str">
        <f>IF(ISERROR(VLOOKUP($I1537,Lookup!$H$2:$I$11,2,0)),"",VLOOKUP($I1537,Lookup!$H$2:$I$11,2,0))</f>
        <v/>
      </c>
      <c r="P1537" s="8">
        <f>COUNTIF(J$4:J1537,J1537)</f>
        <v>0</v>
      </c>
      <c r="Q1537" s="8">
        <f>COUNTIF(K$4:K1537,K1537)</f>
        <v>1</v>
      </c>
    </row>
    <row r="1538" spans="1:17" x14ac:dyDescent="0.25">
      <c r="A1538" s="35">
        <f t="shared" si="139"/>
        <v>0</v>
      </c>
      <c r="B1538" s="8">
        <f t="shared" si="140"/>
        <v>0</v>
      </c>
      <c r="C1538" s="8">
        <f t="shared" si="141"/>
        <v>0</v>
      </c>
      <c r="D1538" s="38">
        <f t="shared" si="142"/>
        <v>1</v>
      </c>
      <c r="E1538" s="39">
        <f t="shared" si="143"/>
        <v>0</v>
      </c>
      <c r="M1538" s="8" t="str">
        <f>VLOOKUP(MONTH($J1538),Lookup!$A$2:$B$13,2,0)&amp;" "&amp;YEAR($J1538)</f>
        <v>Jan 1900</v>
      </c>
      <c r="N1538" s="34" t="str">
        <f t="shared" si="138"/>
        <v>1/1/9999</v>
      </c>
      <c r="O1538" s="8" t="str">
        <f>IF(ISERROR(VLOOKUP($I1538,Lookup!$H$2:$I$11,2,0)),"",VLOOKUP($I1538,Lookup!$H$2:$I$11,2,0))</f>
        <v/>
      </c>
      <c r="P1538" s="8">
        <f>COUNTIF(J$4:J1538,J1538)</f>
        <v>0</v>
      </c>
      <c r="Q1538" s="8">
        <f>COUNTIF(K$4:K1538,K1538)</f>
        <v>1</v>
      </c>
    </row>
    <row r="1539" spans="1:17" x14ac:dyDescent="0.25">
      <c r="A1539" s="35">
        <f t="shared" si="139"/>
        <v>0</v>
      </c>
      <c r="B1539" s="8">
        <f t="shared" si="140"/>
        <v>0</v>
      </c>
      <c r="C1539" s="8">
        <f t="shared" si="141"/>
        <v>0</v>
      </c>
      <c r="D1539" s="38">
        <f t="shared" si="142"/>
        <v>1</v>
      </c>
      <c r="E1539" s="39">
        <f t="shared" si="143"/>
        <v>0</v>
      </c>
      <c r="M1539" s="8" t="str">
        <f>VLOOKUP(MONTH($J1539),Lookup!$A$2:$B$13,2,0)&amp;" "&amp;YEAR($J1539)</f>
        <v>Jan 1900</v>
      </c>
      <c r="N1539" s="34" t="str">
        <f t="shared" si="138"/>
        <v>1/1/9999</v>
      </c>
      <c r="O1539" s="8" t="str">
        <f>IF(ISERROR(VLOOKUP($I1539,Lookup!$H$2:$I$11,2,0)),"",VLOOKUP($I1539,Lookup!$H$2:$I$11,2,0))</f>
        <v/>
      </c>
      <c r="P1539" s="8">
        <f>COUNTIF(J$4:J1539,J1539)</f>
        <v>0</v>
      </c>
      <c r="Q1539" s="8">
        <f>COUNTIF(K$4:K1539,K1539)</f>
        <v>1</v>
      </c>
    </row>
    <row r="1540" spans="1:17" x14ac:dyDescent="0.25">
      <c r="A1540" s="35">
        <f t="shared" si="139"/>
        <v>0</v>
      </c>
      <c r="B1540" s="8">
        <f t="shared" si="140"/>
        <v>0</v>
      </c>
      <c r="C1540" s="8">
        <f t="shared" si="141"/>
        <v>0</v>
      </c>
      <c r="D1540" s="38">
        <f t="shared" si="142"/>
        <v>1</v>
      </c>
      <c r="E1540" s="39">
        <f t="shared" si="143"/>
        <v>0</v>
      </c>
      <c r="M1540" s="8" t="str">
        <f>VLOOKUP(MONTH($J1540),Lookup!$A$2:$B$13,2,0)&amp;" "&amp;YEAR($J1540)</f>
        <v>Jan 1900</v>
      </c>
      <c r="N1540" s="34" t="str">
        <f t="shared" ref="N1540:N1603" si="144">IF(ISBLANK($J1540),"1/1/9999",J1540)</f>
        <v>1/1/9999</v>
      </c>
      <c r="O1540" s="8" t="str">
        <f>IF(ISERROR(VLOOKUP($I1540,Lookup!$H$2:$I$11,2,0)),"",VLOOKUP($I1540,Lookup!$H$2:$I$11,2,0))</f>
        <v/>
      </c>
      <c r="P1540" s="8">
        <f>COUNTIF(J$4:J1540,J1540)</f>
        <v>0</v>
      </c>
      <c r="Q1540" s="8">
        <f>COUNTIF(K$4:K1540,K1540)</f>
        <v>1</v>
      </c>
    </row>
    <row r="1541" spans="1:17" x14ac:dyDescent="0.25">
      <c r="A1541" s="35">
        <f t="shared" ref="A1541:A1604" si="145">K1541</f>
        <v>0</v>
      </c>
      <c r="B1541" s="8">
        <f t="shared" ref="B1541:B1604" si="146">J1541</f>
        <v>0</v>
      </c>
      <c r="C1541" s="8">
        <f t="shared" ref="C1541:C1604" si="147">L1541</f>
        <v>0</v>
      </c>
      <c r="D1541" s="38">
        <f t="shared" ref="D1541:D1604" si="148">SUM(A1541:C1541)+SUM(O1541:Q1541)</f>
        <v>1</v>
      </c>
      <c r="E1541" s="39">
        <f t="shared" ref="E1541:E1604" si="149">IF($D1541="","",COUNTIFS($F$4:$F$5000,$F1541,$D$4:$D$5000,"&gt;"&amp;$D1541))</f>
        <v>0</v>
      </c>
      <c r="M1541" s="8" t="str">
        <f>VLOOKUP(MONTH($J1541),Lookup!$A$2:$B$13,2,0)&amp;" "&amp;YEAR($J1541)</f>
        <v>Jan 1900</v>
      </c>
      <c r="N1541" s="34" t="str">
        <f t="shared" si="144"/>
        <v>1/1/9999</v>
      </c>
      <c r="O1541" s="8" t="str">
        <f>IF(ISERROR(VLOOKUP($I1541,Lookup!$H$2:$I$11,2,0)),"",VLOOKUP($I1541,Lookup!$H$2:$I$11,2,0))</f>
        <v/>
      </c>
      <c r="P1541" s="8">
        <f>COUNTIF(J$4:J1541,J1541)</f>
        <v>0</v>
      </c>
      <c r="Q1541" s="8">
        <f>COUNTIF(K$4:K1541,K1541)</f>
        <v>1</v>
      </c>
    </row>
    <row r="1542" spans="1:17" x14ac:dyDescent="0.25">
      <c r="A1542" s="35">
        <f t="shared" si="145"/>
        <v>0</v>
      </c>
      <c r="B1542" s="8">
        <f t="shared" si="146"/>
        <v>0</v>
      </c>
      <c r="C1542" s="8">
        <f t="shared" si="147"/>
        <v>0</v>
      </c>
      <c r="D1542" s="38">
        <f t="shared" si="148"/>
        <v>1</v>
      </c>
      <c r="E1542" s="39">
        <f t="shared" si="149"/>
        <v>0</v>
      </c>
      <c r="M1542" s="8" t="str">
        <f>VLOOKUP(MONTH($J1542),Lookup!$A$2:$B$13,2,0)&amp;" "&amp;YEAR($J1542)</f>
        <v>Jan 1900</v>
      </c>
      <c r="N1542" s="34" t="str">
        <f t="shared" si="144"/>
        <v>1/1/9999</v>
      </c>
      <c r="O1542" s="8" t="str">
        <f>IF(ISERROR(VLOOKUP($I1542,Lookup!$H$2:$I$11,2,0)),"",VLOOKUP($I1542,Lookup!$H$2:$I$11,2,0))</f>
        <v/>
      </c>
      <c r="P1542" s="8">
        <f>COUNTIF(J$4:J1542,J1542)</f>
        <v>0</v>
      </c>
      <c r="Q1542" s="8">
        <f>COUNTIF(K$4:K1542,K1542)</f>
        <v>1</v>
      </c>
    </row>
    <row r="1543" spans="1:17" x14ac:dyDescent="0.25">
      <c r="A1543" s="35">
        <f t="shared" si="145"/>
        <v>0</v>
      </c>
      <c r="B1543" s="8">
        <f t="shared" si="146"/>
        <v>0</v>
      </c>
      <c r="C1543" s="8">
        <f t="shared" si="147"/>
        <v>0</v>
      </c>
      <c r="D1543" s="38">
        <f t="shared" si="148"/>
        <v>1</v>
      </c>
      <c r="E1543" s="39">
        <f t="shared" si="149"/>
        <v>0</v>
      </c>
      <c r="M1543" s="8" t="str">
        <f>VLOOKUP(MONTH($J1543),Lookup!$A$2:$B$13,2,0)&amp;" "&amp;YEAR($J1543)</f>
        <v>Jan 1900</v>
      </c>
      <c r="N1543" s="34" t="str">
        <f t="shared" si="144"/>
        <v>1/1/9999</v>
      </c>
      <c r="O1543" s="8" t="str">
        <f>IF(ISERROR(VLOOKUP($I1543,Lookup!$H$2:$I$11,2,0)),"",VLOOKUP($I1543,Lookup!$H$2:$I$11,2,0))</f>
        <v/>
      </c>
      <c r="P1543" s="8">
        <f>COUNTIF(J$4:J1543,J1543)</f>
        <v>0</v>
      </c>
      <c r="Q1543" s="8">
        <f>COUNTIF(K$4:K1543,K1543)</f>
        <v>1</v>
      </c>
    </row>
    <row r="1544" spans="1:17" x14ac:dyDescent="0.25">
      <c r="A1544" s="35">
        <f t="shared" si="145"/>
        <v>0</v>
      </c>
      <c r="B1544" s="8">
        <f t="shared" si="146"/>
        <v>0</v>
      </c>
      <c r="C1544" s="8">
        <f t="shared" si="147"/>
        <v>0</v>
      </c>
      <c r="D1544" s="38">
        <f t="shared" si="148"/>
        <v>1</v>
      </c>
      <c r="E1544" s="39">
        <f t="shared" si="149"/>
        <v>0</v>
      </c>
      <c r="M1544" s="8" t="str">
        <f>VLOOKUP(MONTH($J1544),Lookup!$A$2:$B$13,2,0)&amp;" "&amp;YEAR($J1544)</f>
        <v>Jan 1900</v>
      </c>
      <c r="N1544" s="34" t="str">
        <f t="shared" si="144"/>
        <v>1/1/9999</v>
      </c>
      <c r="O1544" s="8" t="str">
        <f>IF(ISERROR(VLOOKUP($I1544,Lookup!$H$2:$I$11,2,0)),"",VLOOKUP($I1544,Lookup!$H$2:$I$11,2,0))</f>
        <v/>
      </c>
      <c r="P1544" s="8">
        <f>COUNTIF(J$4:J1544,J1544)</f>
        <v>0</v>
      </c>
      <c r="Q1544" s="8">
        <f>COUNTIF(K$4:K1544,K1544)</f>
        <v>1</v>
      </c>
    </row>
    <row r="1545" spans="1:17" x14ac:dyDescent="0.25">
      <c r="A1545" s="35">
        <f t="shared" si="145"/>
        <v>0</v>
      </c>
      <c r="B1545" s="8">
        <f t="shared" si="146"/>
        <v>0</v>
      </c>
      <c r="C1545" s="8">
        <f t="shared" si="147"/>
        <v>0</v>
      </c>
      <c r="D1545" s="38">
        <f t="shared" si="148"/>
        <v>1</v>
      </c>
      <c r="E1545" s="39">
        <f t="shared" si="149"/>
        <v>0</v>
      </c>
      <c r="M1545" s="8" t="str">
        <f>VLOOKUP(MONTH($J1545),Lookup!$A$2:$B$13,2,0)&amp;" "&amp;YEAR($J1545)</f>
        <v>Jan 1900</v>
      </c>
      <c r="N1545" s="34" t="str">
        <f t="shared" si="144"/>
        <v>1/1/9999</v>
      </c>
      <c r="O1545" s="8" t="str">
        <f>IF(ISERROR(VLOOKUP($I1545,Lookup!$H$2:$I$11,2,0)),"",VLOOKUP($I1545,Lookup!$H$2:$I$11,2,0))</f>
        <v/>
      </c>
      <c r="P1545" s="8">
        <f>COUNTIF(J$4:J1545,J1545)</f>
        <v>0</v>
      </c>
      <c r="Q1545" s="8">
        <f>COUNTIF(K$4:K1545,K1545)</f>
        <v>1</v>
      </c>
    </row>
    <row r="1546" spans="1:17" x14ac:dyDescent="0.25">
      <c r="A1546" s="35">
        <f t="shared" si="145"/>
        <v>0</v>
      </c>
      <c r="B1546" s="8">
        <f t="shared" si="146"/>
        <v>0</v>
      </c>
      <c r="C1546" s="8">
        <f t="shared" si="147"/>
        <v>0</v>
      </c>
      <c r="D1546" s="38">
        <f t="shared" si="148"/>
        <v>1</v>
      </c>
      <c r="E1546" s="39">
        <f t="shared" si="149"/>
        <v>0</v>
      </c>
      <c r="M1546" s="8" t="str">
        <f>VLOOKUP(MONTH($J1546),Lookup!$A$2:$B$13,2,0)&amp;" "&amp;YEAR($J1546)</f>
        <v>Jan 1900</v>
      </c>
      <c r="N1546" s="34" t="str">
        <f t="shared" si="144"/>
        <v>1/1/9999</v>
      </c>
      <c r="O1546" s="8" t="str">
        <f>IF(ISERROR(VLOOKUP($I1546,Lookup!$H$2:$I$11,2,0)),"",VLOOKUP($I1546,Lookup!$H$2:$I$11,2,0))</f>
        <v/>
      </c>
      <c r="P1546" s="8">
        <f>COUNTIF(J$4:J1546,J1546)</f>
        <v>0</v>
      </c>
      <c r="Q1546" s="8">
        <f>COUNTIF(K$4:K1546,K1546)</f>
        <v>1</v>
      </c>
    </row>
    <row r="1547" spans="1:17" x14ac:dyDescent="0.25">
      <c r="A1547" s="35">
        <f t="shared" si="145"/>
        <v>0</v>
      </c>
      <c r="B1547" s="8">
        <f t="shared" si="146"/>
        <v>0</v>
      </c>
      <c r="C1547" s="8">
        <f t="shared" si="147"/>
        <v>0</v>
      </c>
      <c r="D1547" s="38">
        <f t="shared" si="148"/>
        <v>1</v>
      </c>
      <c r="E1547" s="39">
        <f t="shared" si="149"/>
        <v>0</v>
      </c>
      <c r="M1547" s="8" t="str">
        <f>VLOOKUP(MONTH($J1547),Lookup!$A$2:$B$13,2,0)&amp;" "&amp;YEAR($J1547)</f>
        <v>Jan 1900</v>
      </c>
      <c r="N1547" s="34" t="str">
        <f t="shared" si="144"/>
        <v>1/1/9999</v>
      </c>
      <c r="O1547" s="8" t="str">
        <f>IF(ISERROR(VLOOKUP($I1547,Lookup!$H$2:$I$11,2,0)),"",VLOOKUP($I1547,Lookup!$H$2:$I$11,2,0))</f>
        <v/>
      </c>
      <c r="P1547" s="8">
        <f>COUNTIF(J$4:J1547,J1547)</f>
        <v>0</v>
      </c>
      <c r="Q1547" s="8">
        <f>COUNTIF(K$4:K1547,K1547)</f>
        <v>1</v>
      </c>
    </row>
    <row r="1548" spans="1:17" x14ac:dyDescent="0.25">
      <c r="A1548" s="35">
        <f t="shared" si="145"/>
        <v>0</v>
      </c>
      <c r="B1548" s="8">
        <f t="shared" si="146"/>
        <v>0</v>
      </c>
      <c r="C1548" s="8">
        <f t="shared" si="147"/>
        <v>0</v>
      </c>
      <c r="D1548" s="38">
        <f t="shared" si="148"/>
        <v>1</v>
      </c>
      <c r="E1548" s="39">
        <f t="shared" si="149"/>
        <v>0</v>
      </c>
      <c r="M1548" s="8" t="str">
        <f>VLOOKUP(MONTH($J1548),Lookup!$A$2:$B$13,2,0)&amp;" "&amp;YEAR($J1548)</f>
        <v>Jan 1900</v>
      </c>
      <c r="N1548" s="34" t="str">
        <f t="shared" si="144"/>
        <v>1/1/9999</v>
      </c>
      <c r="O1548" s="8" t="str">
        <f>IF(ISERROR(VLOOKUP($I1548,Lookup!$H$2:$I$11,2,0)),"",VLOOKUP($I1548,Lookup!$H$2:$I$11,2,0))</f>
        <v/>
      </c>
      <c r="P1548" s="8">
        <f>COUNTIF(J$4:J1548,J1548)</f>
        <v>0</v>
      </c>
      <c r="Q1548" s="8">
        <f>COUNTIF(K$4:K1548,K1548)</f>
        <v>1</v>
      </c>
    </row>
    <row r="1549" spans="1:17" x14ac:dyDescent="0.25">
      <c r="A1549" s="35">
        <f t="shared" si="145"/>
        <v>0</v>
      </c>
      <c r="B1549" s="8">
        <f t="shared" si="146"/>
        <v>0</v>
      </c>
      <c r="C1549" s="8">
        <f t="shared" si="147"/>
        <v>0</v>
      </c>
      <c r="D1549" s="38">
        <f t="shared" si="148"/>
        <v>1</v>
      </c>
      <c r="E1549" s="39">
        <f t="shared" si="149"/>
        <v>0</v>
      </c>
      <c r="M1549" s="8" t="str">
        <f>VLOOKUP(MONTH($J1549),Lookup!$A$2:$B$13,2,0)&amp;" "&amp;YEAR($J1549)</f>
        <v>Jan 1900</v>
      </c>
      <c r="N1549" s="34" t="str">
        <f t="shared" si="144"/>
        <v>1/1/9999</v>
      </c>
      <c r="O1549" s="8" t="str">
        <f>IF(ISERROR(VLOOKUP($I1549,Lookup!$H$2:$I$11,2,0)),"",VLOOKUP($I1549,Lookup!$H$2:$I$11,2,0))</f>
        <v/>
      </c>
      <c r="P1549" s="8">
        <f>COUNTIF(J$4:J1549,J1549)</f>
        <v>0</v>
      </c>
      <c r="Q1549" s="8">
        <f>COUNTIF(K$4:K1549,K1549)</f>
        <v>1</v>
      </c>
    </row>
    <row r="1550" spans="1:17" x14ac:dyDescent="0.25">
      <c r="A1550" s="35">
        <f t="shared" si="145"/>
        <v>0</v>
      </c>
      <c r="B1550" s="8">
        <f t="shared" si="146"/>
        <v>0</v>
      </c>
      <c r="C1550" s="8">
        <f t="shared" si="147"/>
        <v>0</v>
      </c>
      <c r="D1550" s="38">
        <f t="shared" si="148"/>
        <v>1</v>
      </c>
      <c r="E1550" s="39">
        <f t="shared" si="149"/>
        <v>0</v>
      </c>
      <c r="M1550" s="8" t="str">
        <f>VLOOKUP(MONTH($J1550),Lookup!$A$2:$B$13,2,0)&amp;" "&amp;YEAR($J1550)</f>
        <v>Jan 1900</v>
      </c>
      <c r="N1550" s="34" t="str">
        <f t="shared" si="144"/>
        <v>1/1/9999</v>
      </c>
      <c r="O1550" s="8" t="str">
        <f>IF(ISERROR(VLOOKUP($I1550,Lookup!$H$2:$I$11,2,0)),"",VLOOKUP($I1550,Lookup!$H$2:$I$11,2,0))</f>
        <v/>
      </c>
      <c r="P1550" s="8">
        <f>COUNTIF(J$4:J1550,J1550)</f>
        <v>0</v>
      </c>
      <c r="Q1550" s="8">
        <f>COUNTIF(K$4:K1550,K1550)</f>
        <v>1</v>
      </c>
    </row>
    <row r="1551" spans="1:17" x14ac:dyDescent="0.25">
      <c r="A1551" s="35">
        <f t="shared" si="145"/>
        <v>0</v>
      </c>
      <c r="B1551" s="8">
        <f t="shared" si="146"/>
        <v>0</v>
      </c>
      <c r="C1551" s="8">
        <f t="shared" si="147"/>
        <v>0</v>
      </c>
      <c r="D1551" s="38">
        <f t="shared" si="148"/>
        <v>1</v>
      </c>
      <c r="E1551" s="39">
        <f t="shared" si="149"/>
        <v>0</v>
      </c>
      <c r="M1551" s="8" t="str">
        <f>VLOOKUP(MONTH($J1551),Lookup!$A$2:$B$13,2,0)&amp;" "&amp;YEAR($J1551)</f>
        <v>Jan 1900</v>
      </c>
      <c r="N1551" s="34" t="str">
        <f t="shared" si="144"/>
        <v>1/1/9999</v>
      </c>
      <c r="O1551" s="8" t="str">
        <f>IF(ISERROR(VLOOKUP($I1551,Lookup!$H$2:$I$11,2,0)),"",VLOOKUP($I1551,Lookup!$H$2:$I$11,2,0))</f>
        <v/>
      </c>
      <c r="P1551" s="8">
        <f>COUNTIF(J$4:J1551,J1551)</f>
        <v>0</v>
      </c>
      <c r="Q1551" s="8">
        <f>COUNTIF(K$4:K1551,K1551)</f>
        <v>1</v>
      </c>
    </row>
    <row r="1552" spans="1:17" x14ac:dyDescent="0.25">
      <c r="A1552" s="35">
        <f t="shared" si="145"/>
        <v>0</v>
      </c>
      <c r="B1552" s="8">
        <f t="shared" si="146"/>
        <v>0</v>
      </c>
      <c r="C1552" s="8">
        <f t="shared" si="147"/>
        <v>0</v>
      </c>
      <c r="D1552" s="38">
        <f t="shared" si="148"/>
        <v>1</v>
      </c>
      <c r="E1552" s="39">
        <f t="shared" si="149"/>
        <v>0</v>
      </c>
      <c r="M1552" s="8" t="str">
        <f>VLOOKUP(MONTH($J1552),Lookup!$A$2:$B$13,2,0)&amp;" "&amp;YEAR($J1552)</f>
        <v>Jan 1900</v>
      </c>
      <c r="N1552" s="34" t="str">
        <f t="shared" si="144"/>
        <v>1/1/9999</v>
      </c>
      <c r="O1552" s="8" t="str">
        <f>IF(ISERROR(VLOOKUP($I1552,Lookup!$H$2:$I$11,2,0)),"",VLOOKUP($I1552,Lookup!$H$2:$I$11,2,0))</f>
        <v/>
      </c>
      <c r="P1552" s="8">
        <f>COUNTIF(J$4:J1552,J1552)</f>
        <v>0</v>
      </c>
      <c r="Q1552" s="8">
        <f>COUNTIF(K$4:K1552,K1552)</f>
        <v>1</v>
      </c>
    </row>
    <row r="1553" spans="1:17" x14ac:dyDescent="0.25">
      <c r="A1553" s="35">
        <f t="shared" si="145"/>
        <v>0</v>
      </c>
      <c r="B1553" s="8">
        <f t="shared" si="146"/>
        <v>0</v>
      </c>
      <c r="C1553" s="8">
        <f t="shared" si="147"/>
        <v>0</v>
      </c>
      <c r="D1553" s="38">
        <f t="shared" si="148"/>
        <v>1</v>
      </c>
      <c r="E1553" s="39">
        <f t="shared" si="149"/>
        <v>0</v>
      </c>
      <c r="M1553" s="8" t="str">
        <f>VLOOKUP(MONTH($J1553),Lookup!$A$2:$B$13,2,0)&amp;" "&amp;YEAR($J1553)</f>
        <v>Jan 1900</v>
      </c>
      <c r="N1553" s="34" t="str">
        <f t="shared" si="144"/>
        <v>1/1/9999</v>
      </c>
      <c r="O1553" s="8" t="str">
        <f>IF(ISERROR(VLOOKUP($I1553,Lookup!$H$2:$I$11,2,0)),"",VLOOKUP($I1553,Lookup!$H$2:$I$11,2,0))</f>
        <v/>
      </c>
      <c r="P1553" s="8">
        <f>COUNTIF(J$4:J1553,J1553)</f>
        <v>0</v>
      </c>
      <c r="Q1553" s="8">
        <f>COUNTIF(K$4:K1553,K1553)</f>
        <v>1</v>
      </c>
    </row>
    <row r="1554" spans="1:17" x14ac:dyDescent="0.25">
      <c r="A1554" s="35">
        <f t="shared" si="145"/>
        <v>0</v>
      </c>
      <c r="B1554" s="8">
        <f t="shared" si="146"/>
        <v>0</v>
      </c>
      <c r="C1554" s="8">
        <f t="shared" si="147"/>
        <v>0</v>
      </c>
      <c r="D1554" s="38">
        <f t="shared" si="148"/>
        <v>1</v>
      </c>
      <c r="E1554" s="39">
        <f t="shared" si="149"/>
        <v>0</v>
      </c>
      <c r="M1554" s="8" t="str">
        <f>VLOOKUP(MONTH($J1554),Lookup!$A$2:$B$13,2,0)&amp;" "&amp;YEAR($J1554)</f>
        <v>Jan 1900</v>
      </c>
      <c r="N1554" s="34" t="str">
        <f t="shared" si="144"/>
        <v>1/1/9999</v>
      </c>
      <c r="O1554" s="8" t="str">
        <f>IF(ISERROR(VLOOKUP($I1554,Lookup!$H$2:$I$11,2,0)),"",VLOOKUP($I1554,Lookup!$H$2:$I$11,2,0))</f>
        <v/>
      </c>
      <c r="P1554" s="8">
        <f>COUNTIF(J$4:J1554,J1554)</f>
        <v>0</v>
      </c>
      <c r="Q1554" s="8">
        <f>COUNTIF(K$4:K1554,K1554)</f>
        <v>1</v>
      </c>
    </row>
    <row r="1555" spans="1:17" x14ac:dyDescent="0.25">
      <c r="A1555" s="35">
        <f t="shared" si="145"/>
        <v>0</v>
      </c>
      <c r="B1555" s="8">
        <f t="shared" si="146"/>
        <v>0</v>
      </c>
      <c r="C1555" s="8">
        <f t="shared" si="147"/>
        <v>0</v>
      </c>
      <c r="D1555" s="38">
        <f t="shared" si="148"/>
        <v>1</v>
      </c>
      <c r="E1555" s="39">
        <f t="shared" si="149"/>
        <v>0</v>
      </c>
      <c r="M1555" s="8" t="str">
        <f>VLOOKUP(MONTH($J1555),Lookup!$A$2:$B$13,2,0)&amp;" "&amp;YEAR($J1555)</f>
        <v>Jan 1900</v>
      </c>
      <c r="N1555" s="34" t="str">
        <f t="shared" si="144"/>
        <v>1/1/9999</v>
      </c>
      <c r="O1555" s="8" t="str">
        <f>IF(ISERROR(VLOOKUP($I1555,Lookup!$H$2:$I$11,2,0)),"",VLOOKUP($I1555,Lookup!$H$2:$I$11,2,0))</f>
        <v/>
      </c>
      <c r="P1555" s="8">
        <f>COUNTIF(J$4:J1555,J1555)</f>
        <v>0</v>
      </c>
      <c r="Q1555" s="8">
        <f>COUNTIF(K$4:K1555,K1555)</f>
        <v>1</v>
      </c>
    </row>
    <row r="1556" spans="1:17" x14ac:dyDescent="0.25">
      <c r="A1556" s="35">
        <f t="shared" si="145"/>
        <v>0</v>
      </c>
      <c r="B1556" s="8">
        <f t="shared" si="146"/>
        <v>0</v>
      </c>
      <c r="C1556" s="8">
        <f t="shared" si="147"/>
        <v>0</v>
      </c>
      <c r="D1556" s="38">
        <f t="shared" si="148"/>
        <v>1</v>
      </c>
      <c r="E1556" s="39">
        <f t="shared" si="149"/>
        <v>0</v>
      </c>
      <c r="M1556" s="8" t="str">
        <f>VLOOKUP(MONTH($J1556),Lookup!$A$2:$B$13,2,0)&amp;" "&amp;YEAR($J1556)</f>
        <v>Jan 1900</v>
      </c>
      <c r="N1556" s="34" t="str">
        <f t="shared" si="144"/>
        <v>1/1/9999</v>
      </c>
      <c r="O1556" s="8" t="str">
        <f>IF(ISERROR(VLOOKUP($I1556,Lookup!$H$2:$I$11,2,0)),"",VLOOKUP($I1556,Lookup!$H$2:$I$11,2,0))</f>
        <v/>
      </c>
      <c r="P1556" s="8">
        <f>COUNTIF(J$4:J1556,J1556)</f>
        <v>0</v>
      </c>
      <c r="Q1556" s="8">
        <f>COUNTIF(K$4:K1556,K1556)</f>
        <v>1</v>
      </c>
    </row>
    <row r="1557" spans="1:17" x14ac:dyDescent="0.25">
      <c r="A1557" s="35">
        <f t="shared" si="145"/>
        <v>0</v>
      </c>
      <c r="B1557" s="8">
        <f t="shared" si="146"/>
        <v>0</v>
      </c>
      <c r="C1557" s="8">
        <f t="shared" si="147"/>
        <v>0</v>
      </c>
      <c r="D1557" s="38">
        <f t="shared" si="148"/>
        <v>1</v>
      </c>
      <c r="E1557" s="39">
        <f t="shared" si="149"/>
        <v>0</v>
      </c>
      <c r="M1557" s="8" t="str">
        <f>VLOOKUP(MONTH($J1557),Lookup!$A$2:$B$13,2,0)&amp;" "&amp;YEAR($J1557)</f>
        <v>Jan 1900</v>
      </c>
      <c r="N1557" s="34" t="str">
        <f t="shared" si="144"/>
        <v>1/1/9999</v>
      </c>
      <c r="O1557" s="8" t="str">
        <f>IF(ISERROR(VLOOKUP($I1557,Lookup!$H$2:$I$11,2,0)),"",VLOOKUP($I1557,Lookup!$H$2:$I$11,2,0))</f>
        <v/>
      </c>
      <c r="P1557" s="8">
        <f>COUNTIF(J$4:J1557,J1557)</f>
        <v>0</v>
      </c>
      <c r="Q1557" s="8">
        <f>COUNTIF(K$4:K1557,K1557)</f>
        <v>1</v>
      </c>
    </row>
    <row r="1558" spans="1:17" x14ac:dyDescent="0.25">
      <c r="A1558" s="35">
        <f t="shared" si="145"/>
        <v>0</v>
      </c>
      <c r="B1558" s="8">
        <f t="shared" si="146"/>
        <v>0</v>
      </c>
      <c r="C1558" s="8">
        <f t="shared" si="147"/>
        <v>0</v>
      </c>
      <c r="D1558" s="38">
        <f t="shared" si="148"/>
        <v>1</v>
      </c>
      <c r="E1558" s="39">
        <f t="shared" si="149"/>
        <v>0</v>
      </c>
      <c r="M1558" s="8" t="str">
        <f>VLOOKUP(MONTH($J1558),Lookup!$A$2:$B$13,2,0)&amp;" "&amp;YEAR($J1558)</f>
        <v>Jan 1900</v>
      </c>
      <c r="N1558" s="34" t="str">
        <f t="shared" si="144"/>
        <v>1/1/9999</v>
      </c>
      <c r="O1558" s="8" t="str">
        <f>IF(ISERROR(VLOOKUP($I1558,Lookup!$H$2:$I$11,2,0)),"",VLOOKUP($I1558,Lookup!$H$2:$I$11,2,0))</f>
        <v/>
      </c>
      <c r="P1558" s="8">
        <f>COUNTIF(J$4:J1558,J1558)</f>
        <v>0</v>
      </c>
      <c r="Q1558" s="8">
        <f>COUNTIF(K$4:K1558,K1558)</f>
        <v>1</v>
      </c>
    </row>
    <row r="1559" spans="1:17" x14ac:dyDescent="0.25">
      <c r="A1559" s="35">
        <f t="shared" si="145"/>
        <v>0</v>
      </c>
      <c r="B1559" s="8">
        <f t="shared" si="146"/>
        <v>0</v>
      </c>
      <c r="C1559" s="8">
        <f t="shared" si="147"/>
        <v>0</v>
      </c>
      <c r="D1559" s="38">
        <f t="shared" si="148"/>
        <v>1</v>
      </c>
      <c r="E1559" s="39">
        <f t="shared" si="149"/>
        <v>0</v>
      </c>
      <c r="M1559" s="8" t="str">
        <f>VLOOKUP(MONTH($J1559),Lookup!$A$2:$B$13,2,0)&amp;" "&amp;YEAR($J1559)</f>
        <v>Jan 1900</v>
      </c>
      <c r="N1559" s="34" t="str">
        <f t="shared" si="144"/>
        <v>1/1/9999</v>
      </c>
      <c r="O1559" s="8" t="str">
        <f>IF(ISERROR(VLOOKUP($I1559,Lookup!$H$2:$I$11,2,0)),"",VLOOKUP($I1559,Lookup!$H$2:$I$11,2,0))</f>
        <v/>
      </c>
      <c r="P1559" s="8">
        <f>COUNTIF(J$4:J1559,J1559)</f>
        <v>0</v>
      </c>
      <c r="Q1559" s="8">
        <f>COUNTIF(K$4:K1559,K1559)</f>
        <v>1</v>
      </c>
    </row>
    <row r="1560" spans="1:17" x14ac:dyDescent="0.25">
      <c r="A1560" s="35">
        <f t="shared" si="145"/>
        <v>0</v>
      </c>
      <c r="B1560" s="8">
        <f t="shared" si="146"/>
        <v>0</v>
      </c>
      <c r="C1560" s="8">
        <f t="shared" si="147"/>
        <v>0</v>
      </c>
      <c r="D1560" s="38">
        <f t="shared" si="148"/>
        <v>1</v>
      </c>
      <c r="E1560" s="39">
        <f t="shared" si="149"/>
        <v>0</v>
      </c>
      <c r="M1560" s="8" t="str">
        <f>VLOOKUP(MONTH($J1560),Lookup!$A$2:$B$13,2,0)&amp;" "&amp;YEAR($J1560)</f>
        <v>Jan 1900</v>
      </c>
      <c r="N1560" s="34" t="str">
        <f t="shared" si="144"/>
        <v>1/1/9999</v>
      </c>
      <c r="O1560" s="8" t="str">
        <f>IF(ISERROR(VLOOKUP($I1560,Lookup!$H$2:$I$11,2,0)),"",VLOOKUP($I1560,Lookup!$H$2:$I$11,2,0))</f>
        <v/>
      </c>
      <c r="P1560" s="8">
        <f>COUNTIF(J$4:J1560,J1560)</f>
        <v>0</v>
      </c>
      <c r="Q1560" s="8">
        <f>COUNTIF(K$4:K1560,K1560)</f>
        <v>1</v>
      </c>
    </row>
    <row r="1561" spans="1:17" x14ac:dyDescent="0.25">
      <c r="A1561" s="35">
        <f t="shared" si="145"/>
        <v>0</v>
      </c>
      <c r="B1561" s="8">
        <f t="shared" si="146"/>
        <v>0</v>
      </c>
      <c r="C1561" s="8">
        <f t="shared" si="147"/>
        <v>0</v>
      </c>
      <c r="D1561" s="38">
        <f t="shared" si="148"/>
        <v>1</v>
      </c>
      <c r="E1561" s="39">
        <f t="shared" si="149"/>
        <v>0</v>
      </c>
      <c r="M1561" s="8" t="str">
        <f>VLOOKUP(MONTH($J1561),Lookup!$A$2:$B$13,2,0)&amp;" "&amp;YEAR($J1561)</f>
        <v>Jan 1900</v>
      </c>
      <c r="N1561" s="34" t="str">
        <f t="shared" si="144"/>
        <v>1/1/9999</v>
      </c>
      <c r="O1561" s="8" t="str">
        <f>IF(ISERROR(VLOOKUP($I1561,Lookup!$H$2:$I$11,2,0)),"",VLOOKUP($I1561,Lookup!$H$2:$I$11,2,0))</f>
        <v/>
      </c>
      <c r="P1561" s="8">
        <f>COUNTIF(J$4:J1561,J1561)</f>
        <v>0</v>
      </c>
      <c r="Q1561" s="8">
        <f>COUNTIF(K$4:K1561,K1561)</f>
        <v>1</v>
      </c>
    </row>
    <row r="1562" spans="1:17" x14ac:dyDescent="0.25">
      <c r="A1562" s="35">
        <f t="shared" si="145"/>
        <v>0</v>
      </c>
      <c r="B1562" s="8">
        <f t="shared" si="146"/>
        <v>0</v>
      </c>
      <c r="C1562" s="8">
        <f t="shared" si="147"/>
        <v>0</v>
      </c>
      <c r="D1562" s="38">
        <f t="shared" si="148"/>
        <v>1</v>
      </c>
      <c r="E1562" s="39">
        <f t="shared" si="149"/>
        <v>0</v>
      </c>
      <c r="M1562" s="8" t="str">
        <f>VLOOKUP(MONTH($J1562),Lookup!$A$2:$B$13,2,0)&amp;" "&amp;YEAR($J1562)</f>
        <v>Jan 1900</v>
      </c>
      <c r="N1562" s="34" t="str">
        <f t="shared" si="144"/>
        <v>1/1/9999</v>
      </c>
      <c r="O1562" s="8" t="str">
        <f>IF(ISERROR(VLOOKUP($I1562,Lookup!$H$2:$I$11,2,0)),"",VLOOKUP($I1562,Lookup!$H$2:$I$11,2,0))</f>
        <v/>
      </c>
      <c r="P1562" s="8">
        <f>COUNTIF(J$4:J1562,J1562)</f>
        <v>0</v>
      </c>
      <c r="Q1562" s="8">
        <f>COUNTIF(K$4:K1562,K1562)</f>
        <v>1</v>
      </c>
    </row>
    <row r="1563" spans="1:17" x14ac:dyDescent="0.25">
      <c r="A1563" s="35">
        <f t="shared" si="145"/>
        <v>0</v>
      </c>
      <c r="B1563" s="8">
        <f t="shared" si="146"/>
        <v>0</v>
      </c>
      <c r="C1563" s="8">
        <f t="shared" si="147"/>
        <v>0</v>
      </c>
      <c r="D1563" s="38">
        <f t="shared" si="148"/>
        <v>1</v>
      </c>
      <c r="E1563" s="39">
        <f t="shared" si="149"/>
        <v>0</v>
      </c>
      <c r="M1563" s="8" t="str">
        <f>VLOOKUP(MONTH($J1563),Lookup!$A$2:$B$13,2,0)&amp;" "&amp;YEAR($J1563)</f>
        <v>Jan 1900</v>
      </c>
      <c r="N1563" s="34" t="str">
        <f t="shared" si="144"/>
        <v>1/1/9999</v>
      </c>
      <c r="O1563" s="8" t="str">
        <f>IF(ISERROR(VLOOKUP($I1563,Lookup!$H$2:$I$11,2,0)),"",VLOOKUP($I1563,Lookup!$H$2:$I$11,2,0))</f>
        <v/>
      </c>
      <c r="P1563" s="8">
        <f>COUNTIF(J$4:J1563,J1563)</f>
        <v>0</v>
      </c>
      <c r="Q1563" s="8">
        <f>COUNTIF(K$4:K1563,K1563)</f>
        <v>1</v>
      </c>
    </row>
    <row r="1564" spans="1:17" x14ac:dyDescent="0.25">
      <c r="A1564" s="35">
        <f t="shared" si="145"/>
        <v>0</v>
      </c>
      <c r="B1564" s="8">
        <f t="shared" si="146"/>
        <v>0</v>
      </c>
      <c r="C1564" s="8">
        <f t="shared" si="147"/>
        <v>0</v>
      </c>
      <c r="D1564" s="38">
        <f t="shared" si="148"/>
        <v>1</v>
      </c>
      <c r="E1564" s="39">
        <f t="shared" si="149"/>
        <v>0</v>
      </c>
      <c r="M1564" s="8" t="str">
        <f>VLOOKUP(MONTH($J1564),Lookup!$A$2:$B$13,2,0)&amp;" "&amp;YEAR($J1564)</f>
        <v>Jan 1900</v>
      </c>
      <c r="N1564" s="34" t="str">
        <f t="shared" si="144"/>
        <v>1/1/9999</v>
      </c>
      <c r="O1564" s="8" t="str">
        <f>IF(ISERROR(VLOOKUP($I1564,Lookup!$H$2:$I$11,2,0)),"",VLOOKUP($I1564,Lookup!$H$2:$I$11,2,0))</f>
        <v/>
      </c>
      <c r="P1564" s="8">
        <f>COUNTIF(J$4:J1564,J1564)</f>
        <v>0</v>
      </c>
      <c r="Q1564" s="8">
        <f>COUNTIF(K$4:K1564,K1564)</f>
        <v>1</v>
      </c>
    </row>
    <row r="1565" spans="1:17" x14ac:dyDescent="0.25">
      <c r="A1565" s="35">
        <f t="shared" si="145"/>
        <v>0</v>
      </c>
      <c r="B1565" s="8">
        <f t="shared" si="146"/>
        <v>0</v>
      </c>
      <c r="C1565" s="8">
        <f t="shared" si="147"/>
        <v>0</v>
      </c>
      <c r="D1565" s="38">
        <f t="shared" si="148"/>
        <v>1</v>
      </c>
      <c r="E1565" s="39">
        <f t="shared" si="149"/>
        <v>0</v>
      </c>
      <c r="M1565" s="8" t="str">
        <f>VLOOKUP(MONTH($J1565),Lookup!$A$2:$B$13,2,0)&amp;" "&amp;YEAR($J1565)</f>
        <v>Jan 1900</v>
      </c>
      <c r="N1565" s="34" t="str">
        <f t="shared" si="144"/>
        <v>1/1/9999</v>
      </c>
      <c r="O1565" s="8" t="str">
        <f>IF(ISERROR(VLOOKUP($I1565,Lookup!$H$2:$I$11,2,0)),"",VLOOKUP($I1565,Lookup!$H$2:$I$11,2,0))</f>
        <v/>
      </c>
      <c r="P1565" s="8">
        <f>COUNTIF(J$4:J1565,J1565)</f>
        <v>0</v>
      </c>
      <c r="Q1565" s="8">
        <f>COUNTIF(K$4:K1565,K1565)</f>
        <v>1</v>
      </c>
    </row>
    <row r="1566" spans="1:17" x14ac:dyDescent="0.25">
      <c r="A1566" s="35">
        <f t="shared" si="145"/>
        <v>0</v>
      </c>
      <c r="B1566" s="8">
        <f t="shared" si="146"/>
        <v>0</v>
      </c>
      <c r="C1566" s="8">
        <f t="shared" si="147"/>
        <v>0</v>
      </c>
      <c r="D1566" s="38">
        <f t="shared" si="148"/>
        <v>1</v>
      </c>
      <c r="E1566" s="39">
        <f t="shared" si="149"/>
        <v>0</v>
      </c>
      <c r="M1566" s="8" t="str">
        <f>VLOOKUP(MONTH($J1566),Lookup!$A$2:$B$13,2,0)&amp;" "&amp;YEAR($J1566)</f>
        <v>Jan 1900</v>
      </c>
      <c r="N1566" s="34" t="str">
        <f t="shared" si="144"/>
        <v>1/1/9999</v>
      </c>
      <c r="O1566" s="8" t="str">
        <f>IF(ISERROR(VLOOKUP($I1566,Lookup!$H$2:$I$11,2,0)),"",VLOOKUP($I1566,Lookup!$H$2:$I$11,2,0))</f>
        <v/>
      </c>
      <c r="P1566" s="8">
        <f>COUNTIF(J$4:J1566,J1566)</f>
        <v>0</v>
      </c>
      <c r="Q1566" s="8">
        <f>COUNTIF(K$4:K1566,K1566)</f>
        <v>1</v>
      </c>
    </row>
    <row r="1567" spans="1:17" x14ac:dyDescent="0.25">
      <c r="A1567" s="35">
        <f t="shared" si="145"/>
        <v>0</v>
      </c>
      <c r="B1567" s="8">
        <f t="shared" si="146"/>
        <v>0</v>
      </c>
      <c r="C1567" s="8">
        <f t="shared" si="147"/>
        <v>0</v>
      </c>
      <c r="D1567" s="38">
        <f t="shared" si="148"/>
        <v>1</v>
      </c>
      <c r="E1567" s="39">
        <f t="shared" si="149"/>
        <v>0</v>
      </c>
      <c r="M1567" s="8" t="str">
        <f>VLOOKUP(MONTH($J1567),Lookup!$A$2:$B$13,2,0)&amp;" "&amp;YEAR($J1567)</f>
        <v>Jan 1900</v>
      </c>
      <c r="N1567" s="34" t="str">
        <f t="shared" si="144"/>
        <v>1/1/9999</v>
      </c>
      <c r="O1567" s="8" t="str">
        <f>IF(ISERROR(VLOOKUP($I1567,Lookup!$H$2:$I$11,2,0)),"",VLOOKUP($I1567,Lookup!$H$2:$I$11,2,0))</f>
        <v/>
      </c>
      <c r="P1567" s="8">
        <f>COUNTIF(J$4:J1567,J1567)</f>
        <v>0</v>
      </c>
      <c r="Q1567" s="8">
        <f>COUNTIF(K$4:K1567,K1567)</f>
        <v>1</v>
      </c>
    </row>
    <row r="1568" spans="1:17" x14ac:dyDescent="0.25">
      <c r="A1568" s="35">
        <f t="shared" si="145"/>
        <v>0</v>
      </c>
      <c r="B1568" s="8">
        <f t="shared" si="146"/>
        <v>0</v>
      </c>
      <c r="C1568" s="8">
        <f t="shared" si="147"/>
        <v>0</v>
      </c>
      <c r="D1568" s="38">
        <f t="shared" si="148"/>
        <v>1</v>
      </c>
      <c r="E1568" s="39">
        <f t="shared" si="149"/>
        <v>0</v>
      </c>
      <c r="M1568" s="8" t="str">
        <f>VLOOKUP(MONTH($J1568),Lookup!$A$2:$B$13,2,0)&amp;" "&amp;YEAR($J1568)</f>
        <v>Jan 1900</v>
      </c>
      <c r="N1568" s="34" t="str">
        <f t="shared" si="144"/>
        <v>1/1/9999</v>
      </c>
      <c r="O1568" s="8" t="str">
        <f>IF(ISERROR(VLOOKUP($I1568,Lookup!$H$2:$I$11,2,0)),"",VLOOKUP($I1568,Lookup!$H$2:$I$11,2,0))</f>
        <v/>
      </c>
      <c r="P1568" s="8">
        <f>COUNTIF(J$4:J1568,J1568)</f>
        <v>0</v>
      </c>
      <c r="Q1568" s="8">
        <f>COUNTIF(K$4:K1568,K1568)</f>
        <v>1</v>
      </c>
    </row>
    <row r="1569" spans="1:17" x14ac:dyDescent="0.25">
      <c r="A1569" s="35">
        <f t="shared" si="145"/>
        <v>0</v>
      </c>
      <c r="B1569" s="8">
        <f t="shared" si="146"/>
        <v>0</v>
      </c>
      <c r="C1569" s="8">
        <f t="shared" si="147"/>
        <v>0</v>
      </c>
      <c r="D1569" s="38">
        <f t="shared" si="148"/>
        <v>1</v>
      </c>
      <c r="E1569" s="39">
        <f t="shared" si="149"/>
        <v>0</v>
      </c>
      <c r="M1569" s="8" t="str">
        <f>VLOOKUP(MONTH($J1569),Lookup!$A$2:$B$13,2,0)&amp;" "&amp;YEAR($J1569)</f>
        <v>Jan 1900</v>
      </c>
      <c r="N1569" s="34" t="str">
        <f t="shared" si="144"/>
        <v>1/1/9999</v>
      </c>
      <c r="O1569" s="8" t="str">
        <f>IF(ISERROR(VLOOKUP($I1569,Lookup!$H$2:$I$11,2,0)),"",VLOOKUP($I1569,Lookup!$H$2:$I$11,2,0))</f>
        <v/>
      </c>
      <c r="P1569" s="8">
        <f>COUNTIF(J$4:J1569,J1569)</f>
        <v>0</v>
      </c>
      <c r="Q1569" s="8">
        <f>COUNTIF(K$4:K1569,K1569)</f>
        <v>1</v>
      </c>
    </row>
    <row r="1570" spans="1:17" x14ac:dyDescent="0.25">
      <c r="A1570" s="35">
        <f t="shared" si="145"/>
        <v>0</v>
      </c>
      <c r="B1570" s="8">
        <f t="shared" si="146"/>
        <v>0</v>
      </c>
      <c r="C1570" s="8">
        <f t="shared" si="147"/>
        <v>0</v>
      </c>
      <c r="D1570" s="38">
        <f t="shared" si="148"/>
        <v>1</v>
      </c>
      <c r="E1570" s="39">
        <f t="shared" si="149"/>
        <v>0</v>
      </c>
      <c r="M1570" s="8" t="str">
        <f>VLOOKUP(MONTH($J1570),Lookup!$A$2:$B$13,2,0)&amp;" "&amp;YEAR($J1570)</f>
        <v>Jan 1900</v>
      </c>
      <c r="N1570" s="34" t="str">
        <f t="shared" si="144"/>
        <v>1/1/9999</v>
      </c>
      <c r="O1570" s="8" t="str">
        <f>IF(ISERROR(VLOOKUP($I1570,Lookup!$H$2:$I$11,2,0)),"",VLOOKUP($I1570,Lookup!$H$2:$I$11,2,0))</f>
        <v/>
      </c>
      <c r="P1570" s="8">
        <f>COUNTIF(J$4:J1570,J1570)</f>
        <v>0</v>
      </c>
      <c r="Q1570" s="8">
        <f>COUNTIF(K$4:K1570,K1570)</f>
        <v>1</v>
      </c>
    </row>
    <row r="1571" spans="1:17" x14ac:dyDescent="0.25">
      <c r="A1571" s="35">
        <f t="shared" si="145"/>
        <v>0</v>
      </c>
      <c r="B1571" s="8">
        <f t="shared" si="146"/>
        <v>0</v>
      </c>
      <c r="C1571" s="8">
        <f t="shared" si="147"/>
        <v>0</v>
      </c>
      <c r="D1571" s="38">
        <f t="shared" si="148"/>
        <v>1</v>
      </c>
      <c r="E1571" s="39">
        <f t="shared" si="149"/>
        <v>0</v>
      </c>
      <c r="M1571" s="8" t="str">
        <f>VLOOKUP(MONTH($J1571),Lookup!$A$2:$B$13,2,0)&amp;" "&amp;YEAR($J1571)</f>
        <v>Jan 1900</v>
      </c>
      <c r="N1571" s="34" t="str">
        <f t="shared" si="144"/>
        <v>1/1/9999</v>
      </c>
      <c r="O1571" s="8" t="str">
        <f>IF(ISERROR(VLOOKUP($I1571,Lookup!$H$2:$I$11,2,0)),"",VLOOKUP($I1571,Lookup!$H$2:$I$11,2,0))</f>
        <v/>
      </c>
      <c r="P1571" s="8">
        <f>COUNTIF(J$4:J1571,J1571)</f>
        <v>0</v>
      </c>
      <c r="Q1571" s="8">
        <f>COUNTIF(K$4:K1571,K1571)</f>
        <v>1</v>
      </c>
    </row>
    <row r="1572" spans="1:17" x14ac:dyDescent="0.25">
      <c r="A1572" s="35">
        <f t="shared" si="145"/>
        <v>0</v>
      </c>
      <c r="B1572" s="8">
        <f t="shared" si="146"/>
        <v>0</v>
      </c>
      <c r="C1572" s="8">
        <f t="shared" si="147"/>
        <v>0</v>
      </c>
      <c r="D1572" s="38">
        <f t="shared" si="148"/>
        <v>1</v>
      </c>
      <c r="E1572" s="39">
        <f t="shared" si="149"/>
        <v>0</v>
      </c>
      <c r="M1572" s="8" t="str">
        <f>VLOOKUP(MONTH($J1572),Lookup!$A$2:$B$13,2,0)&amp;" "&amp;YEAR($J1572)</f>
        <v>Jan 1900</v>
      </c>
      <c r="N1572" s="34" t="str">
        <f t="shared" si="144"/>
        <v>1/1/9999</v>
      </c>
      <c r="O1572" s="8" t="str">
        <f>IF(ISERROR(VLOOKUP($I1572,Lookup!$H$2:$I$11,2,0)),"",VLOOKUP($I1572,Lookup!$H$2:$I$11,2,0))</f>
        <v/>
      </c>
      <c r="P1572" s="8">
        <f>COUNTIF(J$4:J1572,J1572)</f>
        <v>0</v>
      </c>
      <c r="Q1572" s="8">
        <f>COUNTIF(K$4:K1572,K1572)</f>
        <v>1</v>
      </c>
    </row>
    <row r="1573" spans="1:17" x14ac:dyDescent="0.25">
      <c r="A1573" s="35">
        <f t="shared" si="145"/>
        <v>0</v>
      </c>
      <c r="B1573" s="8">
        <f t="shared" si="146"/>
        <v>0</v>
      </c>
      <c r="C1573" s="8">
        <f t="shared" si="147"/>
        <v>0</v>
      </c>
      <c r="D1573" s="38">
        <f t="shared" si="148"/>
        <v>1</v>
      </c>
      <c r="E1573" s="39">
        <f t="shared" si="149"/>
        <v>0</v>
      </c>
      <c r="M1573" s="8" t="str">
        <f>VLOOKUP(MONTH($J1573),Lookup!$A$2:$B$13,2,0)&amp;" "&amp;YEAR($J1573)</f>
        <v>Jan 1900</v>
      </c>
      <c r="N1573" s="34" t="str">
        <f t="shared" si="144"/>
        <v>1/1/9999</v>
      </c>
      <c r="O1573" s="8" t="str">
        <f>IF(ISERROR(VLOOKUP($I1573,Lookup!$H$2:$I$11,2,0)),"",VLOOKUP($I1573,Lookup!$H$2:$I$11,2,0))</f>
        <v/>
      </c>
      <c r="P1573" s="8">
        <f>COUNTIF(J$4:J1573,J1573)</f>
        <v>0</v>
      </c>
      <c r="Q1573" s="8">
        <f>COUNTIF(K$4:K1573,K1573)</f>
        <v>1</v>
      </c>
    </row>
    <row r="1574" spans="1:17" x14ac:dyDescent="0.25">
      <c r="A1574" s="35">
        <f t="shared" si="145"/>
        <v>0</v>
      </c>
      <c r="B1574" s="8">
        <f t="shared" si="146"/>
        <v>0</v>
      </c>
      <c r="C1574" s="8">
        <f t="shared" si="147"/>
        <v>0</v>
      </c>
      <c r="D1574" s="38">
        <f t="shared" si="148"/>
        <v>1</v>
      </c>
      <c r="E1574" s="39">
        <f t="shared" si="149"/>
        <v>0</v>
      </c>
      <c r="M1574" s="8" t="str">
        <f>VLOOKUP(MONTH($J1574),Lookup!$A$2:$B$13,2,0)&amp;" "&amp;YEAR($J1574)</f>
        <v>Jan 1900</v>
      </c>
      <c r="N1574" s="34" t="str">
        <f t="shared" si="144"/>
        <v>1/1/9999</v>
      </c>
      <c r="O1574" s="8" t="str">
        <f>IF(ISERROR(VLOOKUP($I1574,Lookup!$H$2:$I$11,2,0)),"",VLOOKUP($I1574,Lookup!$H$2:$I$11,2,0))</f>
        <v/>
      </c>
      <c r="P1574" s="8">
        <f>COUNTIF(J$4:J1574,J1574)</f>
        <v>0</v>
      </c>
      <c r="Q1574" s="8">
        <f>COUNTIF(K$4:K1574,K1574)</f>
        <v>1</v>
      </c>
    </row>
    <row r="1575" spans="1:17" x14ac:dyDescent="0.25">
      <c r="A1575" s="35">
        <f t="shared" si="145"/>
        <v>0</v>
      </c>
      <c r="B1575" s="8">
        <f t="shared" si="146"/>
        <v>0</v>
      </c>
      <c r="C1575" s="8">
        <f t="shared" si="147"/>
        <v>0</v>
      </c>
      <c r="D1575" s="38">
        <f t="shared" si="148"/>
        <v>1</v>
      </c>
      <c r="E1575" s="39">
        <f t="shared" si="149"/>
        <v>0</v>
      </c>
      <c r="M1575" s="8" t="str">
        <f>VLOOKUP(MONTH($J1575),Lookup!$A$2:$B$13,2,0)&amp;" "&amp;YEAR($J1575)</f>
        <v>Jan 1900</v>
      </c>
      <c r="N1575" s="34" t="str">
        <f t="shared" si="144"/>
        <v>1/1/9999</v>
      </c>
      <c r="O1575" s="8" t="str">
        <f>IF(ISERROR(VLOOKUP($I1575,Lookup!$H$2:$I$11,2,0)),"",VLOOKUP($I1575,Lookup!$H$2:$I$11,2,0))</f>
        <v/>
      </c>
      <c r="P1575" s="8">
        <f>COUNTIF(J$4:J1575,J1575)</f>
        <v>0</v>
      </c>
      <c r="Q1575" s="8">
        <f>COUNTIF(K$4:K1575,K1575)</f>
        <v>1</v>
      </c>
    </row>
    <row r="1576" spans="1:17" x14ac:dyDescent="0.25">
      <c r="A1576" s="35">
        <f t="shared" si="145"/>
        <v>0</v>
      </c>
      <c r="B1576" s="8">
        <f t="shared" si="146"/>
        <v>0</v>
      </c>
      <c r="C1576" s="8">
        <f t="shared" si="147"/>
        <v>0</v>
      </c>
      <c r="D1576" s="38">
        <f t="shared" si="148"/>
        <v>1</v>
      </c>
      <c r="E1576" s="39">
        <f t="shared" si="149"/>
        <v>0</v>
      </c>
      <c r="M1576" s="8" t="str">
        <f>VLOOKUP(MONTH($J1576),Lookup!$A$2:$B$13,2,0)&amp;" "&amp;YEAR($J1576)</f>
        <v>Jan 1900</v>
      </c>
      <c r="N1576" s="34" t="str">
        <f t="shared" si="144"/>
        <v>1/1/9999</v>
      </c>
      <c r="O1576" s="8" t="str">
        <f>IF(ISERROR(VLOOKUP($I1576,Lookup!$H$2:$I$11,2,0)),"",VLOOKUP($I1576,Lookup!$H$2:$I$11,2,0))</f>
        <v/>
      </c>
      <c r="P1576" s="8">
        <f>COUNTIF(J$4:J1576,J1576)</f>
        <v>0</v>
      </c>
      <c r="Q1576" s="8">
        <f>COUNTIF(K$4:K1576,K1576)</f>
        <v>1</v>
      </c>
    </row>
    <row r="1577" spans="1:17" x14ac:dyDescent="0.25">
      <c r="A1577" s="35">
        <f t="shared" si="145"/>
        <v>0</v>
      </c>
      <c r="B1577" s="8">
        <f t="shared" si="146"/>
        <v>0</v>
      </c>
      <c r="C1577" s="8">
        <f t="shared" si="147"/>
        <v>0</v>
      </c>
      <c r="D1577" s="38">
        <f t="shared" si="148"/>
        <v>1</v>
      </c>
      <c r="E1577" s="39">
        <f t="shared" si="149"/>
        <v>0</v>
      </c>
      <c r="M1577" s="8" t="str">
        <f>VLOOKUP(MONTH($J1577),Lookup!$A$2:$B$13,2,0)&amp;" "&amp;YEAR($J1577)</f>
        <v>Jan 1900</v>
      </c>
      <c r="N1577" s="34" t="str">
        <f t="shared" si="144"/>
        <v>1/1/9999</v>
      </c>
      <c r="O1577" s="8" t="str">
        <f>IF(ISERROR(VLOOKUP($I1577,Lookup!$H$2:$I$11,2,0)),"",VLOOKUP($I1577,Lookup!$H$2:$I$11,2,0))</f>
        <v/>
      </c>
      <c r="P1577" s="8">
        <f>COUNTIF(J$4:J1577,J1577)</f>
        <v>0</v>
      </c>
      <c r="Q1577" s="8">
        <f>COUNTIF(K$4:K1577,K1577)</f>
        <v>1</v>
      </c>
    </row>
    <row r="1578" spans="1:17" x14ac:dyDescent="0.25">
      <c r="A1578" s="35">
        <f t="shared" si="145"/>
        <v>0</v>
      </c>
      <c r="B1578" s="8">
        <f t="shared" si="146"/>
        <v>0</v>
      </c>
      <c r="C1578" s="8">
        <f t="shared" si="147"/>
        <v>0</v>
      </c>
      <c r="D1578" s="38">
        <f t="shared" si="148"/>
        <v>1</v>
      </c>
      <c r="E1578" s="39">
        <f t="shared" si="149"/>
        <v>0</v>
      </c>
      <c r="M1578" s="8" t="str">
        <f>VLOOKUP(MONTH($J1578),Lookup!$A$2:$B$13,2,0)&amp;" "&amp;YEAR($J1578)</f>
        <v>Jan 1900</v>
      </c>
      <c r="N1578" s="34" t="str">
        <f t="shared" si="144"/>
        <v>1/1/9999</v>
      </c>
      <c r="O1578" s="8" t="str">
        <f>IF(ISERROR(VLOOKUP($I1578,Lookup!$H$2:$I$11,2,0)),"",VLOOKUP($I1578,Lookup!$H$2:$I$11,2,0))</f>
        <v/>
      </c>
      <c r="P1578" s="8">
        <f>COUNTIF(J$4:J1578,J1578)</f>
        <v>0</v>
      </c>
      <c r="Q1578" s="8">
        <f>COUNTIF(K$4:K1578,K1578)</f>
        <v>1</v>
      </c>
    </row>
    <row r="1579" spans="1:17" x14ac:dyDescent="0.25">
      <c r="A1579" s="35">
        <f t="shared" si="145"/>
        <v>0</v>
      </c>
      <c r="B1579" s="8">
        <f t="shared" si="146"/>
        <v>0</v>
      </c>
      <c r="C1579" s="8">
        <f t="shared" si="147"/>
        <v>0</v>
      </c>
      <c r="D1579" s="38">
        <f t="shared" si="148"/>
        <v>1</v>
      </c>
      <c r="E1579" s="39">
        <f t="shared" si="149"/>
        <v>0</v>
      </c>
      <c r="M1579" s="8" t="str">
        <f>VLOOKUP(MONTH($J1579),Lookup!$A$2:$B$13,2,0)&amp;" "&amp;YEAR($J1579)</f>
        <v>Jan 1900</v>
      </c>
      <c r="N1579" s="34" t="str">
        <f t="shared" si="144"/>
        <v>1/1/9999</v>
      </c>
      <c r="O1579" s="8" t="str">
        <f>IF(ISERROR(VLOOKUP($I1579,Lookup!$H$2:$I$11,2,0)),"",VLOOKUP($I1579,Lookup!$H$2:$I$11,2,0))</f>
        <v/>
      </c>
      <c r="P1579" s="8">
        <f>COUNTIF(J$4:J1579,J1579)</f>
        <v>0</v>
      </c>
      <c r="Q1579" s="8">
        <f>COUNTIF(K$4:K1579,K1579)</f>
        <v>1</v>
      </c>
    </row>
    <row r="1580" spans="1:17" x14ac:dyDescent="0.25">
      <c r="A1580" s="35">
        <f t="shared" si="145"/>
        <v>0</v>
      </c>
      <c r="B1580" s="8">
        <f t="shared" si="146"/>
        <v>0</v>
      </c>
      <c r="C1580" s="8">
        <f t="shared" si="147"/>
        <v>0</v>
      </c>
      <c r="D1580" s="38">
        <f t="shared" si="148"/>
        <v>1</v>
      </c>
      <c r="E1580" s="39">
        <f t="shared" si="149"/>
        <v>0</v>
      </c>
      <c r="M1580" s="8" t="str">
        <f>VLOOKUP(MONTH($J1580),Lookup!$A$2:$B$13,2,0)&amp;" "&amp;YEAR($J1580)</f>
        <v>Jan 1900</v>
      </c>
      <c r="N1580" s="34" t="str">
        <f t="shared" si="144"/>
        <v>1/1/9999</v>
      </c>
      <c r="O1580" s="8" t="str">
        <f>IF(ISERROR(VLOOKUP($I1580,Lookup!$H$2:$I$11,2,0)),"",VLOOKUP($I1580,Lookup!$H$2:$I$11,2,0))</f>
        <v/>
      </c>
      <c r="P1580" s="8">
        <f>COUNTIF(J$4:J1580,J1580)</f>
        <v>0</v>
      </c>
      <c r="Q1580" s="8">
        <f>COUNTIF(K$4:K1580,K1580)</f>
        <v>1</v>
      </c>
    </row>
    <row r="1581" spans="1:17" x14ac:dyDescent="0.25">
      <c r="A1581" s="35">
        <f t="shared" si="145"/>
        <v>0</v>
      </c>
      <c r="B1581" s="8">
        <f t="shared" si="146"/>
        <v>0</v>
      </c>
      <c r="C1581" s="8">
        <f t="shared" si="147"/>
        <v>0</v>
      </c>
      <c r="D1581" s="38">
        <f t="shared" si="148"/>
        <v>1</v>
      </c>
      <c r="E1581" s="39">
        <f t="shared" si="149"/>
        <v>0</v>
      </c>
      <c r="M1581" s="8" t="str">
        <f>VLOOKUP(MONTH($J1581),Lookup!$A$2:$B$13,2,0)&amp;" "&amp;YEAR($J1581)</f>
        <v>Jan 1900</v>
      </c>
      <c r="N1581" s="34" t="str">
        <f t="shared" si="144"/>
        <v>1/1/9999</v>
      </c>
      <c r="O1581" s="8" t="str">
        <f>IF(ISERROR(VLOOKUP($I1581,Lookup!$H$2:$I$11,2,0)),"",VLOOKUP($I1581,Lookup!$H$2:$I$11,2,0))</f>
        <v/>
      </c>
      <c r="P1581" s="8">
        <f>COUNTIF(J$4:J1581,J1581)</f>
        <v>0</v>
      </c>
      <c r="Q1581" s="8">
        <f>COUNTIF(K$4:K1581,K1581)</f>
        <v>1</v>
      </c>
    </row>
    <row r="1582" spans="1:17" x14ac:dyDescent="0.25">
      <c r="A1582" s="35">
        <f t="shared" si="145"/>
        <v>0</v>
      </c>
      <c r="B1582" s="8">
        <f t="shared" si="146"/>
        <v>0</v>
      </c>
      <c r="C1582" s="8">
        <f t="shared" si="147"/>
        <v>0</v>
      </c>
      <c r="D1582" s="38">
        <f t="shared" si="148"/>
        <v>1</v>
      </c>
      <c r="E1582" s="39">
        <f t="shared" si="149"/>
        <v>0</v>
      </c>
      <c r="M1582" s="8" t="str">
        <f>VLOOKUP(MONTH($J1582),Lookup!$A$2:$B$13,2,0)&amp;" "&amp;YEAR($J1582)</f>
        <v>Jan 1900</v>
      </c>
      <c r="N1582" s="34" t="str">
        <f t="shared" si="144"/>
        <v>1/1/9999</v>
      </c>
      <c r="O1582" s="8" t="str">
        <f>IF(ISERROR(VLOOKUP($I1582,Lookup!$H$2:$I$11,2,0)),"",VLOOKUP($I1582,Lookup!$H$2:$I$11,2,0))</f>
        <v/>
      </c>
      <c r="P1582" s="8">
        <f>COUNTIF(J$4:J1582,J1582)</f>
        <v>0</v>
      </c>
      <c r="Q1582" s="8">
        <f>COUNTIF(K$4:K1582,K1582)</f>
        <v>1</v>
      </c>
    </row>
    <row r="1583" spans="1:17" x14ac:dyDescent="0.25">
      <c r="A1583" s="35">
        <f t="shared" si="145"/>
        <v>0</v>
      </c>
      <c r="B1583" s="8">
        <f t="shared" si="146"/>
        <v>0</v>
      </c>
      <c r="C1583" s="8">
        <f t="shared" si="147"/>
        <v>0</v>
      </c>
      <c r="D1583" s="38">
        <f t="shared" si="148"/>
        <v>1</v>
      </c>
      <c r="E1583" s="39">
        <f t="shared" si="149"/>
        <v>0</v>
      </c>
      <c r="M1583" s="8" t="str">
        <f>VLOOKUP(MONTH($J1583),Lookup!$A$2:$B$13,2,0)&amp;" "&amp;YEAR($J1583)</f>
        <v>Jan 1900</v>
      </c>
      <c r="N1583" s="34" t="str">
        <f t="shared" si="144"/>
        <v>1/1/9999</v>
      </c>
      <c r="O1583" s="8" t="str">
        <f>IF(ISERROR(VLOOKUP($I1583,Lookup!$H$2:$I$11,2,0)),"",VLOOKUP($I1583,Lookup!$H$2:$I$11,2,0))</f>
        <v/>
      </c>
      <c r="P1583" s="8">
        <f>COUNTIF(J$4:J1583,J1583)</f>
        <v>0</v>
      </c>
      <c r="Q1583" s="8">
        <f>COUNTIF(K$4:K1583,K1583)</f>
        <v>1</v>
      </c>
    </row>
    <row r="1584" spans="1:17" x14ac:dyDescent="0.25">
      <c r="A1584" s="35">
        <f t="shared" si="145"/>
        <v>0</v>
      </c>
      <c r="B1584" s="8">
        <f t="shared" si="146"/>
        <v>0</v>
      </c>
      <c r="C1584" s="8">
        <f t="shared" si="147"/>
        <v>0</v>
      </c>
      <c r="D1584" s="38">
        <f t="shared" si="148"/>
        <v>1</v>
      </c>
      <c r="E1584" s="39">
        <f t="shared" si="149"/>
        <v>0</v>
      </c>
      <c r="M1584" s="8" t="str">
        <f>VLOOKUP(MONTH($J1584),Lookup!$A$2:$B$13,2,0)&amp;" "&amp;YEAR($J1584)</f>
        <v>Jan 1900</v>
      </c>
      <c r="N1584" s="34" t="str">
        <f t="shared" si="144"/>
        <v>1/1/9999</v>
      </c>
      <c r="O1584" s="8" t="str">
        <f>IF(ISERROR(VLOOKUP($I1584,Lookup!$H$2:$I$11,2,0)),"",VLOOKUP($I1584,Lookup!$H$2:$I$11,2,0))</f>
        <v/>
      </c>
      <c r="P1584" s="8">
        <f>COUNTIF(J$4:J1584,J1584)</f>
        <v>0</v>
      </c>
      <c r="Q1584" s="8">
        <f>COUNTIF(K$4:K1584,K1584)</f>
        <v>1</v>
      </c>
    </row>
    <row r="1585" spans="1:17" x14ac:dyDescent="0.25">
      <c r="A1585" s="35">
        <f t="shared" si="145"/>
        <v>0</v>
      </c>
      <c r="B1585" s="8">
        <f t="shared" si="146"/>
        <v>0</v>
      </c>
      <c r="C1585" s="8">
        <f t="shared" si="147"/>
        <v>0</v>
      </c>
      <c r="D1585" s="38">
        <f t="shared" si="148"/>
        <v>1</v>
      </c>
      <c r="E1585" s="39">
        <f t="shared" si="149"/>
        <v>0</v>
      </c>
      <c r="M1585" s="8" t="str">
        <f>VLOOKUP(MONTH($J1585),Lookup!$A$2:$B$13,2,0)&amp;" "&amp;YEAR($J1585)</f>
        <v>Jan 1900</v>
      </c>
      <c r="N1585" s="34" t="str">
        <f t="shared" si="144"/>
        <v>1/1/9999</v>
      </c>
      <c r="O1585" s="8" t="str">
        <f>IF(ISERROR(VLOOKUP($I1585,Lookup!$H$2:$I$11,2,0)),"",VLOOKUP($I1585,Lookup!$H$2:$I$11,2,0))</f>
        <v/>
      </c>
      <c r="P1585" s="8">
        <f>COUNTIF(J$4:J1585,J1585)</f>
        <v>0</v>
      </c>
      <c r="Q1585" s="8">
        <f>COUNTIF(K$4:K1585,K1585)</f>
        <v>1</v>
      </c>
    </row>
    <row r="1586" spans="1:17" x14ac:dyDescent="0.25">
      <c r="A1586" s="35">
        <f t="shared" si="145"/>
        <v>0</v>
      </c>
      <c r="B1586" s="8">
        <f t="shared" si="146"/>
        <v>0</v>
      </c>
      <c r="C1586" s="8">
        <f t="shared" si="147"/>
        <v>0</v>
      </c>
      <c r="D1586" s="38">
        <f t="shared" si="148"/>
        <v>1</v>
      </c>
      <c r="E1586" s="39">
        <f t="shared" si="149"/>
        <v>0</v>
      </c>
      <c r="M1586" s="8" t="str">
        <f>VLOOKUP(MONTH($J1586),Lookup!$A$2:$B$13,2,0)&amp;" "&amp;YEAR($J1586)</f>
        <v>Jan 1900</v>
      </c>
      <c r="N1586" s="34" t="str">
        <f t="shared" si="144"/>
        <v>1/1/9999</v>
      </c>
      <c r="O1586" s="8" t="str">
        <f>IF(ISERROR(VLOOKUP($I1586,Lookup!$H$2:$I$11,2,0)),"",VLOOKUP($I1586,Lookup!$H$2:$I$11,2,0))</f>
        <v/>
      </c>
      <c r="P1586" s="8">
        <f>COUNTIF(J$4:J1586,J1586)</f>
        <v>0</v>
      </c>
      <c r="Q1586" s="8">
        <f>COUNTIF(K$4:K1586,K1586)</f>
        <v>1</v>
      </c>
    </row>
    <row r="1587" spans="1:17" x14ac:dyDescent="0.25">
      <c r="A1587" s="35">
        <f t="shared" si="145"/>
        <v>0</v>
      </c>
      <c r="B1587" s="8">
        <f t="shared" si="146"/>
        <v>0</v>
      </c>
      <c r="C1587" s="8">
        <f t="shared" si="147"/>
        <v>0</v>
      </c>
      <c r="D1587" s="38">
        <f t="shared" si="148"/>
        <v>1</v>
      </c>
      <c r="E1587" s="39">
        <f t="shared" si="149"/>
        <v>0</v>
      </c>
      <c r="M1587" s="8" t="str">
        <f>VLOOKUP(MONTH($J1587),Lookup!$A$2:$B$13,2,0)&amp;" "&amp;YEAR($J1587)</f>
        <v>Jan 1900</v>
      </c>
      <c r="N1587" s="34" t="str">
        <f t="shared" si="144"/>
        <v>1/1/9999</v>
      </c>
      <c r="O1587" s="8" t="str">
        <f>IF(ISERROR(VLOOKUP($I1587,Lookup!$H$2:$I$11,2,0)),"",VLOOKUP($I1587,Lookup!$H$2:$I$11,2,0))</f>
        <v/>
      </c>
      <c r="P1587" s="8">
        <f>COUNTIF(J$4:J1587,J1587)</f>
        <v>0</v>
      </c>
      <c r="Q1587" s="8">
        <f>COUNTIF(K$4:K1587,K1587)</f>
        <v>1</v>
      </c>
    </row>
    <row r="1588" spans="1:17" x14ac:dyDescent="0.25">
      <c r="A1588" s="35">
        <f t="shared" si="145"/>
        <v>0</v>
      </c>
      <c r="B1588" s="8">
        <f t="shared" si="146"/>
        <v>0</v>
      </c>
      <c r="C1588" s="8">
        <f t="shared" si="147"/>
        <v>0</v>
      </c>
      <c r="D1588" s="38">
        <f t="shared" si="148"/>
        <v>1</v>
      </c>
      <c r="E1588" s="39">
        <f t="shared" si="149"/>
        <v>0</v>
      </c>
      <c r="M1588" s="8" t="str">
        <f>VLOOKUP(MONTH($J1588),Lookup!$A$2:$B$13,2,0)&amp;" "&amp;YEAR($J1588)</f>
        <v>Jan 1900</v>
      </c>
      <c r="N1588" s="34" t="str">
        <f t="shared" si="144"/>
        <v>1/1/9999</v>
      </c>
      <c r="O1588" s="8" t="str">
        <f>IF(ISERROR(VLOOKUP($I1588,Lookup!$H$2:$I$11,2,0)),"",VLOOKUP($I1588,Lookup!$H$2:$I$11,2,0))</f>
        <v/>
      </c>
      <c r="P1588" s="8">
        <f>COUNTIF(J$4:J1588,J1588)</f>
        <v>0</v>
      </c>
      <c r="Q1588" s="8">
        <f>COUNTIF(K$4:K1588,K1588)</f>
        <v>1</v>
      </c>
    </row>
    <row r="1589" spans="1:17" x14ac:dyDescent="0.25">
      <c r="A1589" s="35">
        <f t="shared" si="145"/>
        <v>0</v>
      </c>
      <c r="B1589" s="8">
        <f t="shared" si="146"/>
        <v>0</v>
      </c>
      <c r="C1589" s="8">
        <f t="shared" si="147"/>
        <v>0</v>
      </c>
      <c r="D1589" s="38">
        <f t="shared" si="148"/>
        <v>1</v>
      </c>
      <c r="E1589" s="39">
        <f t="shared" si="149"/>
        <v>0</v>
      </c>
      <c r="M1589" s="8" t="str">
        <f>VLOOKUP(MONTH($J1589),Lookup!$A$2:$B$13,2,0)&amp;" "&amp;YEAR($J1589)</f>
        <v>Jan 1900</v>
      </c>
      <c r="N1589" s="34" t="str">
        <f t="shared" si="144"/>
        <v>1/1/9999</v>
      </c>
      <c r="O1589" s="8" t="str">
        <f>IF(ISERROR(VLOOKUP($I1589,Lookup!$H$2:$I$11,2,0)),"",VLOOKUP($I1589,Lookup!$H$2:$I$11,2,0))</f>
        <v/>
      </c>
      <c r="P1589" s="8">
        <f>COUNTIF(J$4:J1589,J1589)</f>
        <v>0</v>
      </c>
      <c r="Q1589" s="8">
        <f>COUNTIF(K$4:K1589,K1589)</f>
        <v>1</v>
      </c>
    </row>
    <row r="1590" spans="1:17" x14ac:dyDescent="0.25">
      <c r="A1590" s="35">
        <f t="shared" si="145"/>
        <v>0</v>
      </c>
      <c r="B1590" s="8">
        <f t="shared" si="146"/>
        <v>0</v>
      </c>
      <c r="C1590" s="8">
        <f t="shared" si="147"/>
        <v>0</v>
      </c>
      <c r="D1590" s="38">
        <f t="shared" si="148"/>
        <v>1</v>
      </c>
      <c r="E1590" s="39">
        <f t="shared" si="149"/>
        <v>0</v>
      </c>
      <c r="M1590" s="8" t="str">
        <f>VLOOKUP(MONTH($J1590),Lookup!$A$2:$B$13,2,0)&amp;" "&amp;YEAR($J1590)</f>
        <v>Jan 1900</v>
      </c>
      <c r="N1590" s="34" t="str">
        <f t="shared" si="144"/>
        <v>1/1/9999</v>
      </c>
      <c r="O1590" s="8" t="str">
        <f>IF(ISERROR(VLOOKUP($I1590,Lookup!$H$2:$I$11,2,0)),"",VLOOKUP($I1590,Lookup!$H$2:$I$11,2,0))</f>
        <v/>
      </c>
      <c r="P1590" s="8">
        <f>COUNTIF(J$4:J1590,J1590)</f>
        <v>0</v>
      </c>
      <c r="Q1590" s="8">
        <f>COUNTIF(K$4:K1590,K1590)</f>
        <v>1</v>
      </c>
    </row>
    <row r="1591" spans="1:17" x14ac:dyDescent="0.25">
      <c r="A1591" s="35">
        <f t="shared" si="145"/>
        <v>0</v>
      </c>
      <c r="B1591" s="8">
        <f t="shared" si="146"/>
        <v>0</v>
      </c>
      <c r="C1591" s="8">
        <f t="shared" si="147"/>
        <v>0</v>
      </c>
      <c r="D1591" s="38">
        <f t="shared" si="148"/>
        <v>1</v>
      </c>
      <c r="E1591" s="39">
        <f t="shared" si="149"/>
        <v>0</v>
      </c>
      <c r="M1591" s="8" t="str">
        <f>VLOOKUP(MONTH($J1591),Lookup!$A$2:$B$13,2,0)&amp;" "&amp;YEAR($J1591)</f>
        <v>Jan 1900</v>
      </c>
      <c r="N1591" s="34" t="str">
        <f t="shared" si="144"/>
        <v>1/1/9999</v>
      </c>
      <c r="O1591" s="8" t="str">
        <f>IF(ISERROR(VLOOKUP($I1591,Lookup!$H$2:$I$11,2,0)),"",VLOOKUP($I1591,Lookup!$H$2:$I$11,2,0))</f>
        <v/>
      </c>
      <c r="P1591" s="8">
        <f>COUNTIF(J$4:J1591,J1591)</f>
        <v>0</v>
      </c>
      <c r="Q1591" s="8">
        <f>COUNTIF(K$4:K1591,K1591)</f>
        <v>1</v>
      </c>
    </row>
    <row r="1592" spans="1:17" x14ac:dyDescent="0.25">
      <c r="A1592" s="35">
        <f t="shared" si="145"/>
        <v>0</v>
      </c>
      <c r="B1592" s="8">
        <f t="shared" si="146"/>
        <v>0</v>
      </c>
      <c r="C1592" s="8">
        <f t="shared" si="147"/>
        <v>0</v>
      </c>
      <c r="D1592" s="38">
        <f t="shared" si="148"/>
        <v>1</v>
      </c>
      <c r="E1592" s="39">
        <f t="shared" si="149"/>
        <v>0</v>
      </c>
      <c r="M1592" s="8" t="str">
        <f>VLOOKUP(MONTH($J1592),Lookup!$A$2:$B$13,2,0)&amp;" "&amp;YEAR($J1592)</f>
        <v>Jan 1900</v>
      </c>
      <c r="N1592" s="34" t="str">
        <f t="shared" si="144"/>
        <v>1/1/9999</v>
      </c>
      <c r="O1592" s="8" t="str">
        <f>IF(ISERROR(VLOOKUP($I1592,Lookup!$H$2:$I$11,2,0)),"",VLOOKUP($I1592,Lookup!$H$2:$I$11,2,0))</f>
        <v/>
      </c>
      <c r="P1592" s="8">
        <f>COUNTIF(J$4:J1592,J1592)</f>
        <v>0</v>
      </c>
      <c r="Q1592" s="8">
        <f>COUNTIF(K$4:K1592,K1592)</f>
        <v>1</v>
      </c>
    </row>
    <row r="1593" spans="1:17" x14ac:dyDescent="0.25">
      <c r="A1593" s="35">
        <f t="shared" si="145"/>
        <v>0</v>
      </c>
      <c r="B1593" s="8">
        <f t="shared" si="146"/>
        <v>0</v>
      </c>
      <c r="C1593" s="8">
        <f t="shared" si="147"/>
        <v>0</v>
      </c>
      <c r="D1593" s="38">
        <f t="shared" si="148"/>
        <v>1</v>
      </c>
      <c r="E1593" s="39">
        <f t="shared" si="149"/>
        <v>0</v>
      </c>
      <c r="M1593" s="8" t="str">
        <f>VLOOKUP(MONTH($J1593),Lookup!$A$2:$B$13,2,0)&amp;" "&amp;YEAR($J1593)</f>
        <v>Jan 1900</v>
      </c>
      <c r="N1593" s="34" t="str">
        <f t="shared" si="144"/>
        <v>1/1/9999</v>
      </c>
      <c r="O1593" s="8" t="str">
        <f>IF(ISERROR(VLOOKUP($I1593,Lookup!$H$2:$I$11,2,0)),"",VLOOKUP($I1593,Lookup!$H$2:$I$11,2,0))</f>
        <v/>
      </c>
      <c r="P1593" s="8">
        <f>COUNTIF(J$4:J1593,J1593)</f>
        <v>0</v>
      </c>
      <c r="Q1593" s="8">
        <f>COUNTIF(K$4:K1593,K1593)</f>
        <v>1</v>
      </c>
    </row>
    <row r="1594" spans="1:17" x14ac:dyDescent="0.25">
      <c r="A1594" s="35">
        <f t="shared" si="145"/>
        <v>0</v>
      </c>
      <c r="B1594" s="8">
        <f t="shared" si="146"/>
        <v>0</v>
      </c>
      <c r="C1594" s="8">
        <f t="shared" si="147"/>
        <v>0</v>
      </c>
      <c r="D1594" s="38">
        <f t="shared" si="148"/>
        <v>1</v>
      </c>
      <c r="E1594" s="39">
        <f t="shared" si="149"/>
        <v>0</v>
      </c>
      <c r="M1594" s="8" t="str">
        <f>VLOOKUP(MONTH($J1594),Lookup!$A$2:$B$13,2,0)&amp;" "&amp;YEAR($J1594)</f>
        <v>Jan 1900</v>
      </c>
      <c r="N1594" s="34" t="str">
        <f t="shared" si="144"/>
        <v>1/1/9999</v>
      </c>
      <c r="O1594" s="8" t="str">
        <f>IF(ISERROR(VLOOKUP($I1594,Lookup!$H$2:$I$11,2,0)),"",VLOOKUP($I1594,Lookup!$H$2:$I$11,2,0))</f>
        <v/>
      </c>
      <c r="P1594" s="8">
        <f>COUNTIF(J$4:J1594,J1594)</f>
        <v>0</v>
      </c>
      <c r="Q1594" s="8">
        <f>COUNTIF(K$4:K1594,K1594)</f>
        <v>1</v>
      </c>
    </row>
    <row r="1595" spans="1:17" x14ac:dyDescent="0.25">
      <c r="A1595" s="35">
        <f t="shared" si="145"/>
        <v>0</v>
      </c>
      <c r="B1595" s="8">
        <f t="shared" si="146"/>
        <v>0</v>
      </c>
      <c r="C1595" s="8">
        <f t="shared" si="147"/>
        <v>0</v>
      </c>
      <c r="D1595" s="38">
        <f t="shared" si="148"/>
        <v>1</v>
      </c>
      <c r="E1595" s="39">
        <f t="shared" si="149"/>
        <v>0</v>
      </c>
      <c r="M1595" s="8" t="str">
        <f>VLOOKUP(MONTH($J1595),Lookup!$A$2:$B$13,2,0)&amp;" "&amp;YEAR($J1595)</f>
        <v>Jan 1900</v>
      </c>
      <c r="N1595" s="34" t="str">
        <f t="shared" si="144"/>
        <v>1/1/9999</v>
      </c>
      <c r="O1595" s="8" t="str">
        <f>IF(ISERROR(VLOOKUP($I1595,Lookup!$H$2:$I$11,2,0)),"",VLOOKUP($I1595,Lookup!$H$2:$I$11,2,0))</f>
        <v/>
      </c>
      <c r="P1595" s="8">
        <f>COUNTIF(J$4:J1595,J1595)</f>
        <v>0</v>
      </c>
      <c r="Q1595" s="8">
        <f>COUNTIF(K$4:K1595,K1595)</f>
        <v>1</v>
      </c>
    </row>
    <row r="1596" spans="1:17" x14ac:dyDescent="0.25">
      <c r="A1596" s="35">
        <f t="shared" si="145"/>
        <v>0</v>
      </c>
      <c r="B1596" s="8">
        <f t="shared" si="146"/>
        <v>0</v>
      </c>
      <c r="C1596" s="8">
        <f t="shared" si="147"/>
        <v>0</v>
      </c>
      <c r="D1596" s="38">
        <f t="shared" si="148"/>
        <v>1</v>
      </c>
      <c r="E1596" s="39">
        <f t="shared" si="149"/>
        <v>0</v>
      </c>
      <c r="M1596" s="8" t="str">
        <f>VLOOKUP(MONTH($J1596),Lookup!$A$2:$B$13,2,0)&amp;" "&amp;YEAR($J1596)</f>
        <v>Jan 1900</v>
      </c>
      <c r="N1596" s="34" t="str">
        <f t="shared" si="144"/>
        <v>1/1/9999</v>
      </c>
      <c r="O1596" s="8" t="str">
        <f>IF(ISERROR(VLOOKUP($I1596,Lookup!$H$2:$I$11,2,0)),"",VLOOKUP($I1596,Lookup!$H$2:$I$11,2,0))</f>
        <v/>
      </c>
      <c r="P1596" s="8">
        <f>COUNTIF(J$4:J1596,J1596)</f>
        <v>0</v>
      </c>
      <c r="Q1596" s="8">
        <f>COUNTIF(K$4:K1596,K1596)</f>
        <v>1</v>
      </c>
    </row>
    <row r="1597" spans="1:17" x14ac:dyDescent="0.25">
      <c r="A1597" s="35">
        <f t="shared" si="145"/>
        <v>0</v>
      </c>
      <c r="B1597" s="8">
        <f t="shared" si="146"/>
        <v>0</v>
      </c>
      <c r="C1597" s="8">
        <f t="shared" si="147"/>
        <v>0</v>
      </c>
      <c r="D1597" s="38">
        <f t="shared" si="148"/>
        <v>1</v>
      </c>
      <c r="E1597" s="39">
        <f t="shared" si="149"/>
        <v>0</v>
      </c>
      <c r="M1597" s="8" t="str">
        <f>VLOOKUP(MONTH($J1597),Lookup!$A$2:$B$13,2,0)&amp;" "&amp;YEAR($J1597)</f>
        <v>Jan 1900</v>
      </c>
      <c r="N1597" s="34" t="str">
        <f t="shared" si="144"/>
        <v>1/1/9999</v>
      </c>
      <c r="O1597" s="8" t="str">
        <f>IF(ISERROR(VLOOKUP($I1597,Lookup!$H$2:$I$11,2,0)),"",VLOOKUP($I1597,Lookup!$H$2:$I$11,2,0))</f>
        <v/>
      </c>
      <c r="P1597" s="8">
        <f>COUNTIF(J$4:J1597,J1597)</f>
        <v>0</v>
      </c>
      <c r="Q1597" s="8">
        <f>COUNTIF(K$4:K1597,K1597)</f>
        <v>1</v>
      </c>
    </row>
    <row r="1598" spans="1:17" x14ac:dyDescent="0.25">
      <c r="A1598" s="35">
        <f t="shared" si="145"/>
        <v>0</v>
      </c>
      <c r="B1598" s="8">
        <f t="shared" si="146"/>
        <v>0</v>
      </c>
      <c r="C1598" s="8">
        <f t="shared" si="147"/>
        <v>0</v>
      </c>
      <c r="D1598" s="38">
        <f t="shared" si="148"/>
        <v>1</v>
      </c>
      <c r="E1598" s="39">
        <f t="shared" si="149"/>
        <v>0</v>
      </c>
      <c r="M1598" s="8" t="str">
        <f>VLOOKUP(MONTH($J1598),Lookup!$A$2:$B$13,2,0)&amp;" "&amp;YEAR($J1598)</f>
        <v>Jan 1900</v>
      </c>
      <c r="N1598" s="34" t="str">
        <f t="shared" si="144"/>
        <v>1/1/9999</v>
      </c>
      <c r="O1598" s="8" t="str">
        <f>IF(ISERROR(VLOOKUP($I1598,Lookup!$H$2:$I$11,2,0)),"",VLOOKUP($I1598,Lookup!$H$2:$I$11,2,0))</f>
        <v/>
      </c>
      <c r="P1598" s="8">
        <f>COUNTIF(J$4:J1598,J1598)</f>
        <v>0</v>
      </c>
      <c r="Q1598" s="8">
        <f>COUNTIF(K$4:K1598,K1598)</f>
        <v>1</v>
      </c>
    </row>
    <row r="1599" spans="1:17" x14ac:dyDescent="0.25">
      <c r="A1599" s="35">
        <f t="shared" si="145"/>
        <v>0</v>
      </c>
      <c r="B1599" s="8">
        <f t="shared" si="146"/>
        <v>0</v>
      </c>
      <c r="C1599" s="8">
        <f t="shared" si="147"/>
        <v>0</v>
      </c>
      <c r="D1599" s="38">
        <f t="shared" si="148"/>
        <v>1</v>
      </c>
      <c r="E1599" s="39">
        <f t="shared" si="149"/>
        <v>0</v>
      </c>
      <c r="M1599" s="8" t="str">
        <f>VLOOKUP(MONTH($J1599),Lookup!$A$2:$B$13,2,0)&amp;" "&amp;YEAR($J1599)</f>
        <v>Jan 1900</v>
      </c>
      <c r="N1599" s="34" t="str">
        <f t="shared" si="144"/>
        <v>1/1/9999</v>
      </c>
      <c r="O1599" s="8" t="str">
        <f>IF(ISERROR(VLOOKUP($I1599,Lookup!$H$2:$I$11,2,0)),"",VLOOKUP($I1599,Lookup!$H$2:$I$11,2,0))</f>
        <v/>
      </c>
      <c r="P1599" s="8">
        <f>COUNTIF(J$4:J1599,J1599)</f>
        <v>0</v>
      </c>
      <c r="Q1599" s="8">
        <f>COUNTIF(K$4:K1599,K1599)</f>
        <v>1</v>
      </c>
    </row>
    <row r="1600" spans="1:17" x14ac:dyDescent="0.25">
      <c r="A1600" s="35">
        <f t="shared" si="145"/>
        <v>0</v>
      </c>
      <c r="B1600" s="8">
        <f t="shared" si="146"/>
        <v>0</v>
      </c>
      <c r="C1600" s="8">
        <f t="shared" si="147"/>
        <v>0</v>
      </c>
      <c r="D1600" s="38">
        <f t="shared" si="148"/>
        <v>1</v>
      </c>
      <c r="E1600" s="39">
        <f t="shared" si="149"/>
        <v>0</v>
      </c>
      <c r="M1600" s="8" t="str">
        <f>VLOOKUP(MONTH($J1600),Lookup!$A$2:$B$13,2,0)&amp;" "&amp;YEAR($J1600)</f>
        <v>Jan 1900</v>
      </c>
      <c r="N1600" s="34" t="str">
        <f t="shared" si="144"/>
        <v>1/1/9999</v>
      </c>
      <c r="O1600" s="8" t="str">
        <f>IF(ISERROR(VLOOKUP($I1600,Lookup!$H$2:$I$11,2,0)),"",VLOOKUP($I1600,Lookup!$H$2:$I$11,2,0))</f>
        <v/>
      </c>
      <c r="P1600" s="8">
        <f>COUNTIF(J$4:J1600,J1600)</f>
        <v>0</v>
      </c>
      <c r="Q1600" s="8">
        <f>COUNTIF(K$4:K1600,K1600)</f>
        <v>1</v>
      </c>
    </row>
    <row r="1601" spans="1:17" x14ac:dyDescent="0.25">
      <c r="A1601" s="35">
        <f t="shared" si="145"/>
        <v>0</v>
      </c>
      <c r="B1601" s="8">
        <f t="shared" si="146"/>
        <v>0</v>
      </c>
      <c r="C1601" s="8">
        <f t="shared" si="147"/>
        <v>0</v>
      </c>
      <c r="D1601" s="38">
        <f t="shared" si="148"/>
        <v>1</v>
      </c>
      <c r="E1601" s="39">
        <f t="shared" si="149"/>
        <v>0</v>
      </c>
      <c r="M1601" s="8" t="str">
        <f>VLOOKUP(MONTH($J1601),Lookup!$A$2:$B$13,2,0)&amp;" "&amp;YEAR($J1601)</f>
        <v>Jan 1900</v>
      </c>
      <c r="N1601" s="34" t="str">
        <f t="shared" si="144"/>
        <v>1/1/9999</v>
      </c>
      <c r="O1601" s="8" t="str">
        <f>IF(ISERROR(VLOOKUP($I1601,Lookup!$H$2:$I$11,2,0)),"",VLOOKUP($I1601,Lookup!$H$2:$I$11,2,0))</f>
        <v/>
      </c>
      <c r="P1601" s="8">
        <f>COUNTIF(J$4:J1601,J1601)</f>
        <v>0</v>
      </c>
      <c r="Q1601" s="8">
        <f>COUNTIF(K$4:K1601,K1601)</f>
        <v>1</v>
      </c>
    </row>
    <row r="1602" spans="1:17" x14ac:dyDescent="0.25">
      <c r="A1602" s="35">
        <f t="shared" si="145"/>
        <v>0</v>
      </c>
      <c r="B1602" s="8">
        <f t="shared" si="146"/>
        <v>0</v>
      </c>
      <c r="C1602" s="8">
        <f t="shared" si="147"/>
        <v>0</v>
      </c>
      <c r="D1602" s="38">
        <f t="shared" si="148"/>
        <v>1</v>
      </c>
      <c r="E1602" s="39">
        <f t="shared" si="149"/>
        <v>0</v>
      </c>
      <c r="M1602" s="8" t="str">
        <f>VLOOKUP(MONTH($J1602),Lookup!$A$2:$B$13,2,0)&amp;" "&amp;YEAR($J1602)</f>
        <v>Jan 1900</v>
      </c>
      <c r="N1602" s="34" t="str">
        <f t="shared" si="144"/>
        <v>1/1/9999</v>
      </c>
      <c r="O1602" s="8" t="str">
        <f>IF(ISERROR(VLOOKUP($I1602,Lookup!$H$2:$I$11,2,0)),"",VLOOKUP($I1602,Lookup!$H$2:$I$11,2,0))</f>
        <v/>
      </c>
      <c r="P1602" s="8">
        <f>COUNTIF(J$4:J1602,J1602)</f>
        <v>0</v>
      </c>
      <c r="Q1602" s="8">
        <f>COUNTIF(K$4:K1602,K1602)</f>
        <v>1</v>
      </c>
    </row>
    <row r="1603" spans="1:17" x14ac:dyDescent="0.25">
      <c r="A1603" s="35">
        <f t="shared" si="145"/>
        <v>0</v>
      </c>
      <c r="B1603" s="8">
        <f t="shared" si="146"/>
        <v>0</v>
      </c>
      <c r="C1603" s="8">
        <f t="shared" si="147"/>
        <v>0</v>
      </c>
      <c r="D1603" s="38">
        <f t="shared" si="148"/>
        <v>1</v>
      </c>
      <c r="E1603" s="39">
        <f t="shared" si="149"/>
        <v>0</v>
      </c>
      <c r="M1603" s="8" t="str">
        <f>VLOOKUP(MONTH($J1603),Lookup!$A$2:$B$13,2,0)&amp;" "&amp;YEAR($J1603)</f>
        <v>Jan 1900</v>
      </c>
      <c r="N1603" s="34" t="str">
        <f t="shared" si="144"/>
        <v>1/1/9999</v>
      </c>
      <c r="O1603" s="8" t="str">
        <f>IF(ISERROR(VLOOKUP($I1603,Lookup!$H$2:$I$11,2,0)),"",VLOOKUP($I1603,Lookup!$H$2:$I$11,2,0))</f>
        <v/>
      </c>
      <c r="P1603" s="8">
        <f>COUNTIF(J$4:J1603,J1603)</f>
        <v>0</v>
      </c>
      <c r="Q1603" s="8">
        <f>COUNTIF(K$4:K1603,K1603)</f>
        <v>1</v>
      </c>
    </row>
    <row r="1604" spans="1:17" x14ac:dyDescent="0.25">
      <c r="A1604" s="35">
        <f t="shared" si="145"/>
        <v>0</v>
      </c>
      <c r="B1604" s="8">
        <f t="shared" si="146"/>
        <v>0</v>
      </c>
      <c r="C1604" s="8">
        <f t="shared" si="147"/>
        <v>0</v>
      </c>
      <c r="D1604" s="38">
        <f t="shared" si="148"/>
        <v>1</v>
      </c>
      <c r="E1604" s="39">
        <f t="shared" si="149"/>
        <v>0</v>
      </c>
      <c r="M1604" s="8" t="str">
        <f>VLOOKUP(MONTH($J1604),Lookup!$A$2:$B$13,2,0)&amp;" "&amp;YEAR($J1604)</f>
        <v>Jan 1900</v>
      </c>
      <c r="N1604" s="34" t="str">
        <f t="shared" ref="N1604:N1667" si="150">IF(ISBLANK($J1604),"1/1/9999",J1604)</f>
        <v>1/1/9999</v>
      </c>
      <c r="O1604" s="8" t="str">
        <f>IF(ISERROR(VLOOKUP($I1604,Lookup!$H$2:$I$11,2,0)),"",VLOOKUP($I1604,Lookup!$H$2:$I$11,2,0))</f>
        <v/>
      </c>
      <c r="P1604" s="8">
        <f>COUNTIF(J$4:J1604,J1604)</f>
        <v>0</v>
      </c>
      <c r="Q1604" s="8">
        <f>COUNTIF(K$4:K1604,K1604)</f>
        <v>1</v>
      </c>
    </row>
    <row r="1605" spans="1:17" x14ac:dyDescent="0.25">
      <c r="A1605" s="35">
        <f t="shared" ref="A1605:A1668" si="151">K1605</f>
        <v>0</v>
      </c>
      <c r="B1605" s="8">
        <f t="shared" ref="B1605:B1668" si="152">J1605</f>
        <v>0</v>
      </c>
      <c r="C1605" s="8">
        <f t="shared" ref="C1605:C1668" si="153">L1605</f>
        <v>0</v>
      </c>
      <c r="D1605" s="38">
        <f t="shared" ref="D1605:D1668" si="154">SUM(A1605:C1605)+SUM(O1605:Q1605)</f>
        <v>1</v>
      </c>
      <c r="E1605" s="39">
        <f t="shared" ref="E1605:E1668" si="155">IF($D1605="","",COUNTIFS($F$4:$F$5000,$F1605,$D$4:$D$5000,"&gt;"&amp;$D1605))</f>
        <v>0</v>
      </c>
      <c r="M1605" s="8" t="str">
        <f>VLOOKUP(MONTH($J1605),Lookup!$A$2:$B$13,2,0)&amp;" "&amp;YEAR($J1605)</f>
        <v>Jan 1900</v>
      </c>
      <c r="N1605" s="34" t="str">
        <f t="shared" si="150"/>
        <v>1/1/9999</v>
      </c>
      <c r="O1605" s="8" t="str">
        <f>IF(ISERROR(VLOOKUP($I1605,Lookup!$H$2:$I$11,2,0)),"",VLOOKUP($I1605,Lookup!$H$2:$I$11,2,0))</f>
        <v/>
      </c>
      <c r="P1605" s="8">
        <f>COUNTIF(J$4:J1605,J1605)</f>
        <v>0</v>
      </c>
      <c r="Q1605" s="8">
        <f>COUNTIF(K$4:K1605,K1605)</f>
        <v>1</v>
      </c>
    </row>
    <row r="1606" spans="1:17" x14ac:dyDescent="0.25">
      <c r="A1606" s="35">
        <f t="shared" si="151"/>
        <v>0</v>
      </c>
      <c r="B1606" s="8">
        <f t="shared" si="152"/>
        <v>0</v>
      </c>
      <c r="C1606" s="8">
        <f t="shared" si="153"/>
        <v>0</v>
      </c>
      <c r="D1606" s="38">
        <f t="shared" si="154"/>
        <v>1</v>
      </c>
      <c r="E1606" s="39">
        <f t="shared" si="155"/>
        <v>0</v>
      </c>
      <c r="M1606" s="8" t="str">
        <f>VLOOKUP(MONTH($J1606),Lookup!$A$2:$B$13,2,0)&amp;" "&amp;YEAR($J1606)</f>
        <v>Jan 1900</v>
      </c>
      <c r="N1606" s="34" t="str">
        <f t="shared" si="150"/>
        <v>1/1/9999</v>
      </c>
      <c r="O1606" s="8" t="str">
        <f>IF(ISERROR(VLOOKUP($I1606,Lookup!$H$2:$I$11,2,0)),"",VLOOKUP($I1606,Lookup!$H$2:$I$11,2,0))</f>
        <v/>
      </c>
      <c r="P1606" s="8">
        <f>COUNTIF(J$4:J1606,J1606)</f>
        <v>0</v>
      </c>
      <c r="Q1606" s="8">
        <f>COUNTIF(K$4:K1606,K1606)</f>
        <v>1</v>
      </c>
    </row>
    <row r="1607" spans="1:17" x14ac:dyDescent="0.25">
      <c r="A1607" s="35">
        <f t="shared" si="151"/>
        <v>0</v>
      </c>
      <c r="B1607" s="8">
        <f t="shared" si="152"/>
        <v>0</v>
      </c>
      <c r="C1607" s="8">
        <f t="shared" si="153"/>
        <v>0</v>
      </c>
      <c r="D1607" s="38">
        <f t="shared" si="154"/>
        <v>1</v>
      </c>
      <c r="E1607" s="39">
        <f t="shared" si="155"/>
        <v>0</v>
      </c>
      <c r="M1607" s="8" t="str">
        <f>VLOOKUP(MONTH($J1607),Lookup!$A$2:$B$13,2,0)&amp;" "&amp;YEAR($J1607)</f>
        <v>Jan 1900</v>
      </c>
      <c r="N1607" s="34" t="str">
        <f t="shared" si="150"/>
        <v>1/1/9999</v>
      </c>
      <c r="O1607" s="8" t="str">
        <f>IF(ISERROR(VLOOKUP($I1607,Lookup!$H$2:$I$11,2,0)),"",VLOOKUP($I1607,Lookup!$H$2:$I$11,2,0))</f>
        <v/>
      </c>
      <c r="P1607" s="8">
        <f>COUNTIF(J$4:J1607,J1607)</f>
        <v>0</v>
      </c>
      <c r="Q1607" s="8">
        <f>COUNTIF(K$4:K1607,K1607)</f>
        <v>1</v>
      </c>
    </row>
    <row r="1608" spans="1:17" x14ac:dyDescent="0.25">
      <c r="A1608" s="35">
        <f t="shared" si="151"/>
        <v>0</v>
      </c>
      <c r="B1608" s="8">
        <f t="shared" si="152"/>
        <v>0</v>
      </c>
      <c r="C1608" s="8">
        <f t="shared" si="153"/>
        <v>0</v>
      </c>
      <c r="D1608" s="38">
        <f t="shared" si="154"/>
        <v>1</v>
      </c>
      <c r="E1608" s="39">
        <f t="shared" si="155"/>
        <v>0</v>
      </c>
      <c r="M1608" s="8" t="str">
        <f>VLOOKUP(MONTH($J1608),Lookup!$A$2:$B$13,2,0)&amp;" "&amp;YEAR($J1608)</f>
        <v>Jan 1900</v>
      </c>
      <c r="N1608" s="34" t="str">
        <f t="shared" si="150"/>
        <v>1/1/9999</v>
      </c>
      <c r="O1608" s="8" t="str">
        <f>IF(ISERROR(VLOOKUP($I1608,Lookup!$H$2:$I$11,2,0)),"",VLOOKUP($I1608,Lookup!$H$2:$I$11,2,0))</f>
        <v/>
      </c>
      <c r="P1608" s="8">
        <f>COUNTIF(J$4:J1608,J1608)</f>
        <v>0</v>
      </c>
      <c r="Q1608" s="8">
        <f>COUNTIF(K$4:K1608,K1608)</f>
        <v>1</v>
      </c>
    </row>
    <row r="1609" spans="1:17" x14ac:dyDescent="0.25">
      <c r="A1609" s="35">
        <f t="shared" si="151"/>
        <v>0</v>
      </c>
      <c r="B1609" s="8">
        <f t="shared" si="152"/>
        <v>0</v>
      </c>
      <c r="C1609" s="8">
        <f t="shared" si="153"/>
        <v>0</v>
      </c>
      <c r="D1609" s="38">
        <f t="shared" si="154"/>
        <v>1</v>
      </c>
      <c r="E1609" s="39">
        <f t="shared" si="155"/>
        <v>0</v>
      </c>
      <c r="M1609" s="8" t="str">
        <f>VLOOKUP(MONTH($J1609),Lookup!$A$2:$B$13,2,0)&amp;" "&amp;YEAR($J1609)</f>
        <v>Jan 1900</v>
      </c>
      <c r="N1609" s="34" t="str">
        <f t="shared" si="150"/>
        <v>1/1/9999</v>
      </c>
      <c r="O1609" s="8" t="str">
        <f>IF(ISERROR(VLOOKUP($I1609,Lookup!$H$2:$I$11,2,0)),"",VLOOKUP($I1609,Lookup!$H$2:$I$11,2,0))</f>
        <v/>
      </c>
      <c r="P1609" s="8">
        <f>COUNTIF(J$4:J1609,J1609)</f>
        <v>0</v>
      </c>
      <c r="Q1609" s="8">
        <f>COUNTIF(K$4:K1609,K1609)</f>
        <v>1</v>
      </c>
    </row>
    <row r="1610" spans="1:17" x14ac:dyDescent="0.25">
      <c r="A1610" s="35">
        <f t="shared" si="151"/>
        <v>0</v>
      </c>
      <c r="B1610" s="8">
        <f t="shared" si="152"/>
        <v>0</v>
      </c>
      <c r="C1610" s="8">
        <f t="shared" si="153"/>
        <v>0</v>
      </c>
      <c r="D1610" s="38">
        <f t="shared" si="154"/>
        <v>1</v>
      </c>
      <c r="E1610" s="39">
        <f t="shared" si="155"/>
        <v>0</v>
      </c>
      <c r="M1610" s="8" t="str">
        <f>VLOOKUP(MONTH($J1610),Lookup!$A$2:$B$13,2,0)&amp;" "&amp;YEAR($J1610)</f>
        <v>Jan 1900</v>
      </c>
      <c r="N1610" s="34" t="str">
        <f t="shared" si="150"/>
        <v>1/1/9999</v>
      </c>
      <c r="O1610" s="8" t="str">
        <f>IF(ISERROR(VLOOKUP($I1610,Lookup!$H$2:$I$11,2,0)),"",VLOOKUP($I1610,Lookup!$H$2:$I$11,2,0))</f>
        <v/>
      </c>
      <c r="P1610" s="8">
        <f>COUNTIF(J$4:J1610,J1610)</f>
        <v>0</v>
      </c>
      <c r="Q1610" s="8">
        <f>COUNTIF(K$4:K1610,K1610)</f>
        <v>1</v>
      </c>
    </row>
    <row r="1611" spans="1:17" x14ac:dyDescent="0.25">
      <c r="A1611" s="35">
        <f t="shared" si="151"/>
        <v>0</v>
      </c>
      <c r="B1611" s="8">
        <f t="shared" si="152"/>
        <v>0</v>
      </c>
      <c r="C1611" s="8">
        <f t="shared" si="153"/>
        <v>0</v>
      </c>
      <c r="D1611" s="38">
        <f t="shared" si="154"/>
        <v>1</v>
      </c>
      <c r="E1611" s="39">
        <f t="shared" si="155"/>
        <v>0</v>
      </c>
      <c r="M1611" s="8" t="str">
        <f>VLOOKUP(MONTH($J1611),Lookup!$A$2:$B$13,2,0)&amp;" "&amp;YEAR($J1611)</f>
        <v>Jan 1900</v>
      </c>
      <c r="N1611" s="34" t="str">
        <f t="shared" si="150"/>
        <v>1/1/9999</v>
      </c>
      <c r="O1611" s="8" t="str">
        <f>IF(ISERROR(VLOOKUP($I1611,Lookup!$H$2:$I$11,2,0)),"",VLOOKUP($I1611,Lookup!$H$2:$I$11,2,0))</f>
        <v/>
      </c>
      <c r="P1611" s="8">
        <f>COUNTIF(J$4:J1611,J1611)</f>
        <v>0</v>
      </c>
      <c r="Q1611" s="8">
        <f>COUNTIF(K$4:K1611,K1611)</f>
        <v>1</v>
      </c>
    </row>
    <row r="1612" spans="1:17" x14ac:dyDescent="0.25">
      <c r="A1612" s="35">
        <f t="shared" si="151"/>
        <v>0</v>
      </c>
      <c r="B1612" s="8">
        <f t="shared" si="152"/>
        <v>0</v>
      </c>
      <c r="C1612" s="8">
        <f t="shared" si="153"/>
        <v>0</v>
      </c>
      <c r="D1612" s="38">
        <f t="shared" si="154"/>
        <v>1</v>
      </c>
      <c r="E1612" s="39">
        <f t="shared" si="155"/>
        <v>0</v>
      </c>
      <c r="M1612" s="8" t="str">
        <f>VLOOKUP(MONTH($J1612),Lookup!$A$2:$B$13,2,0)&amp;" "&amp;YEAR($J1612)</f>
        <v>Jan 1900</v>
      </c>
      <c r="N1612" s="34" t="str">
        <f t="shared" si="150"/>
        <v>1/1/9999</v>
      </c>
      <c r="O1612" s="8" t="str">
        <f>IF(ISERROR(VLOOKUP($I1612,Lookup!$H$2:$I$11,2,0)),"",VLOOKUP($I1612,Lookup!$H$2:$I$11,2,0))</f>
        <v/>
      </c>
      <c r="P1612" s="8">
        <f>COUNTIF(J$4:J1612,J1612)</f>
        <v>0</v>
      </c>
      <c r="Q1612" s="8">
        <f>COUNTIF(K$4:K1612,K1612)</f>
        <v>1</v>
      </c>
    </row>
    <row r="1613" spans="1:17" x14ac:dyDescent="0.25">
      <c r="A1613" s="35">
        <f t="shared" si="151"/>
        <v>0</v>
      </c>
      <c r="B1613" s="8">
        <f t="shared" si="152"/>
        <v>0</v>
      </c>
      <c r="C1613" s="8">
        <f t="shared" si="153"/>
        <v>0</v>
      </c>
      <c r="D1613" s="38">
        <f t="shared" si="154"/>
        <v>1</v>
      </c>
      <c r="E1613" s="39">
        <f t="shared" si="155"/>
        <v>0</v>
      </c>
      <c r="M1613" s="8" t="str">
        <f>VLOOKUP(MONTH($J1613),Lookup!$A$2:$B$13,2,0)&amp;" "&amp;YEAR($J1613)</f>
        <v>Jan 1900</v>
      </c>
      <c r="N1613" s="34" t="str">
        <f t="shared" si="150"/>
        <v>1/1/9999</v>
      </c>
      <c r="O1613" s="8" t="str">
        <f>IF(ISERROR(VLOOKUP($I1613,Lookup!$H$2:$I$11,2,0)),"",VLOOKUP($I1613,Lookup!$H$2:$I$11,2,0))</f>
        <v/>
      </c>
      <c r="P1613" s="8">
        <f>COUNTIF(J$4:J1613,J1613)</f>
        <v>0</v>
      </c>
      <c r="Q1613" s="8">
        <f>COUNTIF(K$4:K1613,K1613)</f>
        <v>1</v>
      </c>
    </row>
    <row r="1614" spans="1:17" x14ac:dyDescent="0.25">
      <c r="A1614" s="35">
        <f t="shared" si="151"/>
        <v>0</v>
      </c>
      <c r="B1614" s="8">
        <f t="shared" si="152"/>
        <v>0</v>
      </c>
      <c r="C1614" s="8">
        <f t="shared" si="153"/>
        <v>0</v>
      </c>
      <c r="D1614" s="38">
        <f t="shared" si="154"/>
        <v>1</v>
      </c>
      <c r="E1614" s="39">
        <f t="shared" si="155"/>
        <v>0</v>
      </c>
      <c r="M1614" s="8" t="str">
        <f>VLOOKUP(MONTH($J1614),Lookup!$A$2:$B$13,2,0)&amp;" "&amp;YEAR($J1614)</f>
        <v>Jan 1900</v>
      </c>
      <c r="N1614" s="34" t="str">
        <f t="shared" si="150"/>
        <v>1/1/9999</v>
      </c>
      <c r="O1614" s="8" t="str">
        <f>IF(ISERROR(VLOOKUP($I1614,Lookup!$H$2:$I$11,2,0)),"",VLOOKUP($I1614,Lookup!$H$2:$I$11,2,0))</f>
        <v/>
      </c>
      <c r="P1614" s="8">
        <f>COUNTIF(J$4:J1614,J1614)</f>
        <v>0</v>
      </c>
      <c r="Q1614" s="8">
        <f>COUNTIF(K$4:K1614,K1614)</f>
        <v>1</v>
      </c>
    </row>
    <row r="1615" spans="1:17" x14ac:dyDescent="0.25">
      <c r="A1615" s="35">
        <f t="shared" si="151"/>
        <v>0</v>
      </c>
      <c r="B1615" s="8">
        <f t="shared" si="152"/>
        <v>0</v>
      </c>
      <c r="C1615" s="8">
        <f t="shared" si="153"/>
        <v>0</v>
      </c>
      <c r="D1615" s="38">
        <f t="shared" si="154"/>
        <v>1</v>
      </c>
      <c r="E1615" s="39">
        <f t="shared" si="155"/>
        <v>0</v>
      </c>
      <c r="M1615" s="8" t="str">
        <f>VLOOKUP(MONTH($J1615),Lookup!$A$2:$B$13,2,0)&amp;" "&amp;YEAR($J1615)</f>
        <v>Jan 1900</v>
      </c>
      <c r="N1615" s="34" t="str">
        <f t="shared" si="150"/>
        <v>1/1/9999</v>
      </c>
      <c r="O1615" s="8" t="str">
        <f>IF(ISERROR(VLOOKUP($I1615,Lookup!$H$2:$I$11,2,0)),"",VLOOKUP($I1615,Lookup!$H$2:$I$11,2,0))</f>
        <v/>
      </c>
      <c r="P1615" s="8">
        <f>COUNTIF(J$4:J1615,J1615)</f>
        <v>0</v>
      </c>
      <c r="Q1615" s="8">
        <f>COUNTIF(K$4:K1615,K1615)</f>
        <v>1</v>
      </c>
    </row>
    <row r="1616" spans="1:17" x14ac:dyDescent="0.25">
      <c r="A1616" s="35">
        <f t="shared" si="151"/>
        <v>0</v>
      </c>
      <c r="B1616" s="8">
        <f t="shared" si="152"/>
        <v>0</v>
      </c>
      <c r="C1616" s="8">
        <f t="shared" si="153"/>
        <v>0</v>
      </c>
      <c r="D1616" s="38">
        <f t="shared" si="154"/>
        <v>1</v>
      </c>
      <c r="E1616" s="39">
        <f t="shared" si="155"/>
        <v>0</v>
      </c>
      <c r="M1616" s="8" t="str">
        <f>VLOOKUP(MONTH($J1616),Lookup!$A$2:$B$13,2,0)&amp;" "&amp;YEAR($J1616)</f>
        <v>Jan 1900</v>
      </c>
      <c r="N1616" s="34" t="str">
        <f t="shared" si="150"/>
        <v>1/1/9999</v>
      </c>
      <c r="O1616" s="8" t="str">
        <f>IF(ISERROR(VLOOKUP($I1616,Lookup!$H$2:$I$11,2,0)),"",VLOOKUP($I1616,Lookup!$H$2:$I$11,2,0))</f>
        <v/>
      </c>
      <c r="P1616" s="8">
        <f>COUNTIF(J$4:J1616,J1616)</f>
        <v>0</v>
      </c>
      <c r="Q1616" s="8">
        <f>COUNTIF(K$4:K1616,K1616)</f>
        <v>1</v>
      </c>
    </row>
    <row r="1617" spans="1:17" x14ac:dyDescent="0.25">
      <c r="A1617" s="35">
        <f t="shared" si="151"/>
        <v>0</v>
      </c>
      <c r="B1617" s="8">
        <f t="shared" si="152"/>
        <v>0</v>
      </c>
      <c r="C1617" s="8">
        <f t="shared" si="153"/>
        <v>0</v>
      </c>
      <c r="D1617" s="38">
        <f t="shared" si="154"/>
        <v>1</v>
      </c>
      <c r="E1617" s="39">
        <f t="shared" si="155"/>
        <v>0</v>
      </c>
      <c r="M1617" s="8" t="str">
        <f>VLOOKUP(MONTH($J1617),Lookup!$A$2:$B$13,2,0)&amp;" "&amp;YEAR($J1617)</f>
        <v>Jan 1900</v>
      </c>
      <c r="N1617" s="34" t="str">
        <f t="shared" si="150"/>
        <v>1/1/9999</v>
      </c>
      <c r="O1617" s="8" t="str">
        <f>IF(ISERROR(VLOOKUP($I1617,Lookup!$H$2:$I$11,2,0)),"",VLOOKUP($I1617,Lookup!$H$2:$I$11,2,0))</f>
        <v/>
      </c>
      <c r="P1617" s="8">
        <f>COUNTIF(J$4:J1617,J1617)</f>
        <v>0</v>
      </c>
      <c r="Q1617" s="8">
        <f>COUNTIF(K$4:K1617,K1617)</f>
        <v>1</v>
      </c>
    </row>
    <row r="1618" spans="1:17" x14ac:dyDescent="0.25">
      <c r="A1618" s="35">
        <f t="shared" si="151"/>
        <v>0</v>
      </c>
      <c r="B1618" s="8">
        <f t="shared" si="152"/>
        <v>0</v>
      </c>
      <c r="C1618" s="8">
        <f t="shared" si="153"/>
        <v>0</v>
      </c>
      <c r="D1618" s="38">
        <f t="shared" si="154"/>
        <v>1</v>
      </c>
      <c r="E1618" s="39">
        <f t="shared" si="155"/>
        <v>0</v>
      </c>
      <c r="M1618" s="8" t="str">
        <f>VLOOKUP(MONTH($J1618),Lookup!$A$2:$B$13,2,0)&amp;" "&amp;YEAR($J1618)</f>
        <v>Jan 1900</v>
      </c>
      <c r="N1618" s="34" t="str">
        <f t="shared" si="150"/>
        <v>1/1/9999</v>
      </c>
      <c r="O1618" s="8" t="str">
        <f>IF(ISERROR(VLOOKUP($I1618,Lookup!$H$2:$I$11,2,0)),"",VLOOKUP($I1618,Lookup!$H$2:$I$11,2,0))</f>
        <v/>
      </c>
      <c r="P1618" s="8">
        <f>COUNTIF(J$4:J1618,J1618)</f>
        <v>0</v>
      </c>
      <c r="Q1618" s="8">
        <f>COUNTIF(K$4:K1618,K1618)</f>
        <v>1</v>
      </c>
    </row>
    <row r="1619" spans="1:17" x14ac:dyDescent="0.25">
      <c r="A1619" s="35">
        <f t="shared" si="151"/>
        <v>0</v>
      </c>
      <c r="B1619" s="8">
        <f t="shared" si="152"/>
        <v>0</v>
      </c>
      <c r="C1619" s="8">
        <f t="shared" si="153"/>
        <v>0</v>
      </c>
      <c r="D1619" s="38">
        <f t="shared" si="154"/>
        <v>1</v>
      </c>
      <c r="E1619" s="39">
        <f t="shared" si="155"/>
        <v>0</v>
      </c>
      <c r="M1619" s="8" t="str">
        <f>VLOOKUP(MONTH($J1619),Lookup!$A$2:$B$13,2,0)&amp;" "&amp;YEAR($J1619)</f>
        <v>Jan 1900</v>
      </c>
      <c r="N1619" s="34" t="str">
        <f t="shared" si="150"/>
        <v>1/1/9999</v>
      </c>
      <c r="O1619" s="8" t="str">
        <f>IF(ISERROR(VLOOKUP($I1619,Lookup!$H$2:$I$11,2,0)),"",VLOOKUP($I1619,Lookup!$H$2:$I$11,2,0))</f>
        <v/>
      </c>
      <c r="P1619" s="8">
        <f>COUNTIF(J$4:J1619,J1619)</f>
        <v>0</v>
      </c>
      <c r="Q1619" s="8">
        <f>COUNTIF(K$4:K1619,K1619)</f>
        <v>1</v>
      </c>
    </row>
    <row r="1620" spans="1:17" x14ac:dyDescent="0.25">
      <c r="A1620" s="35">
        <f t="shared" si="151"/>
        <v>0</v>
      </c>
      <c r="B1620" s="8">
        <f t="shared" si="152"/>
        <v>0</v>
      </c>
      <c r="C1620" s="8">
        <f t="shared" si="153"/>
        <v>0</v>
      </c>
      <c r="D1620" s="38">
        <f t="shared" si="154"/>
        <v>1</v>
      </c>
      <c r="E1620" s="39">
        <f t="shared" si="155"/>
        <v>0</v>
      </c>
      <c r="M1620" s="8" t="str">
        <f>VLOOKUP(MONTH($J1620),Lookup!$A$2:$B$13,2,0)&amp;" "&amp;YEAR($J1620)</f>
        <v>Jan 1900</v>
      </c>
      <c r="N1620" s="34" t="str">
        <f t="shared" si="150"/>
        <v>1/1/9999</v>
      </c>
      <c r="O1620" s="8" t="str">
        <f>IF(ISERROR(VLOOKUP($I1620,Lookup!$H$2:$I$11,2,0)),"",VLOOKUP($I1620,Lookup!$H$2:$I$11,2,0))</f>
        <v/>
      </c>
      <c r="P1620" s="8">
        <f>COUNTIF(J$4:J1620,J1620)</f>
        <v>0</v>
      </c>
      <c r="Q1620" s="8">
        <f>COUNTIF(K$4:K1620,K1620)</f>
        <v>1</v>
      </c>
    </row>
    <row r="1621" spans="1:17" x14ac:dyDescent="0.25">
      <c r="A1621" s="35">
        <f t="shared" si="151"/>
        <v>0</v>
      </c>
      <c r="B1621" s="8">
        <f t="shared" si="152"/>
        <v>0</v>
      </c>
      <c r="C1621" s="8">
        <f t="shared" si="153"/>
        <v>0</v>
      </c>
      <c r="D1621" s="38">
        <f t="shared" si="154"/>
        <v>1</v>
      </c>
      <c r="E1621" s="39">
        <f t="shared" si="155"/>
        <v>0</v>
      </c>
      <c r="M1621" s="8" t="str">
        <f>VLOOKUP(MONTH($J1621),Lookup!$A$2:$B$13,2,0)&amp;" "&amp;YEAR($J1621)</f>
        <v>Jan 1900</v>
      </c>
      <c r="N1621" s="34" t="str">
        <f t="shared" si="150"/>
        <v>1/1/9999</v>
      </c>
      <c r="O1621" s="8" t="str">
        <f>IF(ISERROR(VLOOKUP($I1621,Lookup!$H$2:$I$11,2,0)),"",VLOOKUP($I1621,Lookup!$H$2:$I$11,2,0))</f>
        <v/>
      </c>
      <c r="P1621" s="8">
        <f>COUNTIF(J$4:J1621,J1621)</f>
        <v>0</v>
      </c>
      <c r="Q1621" s="8">
        <f>COUNTIF(K$4:K1621,K1621)</f>
        <v>1</v>
      </c>
    </row>
    <row r="1622" spans="1:17" x14ac:dyDescent="0.25">
      <c r="A1622" s="35">
        <f t="shared" si="151"/>
        <v>0</v>
      </c>
      <c r="B1622" s="8">
        <f t="shared" si="152"/>
        <v>0</v>
      </c>
      <c r="C1622" s="8">
        <f t="shared" si="153"/>
        <v>0</v>
      </c>
      <c r="D1622" s="38">
        <f t="shared" si="154"/>
        <v>1</v>
      </c>
      <c r="E1622" s="39">
        <f t="shared" si="155"/>
        <v>0</v>
      </c>
      <c r="M1622" s="8" t="str">
        <f>VLOOKUP(MONTH($J1622),Lookup!$A$2:$B$13,2,0)&amp;" "&amp;YEAR($J1622)</f>
        <v>Jan 1900</v>
      </c>
      <c r="N1622" s="34" t="str">
        <f t="shared" si="150"/>
        <v>1/1/9999</v>
      </c>
      <c r="O1622" s="8" t="str">
        <f>IF(ISERROR(VLOOKUP($I1622,Lookup!$H$2:$I$11,2,0)),"",VLOOKUP($I1622,Lookup!$H$2:$I$11,2,0))</f>
        <v/>
      </c>
      <c r="P1622" s="8">
        <f>COUNTIF(J$4:J1622,J1622)</f>
        <v>0</v>
      </c>
      <c r="Q1622" s="8">
        <f>COUNTIF(K$4:K1622,K1622)</f>
        <v>1</v>
      </c>
    </row>
    <row r="1623" spans="1:17" x14ac:dyDescent="0.25">
      <c r="A1623" s="35">
        <f t="shared" si="151"/>
        <v>0</v>
      </c>
      <c r="B1623" s="8">
        <f t="shared" si="152"/>
        <v>0</v>
      </c>
      <c r="C1623" s="8">
        <f t="shared" si="153"/>
        <v>0</v>
      </c>
      <c r="D1623" s="38">
        <f t="shared" si="154"/>
        <v>1</v>
      </c>
      <c r="E1623" s="39">
        <f t="shared" si="155"/>
        <v>0</v>
      </c>
      <c r="M1623" s="8" t="str">
        <f>VLOOKUP(MONTH($J1623),Lookup!$A$2:$B$13,2,0)&amp;" "&amp;YEAR($J1623)</f>
        <v>Jan 1900</v>
      </c>
      <c r="N1623" s="34" t="str">
        <f t="shared" si="150"/>
        <v>1/1/9999</v>
      </c>
      <c r="O1623" s="8" t="str">
        <f>IF(ISERROR(VLOOKUP($I1623,Lookup!$H$2:$I$11,2,0)),"",VLOOKUP($I1623,Lookup!$H$2:$I$11,2,0))</f>
        <v/>
      </c>
      <c r="P1623" s="8">
        <f>COUNTIF(J$4:J1623,J1623)</f>
        <v>0</v>
      </c>
      <c r="Q1623" s="8">
        <f>COUNTIF(K$4:K1623,K1623)</f>
        <v>1</v>
      </c>
    </row>
    <row r="1624" spans="1:17" x14ac:dyDescent="0.25">
      <c r="A1624" s="35">
        <f t="shared" si="151"/>
        <v>0</v>
      </c>
      <c r="B1624" s="8">
        <f t="shared" si="152"/>
        <v>0</v>
      </c>
      <c r="C1624" s="8">
        <f t="shared" si="153"/>
        <v>0</v>
      </c>
      <c r="D1624" s="38">
        <f t="shared" si="154"/>
        <v>1</v>
      </c>
      <c r="E1624" s="39">
        <f t="shared" si="155"/>
        <v>0</v>
      </c>
      <c r="M1624" s="8" t="str">
        <f>VLOOKUP(MONTH($J1624),Lookup!$A$2:$B$13,2,0)&amp;" "&amp;YEAR($J1624)</f>
        <v>Jan 1900</v>
      </c>
      <c r="N1624" s="34" t="str">
        <f t="shared" si="150"/>
        <v>1/1/9999</v>
      </c>
      <c r="O1624" s="8" t="str">
        <f>IF(ISERROR(VLOOKUP($I1624,Lookup!$H$2:$I$11,2,0)),"",VLOOKUP($I1624,Lookup!$H$2:$I$11,2,0))</f>
        <v/>
      </c>
      <c r="P1624" s="8">
        <f>COUNTIF(J$4:J1624,J1624)</f>
        <v>0</v>
      </c>
      <c r="Q1624" s="8">
        <f>COUNTIF(K$4:K1624,K1624)</f>
        <v>1</v>
      </c>
    </row>
    <row r="1625" spans="1:17" x14ac:dyDescent="0.25">
      <c r="A1625" s="35">
        <f t="shared" si="151"/>
        <v>0</v>
      </c>
      <c r="B1625" s="8">
        <f t="shared" si="152"/>
        <v>0</v>
      </c>
      <c r="C1625" s="8">
        <f t="shared" si="153"/>
        <v>0</v>
      </c>
      <c r="D1625" s="38">
        <f t="shared" si="154"/>
        <v>1</v>
      </c>
      <c r="E1625" s="39">
        <f t="shared" si="155"/>
        <v>0</v>
      </c>
      <c r="M1625" s="8" t="str">
        <f>VLOOKUP(MONTH($J1625),Lookup!$A$2:$B$13,2,0)&amp;" "&amp;YEAR($J1625)</f>
        <v>Jan 1900</v>
      </c>
      <c r="N1625" s="34" t="str">
        <f t="shared" si="150"/>
        <v>1/1/9999</v>
      </c>
      <c r="O1625" s="8" t="str">
        <f>IF(ISERROR(VLOOKUP($I1625,Lookup!$H$2:$I$11,2,0)),"",VLOOKUP($I1625,Lookup!$H$2:$I$11,2,0))</f>
        <v/>
      </c>
      <c r="P1625" s="8">
        <f>COUNTIF(J$4:J1625,J1625)</f>
        <v>0</v>
      </c>
      <c r="Q1625" s="8">
        <f>COUNTIF(K$4:K1625,K1625)</f>
        <v>1</v>
      </c>
    </row>
    <row r="1626" spans="1:17" x14ac:dyDescent="0.25">
      <c r="A1626" s="35">
        <f t="shared" si="151"/>
        <v>0</v>
      </c>
      <c r="B1626" s="8">
        <f t="shared" si="152"/>
        <v>0</v>
      </c>
      <c r="C1626" s="8">
        <f t="shared" si="153"/>
        <v>0</v>
      </c>
      <c r="D1626" s="38">
        <f t="shared" si="154"/>
        <v>1</v>
      </c>
      <c r="E1626" s="39">
        <f t="shared" si="155"/>
        <v>0</v>
      </c>
      <c r="M1626" s="8" t="str">
        <f>VLOOKUP(MONTH($J1626),Lookup!$A$2:$B$13,2,0)&amp;" "&amp;YEAR($J1626)</f>
        <v>Jan 1900</v>
      </c>
      <c r="N1626" s="34" t="str">
        <f t="shared" si="150"/>
        <v>1/1/9999</v>
      </c>
      <c r="O1626" s="8" t="str">
        <f>IF(ISERROR(VLOOKUP($I1626,Lookup!$H$2:$I$11,2,0)),"",VLOOKUP($I1626,Lookup!$H$2:$I$11,2,0))</f>
        <v/>
      </c>
      <c r="P1626" s="8">
        <f>COUNTIF(J$4:J1626,J1626)</f>
        <v>0</v>
      </c>
      <c r="Q1626" s="8">
        <f>COUNTIF(K$4:K1626,K1626)</f>
        <v>1</v>
      </c>
    </row>
    <row r="1627" spans="1:17" x14ac:dyDescent="0.25">
      <c r="A1627" s="35">
        <f t="shared" si="151"/>
        <v>0</v>
      </c>
      <c r="B1627" s="8">
        <f t="shared" si="152"/>
        <v>0</v>
      </c>
      <c r="C1627" s="8">
        <f t="shared" si="153"/>
        <v>0</v>
      </c>
      <c r="D1627" s="38">
        <f t="shared" si="154"/>
        <v>1</v>
      </c>
      <c r="E1627" s="39">
        <f t="shared" si="155"/>
        <v>0</v>
      </c>
      <c r="M1627" s="8" t="str">
        <f>VLOOKUP(MONTH($J1627),Lookup!$A$2:$B$13,2,0)&amp;" "&amp;YEAR($J1627)</f>
        <v>Jan 1900</v>
      </c>
      <c r="N1627" s="34" t="str">
        <f t="shared" si="150"/>
        <v>1/1/9999</v>
      </c>
      <c r="O1627" s="8" t="str">
        <f>IF(ISERROR(VLOOKUP($I1627,Lookup!$H$2:$I$11,2,0)),"",VLOOKUP($I1627,Lookup!$H$2:$I$11,2,0))</f>
        <v/>
      </c>
      <c r="P1627" s="8">
        <f>COUNTIF(J$4:J1627,J1627)</f>
        <v>0</v>
      </c>
      <c r="Q1627" s="8">
        <f>COUNTIF(K$4:K1627,K1627)</f>
        <v>1</v>
      </c>
    </row>
    <row r="1628" spans="1:17" x14ac:dyDescent="0.25">
      <c r="A1628" s="35">
        <f t="shared" si="151"/>
        <v>0</v>
      </c>
      <c r="B1628" s="8">
        <f t="shared" si="152"/>
        <v>0</v>
      </c>
      <c r="C1628" s="8">
        <f t="shared" si="153"/>
        <v>0</v>
      </c>
      <c r="D1628" s="38">
        <f t="shared" si="154"/>
        <v>1</v>
      </c>
      <c r="E1628" s="39">
        <f t="shared" si="155"/>
        <v>0</v>
      </c>
      <c r="M1628" s="8" t="str">
        <f>VLOOKUP(MONTH($J1628),Lookup!$A$2:$B$13,2,0)&amp;" "&amp;YEAR($J1628)</f>
        <v>Jan 1900</v>
      </c>
      <c r="N1628" s="34" t="str">
        <f t="shared" si="150"/>
        <v>1/1/9999</v>
      </c>
      <c r="O1628" s="8" t="str">
        <f>IF(ISERROR(VLOOKUP($I1628,Lookup!$H$2:$I$11,2,0)),"",VLOOKUP($I1628,Lookup!$H$2:$I$11,2,0))</f>
        <v/>
      </c>
      <c r="P1628" s="8">
        <f>COUNTIF(J$4:J1628,J1628)</f>
        <v>0</v>
      </c>
      <c r="Q1628" s="8">
        <f>COUNTIF(K$4:K1628,K1628)</f>
        <v>1</v>
      </c>
    </row>
    <row r="1629" spans="1:17" x14ac:dyDescent="0.25">
      <c r="A1629" s="35">
        <f t="shared" si="151"/>
        <v>0</v>
      </c>
      <c r="B1629" s="8">
        <f t="shared" si="152"/>
        <v>0</v>
      </c>
      <c r="C1629" s="8">
        <f t="shared" si="153"/>
        <v>0</v>
      </c>
      <c r="D1629" s="38">
        <f t="shared" si="154"/>
        <v>1</v>
      </c>
      <c r="E1629" s="39">
        <f t="shared" si="155"/>
        <v>0</v>
      </c>
      <c r="M1629" s="8" t="str">
        <f>VLOOKUP(MONTH($J1629),Lookup!$A$2:$B$13,2,0)&amp;" "&amp;YEAR($J1629)</f>
        <v>Jan 1900</v>
      </c>
      <c r="N1629" s="34" t="str">
        <f t="shared" si="150"/>
        <v>1/1/9999</v>
      </c>
      <c r="O1629" s="8" t="str">
        <f>IF(ISERROR(VLOOKUP($I1629,Lookup!$H$2:$I$11,2,0)),"",VLOOKUP($I1629,Lookup!$H$2:$I$11,2,0))</f>
        <v/>
      </c>
      <c r="P1629" s="8">
        <f>COUNTIF(J$4:J1629,J1629)</f>
        <v>0</v>
      </c>
      <c r="Q1629" s="8">
        <f>COUNTIF(K$4:K1629,K1629)</f>
        <v>1</v>
      </c>
    </row>
    <row r="1630" spans="1:17" x14ac:dyDescent="0.25">
      <c r="A1630" s="35">
        <f t="shared" si="151"/>
        <v>0</v>
      </c>
      <c r="B1630" s="8">
        <f t="shared" si="152"/>
        <v>0</v>
      </c>
      <c r="C1630" s="8">
        <f t="shared" si="153"/>
        <v>0</v>
      </c>
      <c r="D1630" s="38">
        <f t="shared" si="154"/>
        <v>1</v>
      </c>
      <c r="E1630" s="39">
        <f t="shared" si="155"/>
        <v>0</v>
      </c>
      <c r="M1630" s="8" t="str">
        <f>VLOOKUP(MONTH($J1630),Lookup!$A$2:$B$13,2,0)&amp;" "&amp;YEAR($J1630)</f>
        <v>Jan 1900</v>
      </c>
      <c r="N1630" s="34" t="str">
        <f t="shared" si="150"/>
        <v>1/1/9999</v>
      </c>
      <c r="O1630" s="8" t="str">
        <f>IF(ISERROR(VLOOKUP($I1630,Lookup!$H$2:$I$11,2,0)),"",VLOOKUP($I1630,Lookup!$H$2:$I$11,2,0))</f>
        <v/>
      </c>
      <c r="P1630" s="8">
        <f>COUNTIF(J$4:J1630,J1630)</f>
        <v>0</v>
      </c>
      <c r="Q1630" s="8">
        <f>COUNTIF(K$4:K1630,K1630)</f>
        <v>1</v>
      </c>
    </row>
    <row r="1631" spans="1:17" x14ac:dyDescent="0.25">
      <c r="A1631" s="35">
        <f t="shared" si="151"/>
        <v>0</v>
      </c>
      <c r="B1631" s="8">
        <f t="shared" si="152"/>
        <v>0</v>
      </c>
      <c r="C1631" s="8">
        <f t="shared" si="153"/>
        <v>0</v>
      </c>
      <c r="D1631" s="38">
        <f t="shared" si="154"/>
        <v>1</v>
      </c>
      <c r="E1631" s="39">
        <f t="shared" si="155"/>
        <v>0</v>
      </c>
      <c r="M1631" s="8" t="str">
        <f>VLOOKUP(MONTH($J1631),Lookup!$A$2:$B$13,2,0)&amp;" "&amp;YEAR($J1631)</f>
        <v>Jan 1900</v>
      </c>
      <c r="N1631" s="34" t="str">
        <f t="shared" si="150"/>
        <v>1/1/9999</v>
      </c>
      <c r="O1631" s="8" t="str">
        <f>IF(ISERROR(VLOOKUP($I1631,Lookup!$H$2:$I$11,2,0)),"",VLOOKUP($I1631,Lookup!$H$2:$I$11,2,0))</f>
        <v/>
      </c>
      <c r="P1631" s="8">
        <f>COUNTIF(J$4:J1631,J1631)</f>
        <v>0</v>
      </c>
      <c r="Q1631" s="8">
        <f>COUNTIF(K$4:K1631,K1631)</f>
        <v>1</v>
      </c>
    </row>
    <row r="1632" spans="1:17" x14ac:dyDescent="0.25">
      <c r="A1632" s="35">
        <f t="shared" si="151"/>
        <v>0</v>
      </c>
      <c r="B1632" s="8">
        <f t="shared" si="152"/>
        <v>0</v>
      </c>
      <c r="C1632" s="8">
        <f t="shared" si="153"/>
        <v>0</v>
      </c>
      <c r="D1632" s="38">
        <f t="shared" si="154"/>
        <v>1</v>
      </c>
      <c r="E1632" s="39">
        <f t="shared" si="155"/>
        <v>0</v>
      </c>
      <c r="M1632" s="8" t="str">
        <f>VLOOKUP(MONTH($J1632),Lookup!$A$2:$B$13,2,0)&amp;" "&amp;YEAR($J1632)</f>
        <v>Jan 1900</v>
      </c>
      <c r="N1632" s="34" t="str">
        <f t="shared" si="150"/>
        <v>1/1/9999</v>
      </c>
      <c r="O1632" s="8" t="str">
        <f>IF(ISERROR(VLOOKUP($I1632,Lookup!$H$2:$I$11,2,0)),"",VLOOKUP($I1632,Lookup!$H$2:$I$11,2,0))</f>
        <v/>
      </c>
      <c r="P1632" s="8">
        <f>COUNTIF(J$4:J1632,J1632)</f>
        <v>0</v>
      </c>
      <c r="Q1632" s="8">
        <f>COUNTIF(K$4:K1632,K1632)</f>
        <v>1</v>
      </c>
    </row>
    <row r="1633" spans="1:17" x14ac:dyDescent="0.25">
      <c r="A1633" s="35">
        <f t="shared" si="151"/>
        <v>0</v>
      </c>
      <c r="B1633" s="8">
        <f t="shared" si="152"/>
        <v>0</v>
      </c>
      <c r="C1633" s="8">
        <f t="shared" si="153"/>
        <v>0</v>
      </c>
      <c r="D1633" s="38">
        <f t="shared" si="154"/>
        <v>1</v>
      </c>
      <c r="E1633" s="39">
        <f t="shared" si="155"/>
        <v>0</v>
      </c>
      <c r="M1633" s="8" t="str">
        <f>VLOOKUP(MONTH($J1633),Lookup!$A$2:$B$13,2,0)&amp;" "&amp;YEAR($J1633)</f>
        <v>Jan 1900</v>
      </c>
      <c r="N1633" s="34" t="str">
        <f t="shared" si="150"/>
        <v>1/1/9999</v>
      </c>
      <c r="O1633" s="8" t="str">
        <f>IF(ISERROR(VLOOKUP($I1633,Lookup!$H$2:$I$11,2,0)),"",VLOOKUP($I1633,Lookup!$H$2:$I$11,2,0))</f>
        <v/>
      </c>
      <c r="P1633" s="8">
        <f>COUNTIF(J$4:J1633,J1633)</f>
        <v>0</v>
      </c>
      <c r="Q1633" s="8">
        <f>COUNTIF(K$4:K1633,K1633)</f>
        <v>1</v>
      </c>
    </row>
    <row r="1634" spans="1:17" x14ac:dyDescent="0.25">
      <c r="A1634" s="35">
        <f t="shared" si="151"/>
        <v>0</v>
      </c>
      <c r="B1634" s="8">
        <f t="shared" si="152"/>
        <v>0</v>
      </c>
      <c r="C1634" s="8">
        <f t="shared" si="153"/>
        <v>0</v>
      </c>
      <c r="D1634" s="38">
        <f t="shared" si="154"/>
        <v>1</v>
      </c>
      <c r="E1634" s="39">
        <f t="shared" si="155"/>
        <v>0</v>
      </c>
      <c r="M1634" s="8" t="str">
        <f>VLOOKUP(MONTH($J1634),Lookup!$A$2:$B$13,2,0)&amp;" "&amp;YEAR($J1634)</f>
        <v>Jan 1900</v>
      </c>
      <c r="N1634" s="34" t="str">
        <f t="shared" si="150"/>
        <v>1/1/9999</v>
      </c>
      <c r="O1634" s="8" t="str">
        <f>IF(ISERROR(VLOOKUP($I1634,Lookup!$H$2:$I$11,2,0)),"",VLOOKUP($I1634,Lookup!$H$2:$I$11,2,0))</f>
        <v/>
      </c>
      <c r="P1634" s="8">
        <f>COUNTIF(J$4:J1634,J1634)</f>
        <v>0</v>
      </c>
      <c r="Q1634" s="8">
        <f>COUNTIF(K$4:K1634,K1634)</f>
        <v>1</v>
      </c>
    </row>
    <row r="1635" spans="1:17" x14ac:dyDescent="0.25">
      <c r="A1635" s="35">
        <f t="shared" si="151"/>
        <v>0</v>
      </c>
      <c r="B1635" s="8">
        <f t="shared" si="152"/>
        <v>0</v>
      </c>
      <c r="C1635" s="8">
        <f t="shared" si="153"/>
        <v>0</v>
      </c>
      <c r="D1635" s="38">
        <f t="shared" si="154"/>
        <v>1</v>
      </c>
      <c r="E1635" s="39">
        <f t="shared" si="155"/>
        <v>0</v>
      </c>
      <c r="M1635" s="8" t="str">
        <f>VLOOKUP(MONTH($J1635),Lookup!$A$2:$B$13,2,0)&amp;" "&amp;YEAR($J1635)</f>
        <v>Jan 1900</v>
      </c>
      <c r="N1635" s="34" t="str">
        <f t="shared" si="150"/>
        <v>1/1/9999</v>
      </c>
      <c r="O1635" s="8" t="str">
        <f>IF(ISERROR(VLOOKUP($I1635,Lookup!$H$2:$I$11,2,0)),"",VLOOKUP($I1635,Lookup!$H$2:$I$11,2,0))</f>
        <v/>
      </c>
      <c r="P1635" s="8">
        <f>COUNTIF(J$4:J1635,J1635)</f>
        <v>0</v>
      </c>
      <c r="Q1635" s="8">
        <f>COUNTIF(K$4:K1635,K1635)</f>
        <v>1</v>
      </c>
    </row>
    <row r="1636" spans="1:17" x14ac:dyDescent="0.25">
      <c r="A1636" s="35">
        <f t="shared" si="151"/>
        <v>0</v>
      </c>
      <c r="B1636" s="8">
        <f t="shared" si="152"/>
        <v>0</v>
      </c>
      <c r="C1636" s="8">
        <f t="shared" si="153"/>
        <v>0</v>
      </c>
      <c r="D1636" s="38">
        <f t="shared" si="154"/>
        <v>1</v>
      </c>
      <c r="E1636" s="39">
        <f t="shared" si="155"/>
        <v>0</v>
      </c>
      <c r="M1636" s="8" t="str">
        <f>VLOOKUP(MONTH($J1636),Lookup!$A$2:$B$13,2,0)&amp;" "&amp;YEAR($J1636)</f>
        <v>Jan 1900</v>
      </c>
      <c r="N1636" s="34" t="str">
        <f t="shared" si="150"/>
        <v>1/1/9999</v>
      </c>
      <c r="O1636" s="8" t="str">
        <f>IF(ISERROR(VLOOKUP($I1636,Lookup!$H$2:$I$11,2,0)),"",VLOOKUP($I1636,Lookup!$H$2:$I$11,2,0))</f>
        <v/>
      </c>
      <c r="P1636" s="8">
        <f>COUNTIF(J$4:J1636,J1636)</f>
        <v>0</v>
      </c>
      <c r="Q1636" s="8">
        <f>COUNTIF(K$4:K1636,K1636)</f>
        <v>1</v>
      </c>
    </row>
    <row r="1637" spans="1:17" x14ac:dyDescent="0.25">
      <c r="A1637" s="35">
        <f t="shared" si="151"/>
        <v>0</v>
      </c>
      <c r="B1637" s="8">
        <f t="shared" si="152"/>
        <v>0</v>
      </c>
      <c r="C1637" s="8">
        <f t="shared" si="153"/>
        <v>0</v>
      </c>
      <c r="D1637" s="38">
        <f t="shared" si="154"/>
        <v>1</v>
      </c>
      <c r="E1637" s="39">
        <f t="shared" si="155"/>
        <v>0</v>
      </c>
      <c r="M1637" s="8" t="str">
        <f>VLOOKUP(MONTH($J1637),Lookup!$A$2:$B$13,2,0)&amp;" "&amp;YEAR($J1637)</f>
        <v>Jan 1900</v>
      </c>
      <c r="N1637" s="34" t="str">
        <f t="shared" si="150"/>
        <v>1/1/9999</v>
      </c>
      <c r="O1637" s="8" t="str">
        <f>IF(ISERROR(VLOOKUP($I1637,Lookup!$H$2:$I$11,2,0)),"",VLOOKUP($I1637,Lookup!$H$2:$I$11,2,0))</f>
        <v/>
      </c>
      <c r="P1637" s="8">
        <f>COUNTIF(J$4:J1637,J1637)</f>
        <v>0</v>
      </c>
      <c r="Q1637" s="8">
        <f>COUNTIF(K$4:K1637,K1637)</f>
        <v>1</v>
      </c>
    </row>
    <row r="1638" spans="1:17" x14ac:dyDescent="0.25">
      <c r="A1638" s="35">
        <f t="shared" si="151"/>
        <v>0</v>
      </c>
      <c r="B1638" s="8">
        <f t="shared" si="152"/>
        <v>0</v>
      </c>
      <c r="C1638" s="8">
        <f t="shared" si="153"/>
        <v>0</v>
      </c>
      <c r="D1638" s="38">
        <f t="shared" si="154"/>
        <v>1</v>
      </c>
      <c r="E1638" s="39">
        <f t="shared" si="155"/>
        <v>0</v>
      </c>
      <c r="M1638" s="8" t="str">
        <f>VLOOKUP(MONTH($J1638),Lookup!$A$2:$B$13,2,0)&amp;" "&amp;YEAR($J1638)</f>
        <v>Jan 1900</v>
      </c>
      <c r="N1638" s="34" t="str">
        <f t="shared" si="150"/>
        <v>1/1/9999</v>
      </c>
      <c r="O1638" s="8" t="str">
        <f>IF(ISERROR(VLOOKUP($I1638,Lookup!$H$2:$I$11,2,0)),"",VLOOKUP($I1638,Lookup!$H$2:$I$11,2,0))</f>
        <v/>
      </c>
      <c r="P1638" s="8">
        <f>COUNTIF(J$4:J1638,J1638)</f>
        <v>0</v>
      </c>
      <c r="Q1638" s="8">
        <f>COUNTIF(K$4:K1638,K1638)</f>
        <v>1</v>
      </c>
    </row>
    <row r="1639" spans="1:17" x14ac:dyDescent="0.25">
      <c r="A1639" s="35">
        <f t="shared" si="151"/>
        <v>0</v>
      </c>
      <c r="B1639" s="8">
        <f t="shared" si="152"/>
        <v>0</v>
      </c>
      <c r="C1639" s="8">
        <f t="shared" si="153"/>
        <v>0</v>
      </c>
      <c r="D1639" s="38">
        <f t="shared" si="154"/>
        <v>1</v>
      </c>
      <c r="E1639" s="39">
        <f t="shared" si="155"/>
        <v>0</v>
      </c>
      <c r="M1639" s="8" t="str">
        <f>VLOOKUP(MONTH($J1639),Lookup!$A$2:$B$13,2,0)&amp;" "&amp;YEAR($J1639)</f>
        <v>Jan 1900</v>
      </c>
      <c r="N1639" s="34" t="str">
        <f t="shared" si="150"/>
        <v>1/1/9999</v>
      </c>
      <c r="O1639" s="8" t="str">
        <f>IF(ISERROR(VLOOKUP($I1639,Lookup!$H$2:$I$11,2,0)),"",VLOOKUP($I1639,Lookup!$H$2:$I$11,2,0))</f>
        <v/>
      </c>
      <c r="P1639" s="8">
        <f>COUNTIF(J$4:J1639,J1639)</f>
        <v>0</v>
      </c>
      <c r="Q1639" s="8">
        <f>COUNTIF(K$4:K1639,K1639)</f>
        <v>1</v>
      </c>
    </row>
    <row r="1640" spans="1:17" x14ac:dyDescent="0.25">
      <c r="A1640" s="35">
        <f t="shared" si="151"/>
        <v>0</v>
      </c>
      <c r="B1640" s="8">
        <f t="shared" si="152"/>
        <v>0</v>
      </c>
      <c r="C1640" s="8">
        <f t="shared" si="153"/>
        <v>0</v>
      </c>
      <c r="D1640" s="38">
        <f t="shared" si="154"/>
        <v>1</v>
      </c>
      <c r="E1640" s="39">
        <f t="shared" si="155"/>
        <v>0</v>
      </c>
      <c r="M1640" s="8" t="str">
        <f>VLOOKUP(MONTH($J1640),Lookup!$A$2:$B$13,2,0)&amp;" "&amp;YEAR($J1640)</f>
        <v>Jan 1900</v>
      </c>
      <c r="N1640" s="34" t="str">
        <f t="shared" si="150"/>
        <v>1/1/9999</v>
      </c>
      <c r="O1640" s="8" t="str">
        <f>IF(ISERROR(VLOOKUP($I1640,Lookup!$H$2:$I$11,2,0)),"",VLOOKUP($I1640,Lookup!$H$2:$I$11,2,0))</f>
        <v/>
      </c>
      <c r="P1640" s="8">
        <f>COUNTIF(J$4:J1640,J1640)</f>
        <v>0</v>
      </c>
      <c r="Q1640" s="8">
        <f>COUNTIF(K$4:K1640,K1640)</f>
        <v>1</v>
      </c>
    </row>
    <row r="1641" spans="1:17" x14ac:dyDescent="0.25">
      <c r="A1641" s="35">
        <f t="shared" si="151"/>
        <v>0</v>
      </c>
      <c r="B1641" s="8">
        <f t="shared" si="152"/>
        <v>0</v>
      </c>
      <c r="C1641" s="8">
        <f t="shared" si="153"/>
        <v>0</v>
      </c>
      <c r="D1641" s="38">
        <f t="shared" si="154"/>
        <v>1</v>
      </c>
      <c r="E1641" s="39">
        <f t="shared" si="155"/>
        <v>0</v>
      </c>
      <c r="M1641" s="8" t="str">
        <f>VLOOKUP(MONTH($J1641),Lookup!$A$2:$B$13,2,0)&amp;" "&amp;YEAR($J1641)</f>
        <v>Jan 1900</v>
      </c>
      <c r="N1641" s="34" t="str">
        <f t="shared" si="150"/>
        <v>1/1/9999</v>
      </c>
      <c r="O1641" s="8" t="str">
        <f>IF(ISERROR(VLOOKUP($I1641,Lookup!$H$2:$I$11,2,0)),"",VLOOKUP($I1641,Lookup!$H$2:$I$11,2,0))</f>
        <v/>
      </c>
      <c r="P1641" s="8">
        <f>COUNTIF(J$4:J1641,J1641)</f>
        <v>0</v>
      </c>
      <c r="Q1641" s="8">
        <f>COUNTIF(K$4:K1641,K1641)</f>
        <v>1</v>
      </c>
    </row>
    <row r="1642" spans="1:17" x14ac:dyDescent="0.25">
      <c r="A1642" s="35">
        <f t="shared" si="151"/>
        <v>0</v>
      </c>
      <c r="B1642" s="8">
        <f t="shared" si="152"/>
        <v>0</v>
      </c>
      <c r="C1642" s="8">
        <f t="shared" si="153"/>
        <v>0</v>
      </c>
      <c r="D1642" s="38">
        <f t="shared" si="154"/>
        <v>1</v>
      </c>
      <c r="E1642" s="39">
        <f t="shared" si="155"/>
        <v>0</v>
      </c>
      <c r="M1642" s="8" t="str">
        <f>VLOOKUP(MONTH($J1642),Lookup!$A$2:$B$13,2,0)&amp;" "&amp;YEAR($J1642)</f>
        <v>Jan 1900</v>
      </c>
      <c r="N1642" s="34" t="str">
        <f t="shared" si="150"/>
        <v>1/1/9999</v>
      </c>
      <c r="O1642" s="8" t="str">
        <f>IF(ISERROR(VLOOKUP($I1642,Lookup!$H$2:$I$11,2,0)),"",VLOOKUP($I1642,Lookup!$H$2:$I$11,2,0))</f>
        <v/>
      </c>
      <c r="P1642" s="8">
        <f>COUNTIF(J$4:J1642,J1642)</f>
        <v>0</v>
      </c>
      <c r="Q1642" s="8">
        <f>COUNTIF(K$4:K1642,K1642)</f>
        <v>1</v>
      </c>
    </row>
    <row r="1643" spans="1:17" x14ac:dyDescent="0.25">
      <c r="A1643" s="35">
        <f t="shared" si="151"/>
        <v>0</v>
      </c>
      <c r="B1643" s="8">
        <f t="shared" si="152"/>
        <v>0</v>
      </c>
      <c r="C1643" s="8">
        <f t="shared" si="153"/>
        <v>0</v>
      </c>
      <c r="D1643" s="38">
        <f t="shared" si="154"/>
        <v>1</v>
      </c>
      <c r="E1643" s="39">
        <f t="shared" si="155"/>
        <v>0</v>
      </c>
      <c r="M1643" s="8" t="str">
        <f>VLOOKUP(MONTH($J1643),Lookup!$A$2:$B$13,2,0)&amp;" "&amp;YEAR($J1643)</f>
        <v>Jan 1900</v>
      </c>
      <c r="N1643" s="34" t="str">
        <f t="shared" si="150"/>
        <v>1/1/9999</v>
      </c>
      <c r="O1643" s="8" t="str">
        <f>IF(ISERROR(VLOOKUP($I1643,Lookup!$H$2:$I$11,2,0)),"",VLOOKUP($I1643,Lookup!$H$2:$I$11,2,0))</f>
        <v/>
      </c>
      <c r="P1643" s="8">
        <f>COUNTIF(J$4:J1643,J1643)</f>
        <v>0</v>
      </c>
      <c r="Q1643" s="8">
        <f>COUNTIF(K$4:K1643,K1643)</f>
        <v>1</v>
      </c>
    </row>
    <row r="1644" spans="1:17" x14ac:dyDescent="0.25">
      <c r="A1644" s="35">
        <f t="shared" si="151"/>
        <v>0</v>
      </c>
      <c r="B1644" s="8">
        <f t="shared" si="152"/>
        <v>0</v>
      </c>
      <c r="C1644" s="8">
        <f t="shared" si="153"/>
        <v>0</v>
      </c>
      <c r="D1644" s="38">
        <f t="shared" si="154"/>
        <v>1</v>
      </c>
      <c r="E1644" s="39">
        <f t="shared" si="155"/>
        <v>0</v>
      </c>
      <c r="M1644" s="8" t="str">
        <f>VLOOKUP(MONTH($J1644),Lookup!$A$2:$B$13,2,0)&amp;" "&amp;YEAR($J1644)</f>
        <v>Jan 1900</v>
      </c>
      <c r="N1644" s="34" t="str">
        <f t="shared" si="150"/>
        <v>1/1/9999</v>
      </c>
      <c r="O1644" s="8" t="str">
        <f>IF(ISERROR(VLOOKUP($I1644,Lookup!$H$2:$I$11,2,0)),"",VLOOKUP($I1644,Lookup!$H$2:$I$11,2,0))</f>
        <v/>
      </c>
      <c r="P1644" s="8">
        <f>COUNTIF(J$4:J1644,J1644)</f>
        <v>0</v>
      </c>
      <c r="Q1644" s="8">
        <f>COUNTIF(K$4:K1644,K1644)</f>
        <v>1</v>
      </c>
    </row>
    <row r="1645" spans="1:17" x14ac:dyDescent="0.25">
      <c r="A1645" s="35">
        <f t="shared" si="151"/>
        <v>0</v>
      </c>
      <c r="B1645" s="8">
        <f t="shared" si="152"/>
        <v>0</v>
      </c>
      <c r="C1645" s="8">
        <f t="shared" si="153"/>
        <v>0</v>
      </c>
      <c r="D1645" s="38">
        <f t="shared" si="154"/>
        <v>1</v>
      </c>
      <c r="E1645" s="39">
        <f t="shared" si="155"/>
        <v>0</v>
      </c>
      <c r="M1645" s="8" t="str">
        <f>VLOOKUP(MONTH($J1645),Lookup!$A$2:$B$13,2,0)&amp;" "&amp;YEAR($J1645)</f>
        <v>Jan 1900</v>
      </c>
      <c r="N1645" s="34" t="str">
        <f t="shared" si="150"/>
        <v>1/1/9999</v>
      </c>
      <c r="O1645" s="8" t="str">
        <f>IF(ISERROR(VLOOKUP($I1645,Lookup!$H$2:$I$11,2,0)),"",VLOOKUP($I1645,Lookup!$H$2:$I$11,2,0))</f>
        <v/>
      </c>
      <c r="P1645" s="8">
        <f>COUNTIF(J$4:J1645,J1645)</f>
        <v>0</v>
      </c>
      <c r="Q1645" s="8">
        <f>COUNTIF(K$4:K1645,K1645)</f>
        <v>1</v>
      </c>
    </row>
    <row r="1646" spans="1:17" x14ac:dyDescent="0.25">
      <c r="A1646" s="35">
        <f t="shared" si="151"/>
        <v>0</v>
      </c>
      <c r="B1646" s="8">
        <f t="shared" si="152"/>
        <v>0</v>
      </c>
      <c r="C1646" s="8">
        <f t="shared" si="153"/>
        <v>0</v>
      </c>
      <c r="D1646" s="38">
        <f t="shared" si="154"/>
        <v>1</v>
      </c>
      <c r="E1646" s="39">
        <f t="shared" si="155"/>
        <v>0</v>
      </c>
      <c r="M1646" s="8" t="str">
        <f>VLOOKUP(MONTH($J1646),Lookup!$A$2:$B$13,2,0)&amp;" "&amp;YEAR($J1646)</f>
        <v>Jan 1900</v>
      </c>
      <c r="N1646" s="34" t="str">
        <f t="shared" si="150"/>
        <v>1/1/9999</v>
      </c>
      <c r="O1646" s="8" t="str">
        <f>IF(ISERROR(VLOOKUP($I1646,Lookup!$H$2:$I$11,2,0)),"",VLOOKUP($I1646,Lookup!$H$2:$I$11,2,0))</f>
        <v/>
      </c>
      <c r="P1646" s="8">
        <f>COUNTIF(J$4:J1646,J1646)</f>
        <v>0</v>
      </c>
      <c r="Q1646" s="8">
        <f>COUNTIF(K$4:K1646,K1646)</f>
        <v>1</v>
      </c>
    </row>
    <row r="1647" spans="1:17" x14ac:dyDescent="0.25">
      <c r="A1647" s="35">
        <f t="shared" si="151"/>
        <v>0</v>
      </c>
      <c r="B1647" s="8">
        <f t="shared" si="152"/>
        <v>0</v>
      </c>
      <c r="C1647" s="8">
        <f t="shared" si="153"/>
        <v>0</v>
      </c>
      <c r="D1647" s="38">
        <f t="shared" si="154"/>
        <v>1</v>
      </c>
      <c r="E1647" s="39">
        <f t="shared" si="155"/>
        <v>0</v>
      </c>
      <c r="M1647" s="8" t="str">
        <f>VLOOKUP(MONTH($J1647),Lookup!$A$2:$B$13,2,0)&amp;" "&amp;YEAR($J1647)</f>
        <v>Jan 1900</v>
      </c>
      <c r="N1647" s="34" t="str">
        <f t="shared" si="150"/>
        <v>1/1/9999</v>
      </c>
      <c r="O1647" s="8" t="str">
        <f>IF(ISERROR(VLOOKUP($I1647,Lookup!$H$2:$I$11,2,0)),"",VLOOKUP($I1647,Lookup!$H$2:$I$11,2,0))</f>
        <v/>
      </c>
      <c r="P1647" s="8">
        <f>COUNTIF(J$4:J1647,J1647)</f>
        <v>0</v>
      </c>
      <c r="Q1647" s="8">
        <f>COUNTIF(K$4:K1647,K1647)</f>
        <v>1</v>
      </c>
    </row>
    <row r="1648" spans="1:17" x14ac:dyDescent="0.25">
      <c r="A1648" s="35">
        <f t="shared" si="151"/>
        <v>0</v>
      </c>
      <c r="B1648" s="8">
        <f t="shared" si="152"/>
        <v>0</v>
      </c>
      <c r="C1648" s="8">
        <f t="shared" si="153"/>
        <v>0</v>
      </c>
      <c r="D1648" s="38">
        <f t="shared" si="154"/>
        <v>1</v>
      </c>
      <c r="E1648" s="39">
        <f t="shared" si="155"/>
        <v>0</v>
      </c>
      <c r="M1648" s="8" t="str">
        <f>VLOOKUP(MONTH($J1648),Lookup!$A$2:$B$13,2,0)&amp;" "&amp;YEAR($J1648)</f>
        <v>Jan 1900</v>
      </c>
      <c r="N1648" s="34" t="str">
        <f t="shared" si="150"/>
        <v>1/1/9999</v>
      </c>
      <c r="O1648" s="8" t="str">
        <f>IF(ISERROR(VLOOKUP($I1648,Lookup!$H$2:$I$11,2,0)),"",VLOOKUP($I1648,Lookup!$H$2:$I$11,2,0))</f>
        <v/>
      </c>
      <c r="P1648" s="8">
        <f>COUNTIF(J$4:J1648,J1648)</f>
        <v>0</v>
      </c>
      <c r="Q1648" s="8">
        <f>COUNTIF(K$4:K1648,K1648)</f>
        <v>1</v>
      </c>
    </row>
    <row r="1649" spans="1:17" x14ac:dyDescent="0.25">
      <c r="A1649" s="35">
        <f t="shared" si="151"/>
        <v>0</v>
      </c>
      <c r="B1649" s="8">
        <f t="shared" si="152"/>
        <v>0</v>
      </c>
      <c r="C1649" s="8">
        <f t="shared" si="153"/>
        <v>0</v>
      </c>
      <c r="D1649" s="38">
        <f t="shared" si="154"/>
        <v>1</v>
      </c>
      <c r="E1649" s="39">
        <f t="shared" si="155"/>
        <v>0</v>
      </c>
      <c r="M1649" s="8" t="str">
        <f>VLOOKUP(MONTH($J1649),Lookup!$A$2:$B$13,2,0)&amp;" "&amp;YEAR($J1649)</f>
        <v>Jan 1900</v>
      </c>
      <c r="N1649" s="34" t="str">
        <f t="shared" si="150"/>
        <v>1/1/9999</v>
      </c>
      <c r="O1649" s="8" t="str">
        <f>IF(ISERROR(VLOOKUP($I1649,Lookup!$H$2:$I$11,2,0)),"",VLOOKUP($I1649,Lookup!$H$2:$I$11,2,0))</f>
        <v/>
      </c>
      <c r="P1649" s="8">
        <f>COUNTIF(J$4:J1649,J1649)</f>
        <v>0</v>
      </c>
      <c r="Q1649" s="8">
        <f>COUNTIF(K$4:K1649,K1649)</f>
        <v>1</v>
      </c>
    </row>
    <row r="1650" spans="1:17" x14ac:dyDescent="0.25">
      <c r="A1650" s="35">
        <f t="shared" si="151"/>
        <v>0</v>
      </c>
      <c r="B1650" s="8">
        <f t="shared" si="152"/>
        <v>0</v>
      </c>
      <c r="C1650" s="8">
        <f t="shared" si="153"/>
        <v>0</v>
      </c>
      <c r="D1650" s="38">
        <f t="shared" si="154"/>
        <v>1</v>
      </c>
      <c r="E1650" s="39">
        <f t="shared" si="155"/>
        <v>0</v>
      </c>
      <c r="M1650" s="8" t="str">
        <f>VLOOKUP(MONTH($J1650),Lookup!$A$2:$B$13,2,0)&amp;" "&amp;YEAR($J1650)</f>
        <v>Jan 1900</v>
      </c>
      <c r="N1650" s="34" t="str">
        <f t="shared" si="150"/>
        <v>1/1/9999</v>
      </c>
      <c r="O1650" s="8" t="str">
        <f>IF(ISERROR(VLOOKUP($I1650,Lookup!$H$2:$I$11,2,0)),"",VLOOKUP($I1650,Lookup!$H$2:$I$11,2,0))</f>
        <v/>
      </c>
      <c r="P1650" s="8">
        <f>COUNTIF(J$4:J1650,J1650)</f>
        <v>0</v>
      </c>
      <c r="Q1650" s="8">
        <f>COUNTIF(K$4:K1650,K1650)</f>
        <v>1</v>
      </c>
    </row>
    <row r="1651" spans="1:17" x14ac:dyDescent="0.25">
      <c r="A1651" s="35">
        <f t="shared" si="151"/>
        <v>0</v>
      </c>
      <c r="B1651" s="8">
        <f t="shared" si="152"/>
        <v>0</v>
      </c>
      <c r="C1651" s="8">
        <f t="shared" si="153"/>
        <v>0</v>
      </c>
      <c r="D1651" s="38">
        <f t="shared" si="154"/>
        <v>1</v>
      </c>
      <c r="E1651" s="39">
        <f t="shared" si="155"/>
        <v>0</v>
      </c>
      <c r="M1651" s="8" t="str">
        <f>VLOOKUP(MONTH($J1651),Lookup!$A$2:$B$13,2,0)&amp;" "&amp;YEAR($J1651)</f>
        <v>Jan 1900</v>
      </c>
      <c r="N1651" s="34" t="str">
        <f t="shared" si="150"/>
        <v>1/1/9999</v>
      </c>
      <c r="O1651" s="8" t="str">
        <f>IF(ISERROR(VLOOKUP($I1651,Lookup!$H$2:$I$11,2,0)),"",VLOOKUP($I1651,Lookup!$H$2:$I$11,2,0))</f>
        <v/>
      </c>
      <c r="P1651" s="8">
        <f>COUNTIF(J$4:J1651,J1651)</f>
        <v>0</v>
      </c>
      <c r="Q1651" s="8">
        <f>COUNTIF(K$4:K1651,K1651)</f>
        <v>1</v>
      </c>
    </row>
    <row r="1652" spans="1:17" x14ac:dyDescent="0.25">
      <c r="A1652" s="35">
        <f t="shared" si="151"/>
        <v>0</v>
      </c>
      <c r="B1652" s="8">
        <f t="shared" si="152"/>
        <v>0</v>
      </c>
      <c r="C1652" s="8">
        <f t="shared" si="153"/>
        <v>0</v>
      </c>
      <c r="D1652" s="38">
        <f t="shared" si="154"/>
        <v>1</v>
      </c>
      <c r="E1652" s="39">
        <f t="shared" si="155"/>
        <v>0</v>
      </c>
      <c r="M1652" s="8" t="str">
        <f>VLOOKUP(MONTH($J1652),Lookup!$A$2:$B$13,2,0)&amp;" "&amp;YEAR($J1652)</f>
        <v>Jan 1900</v>
      </c>
      <c r="N1652" s="34" t="str">
        <f t="shared" si="150"/>
        <v>1/1/9999</v>
      </c>
      <c r="O1652" s="8" t="str">
        <f>IF(ISERROR(VLOOKUP($I1652,Lookup!$H$2:$I$11,2,0)),"",VLOOKUP($I1652,Lookup!$H$2:$I$11,2,0))</f>
        <v/>
      </c>
      <c r="P1652" s="8">
        <f>COUNTIF(J$4:J1652,J1652)</f>
        <v>0</v>
      </c>
      <c r="Q1652" s="8">
        <f>COUNTIF(K$4:K1652,K1652)</f>
        <v>1</v>
      </c>
    </row>
    <row r="1653" spans="1:17" x14ac:dyDescent="0.25">
      <c r="A1653" s="35">
        <f t="shared" si="151"/>
        <v>0</v>
      </c>
      <c r="B1653" s="8">
        <f t="shared" si="152"/>
        <v>0</v>
      </c>
      <c r="C1653" s="8">
        <f t="shared" si="153"/>
        <v>0</v>
      </c>
      <c r="D1653" s="38">
        <f t="shared" si="154"/>
        <v>1</v>
      </c>
      <c r="E1653" s="39">
        <f t="shared" si="155"/>
        <v>0</v>
      </c>
      <c r="M1653" s="8" t="str">
        <f>VLOOKUP(MONTH($J1653),Lookup!$A$2:$B$13,2,0)&amp;" "&amp;YEAR($J1653)</f>
        <v>Jan 1900</v>
      </c>
      <c r="N1653" s="34" t="str">
        <f t="shared" si="150"/>
        <v>1/1/9999</v>
      </c>
      <c r="O1653" s="8" t="str">
        <f>IF(ISERROR(VLOOKUP($I1653,Lookup!$H$2:$I$11,2,0)),"",VLOOKUP($I1653,Lookup!$H$2:$I$11,2,0))</f>
        <v/>
      </c>
      <c r="P1653" s="8">
        <f>COUNTIF(J$4:J1653,J1653)</f>
        <v>0</v>
      </c>
      <c r="Q1653" s="8">
        <f>COUNTIF(K$4:K1653,K1653)</f>
        <v>1</v>
      </c>
    </row>
    <row r="1654" spans="1:17" x14ac:dyDescent="0.25">
      <c r="A1654" s="35">
        <f t="shared" si="151"/>
        <v>0</v>
      </c>
      <c r="B1654" s="8">
        <f t="shared" si="152"/>
        <v>0</v>
      </c>
      <c r="C1654" s="8">
        <f t="shared" si="153"/>
        <v>0</v>
      </c>
      <c r="D1654" s="38">
        <f t="shared" si="154"/>
        <v>1</v>
      </c>
      <c r="E1654" s="39">
        <f t="shared" si="155"/>
        <v>0</v>
      </c>
      <c r="M1654" s="8" t="str">
        <f>VLOOKUP(MONTH($J1654),Lookup!$A$2:$B$13,2,0)&amp;" "&amp;YEAR($J1654)</f>
        <v>Jan 1900</v>
      </c>
      <c r="N1654" s="34" t="str">
        <f t="shared" si="150"/>
        <v>1/1/9999</v>
      </c>
      <c r="O1654" s="8" t="str">
        <f>IF(ISERROR(VLOOKUP($I1654,Lookup!$H$2:$I$11,2,0)),"",VLOOKUP($I1654,Lookup!$H$2:$I$11,2,0))</f>
        <v/>
      </c>
      <c r="P1654" s="8">
        <f>COUNTIF(J$4:J1654,J1654)</f>
        <v>0</v>
      </c>
      <c r="Q1654" s="8">
        <f>COUNTIF(K$4:K1654,K1654)</f>
        <v>1</v>
      </c>
    </row>
    <row r="1655" spans="1:17" x14ac:dyDescent="0.25">
      <c r="A1655" s="35">
        <f t="shared" si="151"/>
        <v>0</v>
      </c>
      <c r="B1655" s="8">
        <f t="shared" si="152"/>
        <v>0</v>
      </c>
      <c r="C1655" s="8">
        <f t="shared" si="153"/>
        <v>0</v>
      </c>
      <c r="D1655" s="38">
        <f t="shared" si="154"/>
        <v>1</v>
      </c>
      <c r="E1655" s="39">
        <f t="shared" si="155"/>
        <v>0</v>
      </c>
      <c r="M1655" s="8" t="str">
        <f>VLOOKUP(MONTH($J1655),Lookup!$A$2:$B$13,2,0)&amp;" "&amp;YEAR($J1655)</f>
        <v>Jan 1900</v>
      </c>
      <c r="N1655" s="34" t="str">
        <f t="shared" si="150"/>
        <v>1/1/9999</v>
      </c>
      <c r="O1655" s="8" t="str">
        <f>IF(ISERROR(VLOOKUP($I1655,Lookup!$H$2:$I$11,2,0)),"",VLOOKUP($I1655,Lookup!$H$2:$I$11,2,0))</f>
        <v/>
      </c>
      <c r="P1655" s="8">
        <f>COUNTIF(J$4:J1655,J1655)</f>
        <v>0</v>
      </c>
      <c r="Q1655" s="8">
        <f>COUNTIF(K$4:K1655,K1655)</f>
        <v>1</v>
      </c>
    </row>
    <row r="1656" spans="1:17" x14ac:dyDescent="0.25">
      <c r="A1656" s="35">
        <f t="shared" si="151"/>
        <v>0</v>
      </c>
      <c r="B1656" s="8">
        <f t="shared" si="152"/>
        <v>0</v>
      </c>
      <c r="C1656" s="8">
        <f t="shared" si="153"/>
        <v>0</v>
      </c>
      <c r="D1656" s="38">
        <f t="shared" si="154"/>
        <v>1</v>
      </c>
      <c r="E1656" s="39">
        <f t="shared" si="155"/>
        <v>0</v>
      </c>
      <c r="M1656" s="8" t="str">
        <f>VLOOKUP(MONTH($J1656),Lookup!$A$2:$B$13,2,0)&amp;" "&amp;YEAR($J1656)</f>
        <v>Jan 1900</v>
      </c>
      <c r="N1656" s="34" t="str">
        <f t="shared" si="150"/>
        <v>1/1/9999</v>
      </c>
      <c r="O1656" s="8" t="str">
        <f>IF(ISERROR(VLOOKUP($I1656,Lookup!$H$2:$I$11,2,0)),"",VLOOKUP($I1656,Lookup!$H$2:$I$11,2,0))</f>
        <v/>
      </c>
      <c r="P1656" s="8">
        <f>COUNTIF(J$4:J1656,J1656)</f>
        <v>0</v>
      </c>
      <c r="Q1656" s="8">
        <f>COUNTIF(K$4:K1656,K1656)</f>
        <v>1</v>
      </c>
    </row>
    <row r="1657" spans="1:17" x14ac:dyDescent="0.25">
      <c r="A1657" s="35">
        <f t="shared" si="151"/>
        <v>0</v>
      </c>
      <c r="B1657" s="8">
        <f t="shared" si="152"/>
        <v>0</v>
      </c>
      <c r="C1657" s="8">
        <f t="shared" si="153"/>
        <v>0</v>
      </c>
      <c r="D1657" s="38">
        <f t="shared" si="154"/>
        <v>1</v>
      </c>
      <c r="E1657" s="39">
        <f t="shared" si="155"/>
        <v>0</v>
      </c>
      <c r="M1657" s="8" t="str">
        <f>VLOOKUP(MONTH($J1657),Lookup!$A$2:$B$13,2,0)&amp;" "&amp;YEAR($J1657)</f>
        <v>Jan 1900</v>
      </c>
      <c r="N1657" s="34" t="str">
        <f t="shared" si="150"/>
        <v>1/1/9999</v>
      </c>
      <c r="O1657" s="8" t="str">
        <f>IF(ISERROR(VLOOKUP($I1657,Lookup!$H$2:$I$11,2,0)),"",VLOOKUP($I1657,Lookup!$H$2:$I$11,2,0))</f>
        <v/>
      </c>
      <c r="P1657" s="8">
        <f>COUNTIF(J$4:J1657,J1657)</f>
        <v>0</v>
      </c>
      <c r="Q1657" s="8">
        <f>COUNTIF(K$4:K1657,K1657)</f>
        <v>1</v>
      </c>
    </row>
    <row r="1658" spans="1:17" x14ac:dyDescent="0.25">
      <c r="A1658" s="35">
        <f t="shared" si="151"/>
        <v>0</v>
      </c>
      <c r="B1658" s="8">
        <f t="shared" si="152"/>
        <v>0</v>
      </c>
      <c r="C1658" s="8">
        <f t="shared" si="153"/>
        <v>0</v>
      </c>
      <c r="D1658" s="38">
        <f t="shared" si="154"/>
        <v>1</v>
      </c>
      <c r="E1658" s="39">
        <f t="shared" si="155"/>
        <v>0</v>
      </c>
      <c r="M1658" s="8" t="str">
        <f>VLOOKUP(MONTH($J1658),Lookup!$A$2:$B$13,2,0)&amp;" "&amp;YEAR($J1658)</f>
        <v>Jan 1900</v>
      </c>
      <c r="N1658" s="34" t="str">
        <f t="shared" si="150"/>
        <v>1/1/9999</v>
      </c>
      <c r="O1658" s="8" t="str">
        <f>IF(ISERROR(VLOOKUP($I1658,Lookup!$H$2:$I$11,2,0)),"",VLOOKUP($I1658,Lookup!$H$2:$I$11,2,0))</f>
        <v/>
      </c>
      <c r="P1658" s="8">
        <f>COUNTIF(J$4:J1658,J1658)</f>
        <v>0</v>
      </c>
      <c r="Q1658" s="8">
        <f>COUNTIF(K$4:K1658,K1658)</f>
        <v>1</v>
      </c>
    </row>
    <row r="1659" spans="1:17" x14ac:dyDescent="0.25">
      <c r="A1659" s="35">
        <f t="shared" si="151"/>
        <v>0</v>
      </c>
      <c r="B1659" s="8">
        <f t="shared" si="152"/>
        <v>0</v>
      </c>
      <c r="C1659" s="8">
        <f t="shared" si="153"/>
        <v>0</v>
      </c>
      <c r="D1659" s="38">
        <f t="shared" si="154"/>
        <v>1</v>
      </c>
      <c r="E1659" s="39">
        <f t="shared" si="155"/>
        <v>0</v>
      </c>
      <c r="M1659" s="8" t="str">
        <f>VLOOKUP(MONTH($J1659),Lookup!$A$2:$B$13,2,0)&amp;" "&amp;YEAR($J1659)</f>
        <v>Jan 1900</v>
      </c>
      <c r="N1659" s="34" t="str">
        <f t="shared" si="150"/>
        <v>1/1/9999</v>
      </c>
      <c r="O1659" s="8" t="str">
        <f>IF(ISERROR(VLOOKUP($I1659,Lookup!$H$2:$I$11,2,0)),"",VLOOKUP($I1659,Lookup!$H$2:$I$11,2,0))</f>
        <v/>
      </c>
      <c r="P1659" s="8">
        <f>COUNTIF(J$4:J1659,J1659)</f>
        <v>0</v>
      </c>
      <c r="Q1659" s="8">
        <f>COUNTIF(K$4:K1659,K1659)</f>
        <v>1</v>
      </c>
    </row>
    <row r="1660" spans="1:17" x14ac:dyDescent="0.25">
      <c r="A1660" s="35">
        <f t="shared" si="151"/>
        <v>0</v>
      </c>
      <c r="B1660" s="8">
        <f t="shared" si="152"/>
        <v>0</v>
      </c>
      <c r="C1660" s="8">
        <f t="shared" si="153"/>
        <v>0</v>
      </c>
      <c r="D1660" s="38">
        <f t="shared" si="154"/>
        <v>1</v>
      </c>
      <c r="E1660" s="39">
        <f t="shared" si="155"/>
        <v>0</v>
      </c>
      <c r="M1660" s="8" t="str">
        <f>VLOOKUP(MONTH($J1660),Lookup!$A$2:$B$13,2,0)&amp;" "&amp;YEAR($J1660)</f>
        <v>Jan 1900</v>
      </c>
      <c r="N1660" s="34" t="str">
        <f t="shared" si="150"/>
        <v>1/1/9999</v>
      </c>
      <c r="O1660" s="8" t="str">
        <f>IF(ISERROR(VLOOKUP($I1660,Lookup!$H$2:$I$11,2,0)),"",VLOOKUP($I1660,Lookup!$H$2:$I$11,2,0))</f>
        <v/>
      </c>
      <c r="P1660" s="8">
        <f>COUNTIF(J$4:J1660,J1660)</f>
        <v>0</v>
      </c>
      <c r="Q1660" s="8">
        <f>COUNTIF(K$4:K1660,K1660)</f>
        <v>1</v>
      </c>
    </row>
    <row r="1661" spans="1:17" x14ac:dyDescent="0.25">
      <c r="A1661" s="35">
        <f t="shared" si="151"/>
        <v>0</v>
      </c>
      <c r="B1661" s="8">
        <f t="shared" si="152"/>
        <v>0</v>
      </c>
      <c r="C1661" s="8">
        <f t="shared" si="153"/>
        <v>0</v>
      </c>
      <c r="D1661" s="38">
        <f t="shared" si="154"/>
        <v>1</v>
      </c>
      <c r="E1661" s="39">
        <f t="shared" si="155"/>
        <v>0</v>
      </c>
      <c r="M1661" s="8" t="str">
        <f>VLOOKUP(MONTH($J1661),Lookup!$A$2:$B$13,2,0)&amp;" "&amp;YEAR($J1661)</f>
        <v>Jan 1900</v>
      </c>
      <c r="N1661" s="34" t="str">
        <f t="shared" si="150"/>
        <v>1/1/9999</v>
      </c>
      <c r="O1661" s="8" t="str">
        <f>IF(ISERROR(VLOOKUP($I1661,Lookup!$H$2:$I$11,2,0)),"",VLOOKUP($I1661,Lookup!$H$2:$I$11,2,0))</f>
        <v/>
      </c>
      <c r="P1661" s="8">
        <f>COUNTIF(J$4:J1661,J1661)</f>
        <v>0</v>
      </c>
      <c r="Q1661" s="8">
        <f>COUNTIF(K$4:K1661,K1661)</f>
        <v>1</v>
      </c>
    </row>
    <row r="1662" spans="1:17" x14ac:dyDescent="0.25">
      <c r="A1662" s="35">
        <f t="shared" si="151"/>
        <v>0</v>
      </c>
      <c r="B1662" s="8">
        <f t="shared" si="152"/>
        <v>0</v>
      </c>
      <c r="C1662" s="8">
        <f t="shared" si="153"/>
        <v>0</v>
      </c>
      <c r="D1662" s="38">
        <f t="shared" si="154"/>
        <v>1</v>
      </c>
      <c r="E1662" s="39">
        <f t="shared" si="155"/>
        <v>0</v>
      </c>
      <c r="M1662" s="8" t="str">
        <f>VLOOKUP(MONTH($J1662),Lookup!$A$2:$B$13,2,0)&amp;" "&amp;YEAR($J1662)</f>
        <v>Jan 1900</v>
      </c>
      <c r="N1662" s="34" t="str">
        <f t="shared" si="150"/>
        <v>1/1/9999</v>
      </c>
      <c r="O1662" s="8" t="str">
        <f>IF(ISERROR(VLOOKUP($I1662,Lookup!$H$2:$I$11,2,0)),"",VLOOKUP($I1662,Lookup!$H$2:$I$11,2,0))</f>
        <v/>
      </c>
      <c r="P1662" s="8">
        <f>COUNTIF(J$4:J1662,J1662)</f>
        <v>0</v>
      </c>
      <c r="Q1662" s="8">
        <f>COUNTIF(K$4:K1662,K1662)</f>
        <v>1</v>
      </c>
    </row>
    <row r="1663" spans="1:17" x14ac:dyDescent="0.25">
      <c r="A1663" s="35">
        <f t="shared" si="151"/>
        <v>0</v>
      </c>
      <c r="B1663" s="8">
        <f t="shared" si="152"/>
        <v>0</v>
      </c>
      <c r="C1663" s="8">
        <f t="shared" si="153"/>
        <v>0</v>
      </c>
      <c r="D1663" s="38">
        <f t="shared" si="154"/>
        <v>1</v>
      </c>
      <c r="E1663" s="39">
        <f t="shared" si="155"/>
        <v>0</v>
      </c>
      <c r="M1663" s="8" t="str">
        <f>VLOOKUP(MONTH($J1663),Lookup!$A$2:$B$13,2,0)&amp;" "&amp;YEAR($J1663)</f>
        <v>Jan 1900</v>
      </c>
      <c r="N1663" s="34" t="str">
        <f t="shared" si="150"/>
        <v>1/1/9999</v>
      </c>
      <c r="O1663" s="8" t="str">
        <f>IF(ISERROR(VLOOKUP($I1663,Lookup!$H$2:$I$11,2,0)),"",VLOOKUP($I1663,Lookup!$H$2:$I$11,2,0))</f>
        <v/>
      </c>
      <c r="P1663" s="8">
        <f>COUNTIF(J$4:J1663,J1663)</f>
        <v>0</v>
      </c>
      <c r="Q1663" s="8">
        <f>COUNTIF(K$4:K1663,K1663)</f>
        <v>1</v>
      </c>
    </row>
    <row r="1664" spans="1:17" x14ac:dyDescent="0.25">
      <c r="A1664" s="35">
        <f t="shared" si="151"/>
        <v>0</v>
      </c>
      <c r="B1664" s="8">
        <f t="shared" si="152"/>
        <v>0</v>
      </c>
      <c r="C1664" s="8">
        <f t="shared" si="153"/>
        <v>0</v>
      </c>
      <c r="D1664" s="38">
        <f t="shared" si="154"/>
        <v>1</v>
      </c>
      <c r="E1664" s="39">
        <f t="shared" si="155"/>
        <v>0</v>
      </c>
      <c r="M1664" s="8" t="str">
        <f>VLOOKUP(MONTH($J1664),Lookup!$A$2:$B$13,2,0)&amp;" "&amp;YEAR($J1664)</f>
        <v>Jan 1900</v>
      </c>
      <c r="N1664" s="34" t="str">
        <f t="shared" si="150"/>
        <v>1/1/9999</v>
      </c>
      <c r="O1664" s="8" t="str">
        <f>IF(ISERROR(VLOOKUP($I1664,Lookup!$H$2:$I$11,2,0)),"",VLOOKUP($I1664,Lookup!$H$2:$I$11,2,0))</f>
        <v/>
      </c>
      <c r="P1664" s="8">
        <f>COUNTIF(J$4:J1664,J1664)</f>
        <v>0</v>
      </c>
      <c r="Q1664" s="8">
        <f>COUNTIF(K$4:K1664,K1664)</f>
        <v>1</v>
      </c>
    </row>
    <row r="1665" spans="1:17" x14ac:dyDescent="0.25">
      <c r="A1665" s="35">
        <f t="shared" si="151"/>
        <v>0</v>
      </c>
      <c r="B1665" s="8">
        <f t="shared" si="152"/>
        <v>0</v>
      </c>
      <c r="C1665" s="8">
        <f t="shared" si="153"/>
        <v>0</v>
      </c>
      <c r="D1665" s="38">
        <f t="shared" si="154"/>
        <v>1</v>
      </c>
      <c r="E1665" s="39">
        <f t="shared" si="155"/>
        <v>0</v>
      </c>
      <c r="M1665" s="8" t="str">
        <f>VLOOKUP(MONTH($J1665),Lookup!$A$2:$B$13,2,0)&amp;" "&amp;YEAR($J1665)</f>
        <v>Jan 1900</v>
      </c>
      <c r="N1665" s="34" t="str">
        <f t="shared" si="150"/>
        <v>1/1/9999</v>
      </c>
      <c r="O1665" s="8" t="str">
        <f>IF(ISERROR(VLOOKUP($I1665,Lookup!$H$2:$I$11,2,0)),"",VLOOKUP($I1665,Lookup!$H$2:$I$11,2,0))</f>
        <v/>
      </c>
      <c r="P1665" s="8">
        <f>COUNTIF(J$4:J1665,J1665)</f>
        <v>0</v>
      </c>
      <c r="Q1665" s="8">
        <f>COUNTIF(K$4:K1665,K1665)</f>
        <v>1</v>
      </c>
    </row>
    <row r="1666" spans="1:17" x14ac:dyDescent="0.25">
      <c r="A1666" s="35">
        <f t="shared" si="151"/>
        <v>0</v>
      </c>
      <c r="B1666" s="8">
        <f t="shared" si="152"/>
        <v>0</v>
      </c>
      <c r="C1666" s="8">
        <f t="shared" si="153"/>
        <v>0</v>
      </c>
      <c r="D1666" s="38">
        <f t="shared" si="154"/>
        <v>1</v>
      </c>
      <c r="E1666" s="39">
        <f t="shared" si="155"/>
        <v>0</v>
      </c>
      <c r="M1666" s="8" t="str">
        <f>VLOOKUP(MONTH($J1666),Lookup!$A$2:$B$13,2,0)&amp;" "&amp;YEAR($J1666)</f>
        <v>Jan 1900</v>
      </c>
      <c r="N1666" s="34" t="str">
        <f t="shared" si="150"/>
        <v>1/1/9999</v>
      </c>
      <c r="O1666" s="8" t="str">
        <f>IF(ISERROR(VLOOKUP($I1666,Lookup!$H$2:$I$11,2,0)),"",VLOOKUP($I1666,Lookup!$H$2:$I$11,2,0))</f>
        <v/>
      </c>
      <c r="P1666" s="8">
        <f>COUNTIF(J$4:J1666,J1666)</f>
        <v>0</v>
      </c>
      <c r="Q1666" s="8">
        <f>COUNTIF(K$4:K1666,K1666)</f>
        <v>1</v>
      </c>
    </row>
    <row r="1667" spans="1:17" x14ac:dyDescent="0.25">
      <c r="A1667" s="35">
        <f t="shared" si="151"/>
        <v>0</v>
      </c>
      <c r="B1667" s="8">
        <f t="shared" si="152"/>
        <v>0</v>
      </c>
      <c r="C1667" s="8">
        <f t="shared" si="153"/>
        <v>0</v>
      </c>
      <c r="D1667" s="38">
        <f t="shared" si="154"/>
        <v>1</v>
      </c>
      <c r="E1667" s="39">
        <f t="shared" si="155"/>
        <v>0</v>
      </c>
      <c r="M1667" s="8" t="str">
        <f>VLOOKUP(MONTH($J1667),Lookup!$A$2:$B$13,2,0)&amp;" "&amp;YEAR($J1667)</f>
        <v>Jan 1900</v>
      </c>
      <c r="N1667" s="34" t="str">
        <f t="shared" si="150"/>
        <v>1/1/9999</v>
      </c>
      <c r="O1667" s="8" t="str">
        <f>IF(ISERROR(VLOOKUP($I1667,Lookup!$H$2:$I$11,2,0)),"",VLOOKUP($I1667,Lookup!$H$2:$I$11,2,0))</f>
        <v/>
      </c>
      <c r="P1667" s="8">
        <f>COUNTIF(J$4:J1667,J1667)</f>
        <v>0</v>
      </c>
      <c r="Q1667" s="8">
        <f>COUNTIF(K$4:K1667,K1667)</f>
        <v>1</v>
      </c>
    </row>
    <row r="1668" spans="1:17" x14ac:dyDescent="0.25">
      <c r="A1668" s="35">
        <f t="shared" si="151"/>
        <v>0</v>
      </c>
      <c r="B1668" s="8">
        <f t="shared" si="152"/>
        <v>0</v>
      </c>
      <c r="C1668" s="8">
        <f t="shared" si="153"/>
        <v>0</v>
      </c>
      <c r="D1668" s="38">
        <f t="shared" si="154"/>
        <v>1</v>
      </c>
      <c r="E1668" s="39">
        <f t="shared" si="155"/>
        <v>0</v>
      </c>
      <c r="M1668" s="8" t="str">
        <f>VLOOKUP(MONTH($J1668),Lookup!$A$2:$B$13,2,0)&amp;" "&amp;YEAR($J1668)</f>
        <v>Jan 1900</v>
      </c>
      <c r="N1668" s="34" t="str">
        <f t="shared" ref="N1668:N1731" si="156">IF(ISBLANK($J1668),"1/1/9999",J1668)</f>
        <v>1/1/9999</v>
      </c>
      <c r="O1668" s="8" t="str">
        <f>IF(ISERROR(VLOOKUP($I1668,Lookup!$H$2:$I$11,2,0)),"",VLOOKUP($I1668,Lookup!$H$2:$I$11,2,0))</f>
        <v/>
      </c>
      <c r="P1668" s="8">
        <f>COUNTIF(J$4:J1668,J1668)</f>
        <v>0</v>
      </c>
      <c r="Q1668" s="8">
        <f>COUNTIF(K$4:K1668,K1668)</f>
        <v>1</v>
      </c>
    </row>
    <row r="1669" spans="1:17" x14ac:dyDescent="0.25">
      <c r="A1669" s="35">
        <f t="shared" ref="A1669:A1732" si="157">K1669</f>
        <v>0</v>
      </c>
      <c r="B1669" s="8">
        <f t="shared" ref="B1669:B1732" si="158">J1669</f>
        <v>0</v>
      </c>
      <c r="C1669" s="8">
        <f t="shared" ref="C1669:C1732" si="159">L1669</f>
        <v>0</v>
      </c>
      <c r="D1669" s="38">
        <f t="shared" ref="D1669:D1732" si="160">SUM(A1669:C1669)+SUM(O1669:Q1669)</f>
        <v>1</v>
      </c>
      <c r="E1669" s="39">
        <f t="shared" ref="E1669:E1732" si="161">IF($D1669="","",COUNTIFS($F$4:$F$5000,$F1669,$D$4:$D$5000,"&gt;"&amp;$D1669))</f>
        <v>0</v>
      </c>
      <c r="M1669" s="8" t="str">
        <f>VLOOKUP(MONTH($J1669),Lookup!$A$2:$B$13,2,0)&amp;" "&amp;YEAR($J1669)</f>
        <v>Jan 1900</v>
      </c>
      <c r="N1669" s="34" t="str">
        <f t="shared" si="156"/>
        <v>1/1/9999</v>
      </c>
      <c r="O1669" s="8" t="str">
        <f>IF(ISERROR(VLOOKUP($I1669,Lookup!$H$2:$I$11,2,0)),"",VLOOKUP($I1669,Lookup!$H$2:$I$11,2,0))</f>
        <v/>
      </c>
      <c r="P1669" s="8">
        <f>COUNTIF(J$4:J1669,J1669)</f>
        <v>0</v>
      </c>
      <c r="Q1669" s="8">
        <f>COUNTIF(K$4:K1669,K1669)</f>
        <v>1</v>
      </c>
    </row>
    <row r="1670" spans="1:17" x14ac:dyDescent="0.25">
      <c r="A1670" s="35">
        <f t="shared" si="157"/>
        <v>0</v>
      </c>
      <c r="B1670" s="8">
        <f t="shared" si="158"/>
        <v>0</v>
      </c>
      <c r="C1670" s="8">
        <f t="shared" si="159"/>
        <v>0</v>
      </c>
      <c r="D1670" s="38">
        <f t="shared" si="160"/>
        <v>1</v>
      </c>
      <c r="E1670" s="39">
        <f t="shared" si="161"/>
        <v>0</v>
      </c>
      <c r="M1670" s="8" t="str">
        <f>VLOOKUP(MONTH($J1670),Lookup!$A$2:$B$13,2,0)&amp;" "&amp;YEAR($J1670)</f>
        <v>Jan 1900</v>
      </c>
      <c r="N1670" s="34" t="str">
        <f t="shared" si="156"/>
        <v>1/1/9999</v>
      </c>
      <c r="O1670" s="8" t="str">
        <f>IF(ISERROR(VLOOKUP($I1670,Lookup!$H$2:$I$11,2,0)),"",VLOOKUP($I1670,Lookup!$H$2:$I$11,2,0))</f>
        <v/>
      </c>
      <c r="P1670" s="8">
        <f>COUNTIF(J$4:J1670,J1670)</f>
        <v>0</v>
      </c>
      <c r="Q1670" s="8">
        <f>COUNTIF(K$4:K1670,K1670)</f>
        <v>1</v>
      </c>
    </row>
    <row r="1671" spans="1:17" x14ac:dyDescent="0.25">
      <c r="A1671" s="35">
        <f t="shared" si="157"/>
        <v>0</v>
      </c>
      <c r="B1671" s="8">
        <f t="shared" si="158"/>
        <v>0</v>
      </c>
      <c r="C1671" s="8">
        <f t="shared" si="159"/>
        <v>0</v>
      </c>
      <c r="D1671" s="38">
        <f t="shared" si="160"/>
        <v>1</v>
      </c>
      <c r="E1671" s="39">
        <f t="shared" si="161"/>
        <v>0</v>
      </c>
      <c r="M1671" s="8" t="str">
        <f>VLOOKUP(MONTH($J1671),Lookup!$A$2:$B$13,2,0)&amp;" "&amp;YEAR($J1671)</f>
        <v>Jan 1900</v>
      </c>
      <c r="N1671" s="34" t="str">
        <f t="shared" si="156"/>
        <v>1/1/9999</v>
      </c>
      <c r="O1671" s="8" t="str">
        <f>IF(ISERROR(VLOOKUP($I1671,Lookup!$H$2:$I$11,2,0)),"",VLOOKUP($I1671,Lookup!$H$2:$I$11,2,0))</f>
        <v/>
      </c>
      <c r="P1671" s="8">
        <f>COUNTIF(J$4:J1671,J1671)</f>
        <v>0</v>
      </c>
      <c r="Q1671" s="8">
        <f>COUNTIF(K$4:K1671,K1671)</f>
        <v>1</v>
      </c>
    </row>
    <row r="1672" spans="1:17" x14ac:dyDescent="0.25">
      <c r="A1672" s="35">
        <f t="shared" si="157"/>
        <v>0</v>
      </c>
      <c r="B1672" s="8">
        <f t="shared" si="158"/>
        <v>0</v>
      </c>
      <c r="C1672" s="8">
        <f t="shared" si="159"/>
        <v>0</v>
      </c>
      <c r="D1672" s="38">
        <f t="shared" si="160"/>
        <v>1</v>
      </c>
      <c r="E1672" s="39">
        <f t="shared" si="161"/>
        <v>0</v>
      </c>
      <c r="M1672" s="8" t="str">
        <f>VLOOKUP(MONTH($J1672),Lookup!$A$2:$B$13,2,0)&amp;" "&amp;YEAR($J1672)</f>
        <v>Jan 1900</v>
      </c>
      <c r="N1672" s="34" t="str">
        <f t="shared" si="156"/>
        <v>1/1/9999</v>
      </c>
      <c r="O1672" s="8" t="str">
        <f>IF(ISERROR(VLOOKUP($I1672,Lookup!$H$2:$I$11,2,0)),"",VLOOKUP($I1672,Lookup!$H$2:$I$11,2,0))</f>
        <v/>
      </c>
      <c r="P1672" s="8">
        <f>COUNTIF(J$4:J1672,J1672)</f>
        <v>0</v>
      </c>
      <c r="Q1672" s="8">
        <f>COUNTIF(K$4:K1672,K1672)</f>
        <v>1</v>
      </c>
    </row>
    <row r="1673" spans="1:17" x14ac:dyDescent="0.25">
      <c r="A1673" s="35">
        <f t="shared" si="157"/>
        <v>0</v>
      </c>
      <c r="B1673" s="8">
        <f t="shared" si="158"/>
        <v>0</v>
      </c>
      <c r="C1673" s="8">
        <f t="shared" si="159"/>
        <v>0</v>
      </c>
      <c r="D1673" s="38">
        <f t="shared" si="160"/>
        <v>1</v>
      </c>
      <c r="E1673" s="39">
        <f t="shared" si="161"/>
        <v>0</v>
      </c>
      <c r="M1673" s="8" t="str">
        <f>VLOOKUP(MONTH($J1673),Lookup!$A$2:$B$13,2,0)&amp;" "&amp;YEAR($J1673)</f>
        <v>Jan 1900</v>
      </c>
      <c r="N1673" s="34" t="str">
        <f t="shared" si="156"/>
        <v>1/1/9999</v>
      </c>
      <c r="O1673" s="8" t="str">
        <f>IF(ISERROR(VLOOKUP($I1673,Lookup!$H$2:$I$11,2,0)),"",VLOOKUP($I1673,Lookup!$H$2:$I$11,2,0))</f>
        <v/>
      </c>
      <c r="P1673" s="8">
        <f>COUNTIF(J$4:J1673,J1673)</f>
        <v>0</v>
      </c>
      <c r="Q1673" s="8">
        <f>COUNTIF(K$4:K1673,K1673)</f>
        <v>1</v>
      </c>
    </row>
    <row r="1674" spans="1:17" x14ac:dyDescent="0.25">
      <c r="A1674" s="35">
        <f t="shared" si="157"/>
        <v>0</v>
      </c>
      <c r="B1674" s="8">
        <f t="shared" si="158"/>
        <v>0</v>
      </c>
      <c r="C1674" s="8">
        <f t="shared" si="159"/>
        <v>0</v>
      </c>
      <c r="D1674" s="38">
        <f t="shared" si="160"/>
        <v>1</v>
      </c>
      <c r="E1674" s="39">
        <f t="shared" si="161"/>
        <v>0</v>
      </c>
      <c r="M1674" s="8" t="str">
        <f>VLOOKUP(MONTH($J1674),Lookup!$A$2:$B$13,2,0)&amp;" "&amp;YEAR($J1674)</f>
        <v>Jan 1900</v>
      </c>
      <c r="N1674" s="34" t="str">
        <f t="shared" si="156"/>
        <v>1/1/9999</v>
      </c>
      <c r="O1674" s="8" t="str">
        <f>IF(ISERROR(VLOOKUP($I1674,Lookup!$H$2:$I$11,2,0)),"",VLOOKUP($I1674,Lookup!$H$2:$I$11,2,0))</f>
        <v/>
      </c>
      <c r="P1674" s="8">
        <f>COUNTIF(J$4:J1674,J1674)</f>
        <v>0</v>
      </c>
      <c r="Q1674" s="8">
        <f>COUNTIF(K$4:K1674,K1674)</f>
        <v>1</v>
      </c>
    </row>
    <row r="1675" spans="1:17" x14ac:dyDescent="0.25">
      <c r="A1675" s="35">
        <f t="shared" si="157"/>
        <v>0</v>
      </c>
      <c r="B1675" s="8">
        <f t="shared" si="158"/>
        <v>0</v>
      </c>
      <c r="C1675" s="8">
        <f t="shared" si="159"/>
        <v>0</v>
      </c>
      <c r="D1675" s="38">
        <f t="shared" si="160"/>
        <v>1</v>
      </c>
      <c r="E1675" s="39">
        <f t="shared" si="161"/>
        <v>0</v>
      </c>
      <c r="M1675" s="8" t="str">
        <f>VLOOKUP(MONTH($J1675),Lookup!$A$2:$B$13,2,0)&amp;" "&amp;YEAR($J1675)</f>
        <v>Jan 1900</v>
      </c>
      <c r="N1675" s="34" t="str">
        <f t="shared" si="156"/>
        <v>1/1/9999</v>
      </c>
      <c r="O1675" s="8" t="str">
        <f>IF(ISERROR(VLOOKUP($I1675,Lookup!$H$2:$I$11,2,0)),"",VLOOKUP($I1675,Lookup!$H$2:$I$11,2,0))</f>
        <v/>
      </c>
      <c r="P1675" s="8">
        <f>COUNTIF(J$4:J1675,J1675)</f>
        <v>0</v>
      </c>
      <c r="Q1675" s="8">
        <f>COUNTIF(K$4:K1675,K1675)</f>
        <v>1</v>
      </c>
    </row>
    <row r="1676" spans="1:17" x14ac:dyDescent="0.25">
      <c r="A1676" s="35">
        <f t="shared" si="157"/>
        <v>0</v>
      </c>
      <c r="B1676" s="8">
        <f t="shared" si="158"/>
        <v>0</v>
      </c>
      <c r="C1676" s="8">
        <f t="shared" si="159"/>
        <v>0</v>
      </c>
      <c r="D1676" s="38">
        <f t="shared" si="160"/>
        <v>1</v>
      </c>
      <c r="E1676" s="39">
        <f t="shared" si="161"/>
        <v>0</v>
      </c>
      <c r="M1676" s="8" t="str">
        <f>VLOOKUP(MONTH($J1676),Lookup!$A$2:$B$13,2,0)&amp;" "&amp;YEAR($J1676)</f>
        <v>Jan 1900</v>
      </c>
      <c r="N1676" s="34" t="str">
        <f t="shared" si="156"/>
        <v>1/1/9999</v>
      </c>
      <c r="O1676" s="8" t="str">
        <f>IF(ISERROR(VLOOKUP($I1676,Lookup!$H$2:$I$11,2,0)),"",VLOOKUP($I1676,Lookup!$H$2:$I$11,2,0))</f>
        <v/>
      </c>
      <c r="P1676" s="8">
        <f>COUNTIF(J$4:J1676,J1676)</f>
        <v>0</v>
      </c>
      <c r="Q1676" s="8">
        <f>COUNTIF(K$4:K1676,K1676)</f>
        <v>1</v>
      </c>
    </row>
    <row r="1677" spans="1:17" x14ac:dyDescent="0.25">
      <c r="A1677" s="35">
        <f t="shared" si="157"/>
        <v>0</v>
      </c>
      <c r="B1677" s="8">
        <f t="shared" si="158"/>
        <v>0</v>
      </c>
      <c r="C1677" s="8">
        <f t="shared" si="159"/>
        <v>0</v>
      </c>
      <c r="D1677" s="38">
        <f t="shared" si="160"/>
        <v>1</v>
      </c>
      <c r="E1677" s="39">
        <f t="shared" si="161"/>
        <v>0</v>
      </c>
      <c r="M1677" s="8" t="str">
        <f>VLOOKUP(MONTH($J1677),Lookup!$A$2:$B$13,2,0)&amp;" "&amp;YEAR($J1677)</f>
        <v>Jan 1900</v>
      </c>
      <c r="N1677" s="34" t="str">
        <f t="shared" si="156"/>
        <v>1/1/9999</v>
      </c>
      <c r="O1677" s="8" t="str">
        <f>IF(ISERROR(VLOOKUP($I1677,Lookup!$H$2:$I$11,2,0)),"",VLOOKUP($I1677,Lookup!$H$2:$I$11,2,0))</f>
        <v/>
      </c>
      <c r="P1677" s="8">
        <f>COUNTIF(J$4:J1677,J1677)</f>
        <v>0</v>
      </c>
      <c r="Q1677" s="8">
        <f>COUNTIF(K$4:K1677,K1677)</f>
        <v>1</v>
      </c>
    </row>
    <row r="1678" spans="1:17" x14ac:dyDescent="0.25">
      <c r="A1678" s="35">
        <f t="shared" si="157"/>
        <v>0</v>
      </c>
      <c r="B1678" s="8">
        <f t="shared" si="158"/>
        <v>0</v>
      </c>
      <c r="C1678" s="8">
        <f t="shared" si="159"/>
        <v>0</v>
      </c>
      <c r="D1678" s="38">
        <f t="shared" si="160"/>
        <v>1</v>
      </c>
      <c r="E1678" s="39">
        <f t="shared" si="161"/>
        <v>0</v>
      </c>
      <c r="M1678" s="8" t="str">
        <f>VLOOKUP(MONTH($J1678),Lookup!$A$2:$B$13,2,0)&amp;" "&amp;YEAR($J1678)</f>
        <v>Jan 1900</v>
      </c>
      <c r="N1678" s="34" t="str">
        <f t="shared" si="156"/>
        <v>1/1/9999</v>
      </c>
      <c r="O1678" s="8" t="str">
        <f>IF(ISERROR(VLOOKUP($I1678,Lookup!$H$2:$I$11,2,0)),"",VLOOKUP($I1678,Lookup!$H$2:$I$11,2,0))</f>
        <v/>
      </c>
      <c r="P1678" s="8">
        <f>COUNTIF(J$4:J1678,J1678)</f>
        <v>0</v>
      </c>
      <c r="Q1678" s="8">
        <f>COUNTIF(K$4:K1678,K1678)</f>
        <v>1</v>
      </c>
    </row>
    <row r="1679" spans="1:17" x14ac:dyDescent="0.25">
      <c r="A1679" s="35">
        <f t="shared" si="157"/>
        <v>0</v>
      </c>
      <c r="B1679" s="8">
        <f t="shared" si="158"/>
        <v>0</v>
      </c>
      <c r="C1679" s="8">
        <f t="shared" si="159"/>
        <v>0</v>
      </c>
      <c r="D1679" s="38">
        <f t="shared" si="160"/>
        <v>1</v>
      </c>
      <c r="E1679" s="39">
        <f t="shared" si="161"/>
        <v>0</v>
      </c>
      <c r="M1679" s="8" t="str">
        <f>VLOOKUP(MONTH($J1679),Lookup!$A$2:$B$13,2,0)&amp;" "&amp;YEAR($J1679)</f>
        <v>Jan 1900</v>
      </c>
      <c r="N1679" s="34" t="str">
        <f t="shared" si="156"/>
        <v>1/1/9999</v>
      </c>
      <c r="O1679" s="8" t="str">
        <f>IF(ISERROR(VLOOKUP($I1679,Lookup!$H$2:$I$11,2,0)),"",VLOOKUP($I1679,Lookup!$H$2:$I$11,2,0))</f>
        <v/>
      </c>
      <c r="P1679" s="8">
        <f>COUNTIF(J$4:J1679,J1679)</f>
        <v>0</v>
      </c>
      <c r="Q1679" s="8">
        <f>COUNTIF(K$4:K1679,K1679)</f>
        <v>1</v>
      </c>
    </row>
    <row r="1680" spans="1:17" x14ac:dyDescent="0.25">
      <c r="A1680" s="35">
        <f t="shared" si="157"/>
        <v>0</v>
      </c>
      <c r="B1680" s="8">
        <f t="shared" si="158"/>
        <v>0</v>
      </c>
      <c r="C1680" s="8">
        <f t="shared" si="159"/>
        <v>0</v>
      </c>
      <c r="D1680" s="38">
        <f t="shared" si="160"/>
        <v>1</v>
      </c>
      <c r="E1680" s="39">
        <f t="shared" si="161"/>
        <v>0</v>
      </c>
      <c r="M1680" s="8" t="str">
        <f>VLOOKUP(MONTH($J1680),Lookup!$A$2:$B$13,2,0)&amp;" "&amp;YEAR($J1680)</f>
        <v>Jan 1900</v>
      </c>
      <c r="N1680" s="34" t="str">
        <f t="shared" si="156"/>
        <v>1/1/9999</v>
      </c>
      <c r="O1680" s="8" t="str">
        <f>IF(ISERROR(VLOOKUP($I1680,Lookup!$H$2:$I$11,2,0)),"",VLOOKUP($I1680,Lookup!$H$2:$I$11,2,0))</f>
        <v/>
      </c>
      <c r="P1680" s="8">
        <f>COUNTIF(J$4:J1680,J1680)</f>
        <v>0</v>
      </c>
      <c r="Q1680" s="8">
        <f>COUNTIF(K$4:K1680,K1680)</f>
        <v>1</v>
      </c>
    </row>
    <row r="1681" spans="1:17" x14ac:dyDescent="0.25">
      <c r="A1681" s="35">
        <f t="shared" si="157"/>
        <v>0</v>
      </c>
      <c r="B1681" s="8">
        <f t="shared" si="158"/>
        <v>0</v>
      </c>
      <c r="C1681" s="8">
        <f t="shared" si="159"/>
        <v>0</v>
      </c>
      <c r="D1681" s="38">
        <f t="shared" si="160"/>
        <v>1</v>
      </c>
      <c r="E1681" s="39">
        <f t="shared" si="161"/>
        <v>0</v>
      </c>
      <c r="M1681" s="8" t="str">
        <f>VLOOKUP(MONTH($J1681),Lookup!$A$2:$B$13,2,0)&amp;" "&amp;YEAR($J1681)</f>
        <v>Jan 1900</v>
      </c>
      <c r="N1681" s="34" t="str">
        <f t="shared" si="156"/>
        <v>1/1/9999</v>
      </c>
      <c r="O1681" s="8" t="str">
        <f>IF(ISERROR(VLOOKUP($I1681,Lookup!$H$2:$I$11,2,0)),"",VLOOKUP($I1681,Lookup!$H$2:$I$11,2,0))</f>
        <v/>
      </c>
      <c r="P1681" s="8">
        <f>COUNTIF(J$4:J1681,J1681)</f>
        <v>0</v>
      </c>
      <c r="Q1681" s="8">
        <f>COUNTIF(K$4:K1681,K1681)</f>
        <v>1</v>
      </c>
    </row>
    <row r="1682" spans="1:17" x14ac:dyDescent="0.25">
      <c r="A1682" s="35">
        <f t="shared" si="157"/>
        <v>0</v>
      </c>
      <c r="B1682" s="8">
        <f t="shared" si="158"/>
        <v>0</v>
      </c>
      <c r="C1682" s="8">
        <f t="shared" si="159"/>
        <v>0</v>
      </c>
      <c r="D1682" s="38">
        <f t="shared" si="160"/>
        <v>1</v>
      </c>
      <c r="E1682" s="39">
        <f t="shared" si="161"/>
        <v>0</v>
      </c>
      <c r="M1682" s="8" t="str">
        <f>VLOOKUP(MONTH($J1682),Lookup!$A$2:$B$13,2,0)&amp;" "&amp;YEAR($J1682)</f>
        <v>Jan 1900</v>
      </c>
      <c r="N1682" s="34" t="str">
        <f t="shared" si="156"/>
        <v>1/1/9999</v>
      </c>
      <c r="O1682" s="8" t="str">
        <f>IF(ISERROR(VLOOKUP($I1682,Lookup!$H$2:$I$11,2,0)),"",VLOOKUP($I1682,Lookup!$H$2:$I$11,2,0))</f>
        <v/>
      </c>
      <c r="P1682" s="8">
        <f>COUNTIF(J$4:J1682,J1682)</f>
        <v>0</v>
      </c>
      <c r="Q1682" s="8">
        <f>COUNTIF(K$4:K1682,K1682)</f>
        <v>1</v>
      </c>
    </row>
    <row r="1683" spans="1:17" x14ac:dyDescent="0.25">
      <c r="A1683" s="35">
        <f t="shared" si="157"/>
        <v>0</v>
      </c>
      <c r="B1683" s="8">
        <f t="shared" si="158"/>
        <v>0</v>
      </c>
      <c r="C1683" s="8">
        <f t="shared" si="159"/>
        <v>0</v>
      </c>
      <c r="D1683" s="38">
        <f t="shared" si="160"/>
        <v>1</v>
      </c>
      <c r="E1683" s="39">
        <f t="shared" si="161"/>
        <v>0</v>
      </c>
      <c r="M1683" s="8" t="str">
        <f>VLOOKUP(MONTH($J1683),Lookup!$A$2:$B$13,2,0)&amp;" "&amp;YEAR($J1683)</f>
        <v>Jan 1900</v>
      </c>
      <c r="N1683" s="34" t="str">
        <f t="shared" si="156"/>
        <v>1/1/9999</v>
      </c>
      <c r="O1683" s="8" t="str">
        <f>IF(ISERROR(VLOOKUP($I1683,Lookup!$H$2:$I$11,2,0)),"",VLOOKUP($I1683,Lookup!$H$2:$I$11,2,0))</f>
        <v/>
      </c>
      <c r="P1683" s="8">
        <f>COUNTIF(J$4:J1683,J1683)</f>
        <v>0</v>
      </c>
      <c r="Q1683" s="8">
        <f>COUNTIF(K$4:K1683,K1683)</f>
        <v>1</v>
      </c>
    </row>
    <row r="1684" spans="1:17" x14ac:dyDescent="0.25">
      <c r="A1684" s="35">
        <f t="shared" si="157"/>
        <v>0</v>
      </c>
      <c r="B1684" s="8">
        <f t="shared" si="158"/>
        <v>0</v>
      </c>
      <c r="C1684" s="8">
        <f t="shared" si="159"/>
        <v>0</v>
      </c>
      <c r="D1684" s="38">
        <f t="shared" si="160"/>
        <v>1</v>
      </c>
      <c r="E1684" s="39">
        <f t="shared" si="161"/>
        <v>0</v>
      </c>
      <c r="M1684" s="8" t="str">
        <f>VLOOKUP(MONTH($J1684),Lookup!$A$2:$B$13,2,0)&amp;" "&amp;YEAR($J1684)</f>
        <v>Jan 1900</v>
      </c>
      <c r="N1684" s="34" t="str">
        <f t="shared" si="156"/>
        <v>1/1/9999</v>
      </c>
      <c r="O1684" s="8" t="str">
        <f>IF(ISERROR(VLOOKUP($I1684,Lookup!$H$2:$I$11,2,0)),"",VLOOKUP($I1684,Lookup!$H$2:$I$11,2,0))</f>
        <v/>
      </c>
      <c r="P1684" s="8">
        <f>COUNTIF(J$4:J1684,J1684)</f>
        <v>0</v>
      </c>
      <c r="Q1684" s="8">
        <f>COUNTIF(K$4:K1684,K1684)</f>
        <v>1</v>
      </c>
    </row>
    <row r="1685" spans="1:17" x14ac:dyDescent="0.25">
      <c r="A1685" s="35">
        <f t="shared" si="157"/>
        <v>0</v>
      </c>
      <c r="B1685" s="8">
        <f t="shared" si="158"/>
        <v>0</v>
      </c>
      <c r="C1685" s="8">
        <f t="shared" si="159"/>
        <v>0</v>
      </c>
      <c r="D1685" s="38">
        <f t="shared" si="160"/>
        <v>1</v>
      </c>
      <c r="E1685" s="39">
        <f t="shared" si="161"/>
        <v>0</v>
      </c>
      <c r="M1685" s="8" t="str">
        <f>VLOOKUP(MONTH($J1685),Lookup!$A$2:$B$13,2,0)&amp;" "&amp;YEAR($J1685)</f>
        <v>Jan 1900</v>
      </c>
      <c r="N1685" s="34" t="str">
        <f t="shared" si="156"/>
        <v>1/1/9999</v>
      </c>
      <c r="O1685" s="8" t="str">
        <f>IF(ISERROR(VLOOKUP($I1685,Lookup!$H$2:$I$11,2,0)),"",VLOOKUP($I1685,Lookup!$H$2:$I$11,2,0))</f>
        <v/>
      </c>
      <c r="P1685" s="8">
        <f>COUNTIF(J$4:J1685,J1685)</f>
        <v>0</v>
      </c>
      <c r="Q1685" s="8">
        <f>COUNTIF(K$4:K1685,K1685)</f>
        <v>1</v>
      </c>
    </row>
    <row r="1686" spans="1:17" x14ac:dyDescent="0.25">
      <c r="A1686" s="35">
        <f t="shared" si="157"/>
        <v>0</v>
      </c>
      <c r="B1686" s="8">
        <f t="shared" si="158"/>
        <v>0</v>
      </c>
      <c r="C1686" s="8">
        <f t="shared" si="159"/>
        <v>0</v>
      </c>
      <c r="D1686" s="38">
        <f t="shared" si="160"/>
        <v>1</v>
      </c>
      <c r="E1686" s="39">
        <f t="shared" si="161"/>
        <v>0</v>
      </c>
      <c r="M1686" s="8" t="str">
        <f>VLOOKUP(MONTH($J1686),Lookup!$A$2:$B$13,2,0)&amp;" "&amp;YEAR($J1686)</f>
        <v>Jan 1900</v>
      </c>
      <c r="N1686" s="34" t="str">
        <f t="shared" si="156"/>
        <v>1/1/9999</v>
      </c>
      <c r="O1686" s="8" t="str">
        <f>IF(ISERROR(VLOOKUP($I1686,Lookup!$H$2:$I$11,2,0)),"",VLOOKUP($I1686,Lookup!$H$2:$I$11,2,0))</f>
        <v/>
      </c>
      <c r="P1686" s="8">
        <f>COUNTIF(J$4:J1686,J1686)</f>
        <v>0</v>
      </c>
      <c r="Q1686" s="8">
        <f>COUNTIF(K$4:K1686,K1686)</f>
        <v>1</v>
      </c>
    </row>
    <row r="1687" spans="1:17" x14ac:dyDescent="0.25">
      <c r="A1687" s="35">
        <f t="shared" si="157"/>
        <v>0</v>
      </c>
      <c r="B1687" s="8">
        <f t="shared" si="158"/>
        <v>0</v>
      </c>
      <c r="C1687" s="8">
        <f t="shared" si="159"/>
        <v>0</v>
      </c>
      <c r="D1687" s="38">
        <f t="shared" si="160"/>
        <v>1</v>
      </c>
      <c r="E1687" s="39">
        <f t="shared" si="161"/>
        <v>0</v>
      </c>
      <c r="M1687" s="8" t="str">
        <f>VLOOKUP(MONTH($J1687),Lookup!$A$2:$B$13,2,0)&amp;" "&amp;YEAR($J1687)</f>
        <v>Jan 1900</v>
      </c>
      <c r="N1687" s="34" t="str">
        <f t="shared" si="156"/>
        <v>1/1/9999</v>
      </c>
      <c r="O1687" s="8" t="str">
        <f>IF(ISERROR(VLOOKUP($I1687,Lookup!$H$2:$I$11,2,0)),"",VLOOKUP($I1687,Lookup!$H$2:$I$11,2,0))</f>
        <v/>
      </c>
      <c r="P1687" s="8">
        <f>COUNTIF(J$4:J1687,J1687)</f>
        <v>0</v>
      </c>
      <c r="Q1687" s="8">
        <f>COUNTIF(K$4:K1687,K1687)</f>
        <v>1</v>
      </c>
    </row>
    <row r="1688" spans="1:17" x14ac:dyDescent="0.25">
      <c r="A1688" s="35">
        <f t="shared" si="157"/>
        <v>0</v>
      </c>
      <c r="B1688" s="8">
        <f t="shared" si="158"/>
        <v>0</v>
      </c>
      <c r="C1688" s="8">
        <f t="shared" si="159"/>
        <v>0</v>
      </c>
      <c r="D1688" s="38">
        <f t="shared" si="160"/>
        <v>1</v>
      </c>
      <c r="E1688" s="39">
        <f t="shared" si="161"/>
        <v>0</v>
      </c>
      <c r="M1688" s="8" t="str">
        <f>VLOOKUP(MONTH($J1688),Lookup!$A$2:$B$13,2,0)&amp;" "&amp;YEAR($J1688)</f>
        <v>Jan 1900</v>
      </c>
      <c r="N1688" s="34" t="str">
        <f t="shared" si="156"/>
        <v>1/1/9999</v>
      </c>
      <c r="O1688" s="8" t="str">
        <f>IF(ISERROR(VLOOKUP($I1688,Lookup!$H$2:$I$11,2,0)),"",VLOOKUP($I1688,Lookup!$H$2:$I$11,2,0))</f>
        <v/>
      </c>
      <c r="P1688" s="8">
        <f>COUNTIF(J$4:J1688,J1688)</f>
        <v>0</v>
      </c>
      <c r="Q1688" s="8">
        <f>COUNTIF(K$4:K1688,K1688)</f>
        <v>1</v>
      </c>
    </row>
    <row r="1689" spans="1:17" x14ac:dyDescent="0.25">
      <c r="A1689" s="35">
        <f t="shared" si="157"/>
        <v>0</v>
      </c>
      <c r="B1689" s="8">
        <f t="shared" si="158"/>
        <v>0</v>
      </c>
      <c r="C1689" s="8">
        <f t="shared" si="159"/>
        <v>0</v>
      </c>
      <c r="D1689" s="38">
        <f t="shared" si="160"/>
        <v>1</v>
      </c>
      <c r="E1689" s="39">
        <f t="shared" si="161"/>
        <v>0</v>
      </c>
      <c r="M1689" s="8" t="str">
        <f>VLOOKUP(MONTH($J1689),Lookup!$A$2:$B$13,2,0)&amp;" "&amp;YEAR($J1689)</f>
        <v>Jan 1900</v>
      </c>
      <c r="N1689" s="34" t="str">
        <f t="shared" si="156"/>
        <v>1/1/9999</v>
      </c>
      <c r="O1689" s="8" t="str">
        <f>IF(ISERROR(VLOOKUP($I1689,Lookup!$H$2:$I$11,2,0)),"",VLOOKUP($I1689,Lookup!$H$2:$I$11,2,0))</f>
        <v/>
      </c>
      <c r="P1689" s="8">
        <f>COUNTIF(J$4:J1689,J1689)</f>
        <v>0</v>
      </c>
      <c r="Q1689" s="8">
        <f>COUNTIF(K$4:K1689,K1689)</f>
        <v>1</v>
      </c>
    </row>
    <row r="1690" spans="1:17" x14ac:dyDescent="0.25">
      <c r="A1690" s="35">
        <f t="shared" si="157"/>
        <v>0</v>
      </c>
      <c r="B1690" s="8">
        <f t="shared" si="158"/>
        <v>0</v>
      </c>
      <c r="C1690" s="8">
        <f t="shared" si="159"/>
        <v>0</v>
      </c>
      <c r="D1690" s="38">
        <f t="shared" si="160"/>
        <v>1</v>
      </c>
      <c r="E1690" s="39">
        <f t="shared" si="161"/>
        <v>0</v>
      </c>
      <c r="M1690" s="8" t="str">
        <f>VLOOKUP(MONTH($J1690),Lookup!$A$2:$B$13,2,0)&amp;" "&amp;YEAR($J1690)</f>
        <v>Jan 1900</v>
      </c>
      <c r="N1690" s="34" t="str">
        <f t="shared" si="156"/>
        <v>1/1/9999</v>
      </c>
      <c r="O1690" s="8" t="str">
        <f>IF(ISERROR(VLOOKUP($I1690,Lookup!$H$2:$I$11,2,0)),"",VLOOKUP($I1690,Lookup!$H$2:$I$11,2,0))</f>
        <v/>
      </c>
      <c r="P1690" s="8">
        <f>COUNTIF(J$4:J1690,J1690)</f>
        <v>0</v>
      </c>
      <c r="Q1690" s="8">
        <f>COUNTIF(K$4:K1690,K1690)</f>
        <v>1</v>
      </c>
    </row>
    <row r="1691" spans="1:17" x14ac:dyDescent="0.25">
      <c r="A1691" s="35">
        <f t="shared" si="157"/>
        <v>0</v>
      </c>
      <c r="B1691" s="8">
        <f t="shared" si="158"/>
        <v>0</v>
      </c>
      <c r="C1691" s="8">
        <f t="shared" si="159"/>
        <v>0</v>
      </c>
      <c r="D1691" s="38">
        <f t="shared" si="160"/>
        <v>1</v>
      </c>
      <c r="E1691" s="39">
        <f t="shared" si="161"/>
        <v>0</v>
      </c>
      <c r="M1691" s="8" t="str">
        <f>VLOOKUP(MONTH($J1691),Lookup!$A$2:$B$13,2,0)&amp;" "&amp;YEAR($J1691)</f>
        <v>Jan 1900</v>
      </c>
      <c r="N1691" s="34" t="str">
        <f t="shared" si="156"/>
        <v>1/1/9999</v>
      </c>
      <c r="O1691" s="8" t="str">
        <f>IF(ISERROR(VLOOKUP($I1691,Lookup!$H$2:$I$11,2,0)),"",VLOOKUP($I1691,Lookup!$H$2:$I$11,2,0))</f>
        <v/>
      </c>
      <c r="P1691" s="8">
        <f>COUNTIF(J$4:J1691,J1691)</f>
        <v>0</v>
      </c>
      <c r="Q1691" s="8">
        <f>COUNTIF(K$4:K1691,K1691)</f>
        <v>1</v>
      </c>
    </row>
    <row r="1692" spans="1:17" x14ac:dyDescent="0.25">
      <c r="A1692" s="35">
        <f t="shared" si="157"/>
        <v>0</v>
      </c>
      <c r="B1692" s="8">
        <f t="shared" si="158"/>
        <v>0</v>
      </c>
      <c r="C1692" s="8">
        <f t="shared" si="159"/>
        <v>0</v>
      </c>
      <c r="D1692" s="38">
        <f t="shared" si="160"/>
        <v>1</v>
      </c>
      <c r="E1692" s="39">
        <f t="shared" si="161"/>
        <v>0</v>
      </c>
      <c r="M1692" s="8" t="str">
        <f>VLOOKUP(MONTH($J1692),Lookup!$A$2:$B$13,2,0)&amp;" "&amp;YEAR($J1692)</f>
        <v>Jan 1900</v>
      </c>
      <c r="N1692" s="34" t="str">
        <f t="shared" si="156"/>
        <v>1/1/9999</v>
      </c>
      <c r="O1692" s="8" t="str">
        <f>IF(ISERROR(VLOOKUP($I1692,Lookup!$H$2:$I$11,2,0)),"",VLOOKUP($I1692,Lookup!$H$2:$I$11,2,0))</f>
        <v/>
      </c>
      <c r="P1692" s="8">
        <f>COUNTIF(J$4:J1692,J1692)</f>
        <v>0</v>
      </c>
      <c r="Q1692" s="8">
        <f>COUNTIF(K$4:K1692,K1692)</f>
        <v>1</v>
      </c>
    </row>
    <row r="1693" spans="1:17" x14ac:dyDescent="0.25">
      <c r="A1693" s="35">
        <f t="shared" si="157"/>
        <v>0</v>
      </c>
      <c r="B1693" s="8">
        <f t="shared" si="158"/>
        <v>0</v>
      </c>
      <c r="C1693" s="8">
        <f t="shared" si="159"/>
        <v>0</v>
      </c>
      <c r="D1693" s="38">
        <f t="shared" si="160"/>
        <v>1</v>
      </c>
      <c r="E1693" s="39">
        <f t="shared" si="161"/>
        <v>0</v>
      </c>
      <c r="M1693" s="8" t="str">
        <f>VLOOKUP(MONTH($J1693),Lookup!$A$2:$B$13,2,0)&amp;" "&amp;YEAR($J1693)</f>
        <v>Jan 1900</v>
      </c>
      <c r="N1693" s="34" t="str">
        <f t="shared" si="156"/>
        <v>1/1/9999</v>
      </c>
      <c r="O1693" s="8" t="str">
        <f>IF(ISERROR(VLOOKUP($I1693,Lookup!$H$2:$I$11,2,0)),"",VLOOKUP($I1693,Lookup!$H$2:$I$11,2,0))</f>
        <v/>
      </c>
      <c r="P1693" s="8">
        <f>COUNTIF(J$4:J1693,J1693)</f>
        <v>0</v>
      </c>
      <c r="Q1693" s="8">
        <f>COUNTIF(K$4:K1693,K1693)</f>
        <v>1</v>
      </c>
    </row>
    <row r="1694" spans="1:17" x14ac:dyDescent="0.25">
      <c r="A1694" s="35">
        <f t="shared" si="157"/>
        <v>0</v>
      </c>
      <c r="B1694" s="8">
        <f t="shared" si="158"/>
        <v>0</v>
      </c>
      <c r="C1694" s="8">
        <f t="shared" si="159"/>
        <v>0</v>
      </c>
      <c r="D1694" s="38">
        <f t="shared" si="160"/>
        <v>1</v>
      </c>
      <c r="E1694" s="39">
        <f t="shared" si="161"/>
        <v>0</v>
      </c>
      <c r="M1694" s="8" t="str">
        <f>VLOOKUP(MONTH($J1694),Lookup!$A$2:$B$13,2,0)&amp;" "&amp;YEAR($J1694)</f>
        <v>Jan 1900</v>
      </c>
      <c r="N1694" s="34" t="str">
        <f t="shared" si="156"/>
        <v>1/1/9999</v>
      </c>
      <c r="O1694" s="8" t="str">
        <f>IF(ISERROR(VLOOKUP($I1694,Lookup!$H$2:$I$11,2,0)),"",VLOOKUP($I1694,Lookup!$H$2:$I$11,2,0))</f>
        <v/>
      </c>
      <c r="P1694" s="8">
        <f>COUNTIF(J$4:J1694,J1694)</f>
        <v>0</v>
      </c>
      <c r="Q1694" s="8">
        <f>COUNTIF(K$4:K1694,K1694)</f>
        <v>1</v>
      </c>
    </row>
    <row r="1695" spans="1:17" x14ac:dyDescent="0.25">
      <c r="A1695" s="35">
        <f t="shared" si="157"/>
        <v>0</v>
      </c>
      <c r="B1695" s="8">
        <f t="shared" si="158"/>
        <v>0</v>
      </c>
      <c r="C1695" s="8">
        <f t="shared" si="159"/>
        <v>0</v>
      </c>
      <c r="D1695" s="38">
        <f t="shared" si="160"/>
        <v>1</v>
      </c>
      <c r="E1695" s="39">
        <f t="shared" si="161"/>
        <v>0</v>
      </c>
      <c r="M1695" s="8" t="str">
        <f>VLOOKUP(MONTH($J1695),Lookup!$A$2:$B$13,2,0)&amp;" "&amp;YEAR($J1695)</f>
        <v>Jan 1900</v>
      </c>
      <c r="N1695" s="34" t="str">
        <f t="shared" si="156"/>
        <v>1/1/9999</v>
      </c>
      <c r="O1695" s="8" t="str">
        <f>IF(ISERROR(VLOOKUP($I1695,Lookup!$H$2:$I$11,2,0)),"",VLOOKUP($I1695,Lookup!$H$2:$I$11,2,0))</f>
        <v/>
      </c>
      <c r="P1695" s="8">
        <f>COUNTIF(J$4:J1695,J1695)</f>
        <v>0</v>
      </c>
      <c r="Q1695" s="8">
        <f>COUNTIF(K$4:K1695,K1695)</f>
        <v>1</v>
      </c>
    </row>
    <row r="1696" spans="1:17" x14ac:dyDescent="0.25">
      <c r="A1696" s="35">
        <f t="shared" si="157"/>
        <v>0</v>
      </c>
      <c r="B1696" s="8">
        <f t="shared" si="158"/>
        <v>0</v>
      </c>
      <c r="C1696" s="8">
        <f t="shared" si="159"/>
        <v>0</v>
      </c>
      <c r="D1696" s="38">
        <f t="shared" si="160"/>
        <v>1</v>
      </c>
      <c r="E1696" s="39">
        <f t="shared" si="161"/>
        <v>0</v>
      </c>
      <c r="M1696" s="8" t="str">
        <f>VLOOKUP(MONTH($J1696),Lookup!$A$2:$B$13,2,0)&amp;" "&amp;YEAR($J1696)</f>
        <v>Jan 1900</v>
      </c>
      <c r="N1696" s="34" t="str">
        <f t="shared" si="156"/>
        <v>1/1/9999</v>
      </c>
      <c r="O1696" s="8" t="str">
        <f>IF(ISERROR(VLOOKUP($I1696,Lookup!$H$2:$I$11,2,0)),"",VLOOKUP($I1696,Lookup!$H$2:$I$11,2,0))</f>
        <v/>
      </c>
      <c r="P1696" s="8">
        <f>COUNTIF(J$4:J1696,J1696)</f>
        <v>0</v>
      </c>
      <c r="Q1696" s="8">
        <f>COUNTIF(K$4:K1696,K1696)</f>
        <v>1</v>
      </c>
    </row>
    <row r="1697" spans="1:17" x14ac:dyDescent="0.25">
      <c r="A1697" s="35">
        <f t="shared" si="157"/>
        <v>0</v>
      </c>
      <c r="B1697" s="8">
        <f t="shared" si="158"/>
        <v>0</v>
      </c>
      <c r="C1697" s="8">
        <f t="shared" si="159"/>
        <v>0</v>
      </c>
      <c r="D1697" s="38">
        <f t="shared" si="160"/>
        <v>1</v>
      </c>
      <c r="E1697" s="39">
        <f t="shared" si="161"/>
        <v>0</v>
      </c>
      <c r="M1697" s="8" t="str">
        <f>VLOOKUP(MONTH($J1697),Lookup!$A$2:$B$13,2,0)&amp;" "&amp;YEAR($J1697)</f>
        <v>Jan 1900</v>
      </c>
      <c r="N1697" s="34" t="str">
        <f t="shared" si="156"/>
        <v>1/1/9999</v>
      </c>
      <c r="O1697" s="8" t="str">
        <f>IF(ISERROR(VLOOKUP($I1697,Lookup!$H$2:$I$11,2,0)),"",VLOOKUP($I1697,Lookup!$H$2:$I$11,2,0))</f>
        <v/>
      </c>
      <c r="P1697" s="8">
        <f>COUNTIF(J$4:J1697,J1697)</f>
        <v>0</v>
      </c>
      <c r="Q1697" s="8">
        <f>COUNTIF(K$4:K1697,K1697)</f>
        <v>1</v>
      </c>
    </row>
    <row r="1698" spans="1:17" x14ac:dyDescent="0.25">
      <c r="A1698" s="35">
        <f t="shared" si="157"/>
        <v>0</v>
      </c>
      <c r="B1698" s="8">
        <f t="shared" si="158"/>
        <v>0</v>
      </c>
      <c r="C1698" s="8">
        <f t="shared" si="159"/>
        <v>0</v>
      </c>
      <c r="D1698" s="38">
        <f t="shared" si="160"/>
        <v>1</v>
      </c>
      <c r="E1698" s="39">
        <f t="shared" si="161"/>
        <v>0</v>
      </c>
      <c r="M1698" s="8" t="str">
        <f>VLOOKUP(MONTH($J1698),Lookup!$A$2:$B$13,2,0)&amp;" "&amp;YEAR($J1698)</f>
        <v>Jan 1900</v>
      </c>
      <c r="N1698" s="34" t="str">
        <f t="shared" si="156"/>
        <v>1/1/9999</v>
      </c>
      <c r="O1698" s="8" t="str">
        <f>IF(ISERROR(VLOOKUP($I1698,Lookup!$H$2:$I$11,2,0)),"",VLOOKUP($I1698,Lookup!$H$2:$I$11,2,0))</f>
        <v/>
      </c>
      <c r="P1698" s="8">
        <f>COUNTIF(J$4:J1698,J1698)</f>
        <v>0</v>
      </c>
      <c r="Q1698" s="8">
        <f>COUNTIF(K$4:K1698,K1698)</f>
        <v>1</v>
      </c>
    </row>
    <row r="1699" spans="1:17" x14ac:dyDescent="0.25">
      <c r="A1699" s="35">
        <f t="shared" si="157"/>
        <v>0</v>
      </c>
      <c r="B1699" s="8">
        <f t="shared" si="158"/>
        <v>0</v>
      </c>
      <c r="C1699" s="8">
        <f t="shared" si="159"/>
        <v>0</v>
      </c>
      <c r="D1699" s="38">
        <f t="shared" si="160"/>
        <v>1</v>
      </c>
      <c r="E1699" s="39">
        <f t="shared" si="161"/>
        <v>0</v>
      </c>
      <c r="M1699" s="8" t="str">
        <f>VLOOKUP(MONTH($J1699),Lookup!$A$2:$B$13,2,0)&amp;" "&amp;YEAR($J1699)</f>
        <v>Jan 1900</v>
      </c>
      <c r="N1699" s="34" t="str">
        <f t="shared" si="156"/>
        <v>1/1/9999</v>
      </c>
      <c r="O1699" s="8" t="str">
        <f>IF(ISERROR(VLOOKUP($I1699,Lookup!$H$2:$I$11,2,0)),"",VLOOKUP($I1699,Lookup!$H$2:$I$11,2,0))</f>
        <v/>
      </c>
      <c r="P1699" s="8">
        <f>COUNTIF(J$4:J1699,J1699)</f>
        <v>0</v>
      </c>
      <c r="Q1699" s="8">
        <f>COUNTIF(K$4:K1699,K1699)</f>
        <v>1</v>
      </c>
    </row>
    <row r="1700" spans="1:17" x14ac:dyDescent="0.25">
      <c r="A1700" s="35">
        <f t="shared" si="157"/>
        <v>0</v>
      </c>
      <c r="B1700" s="8">
        <f t="shared" si="158"/>
        <v>0</v>
      </c>
      <c r="C1700" s="8">
        <f t="shared" si="159"/>
        <v>0</v>
      </c>
      <c r="D1700" s="38">
        <f t="shared" si="160"/>
        <v>1</v>
      </c>
      <c r="E1700" s="39">
        <f t="shared" si="161"/>
        <v>0</v>
      </c>
      <c r="M1700" s="8" t="str">
        <f>VLOOKUP(MONTH($J1700),Lookup!$A$2:$B$13,2,0)&amp;" "&amp;YEAR($J1700)</f>
        <v>Jan 1900</v>
      </c>
      <c r="N1700" s="34" t="str">
        <f t="shared" si="156"/>
        <v>1/1/9999</v>
      </c>
      <c r="O1700" s="8" t="str">
        <f>IF(ISERROR(VLOOKUP($I1700,Lookup!$H$2:$I$11,2,0)),"",VLOOKUP($I1700,Lookup!$H$2:$I$11,2,0))</f>
        <v/>
      </c>
      <c r="P1700" s="8">
        <f>COUNTIF(J$4:J1700,J1700)</f>
        <v>0</v>
      </c>
      <c r="Q1700" s="8">
        <f>COUNTIF(K$4:K1700,K1700)</f>
        <v>1</v>
      </c>
    </row>
    <row r="1701" spans="1:17" x14ac:dyDescent="0.25">
      <c r="A1701" s="35">
        <f t="shared" si="157"/>
        <v>0</v>
      </c>
      <c r="B1701" s="8">
        <f t="shared" si="158"/>
        <v>0</v>
      </c>
      <c r="C1701" s="8">
        <f t="shared" si="159"/>
        <v>0</v>
      </c>
      <c r="D1701" s="38">
        <f t="shared" si="160"/>
        <v>1</v>
      </c>
      <c r="E1701" s="39">
        <f t="shared" si="161"/>
        <v>0</v>
      </c>
      <c r="M1701" s="8" t="str">
        <f>VLOOKUP(MONTH($J1701),Lookup!$A$2:$B$13,2,0)&amp;" "&amp;YEAR($J1701)</f>
        <v>Jan 1900</v>
      </c>
      <c r="N1701" s="34" t="str">
        <f t="shared" si="156"/>
        <v>1/1/9999</v>
      </c>
      <c r="O1701" s="8" t="str">
        <f>IF(ISERROR(VLOOKUP($I1701,Lookup!$H$2:$I$11,2,0)),"",VLOOKUP($I1701,Lookup!$H$2:$I$11,2,0))</f>
        <v/>
      </c>
      <c r="P1701" s="8">
        <f>COUNTIF(J$4:J1701,J1701)</f>
        <v>0</v>
      </c>
      <c r="Q1701" s="8">
        <f>COUNTIF(K$4:K1701,K1701)</f>
        <v>1</v>
      </c>
    </row>
    <row r="1702" spans="1:17" x14ac:dyDescent="0.25">
      <c r="A1702" s="35">
        <f t="shared" si="157"/>
        <v>0</v>
      </c>
      <c r="B1702" s="8">
        <f t="shared" si="158"/>
        <v>0</v>
      </c>
      <c r="C1702" s="8">
        <f t="shared" si="159"/>
        <v>0</v>
      </c>
      <c r="D1702" s="38">
        <f t="shared" si="160"/>
        <v>1</v>
      </c>
      <c r="E1702" s="39">
        <f t="shared" si="161"/>
        <v>0</v>
      </c>
      <c r="M1702" s="8" t="str">
        <f>VLOOKUP(MONTH($J1702),Lookup!$A$2:$B$13,2,0)&amp;" "&amp;YEAR($J1702)</f>
        <v>Jan 1900</v>
      </c>
      <c r="N1702" s="34" t="str">
        <f t="shared" si="156"/>
        <v>1/1/9999</v>
      </c>
      <c r="O1702" s="8" t="str">
        <f>IF(ISERROR(VLOOKUP($I1702,Lookup!$H$2:$I$11,2,0)),"",VLOOKUP($I1702,Lookup!$H$2:$I$11,2,0))</f>
        <v/>
      </c>
      <c r="P1702" s="8">
        <f>COUNTIF(J$4:J1702,J1702)</f>
        <v>0</v>
      </c>
      <c r="Q1702" s="8">
        <f>COUNTIF(K$4:K1702,K1702)</f>
        <v>1</v>
      </c>
    </row>
    <row r="1703" spans="1:17" x14ac:dyDescent="0.25">
      <c r="A1703" s="35">
        <f t="shared" si="157"/>
        <v>0</v>
      </c>
      <c r="B1703" s="8">
        <f t="shared" si="158"/>
        <v>0</v>
      </c>
      <c r="C1703" s="8">
        <f t="shared" si="159"/>
        <v>0</v>
      </c>
      <c r="D1703" s="38">
        <f t="shared" si="160"/>
        <v>1</v>
      </c>
      <c r="E1703" s="39">
        <f t="shared" si="161"/>
        <v>0</v>
      </c>
      <c r="M1703" s="8" t="str">
        <f>VLOOKUP(MONTH($J1703),Lookup!$A$2:$B$13,2,0)&amp;" "&amp;YEAR($J1703)</f>
        <v>Jan 1900</v>
      </c>
      <c r="N1703" s="34" t="str">
        <f t="shared" si="156"/>
        <v>1/1/9999</v>
      </c>
      <c r="O1703" s="8" t="str">
        <f>IF(ISERROR(VLOOKUP($I1703,Lookup!$H$2:$I$11,2,0)),"",VLOOKUP($I1703,Lookup!$H$2:$I$11,2,0))</f>
        <v/>
      </c>
      <c r="P1703" s="8">
        <f>COUNTIF(J$4:J1703,J1703)</f>
        <v>0</v>
      </c>
      <c r="Q1703" s="8">
        <f>COUNTIF(K$4:K1703,K1703)</f>
        <v>1</v>
      </c>
    </row>
    <row r="1704" spans="1:17" x14ac:dyDescent="0.25">
      <c r="A1704" s="35">
        <f t="shared" si="157"/>
        <v>0</v>
      </c>
      <c r="B1704" s="8">
        <f t="shared" si="158"/>
        <v>0</v>
      </c>
      <c r="C1704" s="8">
        <f t="shared" si="159"/>
        <v>0</v>
      </c>
      <c r="D1704" s="38">
        <f t="shared" si="160"/>
        <v>1</v>
      </c>
      <c r="E1704" s="39">
        <f t="shared" si="161"/>
        <v>0</v>
      </c>
      <c r="M1704" s="8" t="str">
        <f>VLOOKUP(MONTH($J1704),Lookup!$A$2:$B$13,2,0)&amp;" "&amp;YEAR($J1704)</f>
        <v>Jan 1900</v>
      </c>
      <c r="N1704" s="34" t="str">
        <f t="shared" si="156"/>
        <v>1/1/9999</v>
      </c>
      <c r="O1704" s="8" t="str">
        <f>IF(ISERROR(VLOOKUP($I1704,Lookup!$H$2:$I$11,2,0)),"",VLOOKUP($I1704,Lookup!$H$2:$I$11,2,0))</f>
        <v/>
      </c>
      <c r="P1704" s="8">
        <f>COUNTIF(J$4:J1704,J1704)</f>
        <v>0</v>
      </c>
      <c r="Q1704" s="8">
        <f>COUNTIF(K$4:K1704,K1704)</f>
        <v>1</v>
      </c>
    </row>
    <row r="1705" spans="1:17" x14ac:dyDescent="0.25">
      <c r="A1705" s="35">
        <f t="shared" si="157"/>
        <v>0</v>
      </c>
      <c r="B1705" s="8">
        <f t="shared" si="158"/>
        <v>0</v>
      </c>
      <c r="C1705" s="8">
        <f t="shared" si="159"/>
        <v>0</v>
      </c>
      <c r="D1705" s="38">
        <f t="shared" si="160"/>
        <v>1</v>
      </c>
      <c r="E1705" s="39">
        <f t="shared" si="161"/>
        <v>0</v>
      </c>
      <c r="M1705" s="8" t="str">
        <f>VLOOKUP(MONTH($J1705),Lookup!$A$2:$B$13,2,0)&amp;" "&amp;YEAR($J1705)</f>
        <v>Jan 1900</v>
      </c>
      <c r="N1705" s="34" t="str">
        <f t="shared" si="156"/>
        <v>1/1/9999</v>
      </c>
      <c r="O1705" s="8" t="str">
        <f>IF(ISERROR(VLOOKUP($I1705,Lookup!$H$2:$I$11,2,0)),"",VLOOKUP($I1705,Lookup!$H$2:$I$11,2,0))</f>
        <v/>
      </c>
      <c r="P1705" s="8">
        <f>COUNTIF(J$4:J1705,J1705)</f>
        <v>0</v>
      </c>
      <c r="Q1705" s="8">
        <f>COUNTIF(K$4:K1705,K1705)</f>
        <v>1</v>
      </c>
    </row>
    <row r="1706" spans="1:17" x14ac:dyDescent="0.25">
      <c r="A1706" s="35">
        <f t="shared" si="157"/>
        <v>0</v>
      </c>
      <c r="B1706" s="8">
        <f t="shared" si="158"/>
        <v>0</v>
      </c>
      <c r="C1706" s="8">
        <f t="shared" si="159"/>
        <v>0</v>
      </c>
      <c r="D1706" s="38">
        <f t="shared" si="160"/>
        <v>1</v>
      </c>
      <c r="E1706" s="39">
        <f t="shared" si="161"/>
        <v>0</v>
      </c>
      <c r="M1706" s="8" t="str">
        <f>VLOOKUP(MONTH($J1706),Lookup!$A$2:$B$13,2,0)&amp;" "&amp;YEAR($J1706)</f>
        <v>Jan 1900</v>
      </c>
      <c r="N1706" s="34" t="str">
        <f t="shared" si="156"/>
        <v>1/1/9999</v>
      </c>
      <c r="O1706" s="8" t="str">
        <f>IF(ISERROR(VLOOKUP($I1706,Lookup!$H$2:$I$11,2,0)),"",VLOOKUP($I1706,Lookup!$H$2:$I$11,2,0))</f>
        <v/>
      </c>
      <c r="P1706" s="8">
        <f>COUNTIF(J$4:J1706,J1706)</f>
        <v>0</v>
      </c>
      <c r="Q1706" s="8">
        <f>COUNTIF(K$4:K1706,K1706)</f>
        <v>1</v>
      </c>
    </row>
    <row r="1707" spans="1:17" x14ac:dyDescent="0.25">
      <c r="A1707" s="35">
        <f t="shared" si="157"/>
        <v>0</v>
      </c>
      <c r="B1707" s="8">
        <f t="shared" si="158"/>
        <v>0</v>
      </c>
      <c r="C1707" s="8">
        <f t="shared" si="159"/>
        <v>0</v>
      </c>
      <c r="D1707" s="38">
        <f t="shared" si="160"/>
        <v>1</v>
      </c>
      <c r="E1707" s="39">
        <f t="shared" si="161"/>
        <v>0</v>
      </c>
      <c r="M1707" s="8" t="str">
        <f>VLOOKUP(MONTH($J1707),Lookup!$A$2:$B$13,2,0)&amp;" "&amp;YEAR($J1707)</f>
        <v>Jan 1900</v>
      </c>
      <c r="N1707" s="34" t="str">
        <f t="shared" si="156"/>
        <v>1/1/9999</v>
      </c>
      <c r="O1707" s="8" t="str">
        <f>IF(ISERROR(VLOOKUP($I1707,Lookup!$H$2:$I$11,2,0)),"",VLOOKUP($I1707,Lookup!$H$2:$I$11,2,0))</f>
        <v/>
      </c>
      <c r="P1707" s="8">
        <f>COUNTIF(J$4:J1707,J1707)</f>
        <v>0</v>
      </c>
      <c r="Q1707" s="8">
        <f>COUNTIF(K$4:K1707,K1707)</f>
        <v>1</v>
      </c>
    </row>
    <row r="1708" spans="1:17" x14ac:dyDescent="0.25">
      <c r="A1708" s="35">
        <f t="shared" si="157"/>
        <v>0</v>
      </c>
      <c r="B1708" s="8">
        <f t="shared" si="158"/>
        <v>0</v>
      </c>
      <c r="C1708" s="8">
        <f t="shared" si="159"/>
        <v>0</v>
      </c>
      <c r="D1708" s="38">
        <f t="shared" si="160"/>
        <v>1</v>
      </c>
      <c r="E1708" s="39">
        <f t="shared" si="161"/>
        <v>0</v>
      </c>
      <c r="M1708" s="8" t="str">
        <f>VLOOKUP(MONTH($J1708),Lookup!$A$2:$B$13,2,0)&amp;" "&amp;YEAR($J1708)</f>
        <v>Jan 1900</v>
      </c>
      <c r="N1708" s="34" t="str">
        <f t="shared" si="156"/>
        <v>1/1/9999</v>
      </c>
      <c r="O1708" s="8" t="str">
        <f>IF(ISERROR(VLOOKUP($I1708,Lookup!$H$2:$I$11,2,0)),"",VLOOKUP($I1708,Lookup!$H$2:$I$11,2,0))</f>
        <v/>
      </c>
      <c r="P1708" s="8">
        <f>COUNTIF(J$4:J1708,J1708)</f>
        <v>0</v>
      </c>
      <c r="Q1708" s="8">
        <f>COUNTIF(K$4:K1708,K1708)</f>
        <v>1</v>
      </c>
    </row>
    <row r="1709" spans="1:17" x14ac:dyDescent="0.25">
      <c r="A1709" s="35">
        <f t="shared" si="157"/>
        <v>0</v>
      </c>
      <c r="B1709" s="8">
        <f t="shared" si="158"/>
        <v>0</v>
      </c>
      <c r="C1709" s="8">
        <f t="shared" si="159"/>
        <v>0</v>
      </c>
      <c r="D1709" s="38">
        <f t="shared" si="160"/>
        <v>1</v>
      </c>
      <c r="E1709" s="39">
        <f t="shared" si="161"/>
        <v>0</v>
      </c>
      <c r="M1709" s="8" t="str">
        <f>VLOOKUP(MONTH($J1709),Lookup!$A$2:$B$13,2,0)&amp;" "&amp;YEAR($J1709)</f>
        <v>Jan 1900</v>
      </c>
      <c r="N1709" s="34" t="str">
        <f t="shared" si="156"/>
        <v>1/1/9999</v>
      </c>
      <c r="O1709" s="8" t="str">
        <f>IF(ISERROR(VLOOKUP($I1709,Lookup!$H$2:$I$11,2,0)),"",VLOOKUP($I1709,Lookup!$H$2:$I$11,2,0))</f>
        <v/>
      </c>
      <c r="P1709" s="8">
        <f>COUNTIF(J$4:J1709,J1709)</f>
        <v>0</v>
      </c>
      <c r="Q1709" s="8">
        <f>COUNTIF(K$4:K1709,K1709)</f>
        <v>1</v>
      </c>
    </row>
    <row r="1710" spans="1:17" x14ac:dyDescent="0.25">
      <c r="A1710" s="35">
        <f t="shared" si="157"/>
        <v>0</v>
      </c>
      <c r="B1710" s="8">
        <f t="shared" si="158"/>
        <v>0</v>
      </c>
      <c r="C1710" s="8">
        <f t="shared" si="159"/>
        <v>0</v>
      </c>
      <c r="D1710" s="38">
        <f t="shared" si="160"/>
        <v>1</v>
      </c>
      <c r="E1710" s="39">
        <f t="shared" si="161"/>
        <v>0</v>
      </c>
      <c r="M1710" s="8" t="str">
        <f>VLOOKUP(MONTH($J1710),Lookup!$A$2:$B$13,2,0)&amp;" "&amp;YEAR($J1710)</f>
        <v>Jan 1900</v>
      </c>
      <c r="N1710" s="34" t="str">
        <f t="shared" si="156"/>
        <v>1/1/9999</v>
      </c>
      <c r="O1710" s="8" t="str">
        <f>IF(ISERROR(VLOOKUP($I1710,Lookup!$H$2:$I$11,2,0)),"",VLOOKUP($I1710,Lookup!$H$2:$I$11,2,0))</f>
        <v/>
      </c>
      <c r="P1710" s="8">
        <f>COUNTIF(J$4:J1710,J1710)</f>
        <v>0</v>
      </c>
      <c r="Q1710" s="8">
        <f>COUNTIF(K$4:K1710,K1710)</f>
        <v>1</v>
      </c>
    </row>
    <row r="1711" spans="1:17" x14ac:dyDescent="0.25">
      <c r="A1711" s="35">
        <f t="shared" si="157"/>
        <v>0</v>
      </c>
      <c r="B1711" s="8">
        <f t="shared" si="158"/>
        <v>0</v>
      </c>
      <c r="C1711" s="8">
        <f t="shared" si="159"/>
        <v>0</v>
      </c>
      <c r="D1711" s="38">
        <f t="shared" si="160"/>
        <v>1</v>
      </c>
      <c r="E1711" s="39">
        <f t="shared" si="161"/>
        <v>0</v>
      </c>
      <c r="M1711" s="8" t="str">
        <f>VLOOKUP(MONTH($J1711),Lookup!$A$2:$B$13,2,0)&amp;" "&amp;YEAR($J1711)</f>
        <v>Jan 1900</v>
      </c>
      <c r="N1711" s="34" t="str">
        <f t="shared" si="156"/>
        <v>1/1/9999</v>
      </c>
      <c r="O1711" s="8" t="str">
        <f>IF(ISERROR(VLOOKUP($I1711,Lookup!$H$2:$I$11,2,0)),"",VLOOKUP($I1711,Lookup!$H$2:$I$11,2,0))</f>
        <v/>
      </c>
      <c r="P1711" s="8">
        <f>COUNTIF(J$4:J1711,J1711)</f>
        <v>0</v>
      </c>
      <c r="Q1711" s="8">
        <f>COUNTIF(K$4:K1711,K1711)</f>
        <v>1</v>
      </c>
    </row>
    <row r="1712" spans="1:17" x14ac:dyDescent="0.25">
      <c r="A1712" s="35">
        <f t="shared" si="157"/>
        <v>0</v>
      </c>
      <c r="B1712" s="8">
        <f t="shared" si="158"/>
        <v>0</v>
      </c>
      <c r="C1712" s="8">
        <f t="shared" si="159"/>
        <v>0</v>
      </c>
      <c r="D1712" s="38">
        <f t="shared" si="160"/>
        <v>1</v>
      </c>
      <c r="E1712" s="39">
        <f t="shared" si="161"/>
        <v>0</v>
      </c>
      <c r="M1712" s="8" t="str">
        <f>VLOOKUP(MONTH($J1712),Lookup!$A$2:$B$13,2,0)&amp;" "&amp;YEAR($J1712)</f>
        <v>Jan 1900</v>
      </c>
      <c r="N1712" s="34" t="str">
        <f t="shared" si="156"/>
        <v>1/1/9999</v>
      </c>
      <c r="O1712" s="8" t="str">
        <f>IF(ISERROR(VLOOKUP($I1712,Lookup!$H$2:$I$11,2,0)),"",VLOOKUP($I1712,Lookup!$H$2:$I$11,2,0))</f>
        <v/>
      </c>
      <c r="P1712" s="8">
        <f>COUNTIF(J$4:J1712,J1712)</f>
        <v>0</v>
      </c>
      <c r="Q1712" s="8">
        <f>COUNTIF(K$4:K1712,K1712)</f>
        <v>1</v>
      </c>
    </row>
    <row r="1713" spans="1:17" x14ac:dyDescent="0.25">
      <c r="A1713" s="35">
        <f t="shared" si="157"/>
        <v>0</v>
      </c>
      <c r="B1713" s="8">
        <f t="shared" si="158"/>
        <v>0</v>
      </c>
      <c r="C1713" s="8">
        <f t="shared" si="159"/>
        <v>0</v>
      </c>
      <c r="D1713" s="38">
        <f t="shared" si="160"/>
        <v>1</v>
      </c>
      <c r="E1713" s="39">
        <f t="shared" si="161"/>
        <v>0</v>
      </c>
      <c r="M1713" s="8" t="str">
        <f>VLOOKUP(MONTH($J1713),Lookup!$A$2:$B$13,2,0)&amp;" "&amp;YEAR($J1713)</f>
        <v>Jan 1900</v>
      </c>
      <c r="N1713" s="34" t="str">
        <f t="shared" si="156"/>
        <v>1/1/9999</v>
      </c>
      <c r="O1713" s="8" t="str">
        <f>IF(ISERROR(VLOOKUP($I1713,Lookup!$H$2:$I$11,2,0)),"",VLOOKUP($I1713,Lookup!$H$2:$I$11,2,0))</f>
        <v/>
      </c>
      <c r="P1713" s="8">
        <f>COUNTIF(J$4:J1713,J1713)</f>
        <v>0</v>
      </c>
      <c r="Q1713" s="8">
        <f>COUNTIF(K$4:K1713,K1713)</f>
        <v>1</v>
      </c>
    </row>
    <row r="1714" spans="1:17" x14ac:dyDescent="0.25">
      <c r="A1714" s="35">
        <f t="shared" si="157"/>
        <v>0</v>
      </c>
      <c r="B1714" s="8">
        <f t="shared" si="158"/>
        <v>0</v>
      </c>
      <c r="C1714" s="8">
        <f t="shared" si="159"/>
        <v>0</v>
      </c>
      <c r="D1714" s="38">
        <f t="shared" si="160"/>
        <v>1</v>
      </c>
      <c r="E1714" s="39">
        <f t="shared" si="161"/>
        <v>0</v>
      </c>
      <c r="M1714" s="8" t="str">
        <f>VLOOKUP(MONTH($J1714),Lookup!$A$2:$B$13,2,0)&amp;" "&amp;YEAR($J1714)</f>
        <v>Jan 1900</v>
      </c>
      <c r="N1714" s="34" t="str">
        <f t="shared" si="156"/>
        <v>1/1/9999</v>
      </c>
      <c r="O1714" s="8" t="str">
        <f>IF(ISERROR(VLOOKUP($I1714,Lookup!$H$2:$I$11,2,0)),"",VLOOKUP($I1714,Lookup!$H$2:$I$11,2,0))</f>
        <v/>
      </c>
      <c r="P1714" s="8">
        <f>COUNTIF(J$4:J1714,J1714)</f>
        <v>0</v>
      </c>
      <c r="Q1714" s="8">
        <f>COUNTIF(K$4:K1714,K1714)</f>
        <v>1</v>
      </c>
    </row>
    <row r="1715" spans="1:17" x14ac:dyDescent="0.25">
      <c r="A1715" s="35">
        <f t="shared" si="157"/>
        <v>0</v>
      </c>
      <c r="B1715" s="8">
        <f t="shared" si="158"/>
        <v>0</v>
      </c>
      <c r="C1715" s="8">
        <f t="shared" si="159"/>
        <v>0</v>
      </c>
      <c r="D1715" s="38">
        <f t="shared" si="160"/>
        <v>1</v>
      </c>
      <c r="E1715" s="39">
        <f t="shared" si="161"/>
        <v>0</v>
      </c>
      <c r="M1715" s="8" t="str">
        <f>VLOOKUP(MONTH($J1715),Lookup!$A$2:$B$13,2,0)&amp;" "&amp;YEAR($J1715)</f>
        <v>Jan 1900</v>
      </c>
      <c r="N1715" s="34" t="str">
        <f t="shared" si="156"/>
        <v>1/1/9999</v>
      </c>
      <c r="O1715" s="8" t="str">
        <f>IF(ISERROR(VLOOKUP($I1715,Lookup!$H$2:$I$11,2,0)),"",VLOOKUP($I1715,Lookup!$H$2:$I$11,2,0))</f>
        <v/>
      </c>
      <c r="P1715" s="8">
        <f>COUNTIF(J$4:J1715,J1715)</f>
        <v>0</v>
      </c>
      <c r="Q1715" s="8">
        <f>COUNTIF(K$4:K1715,K1715)</f>
        <v>1</v>
      </c>
    </row>
    <row r="1716" spans="1:17" x14ac:dyDescent="0.25">
      <c r="A1716" s="35">
        <f t="shared" si="157"/>
        <v>0</v>
      </c>
      <c r="B1716" s="8">
        <f t="shared" si="158"/>
        <v>0</v>
      </c>
      <c r="C1716" s="8">
        <f t="shared" si="159"/>
        <v>0</v>
      </c>
      <c r="D1716" s="38">
        <f t="shared" si="160"/>
        <v>1</v>
      </c>
      <c r="E1716" s="39">
        <f t="shared" si="161"/>
        <v>0</v>
      </c>
      <c r="M1716" s="8" t="str">
        <f>VLOOKUP(MONTH($J1716),Lookup!$A$2:$B$13,2,0)&amp;" "&amp;YEAR($J1716)</f>
        <v>Jan 1900</v>
      </c>
      <c r="N1716" s="34" t="str">
        <f t="shared" si="156"/>
        <v>1/1/9999</v>
      </c>
      <c r="O1716" s="8" t="str">
        <f>IF(ISERROR(VLOOKUP($I1716,Lookup!$H$2:$I$11,2,0)),"",VLOOKUP($I1716,Lookup!$H$2:$I$11,2,0))</f>
        <v/>
      </c>
      <c r="P1716" s="8">
        <f>COUNTIF(J$4:J1716,J1716)</f>
        <v>0</v>
      </c>
      <c r="Q1716" s="8">
        <f>COUNTIF(K$4:K1716,K1716)</f>
        <v>1</v>
      </c>
    </row>
    <row r="1717" spans="1:17" x14ac:dyDescent="0.25">
      <c r="A1717" s="35">
        <f t="shared" si="157"/>
        <v>0</v>
      </c>
      <c r="B1717" s="8">
        <f t="shared" si="158"/>
        <v>0</v>
      </c>
      <c r="C1717" s="8">
        <f t="shared" si="159"/>
        <v>0</v>
      </c>
      <c r="D1717" s="38">
        <f t="shared" si="160"/>
        <v>1</v>
      </c>
      <c r="E1717" s="39">
        <f t="shared" si="161"/>
        <v>0</v>
      </c>
      <c r="M1717" s="8" t="str">
        <f>VLOOKUP(MONTH($J1717),Lookup!$A$2:$B$13,2,0)&amp;" "&amp;YEAR($J1717)</f>
        <v>Jan 1900</v>
      </c>
      <c r="N1717" s="34" t="str">
        <f t="shared" si="156"/>
        <v>1/1/9999</v>
      </c>
      <c r="O1717" s="8" t="str">
        <f>IF(ISERROR(VLOOKUP($I1717,Lookup!$H$2:$I$11,2,0)),"",VLOOKUP($I1717,Lookup!$H$2:$I$11,2,0))</f>
        <v/>
      </c>
      <c r="P1717" s="8">
        <f>COUNTIF(J$4:J1717,J1717)</f>
        <v>0</v>
      </c>
      <c r="Q1717" s="8">
        <f>COUNTIF(K$4:K1717,K1717)</f>
        <v>1</v>
      </c>
    </row>
    <row r="1718" spans="1:17" x14ac:dyDescent="0.25">
      <c r="A1718" s="35">
        <f t="shared" si="157"/>
        <v>0</v>
      </c>
      <c r="B1718" s="8">
        <f t="shared" si="158"/>
        <v>0</v>
      </c>
      <c r="C1718" s="8">
        <f t="shared" si="159"/>
        <v>0</v>
      </c>
      <c r="D1718" s="38">
        <f t="shared" si="160"/>
        <v>1</v>
      </c>
      <c r="E1718" s="39">
        <f t="shared" si="161"/>
        <v>0</v>
      </c>
      <c r="M1718" s="8" t="str">
        <f>VLOOKUP(MONTH($J1718),Lookup!$A$2:$B$13,2,0)&amp;" "&amp;YEAR($J1718)</f>
        <v>Jan 1900</v>
      </c>
      <c r="N1718" s="34" t="str">
        <f t="shared" si="156"/>
        <v>1/1/9999</v>
      </c>
      <c r="O1718" s="8" t="str">
        <f>IF(ISERROR(VLOOKUP($I1718,Lookup!$H$2:$I$11,2,0)),"",VLOOKUP($I1718,Lookup!$H$2:$I$11,2,0))</f>
        <v/>
      </c>
      <c r="P1718" s="8">
        <f>COUNTIF(J$4:J1718,J1718)</f>
        <v>0</v>
      </c>
      <c r="Q1718" s="8">
        <f>COUNTIF(K$4:K1718,K1718)</f>
        <v>1</v>
      </c>
    </row>
    <row r="1719" spans="1:17" x14ac:dyDescent="0.25">
      <c r="A1719" s="35">
        <f t="shared" si="157"/>
        <v>0</v>
      </c>
      <c r="B1719" s="8">
        <f t="shared" si="158"/>
        <v>0</v>
      </c>
      <c r="C1719" s="8">
        <f t="shared" si="159"/>
        <v>0</v>
      </c>
      <c r="D1719" s="38">
        <f t="shared" si="160"/>
        <v>1</v>
      </c>
      <c r="E1719" s="39">
        <f t="shared" si="161"/>
        <v>0</v>
      </c>
      <c r="M1719" s="8" t="str">
        <f>VLOOKUP(MONTH($J1719),Lookup!$A$2:$B$13,2,0)&amp;" "&amp;YEAR($J1719)</f>
        <v>Jan 1900</v>
      </c>
      <c r="N1719" s="34" t="str">
        <f t="shared" si="156"/>
        <v>1/1/9999</v>
      </c>
      <c r="O1719" s="8" t="str">
        <f>IF(ISERROR(VLOOKUP($I1719,Lookup!$H$2:$I$11,2,0)),"",VLOOKUP($I1719,Lookup!$H$2:$I$11,2,0))</f>
        <v/>
      </c>
      <c r="P1719" s="8">
        <f>COUNTIF(J$4:J1719,J1719)</f>
        <v>0</v>
      </c>
      <c r="Q1719" s="8">
        <f>COUNTIF(K$4:K1719,K1719)</f>
        <v>1</v>
      </c>
    </row>
    <row r="1720" spans="1:17" x14ac:dyDescent="0.25">
      <c r="A1720" s="35">
        <f t="shared" si="157"/>
        <v>0</v>
      </c>
      <c r="B1720" s="8">
        <f t="shared" si="158"/>
        <v>0</v>
      </c>
      <c r="C1720" s="8">
        <f t="shared" si="159"/>
        <v>0</v>
      </c>
      <c r="D1720" s="38">
        <f t="shared" si="160"/>
        <v>1</v>
      </c>
      <c r="E1720" s="39">
        <f t="shared" si="161"/>
        <v>0</v>
      </c>
      <c r="M1720" s="8" t="str">
        <f>VLOOKUP(MONTH($J1720),Lookup!$A$2:$B$13,2,0)&amp;" "&amp;YEAR($J1720)</f>
        <v>Jan 1900</v>
      </c>
      <c r="N1720" s="34" t="str">
        <f t="shared" si="156"/>
        <v>1/1/9999</v>
      </c>
      <c r="O1720" s="8" t="str">
        <f>IF(ISERROR(VLOOKUP($I1720,Lookup!$H$2:$I$11,2,0)),"",VLOOKUP($I1720,Lookup!$H$2:$I$11,2,0))</f>
        <v/>
      </c>
      <c r="P1720" s="8">
        <f>COUNTIF(J$4:J1720,J1720)</f>
        <v>0</v>
      </c>
      <c r="Q1720" s="8">
        <f>COUNTIF(K$4:K1720,K1720)</f>
        <v>1</v>
      </c>
    </row>
    <row r="1721" spans="1:17" x14ac:dyDescent="0.25">
      <c r="A1721" s="35">
        <f t="shared" si="157"/>
        <v>0</v>
      </c>
      <c r="B1721" s="8">
        <f t="shared" si="158"/>
        <v>0</v>
      </c>
      <c r="C1721" s="8">
        <f t="shared" si="159"/>
        <v>0</v>
      </c>
      <c r="D1721" s="38">
        <f t="shared" si="160"/>
        <v>1</v>
      </c>
      <c r="E1721" s="39">
        <f t="shared" si="161"/>
        <v>0</v>
      </c>
      <c r="M1721" s="8" t="str">
        <f>VLOOKUP(MONTH($J1721),Lookup!$A$2:$B$13,2,0)&amp;" "&amp;YEAR($J1721)</f>
        <v>Jan 1900</v>
      </c>
      <c r="N1721" s="34" t="str">
        <f t="shared" si="156"/>
        <v>1/1/9999</v>
      </c>
      <c r="O1721" s="8" t="str">
        <f>IF(ISERROR(VLOOKUP($I1721,Lookup!$H$2:$I$11,2,0)),"",VLOOKUP($I1721,Lookup!$H$2:$I$11,2,0))</f>
        <v/>
      </c>
      <c r="P1721" s="8">
        <f>COUNTIF(J$4:J1721,J1721)</f>
        <v>0</v>
      </c>
      <c r="Q1721" s="8">
        <f>COUNTIF(K$4:K1721,K1721)</f>
        <v>1</v>
      </c>
    </row>
    <row r="1722" spans="1:17" x14ac:dyDescent="0.25">
      <c r="A1722" s="35">
        <f t="shared" si="157"/>
        <v>0</v>
      </c>
      <c r="B1722" s="8">
        <f t="shared" si="158"/>
        <v>0</v>
      </c>
      <c r="C1722" s="8">
        <f t="shared" si="159"/>
        <v>0</v>
      </c>
      <c r="D1722" s="38">
        <f t="shared" si="160"/>
        <v>1</v>
      </c>
      <c r="E1722" s="39">
        <f t="shared" si="161"/>
        <v>0</v>
      </c>
      <c r="M1722" s="8" t="str">
        <f>VLOOKUP(MONTH($J1722),Lookup!$A$2:$B$13,2,0)&amp;" "&amp;YEAR($J1722)</f>
        <v>Jan 1900</v>
      </c>
      <c r="N1722" s="34" t="str">
        <f t="shared" si="156"/>
        <v>1/1/9999</v>
      </c>
      <c r="O1722" s="8" t="str">
        <f>IF(ISERROR(VLOOKUP($I1722,Lookup!$H$2:$I$11,2,0)),"",VLOOKUP($I1722,Lookup!$H$2:$I$11,2,0))</f>
        <v/>
      </c>
      <c r="P1722" s="8">
        <f>COUNTIF(J$4:J1722,J1722)</f>
        <v>0</v>
      </c>
      <c r="Q1722" s="8">
        <f>COUNTIF(K$4:K1722,K1722)</f>
        <v>1</v>
      </c>
    </row>
    <row r="1723" spans="1:17" x14ac:dyDescent="0.25">
      <c r="A1723" s="35">
        <f t="shared" si="157"/>
        <v>0</v>
      </c>
      <c r="B1723" s="8">
        <f t="shared" si="158"/>
        <v>0</v>
      </c>
      <c r="C1723" s="8">
        <f t="shared" si="159"/>
        <v>0</v>
      </c>
      <c r="D1723" s="38">
        <f t="shared" si="160"/>
        <v>1</v>
      </c>
      <c r="E1723" s="39">
        <f t="shared" si="161"/>
        <v>0</v>
      </c>
      <c r="M1723" s="8" t="str">
        <f>VLOOKUP(MONTH($J1723),Lookup!$A$2:$B$13,2,0)&amp;" "&amp;YEAR($J1723)</f>
        <v>Jan 1900</v>
      </c>
      <c r="N1723" s="34" t="str">
        <f t="shared" si="156"/>
        <v>1/1/9999</v>
      </c>
      <c r="O1723" s="8" t="str">
        <f>IF(ISERROR(VLOOKUP($I1723,Lookup!$H$2:$I$11,2,0)),"",VLOOKUP($I1723,Lookup!$H$2:$I$11,2,0))</f>
        <v/>
      </c>
      <c r="P1723" s="8">
        <f>COUNTIF(J$4:J1723,J1723)</f>
        <v>0</v>
      </c>
      <c r="Q1723" s="8">
        <f>COUNTIF(K$4:K1723,K1723)</f>
        <v>1</v>
      </c>
    </row>
    <row r="1724" spans="1:17" x14ac:dyDescent="0.25">
      <c r="A1724" s="35">
        <f t="shared" si="157"/>
        <v>0</v>
      </c>
      <c r="B1724" s="8">
        <f t="shared" si="158"/>
        <v>0</v>
      </c>
      <c r="C1724" s="8">
        <f t="shared" si="159"/>
        <v>0</v>
      </c>
      <c r="D1724" s="38">
        <f t="shared" si="160"/>
        <v>1</v>
      </c>
      <c r="E1724" s="39">
        <f t="shared" si="161"/>
        <v>0</v>
      </c>
      <c r="M1724" s="8" t="str">
        <f>VLOOKUP(MONTH($J1724),Lookup!$A$2:$B$13,2,0)&amp;" "&amp;YEAR($J1724)</f>
        <v>Jan 1900</v>
      </c>
      <c r="N1724" s="34" t="str">
        <f t="shared" si="156"/>
        <v>1/1/9999</v>
      </c>
      <c r="O1724" s="8" t="str">
        <f>IF(ISERROR(VLOOKUP($I1724,Lookup!$H$2:$I$11,2,0)),"",VLOOKUP($I1724,Lookup!$H$2:$I$11,2,0))</f>
        <v/>
      </c>
      <c r="P1724" s="8">
        <f>COUNTIF(J$4:J1724,J1724)</f>
        <v>0</v>
      </c>
      <c r="Q1724" s="8">
        <f>COUNTIF(K$4:K1724,K1724)</f>
        <v>1</v>
      </c>
    </row>
    <row r="1725" spans="1:17" x14ac:dyDescent="0.25">
      <c r="A1725" s="35">
        <f t="shared" si="157"/>
        <v>0</v>
      </c>
      <c r="B1725" s="8">
        <f t="shared" si="158"/>
        <v>0</v>
      </c>
      <c r="C1725" s="8">
        <f t="shared" si="159"/>
        <v>0</v>
      </c>
      <c r="D1725" s="38">
        <f t="shared" si="160"/>
        <v>1</v>
      </c>
      <c r="E1725" s="39">
        <f t="shared" si="161"/>
        <v>0</v>
      </c>
      <c r="M1725" s="8" t="str">
        <f>VLOOKUP(MONTH($J1725),Lookup!$A$2:$B$13,2,0)&amp;" "&amp;YEAR($J1725)</f>
        <v>Jan 1900</v>
      </c>
      <c r="N1725" s="34" t="str">
        <f t="shared" si="156"/>
        <v>1/1/9999</v>
      </c>
      <c r="O1725" s="8" t="str">
        <f>IF(ISERROR(VLOOKUP($I1725,Lookup!$H$2:$I$11,2,0)),"",VLOOKUP($I1725,Lookup!$H$2:$I$11,2,0))</f>
        <v/>
      </c>
      <c r="P1725" s="8">
        <f>COUNTIF(J$4:J1725,J1725)</f>
        <v>0</v>
      </c>
      <c r="Q1725" s="8">
        <f>COUNTIF(K$4:K1725,K1725)</f>
        <v>1</v>
      </c>
    </row>
    <row r="1726" spans="1:17" x14ac:dyDescent="0.25">
      <c r="A1726" s="35">
        <f t="shared" si="157"/>
        <v>0</v>
      </c>
      <c r="B1726" s="8">
        <f t="shared" si="158"/>
        <v>0</v>
      </c>
      <c r="C1726" s="8">
        <f t="shared" si="159"/>
        <v>0</v>
      </c>
      <c r="D1726" s="38">
        <f t="shared" si="160"/>
        <v>1</v>
      </c>
      <c r="E1726" s="39">
        <f t="shared" si="161"/>
        <v>0</v>
      </c>
      <c r="M1726" s="8" t="str">
        <f>VLOOKUP(MONTH($J1726),Lookup!$A$2:$B$13,2,0)&amp;" "&amp;YEAR($J1726)</f>
        <v>Jan 1900</v>
      </c>
      <c r="N1726" s="34" t="str">
        <f t="shared" si="156"/>
        <v>1/1/9999</v>
      </c>
      <c r="O1726" s="8" t="str">
        <f>IF(ISERROR(VLOOKUP($I1726,Lookup!$H$2:$I$11,2,0)),"",VLOOKUP($I1726,Lookup!$H$2:$I$11,2,0))</f>
        <v/>
      </c>
      <c r="P1726" s="8">
        <f>COUNTIF(J$4:J1726,J1726)</f>
        <v>0</v>
      </c>
      <c r="Q1726" s="8">
        <f>COUNTIF(K$4:K1726,K1726)</f>
        <v>1</v>
      </c>
    </row>
    <row r="1727" spans="1:17" x14ac:dyDescent="0.25">
      <c r="A1727" s="35">
        <f t="shared" si="157"/>
        <v>0</v>
      </c>
      <c r="B1727" s="8">
        <f t="shared" si="158"/>
        <v>0</v>
      </c>
      <c r="C1727" s="8">
        <f t="shared" si="159"/>
        <v>0</v>
      </c>
      <c r="D1727" s="38">
        <f t="shared" si="160"/>
        <v>1</v>
      </c>
      <c r="E1727" s="39">
        <f t="shared" si="161"/>
        <v>0</v>
      </c>
      <c r="M1727" s="8" t="str">
        <f>VLOOKUP(MONTH($J1727),Lookup!$A$2:$B$13,2,0)&amp;" "&amp;YEAR($J1727)</f>
        <v>Jan 1900</v>
      </c>
      <c r="N1727" s="34" t="str">
        <f t="shared" si="156"/>
        <v>1/1/9999</v>
      </c>
      <c r="O1727" s="8" t="str">
        <f>IF(ISERROR(VLOOKUP($I1727,Lookup!$H$2:$I$11,2,0)),"",VLOOKUP($I1727,Lookup!$H$2:$I$11,2,0))</f>
        <v/>
      </c>
      <c r="P1727" s="8">
        <f>COUNTIF(J$4:J1727,J1727)</f>
        <v>0</v>
      </c>
      <c r="Q1727" s="8">
        <f>COUNTIF(K$4:K1727,K1727)</f>
        <v>1</v>
      </c>
    </row>
    <row r="1728" spans="1:17" x14ac:dyDescent="0.25">
      <c r="A1728" s="35">
        <f t="shared" si="157"/>
        <v>0</v>
      </c>
      <c r="B1728" s="8">
        <f t="shared" si="158"/>
        <v>0</v>
      </c>
      <c r="C1728" s="8">
        <f t="shared" si="159"/>
        <v>0</v>
      </c>
      <c r="D1728" s="38">
        <f t="shared" si="160"/>
        <v>1</v>
      </c>
      <c r="E1728" s="39">
        <f t="shared" si="161"/>
        <v>0</v>
      </c>
      <c r="M1728" s="8" t="str">
        <f>VLOOKUP(MONTH($J1728),Lookup!$A$2:$B$13,2,0)&amp;" "&amp;YEAR($J1728)</f>
        <v>Jan 1900</v>
      </c>
      <c r="N1728" s="34" t="str">
        <f t="shared" si="156"/>
        <v>1/1/9999</v>
      </c>
      <c r="O1728" s="8" t="str">
        <f>IF(ISERROR(VLOOKUP($I1728,Lookup!$H$2:$I$11,2,0)),"",VLOOKUP($I1728,Lookup!$H$2:$I$11,2,0))</f>
        <v/>
      </c>
      <c r="P1728" s="8">
        <f>COUNTIF(J$4:J1728,J1728)</f>
        <v>0</v>
      </c>
      <c r="Q1728" s="8">
        <f>COUNTIF(K$4:K1728,K1728)</f>
        <v>1</v>
      </c>
    </row>
    <row r="1729" spans="1:17" x14ac:dyDescent="0.25">
      <c r="A1729" s="35">
        <f t="shared" si="157"/>
        <v>0</v>
      </c>
      <c r="B1729" s="8">
        <f t="shared" si="158"/>
        <v>0</v>
      </c>
      <c r="C1729" s="8">
        <f t="shared" si="159"/>
        <v>0</v>
      </c>
      <c r="D1729" s="38">
        <f t="shared" si="160"/>
        <v>1</v>
      </c>
      <c r="E1729" s="39">
        <f t="shared" si="161"/>
        <v>0</v>
      </c>
      <c r="M1729" s="8" t="str">
        <f>VLOOKUP(MONTH($J1729),Lookup!$A$2:$B$13,2,0)&amp;" "&amp;YEAR($J1729)</f>
        <v>Jan 1900</v>
      </c>
      <c r="N1729" s="34" t="str">
        <f t="shared" si="156"/>
        <v>1/1/9999</v>
      </c>
      <c r="O1729" s="8" t="str">
        <f>IF(ISERROR(VLOOKUP($I1729,Lookup!$H$2:$I$11,2,0)),"",VLOOKUP($I1729,Lookup!$H$2:$I$11,2,0))</f>
        <v/>
      </c>
      <c r="P1729" s="8">
        <f>COUNTIF(J$4:J1729,J1729)</f>
        <v>0</v>
      </c>
      <c r="Q1729" s="8">
        <f>COUNTIF(K$4:K1729,K1729)</f>
        <v>1</v>
      </c>
    </row>
    <row r="1730" spans="1:17" x14ac:dyDescent="0.25">
      <c r="A1730" s="35">
        <f t="shared" si="157"/>
        <v>0</v>
      </c>
      <c r="B1730" s="8">
        <f t="shared" si="158"/>
        <v>0</v>
      </c>
      <c r="C1730" s="8">
        <f t="shared" si="159"/>
        <v>0</v>
      </c>
      <c r="D1730" s="38">
        <f t="shared" si="160"/>
        <v>1</v>
      </c>
      <c r="E1730" s="39">
        <f t="shared" si="161"/>
        <v>0</v>
      </c>
      <c r="M1730" s="8" t="str">
        <f>VLOOKUP(MONTH($J1730),Lookup!$A$2:$B$13,2,0)&amp;" "&amp;YEAR($J1730)</f>
        <v>Jan 1900</v>
      </c>
      <c r="N1730" s="34" t="str">
        <f t="shared" si="156"/>
        <v>1/1/9999</v>
      </c>
      <c r="O1730" s="8" t="str">
        <f>IF(ISERROR(VLOOKUP($I1730,Lookup!$H$2:$I$11,2,0)),"",VLOOKUP($I1730,Lookup!$H$2:$I$11,2,0))</f>
        <v/>
      </c>
      <c r="P1730" s="8">
        <f>COUNTIF(J$4:J1730,J1730)</f>
        <v>0</v>
      </c>
      <c r="Q1730" s="8">
        <f>COUNTIF(K$4:K1730,K1730)</f>
        <v>1</v>
      </c>
    </row>
    <row r="1731" spans="1:17" x14ac:dyDescent="0.25">
      <c r="A1731" s="35">
        <f t="shared" si="157"/>
        <v>0</v>
      </c>
      <c r="B1731" s="8">
        <f t="shared" si="158"/>
        <v>0</v>
      </c>
      <c r="C1731" s="8">
        <f t="shared" si="159"/>
        <v>0</v>
      </c>
      <c r="D1731" s="38">
        <f t="shared" si="160"/>
        <v>1</v>
      </c>
      <c r="E1731" s="39">
        <f t="shared" si="161"/>
        <v>0</v>
      </c>
      <c r="M1731" s="8" t="str">
        <f>VLOOKUP(MONTH($J1731),Lookup!$A$2:$B$13,2,0)&amp;" "&amp;YEAR($J1731)</f>
        <v>Jan 1900</v>
      </c>
      <c r="N1731" s="34" t="str">
        <f t="shared" si="156"/>
        <v>1/1/9999</v>
      </c>
      <c r="O1731" s="8" t="str">
        <f>IF(ISERROR(VLOOKUP($I1731,Lookup!$H$2:$I$11,2,0)),"",VLOOKUP($I1731,Lookup!$H$2:$I$11,2,0))</f>
        <v/>
      </c>
      <c r="P1731" s="8">
        <f>COUNTIF(J$4:J1731,J1731)</f>
        <v>0</v>
      </c>
      <c r="Q1731" s="8">
        <f>COUNTIF(K$4:K1731,K1731)</f>
        <v>1</v>
      </c>
    </row>
    <row r="1732" spans="1:17" x14ac:dyDescent="0.25">
      <c r="A1732" s="35">
        <f t="shared" si="157"/>
        <v>0</v>
      </c>
      <c r="B1732" s="8">
        <f t="shared" si="158"/>
        <v>0</v>
      </c>
      <c r="C1732" s="8">
        <f t="shared" si="159"/>
        <v>0</v>
      </c>
      <c r="D1732" s="38">
        <f t="shared" si="160"/>
        <v>1</v>
      </c>
      <c r="E1732" s="39">
        <f t="shared" si="161"/>
        <v>0</v>
      </c>
      <c r="M1732" s="8" t="str">
        <f>VLOOKUP(MONTH($J1732),Lookup!$A$2:$B$13,2,0)&amp;" "&amp;YEAR($J1732)</f>
        <v>Jan 1900</v>
      </c>
      <c r="N1732" s="34" t="str">
        <f t="shared" ref="N1732:N1795" si="162">IF(ISBLANK($J1732),"1/1/9999",J1732)</f>
        <v>1/1/9999</v>
      </c>
      <c r="O1732" s="8" t="str">
        <f>IF(ISERROR(VLOOKUP($I1732,Lookup!$H$2:$I$11,2,0)),"",VLOOKUP($I1732,Lookup!$H$2:$I$11,2,0))</f>
        <v/>
      </c>
      <c r="P1732" s="8">
        <f>COUNTIF(J$4:J1732,J1732)</f>
        <v>0</v>
      </c>
      <c r="Q1732" s="8">
        <f>COUNTIF(K$4:K1732,K1732)</f>
        <v>1</v>
      </c>
    </row>
    <row r="1733" spans="1:17" x14ac:dyDescent="0.25">
      <c r="A1733" s="35">
        <f t="shared" ref="A1733:A1796" si="163">K1733</f>
        <v>0</v>
      </c>
      <c r="B1733" s="8">
        <f t="shared" ref="B1733:B1796" si="164">J1733</f>
        <v>0</v>
      </c>
      <c r="C1733" s="8">
        <f t="shared" ref="C1733:C1796" si="165">L1733</f>
        <v>0</v>
      </c>
      <c r="D1733" s="38">
        <f t="shared" ref="D1733:D1796" si="166">SUM(A1733:C1733)+SUM(O1733:Q1733)</f>
        <v>1</v>
      </c>
      <c r="E1733" s="39">
        <f t="shared" ref="E1733:E1796" si="167">IF($D1733="","",COUNTIFS($F$4:$F$5000,$F1733,$D$4:$D$5000,"&gt;"&amp;$D1733))</f>
        <v>0</v>
      </c>
      <c r="M1733" s="8" t="str">
        <f>VLOOKUP(MONTH($J1733),Lookup!$A$2:$B$13,2,0)&amp;" "&amp;YEAR($J1733)</f>
        <v>Jan 1900</v>
      </c>
      <c r="N1733" s="34" t="str">
        <f t="shared" si="162"/>
        <v>1/1/9999</v>
      </c>
      <c r="O1733" s="8" t="str">
        <f>IF(ISERROR(VLOOKUP($I1733,Lookup!$H$2:$I$11,2,0)),"",VLOOKUP($I1733,Lookup!$H$2:$I$11,2,0))</f>
        <v/>
      </c>
      <c r="P1733" s="8">
        <f>COUNTIF(J$4:J1733,J1733)</f>
        <v>0</v>
      </c>
      <c r="Q1733" s="8">
        <f>COUNTIF(K$4:K1733,K1733)</f>
        <v>1</v>
      </c>
    </row>
    <row r="1734" spans="1:17" x14ac:dyDescent="0.25">
      <c r="A1734" s="35">
        <f t="shared" si="163"/>
        <v>0</v>
      </c>
      <c r="B1734" s="8">
        <f t="shared" si="164"/>
        <v>0</v>
      </c>
      <c r="C1734" s="8">
        <f t="shared" si="165"/>
        <v>0</v>
      </c>
      <c r="D1734" s="38">
        <f t="shared" si="166"/>
        <v>1</v>
      </c>
      <c r="E1734" s="39">
        <f t="shared" si="167"/>
        <v>0</v>
      </c>
      <c r="M1734" s="8" t="str">
        <f>VLOOKUP(MONTH($J1734),Lookup!$A$2:$B$13,2,0)&amp;" "&amp;YEAR($J1734)</f>
        <v>Jan 1900</v>
      </c>
      <c r="N1734" s="34" t="str">
        <f t="shared" si="162"/>
        <v>1/1/9999</v>
      </c>
      <c r="O1734" s="8" t="str">
        <f>IF(ISERROR(VLOOKUP($I1734,Lookup!$H$2:$I$11,2,0)),"",VLOOKUP($I1734,Lookup!$H$2:$I$11,2,0))</f>
        <v/>
      </c>
      <c r="P1734" s="8">
        <f>COUNTIF(J$4:J1734,J1734)</f>
        <v>0</v>
      </c>
      <c r="Q1734" s="8">
        <f>COUNTIF(K$4:K1734,K1734)</f>
        <v>1</v>
      </c>
    </row>
    <row r="1735" spans="1:17" x14ac:dyDescent="0.25">
      <c r="A1735" s="35">
        <f t="shared" si="163"/>
        <v>0</v>
      </c>
      <c r="B1735" s="8">
        <f t="shared" si="164"/>
        <v>0</v>
      </c>
      <c r="C1735" s="8">
        <f t="shared" si="165"/>
        <v>0</v>
      </c>
      <c r="D1735" s="38">
        <f t="shared" si="166"/>
        <v>1</v>
      </c>
      <c r="E1735" s="39">
        <f t="shared" si="167"/>
        <v>0</v>
      </c>
      <c r="M1735" s="8" t="str">
        <f>VLOOKUP(MONTH($J1735),Lookup!$A$2:$B$13,2,0)&amp;" "&amp;YEAR($J1735)</f>
        <v>Jan 1900</v>
      </c>
      <c r="N1735" s="34" t="str">
        <f t="shared" si="162"/>
        <v>1/1/9999</v>
      </c>
      <c r="O1735" s="8" t="str">
        <f>IF(ISERROR(VLOOKUP($I1735,Lookup!$H$2:$I$11,2,0)),"",VLOOKUP($I1735,Lookup!$H$2:$I$11,2,0))</f>
        <v/>
      </c>
      <c r="P1735" s="8">
        <f>COUNTIF(J$4:J1735,J1735)</f>
        <v>0</v>
      </c>
      <c r="Q1735" s="8">
        <f>COUNTIF(K$4:K1735,K1735)</f>
        <v>1</v>
      </c>
    </row>
    <row r="1736" spans="1:17" x14ac:dyDescent="0.25">
      <c r="A1736" s="35">
        <f t="shared" si="163"/>
        <v>0</v>
      </c>
      <c r="B1736" s="8">
        <f t="shared" si="164"/>
        <v>0</v>
      </c>
      <c r="C1736" s="8">
        <f t="shared" si="165"/>
        <v>0</v>
      </c>
      <c r="D1736" s="38">
        <f t="shared" si="166"/>
        <v>1</v>
      </c>
      <c r="E1736" s="39">
        <f t="shared" si="167"/>
        <v>0</v>
      </c>
      <c r="M1736" s="8" t="str">
        <f>VLOOKUP(MONTH($J1736),Lookup!$A$2:$B$13,2,0)&amp;" "&amp;YEAR($J1736)</f>
        <v>Jan 1900</v>
      </c>
      <c r="N1736" s="34" t="str">
        <f t="shared" si="162"/>
        <v>1/1/9999</v>
      </c>
      <c r="O1736" s="8" t="str">
        <f>IF(ISERROR(VLOOKUP($I1736,Lookup!$H$2:$I$11,2,0)),"",VLOOKUP($I1736,Lookup!$H$2:$I$11,2,0))</f>
        <v/>
      </c>
      <c r="P1736" s="8">
        <f>COUNTIF(J$4:J1736,J1736)</f>
        <v>0</v>
      </c>
      <c r="Q1736" s="8">
        <f>COUNTIF(K$4:K1736,K1736)</f>
        <v>1</v>
      </c>
    </row>
    <row r="1737" spans="1:17" x14ac:dyDescent="0.25">
      <c r="A1737" s="35">
        <f t="shared" si="163"/>
        <v>0</v>
      </c>
      <c r="B1737" s="8">
        <f t="shared" si="164"/>
        <v>0</v>
      </c>
      <c r="C1737" s="8">
        <f t="shared" si="165"/>
        <v>0</v>
      </c>
      <c r="D1737" s="38">
        <f t="shared" si="166"/>
        <v>1</v>
      </c>
      <c r="E1737" s="39">
        <f t="shared" si="167"/>
        <v>0</v>
      </c>
      <c r="M1737" s="8" t="str">
        <f>VLOOKUP(MONTH($J1737),Lookup!$A$2:$B$13,2,0)&amp;" "&amp;YEAR($J1737)</f>
        <v>Jan 1900</v>
      </c>
      <c r="N1737" s="34" t="str">
        <f t="shared" si="162"/>
        <v>1/1/9999</v>
      </c>
      <c r="O1737" s="8" t="str">
        <f>IF(ISERROR(VLOOKUP($I1737,Lookup!$H$2:$I$11,2,0)),"",VLOOKUP($I1737,Lookup!$H$2:$I$11,2,0))</f>
        <v/>
      </c>
      <c r="P1737" s="8">
        <f>COUNTIF(J$4:J1737,J1737)</f>
        <v>0</v>
      </c>
      <c r="Q1737" s="8">
        <f>COUNTIF(K$4:K1737,K1737)</f>
        <v>1</v>
      </c>
    </row>
    <row r="1738" spans="1:17" x14ac:dyDescent="0.25">
      <c r="A1738" s="35">
        <f t="shared" si="163"/>
        <v>0</v>
      </c>
      <c r="B1738" s="8">
        <f t="shared" si="164"/>
        <v>0</v>
      </c>
      <c r="C1738" s="8">
        <f t="shared" si="165"/>
        <v>0</v>
      </c>
      <c r="D1738" s="38">
        <f t="shared" si="166"/>
        <v>1</v>
      </c>
      <c r="E1738" s="39">
        <f t="shared" si="167"/>
        <v>0</v>
      </c>
      <c r="M1738" s="8" t="str">
        <f>VLOOKUP(MONTH($J1738),Lookup!$A$2:$B$13,2,0)&amp;" "&amp;YEAR($J1738)</f>
        <v>Jan 1900</v>
      </c>
      <c r="N1738" s="34" t="str">
        <f t="shared" si="162"/>
        <v>1/1/9999</v>
      </c>
      <c r="O1738" s="8" t="str">
        <f>IF(ISERROR(VLOOKUP($I1738,Lookup!$H$2:$I$11,2,0)),"",VLOOKUP($I1738,Lookup!$H$2:$I$11,2,0))</f>
        <v/>
      </c>
      <c r="P1738" s="8">
        <f>COUNTIF(J$4:J1738,J1738)</f>
        <v>0</v>
      </c>
      <c r="Q1738" s="8">
        <f>COUNTIF(K$4:K1738,K1738)</f>
        <v>1</v>
      </c>
    </row>
    <row r="1739" spans="1:17" x14ac:dyDescent="0.25">
      <c r="A1739" s="35">
        <f t="shared" si="163"/>
        <v>0</v>
      </c>
      <c r="B1739" s="8">
        <f t="shared" si="164"/>
        <v>0</v>
      </c>
      <c r="C1739" s="8">
        <f t="shared" si="165"/>
        <v>0</v>
      </c>
      <c r="D1739" s="38">
        <f t="shared" si="166"/>
        <v>1</v>
      </c>
      <c r="E1739" s="39">
        <f t="shared" si="167"/>
        <v>0</v>
      </c>
      <c r="M1739" s="8" t="str">
        <f>VLOOKUP(MONTH($J1739),Lookup!$A$2:$B$13,2,0)&amp;" "&amp;YEAR($J1739)</f>
        <v>Jan 1900</v>
      </c>
      <c r="N1739" s="34" t="str">
        <f t="shared" si="162"/>
        <v>1/1/9999</v>
      </c>
      <c r="O1739" s="8" t="str">
        <f>IF(ISERROR(VLOOKUP($I1739,Lookup!$H$2:$I$11,2,0)),"",VLOOKUP($I1739,Lookup!$H$2:$I$11,2,0))</f>
        <v/>
      </c>
      <c r="P1739" s="8">
        <f>COUNTIF(J$4:J1739,J1739)</f>
        <v>0</v>
      </c>
      <c r="Q1739" s="8">
        <f>COUNTIF(K$4:K1739,K1739)</f>
        <v>1</v>
      </c>
    </row>
    <row r="1740" spans="1:17" x14ac:dyDescent="0.25">
      <c r="A1740" s="35">
        <f t="shared" si="163"/>
        <v>0</v>
      </c>
      <c r="B1740" s="8">
        <f t="shared" si="164"/>
        <v>0</v>
      </c>
      <c r="C1740" s="8">
        <f t="shared" si="165"/>
        <v>0</v>
      </c>
      <c r="D1740" s="38">
        <f t="shared" si="166"/>
        <v>1</v>
      </c>
      <c r="E1740" s="39">
        <f t="shared" si="167"/>
        <v>0</v>
      </c>
      <c r="M1740" s="8" t="str">
        <f>VLOOKUP(MONTH($J1740),Lookup!$A$2:$B$13,2,0)&amp;" "&amp;YEAR($J1740)</f>
        <v>Jan 1900</v>
      </c>
      <c r="N1740" s="34" t="str">
        <f t="shared" si="162"/>
        <v>1/1/9999</v>
      </c>
      <c r="O1740" s="8" t="str">
        <f>IF(ISERROR(VLOOKUP($I1740,Lookup!$H$2:$I$11,2,0)),"",VLOOKUP($I1740,Lookup!$H$2:$I$11,2,0))</f>
        <v/>
      </c>
      <c r="P1740" s="8">
        <f>COUNTIF(J$4:J1740,J1740)</f>
        <v>0</v>
      </c>
      <c r="Q1740" s="8">
        <f>COUNTIF(K$4:K1740,K1740)</f>
        <v>1</v>
      </c>
    </row>
    <row r="1741" spans="1:17" x14ac:dyDescent="0.25">
      <c r="A1741" s="35">
        <f t="shared" si="163"/>
        <v>0</v>
      </c>
      <c r="B1741" s="8">
        <f t="shared" si="164"/>
        <v>0</v>
      </c>
      <c r="C1741" s="8">
        <f t="shared" si="165"/>
        <v>0</v>
      </c>
      <c r="D1741" s="38">
        <f t="shared" si="166"/>
        <v>1</v>
      </c>
      <c r="E1741" s="39">
        <f t="shared" si="167"/>
        <v>0</v>
      </c>
      <c r="M1741" s="8" t="str">
        <f>VLOOKUP(MONTH($J1741),Lookup!$A$2:$B$13,2,0)&amp;" "&amp;YEAR($J1741)</f>
        <v>Jan 1900</v>
      </c>
      <c r="N1741" s="34" t="str">
        <f t="shared" si="162"/>
        <v>1/1/9999</v>
      </c>
      <c r="O1741" s="8" t="str">
        <f>IF(ISERROR(VLOOKUP($I1741,Lookup!$H$2:$I$11,2,0)),"",VLOOKUP($I1741,Lookup!$H$2:$I$11,2,0))</f>
        <v/>
      </c>
      <c r="P1741" s="8">
        <f>COUNTIF(J$4:J1741,J1741)</f>
        <v>0</v>
      </c>
      <c r="Q1741" s="8">
        <f>COUNTIF(K$4:K1741,K1741)</f>
        <v>1</v>
      </c>
    </row>
    <row r="1742" spans="1:17" x14ac:dyDescent="0.25">
      <c r="A1742" s="35">
        <f t="shared" si="163"/>
        <v>0</v>
      </c>
      <c r="B1742" s="8">
        <f t="shared" si="164"/>
        <v>0</v>
      </c>
      <c r="C1742" s="8">
        <f t="shared" si="165"/>
        <v>0</v>
      </c>
      <c r="D1742" s="38">
        <f t="shared" si="166"/>
        <v>1</v>
      </c>
      <c r="E1742" s="39">
        <f t="shared" si="167"/>
        <v>0</v>
      </c>
      <c r="M1742" s="8" t="str">
        <f>VLOOKUP(MONTH($J1742),Lookup!$A$2:$B$13,2,0)&amp;" "&amp;YEAR($J1742)</f>
        <v>Jan 1900</v>
      </c>
      <c r="N1742" s="34" t="str">
        <f t="shared" si="162"/>
        <v>1/1/9999</v>
      </c>
      <c r="O1742" s="8" t="str">
        <f>IF(ISERROR(VLOOKUP($I1742,Lookup!$H$2:$I$11,2,0)),"",VLOOKUP($I1742,Lookup!$H$2:$I$11,2,0))</f>
        <v/>
      </c>
      <c r="P1742" s="8">
        <f>COUNTIF(J$4:J1742,J1742)</f>
        <v>0</v>
      </c>
      <c r="Q1742" s="8">
        <f>COUNTIF(K$4:K1742,K1742)</f>
        <v>1</v>
      </c>
    </row>
    <row r="1743" spans="1:17" x14ac:dyDescent="0.25">
      <c r="A1743" s="35">
        <f t="shared" si="163"/>
        <v>0</v>
      </c>
      <c r="B1743" s="8">
        <f t="shared" si="164"/>
        <v>0</v>
      </c>
      <c r="C1743" s="8">
        <f t="shared" si="165"/>
        <v>0</v>
      </c>
      <c r="D1743" s="38">
        <f t="shared" si="166"/>
        <v>1</v>
      </c>
      <c r="E1743" s="39">
        <f t="shared" si="167"/>
        <v>0</v>
      </c>
      <c r="M1743" s="8" t="str">
        <f>VLOOKUP(MONTH($J1743),Lookup!$A$2:$B$13,2,0)&amp;" "&amp;YEAR($J1743)</f>
        <v>Jan 1900</v>
      </c>
      <c r="N1743" s="34" t="str">
        <f t="shared" si="162"/>
        <v>1/1/9999</v>
      </c>
      <c r="O1743" s="8" t="str">
        <f>IF(ISERROR(VLOOKUP($I1743,Lookup!$H$2:$I$11,2,0)),"",VLOOKUP($I1743,Lookup!$H$2:$I$11,2,0))</f>
        <v/>
      </c>
      <c r="P1743" s="8">
        <f>COUNTIF(J$4:J1743,J1743)</f>
        <v>0</v>
      </c>
      <c r="Q1743" s="8">
        <f>COUNTIF(K$4:K1743,K1743)</f>
        <v>1</v>
      </c>
    </row>
    <row r="1744" spans="1:17" x14ac:dyDescent="0.25">
      <c r="A1744" s="35">
        <f t="shared" si="163"/>
        <v>0</v>
      </c>
      <c r="B1744" s="8">
        <f t="shared" si="164"/>
        <v>0</v>
      </c>
      <c r="C1744" s="8">
        <f t="shared" si="165"/>
        <v>0</v>
      </c>
      <c r="D1744" s="38">
        <f t="shared" si="166"/>
        <v>1</v>
      </c>
      <c r="E1744" s="39">
        <f t="shared" si="167"/>
        <v>0</v>
      </c>
      <c r="M1744" s="8" t="str">
        <f>VLOOKUP(MONTH($J1744),Lookup!$A$2:$B$13,2,0)&amp;" "&amp;YEAR($J1744)</f>
        <v>Jan 1900</v>
      </c>
      <c r="N1744" s="34" t="str">
        <f t="shared" si="162"/>
        <v>1/1/9999</v>
      </c>
      <c r="O1744" s="8" t="str">
        <f>IF(ISERROR(VLOOKUP($I1744,Lookup!$H$2:$I$11,2,0)),"",VLOOKUP($I1744,Lookup!$H$2:$I$11,2,0))</f>
        <v/>
      </c>
      <c r="P1744" s="8">
        <f>COUNTIF(J$4:J1744,J1744)</f>
        <v>0</v>
      </c>
      <c r="Q1744" s="8">
        <f>COUNTIF(K$4:K1744,K1744)</f>
        <v>1</v>
      </c>
    </row>
    <row r="1745" spans="1:17" x14ac:dyDescent="0.25">
      <c r="A1745" s="35">
        <f t="shared" si="163"/>
        <v>0</v>
      </c>
      <c r="B1745" s="8">
        <f t="shared" si="164"/>
        <v>0</v>
      </c>
      <c r="C1745" s="8">
        <f t="shared" si="165"/>
        <v>0</v>
      </c>
      <c r="D1745" s="38">
        <f t="shared" si="166"/>
        <v>1</v>
      </c>
      <c r="E1745" s="39">
        <f t="shared" si="167"/>
        <v>0</v>
      </c>
      <c r="M1745" s="8" t="str">
        <f>VLOOKUP(MONTH($J1745),Lookup!$A$2:$B$13,2,0)&amp;" "&amp;YEAR($J1745)</f>
        <v>Jan 1900</v>
      </c>
      <c r="N1745" s="34" t="str">
        <f t="shared" si="162"/>
        <v>1/1/9999</v>
      </c>
      <c r="O1745" s="8" t="str">
        <f>IF(ISERROR(VLOOKUP($I1745,Lookup!$H$2:$I$11,2,0)),"",VLOOKUP($I1745,Lookup!$H$2:$I$11,2,0))</f>
        <v/>
      </c>
      <c r="P1745" s="8">
        <f>COUNTIF(J$4:J1745,J1745)</f>
        <v>0</v>
      </c>
      <c r="Q1745" s="8">
        <f>COUNTIF(K$4:K1745,K1745)</f>
        <v>1</v>
      </c>
    </row>
    <row r="1746" spans="1:17" x14ac:dyDescent="0.25">
      <c r="A1746" s="35">
        <f t="shared" si="163"/>
        <v>0</v>
      </c>
      <c r="B1746" s="8">
        <f t="shared" si="164"/>
        <v>0</v>
      </c>
      <c r="C1746" s="8">
        <f t="shared" si="165"/>
        <v>0</v>
      </c>
      <c r="D1746" s="38">
        <f t="shared" si="166"/>
        <v>1</v>
      </c>
      <c r="E1746" s="39">
        <f t="shared" si="167"/>
        <v>0</v>
      </c>
      <c r="M1746" s="8" t="str">
        <f>VLOOKUP(MONTH($J1746),Lookup!$A$2:$B$13,2,0)&amp;" "&amp;YEAR($J1746)</f>
        <v>Jan 1900</v>
      </c>
      <c r="N1746" s="34" t="str">
        <f t="shared" si="162"/>
        <v>1/1/9999</v>
      </c>
      <c r="O1746" s="8" t="str">
        <f>IF(ISERROR(VLOOKUP($I1746,Lookup!$H$2:$I$11,2,0)),"",VLOOKUP($I1746,Lookup!$H$2:$I$11,2,0))</f>
        <v/>
      </c>
      <c r="P1746" s="8">
        <f>COUNTIF(J$4:J1746,J1746)</f>
        <v>0</v>
      </c>
      <c r="Q1746" s="8">
        <f>COUNTIF(K$4:K1746,K1746)</f>
        <v>1</v>
      </c>
    </row>
    <row r="1747" spans="1:17" x14ac:dyDescent="0.25">
      <c r="A1747" s="35">
        <f t="shared" si="163"/>
        <v>0</v>
      </c>
      <c r="B1747" s="8">
        <f t="shared" si="164"/>
        <v>0</v>
      </c>
      <c r="C1747" s="8">
        <f t="shared" si="165"/>
        <v>0</v>
      </c>
      <c r="D1747" s="38">
        <f t="shared" si="166"/>
        <v>1</v>
      </c>
      <c r="E1747" s="39">
        <f t="shared" si="167"/>
        <v>0</v>
      </c>
      <c r="M1747" s="8" t="str">
        <f>VLOOKUP(MONTH($J1747),Lookup!$A$2:$B$13,2,0)&amp;" "&amp;YEAR($J1747)</f>
        <v>Jan 1900</v>
      </c>
      <c r="N1747" s="34" t="str">
        <f t="shared" si="162"/>
        <v>1/1/9999</v>
      </c>
      <c r="O1747" s="8" t="str">
        <f>IF(ISERROR(VLOOKUP($I1747,Lookup!$H$2:$I$11,2,0)),"",VLOOKUP($I1747,Lookup!$H$2:$I$11,2,0))</f>
        <v/>
      </c>
      <c r="P1747" s="8">
        <f>COUNTIF(J$4:J1747,J1747)</f>
        <v>0</v>
      </c>
      <c r="Q1747" s="8">
        <f>COUNTIF(K$4:K1747,K1747)</f>
        <v>1</v>
      </c>
    </row>
    <row r="1748" spans="1:17" x14ac:dyDescent="0.25">
      <c r="A1748" s="35">
        <f t="shared" si="163"/>
        <v>0</v>
      </c>
      <c r="B1748" s="8">
        <f t="shared" si="164"/>
        <v>0</v>
      </c>
      <c r="C1748" s="8">
        <f t="shared" si="165"/>
        <v>0</v>
      </c>
      <c r="D1748" s="38">
        <f t="shared" si="166"/>
        <v>1</v>
      </c>
      <c r="E1748" s="39">
        <f t="shared" si="167"/>
        <v>0</v>
      </c>
      <c r="M1748" s="8" t="str">
        <f>VLOOKUP(MONTH($J1748),Lookup!$A$2:$B$13,2,0)&amp;" "&amp;YEAR($J1748)</f>
        <v>Jan 1900</v>
      </c>
      <c r="N1748" s="34" t="str">
        <f t="shared" si="162"/>
        <v>1/1/9999</v>
      </c>
      <c r="O1748" s="8" t="str">
        <f>IF(ISERROR(VLOOKUP($I1748,Lookup!$H$2:$I$11,2,0)),"",VLOOKUP($I1748,Lookup!$H$2:$I$11,2,0))</f>
        <v/>
      </c>
      <c r="P1748" s="8">
        <f>COUNTIF(J$4:J1748,J1748)</f>
        <v>0</v>
      </c>
      <c r="Q1748" s="8">
        <f>COUNTIF(K$4:K1748,K1748)</f>
        <v>1</v>
      </c>
    </row>
    <row r="1749" spans="1:17" x14ac:dyDescent="0.25">
      <c r="A1749" s="35">
        <f t="shared" si="163"/>
        <v>0</v>
      </c>
      <c r="B1749" s="8">
        <f t="shared" si="164"/>
        <v>0</v>
      </c>
      <c r="C1749" s="8">
        <f t="shared" si="165"/>
        <v>0</v>
      </c>
      <c r="D1749" s="38">
        <f t="shared" si="166"/>
        <v>1</v>
      </c>
      <c r="E1749" s="39">
        <f t="shared" si="167"/>
        <v>0</v>
      </c>
      <c r="M1749" s="8" t="str">
        <f>VLOOKUP(MONTH($J1749),Lookup!$A$2:$B$13,2,0)&amp;" "&amp;YEAR($J1749)</f>
        <v>Jan 1900</v>
      </c>
      <c r="N1749" s="34" t="str">
        <f t="shared" si="162"/>
        <v>1/1/9999</v>
      </c>
      <c r="O1749" s="8" t="str">
        <f>IF(ISERROR(VLOOKUP($I1749,Lookup!$H$2:$I$11,2,0)),"",VLOOKUP($I1749,Lookup!$H$2:$I$11,2,0))</f>
        <v/>
      </c>
      <c r="P1749" s="8">
        <f>COUNTIF(J$4:J1749,J1749)</f>
        <v>0</v>
      </c>
      <c r="Q1749" s="8">
        <f>COUNTIF(K$4:K1749,K1749)</f>
        <v>1</v>
      </c>
    </row>
    <row r="1750" spans="1:17" x14ac:dyDescent="0.25">
      <c r="A1750" s="35">
        <f t="shared" si="163"/>
        <v>0</v>
      </c>
      <c r="B1750" s="8">
        <f t="shared" si="164"/>
        <v>0</v>
      </c>
      <c r="C1750" s="8">
        <f t="shared" si="165"/>
        <v>0</v>
      </c>
      <c r="D1750" s="38">
        <f t="shared" si="166"/>
        <v>1</v>
      </c>
      <c r="E1750" s="39">
        <f t="shared" si="167"/>
        <v>0</v>
      </c>
      <c r="M1750" s="8" t="str">
        <f>VLOOKUP(MONTH($J1750),Lookup!$A$2:$B$13,2,0)&amp;" "&amp;YEAR($J1750)</f>
        <v>Jan 1900</v>
      </c>
      <c r="N1750" s="34" t="str">
        <f t="shared" si="162"/>
        <v>1/1/9999</v>
      </c>
      <c r="O1750" s="8" t="str">
        <f>IF(ISERROR(VLOOKUP($I1750,Lookup!$H$2:$I$11,2,0)),"",VLOOKUP($I1750,Lookup!$H$2:$I$11,2,0))</f>
        <v/>
      </c>
      <c r="P1750" s="8">
        <f>COUNTIF(J$4:J1750,J1750)</f>
        <v>0</v>
      </c>
      <c r="Q1750" s="8">
        <f>COUNTIF(K$4:K1750,K1750)</f>
        <v>1</v>
      </c>
    </row>
    <row r="1751" spans="1:17" x14ac:dyDescent="0.25">
      <c r="A1751" s="35">
        <f t="shared" si="163"/>
        <v>0</v>
      </c>
      <c r="B1751" s="8">
        <f t="shared" si="164"/>
        <v>0</v>
      </c>
      <c r="C1751" s="8">
        <f t="shared" si="165"/>
        <v>0</v>
      </c>
      <c r="D1751" s="38">
        <f t="shared" si="166"/>
        <v>1</v>
      </c>
      <c r="E1751" s="39">
        <f t="shared" si="167"/>
        <v>0</v>
      </c>
      <c r="M1751" s="8" t="str">
        <f>VLOOKUP(MONTH($J1751),Lookup!$A$2:$B$13,2,0)&amp;" "&amp;YEAR($J1751)</f>
        <v>Jan 1900</v>
      </c>
      <c r="N1751" s="34" t="str">
        <f t="shared" si="162"/>
        <v>1/1/9999</v>
      </c>
      <c r="O1751" s="8" t="str">
        <f>IF(ISERROR(VLOOKUP($I1751,Lookup!$H$2:$I$11,2,0)),"",VLOOKUP($I1751,Lookup!$H$2:$I$11,2,0))</f>
        <v/>
      </c>
      <c r="P1751" s="8">
        <f>COUNTIF(J$4:J1751,J1751)</f>
        <v>0</v>
      </c>
      <c r="Q1751" s="8">
        <f>COUNTIF(K$4:K1751,K1751)</f>
        <v>1</v>
      </c>
    </row>
    <row r="1752" spans="1:17" x14ac:dyDescent="0.25">
      <c r="A1752" s="35">
        <f t="shared" si="163"/>
        <v>0</v>
      </c>
      <c r="B1752" s="8">
        <f t="shared" si="164"/>
        <v>0</v>
      </c>
      <c r="C1752" s="8">
        <f t="shared" si="165"/>
        <v>0</v>
      </c>
      <c r="D1752" s="38">
        <f t="shared" si="166"/>
        <v>1</v>
      </c>
      <c r="E1752" s="39">
        <f t="shared" si="167"/>
        <v>0</v>
      </c>
      <c r="M1752" s="8" t="str">
        <f>VLOOKUP(MONTH($J1752),Lookup!$A$2:$B$13,2,0)&amp;" "&amp;YEAR($J1752)</f>
        <v>Jan 1900</v>
      </c>
      <c r="N1752" s="34" t="str">
        <f t="shared" si="162"/>
        <v>1/1/9999</v>
      </c>
      <c r="O1752" s="8" t="str">
        <f>IF(ISERROR(VLOOKUP($I1752,Lookup!$H$2:$I$11,2,0)),"",VLOOKUP($I1752,Lookup!$H$2:$I$11,2,0))</f>
        <v/>
      </c>
      <c r="P1752" s="8">
        <f>COUNTIF(J$4:J1752,J1752)</f>
        <v>0</v>
      </c>
      <c r="Q1752" s="8">
        <f>COUNTIF(K$4:K1752,K1752)</f>
        <v>1</v>
      </c>
    </row>
    <row r="1753" spans="1:17" x14ac:dyDescent="0.25">
      <c r="A1753" s="35">
        <f t="shared" si="163"/>
        <v>0</v>
      </c>
      <c r="B1753" s="8">
        <f t="shared" si="164"/>
        <v>0</v>
      </c>
      <c r="C1753" s="8">
        <f t="shared" si="165"/>
        <v>0</v>
      </c>
      <c r="D1753" s="38">
        <f t="shared" si="166"/>
        <v>1</v>
      </c>
      <c r="E1753" s="39">
        <f t="shared" si="167"/>
        <v>0</v>
      </c>
      <c r="M1753" s="8" t="str">
        <f>VLOOKUP(MONTH($J1753),Lookup!$A$2:$B$13,2,0)&amp;" "&amp;YEAR($J1753)</f>
        <v>Jan 1900</v>
      </c>
      <c r="N1753" s="34" t="str">
        <f t="shared" si="162"/>
        <v>1/1/9999</v>
      </c>
      <c r="O1753" s="8" t="str">
        <f>IF(ISERROR(VLOOKUP($I1753,Lookup!$H$2:$I$11,2,0)),"",VLOOKUP($I1753,Lookup!$H$2:$I$11,2,0))</f>
        <v/>
      </c>
      <c r="P1753" s="8">
        <f>COUNTIF(J$4:J1753,J1753)</f>
        <v>0</v>
      </c>
      <c r="Q1753" s="8">
        <f>COUNTIF(K$4:K1753,K1753)</f>
        <v>1</v>
      </c>
    </row>
    <row r="1754" spans="1:17" x14ac:dyDescent="0.25">
      <c r="A1754" s="35">
        <f t="shared" si="163"/>
        <v>0</v>
      </c>
      <c r="B1754" s="8">
        <f t="shared" si="164"/>
        <v>0</v>
      </c>
      <c r="C1754" s="8">
        <f t="shared" si="165"/>
        <v>0</v>
      </c>
      <c r="D1754" s="38">
        <f t="shared" si="166"/>
        <v>1</v>
      </c>
      <c r="E1754" s="39">
        <f t="shared" si="167"/>
        <v>0</v>
      </c>
      <c r="M1754" s="8" t="str">
        <f>VLOOKUP(MONTH($J1754),Lookup!$A$2:$B$13,2,0)&amp;" "&amp;YEAR($J1754)</f>
        <v>Jan 1900</v>
      </c>
      <c r="N1754" s="34" t="str">
        <f t="shared" si="162"/>
        <v>1/1/9999</v>
      </c>
      <c r="O1754" s="8" t="str">
        <f>IF(ISERROR(VLOOKUP($I1754,Lookup!$H$2:$I$11,2,0)),"",VLOOKUP($I1754,Lookup!$H$2:$I$11,2,0))</f>
        <v/>
      </c>
      <c r="P1754" s="8">
        <f>COUNTIF(J$4:J1754,J1754)</f>
        <v>0</v>
      </c>
      <c r="Q1754" s="8">
        <f>COUNTIF(K$4:K1754,K1754)</f>
        <v>1</v>
      </c>
    </row>
    <row r="1755" spans="1:17" x14ac:dyDescent="0.25">
      <c r="A1755" s="35">
        <f t="shared" si="163"/>
        <v>0</v>
      </c>
      <c r="B1755" s="8">
        <f t="shared" si="164"/>
        <v>0</v>
      </c>
      <c r="C1755" s="8">
        <f t="shared" si="165"/>
        <v>0</v>
      </c>
      <c r="D1755" s="38">
        <f t="shared" si="166"/>
        <v>1</v>
      </c>
      <c r="E1755" s="39">
        <f t="shared" si="167"/>
        <v>0</v>
      </c>
      <c r="M1755" s="8" t="str">
        <f>VLOOKUP(MONTH($J1755),Lookup!$A$2:$B$13,2,0)&amp;" "&amp;YEAR($J1755)</f>
        <v>Jan 1900</v>
      </c>
      <c r="N1755" s="34" t="str">
        <f t="shared" si="162"/>
        <v>1/1/9999</v>
      </c>
      <c r="O1755" s="8" t="str">
        <f>IF(ISERROR(VLOOKUP($I1755,Lookup!$H$2:$I$11,2,0)),"",VLOOKUP($I1755,Lookup!$H$2:$I$11,2,0))</f>
        <v/>
      </c>
      <c r="P1755" s="8">
        <f>COUNTIF(J$4:J1755,J1755)</f>
        <v>0</v>
      </c>
      <c r="Q1755" s="8">
        <f>COUNTIF(K$4:K1755,K1755)</f>
        <v>1</v>
      </c>
    </row>
    <row r="1756" spans="1:17" x14ac:dyDescent="0.25">
      <c r="A1756" s="35">
        <f t="shared" si="163"/>
        <v>0</v>
      </c>
      <c r="B1756" s="8">
        <f t="shared" si="164"/>
        <v>0</v>
      </c>
      <c r="C1756" s="8">
        <f t="shared" si="165"/>
        <v>0</v>
      </c>
      <c r="D1756" s="38">
        <f t="shared" si="166"/>
        <v>1</v>
      </c>
      <c r="E1756" s="39">
        <f t="shared" si="167"/>
        <v>0</v>
      </c>
      <c r="M1756" s="8" t="str">
        <f>VLOOKUP(MONTH($J1756),Lookup!$A$2:$B$13,2,0)&amp;" "&amp;YEAR($J1756)</f>
        <v>Jan 1900</v>
      </c>
      <c r="N1756" s="34" t="str">
        <f t="shared" si="162"/>
        <v>1/1/9999</v>
      </c>
      <c r="O1756" s="8" t="str">
        <f>IF(ISERROR(VLOOKUP($I1756,Lookup!$H$2:$I$11,2,0)),"",VLOOKUP($I1756,Lookup!$H$2:$I$11,2,0))</f>
        <v/>
      </c>
      <c r="P1756" s="8">
        <f>COUNTIF(J$4:J1756,J1756)</f>
        <v>0</v>
      </c>
      <c r="Q1756" s="8">
        <f>COUNTIF(K$4:K1756,K1756)</f>
        <v>1</v>
      </c>
    </row>
    <row r="1757" spans="1:17" x14ac:dyDescent="0.25">
      <c r="A1757" s="35">
        <f t="shared" si="163"/>
        <v>0</v>
      </c>
      <c r="B1757" s="8">
        <f t="shared" si="164"/>
        <v>0</v>
      </c>
      <c r="C1757" s="8">
        <f t="shared" si="165"/>
        <v>0</v>
      </c>
      <c r="D1757" s="38">
        <f t="shared" si="166"/>
        <v>1</v>
      </c>
      <c r="E1757" s="39">
        <f t="shared" si="167"/>
        <v>0</v>
      </c>
      <c r="M1757" s="8" t="str">
        <f>VLOOKUP(MONTH($J1757),Lookup!$A$2:$B$13,2,0)&amp;" "&amp;YEAR($J1757)</f>
        <v>Jan 1900</v>
      </c>
      <c r="N1757" s="34" t="str">
        <f t="shared" si="162"/>
        <v>1/1/9999</v>
      </c>
      <c r="O1757" s="8" t="str">
        <f>IF(ISERROR(VLOOKUP($I1757,Lookup!$H$2:$I$11,2,0)),"",VLOOKUP($I1757,Lookup!$H$2:$I$11,2,0))</f>
        <v/>
      </c>
      <c r="P1757" s="8">
        <f>COUNTIF(J$4:J1757,J1757)</f>
        <v>0</v>
      </c>
      <c r="Q1757" s="8">
        <f>COUNTIF(K$4:K1757,K1757)</f>
        <v>1</v>
      </c>
    </row>
    <row r="1758" spans="1:17" x14ac:dyDescent="0.25">
      <c r="A1758" s="35">
        <f t="shared" si="163"/>
        <v>0</v>
      </c>
      <c r="B1758" s="8">
        <f t="shared" si="164"/>
        <v>0</v>
      </c>
      <c r="C1758" s="8">
        <f t="shared" si="165"/>
        <v>0</v>
      </c>
      <c r="D1758" s="38">
        <f t="shared" si="166"/>
        <v>1</v>
      </c>
      <c r="E1758" s="39">
        <f t="shared" si="167"/>
        <v>0</v>
      </c>
      <c r="M1758" s="8" t="str">
        <f>VLOOKUP(MONTH($J1758),Lookup!$A$2:$B$13,2,0)&amp;" "&amp;YEAR($J1758)</f>
        <v>Jan 1900</v>
      </c>
      <c r="N1758" s="34" t="str">
        <f t="shared" si="162"/>
        <v>1/1/9999</v>
      </c>
      <c r="O1758" s="8" t="str">
        <f>IF(ISERROR(VLOOKUP($I1758,Lookup!$H$2:$I$11,2,0)),"",VLOOKUP($I1758,Lookup!$H$2:$I$11,2,0))</f>
        <v/>
      </c>
      <c r="P1758" s="8">
        <f>COUNTIF(J$4:J1758,J1758)</f>
        <v>0</v>
      </c>
      <c r="Q1758" s="8">
        <f>COUNTIF(K$4:K1758,K1758)</f>
        <v>1</v>
      </c>
    </row>
    <row r="1759" spans="1:17" x14ac:dyDescent="0.25">
      <c r="A1759" s="35">
        <f t="shared" si="163"/>
        <v>0</v>
      </c>
      <c r="B1759" s="8">
        <f t="shared" si="164"/>
        <v>0</v>
      </c>
      <c r="C1759" s="8">
        <f t="shared" si="165"/>
        <v>0</v>
      </c>
      <c r="D1759" s="38">
        <f t="shared" si="166"/>
        <v>1</v>
      </c>
      <c r="E1759" s="39">
        <f t="shared" si="167"/>
        <v>0</v>
      </c>
      <c r="M1759" s="8" t="str">
        <f>VLOOKUP(MONTH($J1759),Lookup!$A$2:$B$13,2,0)&amp;" "&amp;YEAR($J1759)</f>
        <v>Jan 1900</v>
      </c>
      <c r="N1759" s="34" t="str">
        <f t="shared" si="162"/>
        <v>1/1/9999</v>
      </c>
      <c r="O1759" s="8" t="str">
        <f>IF(ISERROR(VLOOKUP($I1759,Lookup!$H$2:$I$11,2,0)),"",VLOOKUP($I1759,Lookup!$H$2:$I$11,2,0))</f>
        <v/>
      </c>
      <c r="P1759" s="8">
        <f>COUNTIF(J$4:J1759,J1759)</f>
        <v>0</v>
      </c>
      <c r="Q1759" s="8">
        <f>COUNTIF(K$4:K1759,K1759)</f>
        <v>1</v>
      </c>
    </row>
    <row r="1760" spans="1:17" x14ac:dyDescent="0.25">
      <c r="A1760" s="35">
        <f t="shared" si="163"/>
        <v>0</v>
      </c>
      <c r="B1760" s="8">
        <f t="shared" si="164"/>
        <v>0</v>
      </c>
      <c r="C1760" s="8">
        <f t="shared" si="165"/>
        <v>0</v>
      </c>
      <c r="D1760" s="38">
        <f t="shared" si="166"/>
        <v>1</v>
      </c>
      <c r="E1760" s="39">
        <f t="shared" si="167"/>
        <v>0</v>
      </c>
      <c r="M1760" s="8" t="str">
        <f>VLOOKUP(MONTH($J1760),Lookup!$A$2:$B$13,2,0)&amp;" "&amp;YEAR($J1760)</f>
        <v>Jan 1900</v>
      </c>
      <c r="N1760" s="34" t="str">
        <f t="shared" si="162"/>
        <v>1/1/9999</v>
      </c>
      <c r="O1760" s="8" t="str">
        <f>IF(ISERROR(VLOOKUP($I1760,Lookup!$H$2:$I$11,2,0)),"",VLOOKUP($I1760,Lookup!$H$2:$I$11,2,0))</f>
        <v/>
      </c>
      <c r="P1760" s="8">
        <f>COUNTIF(J$4:J1760,J1760)</f>
        <v>0</v>
      </c>
      <c r="Q1760" s="8">
        <f>COUNTIF(K$4:K1760,K1760)</f>
        <v>1</v>
      </c>
    </row>
    <row r="1761" spans="1:17" x14ac:dyDescent="0.25">
      <c r="A1761" s="35">
        <f t="shared" si="163"/>
        <v>0</v>
      </c>
      <c r="B1761" s="8">
        <f t="shared" si="164"/>
        <v>0</v>
      </c>
      <c r="C1761" s="8">
        <f t="shared" si="165"/>
        <v>0</v>
      </c>
      <c r="D1761" s="38">
        <f t="shared" si="166"/>
        <v>1</v>
      </c>
      <c r="E1761" s="39">
        <f t="shared" si="167"/>
        <v>0</v>
      </c>
      <c r="M1761" s="8" t="str">
        <f>VLOOKUP(MONTH($J1761),Lookup!$A$2:$B$13,2,0)&amp;" "&amp;YEAR($J1761)</f>
        <v>Jan 1900</v>
      </c>
      <c r="N1761" s="34" t="str">
        <f t="shared" si="162"/>
        <v>1/1/9999</v>
      </c>
      <c r="O1761" s="8" t="str">
        <f>IF(ISERROR(VLOOKUP($I1761,Lookup!$H$2:$I$11,2,0)),"",VLOOKUP($I1761,Lookup!$H$2:$I$11,2,0))</f>
        <v/>
      </c>
      <c r="P1761" s="8">
        <f>COUNTIF(J$4:J1761,J1761)</f>
        <v>0</v>
      </c>
      <c r="Q1761" s="8">
        <f>COUNTIF(K$4:K1761,K1761)</f>
        <v>1</v>
      </c>
    </row>
    <row r="1762" spans="1:17" x14ac:dyDescent="0.25">
      <c r="A1762" s="35">
        <f t="shared" si="163"/>
        <v>0</v>
      </c>
      <c r="B1762" s="8">
        <f t="shared" si="164"/>
        <v>0</v>
      </c>
      <c r="C1762" s="8">
        <f t="shared" si="165"/>
        <v>0</v>
      </c>
      <c r="D1762" s="38">
        <f t="shared" si="166"/>
        <v>1</v>
      </c>
      <c r="E1762" s="39">
        <f t="shared" si="167"/>
        <v>0</v>
      </c>
      <c r="M1762" s="8" t="str">
        <f>VLOOKUP(MONTH($J1762),Lookup!$A$2:$B$13,2,0)&amp;" "&amp;YEAR($J1762)</f>
        <v>Jan 1900</v>
      </c>
      <c r="N1762" s="34" t="str">
        <f t="shared" si="162"/>
        <v>1/1/9999</v>
      </c>
      <c r="O1762" s="8" t="str">
        <f>IF(ISERROR(VLOOKUP($I1762,Lookup!$H$2:$I$11,2,0)),"",VLOOKUP($I1762,Lookup!$H$2:$I$11,2,0))</f>
        <v/>
      </c>
      <c r="P1762" s="8">
        <f>COUNTIF(J$4:J1762,J1762)</f>
        <v>0</v>
      </c>
      <c r="Q1762" s="8">
        <f>COUNTIF(K$4:K1762,K1762)</f>
        <v>1</v>
      </c>
    </row>
    <row r="1763" spans="1:17" x14ac:dyDescent="0.25">
      <c r="A1763" s="35">
        <f t="shared" si="163"/>
        <v>0</v>
      </c>
      <c r="B1763" s="8">
        <f t="shared" si="164"/>
        <v>0</v>
      </c>
      <c r="C1763" s="8">
        <f t="shared" si="165"/>
        <v>0</v>
      </c>
      <c r="D1763" s="38">
        <f t="shared" si="166"/>
        <v>1</v>
      </c>
      <c r="E1763" s="39">
        <f t="shared" si="167"/>
        <v>0</v>
      </c>
      <c r="M1763" s="8" t="str">
        <f>VLOOKUP(MONTH($J1763),Lookup!$A$2:$B$13,2,0)&amp;" "&amp;YEAR($J1763)</f>
        <v>Jan 1900</v>
      </c>
      <c r="N1763" s="34" t="str">
        <f t="shared" si="162"/>
        <v>1/1/9999</v>
      </c>
      <c r="O1763" s="8" t="str">
        <f>IF(ISERROR(VLOOKUP($I1763,Lookup!$H$2:$I$11,2,0)),"",VLOOKUP($I1763,Lookup!$H$2:$I$11,2,0))</f>
        <v/>
      </c>
      <c r="P1763" s="8">
        <f>COUNTIF(J$4:J1763,J1763)</f>
        <v>0</v>
      </c>
      <c r="Q1763" s="8">
        <f>COUNTIF(K$4:K1763,K1763)</f>
        <v>1</v>
      </c>
    </row>
    <row r="1764" spans="1:17" x14ac:dyDescent="0.25">
      <c r="A1764" s="35">
        <f t="shared" si="163"/>
        <v>0</v>
      </c>
      <c r="B1764" s="8">
        <f t="shared" si="164"/>
        <v>0</v>
      </c>
      <c r="C1764" s="8">
        <f t="shared" si="165"/>
        <v>0</v>
      </c>
      <c r="D1764" s="38">
        <f t="shared" si="166"/>
        <v>1</v>
      </c>
      <c r="E1764" s="39">
        <f t="shared" si="167"/>
        <v>0</v>
      </c>
      <c r="M1764" s="8" t="str">
        <f>VLOOKUP(MONTH($J1764),Lookup!$A$2:$B$13,2,0)&amp;" "&amp;YEAR($J1764)</f>
        <v>Jan 1900</v>
      </c>
      <c r="N1764" s="34" t="str">
        <f t="shared" si="162"/>
        <v>1/1/9999</v>
      </c>
      <c r="O1764" s="8" t="str">
        <f>IF(ISERROR(VLOOKUP($I1764,Lookup!$H$2:$I$11,2,0)),"",VLOOKUP($I1764,Lookup!$H$2:$I$11,2,0))</f>
        <v/>
      </c>
      <c r="P1764" s="8">
        <f>COUNTIF(J$4:J1764,J1764)</f>
        <v>0</v>
      </c>
      <c r="Q1764" s="8">
        <f>COUNTIF(K$4:K1764,K1764)</f>
        <v>1</v>
      </c>
    </row>
    <row r="1765" spans="1:17" x14ac:dyDescent="0.25">
      <c r="A1765" s="35">
        <f t="shared" si="163"/>
        <v>0</v>
      </c>
      <c r="B1765" s="8">
        <f t="shared" si="164"/>
        <v>0</v>
      </c>
      <c r="C1765" s="8">
        <f t="shared" si="165"/>
        <v>0</v>
      </c>
      <c r="D1765" s="38">
        <f t="shared" si="166"/>
        <v>1</v>
      </c>
      <c r="E1765" s="39">
        <f t="shared" si="167"/>
        <v>0</v>
      </c>
      <c r="M1765" s="8" t="str">
        <f>VLOOKUP(MONTH($J1765),Lookup!$A$2:$B$13,2,0)&amp;" "&amp;YEAR($J1765)</f>
        <v>Jan 1900</v>
      </c>
      <c r="N1765" s="34" t="str">
        <f t="shared" si="162"/>
        <v>1/1/9999</v>
      </c>
      <c r="O1765" s="8" t="str">
        <f>IF(ISERROR(VLOOKUP($I1765,Lookup!$H$2:$I$11,2,0)),"",VLOOKUP($I1765,Lookup!$H$2:$I$11,2,0))</f>
        <v/>
      </c>
      <c r="P1765" s="8">
        <f>COUNTIF(J$4:J1765,J1765)</f>
        <v>0</v>
      </c>
      <c r="Q1765" s="8">
        <f>COUNTIF(K$4:K1765,K1765)</f>
        <v>1</v>
      </c>
    </row>
    <row r="1766" spans="1:17" x14ac:dyDescent="0.25">
      <c r="A1766" s="35">
        <f t="shared" si="163"/>
        <v>0</v>
      </c>
      <c r="B1766" s="8">
        <f t="shared" si="164"/>
        <v>0</v>
      </c>
      <c r="C1766" s="8">
        <f t="shared" si="165"/>
        <v>0</v>
      </c>
      <c r="D1766" s="38">
        <f t="shared" si="166"/>
        <v>1</v>
      </c>
      <c r="E1766" s="39">
        <f t="shared" si="167"/>
        <v>0</v>
      </c>
      <c r="M1766" s="8" t="str">
        <f>VLOOKUP(MONTH($J1766),Lookup!$A$2:$B$13,2,0)&amp;" "&amp;YEAR($J1766)</f>
        <v>Jan 1900</v>
      </c>
      <c r="N1766" s="34" t="str">
        <f t="shared" si="162"/>
        <v>1/1/9999</v>
      </c>
      <c r="O1766" s="8" t="str">
        <f>IF(ISERROR(VLOOKUP($I1766,Lookup!$H$2:$I$11,2,0)),"",VLOOKUP($I1766,Lookup!$H$2:$I$11,2,0))</f>
        <v/>
      </c>
      <c r="P1766" s="8">
        <f>COUNTIF(J$4:J1766,J1766)</f>
        <v>0</v>
      </c>
      <c r="Q1766" s="8">
        <f>COUNTIF(K$4:K1766,K1766)</f>
        <v>1</v>
      </c>
    </row>
    <row r="1767" spans="1:17" x14ac:dyDescent="0.25">
      <c r="A1767" s="35">
        <f t="shared" si="163"/>
        <v>0</v>
      </c>
      <c r="B1767" s="8">
        <f t="shared" si="164"/>
        <v>0</v>
      </c>
      <c r="C1767" s="8">
        <f t="shared" si="165"/>
        <v>0</v>
      </c>
      <c r="D1767" s="38">
        <f t="shared" si="166"/>
        <v>1</v>
      </c>
      <c r="E1767" s="39">
        <f t="shared" si="167"/>
        <v>0</v>
      </c>
      <c r="M1767" s="8" t="str">
        <f>VLOOKUP(MONTH($J1767),Lookup!$A$2:$B$13,2,0)&amp;" "&amp;YEAR($J1767)</f>
        <v>Jan 1900</v>
      </c>
      <c r="N1767" s="34" t="str">
        <f t="shared" si="162"/>
        <v>1/1/9999</v>
      </c>
      <c r="O1767" s="8" t="str">
        <f>IF(ISERROR(VLOOKUP($I1767,Lookup!$H$2:$I$11,2,0)),"",VLOOKUP($I1767,Lookup!$H$2:$I$11,2,0))</f>
        <v/>
      </c>
      <c r="P1767" s="8">
        <f>COUNTIF(J$4:J1767,J1767)</f>
        <v>0</v>
      </c>
      <c r="Q1767" s="8">
        <f>COUNTIF(K$4:K1767,K1767)</f>
        <v>1</v>
      </c>
    </row>
    <row r="1768" spans="1:17" x14ac:dyDescent="0.25">
      <c r="A1768" s="35">
        <f t="shared" si="163"/>
        <v>0</v>
      </c>
      <c r="B1768" s="8">
        <f t="shared" si="164"/>
        <v>0</v>
      </c>
      <c r="C1768" s="8">
        <f t="shared" si="165"/>
        <v>0</v>
      </c>
      <c r="D1768" s="38">
        <f t="shared" si="166"/>
        <v>1</v>
      </c>
      <c r="E1768" s="39">
        <f t="shared" si="167"/>
        <v>0</v>
      </c>
      <c r="M1768" s="8" t="str">
        <f>VLOOKUP(MONTH($J1768),Lookup!$A$2:$B$13,2,0)&amp;" "&amp;YEAR($J1768)</f>
        <v>Jan 1900</v>
      </c>
      <c r="N1768" s="34" t="str">
        <f t="shared" si="162"/>
        <v>1/1/9999</v>
      </c>
      <c r="O1768" s="8" t="str">
        <f>IF(ISERROR(VLOOKUP($I1768,Lookup!$H$2:$I$11,2,0)),"",VLOOKUP($I1768,Lookup!$H$2:$I$11,2,0))</f>
        <v/>
      </c>
      <c r="P1768" s="8">
        <f>COUNTIF(J$4:J1768,J1768)</f>
        <v>0</v>
      </c>
      <c r="Q1768" s="8">
        <f>COUNTIF(K$4:K1768,K1768)</f>
        <v>1</v>
      </c>
    </row>
    <row r="1769" spans="1:17" x14ac:dyDescent="0.25">
      <c r="A1769" s="35">
        <f t="shared" si="163"/>
        <v>0</v>
      </c>
      <c r="B1769" s="8">
        <f t="shared" si="164"/>
        <v>0</v>
      </c>
      <c r="C1769" s="8">
        <f t="shared" si="165"/>
        <v>0</v>
      </c>
      <c r="D1769" s="38">
        <f t="shared" si="166"/>
        <v>1</v>
      </c>
      <c r="E1769" s="39">
        <f t="shared" si="167"/>
        <v>0</v>
      </c>
      <c r="M1769" s="8" t="str">
        <f>VLOOKUP(MONTH($J1769),Lookup!$A$2:$B$13,2,0)&amp;" "&amp;YEAR($J1769)</f>
        <v>Jan 1900</v>
      </c>
      <c r="N1769" s="34" t="str">
        <f t="shared" si="162"/>
        <v>1/1/9999</v>
      </c>
      <c r="O1769" s="8" t="str">
        <f>IF(ISERROR(VLOOKUP($I1769,Lookup!$H$2:$I$11,2,0)),"",VLOOKUP($I1769,Lookup!$H$2:$I$11,2,0))</f>
        <v/>
      </c>
      <c r="P1769" s="8">
        <f>COUNTIF(J$4:J1769,J1769)</f>
        <v>0</v>
      </c>
      <c r="Q1769" s="8">
        <f>COUNTIF(K$4:K1769,K1769)</f>
        <v>1</v>
      </c>
    </row>
    <row r="1770" spans="1:17" x14ac:dyDescent="0.25">
      <c r="A1770" s="35">
        <f t="shared" si="163"/>
        <v>0</v>
      </c>
      <c r="B1770" s="8">
        <f t="shared" si="164"/>
        <v>0</v>
      </c>
      <c r="C1770" s="8">
        <f t="shared" si="165"/>
        <v>0</v>
      </c>
      <c r="D1770" s="38">
        <f t="shared" si="166"/>
        <v>1</v>
      </c>
      <c r="E1770" s="39">
        <f t="shared" si="167"/>
        <v>0</v>
      </c>
      <c r="M1770" s="8" t="str">
        <f>VLOOKUP(MONTH($J1770),Lookup!$A$2:$B$13,2,0)&amp;" "&amp;YEAR($J1770)</f>
        <v>Jan 1900</v>
      </c>
      <c r="N1770" s="34" t="str">
        <f t="shared" si="162"/>
        <v>1/1/9999</v>
      </c>
      <c r="O1770" s="8" t="str">
        <f>IF(ISERROR(VLOOKUP($I1770,Lookup!$H$2:$I$11,2,0)),"",VLOOKUP($I1770,Lookup!$H$2:$I$11,2,0))</f>
        <v/>
      </c>
      <c r="P1770" s="8">
        <f>COUNTIF(J$4:J1770,J1770)</f>
        <v>0</v>
      </c>
      <c r="Q1770" s="8">
        <f>COUNTIF(K$4:K1770,K1770)</f>
        <v>1</v>
      </c>
    </row>
    <row r="1771" spans="1:17" x14ac:dyDescent="0.25">
      <c r="A1771" s="35">
        <f t="shared" si="163"/>
        <v>0</v>
      </c>
      <c r="B1771" s="8">
        <f t="shared" si="164"/>
        <v>0</v>
      </c>
      <c r="C1771" s="8">
        <f t="shared" si="165"/>
        <v>0</v>
      </c>
      <c r="D1771" s="38">
        <f t="shared" si="166"/>
        <v>1</v>
      </c>
      <c r="E1771" s="39">
        <f t="shared" si="167"/>
        <v>0</v>
      </c>
      <c r="M1771" s="8" t="str">
        <f>VLOOKUP(MONTH($J1771),Lookup!$A$2:$B$13,2,0)&amp;" "&amp;YEAR($J1771)</f>
        <v>Jan 1900</v>
      </c>
      <c r="N1771" s="34" t="str">
        <f t="shared" si="162"/>
        <v>1/1/9999</v>
      </c>
      <c r="O1771" s="8" t="str">
        <f>IF(ISERROR(VLOOKUP($I1771,Lookup!$H$2:$I$11,2,0)),"",VLOOKUP($I1771,Lookup!$H$2:$I$11,2,0))</f>
        <v/>
      </c>
      <c r="P1771" s="8">
        <f>COUNTIF(J$4:J1771,J1771)</f>
        <v>0</v>
      </c>
      <c r="Q1771" s="8">
        <f>COUNTIF(K$4:K1771,K1771)</f>
        <v>1</v>
      </c>
    </row>
    <row r="1772" spans="1:17" x14ac:dyDescent="0.25">
      <c r="A1772" s="35">
        <f t="shared" si="163"/>
        <v>0</v>
      </c>
      <c r="B1772" s="8">
        <f t="shared" si="164"/>
        <v>0</v>
      </c>
      <c r="C1772" s="8">
        <f t="shared" si="165"/>
        <v>0</v>
      </c>
      <c r="D1772" s="38">
        <f t="shared" si="166"/>
        <v>1</v>
      </c>
      <c r="E1772" s="39">
        <f t="shared" si="167"/>
        <v>0</v>
      </c>
      <c r="M1772" s="8" t="str">
        <f>VLOOKUP(MONTH($J1772),Lookup!$A$2:$B$13,2,0)&amp;" "&amp;YEAR($J1772)</f>
        <v>Jan 1900</v>
      </c>
      <c r="N1772" s="34" t="str">
        <f t="shared" si="162"/>
        <v>1/1/9999</v>
      </c>
      <c r="O1772" s="8" t="str">
        <f>IF(ISERROR(VLOOKUP($I1772,Lookup!$H$2:$I$11,2,0)),"",VLOOKUP($I1772,Lookup!$H$2:$I$11,2,0))</f>
        <v/>
      </c>
      <c r="P1772" s="8">
        <f>COUNTIF(J$4:J1772,J1772)</f>
        <v>0</v>
      </c>
      <c r="Q1772" s="8">
        <f>COUNTIF(K$4:K1772,K1772)</f>
        <v>1</v>
      </c>
    </row>
    <row r="1773" spans="1:17" x14ac:dyDescent="0.25">
      <c r="A1773" s="35">
        <f t="shared" si="163"/>
        <v>0</v>
      </c>
      <c r="B1773" s="8">
        <f t="shared" si="164"/>
        <v>0</v>
      </c>
      <c r="C1773" s="8">
        <f t="shared" si="165"/>
        <v>0</v>
      </c>
      <c r="D1773" s="38">
        <f t="shared" si="166"/>
        <v>1</v>
      </c>
      <c r="E1773" s="39">
        <f t="shared" si="167"/>
        <v>0</v>
      </c>
      <c r="M1773" s="8" t="str">
        <f>VLOOKUP(MONTH($J1773),Lookup!$A$2:$B$13,2,0)&amp;" "&amp;YEAR($J1773)</f>
        <v>Jan 1900</v>
      </c>
      <c r="N1773" s="34" t="str">
        <f t="shared" si="162"/>
        <v>1/1/9999</v>
      </c>
      <c r="O1773" s="8" t="str">
        <f>IF(ISERROR(VLOOKUP($I1773,Lookup!$H$2:$I$11,2,0)),"",VLOOKUP($I1773,Lookup!$H$2:$I$11,2,0))</f>
        <v/>
      </c>
      <c r="P1773" s="8">
        <f>COUNTIF(J$4:J1773,J1773)</f>
        <v>0</v>
      </c>
      <c r="Q1773" s="8">
        <f>COUNTIF(K$4:K1773,K1773)</f>
        <v>1</v>
      </c>
    </row>
    <row r="1774" spans="1:17" x14ac:dyDescent="0.25">
      <c r="A1774" s="35">
        <f t="shared" si="163"/>
        <v>0</v>
      </c>
      <c r="B1774" s="8">
        <f t="shared" si="164"/>
        <v>0</v>
      </c>
      <c r="C1774" s="8">
        <f t="shared" si="165"/>
        <v>0</v>
      </c>
      <c r="D1774" s="38">
        <f t="shared" si="166"/>
        <v>1</v>
      </c>
      <c r="E1774" s="39">
        <f t="shared" si="167"/>
        <v>0</v>
      </c>
      <c r="M1774" s="8" t="str">
        <f>VLOOKUP(MONTH($J1774),Lookup!$A$2:$B$13,2,0)&amp;" "&amp;YEAR($J1774)</f>
        <v>Jan 1900</v>
      </c>
      <c r="N1774" s="34" t="str">
        <f t="shared" si="162"/>
        <v>1/1/9999</v>
      </c>
      <c r="O1774" s="8" t="str">
        <f>IF(ISERROR(VLOOKUP($I1774,Lookup!$H$2:$I$11,2,0)),"",VLOOKUP($I1774,Lookup!$H$2:$I$11,2,0))</f>
        <v/>
      </c>
      <c r="P1774" s="8">
        <f>COUNTIF(J$4:J1774,J1774)</f>
        <v>0</v>
      </c>
      <c r="Q1774" s="8">
        <f>COUNTIF(K$4:K1774,K1774)</f>
        <v>1</v>
      </c>
    </row>
    <row r="1775" spans="1:17" x14ac:dyDescent="0.25">
      <c r="A1775" s="35">
        <f t="shared" si="163"/>
        <v>0</v>
      </c>
      <c r="B1775" s="8">
        <f t="shared" si="164"/>
        <v>0</v>
      </c>
      <c r="C1775" s="8">
        <f t="shared" si="165"/>
        <v>0</v>
      </c>
      <c r="D1775" s="38">
        <f t="shared" si="166"/>
        <v>1</v>
      </c>
      <c r="E1775" s="39">
        <f t="shared" si="167"/>
        <v>0</v>
      </c>
      <c r="M1775" s="8" t="str">
        <f>VLOOKUP(MONTH($J1775),Lookup!$A$2:$B$13,2,0)&amp;" "&amp;YEAR($J1775)</f>
        <v>Jan 1900</v>
      </c>
      <c r="N1775" s="34" t="str">
        <f t="shared" si="162"/>
        <v>1/1/9999</v>
      </c>
      <c r="O1775" s="8" t="str">
        <f>IF(ISERROR(VLOOKUP($I1775,Lookup!$H$2:$I$11,2,0)),"",VLOOKUP($I1775,Lookup!$H$2:$I$11,2,0))</f>
        <v/>
      </c>
      <c r="P1775" s="8">
        <f>COUNTIF(J$4:J1775,J1775)</f>
        <v>0</v>
      </c>
      <c r="Q1775" s="8">
        <f>COUNTIF(K$4:K1775,K1775)</f>
        <v>1</v>
      </c>
    </row>
    <row r="1776" spans="1:17" x14ac:dyDescent="0.25">
      <c r="A1776" s="35">
        <f t="shared" si="163"/>
        <v>0</v>
      </c>
      <c r="B1776" s="8">
        <f t="shared" si="164"/>
        <v>0</v>
      </c>
      <c r="C1776" s="8">
        <f t="shared" si="165"/>
        <v>0</v>
      </c>
      <c r="D1776" s="38">
        <f t="shared" si="166"/>
        <v>1</v>
      </c>
      <c r="E1776" s="39">
        <f t="shared" si="167"/>
        <v>0</v>
      </c>
      <c r="M1776" s="8" t="str">
        <f>VLOOKUP(MONTH($J1776),Lookup!$A$2:$B$13,2,0)&amp;" "&amp;YEAR($J1776)</f>
        <v>Jan 1900</v>
      </c>
      <c r="N1776" s="34" t="str">
        <f t="shared" si="162"/>
        <v>1/1/9999</v>
      </c>
      <c r="O1776" s="8" t="str">
        <f>IF(ISERROR(VLOOKUP($I1776,Lookup!$H$2:$I$11,2,0)),"",VLOOKUP($I1776,Lookup!$H$2:$I$11,2,0))</f>
        <v/>
      </c>
      <c r="P1776" s="8">
        <f>COUNTIF(J$4:J1776,J1776)</f>
        <v>0</v>
      </c>
      <c r="Q1776" s="8">
        <f>COUNTIF(K$4:K1776,K1776)</f>
        <v>1</v>
      </c>
    </row>
    <row r="1777" spans="1:17" x14ac:dyDescent="0.25">
      <c r="A1777" s="35">
        <f t="shared" si="163"/>
        <v>0</v>
      </c>
      <c r="B1777" s="8">
        <f t="shared" si="164"/>
        <v>0</v>
      </c>
      <c r="C1777" s="8">
        <f t="shared" si="165"/>
        <v>0</v>
      </c>
      <c r="D1777" s="38">
        <f t="shared" si="166"/>
        <v>1</v>
      </c>
      <c r="E1777" s="39">
        <f t="shared" si="167"/>
        <v>0</v>
      </c>
      <c r="M1777" s="8" t="str">
        <f>VLOOKUP(MONTH($J1777),Lookup!$A$2:$B$13,2,0)&amp;" "&amp;YEAR($J1777)</f>
        <v>Jan 1900</v>
      </c>
      <c r="N1777" s="34" t="str">
        <f t="shared" si="162"/>
        <v>1/1/9999</v>
      </c>
      <c r="O1777" s="8" t="str">
        <f>IF(ISERROR(VLOOKUP($I1777,Lookup!$H$2:$I$11,2,0)),"",VLOOKUP($I1777,Lookup!$H$2:$I$11,2,0))</f>
        <v/>
      </c>
      <c r="P1777" s="8">
        <f>COUNTIF(J$4:J1777,J1777)</f>
        <v>0</v>
      </c>
      <c r="Q1777" s="8">
        <f>COUNTIF(K$4:K1777,K1777)</f>
        <v>1</v>
      </c>
    </row>
    <row r="1778" spans="1:17" x14ac:dyDescent="0.25">
      <c r="A1778" s="35">
        <f t="shared" si="163"/>
        <v>0</v>
      </c>
      <c r="B1778" s="8">
        <f t="shared" si="164"/>
        <v>0</v>
      </c>
      <c r="C1778" s="8">
        <f t="shared" si="165"/>
        <v>0</v>
      </c>
      <c r="D1778" s="38">
        <f t="shared" si="166"/>
        <v>1</v>
      </c>
      <c r="E1778" s="39">
        <f t="shared" si="167"/>
        <v>0</v>
      </c>
      <c r="M1778" s="8" t="str">
        <f>VLOOKUP(MONTH($J1778),Lookup!$A$2:$B$13,2,0)&amp;" "&amp;YEAR($J1778)</f>
        <v>Jan 1900</v>
      </c>
      <c r="N1778" s="34" t="str">
        <f t="shared" si="162"/>
        <v>1/1/9999</v>
      </c>
      <c r="O1778" s="8" t="str">
        <f>IF(ISERROR(VLOOKUP($I1778,Lookup!$H$2:$I$11,2,0)),"",VLOOKUP($I1778,Lookup!$H$2:$I$11,2,0))</f>
        <v/>
      </c>
      <c r="P1778" s="8">
        <f>COUNTIF(J$4:J1778,J1778)</f>
        <v>0</v>
      </c>
      <c r="Q1778" s="8">
        <f>COUNTIF(K$4:K1778,K1778)</f>
        <v>1</v>
      </c>
    </row>
    <row r="1779" spans="1:17" x14ac:dyDescent="0.25">
      <c r="A1779" s="35">
        <f t="shared" si="163"/>
        <v>0</v>
      </c>
      <c r="B1779" s="8">
        <f t="shared" si="164"/>
        <v>0</v>
      </c>
      <c r="C1779" s="8">
        <f t="shared" si="165"/>
        <v>0</v>
      </c>
      <c r="D1779" s="38">
        <f t="shared" si="166"/>
        <v>1</v>
      </c>
      <c r="E1779" s="39">
        <f t="shared" si="167"/>
        <v>0</v>
      </c>
      <c r="M1779" s="8" t="str">
        <f>VLOOKUP(MONTH($J1779),Lookup!$A$2:$B$13,2,0)&amp;" "&amp;YEAR($J1779)</f>
        <v>Jan 1900</v>
      </c>
      <c r="N1779" s="34" t="str">
        <f t="shared" si="162"/>
        <v>1/1/9999</v>
      </c>
      <c r="O1779" s="8" t="str">
        <f>IF(ISERROR(VLOOKUP($I1779,Lookup!$H$2:$I$11,2,0)),"",VLOOKUP($I1779,Lookup!$H$2:$I$11,2,0))</f>
        <v/>
      </c>
      <c r="P1779" s="8">
        <f>COUNTIF(J$4:J1779,J1779)</f>
        <v>0</v>
      </c>
      <c r="Q1779" s="8">
        <f>COUNTIF(K$4:K1779,K1779)</f>
        <v>1</v>
      </c>
    </row>
    <row r="1780" spans="1:17" x14ac:dyDescent="0.25">
      <c r="A1780" s="35">
        <f t="shared" si="163"/>
        <v>0</v>
      </c>
      <c r="B1780" s="8">
        <f t="shared" si="164"/>
        <v>0</v>
      </c>
      <c r="C1780" s="8">
        <f t="shared" si="165"/>
        <v>0</v>
      </c>
      <c r="D1780" s="38">
        <f t="shared" si="166"/>
        <v>1</v>
      </c>
      <c r="E1780" s="39">
        <f t="shared" si="167"/>
        <v>0</v>
      </c>
      <c r="M1780" s="8" t="str">
        <f>VLOOKUP(MONTH($J1780),Lookup!$A$2:$B$13,2,0)&amp;" "&amp;YEAR($J1780)</f>
        <v>Jan 1900</v>
      </c>
      <c r="N1780" s="34" t="str">
        <f t="shared" si="162"/>
        <v>1/1/9999</v>
      </c>
      <c r="O1780" s="8" t="str">
        <f>IF(ISERROR(VLOOKUP($I1780,Lookup!$H$2:$I$11,2,0)),"",VLOOKUP($I1780,Lookup!$H$2:$I$11,2,0))</f>
        <v/>
      </c>
      <c r="P1780" s="8">
        <f>COUNTIF(J$4:J1780,J1780)</f>
        <v>0</v>
      </c>
      <c r="Q1780" s="8">
        <f>COUNTIF(K$4:K1780,K1780)</f>
        <v>1</v>
      </c>
    </row>
    <row r="1781" spans="1:17" x14ac:dyDescent="0.25">
      <c r="A1781" s="35">
        <f t="shared" si="163"/>
        <v>0</v>
      </c>
      <c r="B1781" s="8">
        <f t="shared" si="164"/>
        <v>0</v>
      </c>
      <c r="C1781" s="8">
        <f t="shared" si="165"/>
        <v>0</v>
      </c>
      <c r="D1781" s="38">
        <f t="shared" si="166"/>
        <v>1</v>
      </c>
      <c r="E1781" s="39">
        <f t="shared" si="167"/>
        <v>0</v>
      </c>
      <c r="M1781" s="8" t="str">
        <f>VLOOKUP(MONTH($J1781),Lookup!$A$2:$B$13,2,0)&amp;" "&amp;YEAR($J1781)</f>
        <v>Jan 1900</v>
      </c>
      <c r="N1781" s="34" t="str">
        <f t="shared" si="162"/>
        <v>1/1/9999</v>
      </c>
      <c r="O1781" s="8" t="str">
        <f>IF(ISERROR(VLOOKUP($I1781,Lookup!$H$2:$I$11,2,0)),"",VLOOKUP($I1781,Lookup!$H$2:$I$11,2,0))</f>
        <v/>
      </c>
      <c r="P1781" s="8">
        <f>COUNTIF(J$4:J1781,J1781)</f>
        <v>0</v>
      </c>
      <c r="Q1781" s="8">
        <f>COUNTIF(K$4:K1781,K1781)</f>
        <v>1</v>
      </c>
    </row>
    <row r="1782" spans="1:17" x14ac:dyDescent="0.25">
      <c r="A1782" s="35">
        <f t="shared" si="163"/>
        <v>0</v>
      </c>
      <c r="B1782" s="8">
        <f t="shared" si="164"/>
        <v>0</v>
      </c>
      <c r="C1782" s="8">
        <f t="shared" si="165"/>
        <v>0</v>
      </c>
      <c r="D1782" s="38">
        <f t="shared" si="166"/>
        <v>1</v>
      </c>
      <c r="E1782" s="39">
        <f t="shared" si="167"/>
        <v>0</v>
      </c>
      <c r="M1782" s="8" t="str">
        <f>VLOOKUP(MONTH($J1782),Lookup!$A$2:$B$13,2,0)&amp;" "&amp;YEAR($J1782)</f>
        <v>Jan 1900</v>
      </c>
      <c r="N1782" s="34" t="str">
        <f t="shared" si="162"/>
        <v>1/1/9999</v>
      </c>
      <c r="O1782" s="8" t="str">
        <f>IF(ISERROR(VLOOKUP($I1782,Lookup!$H$2:$I$11,2,0)),"",VLOOKUP($I1782,Lookup!$H$2:$I$11,2,0))</f>
        <v/>
      </c>
      <c r="P1782" s="8">
        <f>COUNTIF(J$4:J1782,J1782)</f>
        <v>0</v>
      </c>
      <c r="Q1782" s="8">
        <f>COUNTIF(K$4:K1782,K1782)</f>
        <v>1</v>
      </c>
    </row>
    <row r="1783" spans="1:17" x14ac:dyDescent="0.25">
      <c r="A1783" s="35">
        <f t="shared" si="163"/>
        <v>0</v>
      </c>
      <c r="B1783" s="8">
        <f t="shared" si="164"/>
        <v>0</v>
      </c>
      <c r="C1783" s="8">
        <f t="shared" si="165"/>
        <v>0</v>
      </c>
      <c r="D1783" s="38">
        <f t="shared" si="166"/>
        <v>1</v>
      </c>
      <c r="E1783" s="39">
        <f t="shared" si="167"/>
        <v>0</v>
      </c>
      <c r="M1783" s="8" t="str">
        <f>VLOOKUP(MONTH($J1783),Lookup!$A$2:$B$13,2,0)&amp;" "&amp;YEAR($J1783)</f>
        <v>Jan 1900</v>
      </c>
      <c r="N1783" s="34" t="str">
        <f t="shared" si="162"/>
        <v>1/1/9999</v>
      </c>
      <c r="O1783" s="8" t="str">
        <f>IF(ISERROR(VLOOKUP($I1783,Lookup!$H$2:$I$11,2,0)),"",VLOOKUP($I1783,Lookup!$H$2:$I$11,2,0))</f>
        <v/>
      </c>
      <c r="P1783" s="8">
        <f>COUNTIF(J$4:J1783,J1783)</f>
        <v>0</v>
      </c>
      <c r="Q1783" s="8">
        <f>COUNTIF(K$4:K1783,K1783)</f>
        <v>1</v>
      </c>
    </row>
    <row r="1784" spans="1:17" x14ac:dyDescent="0.25">
      <c r="A1784" s="35">
        <f t="shared" si="163"/>
        <v>0</v>
      </c>
      <c r="B1784" s="8">
        <f t="shared" si="164"/>
        <v>0</v>
      </c>
      <c r="C1784" s="8">
        <f t="shared" si="165"/>
        <v>0</v>
      </c>
      <c r="D1784" s="38">
        <f t="shared" si="166"/>
        <v>1</v>
      </c>
      <c r="E1784" s="39">
        <f t="shared" si="167"/>
        <v>0</v>
      </c>
      <c r="M1784" s="8" t="str">
        <f>VLOOKUP(MONTH($J1784),Lookup!$A$2:$B$13,2,0)&amp;" "&amp;YEAR($J1784)</f>
        <v>Jan 1900</v>
      </c>
      <c r="N1784" s="34" t="str">
        <f t="shared" si="162"/>
        <v>1/1/9999</v>
      </c>
      <c r="O1784" s="8" t="str">
        <f>IF(ISERROR(VLOOKUP($I1784,Lookup!$H$2:$I$11,2,0)),"",VLOOKUP($I1784,Lookup!$H$2:$I$11,2,0))</f>
        <v/>
      </c>
      <c r="P1784" s="8">
        <f>COUNTIF(J$4:J1784,J1784)</f>
        <v>0</v>
      </c>
      <c r="Q1784" s="8">
        <f>COUNTIF(K$4:K1784,K1784)</f>
        <v>1</v>
      </c>
    </row>
    <row r="1785" spans="1:17" x14ac:dyDescent="0.25">
      <c r="A1785" s="35">
        <f t="shared" si="163"/>
        <v>0</v>
      </c>
      <c r="B1785" s="8">
        <f t="shared" si="164"/>
        <v>0</v>
      </c>
      <c r="C1785" s="8">
        <f t="shared" si="165"/>
        <v>0</v>
      </c>
      <c r="D1785" s="38">
        <f t="shared" si="166"/>
        <v>1</v>
      </c>
      <c r="E1785" s="39">
        <f t="shared" si="167"/>
        <v>0</v>
      </c>
      <c r="M1785" s="8" t="str">
        <f>VLOOKUP(MONTH($J1785),Lookup!$A$2:$B$13,2,0)&amp;" "&amp;YEAR($J1785)</f>
        <v>Jan 1900</v>
      </c>
      <c r="N1785" s="34" t="str">
        <f t="shared" si="162"/>
        <v>1/1/9999</v>
      </c>
      <c r="O1785" s="8" t="str">
        <f>IF(ISERROR(VLOOKUP($I1785,Lookup!$H$2:$I$11,2,0)),"",VLOOKUP($I1785,Lookup!$H$2:$I$11,2,0))</f>
        <v/>
      </c>
      <c r="P1785" s="8">
        <f>COUNTIF(J$4:J1785,J1785)</f>
        <v>0</v>
      </c>
      <c r="Q1785" s="8">
        <f>COUNTIF(K$4:K1785,K1785)</f>
        <v>1</v>
      </c>
    </row>
    <row r="1786" spans="1:17" x14ac:dyDescent="0.25">
      <c r="A1786" s="35">
        <f t="shared" si="163"/>
        <v>0</v>
      </c>
      <c r="B1786" s="8">
        <f t="shared" si="164"/>
        <v>0</v>
      </c>
      <c r="C1786" s="8">
        <f t="shared" si="165"/>
        <v>0</v>
      </c>
      <c r="D1786" s="38">
        <f t="shared" si="166"/>
        <v>1</v>
      </c>
      <c r="E1786" s="39">
        <f t="shared" si="167"/>
        <v>0</v>
      </c>
      <c r="M1786" s="8" t="str">
        <f>VLOOKUP(MONTH($J1786),Lookup!$A$2:$B$13,2,0)&amp;" "&amp;YEAR($J1786)</f>
        <v>Jan 1900</v>
      </c>
      <c r="N1786" s="34" t="str">
        <f t="shared" si="162"/>
        <v>1/1/9999</v>
      </c>
      <c r="O1786" s="8" t="str">
        <f>IF(ISERROR(VLOOKUP($I1786,Lookup!$H$2:$I$11,2,0)),"",VLOOKUP($I1786,Lookup!$H$2:$I$11,2,0))</f>
        <v/>
      </c>
      <c r="P1786" s="8">
        <f>COUNTIF(J$4:J1786,J1786)</f>
        <v>0</v>
      </c>
      <c r="Q1786" s="8">
        <f>COUNTIF(K$4:K1786,K1786)</f>
        <v>1</v>
      </c>
    </row>
    <row r="1787" spans="1:17" x14ac:dyDescent="0.25">
      <c r="A1787" s="35">
        <f t="shared" si="163"/>
        <v>0</v>
      </c>
      <c r="B1787" s="8">
        <f t="shared" si="164"/>
        <v>0</v>
      </c>
      <c r="C1787" s="8">
        <f t="shared" si="165"/>
        <v>0</v>
      </c>
      <c r="D1787" s="38">
        <f t="shared" si="166"/>
        <v>1</v>
      </c>
      <c r="E1787" s="39">
        <f t="shared" si="167"/>
        <v>0</v>
      </c>
      <c r="M1787" s="8" t="str">
        <f>VLOOKUP(MONTH($J1787),Lookup!$A$2:$B$13,2,0)&amp;" "&amp;YEAR($J1787)</f>
        <v>Jan 1900</v>
      </c>
      <c r="N1787" s="34" t="str">
        <f t="shared" si="162"/>
        <v>1/1/9999</v>
      </c>
      <c r="O1787" s="8" t="str">
        <f>IF(ISERROR(VLOOKUP($I1787,Lookup!$H$2:$I$11,2,0)),"",VLOOKUP($I1787,Lookup!$H$2:$I$11,2,0))</f>
        <v/>
      </c>
      <c r="P1787" s="8">
        <f>COUNTIF(J$4:J1787,J1787)</f>
        <v>0</v>
      </c>
      <c r="Q1787" s="8">
        <f>COUNTIF(K$4:K1787,K1787)</f>
        <v>1</v>
      </c>
    </row>
    <row r="1788" spans="1:17" x14ac:dyDescent="0.25">
      <c r="A1788" s="35">
        <f t="shared" si="163"/>
        <v>0</v>
      </c>
      <c r="B1788" s="8">
        <f t="shared" si="164"/>
        <v>0</v>
      </c>
      <c r="C1788" s="8">
        <f t="shared" si="165"/>
        <v>0</v>
      </c>
      <c r="D1788" s="38">
        <f t="shared" si="166"/>
        <v>1</v>
      </c>
      <c r="E1788" s="39">
        <f t="shared" si="167"/>
        <v>0</v>
      </c>
      <c r="M1788" s="8" t="str">
        <f>VLOOKUP(MONTH($J1788),Lookup!$A$2:$B$13,2,0)&amp;" "&amp;YEAR($J1788)</f>
        <v>Jan 1900</v>
      </c>
      <c r="N1788" s="34" t="str">
        <f t="shared" si="162"/>
        <v>1/1/9999</v>
      </c>
      <c r="O1788" s="8" t="str">
        <f>IF(ISERROR(VLOOKUP($I1788,Lookup!$H$2:$I$11,2,0)),"",VLOOKUP($I1788,Lookup!$H$2:$I$11,2,0))</f>
        <v/>
      </c>
      <c r="P1788" s="8">
        <f>COUNTIF(J$4:J1788,J1788)</f>
        <v>0</v>
      </c>
      <c r="Q1788" s="8">
        <f>COUNTIF(K$4:K1788,K1788)</f>
        <v>1</v>
      </c>
    </row>
    <row r="1789" spans="1:17" x14ac:dyDescent="0.25">
      <c r="A1789" s="35">
        <f t="shared" si="163"/>
        <v>0</v>
      </c>
      <c r="B1789" s="8">
        <f t="shared" si="164"/>
        <v>0</v>
      </c>
      <c r="C1789" s="8">
        <f t="shared" si="165"/>
        <v>0</v>
      </c>
      <c r="D1789" s="38">
        <f t="shared" si="166"/>
        <v>1</v>
      </c>
      <c r="E1789" s="39">
        <f t="shared" si="167"/>
        <v>0</v>
      </c>
      <c r="M1789" s="8" t="str">
        <f>VLOOKUP(MONTH($J1789),Lookup!$A$2:$B$13,2,0)&amp;" "&amp;YEAR($J1789)</f>
        <v>Jan 1900</v>
      </c>
      <c r="N1789" s="34" t="str">
        <f t="shared" si="162"/>
        <v>1/1/9999</v>
      </c>
      <c r="O1789" s="8" t="str">
        <f>IF(ISERROR(VLOOKUP($I1789,Lookup!$H$2:$I$11,2,0)),"",VLOOKUP($I1789,Lookup!$H$2:$I$11,2,0))</f>
        <v/>
      </c>
      <c r="P1789" s="8">
        <f>COUNTIF(J$4:J1789,J1789)</f>
        <v>0</v>
      </c>
      <c r="Q1789" s="8">
        <f>COUNTIF(K$4:K1789,K1789)</f>
        <v>1</v>
      </c>
    </row>
    <row r="1790" spans="1:17" x14ac:dyDescent="0.25">
      <c r="A1790" s="35">
        <f t="shared" si="163"/>
        <v>0</v>
      </c>
      <c r="B1790" s="8">
        <f t="shared" si="164"/>
        <v>0</v>
      </c>
      <c r="C1790" s="8">
        <f t="shared" si="165"/>
        <v>0</v>
      </c>
      <c r="D1790" s="38">
        <f t="shared" si="166"/>
        <v>1</v>
      </c>
      <c r="E1790" s="39">
        <f t="shared" si="167"/>
        <v>0</v>
      </c>
      <c r="M1790" s="8" t="str">
        <f>VLOOKUP(MONTH($J1790),Lookup!$A$2:$B$13,2,0)&amp;" "&amp;YEAR($J1790)</f>
        <v>Jan 1900</v>
      </c>
      <c r="N1790" s="34" t="str">
        <f t="shared" si="162"/>
        <v>1/1/9999</v>
      </c>
      <c r="O1790" s="8" t="str">
        <f>IF(ISERROR(VLOOKUP($I1790,Lookup!$H$2:$I$11,2,0)),"",VLOOKUP($I1790,Lookup!$H$2:$I$11,2,0))</f>
        <v/>
      </c>
      <c r="P1790" s="8">
        <f>COUNTIF(J$4:J1790,J1790)</f>
        <v>0</v>
      </c>
      <c r="Q1790" s="8">
        <f>COUNTIF(K$4:K1790,K1790)</f>
        <v>1</v>
      </c>
    </row>
    <row r="1791" spans="1:17" x14ac:dyDescent="0.25">
      <c r="A1791" s="35">
        <f t="shared" si="163"/>
        <v>0</v>
      </c>
      <c r="B1791" s="8">
        <f t="shared" si="164"/>
        <v>0</v>
      </c>
      <c r="C1791" s="8">
        <f t="shared" si="165"/>
        <v>0</v>
      </c>
      <c r="D1791" s="38">
        <f t="shared" si="166"/>
        <v>1</v>
      </c>
      <c r="E1791" s="39">
        <f t="shared" si="167"/>
        <v>0</v>
      </c>
      <c r="M1791" s="8" t="str">
        <f>VLOOKUP(MONTH($J1791),Lookup!$A$2:$B$13,2,0)&amp;" "&amp;YEAR($J1791)</f>
        <v>Jan 1900</v>
      </c>
      <c r="N1791" s="34" t="str">
        <f t="shared" si="162"/>
        <v>1/1/9999</v>
      </c>
      <c r="O1791" s="8" t="str">
        <f>IF(ISERROR(VLOOKUP($I1791,Lookup!$H$2:$I$11,2,0)),"",VLOOKUP($I1791,Lookup!$H$2:$I$11,2,0))</f>
        <v/>
      </c>
      <c r="P1791" s="8">
        <f>COUNTIF(J$4:J1791,J1791)</f>
        <v>0</v>
      </c>
      <c r="Q1791" s="8">
        <f>COUNTIF(K$4:K1791,K1791)</f>
        <v>1</v>
      </c>
    </row>
    <row r="1792" spans="1:17" x14ac:dyDescent="0.25">
      <c r="A1792" s="35">
        <f t="shared" si="163"/>
        <v>0</v>
      </c>
      <c r="B1792" s="8">
        <f t="shared" si="164"/>
        <v>0</v>
      </c>
      <c r="C1792" s="8">
        <f t="shared" si="165"/>
        <v>0</v>
      </c>
      <c r="D1792" s="38">
        <f t="shared" si="166"/>
        <v>1</v>
      </c>
      <c r="E1792" s="39">
        <f t="shared" si="167"/>
        <v>0</v>
      </c>
      <c r="M1792" s="8" t="str">
        <f>VLOOKUP(MONTH($J1792),Lookup!$A$2:$B$13,2,0)&amp;" "&amp;YEAR($J1792)</f>
        <v>Jan 1900</v>
      </c>
      <c r="N1792" s="34" t="str">
        <f t="shared" si="162"/>
        <v>1/1/9999</v>
      </c>
      <c r="O1792" s="8" t="str">
        <f>IF(ISERROR(VLOOKUP($I1792,Lookup!$H$2:$I$11,2,0)),"",VLOOKUP($I1792,Lookup!$H$2:$I$11,2,0))</f>
        <v/>
      </c>
      <c r="P1792" s="8">
        <f>COUNTIF(J$4:J1792,J1792)</f>
        <v>0</v>
      </c>
      <c r="Q1792" s="8">
        <f>COUNTIF(K$4:K1792,K1792)</f>
        <v>1</v>
      </c>
    </row>
    <row r="1793" spans="1:17" x14ac:dyDescent="0.25">
      <c r="A1793" s="35">
        <f t="shared" si="163"/>
        <v>0</v>
      </c>
      <c r="B1793" s="8">
        <f t="shared" si="164"/>
        <v>0</v>
      </c>
      <c r="C1793" s="8">
        <f t="shared" si="165"/>
        <v>0</v>
      </c>
      <c r="D1793" s="38">
        <f t="shared" si="166"/>
        <v>1</v>
      </c>
      <c r="E1793" s="39">
        <f t="shared" si="167"/>
        <v>0</v>
      </c>
      <c r="M1793" s="8" t="str">
        <f>VLOOKUP(MONTH($J1793),Lookup!$A$2:$B$13,2,0)&amp;" "&amp;YEAR($J1793)</f>
        <v>Jan 1900</v>
      </c>
      <c r="N1793" s="34" t="str">
        <f t="shared" si="162"/>
        <v>1/1/9999</v>
      </c>
      <c r="O1793" s="8" t="str">
        <f>IF(ISERROR(VLOOKUP($I1793,Lookup!$H$2:$I$11,2,0)),"",VLOOKUP($I1793,Lookup!$H$2:$I$11,2,0))</f>
        <v/>
      </c>
      <c r="P1793" s="8">
        <f>COUNTIF(J$4:J1793,J1793)</f>
        <v>0</v>
      </c>
      <c r="Q1793" s="8">
        <f>COUNTIF(K$4:K1793,K1793)</f>
        <v>1</v>
      </c>
    </row>
    <row r="1794" spans="1:17" x14ac:dyDescent="0.25">
      <c r="A1794" s="35">
        <f t="shared" si="163"/>
        <v>0</v>
      </c>
      <c r="B1794" s="8">
        <f t="shared" si="164"/>
        <v>0</v>
      </c>
      <c r="C1794" s="8">
        <f t="shared" si="165"/>
        <v>0</v>
      </c>
      <c r="D1794" s="38">
        <f t="shared" si="166"/>
        <v>1</v>
      </c>
      <c r="E1794" s="39">
        <f t="shared" si="167"/>
        <v>0</v>
      </c>
      <c r="M1794" s="8" t="str">
        <f>VLOOKUP(MONTH($J1794),Lookup!$A$2:$B$13,2,0)&amp;" "&amp;YEAR($J1794)</f>
        <v>Jan 1900</v>
      </c>
      <c r="N1794" s="34" t="str">
        <f t="shared" si="162"/>
        <v>1/1/9999</v>
      </c>
      <c r="O1794" s="8" t="str">
        <f>IF(ISERROR(VLOOKUP($I1794,Lookup!$H$2:$I$11,2,0)),"",VLOOKUP($I1794,Lookup!$H$2:$I$11,2,0))</f>
        <v/>
      </c>
      <c r="P1794" s="8">
        <f>COUNTIF(J$4:J1794,J1794)</f>
        <v>0</v>
      </c>
      <c r="Q1794" s="8">
        <f>COUNTIF(K$4:K1794,K1794)</f>
        <v>1</v>
      </c>
    </row>
    <row r="1795" spans="1:17" x14ac:dyDescent="0.25">
      <c r="A1795" s="35">
        <f t="shared" si="163"/>
        <v>0</v>
      </c>
      <c r="B1795" s="8">
        <f t="shared" si="164"/>
        <v>0</v>
      </c>
      <c r="C1795" s="8">
        <f t="shared" si="165"/>
        <v>0</v>
      </c>
      <c r="D1795" s="38">
        <f t="shared" si="166"/>
        <v>1</v>
      </c>
      <c r="E1795" s="39">
        <f t="shared" si="167"/>
        <v>0</v>
      </c>
      <c r="M1795" s="8" t="str">
        <f>VLOOKUP(MONTH($J1795),Lookup!$A$2:$B$13,2,0)&amp;" "&amp;YEAR($J1795)</f>
        <v>Jan 1900</v>
      </c>
      <c r="N1795" s="34" t="str">
        <f t="shared" si="162"/>
        <v>1/1/9999</v>
      </c>
      <c r="O1795" s="8" t="str">
        <f>IF(ISERROR(VLOOKUP($I1795,Lookup!$H$2:$I$11,2,0)),"",VLOOKUP($I1795,Lookup!$H$2:$I$11,2,0))</f>
        <v/>
      </c>
      <c r="P1795" s="8">
        <f>COUNTIF(J$4:J1795,J1795)</f>
        <v>0</v>
      </c>
      <c r="Q1795" s="8">
        <f>COUNTIF(K$4:K1795,K1795)</f>
        <v>1</v>
      </c>
    </row>
    <row r="1796" spans="1:17" x14ac:dyDescent="0.25">
      <c r="A1796" s="35">
        <f t="shared" si="163"/>
        <v>0</v>
      </c>
      <c r="B1796" s="8">
        <f t="shared" si="164"/>
        <v>0</v>
      </c>
      <c r="C1796" s="8">
        <f t="shared" si="165"/>
        <v>0</v>
      </c>
      <c r="D1796" s="38">
        <f t="shared" si="166"/>
        <v>1</v>
      </c>
      <c r="E1796" s="39">
        <f t="shared" si="167"/>
        <v>0</v>
      </c>
      <c r="M1796" s="8" t="str">
        <f>VLOOKUP(MONTH($J1796),Lookup!$A$2:$B$13,2,0)&amp;" "&amp;YEAR($J1796)</f>
        <v>Jan 1900</v>
      </c>
      <c r="N1796" s="34" t="str">
        <f t="shared" ref="N1796:N1859" si="168">IF(ISBLANK($J1796),"1/1/9999",J1796)</f>
        <v>1/1/9999</v>
      </c>
      <c r="O1796" s="8" t="str">
        <f>IF(ISERROR(VLOOKUP($I1796,Lookup!$H$2:$I$11,2,0)),"",VLOOKUP($I1796,Lookup!$H$2:$I$11,2,0))</f>
        <v/>
      </c>
      <c r="P1796" s="8">
        <f>COUNTIF(J$4:J1796,J1796)</f>
        <v>0</v>
      </c>
      <c r="Q1796" s="8">
        <f>COUNTIF(K$4:K1796,K1796)</f>
        <v>1</v>
      </c>
    </row>
    <row r="1797" spans="1:17" x14ac:dyDescent="0.25">
      <c r="A1797" s="35">
        <f t="shared" ref="A1797:A1860" si="169">K1797</f>
        <v>0</v>
      </c>
      <c r="B1797" s="8">
        <f t="shared" ref="B1797:B1860" si="170">J1797</f>
        <v>0</v>
      </c>
      <c r="C1797" s="8">
        <f t="shared" ref="C1797:C1860" si="171">L1797</f>
        <v>0</v>
      </c>
      <c r="D1797" s="38">
        <f t="shared" ref="D1797:D1860" si="172">SUM(A1797:C1797)+SUM(O1797:Q1797)</f>
        <v>1</v>
      </c>
      <c r="E1797" s="39">
        <f t="shared" ref="E1797:E1860" si="173">IF($D1797="","",COUNTIFS($F$4:$F$5000,$F1797,$D$4:$D$5000,"&gt;"&amp;$D1797))</f>
        <v>0</v>
      </c>
      <c r="M1797" s="8" t="str">
        <f>VLOOKUP(MONTH($J1797),Lookup!$A$2:$B$13,2,0)&amp;" "&amp;YEAR($J1797)</f>
        <v>Jan 1900</v>
      </c>
      <c r="N1797" s="34" t="str">
        <f t="shared" si="168"/>
        <v>1/1/9999</v>
      </c>
      <c r="O1797" s="8" t="str">
        <f>IF(ISERROR(VLOOKUP($I1797,Lookup!$H$2:$I$11,2,0)),"",VLOOKUP($I1797,Lookup!$H$2:$I$11,2,0))</f>
        <v/>
      </c>
      <c r="P1797" s="8">
        <f>COUNTIF(J$4:J1797,J1797)</f>
        <v>0</v>
      </c>
      <c r="Q1797" s="8">
        <f>COUNTIF(K$4:K1797,K1797)</f>
        <v>1</v>
      </c>
    </row>
    <row r="1798" spans="1:17" x14ac:dyDescent="0.25">
      <c r="A1798" s="35">
        <f t="shared" si="169"/>
        <v>0</v>
      </c>
      <c r="B1798" s="8">
        <f t="shared" si="170"/>
        <v>0</v>
      </c>
      <c r="C1798" s="8">
        <f t="shared" si="171"/>
        <v>0</v>
      </c>
      <c r="D1798" s="38">
        <f t="shared" si="172"/>
        <v>1</v>
      </c>
      <c r="E1798" s="39">
        <f t="shared" si="173"/>
        <v>0</v>
      </c>
      <c r="M1798" s="8" t="str">
        <f>VLOOKUP(MONTH($J1798),Lookup!$A$2:$B$13,2,0)&amp;" "&amp;YEAR($J1798)</f>
        <v>Jan 1900</v>
      </c>
      <c r="N1798" s="34" t="str">
        <f t="shared" si="168"/>
        <v>1/1/9999</v>
      </c>
      <c r="O1798" s="8" t="str">
        <f>IF(ISERROR(VLOOKUP($I1798,Lookup!$H$2:$I$11,2,0)),"",VLOOKUP($I1798,Lookup!$H$2:$I$11,2,0))</f>
        <v/>
      </c>
      <c r="P1798" s="8">
        <f>COUNTIF(J$4:J1798,J1798)</f>
        <v>0</v>
      </c>
      <c r="Q1798" s="8">
        <f>COUNTIF(K$4:K1798,K1798)</f>
        <v>1</v>
      </c>
    </row>
    <row r="1799" spans="1:17" x14ac:dyDescent="0.25">
      <c r="A1799" s="35">
        <f t="shared" si="169"/>
        <v>0</v>
      </c>
      <c r="B1799" s="8">
        <f t="shared" si="170"/>
        <v>0</v>
      </c>
      <c r="C1799" s="8">
        <f t="shared" si="171"/>
        <v>0</v>
      </c>
      <c r="D1799" s="38">
        <f t="shared" si="172"/>
        <v>1</v>
      </c>
      <c r="E1799" s="39">
        <f t="shared" si="173"/>
        <v>0</v>
      </c>
      <c r="M1799" s="8" t="str">
        <f>VLOOKUP(MONTH($J1799),Lookup!$A$2:$B$13,2,0)&amp;" "&amp;YEAR($J1799)</f>
        <v>Jan 1900</v>
      </c>
      <c r="N1799" s="34" t="str">
        <f t="shared" si="168"/>
        <v>1/1/9999</v>
      </c>
      <c r="O1799" s="8" t="str">
        <f>IF(ISERROR(VLOOKUP($I1799,Lookup!$H$2:$I$11,2,0)),"",VLOOKUP($I1799,Lookup!$H$2:$I$11,2,0))</f>
        <v/>
      </c>
      <c r="P1799" s="8">
        <f>COUNTIF(J$4:J1799,J1799)</f>
        <v>0</v>
      </c>
      <c r="Q1799" s="8">
        <f>COUNTIF(K$4:K1799,K1799)</f>
        <v>1</v>
      </c>
    </row>
    <row r="1800" spans="1:17" x14ac:dyDescent="0.25">
      <c r="A1800" s="35">
        <f t="shared" si="169"/>
        <v>0</v>
      </c>
      <c r="B1800" s="8">
        <f t="shared" si="170"/>
        <v>0</v>
      </c>
      <c r="C1800" s="8">
        <f t="shared" si="171"/>
        <v>0</v>
      </c>
      <c r="D1800" s="38">
        <f t="shared" si="172"/>
        <v>1</v>
      </c>
      <c r="E1800" s="39">
        <f t="shared" si="173"/>
        <v>0</v>
      </c>
      <c r="M1800" s="8" t="str">
        <f>VLOOKUP(MONTH($J1800),Lookup!$A$2:$B$13,2,0)&amp;" "&amp;YEAR($J1800)</f>
        <v>Jan 1900</v>
      </c>
      <c r="N1800" s="34" t="str">
        <f t="shared" si="168"/>
        <v>1/1/9999</v>
      </c>
      <c r="O1800" s="8" t="str">
        <f>IF(ISERROR(VLOOKUP($I1800,Lookup!$H$2:$I$11,2,0)),"",VLOOKUP($I1800,Lookup!$H$2:$I$11,2,0))</f>
        <v/>
      </c>
      <c r="P1800" s="8">
        <f>COUNTIF(J$4:J1800,J1800)</f>
        <v>0</v>
      </c>
      <c r="Q1800" s="8">
        <f>COUNTIF(K$4:K1800,K1800)</f>
        <v>1</v>
      </c>
    </row>
    <row r="1801" spans="1:17" x14ac:dyDescent="0.25">
      <c r="A1801" s="35">
        <f t="shared" si="169"/>
        <v>0</v>
      </c>
      <c r="B1801" s="8">
        <f t="shared" si="170"/>
        <v>0</v>
      </c>
      <c r="C1801" s="8">
        <f t="shared" si="171"/>
        <v>0</v>
      </c>
      <c r="D1801" s="38">
        <f t="shared" si="172"/>
        <v>1</v>
      </c>
      <c r="E1801" s="39">
        <f t="shared" si="173"/>
        <v>0</v>
      </c>
      <c r="M1801" s="8" t="str">
        <f>VLOOKUP(MONTH($J1801),Lookup!$A$2:$B$13,2,0)&amp;" "&amp;YEAR($J1801)</f>
        <v>Jan 1900</v>
      </c>
      <c r="N1801" s="34" t="str">
        <f t="shared" si="168"/>
        <v>1/1/9999</v>
      </c>
      <c r="O1801" s="8" t="str">
        <f>IF(ISERROR(VLOOKUP($I1801,Lookup!$H$2:$I$11,2,0)),"",VLOOKUP($I1801,Lookup!$H$2:$I$11,2,0))</f>
        <v/>
      </c>
      <c r="P1801" s="8">
        <f>COUNTIF(J$4:J1801,J1801)</f>
        <v>0</v>
      </c>
      <c r="Q1801" s="8">
        <f>COUNTIF(K$4:K1801,K1801)</f>
        <v>1</v>
      </c>
    </row>
    <row r="1802" spans="1:17" x14ac:dyDescent="0.25">
      <c r="A1802" s="35">
        <f t="shared" si="169"/>
        <v>0</v>
      </c>
      <c r="B1802" s="8">
        <f t="shared" si="170"/>
        <v>0</v>
      </c>
      <c r="C1802" s="8">
        <f t="shared" si="171"/>
        <v>0</v>
      </c>
      <c r="D1802" s="38">
        <f t="shared" si="172"/>
        <v>1</v>
      </c>
      <c r="E1802" s="39">
        <f t="shared" si="173"/>
        <v>0</v>
      </c>
      <c r="M1802" s="8" t="str">
        <f>VLOOKUP(MONTH($J1802),Lookup!$A$2:$B$13,2,0)&amp;" "&amp;YEAR($J1802)</f>
        <v>Jan 1900</v>
      </c>
      <c r="N1802" s="34" t="str">
        <f t="shared" si="168"/>
        <v>1/1/9999</v>
      </c>
      <c r="O1802" s="8" t="str">
        <f>IF(ISERROR(VLOOKUP($I1802,Lookup!$H$2:$I$11,2,0)),"",VLOOKUP($I1802,Lookup!$H$2:$I$11,2,0))</f>
        <v/>
      </c>
      <c r="P1802" s="8">
        <f>COUNTIF(J$4:J1802,J1802)</f>
        <v>0</v>
      </c>
      <c r="Q1802" s="8">
        <f>COUNTIF(K$4:K1802,K1802)</f>
        <v>1</v>
      </c>
    </row>
    <row r="1803" spans="1:17" x14ac:dyDescent="0.25">
      <c r="A1803" s="35">
        <f t="shared" si="169"/>
        <v>0</v>
      </c>
      <c r="B1803" s="8">
        <f t="shared" si="170"/>
        <v>0</v>
      </c>
      <c r="C1803" s="8">
        <f t="shared" si="171"/>
        <v>0</v>
      </c>
      <c r="D1803" s="38">
        <f t="shared" si="172"/>
        <v>1</v>
      </c>
      <c r="E1803" s="39">
        <f t="shared" si="173"/>
        <v>0</v>
      </c>
      <c r="M1803" s="8" t="str">
        <f>VLOOKUP(MONTH($J1803),Lookup!$A$2:$B$13,2,0)&amp;" "&amp;YEAR($J1803)</f>
        <v>Jan 1900</v>
      </c>
      <c r="N1803" s="34" t="str">
        <f t="shared" si="168"/>
        <v>1/1/9999</v>
      </c>
      <c r="O1803" s="8" t="str">
        <f>IF(ISERROR(VLOOKUP($I1803,Lookup!$H$2:$I$11,2,0)),"",VLOOKUP($I1803,Lookup!$H$2:$I$11,2,0))</f>
        <v/>
      </c>
      <c r="P1803" s="8">
        <f>COUNTIF(J$4:J1803,J1803)</f>
        <v>0</v>
      </c>
      <c r="Q1803" s="8">
        <f>COUNTIF(K$4:K1803,K1803)</f>
        <v>1</v>
      </c>
    </row>
    <row r="1804" spans="1:17" x14ac:dyDescent="0.25">
      <c r="A1804" s="35">
        <f t="shared" si="169"/>
        <v>0</v>
      </c>
      <c r="B1804" s="8">
        <f t="shared" si="170"/>
        <v>0</v>
      </c>
      <c r="C1804" s="8">
        <f t="shared" si="171"/>
        <v>0</v>
      </c>
      <c r="D1804" s="38">
        <f t="shared" si="172"/>
        <v>1</v>
      </c>
      <c r="E1804" s="39">
        <f t="shared" si="173"/>
        <v>0</v>
      </c>
      <c r="M1804" s="8" t="str">
        <f>VLOOKUP(MONTH($J1804),Lookup!$A$2:$B$13,2,0)&amp;" "&amp;YEAR($J1804)</f>
        <v>Jan 1900</v>
      </c>
      <c r="N1804" s="34" t="str">
        <f t="shared" si="168"/>
        <v>1/1/9999</v>
      </c>
      <c r="O1804" s="8" t="str">
        <f>IF(ISERROR(VLOOKUP($I1804,Lookup!$H$2:$I$11,2,0)),"",VLOOKUP($I1804,Lookup!$H$2:$I$11,2,0))</f>
        <v/>
      </c>
      <c r="P1804" s="8">
        <f>COUNTIF(J$4:J1804,J1804)</f>
        <v>0</v>
      </c>
      <c r="Q1804" s="8">
        <f>COUNTIF(K$4:K1804,K1804)</f>
        <v>1</v>
      </c>
    </row>
    <row r="1805" spans="1:17" x14ac:dyDescent="0.25">
      <c r="A1805" s="35">
        <f t="shared" si="169"/>
        <v>0</v>
      </c>
      <c r="B1805" s="8">
        <f t="shared" si="170"/>
        <v>0</v>
      </c>
      <c r="C1805" s="8">
        <f t="shared" si="171"/>
        <v>0</v>
      </c>
      <c r="D1805" s="38">
        <f t="shared" si="172"/>
        <v>1</v>
      </c>
      <c r="E1805" s="39">
        <f t="shared" si="173"/>
        <v>0</v>
      </c>
      <c r="M1805" s="8" t="str">
        <f>VLOOKUP(MONTH($J1805),Lookup!$A$2:$B$13,2,0)&amp;" "&amp;YEAR($J1805)</f>
        <v>Jan 1900</v>
      </c>
      <c r="N1805" s="34" t="str">
        <f t="shared" si="168"/>
        <v>1/1/9999</v>
      </c>
      <c r="O1805" s="8" t="str">
        <f>IF(ISERROR(VLOOKUP($I1805,Lookup!$H$2:$I$11,2,0)),"",VLOOKUP($I1805,Lookup!$H$2:$I$11,2,0))</f>
        <v/>
      </c>
      <c r="P1805" s="8">
        <f>COUNTIF(J$4:J1805,J1805)</f>
        <v>0</v>
      </c>
      <c r="Q1805" s="8">
        <f>COUNTIF(K$4:K1805,K1805)</f>
        <v>1</v>
      </c>
    </row>
    <row r="1806" spans="1:17" x14ac:dyDescent="0.25">
      <c r="A1806" s="35">
        <f t="shared" si="169"/>
        <v>0</v>
      </c>
      <c r="B1806" s="8">
        <f t="shared" si="170"/>
        <v>0</v>
      </c>
      <c r="C1806" s="8">
        <f t="shared" si="171"/>
        <v>0</v>
      </c>
      <c r="D1806" s="38">
        <f t="shared" si="172"/>
        <v>1</v>
      </c>
      <c r="E1806" s="39">
        <f t="shared" si="173"/>
        <v>0</v>
      </c>
      <c r="M1806" s="8" t="str">
        <f>VLOOKUP(MONTH($J1806),Lookup!$A$2:$B$13,2,0)&amp;" "&amp;YEAR($J1806)</f>
        <v>Jan 1900</v>
      </c>
      <c r="N1806" s="34" t="str">
        <f t="shared" si="168"/>
        <v>1/1/9999</v>
      </c>
      <c r="O1806" s="8" t="str">
        <f>IF(ISERROR(VLOOKUP($I1806,Lookup!$H$2:$I$11,2,0)),"",VLOOKUP($I1806,Lookup!$H$2:$I$11,2,0))</f>
        <v/>
      </c>
      <c r="P1806" s="8">
        <f>COUNTIF(J$4:J1806,J1806)</f>
        <v>0</v>
      </c>
      <c r="Q1806" s="8">
        <f>COUNTIF(K$4:K1806,K1806)</f>
        <v>1</v>
      </c>
    </row>
    <row r="1807" spans="1:17" x14ac:dyDescent="0.25">
      <c r="A1807" s="35">
        <f t="shared" si="169"/>
        <v>0</v>
      </c>
      <c r="B1807" s="8">
        <f t="shared" si="170"/>
        <v>0</v>
      </c>
      <c r="C1807" s="8">
        <f t="shared" si="171"/>
        <v>0</v>
      </c>
      <c r="D1807" s="38">
        <f t="shared" si="172"/>
        <v>1</v>
      </c>
      <c r="E1807" s="39">
        <f t="shared" si="173"/>
        <v>0</v>
      </c>
      <c r="M1807" s="8" t="str">
        <f>VLOOKUP(MONTH($J1807),Lookup!$A$2:$B$13,2,0)&amp;" "&amp;YEAR($J1807)</f>
        <v>Jan 1900</v>
      </c>
      <c r="N1807" s="34" t="str">
        <f t="shared" si="168"/>
        <v>1/1/9999</v>
      </c>
      <c r="O1807" s="8" t="str">
        <f>IF(ISERROR(VLOOKUP($I1807,Lookup!$H$2:$I$11,2,0)),"",VLOOKUP($I1807,Lookup!$H$2:$I$11,2,0))</f>
        <v/>
      </c>
      <c r="P1807" s="8">
        <f>COUNTIF(J$4:J1807,J1807)</f>
        <v>0</v>
      </c>
      <c r="Q1807" s="8">
        <f>COUNTIF(K$4:K1807,K1807)</f>
        <v>1</v>
      </c>
    </row>
    <row r="1808" spans="1:17" x14ac:dyDescent="0.25">
      <c r="A1808" s="35">
        <f t="shared" si="169"/>
        <v>0</v>
      </c>
      <c r="B1808" s="8">
        <f t="shared" si="170"/>
        <v>0</v>
      </c>
      <c r="C1808" s="8">
        <f t="shared" si="171"/>
        <v>0</v>
      </c>
      <c r="D1808" s="38">
        <f t="shared" si="172"/>
        <v>1</v>
      </c>
      <c r="E1808" s="39">
        <f t="shared" si="173"/>
        <v>0</v>
      </c>
      <c r="M1808" s="8" t="str">
        <f>VLOOKUP(MONTH($J1808),Lookup!$A$2:$B$13,2,0)&amp;" "&amp;YEAR($J1808)</f>
        <v>Jan 1900</v>
      </c>
      <c r="N1808" s="34" t="str">
        <f t="shared" si="168"/>
        <v>1/1/9999</v>
      </c>
      <c r="O1808" s="8" t="str">
        <f>IF(ISERROR(VLOOKUP($I1808,Lookup!$H$2:$I$11,2,0)),"",VLOOKUP($I1808,Lookup!$H$2:$I$11,2,0))</f>
        <v/>
      </c>
      <c r="P1808" s="8">
        <f>COUNTIF(J$4:J1808,J1808)</f>
        <v>0</v>
      </c>
      <c r="Q1808" s="8">
        <f>COUNTIF(K$4:K1808,K1808)</f>
        <v>1</v>
      </c>
    </row>
    <row r="1809" spans="1:17" x14ac:dyDescent="0.25">
      <c r="A1809" s="35">
        <f t="shared" si="169"/>
        <v>0</v>
      </c>
      <c r="B1809" s="8">
        <f t="shared" si="170"/>
        <v>0</v>
      </c>
      <c r="C1809" s="8">
        <f t="shared" si="171"/>
        <v>0</v>
      </c>
      <c r="D1809" s="38">
        <f t="shared" si="172"/>
        <v>1</v>
      </c>
      <c r="E1809" s="39">
        <f t="shared" si="173"/>
        <v>0</v>
      </c>
      <c r="M1809" s="8" t="str">
        <f>VLOOKUP(MONTH($J1809),Lookup!$A$2:$B$13,2,0)&amp;" "&amp;YEAR($J1809)</f>
        <v>Jan 1900</v>
      </c>
      <c r="N1809" s="34" t="str">
        <f t="shared" si="168"/>
        <v>1/1/9999</v>
      </c>
      <c r="O1809" s="8" t="str">
        <f>IF(ISERROR(VLOOKUP($I1809,Lookup!$H$2:$I$11,2,0)),"",VLOOKUP($I1809,Lookup!$H$2:$I$11,2,0))</f>
        <v/>
      </c>
      <c r="P1809" s="8">
        <f>COUNTIF(J$4:J1809,J1809)</f>
        <v>0</v>
      </c>
      <c r="Q1809" s="8">
        <f>COUNTIF(K$4:K1809,K1809)</f>
        <v>1</v>
      </c>
    </row>
    <row r="1810" spans="1:17" x14ac:dyDescent="0.25">
      <c r="A1810" s="35">
        <f t="shared" si="169"/>
        <v>0</v>
      </c>
      <c r="B1810" s="8">
        <f t="shared" si="170"/>
        <v>0</v>
      </c>
      <c r="C1810" s="8">
        <f t="shared" si="171"/>
        <v>0</v>
      </c>
      <c r="D1810" s="38">
        <f t="shared" si="172"/>
        <v>1</v>
      </c>
      <c r="E1810" s="39">
        <f t="shared" si="173"/>
        <v>0</v>
      </c>
      <c r="M1810" s="8" t="str">
        <f>VLOOKUP(MONTH($J1810),Lookup!$A$2:$B$13,2,0)&amp;" "&amp;YEAR($J1810)</f>
        <v>Jan 1900</v>
      </c>
      <c r="N1810" s="34" t="str">
        <f t="shared" si="168"/>
        <v>1/1/9999</v>
      </c>
      <c r="O1810" s="8" t="str">
        <f>IF(ISERROR(VLOOKUP($I1810,Lookup!$H$2:$I$11,2,0)),"",VLOOKUP($I1810,Lookup!$H$2:$I$11,2,0))</f>
        <v/>
      </c>
      <c r="P1810" s="8">
        <f>COUNTIF(J$4:J1810,J1810)</f>
        <v>0</v>
      </c>
      <c r="Q1810" s="8">
        <f>COUNTIF(K$4:K1810,K1810)</f>
        <v>1</v>
      </c>
    </row>
    <row r="1811" spans="1:17" x14ac:dyDescent="0.25">
      <c r="A1811" s="35">
        <f t="shared" si="169"/>
        <v>0</v>
      </c>
      <c r="B1811" s="8">
        <f t="shared" si="170"/>
        <v>0</v>
      </c>
      <c r="C1811" s="8">
        <f t="shared" si="171"/>
        <v>0</v>
      </c>
      <c r="D1811" s="38">
        <f t="shared" si="172"/>
        <v>1</v>
      </c>
      <c r="E1811" s="39">
        <f t="shared" si="173"/>
        <v>0</v>
      </c>
      <c r="M1811" s="8" t="str">
        <f>VLOOKUP(MONTH($J1811),Lookup!$A$2:$B$13,2,0)&amp;" "&amp;YEAR($J1811)</f>
        <v>Jan 1900</v>
      </c>
      <c r="N1811" s="34" t="str">
        <f t="shared" si="168"/>
        <v>1/1/9999</v>
      </c>
      <c r="O1811" s="8" t="str">
        <f>IF(ISERROR(VLOOKUP($I1811,Lookup!$H$2:$I$11,2,0)),"",VLOOKUP($I1811,Lookup!$H$2:$I$11,2,0))</f>
        <v/>
      </c>
      <c r="P1811" s="8">
        <f>COUNTIF(J$4:J1811,J1811)</f>
        <v>0</v>
      </c>
      <c r="Q1811" s="8">
        <f>COUNTIF(K$4:K1811,K1811)</f>
        <v>1</v>
      </c>
    </row>
    <row r="1812" spans="1:17" x14ac:dyDescent="0.25">
      <c r="A1812" s="35">
        <f t="shared" si="169"/>
        <v>0</v>
      </c>
      <c r="B1812" s="8">
        <f t="shared" si="170"/>
        <v>0</v>
      </c>
      <c r="C1812" s="8">
        <f t="shared" si="171"/>
        <v>0</v>
      </c>
      <c r="D1812" s="38">
        <f t="shared" si="172"/>
        <v>1</v>
      </c>
      <c r="E1812" s="39">
        <f t="shared" si="173"/>
        <v>0</v>
      </c>
      <c r="M1812" s="8" t="str">
        <f>VLOOKUP(MONTH($J1812),Lookup!$A$2:$B$13,2,0)&amp;" "&amp;YEAR($J1812)</f>
        <v>Jan 1900</v>
      </c>
      <c r="N1812" s="34" t="str">
        <f t="shared" si="168"/>
        <v>1/1/9999</v>
      </c>
      <c r="O1812" s="8" t="str">
        <f>IF(ISERROR(VLOOKUP($I1812,Lookup!$H$2:$I$11,2,0)),"",VLOOKUP($I1812,Lookup!$H$2:$I$11,2,0))</f>
        <v/>
      </c>
      <c r="P1812" s="8">
        <f>COUNTIF(J$4:J1812,J1812)</f>
        <v>0</v>
      </c>
      <c r="Q1812" s="8">
        <f>COUNTIF(K$4:K1812,K1812)</f>
        <v>1</v>
      </c>
    </row>
    <row r="1813" spans="1:17" x14ac:dyDescent="0.25">
      <c r="A1813" s="35">
        <f t="shared" si="169"/>
        <v>0</v>
      </c>
      <c r="B1813" s="8">
        <f t="shared" si="170"/>
        <v>0</v>
      </c>
      <c r="C1813" s="8">
        <f t="shared" si="171"/>
        <v>0</v>
      </c>
      <c r="D1813" s="38">
        <f t="shared" si="172"/>
        <v>1</v>
      </c>
      <c r="E1813" s="39">
        <f t="shared" si="173"/>
        <v>0</v>
      </c>
      <c r="M1813" s="8" t="str">
        <f>VLOOKUP(MONTH($J1813),Lookup!$A$2:$B$13,2,0)&amp;" "&amp;YEAR($J1813)</f>
        <v>Jan 1900</v>
      </c>
      <c r="N1813" s="34" t="str">
        <f t="shared" si="168"/>
        <v>1/1/9999</v>
      </c>
      <c r="O1813" s="8" t="str">
        <f>IF(ISERROR(VLOOKUP($I1813,Lookup!$H$2:$I$11,2,0)),"",VLOOKUP($I1813,Lookup!$H$2:$I$11,2,0))</f>
        <v/>
      </c>
      <c r="P1813" s="8">
        <f>COUNTIF(J$4:J1813,J1813)</f>
        <v>0</v>
      </c>
      <c r="Q1813" s="8">
        <f>COUNTIF(K$4:K1813,K1813)</f>
        <v>1</v>
      </c>
    </row>
    <row r="1814" spans="1:17" x14ac:dyDescent="0.25">
      <c r="A1814" s="35">
        <f t="shared" si="169"/>
        <v>0</v>
      </c>
      <c r="B1814" s="8">
        <f t="shared" si="170"/>
        <v>0</v>
      </c>
      <c r="C1814" s="8">
        <f t="shared" si="171"/>
        <v>0</v>
      </c>
      <c r="D1814" s="38">
        <f t="shared" si="172"/>
        <v>1</v>
      </c>
      <c r="E1814" s="39">
        <f t="shared" si="173"/>
        <v>0</v>
      </c>
      <c r="M1814" s="8" t="str">
        <f>VLOOKUP(MONTH($J1814),Lookup!$A$2:$B$13,2,0)&amp;" "&amp;YEAR($J1814)</f>
        <v>Jan 1900</v>
      </c>
      <c r="N1814" s="34" t="str">
        <f t="shared" si="168"/>
        <v>1/1/9999</v>
      </c>
      <c r="O1814" s="8" t="str">
        <f>IF(ISERROR(VLOOKUP($I1814,Lookup!$H$2:$I$11,2,0)),"",VLOOKUP($I1814,Lookup!$H$2:$I$11,2,0))</f>
        <v/>
      </c>
      <c r="P1814" s="8">
        <f>COUNTIF(J$4:J1814,J1814)</f>
        <v>0</v>
      </c>
      <c r="Q1814" s="8">
        <f>COUNTIF(K$4:K1814,K1814)</f>
        <v>1</v>
      </c>
    </row>
    <row r="1815" spans="1:17" x14ac:dyDescent="0.25">
      <c r="A1815" s="35">
        <f t="shared" si="169"/>
        <v>0</v>
      </c>
      <c r="B1815" s="8">
        <f t="shared" si="170"/>
        <v>0</v>
      </c>
      <c r="C1815" s="8">
        <f t="shared" si="171"/>
        <v>0</v>
      </c>
      <c r="D1815" s="38">
        <f t="shared" si="172"/>
        <v>1</v>
      </c>
      <c r="E1815" s="39">
        <f t="shared" si="173"/>
        <v>0</v>
      </c>
      <c r="M1815" s="8" t="str">
        <f>VLOOKUP(MONTH($J1815),Lookup!$A$2:$B$13,2,0)&amp;" "&amp;YEAR($J1815)</f>
        <v>Jan 1900</v>
      </c>
      <c r="N1815" s="34" t="str">
        <f t="shared" si="168"/>
        <v>1/1/9999</v>
      </c>
      <c r="O1815" s="8" t="str">
        <f>IF(ISERROR(VLOOKUP($I1815,Lookup!$H$2:$I$11,2,0)),"",VLOOKUP($I1815,Lookup!$H$2:$I$11,2,0))</f>
        <v/>
      </c>
      <c r="P1815" s="8">
        <f>COUNTIF(J$4:J1815,J1815)</f>
        <v>0</v>
      </c>
      <c r="Q1815" s="8">
        <f>COUNTIF(K$4:K1815,K1815)</f>
        <v>1</v>
      </c>
    </row>
    <row r="1816" spans="1:17" x14ac:dyDescent="0.25">
      <c r="A1816" s="35">
        <f t="shared" si="169"/>
        <v>0</v>
      </c>
      <c r="B1816" s="8">
        <f t="shared" si="170"/>
        <v>0</v>
      </c>
      <c r="C1816" s="8">
        <f t="shared" si="171"/>
        <v>0</v>
      </c>
      <c r="D1816" s="38">
        <f t="shared" si="172"/>
        <v>1</v>
      </c>
      <c r="E1816" s="39">
        <f t="shared" si="173"/>
        <v>0</v>
      </c>
      <c r="M1816" s="8" t="str">
        <f>VLOOKUP(MONTH($J1816),Lookup!$A$2:$B$13,2,0)&amp;" "&amp;YEAR($J1816)</f>
        <v>Jan 1900</v>
      </c>
      <c r="N1816" s="34" t="str">
        <f t="shared" si="168"/>
        <v>1/1/9999</v>
      </c>
      <c r="O1816" s="8" t="str">
        <f>IF(ISERROR(VLOOKUP($I1816,Lookup!$H$2:$I$11,2,0)),"",VLOOKUP($I1816,Lookup!$H$2:$I$11,2,0))</f>
        <v/>
      </c>
      <c r="P1816" s="8">
        <f>COUNTIF(J$4:J1816,J1816)</f>
        <v>0</v>
      </c>
      <c r="Q1816" s="8">
        <f>COUNTIF(K$4:K1816,K1816)</f>
        <v>1</v>
      </c>
    </row>
    <row r="1817" spans="1:17" x14ac:dyDescent="0.25">
      <c r="A1817" s="35">
        <f t="shared" si="169"/>
        <v>0</v>
      </c>
      <c r="B1817" s="8">
        <f t="shared" si="170"/>
        <v>0</v>
      </c>
      <c r="C1817" s="8">
        <f t="shared" si="171"/>
        <v>0</v>
      </c>
      <c r="D1817" s="38">
        <f t="shared" si="172"/>
        <v>1</v>
      </c>
      <c r="E1817" s="39">
        <f t="shared" si="173"/>
        <v>0</v>
      </c>
      <c r="M1817" s="8" t="str">
        <f>VLOOKUP(MONTH($J1817),Lookup!$A$2:$B$13,2,0)&amp;" "&amp;YEAR($J1817)</f>
        <v>Jan 1900</v>
      </c>
      <c r="N1817" s="34" t="str">
        <f t="shared" si="168"/>
        <v>1/1/9999</v>
      </c>
      <c r="O1817" s="8" t="str">
        <f>IF(ISERROR(VLOOKUP($I1817,Lookup!$H$2:$I$11,2,0)),"",VLOOKUP($I1817,Lookup!$H$2:$I$11,2,0))</f>
        <v/>
      </c>
      <c r="P1817" s="8">
        <f>COUNTIF(J$4:J1817,J1817)</f>
        <v>0</v>
      </c>
      <c r="Q1817" s="8">
        <f>COUNTIF(K$4:K1817,K1817)</f>
        <v>1</v>
      </c>
    </row>
    <row r="1818" spans="1:17" x14ac:dyDescent="0.25">
      <c r="A1818" s="35">
        <f t="shared" si="169"/>
        <v>0</v>
      </c>
      <c r="B1818" s="8">
        <f t="shared" si="170"/>
        <v>0</v>
      </c>
      <c r="C1818" s="8">
        <f t="shared" si="171"/>
        <v>0</v>
      </c>
      <c r="D1818" s="38">
        <f t="shared" si="172"/>
        <v>1</v>
      </c>
      <c r="E1818" s="39">
        <f t="shared" si="173"/>
        <v>0</v>
      </c>
      <c r="M1818" s="8" t="str">
        <f>VLOOKUP(MONTH($J1818),Lookup!$A$2:$B$13,2,0)&amp;" "&amp;YEAR($J1818)</f>
        <v>Jan 1900</v>
      </c>
      <c r="N1818" s="34" t="str">
        <f t="shared" si="168"/>
        <v>1/1/9999</v>
      </c>
      <c r="O1818" s="8" t="str">
        <f>IF(ISERROR(VLOOKUP($I1818,Lookup!$H$2:$I$11,2,0)),"",VLOOKUP($I1818,Lookup!$H$2:$I$11,2,0))</f>
        <v/>
      </c>
      <c r="P1818" s="8">
        <f>COUNTIF(J$4:J1818,J1818)</f>
        <v>0</v>
      </c>
      <c r="Q1818" s="8">
        <f>COUNTIF(K$4:K1818,K1818)</f>
        <v>1</v>
      </c>
    </row>
    <row r="1819" spans="1:17" x14ac:dyDescent="0.25">
      <c r="A1819" s="35">
        <f t="shared" si="169"/>
        <v>0</v>
      </c>
      <c r="B1819" s="8">
        <f t="shared" si="170"/>
        <v>0</v>
      </c>
      <c r="C1819" s="8">
        <f t="shared" si="171"/>
        <v>0</v>
      </c>
      <c r="D1819" s="38">
        <f t="shared" si="172"/>
        <v>1</v>
      </c>
      <c r="E1819" s="39">
        <f t="shared" si="173"/>
        <v>0</v>
      </c>
      <c r="M1819" s="8" t="str">
        <f>VLOOKUP(MONTH($J1819),Lookup!$A$2:$B$13,2,0)&amp;" "&amp;YEAR($J1819)</f>
        <v>Jan 1900</v>
      </c>
      <c r="N1819" s="34" t="str">
        <f t="shared" si="168"/>
        <v>1/1/9999</v>
      </c>
      <c r="O1819" s="8" t="str">
        <f>IF(ISERROR(VLOOKUP($I1819,Lookup!$H$2:$I$11,2,0)),"",VLOOKUP($I1819,Lookup!$H$2:$I$11,2,0))</f>
        <v/>
      </c>
      <c r="P1819" s="8">
        <f>COUNTIF(J$4:J1819,J1819)</f>
        <v>0</v>
      </c>
      <c r="Q1819" s="8">
        <f>COUNTIF(K$4:K1819,K1819)</f>
        <v>1</v>
      </c>
    </row>
    <row r="1820" spans="1:17" x14ac:dyDescent="0.25">
      <c r="A1820" s="35">
        <f t="shared" si="169"/>
        <v>0</v>
      </c>
      <c r="B1820" s="8">
        <f t="shared" si="170"/>
        <v>0</v>
      </c>
      <c r="C1820" s="8">
        <f t="shared" si="171"/>
        <v>0</v>
      </c>
      <c r="D1820" s="38">
        <f t="shared" si="172"/>
        <v>1</v>
      </c>
      <c r="E1820" s="39">
        <f t="shared" si="173"/>
        <v>0</v>
      </c>
      <c r="M1820" s="8" t="str">
        <f>VLOOKUP(MONTH($J1820),Lookup!$A$2:$B$13,2,0)&amp;" "&amp;YEAR($J1820)</f>
        <v>Jan 1900</v>
      </c>
      <c r="N1820" s="34" t="str">
        <f t="shared" si="168"/>
        <v>1/1/9999</v>
      </c>
      <c r="O1820" s="8" t="str">
        <f>IF(ISERROR(VLOOKUP($I1820,Lookup!$H$2:$I$11,2,0)),"",VLOOKUP($I1820,Lookup!$H$2:$I$11,2,0))</f>
        <v/>
      </c>
      <c r="P1820" s="8">
        <f>COUNTIF(J$4:J1820,J1820)</f>
        <v>0</v>
      </c>
      <c r="Q1820" s="8">
        <f>COUNTIF(K$4:K1820,K1820)</f>
        <v>1</v>
      </c>
    </row>
    <row r="1821" spans="1:17" x14ac:dyDescent="0.25">
      <c r="A1821" s="35">
        <f t="shared" si="169"/>
        <v>0</v>
      </c>
      <c r="B1821" s="8">
        <f t="shared" si="170"/>
        <v>0</v>
      </c>
      <c r="C1821" s="8">
        <f t="shared" si="171"/>
        <v>0</v>
      </c>
      <c r="D1821" s="38">
        <f t="shared" si="172"/>
        <v>1</v>
      </c>
      <c r="E1821" s="39">
        <f t="shared" si="173"/>
        <v>0</v>
      </c>
      <c r="M1821" s="8" t="str">
        <f>VLOOKUP(MONTH($J1821),Lookup!$A$2:$B$13,2,0)&amp;" "&amp;YEAR($J1821)</f>
        <v>Jan 1900</v>
      </c>
      <c r="N1821" s="34" t="str">
        <f t="shared" si="168"/>
        <v>1/1/9999</v>
      </c>
      <c r="O1821" s="8" t="str">
        <f>IF(ISERROR(VLOOKUP($I1821,Lookup!$H$2:$I$11,2,0)),"",VLOOKUP($I1821,Lookup!$H$2:$I$11,2,0))</f>
        <v/>
      </c>
      <c r="P1821" s="8">
        <f>COUNTIF(J$4:J1821,J1821)</f>
        <v>0</v>
      </c>
      <c r="Q1821" s="8">
        <f>COUNTIF(K$4:K1821,K1821)</f>
        <v>1</v>
      </c>
    </row>
    <row r="1822" spans="1:17" x14ac:dyDescent="0.25">
      <c r="A1822" s="35">
        <f t="shared" si="169"/>
        <v>0</v>
      </c>
      <c r="B1822" s="8">
        <f t="shared" si="170"/>
        <v>0</v>
      </c>
      <c r="C1822" s="8">
        <f t="shared" si="171"/>
        <v>0</v>
      </c>
      <c r="D1822" s="38">
        <f t="shared" si="172"/>
        <v>1</v>
      </c>
      <c r="E1822" s="39">
        <f t="shared" si="173"/>
        <v>0</v>
      </c>
      <c r="M1822" s="8" t="str">
        <f>VLOOKUP(MONTH($J1822),Lookup!$A$2:$B$13,2,0)&amp;" "&amp;YEAR($J1822)</f>
        <v>Jan 1900</v>
      </c>
      <c r="N1822" s="34" t="str">
        <f t="shared" si="168"/>
        <v>1/1/9999</v>
      </c>
      <c r="O1822" s="8" t="str">
        <f>IF(ISERROR(VLOOKUP($I1822,Lookup!$H$2:$I$11,2,0)),"",VLOOKUP($I1822,Lookup!$H$2:$I$11,2,0))</f>
        <v/>
      </c>
      <c r="P1822" s="8">
        <f>COUNTIF(J$4:J1822,J1822)</f>
        <v>0</v>
      </c>
      <c r="Q1822" s="8">
        <f>COUNTIF(K$4:K1822,K1822)</f>
        <v>1</v>
      </c>
    </row>
    <row r="1823" spans="1:17" x14ac:dyDescent="0.25">
      <c r="A1823" s="35">
        <f t="shared" si="169"/>
        <v>0</v>
      </c>
      <c r="B1823" s="8">
        <f t="shared" si="170"/>
        <v>0</v>
      </c>
      <c r="C1823" s="8">
        <f t="shared" si="171"/>
        <v>0</v>
      </c>
      <c r="D1823" s="38">
        <f t="shared" si="172"/>
        <v>1</v>
      </c>
      <c r="E1823" s="39">
        <f t="shared" si="173"/>
        <v>0</v>
      </c>
      <c r="M1823" s="8" t="str">
        <f>VLOOKUP(MONTH($J1823),Lookup!$A$2:$B$13,2,0)&amp;" "&amp;YEAR($J1823)</f>
        <v>Jan 1900</v>
      </c>
      <c r="N1823" s="34" t="str">
        <f t="shared" si="168"/>
        <v>1/1/9999</v>
      </c>
      <c r="O1823" s="8" t="str">
        <f>IF(ISERROR(VLOOKUP($I1823,Lookup!$H$2:$I$11,2,0)),"",VLOOKUP($I1823,Lookup!$H$2:$I$11,2,0))</f>
        <v/>
      </c>
      <c r="P1823" s="8">
        <f>COUNTIF(J$4:J1823,J1823)</f>
        <v>0</v>
      </c>
      <c r="Q1823" s="8">
        <f>COUNTIF(K$4:K1823,K1823)</f>
        <v>1</v>
      </c>
    </row>
    <row r="1824" spans="1:17" x14ac:dyDescent="0.25">
      <c r="A1824" s="35">
        <f t="shared" si="169"/>
        <v>0</v>
      </c>
      <c r="B1824" s="8">
        <f t="shared" si="170"/>
        <v>0</v>
      </c>
      <c r="C1824" s="8">
        <f t="shared" si="171"/>
        <v>0</v>
      </c>
      <c r="D1824" s="38">
        <f t="shared" si="172"/>
        <v>1</v>
      </c>
      <c r="E1824" s="39">
        <f t="shared" si="173"/>
        <v>0</v>
      </c>
      <c r="M1824" s="8" t="str">
        <f>VLOOKUP(MONTH($J1824),Lookup!$A$2:$B$13,2,0)&amp;" "&amp;YEAR($J1824)</f>
        <v>Jan 1900</v>
      </c>
      <c r="N1824" s="34" t="str">
        <f t="shared" si="168"/>
        <v>1/1/9999</v>
      </c>
      <c r="O1824" s="8" t="str">
        <f>IF(ISERROR(VLOOKUP($I1824,Lookup!$H$2:$I$11,2,0)),"",VLOOKUP($I1824,Lookup!$H$2:$I$11,2,0))</f>
        <v/>
      </c>
      <c r="P1824" s="8">
        <f>COUNTIF(J$4:J1824,J1824)</f>
        <v>0</v>
      </c>
      <c r="Q1824" s="8">
        <f>COUNTIF(K$4:K1824,K1824)</f>
        <v>1</v>
      </c>
    </row>
    <row r="1825" spans="1:17" x14ac:dyDescent="0.25">
      <c r="A1825" s="35">
        <f t="shared" si="169"/>
        <v>0</v>
      </c>
      <c r="B1825" s="8">
        <f t="shared" si="170"/>
        <v>0</v>
      </c>
      <c r="C1825" s="8">
        <f t="shared" si="171"/>
        <v>0</v>
      </c>
      <c r="D1825" s="38">
        <f t="shared" si="172"/>
        <v>1</v>
      </c>
      <c r="E1825" s="39">
        <f t="shared" si="173"/>
        <v>0</v>
      </c>
      <c r="M1825" s="8" t="str">
        <f>VLOOKUP(MONTH($J1825),Lookup!$A$2:$B$13,2,0)&amp;" "&amp;YEAR($J1825)</f>
        <v>Jan 1900</v>
      </c>
      <c r="N1825" s="34" t="str">
        <f t="shared" si="168"/>
        <v>1/1/9999</v>
      </c>
      <c r="O1825" s="8" t="str">
        <f>IF(ISERROR(VLOOKUP($I1825,Lookup!$H$2:$I$11,2,0)),"",VLOOKUP($I1825,Lookup!$H$2:$I$11,2,0))</f>
        <v/>
      </c>
      <c r="P1825" s="8">
        <f>COUNTIF(J$4:J1825,J1825)</f>
        <v>0</v>
      </c>
      <c r="Q1825" s="8">
        <f>COUNTIF(K$4:K1825,K1825)</f>
        <v>1</v>
      </c>
    </row>
    <row r="1826" spans="1:17" x14ac:dyDescent="0.25">
      <c r="A1826" s="35">
        <f t="shared" si="169"/>
        <v>0</v>
      </c>
      <c r="B1826" s="8">
        <f t="shared" si="170"/>
        <v>0</v>
      </c>
      <c r="C1826" s="8">
        <f t="shared" si="171"/>
        <v>0</v>
      </c>
      <c r="D1826" s="38">
        <f t="shared" si="172"/>
        <v>1</v>
      </c>
      <c r="E1826" s="39">
        <f t="shared" si="173"/>
        <v>0</v>
      </c>
      <c r="M1826" s="8" t="str">
        <f>VLOOKUP(MONTH($J1826),Lookup!$A$2:$B$13,2,0)&amp;" "&amp;YEAR($J1826)</f>
        <v>Jan 1900</v>
      </c>
      <c r="N1826" s="34" t="str">
        <f t="shared" si="168"/>
        <v>1/1/9999</v>
      </c>
      <c r="O1826" s="8" t="str">
        <f>IF(ISERROR(VLOOKUP($I1826,Lookup!$H$2:$I$11,2,0)),"",VLOOKUP($I1826,Lookup!$H$2:$I$11,2,0))</f>
        <v/>
      </c>
      <c r="P1826" s="8">
        <f>COUNTIF(J$4:J1826,J1826)</f>
        <v>0</v>
      </c>
      <c r="Q1826" s="8">
        <f>COUNTIF(K$4:K1826,K1826)</f>
        <v>1</v>
      </c>
    </row>
    <row r="1827" spans="1:17" x14ac:dyDescent="0.25">
      <c r="A1827" s="35">
        <f t="shared" si="169"/>
        <v>0</v>
      </c>
      <c r="B1827" s="8">
        <f t="shared" si="170"/>
        <v>0</v>
      </c>
      <c r="C1827" s="8">
        <f t="shared" si="171"/>
        <v>0</v>
      </c>
      <c r="D1827" s="38">
        <f t="shared" si="172"/>
        <v>1</v>
      </c>
      <c r="E1827" s="39">
        <f t="shared" si="173"/>
        <v>0</v>
      </c>
      <c r="M1827" s="8" t="str">
        <f>VLOOKUP(MONTH($J1827),Lookup!$A$2:$B$13,2,0)&amp;" "&amp;YEAR($J1827)</f>
        <v>Jan 1900</v>
      </c>
      <c r="N1827" s="34" t="str">
        <f t="shared" si="168"/>
        <v>1/1/9999</v>
      </c>
      <c r="O1827" s="8" t="str">
        <f>IF(ISERROR(VLOOKUP($I1827,Lookup!$H$2:$I$11,2,0)),"",VLOOKUP($I1827,Lookup!$H$2:$I$11,2,0))</f>
        <v/>
      </c>
      <c r="P1827" s="8">
        <f>COUNTIF(J$4:J1827,J1827)</f>
        <v>0</v>
      </c>
      <c r="Q1827" s="8">
        <f>COUNTIF(K$4:K1827,K1827)</f>
        <v>1</v>
      </c>
    </row>
    <row r="1828" spans="1:17" x14ac:dyDescent="0.25">
      <c r="A1828" s="35">
        <f t="shared" si="169"/>
        <v>0</v>
      </c>
      <c r="B1828" s="8">
        <f t="shared" si="170"/>
        <v>0</v>
      </c>
      <c r="C1828" s="8">
        <f t="shared" si="171"/>
        <v>0</v>
      </c>
      <c r="D1828" s="38">
        <f t="shared" si="172"/>
        <v>1</v>
      </c>
      <c r="E1828" s="39">
        <f t="shared" si="173"/>
        <v>0</v>
      </c>
      <c r="M1828" s="8" t="str">
        <f>VLOOKUP(MONTH($J1828),Lookup!$A$2:$B$13,2,0)&amp;" "&amp;YEAR($J1828)</f>
        <v>Jan 1900</v>
      </c>
      <c r="N1828" s="34" t="str">
        <f t="shared" si="168"/>
        <v>1/1/9999</v>
      </c>
      <c r="O1828" s="8" t="str">
        <f>IF(ISERROR(VLOOKUP($I1828,Lookup!$H$2:$I$11,2,0)),"",VLOOKUP($I1828,Lookup!$H$2:$I$11,2,0))</f>
        <v/>
      </c>
      <c r="P1828" s="8">
        <f>COUNTIF(J$4:J1828,J1828)</f>
        <v>0</v>
      </c>
      <c r="Q1828" s="8">
        <f>COUNTIF(K$4:K1828,K1828)</f>
        <v>1</v>
      </c>
    </row>
    <row r="1829" spans="1:17" x14ac:dyDescent="0.25">
      <c r="A1829" s="35">
        <f t="shared" si="169"/>
        <v>0</v>
      </c>
      <c r="B1829" s="8">
        <f t="shared" si="170"/>
        <v>0</v>
      </c>
      <c r="C1829" s="8">
        <f t="shared" si="171"/>
        <v>0</v>
      </c>
      <c r="D1829" s="38">
        <f t="shared" si="172"/>
        <v>1</v>
      </c>
      <c r="E1829" s="39">
        <f t="shared" si="173"/>
        <v>0</v>
      </c>
      <c r="M1829" s="8" t="str">
        <f>VLOOKUP(MONTH($J1829),Lookup!$A$2:$B$13,2,0)&amp;" "&amp;YEAR($J1829)</f>
        <v>Jan 1900</v>
      </c>
      <c r="N1829" s="34" t="str">
        <f t="shared" si="168"/>
        <v>1/1/9999</v>
      </c>
      <c r="O1829" s="8" t="str">
        <f>IF(ISERROR(VLOOKUP($I1829,Lookup!$H$2:$I$11,2,0)),"",VLOOKUP($I1829,Lookup!$H$2:$I$11,2,0))</f>
        <v/>
      </c>
      <c r="P1829" s="8">
        <f>COUNTIF(J$4:J1829,J1829)</f>
        <v>0</v>
      </c>
      <c r="Q1829" s="8">
        <f>COUNTIF(K$4:K1829,K1829)</f>
        <v>1</v>
      </c>
    </row>
    <row r="1830" spans="1:17" x14ac:dyDescent="0.25">
      <c r="A1830" s="35">
        <f t="shared" si="169"/>
        <v>0</v>
      </c>
      <c r="B1830" s="8">
        <f t="shared" si="170"/>
        <v>0</v>
      </c>
      <c r="C1830" s="8">
        <f t="shared" si="171"/>
        <v>0</v>
      </c>
      <c r="D1830" s="38">
        <f t="shared" si="172"/>
        <v>1</v>
      </c>
      <c r="E1830" s="39">
        <f t="shared" si="173"/>
        <v>0</v>
      </c>
      <c r="M1830" s="8" t="str">
        <f>VLOOKUP(MONTH($J1830),Lookup!$A$2:$B$13,2,0)&amp;" "&amp;YEAR($J1830)</f>
        <v>Jan 1900</v>
      </c>
      <c r="N1830" s="34" t="str">
        <f t="shared" si="168"/>
        <v>1/1/9999</v>
      </c>
      <c r="O1830" s="8" t="str">
        <f>IF(ISERROR(VLOOKUP($I1830,Lookup!$H$2:$I$11,2,0)),"",VLOOKUP($I1830,Lookup!$H$2:$I$11,2,0))</f>
        <v/>
      </c>
      <c r="P1830" s="8">
        <f>COUNTIF(J$4:J1830,J1830)</f>
        <v>0</v>
      </c>
      <c r="Q1830" s="8">
        <f>COUNTIF(K$4:K1830,K1830)</f>
        <v>1</v>
      </c>
    </row>
    <row r="1831" spans="1:17" x14ac:dyDescent="0.25">
      <c r="A1831" s="35">
        <f t="shared" si="169"/>
        <v>0</v>
      </c>
      <c r="B1831" s="8">
        <f t="shared" si="170"/>
        <v>0</v>
      </c>
      <c r="C1831" s="8">
        <f t="shared" si="171"/>
        <v>0</v>
      </c>
      <c r="D1831" s="38">
        <f t="shared" si="172"/>
        <v>1</v>
      </c>
      <c r="E1831" s="39">
        <f t="shared" si="173"/>
        <v>0</v>
      </c>
      <c r="M1831" s="8" t="str">
        <f>VLOOKUP(MONTH($J1831),Lookup!$A$2:$B$13,2,0)&amp;" "&amp;YEAR($J1831)</f>
        <v>Jan 1900</v>
      </c>
      <c r="N1831" s="34" t="str">
        <f t="shared" si="168"/>
        <v>1/1/9999</v>
      </c>
      <c r="O1831" s="8" t="str">
        <f>IF(ISERROR(VLOOKUP($I1831,Lookup!$H$2:$I$11,2,0)),"",VLOOKUP($I1831,Lookup!$H$2:$I$11,2,0))</f>
        <v/>
      </c>
      <c r="P1831" s="8">
        <f>COUNTIF(J$4:J1831,J1831)</f>
        <v>0</v>
      </c>
      <c r="Q1831" s="8">
        <f>COUNTIF(K$4:K1831,K1831)</f>
        <v>1</v>
      </c>
    </row>
    <row r="1832" spans="1:17" x14ac:dyDescent="0.25">
      <c r="A1832" s="35">
        <f t="shared" si="169"/>
        <v>0</v>
      </c>
      <c r="B1832" s="8">
        <f t="shared" si="170"/>
        <v>0</v>
      </c>
      <c r="C1832" s="8">
        <f t="shared" si="171"/>
        <v>0</v>
      </c>
      <c r="D1832" s="38">
        <f t="shared" si="172"/>
        <v>1</v>
      </c>
      <c r="E1832" s="39">
        <f t="shared" si="173"/>
        <v>0</v>
      </c>
      <c r="M1832" s="8" t="str">
        <f>VLOOKUP(MONTH($J1832),Lookup!$A$2:$B$13,2,0)&amp;" "&amp;YEAR($J1832)</f>
        <v>Jan 1900</v>
      </c>
      <c r="N1832" s="34" t="str">
        <f t="shared" si="168"/>
        <v>1/1/9999</v>
      </c>
      <c r="O1832" s="8" t="str">
        <f>IF(ISERROR(VLOOKUP($I1832,Lookup!$H$2:$I$11,2,0)),"",VLOOKUP($I1832,Lookup!$H$2:$I$11,2,0))</f>
        <v/>
      </c>
      <c r="P1832" s="8">
        <f>COUNTIF(J$4:J1832,J1832)</f>
        <v>0</v>
      </c>
      <c r="Q1832" s="8">
        <f>COUNTIF(K$4:K1832,K1832)</f>
        <v>1</v>
      </c>
    </row>
    <row r="1833" spans="1:17" x14ac:dyDescent="0.25">
      <c r="A1833" s="35">
        <f t="shared" si="169"/>
        <v>0</v>
      </c>
      <c r="B1833" s="8">
        <f t="shared" si="170"/>
        <v>0</v>
      </c>
      <c r="C1833" s="8">
        <f t="shared" si="171"/>
        <v>0</v>
      </c>
      <c r="D1833" s="38">
        <f t="shared" si="172"/>
        <v>1</v>
      </c>
      <c r="E1833" s="39">
        <f t="shared" si="173"/>
        <v>0</v>
      </c>
      <c r="M1833" s="8" t="str">
        <f>VLOOKUP(MONTH($J1833),Lookup!$A$2:$B$13,2,0)&amp;" "&amp;YEAR($J1833)</f>
        <v>Jan 1900</v>
      </c>
      <c r="N1833" s="34" t="str">
        <f t="shared" si="168"/>
        <v>1/1/9999</v>
      </c>
      <c r="O1833" s="8" t="str">
        <f>IF(ISERROR(VLOOKUP($I1833,Lookup!$H$2:$I$11,2,0)),"",VLOOKUP($I1833,Lookup!$H$2:$I$11,2,0))</f>
        <v/>
      </c>
      <c r="P1833" s="8">
        <f>COUNTIF(J$4:J1833,J1833)</f>
        <v>0</v>
      </c>
      <c r="Q1833" s="8">
        <f>COUNTIF(K$4:K1833,K1833)</f>
        <v>1</v>
      </c>
    </row>
    <row r="1834" spans="1:17" x14ac:dyDescent="0.25">
      <c r="A1834" s="35">
        <f t="shared" si="169"/>
        <v>0</v>
      </c>
      <c r="B1834" s="8">
        <f t="shared" si="170"/>
        <v>0</v>
      </c>
      <c r="C1834" s="8">
        <f t="shared" si="171"/>
        <v>0</v>
      </c>
      <c r="D1834" s="38">
        <f t="shared" si="172"/>
        <v>1</v>
      </c>
      <c r="E1834" s="39">
        <f t="shared" si="173"/>
        <v>0</v>
      </c>
      <c r="M1834" s="8" t="str">
        <f>VLOOKUP(MONTH($J1834),Lookup!$A$2:$B$13,2,0)&amp;" "&amp;YEAR($J1834)</f>
        <v>Jan 1900</v>
      </c>
      <c r="N1834" s="34" t="str">
        <f t="shared" si="168"/>
        <v>1/1/9999</v>
      </c>
      <c r="O1834" s="8" t="str">
        <f>IF(ISERROR(VLOOKUP($I1834,Lookup!$H$2:$I$11,2,0)),"",VLOOKUP($I1834,Lookup!$H$2:$I$11,2,0))</f>
        <v/>
      </c>
      <c r="P1834" s="8">
        <f>COUNTIF(J$4:J1834,J1834)</f>
        <v>0</v>
      </c>
      <c r="Q1834" s="8">
        <f>COUNTIF(K$4:K1834,K1834)</f>
        <v>1</v>
      </c>
    </row>
    <row r="1835" spans="1:17" x14ac:dyDescent="0.25">
      <c r="A1835" s="35">
        <f t="shared" si="169"/>
        <v>0</v>
      </c>
      <c r="B1835" s="8">
        <f t="shared" si="170"/>
        <v>0</v>
      </c>
      <c r="C1835" s="8">
        <f t="shared" si="171"/>
        <v>0</v>
      </c>
      <c r="D1835" s="38">
        <f t="shared" si="172"/>
        <v>1</v>
      </c>
      <c r="E1835" s="39">
        <f t="shared" si="173"/>
        <v>0</v>
      </c>
      <c r="M1835" s="8" t="str">
        <f>VLOOKUP(MONTH($J1835),Lookup!$A$2:$B$13,2,0)&amp;" "&amp;YEAR($J1835)</f>
        <v>Jan 1900</v>
      </c>
      <c r="N1835" s="34" t="str">
        <f t="shared" si="168"/>
        <v>1/1/9999</v>
      </c>
      <c r="O1835" s="8" t="str">
        <f>IF(ISERROR(VLOOKUP($I1835,Lookup!$H$2:$I$11,2,0)),"",VLOOKUP($I1835,Lookup!$H$2:$I$11,2,0))</f>
        <v/>
      </c>
      <c r="P1835" s="8">
        <f>COUNTIF(J$4:J1835,J1835)</f>
        <v>0</v>
      </c>
      <c r="Q1835" s="8">
        <f>COUNTIF(K$4:K1835,K1835)</f>
        <v>1</v>
      </c>
    </row>
    <row r="1836" spans="1:17" x14ac:dyDescent="0.25">
      <c r="A1836" s="35">
        <f t="shared" si="169"/>
        <v>0</v>
      </c>
      <c r="B1836" s="8">
        <f t="shared" si="170"/>
        <v>0</v>
      </c>
      <c r="C1836" s="8">
        <f t="shared" si="171"/>
        <v>0</v>
      </c>
      <c r="D1836" s="38">
        <f t="shared" si="172"/>
        <v>1</v>
      </c>
      <c r="E1836" s="39">
        <f t="shared" si="173"/>
        <v>0</v>
      </c>
      <c r="M1836" s="8" t="str">
        <f>VLOOKUP(MONTH($J1836),Lookup!$A$2:$B$13,2,0)&amp;" "&amp;YEAR($J1836)</f>
        <v>Jan 1900</v>
      </c>
      <c r="N1836" s="34" t="str">
        <f t="shared" si="168"/>
        <v>1/1/9999</v>
      </c>
      <c r="O1836" s="8" t="str">
        <f>IF(ISERROR(VLOOKUP($I1836,Lookup!$H$2:$I$11,2,0)),"",VLOOKUP($I1836,Lookup!$H$2:$I$11,2,0))</f>
        <v/>
      </c>
      <c r="P1836" s="8">
        <f>COUNTIF(J$4:J1836,J1836)</f>
        <v>0</v>
      </c>
      <c r="Q1836" s="8">
        <f>COUNTIF(K$4:K1836,K1836)</f>
        <v>1</v>
      </c>
    </row>
    <row r="1837" spans="1:17" x14ac:dyDescent="0.25">
      <c r="A1837" s="35">
        <f t="shared" si="169"/>
        <v>0</v>
      </c>
      <c r="B1837" s="8">
        <f t="shared" si="170"/>
        <v>0</v>
      </c>
      <c r="C1837" s="8">
        <f t="shared" si="171"/>
        <v>0</v>
      </c>
      <c r="D1837" s="38">
        <f t="shared" si="172"/>
        <v>1</v>
      </c>
      <c r="E1837" s="39">
        <f t="shared" si="173"/>
        <v>0</v>
      </c>
      <c r="M1837" s="8" t="str">
        <f>VLOOKUP(MONTH($J1837),Lookup!$A$2:$B$13,2,0)&amp;" "&amp;YEAR($J1837)</f>
        <v>Jan 1900</v>
      </c>
      <c r="N1837" s="34" t="str">
        <f t="shared" si="168"/>
        <v>1/1/9999</v>
      </c>
      <c r="O1837" s="8" t="str">
        <f>IF(ISERROR(VLOOKUP($I1837,Lookup!$H$2:$I$11,2,0)),"",VLOOKUP($I1837,Lookup!$H$2:$I$11,2,0))</f>
        <v/>
      </c>
      <c r="P1837" s="8">
        <f>COUNTIF(J$4:J1837,J1837)</f>
        <v>0</v>
      </c>
      <c r="Q1837" s="8">
        <f>COUNTIF(K$4:K1837,K1837)</f>
        <v>1</v>
      </c>
    </row>
    <row r="1838" spans="1:17" x14ac:dyDescent="0.25">
      <c r="A1838" s="35">
        <f t="shared" si="169"/>
        <v>0</v>
      </c>
      <c r="B1838" s="8">
        <f t="shared" si="170"/>
        <v>0</v>
      </c>
      <c r="C1838" s="8">
        <f t="shared" si="171"/>
        <v>0</v>
      </c>
      <c r="D1838" s="38">
        <f t="shared" si="172"/>
        <v>1</v>
      </c>
      <c r="E1838" s="39">
        <f t="shared" si="173"/>
        <v>0</v>
      </c>
      <c r="M1838" s="8" t="str">
        <f>VLOOKUP(MONTH($J1838),Lookup!$A$2:$B$13,2,0)&amp;" "&amp;YEAR($J1838)</f>
        <v>Jan 1900</v>
      </c>
      <c r="N1838" s="34" t="str">
        <f t="shared" si="168"/>
        <v>1/1/9999</v>
      </c>
      <c r="O1838" s="8" t="str">
        <f>IF(ISERROR(VLOOKUP($I1838,Lookup!$H$2:$I$11,2,0)),"",VLOOKUP($I1838,Lookup!$H$2:$I$11,2,0))</f>
        <v/>
      </c>
      <c r="P1838" s="8">
        <f>COUNTIF(J$4:J1838,J1838)</f>
        <v>0</v>
      </c>
      <c r="Q1838" s="8">
        <f>COUNTIF(K$4:K1838,K1838)</f>
        <v>1</v>
      </c>
    </row>
    <row r="1839" spans="1:17" x14ac:dyDescent="0.25">
      <c r="A1839" s="35">
        <f t="shared" si="169"/>
        <v>0</v>
      </c>
      <c r="B1839" s="8">
        <f t="shared" si="170"/>
        <v>0</v>
      </c>
      <c r="C1839" s="8">
        <f t="shared" si="171"/>
        <v>0</v>
      </c>
      <c r="D1839" s="38">
        <f t="shared" si="172"/>
        <v>1</v>
      </c>
      <c r="E1839" s="39">
        <f t="shared" si="173"/>
        <v>0</v>
      </c>
      <c r="M1839" s="8" t="str">
        <f>VLOOKUP(MONTH($J1839),Lookup!$A$2:$B$13,2,0)&amp;" "&amp;YEAR($J1839)</f>
        <v>Jan 1900</v>
      </c>
      <c r="N1839" s="34" t="str">
        <f t="shared" si="168"/>
        <v>1/1/9999</v>
      </c>
      <c r="O1839" s="8" t="str">
        <f>IF(ISERROR(VLOOKUP($I1839,Lookup!$H$2:$I$11,2,0)),"",VLOOKUP($I1839,Lookup!$H$2:$I$11,2,0))</f>
        <v/>
      </c>
      <c r="P1839" s="8">
        <f>COUNTIF(J$4:J1839,J1839)</f>
        <v>0</v>
      </c>
      <c r="Q1839" s="8">
        <f>COUNTIF(K$4:K1839,K1839)</f>
        <v>1</v>
      </c>
    </row>
    <row r="1840" spans="1:17" x14ac:dyDescent="0.25">
      <c r="A1840" s="35">
        <f t="shared" si="169"/>
        <v>0</v>
      </c>
      <c r="B1840" s="8">
        <f t="shared" si="170"/>
        <v>0</v>
      </c>
      <c r="C1840" s="8">
        <f t="shared" si="171"/>
        <v>0</v>
      </c>
      <c r="D1840" s="38">
        <f t="shared" si="172"/>
        <v>1</v>
      </c>
      <c r="E1840" s="39">
        <f t="shared" si="173"/>
        <v>0</v>
      </c>
      <c r="M1840" s="8" t="str">
        <f>VLOOKUP(MONTH($J1840),Lookup!$A$2:$B$13,2,0)&amp;" "&amp;YEAR($J1840)</f>
        <v>Jan 1900</v>
      </c>
      <c r="N1840" s="34" t="str">
        <f t="shared" si="168"/>
        <v>1/1/9999</v>
      </c>
      <c r="O1840" s="8" t="str">
        <f>IF(ISERROR(VLOOKUP($I1840,Lookup!$H$2:$I$11,2,0)),"",VLOOKUP($I1840,Lookup!$H$2:$I$11,2,0))</f>
        <v/>
      </c>
      <c r="P1840" s="8">
        <f>COUNTIF(J$4:J1840,J1840)</f>
        <v>0</v>
      </c>
      <c r="Q1840" s="8">
        <f>COUNTIF(K$4:K1840,K1840)</f>
        <v>1</v>
      </c>
    </row>
    <row r="1841" spans="1:17" x14ac:dyDescent="0.25">
      <c r="A1841" s="35">
        <f t="shared" si="169"/>
        <v>0</v>
      </c>
      <c r="B1841" s="8">
        <f t="shared" si="170"/>
        <v>0</v>
      </c>
      <c r="C1841" s="8">
        <f t="shared" si="171"/>
        <v>0</v>
      </c>
      <c r="D1841" s="38">
        <f t="shared" si="172"/>
        <v>1</v>
      </c>
      <c r="E1841" s="39">
        <f t="shared" si="173"/>
        <v>0</v>
      </c>
      <c r="M1841" s="8" t="str">
        <f>VLOOKUP(MONTH($J1841),Lookup!$A$2:$B$13,2,0)&amp;" "&amp;YEAR($J1841)</f>
        <v>Jan 1900</v>
      </c>
      <c r="N1841" s="34" t="str">
        <f t="shared" si="168"/>
        <v>1/1/9999</v>
      </c>
      <c r="O1841" s="8" t="str">
        <f>IF(ISERROR(VLOOKUP($I1841,Lookup!$H$2:$I$11,2,0)),"",VLOOKUP($I1841,Lookup!$H$2:$I$11,2,0))</f>
        <v/>
      </c>
      <c r="P1841" s="8">
        <f>COUNTIF(J$4:J1841,J1841)</f>
        <v>0</v>
      </c>
      <c r="Q1841" s="8">
        <f>COUNTIF(K$4:K1841,K1841)</f>
        <v>1</v>
      </c>
    </row>
    <row r="1842" spans="1:17" x14ac:dyDescent="0.25">
      <c r="A1842" s="35">
        <f t="shared" si="169"/>
        <v>0</v>
      </c>
      <c r="B1842" s="8">
        <f t="shared" si="170"/>
        <v>0</v>
      </c>
      <c r="C1842" s="8">
        <f t="shared" si="171"/>
        <v>0</v>
      </c>
      <c r="D1842" s="38">
        <f t="shared" si="172"/>
        <v>1</v>
      </c>
      <c r="E1842" s="39">
        <f t="shared" si="173"/>
        <v>0</v>
      </c>
      <c r="M1842" s="8" t="str">
        <f>VLOOKUP(MONTH($J1842),Lookup!$A$2:$B$13,2,0)&amp;" "&amp;YEAR($J1842)</f>
        <v>Jan 1900</v>
      </c>
      <c r="N1842" s="34" t="str">
        <f t="shared" si="168"/>
        <v>1/1/9999</v>
      </c>
      <c r="O1842" s="8" t="str">
        <f>IF(ISERROR(VLOOKUP($I1842,Lookup!$H$2:$I$11,2,0)),"",VLOOKUP($I1842,Lookup!$H$2:$I$11,2,0))</f>
        <v/>
      </c>
      <c r="P1842" s="8">
        <f>COUNTIF(J$4:J1842,J1842)</f>
        <v>0</v>
      </c>
      <c r="Q1842" s="8">
        <f>COUNTIF(K$4:K1842,K1842)</f>
        <v>1</v>
      </c>
    </row>
    <row r="1843" spans="1:17" x14ac:dyDescent="0.25">
      <c r="A1843" s="35">
        <f t="shared" si="169"/>
        <v>0</v>
      </c>
      <c r="B1843" s="8">
        <f t="shared" si="170"/>
        <v>0</v>
      </c>
      <c r="C1843" s="8">
        <f t="shared" si="171"/>
        <v>0</v>
      </c>
      <c r="D1843" s="38">
        <f t="shared" si="172"/>
        <v>1</v>
      </c>
      <c r="E1843" s="39">
        <f t="shared" si="173"/>
        <v>0</v>
      </c>
      <c r="M1843" s="8" t="str">
        <f>VLOOKUP(MONTH($J1843),Lookup!$A$2:$B$13,2,0)&amp;" "&amp;YEAR($J1843)</f>
        <v>Jan 1900</v>
      </c>
      <c r="N1843" s="34" t="str">
        <f t="shared" si="168"/>
        <v>1/1/9999</v>
      </c>
      <c r="O1843" s="8" t="str">
        <f>IF(ISERROR(VLOOKUP($I1843,Lookup!$H$2:$I$11,2,0)),"",VLOOKUP($I1843,Lookup!$H$2:$I$11,2,0))</f>
        <v/>
      </c>
      <c r="P1843" s="8">
        <f>COUNTIF(J$4:J1843,J1843)</f>
        <v>0</v>
      </c>
      <c r="Q1843" s="8">
        <f>COUNTIF(K$4:K1843,K1843)</f>
        <v>1</v>
      </c>
    </row>
    <row r="1844" spans="1:17" x14ac:dyDescent="0.25">
      <c r="A1844" s="35">
        <f t="shared" si="169"/>
        <v>0</v>
      </c>
      <c r="B1844" s="8">
        <f t="shared" si="170"/>
        <v>0</v>
      </c>
      <c r="C1844" s="8">
        <f t="shared" si="171"/>
        <v>0</v>
      </c>
      <c r="D1844" s="38">
        <f t="shared" si="172"/>
        <v>1</v>
      </c>
      <c r="E1844" s="39">
        <f t="shared" si="173"/>
        <v>0</v>
      </c>
      <c r="M1844" s="8" t="str">
        <f>VLOOKUP(MONTH($J1844),Lookup!$A$2:$B$13,2,0)&amp;" "&amp;YEAR($J1844)</f>
        <v>Jan 1900</v>
      </c>
      <c r="N1844" s="34" t="str">
        <f t="shared" si="168"/>
        <v>1/1/9999</v>
      </c>
      <c r="O1844" s="8" t="str">
        <f>IF(ISERROR(VLOOKUP($I1844,Lookup!$H$2:$I$11,2,0)),"",VLOOKUP($I1844,Lookup!$H$2:$I$11,2,0))</f>
        <v/>
      </c>
      <c r="P1844" s="8">
        <f>COUNTIF(J$4:J1844,J1844)</f>
        <v>0</v>
      </c>
      <c r="Q1844" s="8">
        <f>COUNTIF(K$4:K1844,K1844)</f>
        <v>1</v>
      </c>
    </row>
    <row r="1845" spans="1:17" x14ac:dyDescent="0.25">
      <c r="A1845" s="35">
        <f t="shared" si="169"/>
        <v>0</v>
      </c>
      <c r="B1845" s="8">
        <f t="shared" si="170"/>
        <v>0</v>
      </c>
      <c r="C1845" s="8">
        <f t="shared" si="171"/>
        <v>0</v>
      </c>
      <c r="D1845" s="38">
        <f t="shared" si="172"/>
        <v>1</v>
      </c>
      <c r="E1845" s="39">
        <f t="shared" si="173"/>
        <v>0</v>
      </c>
      <c r="M1845" s="8" t="str">
        <f>VLOOKUP(MONTH($J1845),Lookup!$A$2:$B$13,2,0)&amp;" "&amp;YEAR($J1845)</f>
        <v>Jan 1900</v>
      </c>
      <c r="N1845" s="34" t="str">
        <f t="shared" si="168"/>
        <v>1/1/9999</v>
      </c>
      <c r="O1845" s="8" t="str">
        <f>IF(ISERROR(VLOOKUP($I1845,Lookup!$H$2:$I$11,2,0)),"",VLOOKUP($I1845,Lookup!$H$2:$I$11,2,0))</f>
        <v/>
      </c>
      <c r="P1845" s="8">
        <f>COUNTIF(J$4:J1845,J1845)</f>
        <v>0</v>
      </c>
      <c r="Q1845" s="8">
        <f>COUNTIF(K$4:K1845,K1845)</f>
        <v>1</v>
      </c>
    </row>
    <row r="1846" spans="1:17" x14ac:dyDescent="0.25">
      <c r="A1846" s="35">
        <f t="shared" si="169"/>
        <v>0</v>
      </c>
      <c r="B1846" s="8">
        <f t="shared" si="170"/>
        <v>0</v>
      </c>
      <c r="C1846" s="8">
        <f t="shared" si="171"/>
        <v>0</v>
      </c>
      <c r="D1846" s="38">
        <f t="shared" si="172"/>
        <v>1</v>
      </c>
      <c r="E1846" s="39">
        <f t="shared" si="173"/>
        <v>0</v>
      </c>
      <c r="M1846" s="8" t="str">
        <f>VLOOKUP(MONTH($J1846),Lookup!$A$2:$B$13,2,0)&amp;" "&amp;YEAR($J1846)</f>
        <v>Jan 1900</v>
      </c>
      <c r="N1846" s="34" t="str">
        <f t="shared" si="168"/>
        <v>1/1/9999</v>
      </c>
      <c r="O1846" s="8" t="str">
        <f>IF(ISERROR(VLOOKUP($I1846,Lookup!$H$2:$I$11,2,0)),"",VLOOKUP($I1846,Lookup!$H$2:$I$11,2,0))</f>
        <v/>
      </c>
      <c r="P1846" s="8">
        <f>COUNTIF(J$4:J1846,J1846)</f>
        <v>0</v>
      </c>
      <c r="Q1846" s="8">
        <f>COUNTIF(K$4:K1846,K1846)</f>
        <v>1</v>
      </c>
    </row>
    <row r="1847" spans="1:17" x14ac:dyDescent="0.25">
      <c r="A1847" s="35">
        <f t="shared" si="169"/>
        <v>0</v>
      </c>
      <c r="B1847" s="8">
        <f t="shared" si="170"/>
        <v>0</v>
      </c>
      <c r="C1847" s="8">
        <f t="shared" si="171"/>
        <v>0</v>
      </c>
      <c r="D1847" s="38">
        <f t="shared" si="172"/>
        <v>1</v>
      </c>
      <c r="E1847" s="39">
        <f t="shared" si="173"/>
        <v>0</v>
      </c>
      <c r="M1847" s="8" t="str">
        <f>VLOOKUP(MONTH($J1847),Lookup!$A$2:$B$13,2,0)&amp;" "&amp;YEAR($J1847)</f>
        <v>Jan 1900</v>
      </c>
      <c r="N1847" s="34" t="str">
        <f t="shared" si="168"/>
        <v>1/1/9999</v>
      </c>
      <c r="O1847" s="8" t="str">
        <f>IF(ISERROR(VLOOKUP($I1847,Lookup!$H$2:$I$11,2,0)),"",VLOOKUP($I1847,Lookup!$H$2:$I$11,2,0))</f>
        <v/>
      </c>
      <c r="P1847" s="8">
        <f>COUNTIF(J$4:J1847,J1847)</f>
        <v>0</v>
      </c>
      <c r="Q1847" s="8">
        <f>COUNTIF(K$4:K1847,K1847)</f>
        <v>1</v>
      </c>
    </row>
    <row r="1848" spans="1:17" x14ac:dyDescent="0.25">
      <c r="A1848" s="35">
        <f t="shared" si="169"/>
        <v>0</v>
      </c>
      <c r="B1848" s="8">
        <f t="shared" si="170"/>
        <v>0</v>
      </c>
      <c r="C1848" s="8">
        <f t="shared" si="171"/>
        <v>0</v>
      </c>
      <c r="D1848" s="38">
        <f t="shared" si="172"/>
        <v>1</v>
      </c>
      <c r="E1848" s="39">
        <f t="shared" si="173"/>
        <v>0</v>
      </c>
      <c r="M1848" s="8" t="str">
        <f>VLOOKUP(MONTH($J1848),Lookup!$A$2:$B$13,2,0)&amp;" "&amp;YEAR($J1848)</f>
        <v>Jan 1900</v>
      </c>
      <c r="N1848" s="34" t="str">
        <f t="shared" si="168"/>
        <v>1/1/9999</v>
      </c>
      <c r="O1848" s="8" t="str">
        <f>IF(ISERROR(VLOOKUP($I1848,Lookup!$H$2:$I$11,2,0)),"",VLOOKUP($I1848,Lookup!$H$2:$I$11,2,0))</f>
        <v/>
      </c>
      <c r="P1848" s="8">
        <f>COUNTIF(J$4:J1848,J1848)</f>
        <v>0</v>
      </c>
      <c r="Q1848" s="8">
        <f>COUNTIF(K$4:K1848,K1848)</f>
        <v>1</v>
      </c>
    </row>
    <row r="1849" spans="1:17" x14ac:dyDescent="0.25">
      <c r="A1849" s="35">
        <f t="shared" si="169"/>
        <v>0</v>
      </c>
      <c r="B1849" s="8">
        <f t="shared" si="170"/>
        <v>0</v>
      </c>
      <c r="C1849" s="8">
        <f t="shared" si="171"/>
        <v>0</v>
      </c>
      <c r="D1849" s="38">
        <f t="shared" si="172"/>
        <v>1</v>
      </c>
      <c r="E1849" s="39">
        <f t="shared" si="173"/>
        <v>0</v>
      </c>
      <c r="M1849" s="8" t="str">
        <f>VLOOKUP(MONTH($J1849),Lookup!$A$2:$B$13,2,0)&amp;" "&amp;YEAR($J1849)</f>
        <v>Jan 1900</v>
      </c>
      <c r="N1849" s="34" t="str">
        <f t="shared" si="168"/>
        <v>1/1/9999</v>
      </c>
      <c r="O1849" s="8" t="str">
        <f>IF(ISERROR(VLOOKUP($I1849,Lookup!$H$2:$I$11,2,0)),"",VLOOKUP($I1849,Lookup!$H$2:$I$11,2,0))</f>
        <v/>
      </c>
      <c r="P1849" s="8">
        <f>COUNTIF(J$4:J1849,J1849)</f>
        <v>0</v>
      </c>
      <c r="Q1849" s="8">
        <f>COUNTIF(K$4:K1849,K1849)</f>
        <v>1</v>
      </c>
    </row>
    <row r="1850" spans="1:17" x14ac:dyDescent="0.25">
      <c r="A1850" s="35">
        <f t="shared" si="169"/>
        <v>0</v>
      </c>
      <c r="B1850" s="8">
        <f t="shared" si="170"/>
        <v>0</v>
      </c>
      <c r="C1850" s="8">
        <f t="shared" si="171"/>
        <v>0</v>
      </c>
      <c r="D1850" s="38">
        <f t="shared" si="172"/>
        <v>1</v>
      </c>
      <c r="E1850" s="39">
        <f t="shared" si="173"/>
        <v>0</v>
      </c>
      <c r="M1850" s="8" t="str">
        <f>VLOOKUP(MONTH($J1850),Lookup!$A$2:$B$13,2,0)&amp;" "&amp;YEAR($J1850)</f>
        <v>Jan 1900</v>
      </c>
      <c r="N1850" s="34" t="str">
        <f t="shared" si="168"/>
        <v>1/1/9999</v>
      </c>
      <c r="O1850" s="8" t="str">
        <f>IF(ISERROR(VLOOKUP($I1850,Lookup!$H$2:$I$11,2,0)),"",VLOOKUP($I1850,Lookup!$H$2:$I$11,2,0))</f>
        <v/>
      </c>
      <c r="P1850" s="8">
        <f>COUNTIF(J$4:J1850,J1850)</f>
        <v>0</v>
      </c>
      <c r="Q1850" s="8">
        <f>COUNTIF(K$4:K1850,K1850)</f>
        <v>1</v>
      </c>
    </row>
    <row r="1851" spans="1:17" x14ac:dyDescent="0.25">
      <c r="A1851" s="35">
        <f t="shared" si="169"/>
        <v>0</v>
      </c>
      <c r="B1851" s="8">
        <f t="shared" si="170"/>
        <v>0</v>
      </c>
      <c r="C1851" s="8">
        <f t="shared" si="171"/>
        <v>0</v>
      </c>
      <c r="D1851" s="38">
        <f t="shared" si="172"/>
        <v>1</v>
      </c>
      <c r="E1851" s="39">
        <f t="shared" si="173"/>
        <v>0</v>
      </c>
      <c r="M1851" s="8" t="str">
        <f>VLOOKUP(MONTH($J1851),Lookup!$A$2:$B$13,2,0)&amp;" "&amp;YEAR($J1851)</f>
        <v>Jan 1900</v>
      </c>
      <c r="N1851" s="34" t="str">
        <f t="shared" si="168"/>
        <v>1/1/9999</v>
      </c>
      <c r="O1851" s="8" t="str">
        <f>IF(ISERROR(VLOOKUP($I1851,Lookup!$H$2:$I$11,2,0)),"",VLOOKUP($I1851,Lookup!$H$2:$I$11,2,0))</f>
        <v/>
      </c>
      <c r="P1851" s="8">
        <f>COUNTIF(J$4:J1851,J1851)</f>
        <v>0</v>
      </c>
      <c r="Q1851" s="8">
        <f>COUNTIF(K$4:K1851,K1851)</f>
        <v>1</v>
      </c>
    </row>
    <row r="1852" spans="1:17" x14ac:dyDescent="0.25">
      <c r="A1852" s="35">
        <f t="shared" si="169"/>
        <v>0</v>
      </c>
      <c r="B1852" s="8">
        <f t="shared" si="170"/>
        <v>0</v>
      </c>
      <c r="C1852" s="8">
        <f t="shared" si="171"/>
        <v>0</v>
      </c>
      <c r="D1852" s="38">
        <f t="shared" si="172"/>
        <v>1</v>
      </c>
      <c r="E1852" s="39">
        <f t="shared" si="173"/>
        <v>0</v>
      </c>
      <c r="M1852" s="8" t="str">
        <f>VLOOKUP(MONTH($J1852),Lookup!$A$2:$B$13,2,0)&amp;" "&amp;YEAR($J1852)</f>
        <v>Jan 1900</v>
      </c>
      <c r="N1852" s="34" t="str">
        <f t="shared" si="168"/>
        <v>1/1/9999</v>
      </c>
      <c r="O1852" s="8" t="str">
        <f>IF(ISERROR(VLOOKUP($I1852,Lookup!$H$2:$I$11,2,0)),"",VLOOKUP($I1852,Lookup!$H$2:$I$11,2,0))</f>
        <v/>
      </c>
      <c r="P1852" s="8">
        <f>COUNTIF(J$4:J1852,J1852)</f>
        <v>0</v>
      </c>
      <c r="Q1852" s="8">
        <f>COUNTIF(K$4:K1852,K1852)</f>
        <v>1</v>
      </c>
    </row>
    <row r="1853" spans="1:17" x14ac:dyDescent="0.25">
      <c r="A1853" s="35">
        <f t="shared" si="169"/>
        <v>0</v>
      </c>
      <c r="B1853" s="8">
        <f t="shared" si="170"/>
        <v>0</v>
      </c>
      <c r="C1853" s="8">
        <f t="shared" si="171"/>
        <v>0</v>
      </c>
      <c r="D1853" s="38">
        <f t="shared" si="172"/>
        <v>1</v>
      </c>
      <c r="E1853" s="39">
        <f t="shared" si="173"/>
        <v>0</v>
      </c>
      <c r="M1853" s="8" t="str">
        <f>VLOOKUP(MONTH($J1853),Lookup!$A$2:$B$13,2,0)&amp;" "&amp;YEAR($J1853)</f>
        <v>Jan 1900</v>
      </c>
      <c r="N1853" s="34" t="str">
        <f t="shared" si="168"/>
        <v>1/1/9999</v>
      </c>
      <c r="O1853" s="8" t="str">
        <f>IF(ISERROR(VLOOKUP($I1853,Lookup!$H$2:$I$11,2,0)),"",VLOOKUP($I1853,Lookup!$H$2:$I$11,2,0))</f>
        <v/>
      </c>
      <c r="P1853" s="8">
        <f>COUNTIF(J$4:J1853,J1853)</f>
        <v>0</v>
      </c>
      <c r="Q1853" s="8">
        <f>COUNTIF(K$4:K1853,K1853)</f>
        <v>1</v>
      </c>
    </row>
    <row r="1854" spans="1:17" x14ac:dyDescent="0.25">
      <c r="A1854" s="35">
        <f t="shared" si="169"/>
        <v>0</v>
      </c>
      <c r="B1854" s="8">
        <f t="shared" si="170"/>
        <v>0</v>
      </c>
      <c r="C1854" s="8">
        <f t="shared" si="171"/>
        <v>0</v>
      </c>
      <c r="D1854" s="38">
        <f t="shared" si="172"/>
        <v>1</v>
      </c>
      <c r="E1854" s="39">
        <f t="shared" si="173"/>
        <v>0</v>
      </c>
      <c r="M1854" s="8" t="str">
        <f>VLOOKUP(MONTH($J1854),Lookup!$A$2:$B$13,2,0)&amp;" "&amp;YEAR($J1854)</f>
        <v>Jan 1900</v>
      </c>
      <c r="N1854" s="34" t="str">
        <f t="shared" si="168"/>
        <v>1/1/9999</v>
      </c>
      <c r="O1854" s="8" t="str">
        <f>IF(ISERROR(VLOOKUP($I1854,Lookup!$H$2:$I$11,2,0)),"",VLOOKUP($I1854,Lookup!$H$2:$I$11,2,0))</f>
        <v/>
      </c>
      <c r="P1854" s="8">
        <f>COUNTIF(J$4:J1854,J1854)</f>
        <v>0</v>
      </c>
      <c r="Q1854" s="8">
        <f>COUNTIF(K$4:K1854,K1854)</f>
        <v>1</v>
      </c>
    </row>
    <row r="1855" spans="1:17" x14ac:dyDescent="0.25">
      <c r="A1855" s="35">
        <f t="shared" si="169"/>
        <v>0</v>
      </c>
      <c r="B1855" s="8">
        <f t="shared" si="170"/>
        <v>0</v>
      </c>
      <c r="C1855" s="8">
        <f t="shared" si="171"/>
        <v>0</v>
      </c>
      <c r="D1855" s="38">
        <f t="shared" si="172"/>
        <v>1</v>
      </c>
      <c r="E1855" s="39">
        <f t="shared" si="173"/>
        <v>0</v>
      </c>
      <c r="M1855" s="8" t="str">
        <f>VLOOKUP(MONTH($J1855),Lookup!$A$2:$B$13,2,0)&amp;" "&amp;YEAR($J1855)</f>
        <v>Jan 1900</v>
      </c>
      <c r="N1855" s="34" t="str">
        <f t="shared" si="168"/>
        <v>1/1/9999</v>
      </c>
      <c r="O1855" s="8" t="str">
        <f>IF(ISERROR(VLOOKUP($I1855,Lookup!$H$2:$I$11,2,0)),"",VLOOKUP($I1855,Lookup!$H$2:$I$11,2,0))</f>
        <v/>
      </c>
      <c r="P1855" s="8">
        <f>COUNTIF(J$4:J1855,J1855)</f>
        <v>0</v>
      </c>
      <c r="Q1855" s="8">
        <f>COUNTIF(K$4:K1855,K1855)</f>
        <v>1</v>
      </c>
    </row>
    <row r="1856" spans="1:17" x14ac:dyDescent="0.25">
      <c r="A1856" s="35">
        <f t="shared" si="169"/>
        <v>0</v>
      </c>
      <c r="B1856" s="8">
        <f t="shared" si="170"/>
        <v>0</v>
      </c>
      <c r="C1856" s="8">
        <f t="shared" si="171"/>
        <v>0</v>
      </c>
      <c r="D1856" s="38">
        <f t="shared" si="172"/>
        <v>1</v>
      </c>
      <c r="E1856" s="39">
        <f t="shared" si="173"/>
        <v>0</v>
      </c>
      <c r="M1856" s="8" t="str">
        <f>VLOOKUP(MONTH($J1856),Lookup!$A$2:$B$13,2,0)&amp;" "&amp;YEAR($J1856)</f>
        <v>Jan 1900</v>
      </c>
      <c r="N1856" s="34" t="str">
        <f t="shared" si="168"/>
        <v>1/1/9999</v>
      </c>
      <c r="O1856" s="8" t="str">
        <f>IF(ISERROR(VLOOKUP($I1856,Lookup!$H$2:$I$11,2,0)),"",VLOOKUP($I1856,Lookup!$H$2:$I$11,2,0))</f>
        <v/>
      </c>
      <c r="P1856" s="8">
        <f>COUNTIF(J$4:J1856,J1856)</f>
        <v>0</v>
      </c>
      <c r="Q1856" s="8">
        <f>COUNTIF(K$4:K1856,K1856)</f>
        <v>1</v>
      </c>
    </row>
    <row r="1857" spans="1:17" x14ac:dyDescent="0.25">
      <c r="A1857" s="35">
        <f t="shared" si="169"/>
        <v>0</v>
      </c>
      <c r="B1857" s="8">
        <f t="shared" si="170"/>
        <v>0</v>
      </c>
      <c r="C1857" s="8">
        <f t="shared" si="171"/>
        <v>0</v>
      </c>
      <c r="D1857" s="38">
        <f t="shared" si="172"/>
        <v>1</v>
      </c>
      <c r="E1857" s="39">
        <f t="shared" si="173"/>
        <v>0</v>
      </c>
      <c r="M1857" s="8" t="str">
        <f>VLOOKUP(MONTH($J1857),Lookup!$A$2:$B$13,2,0)&amp;" "&amp;YEAR($J1857)</f>
        <v>Jan 1900</v>
      </c>
      <c r="N1857" s="34" t="str">
        <f t="shared" si="168"/>
        <v>1/1/9999</v>
      </c>
      <c r="O1857" s="8" t="str">
        <f>IF(ISERROR(VLOOKUP($I1857,Lookup!$H$2:$I$11,2,0)),"",VLOOKUP($I1857,Lookup!$H$2:$I$11,2,0))</f>
        <v/>
      </c>
      <c r="P1857" s="8">
        <f>COUNTIF(J$4:J1857,J1857)</f>
        <v>0</v>
      </c>
      <c r="Q1857" s="8">
        <f>COUNTIF(K$4:K1857,K1857)</f>
        <v>1</v>
      </c>
    </row>
    <row r="1858" spans="1:17" x14ac:dyDescent="0.25">
      <c r="A1858" s="35">
        <f t="shared" si="169"/>
        <v>0</v>
      </c>
      <c r="B1858" s="8">
        <f t="shared" si="170"/>
        <v>0</v>
      </c>
      <c r="C1858" s="8">
        <f t="shared" si="171"/>
        <v>0</v>
      </c>
      <c r="D1858" s="38">
        <f t="shared" si="172"/>
        <v>1</v>
      </c>
      <c r="E1858" s="39">
        <f t="shared" si="173"/>
        <v>0</v>
      </c>
      <c r="M1858" s="8" t="str">
        <f>VLOOKUP(MONTH($J1858),Lookup!$A$2:$B$13,2,0)&amp;" "&amp;YEAR($J1858)</f>
        <v>Jan 1900</v>
      </c>
      <c r="N1858" s="34" t="str">
        <f t="shared" si="168"/>
        <v>1/1/9999</v>
      </c>
      <c r="O1858" s="8" t="str">
        <f>IF(ISERROR(VLOOKUP($I1858,Lookup!$H$2:$I$11,2,0)),"",VLOOKUP($I1858,Lookup!$H$2:$I$11,2,0))</f>
        <v/>
      </c>
      <c r="P1858" s="8">
        <f>COUNTIF(J$4:J1858,J1858)</f>
        <v>0</v>
      </c>
      <c r="Q1858" s="8">
        <f>COUNTIF(K$4:K1858,K1858)</f>
        <v>1</v>
      </c>
    </row>
    <row r="1859" spans="1:17" x14ac:dyDescent="0.25">
      <c r="A1859" s="35">
        <f t="shared" si="169"/>
        <v>0</v>
      </c>
      <c r="B1859" s="8">
        <f t="shared" si="170"/>
        <v>0</v>
      </c>
      <c r="C1859" s="8">
        <f t="shared" si="171"/>
        <v>0</v>
      </c>
      <c r="D1859" s="38">
        <f t="shared" si="172"/>
        <v>1</v>
      </c>
      <c r="E1859" s="39">
        <f t="shared" si="173"/>
        <v>0</v>
      </c>
      <c r="M1859" s="8" t="str">
        <f>VLOOKUP(MONTH($J1859),Lookup!$A$2:$B$13,2,0)&amp;" "&amp;YEAR($J1859)</f>
        <v>Jan 1900</v>
      </c>
      <c r="N1859" s="34" t="str">
        <f t="shared" si="168"/>
        <v>1/1/9999</v>
      </c>
      <c r="O1859" s="8" t="str">
        <f>IF(ISERROR(VLOOKUP($I1859,Lookup!$H$2:$I$11,2,0)),"",VLOOKUP($I1859,Lookup!$H$2:$I$11,2,0))</f>
        <v/>
      </c>
      <c r="P1859" s="8">
        <f>COUNTIF(J$4:J1859,J1859)</f>
        <v>0</v>
      </c>
      <c r="Q1859" s="8">
        <f>COUNTIF(K$4:K1859,K1859)</f>
        <v>1</v>
      </c>
    </row>
    <row r="1860" spans="1:17" x14ac:dyDescent="0.25">
      <c r="A1860" s="35">
        <f t="shared" si="169"/>
        <v>0</v>
      </c>
      <c r="B1860" s="8">
        <f t="shared" si="170"/>
        <v>0</v>
      </c>
      <c r="C1860" s="8">
        <f t="shared" si="171"/>
        <v>0</v>
      </c>
      <c r="D1860" s="38">
        <f t="shared" si="172"/>
        <v>1</v>
      </c>
      <c r="E1860" s="39">
        <f t="shared" si="173"/>
        <v>0</v>
      </c>
      <c r="M1860" s="8" t="str">
        <f>VLOOKUP(MONTH($J1860),Lookup!$A$2:$B$13,2,0)&amp;" "&amp;YEAR($J1860)</f>
        <v>Jan 1900</v>
      </c>
      <c r="N1860" s="34" t="str">
        <f t="shared" ref="N1860:N1923" si="174">IF(ISBLANK($J1860),"1/1/9999",J1860)</f>
        <v>1/1/9999</v>
      </c>
      <c r="O1860" s="8" t="str">
        <f>IF(ISERROR(VLOOKUP($I1860,Lookup!$H$2:$I$11,2,0)),"",VLOOKUP($I1860,Lookup!$H$2:$I$11,2,0))</f>
        <v/>
      </c>
      <c r="P1860" s="8">
        <f>COUNTIF(J$4:J1860,J1860)</f>
        <v>0</v>
      </c>
      <c r="Q1860" s="8">
        <f>COUNTIF(K$4:K1860,K1860)</f>
        <v>1</v>
      </c>
    </row>
    <row r="1861" spans="1:17" x14ac:dyDescent="0.25">
      <c r="A1861" s="35">
        <f t="shared" ref="A1861:A1924" si="175">K1861</f>
        <v>0</v>
      </c>
      <c r="B1861" s="8">
        <f t="shared" ref="B1861:B1924" si="176">J1861</f>
        <v>0</v>
      </c>
      <c r="C1861" s="8">
        <f t="shared" ref="C1861:C1924" si="177">L1861</f>
        <v>0</v>
      </c>
      <c r="D1861" s="38">
        <f t="shared" ref="D1861:D1924" si="178">SUM(A1861:C1861)+SUM(O1861:Q1861)</f>
        <v>1</v>
      </c>
      <c r="E1861" s="39">
        <f t="shared" ref="E1861:E1924" si="179">IF($D1861="","",COUNTIFS($F$4:$F$5000,$F1861,$D$4:$D$5000,"&gt;"&amp;$D1861))</f>
        <v>0</v>
      </c>
      <c r="M1861" s="8" t="str">
        <f>VLOOKUP(MONTH($J1861),Lookup!$A$2:$B$13,2,0)&amp;" "&amp;YEAR($J1861)</f>
        <v>Jan 1900</v>
      </c>
      <c r="N1861" s="34" t="str">
        <f t="shared" si="174"/>
        <v>1/1/9999</v>
      </c>
      <c r="O1861" s="8" t="str">
        <f>IF(ISERROR(VLOOKUP($I1861,Lookup!$H$2:$I$11,2,0)),"",VLOOKUP($I1861,Lookup!$H$2:$I$11,2,0))</f>
        <v/>
      </c>
      <c r="P1861" s="8">
        <f>COUNTIF(J$4:J1861,J1861)</f>
        <v>0</v>
      </c>
      <c r="Q1861" s="8">
        <f>COUNTIF(K$4:K1861,K1861)</f>
        <v>1</v>
      </c>
    </row>
    <row r="1862" spans="1:17" x14ac:dyDescent="0.25">
      <c r="A1862" s="35">
        <f t="shared" si="175"/>
        <v>0</v>
      </c>
      <c r="B1862" s="8">
        <f t="shared" si="176"/>
        <v>0</v>
      </c>
      <c r="C1862" s="8">
        <f t="shared" si="177"/>
        <v>0</v>
      </c>
      <c r="D1862" s="38">
        <f t="shared" si="178"/>
        <v>1</v>
      </c>
      <c r="E1862" s="39">
        <f t="shared" si="179"/>
        <v>0</v>
      </c>
      <c r="M1862" s="8" t="str">
        <f>VLOOKUP(MONTH($J1862),Lookup!$A$2:$B$13,2,0)&amp;" "&amp;YEAR($J1862)</f>
        <v>Jan 1900</v>
      </c>
      <c r="N1862" s="34" t="str">
        <f t="shared" si="174"/>
        <v>1/1/9999</v>
      </c>
      <c r="O1862" s="8" t="str">
        <f>IF(ISERROR(VLOOKUP($I1862,Lookup!$H$2:$I$11,2,0)),"",VLOOKUP($I1862,Lookup!$H$2:$I$11,2,0))</f>
        <v/>
      </c>
      <c r="P1862" s="8">
        <f>COUNTIF(J$4:J1862,J1862)</f>
        <v>0</v>
      </c>
      <c r="Q1862" s="8">
        <f>COUNTIF(K$4:K1862,K1862)</f>
        <v>1</v>
      </c>
    </row>
    <row r="1863" spans="1:17" x14ac:dyDescent="0.25">
      <c r="A1863" s="35">
        <f t="shared" si="175"/>
        <v>0</v>
      </c>
      <c r="B1863" s="8">
        <f t="shared" si="176"/>
        <v>0</v>
      </c>
      <c r="C1863" s="8">
        <f t="shared" si="177"/>
        <v>0</v>
      </c>
      <c r="D1863" s="38">
        <f t="shared" si="178"/>
        <v>1</v>
      </c>
      <c r="E1863" s="39">
        <f t="shared" si="179"/>
        <v>0</v>
      </c>
      <c r="M1863" s="8" t="str">
        <f>VLOOKUP(MONTH($J1863),Lookup!$A$2:$B$13,2,0)&amp;" "&amp;YEAR($J1863)</f>
        <v>Jan 1900</v>
      </c>
      <c r="N1863" s="34" t="str">
        <f t="shared" si="174"/>
        <v>1/1/9999</v>
      </c>
      <c r="O1863" s="8" t="str">
        <f>IF(ISERROR(VLOOKUP($I1863,Lookup!$H$2:$I$11,2,0)),"",VLOOKUP($I1863,Lookup!$H$2:$I$11,2,0))</f>
        <v/>
      </c>
      <c r="P1863" s="8">
        <f>COUNTIF(J$4:J1863,J1863)</f>
        <v>0</v>
      </c>
      <c r="Q1863" s="8">
        <f>COUNTIF(K$4:K1863,K1863)</f>
        <v>1</v>
      </c>
    </row>
    <row r="1864" spans="1:17" x14ac:dyDescent="0.25">
      <c r="A1864" s="35">
        <f t="shared" si="175"/>
        <v>0</v>
      </c>
      <c r="B1864" s="8">
        <f t="shared" si="176"/>
        <v>0</v>
      </c>
      <c r="C1864" s="8">
        <f t="shared" si="177"/>
        <v>0</v>
      </c>
      <c r="D1864" s="38">
        <f t="shared" si="178"/>
        <v>1</v>
      </c>
      <c r="E1864" s="39">
        <f t="shared" si="179"/>
        <v>0</v>
      </c>
      <c r="M1864" s="8" t="str">
        <f>VLOOKUP(MONTH($J1864),Lookup!$A$2:$B$13,2,0)&amp;" "&amp;YEAR($J1864)</f>
        <v>Jan 1900</v>
      </c>
      <c r="N1864" s="34" t="str">
        <f t="shared" si="174"/>
        <v>1/1/9999</v>
      </c>
      <c r="O1864" s="8" t="str">
        <f>IF(ISERROR(VLOOKUP($I1864,Lookup!$H$2:$I$11,2,0)),"",VLOOKUP($I1864,Lookup!$H$2:$I$11,2,0))</f>
        <v/>
      </c>
      <c r="P1864" s="8">
        <f>COUNTIF(J$4:J1864,J1864)</f>
        <v>0</v>
      </c>
      <c r="Q1864" s="8">
        <f>COUNTIF(K$4:K1864,K1864)</f>
        <v>1</v>
      </c>
    </row>
    <row r="1865" spans="1:17" x14ac:dyDescent="0.25">
      <c r="A1865" s="35">
        <f t="shared" si="175"/>
        <v>0</v>
      </c>
      <c r="B1865" s="8">
        <f t="shared" si="176"/>
        <v>0</v>
      </c>
      <c r="C1865" s="8">
        <f t="shared" si="177"/>
        <v>0</v>
      </c>
      <c r="D1865" s="38">
        <f t="shared" si="178"/>
        <v>1</v>
      </c>
      <c r="E1865" s="39">
        <f t="shared" si="179"/>
        <v>0</v>
      </c>
      <c r="M1865" s="8" t="str">
        <f>VLOOKUP(MONTH($J1865),Lookup!$A$2:$B$13,2,0)&amp;" "&amp;YEAR($J1865)</f>
        <v>Jan 1900</v>
      </c>
      <c r="N1865" s="34" t="str">
        <f t="shared" si="174"/>
        <v>1/1/9999</v>
      </c>
      <c r="O1865" s="8" t="str">
        <f>IF(ISERROR(VLOOKUP($I1865,Lookup!$H$2:$I$11,2,0)),"",VLOOKUP($I1865,Lookup!$H$2:$I$11,2,0))</f>
        <v/>
      </c>
      <c r="P1865" s="8">
        <f>COUNTIF(J$4:J1865,J1865)</f>
        <v>0</v>
      </c>
      <c r="Q1865" s="8">
        <f>COUNTIF(K$4:K1865,K1865)</f>
        <v>1</v>
      </c>
    </row>
    <row r="1866" spans="1:17" x14ac:dyDescent="0.25">
      <c r="A1866" s="35">
        <f t="shared" si="175"/>
        <v>0</v>
      </c>
      <c r="B1866" s="8">
        <f t="shared" si="176"/>
        <v>0</v>
      </c>
      <c r="C1866" s="8">
        <f t="shared" si="177"/>
        <v>0</v>
      </c>
      <c r="D1866" s="38">
        <f t="shared" si="178"/>
        <v>1</v>
      </c>
      <c r="E1866" s="39">
        <f t="shared" si="179"/>
        <v>0</v>
      </c>
      <c r="M1866" s="8" t="str">
        <f>VLOOKUP(MONTH($J1866),Lookup!$A$2:$B$13,2,0)&amp;" "&amp;YEAR($J1866)</f>
        <v>Jan 1900</v>
      </c>
      <c r="N1866" s="34" t="str">
        <f t="shared" si="174"/>
        <v>1/1/9999</v>
      </c>
      <c r="O1866" s="8" t="str">
        <f>IF(ISERROR(VLOOKUP($I1866,Lookup!$H$2:$I$11,2,0)),"",VLOOKUP($I1866,Lookup!$H$2:$I$11,2,0))</f>
        <v/>
      </c>
      <c r="P1866" s="8">
        <f>COUNTIF(J$4:J1866,J1866)</f>
        <v>0</v>
      </c>
      <c r="Q1866" s="8">
        <f>COUNTIF(K$4:K1866,K1866)</f>
        <v>1</v>
      </c>
    </row>
    <row r="1867" spans="1:17" x14ac:dyDescent="0.25">
      <c r="A1867" s="35">
        <f t="shared" si="175"/>
        <v>0</v>
      </c>
      <c r="B1867" s="8">
        <f t="shared" si="176"/>
        <v>0</v>
      </c>
      <c r="C1867" s="8">
        <f t="shared" si="177"/>
        <v>0</v>
      </c>
      <c r="D1867" s="38">
        <f t="shared" si="178"/>
        <v>1</v>
      </c>
      <c r="E1867" s="39">
        <f t="shared" si="179"/>
        <v>0</v>
      </c>
      <c r="M1867" s="8" t="str">
        <f>VLOOKUP(MONTH($J1867),Lookup!$A$2:$B$13,2,0)&amp;" "&amp;YEAR($J1867)</f>
        <v>Jan 1900</v>
      </c>
      <c r="N1867" s="34" t="str">
        <f t="shared" si="174"/>
        <v>1/1/9999</v>
      </c>
      <c r="O1867" s="8" t="str">
        <f>IF(ISERROR(VLOOKUP($I1867,Lookup!$H$2:$I$11,2,0)),"",VLOOKUP($I1867,Lookup!$H$2:$I$11,2,0))</f>
        <v/>
      </c>
      <c r="P1867" s="8">
        <f>COUNTIF(J$4:J1867,J1867)</f>
        <v>0</v>
      </c>
      <c r="Q1867" s="8">
        <f>COUNTIF(K$4:K1867,K1867)</f>
        <v>1</v>
      </c>
    </row>
    <row r="1868" spans="1:17" x14ac:dyDescent="0.25">
      <c r="A1868" s="35">
        <f t="shared" si="175"/>
        <v>0</v>
      </c>
      <c r="B1868" s="8">
        <f t="shared" si="176"/>
        <v>0</v>
      </c>
      <c r="C1868" s="8">
        <f t="shared" si="177"/>
        <v>0</v>
      </c>
      <c r="D1868" s="38">
        <f t="shared" si="178"/>
        <v>1</v>
      </c>
      <c r="E1868" s="39">
        <f t="shared" si="179"/>
        <v>0</v>
      </c>
      <c r="M1868" s="8" t="str">
        <f>VLOOKUP(MONTH($J1868),Lookup!$A$2:$B$13,2,0)&amp;" "&amp;YEAR($J1868)</f>
        <v>Jan 1900</v>
      </c>
      <c r="N1868" s="34" t="str">
        <f t="shared" si="174"/>
        <v>1/1/9999</v>
      </c>
      <c r="O1868" s="8" t="str">
        <f>IF(ISERROR(VLOOKUP($I1868,Lookup!$H$2:$I$11,2,0)),"",VLOOKUP($I1868,Lookup!$H$2:$I$11,2,0))</f>
        <v/>
      </c>
      <c r="P1868" s="8">
        <f>COUNTIF(J$4:J1868,J1868)</f>
        <v>0</v>
      </c>
      <c r="Q1868" s="8">
        <f>COUNTIF(K$4:K1868,K1868)</f>
        <v>1</v>
      </c>
    </row>
    <row r="1869" spans="1:17" x14ac:dyDescent="0.25">
      <c r="A1869" s="35">
        <f t="shared" si="175"/>
        <v>0</v>
      </c>
      <c r="B1869" s="8">
        <f t="shared" si="176"/>
        <v>0</v>
      </c>
      <c r="C1869" s="8">
        <f t="shared" si="177"/>
        <v>0</v>
      </c>
      <c r="D1869" s="38">
        <f t="shared" si="178"/>
        <v>1</v>
      </c>
      <c r="E1869" s="39">
        <f t="shared" si="179"/>
        <v>0</v>
      </c>
      <c r="M1869" s="8" t="str">
        <f>VLOOKUP(MONTH($J1869),Lookup!$A$2:$B$13,2,0)&amp;" "&amp;YEAR($J1869)</f>
        <v>Jan 1900</v>
      </c>
      <c r="N1869" s="34" t="str">
        <f t="shared" si="174"/>
        <v>1/1/9999</v>
      </c>
      <c r="O1869" s="8" t="str">
        <f>IF(ISERROR(VLOOKUP($I1869,Lookup!$H$2:$I$11,2,0)),"",VLOOKUP($I1869,Lookup!$H$2:$I$11,2,0))</f>
        <v/>
      </c>
      <c r="P1869" s="8">
        <f>COUNTIF(J$4:J1869,J1869)</f>
        <v>0</v>
      </c>
      <c r="Q1869" s="8">
        <f>COUNTIF(K$4:K1869,K1869)</f>
        <v>1</v>
      </c>
    </row>
    <row r="1870" spans="1:17" x14ac:dyDescent="0.25">
      <c r="A1870" s="35">
        <f t="shared" si="175"/>
        <v>0</v>
      </c>
      <c r="B1870" s="8">
        <f t="shared" si="176"/>
        <v>0</v>
      </c>
      <c r="C1870" s="8">
        <f t="shared" si="177"/>
        <v>0</v>
      </c>
      <c r="D1870" s="38">
        <f t="shared" si="178"/>
        <v>1</v>
      </c>
      <c r="E1870" s="39">
        <f t="shared" si="179"/>
        <v>0</v>
      </c>
      <c r="M1870" s="8" t="str">
        <f>VLOOKUP(MONTH($J1870),Lookup!$A$2:$B$13,2,0)&amp;" "&amp;YEAR($J1870)</f>
        <v>Jan 1900</v>
      </c>
      <c r="N1870" s="34" t="str">
        <f t="shared" si="174"/>
        <v>1/1/9999</v>
      </c>
      <c r="O1870" s="8" t="str">
        <f>IF(ISERROR(VLOOKUP($I1870,Lookup!$H$2:$I$11,2,0)),"",VLOOKUP($I1870,Lookup!$H$2:$I$11,2,0))</f>
        <v/>
      </c>
      <c r="P1870" s="8">
        <f>COUNTIF(J$4:J1870,J1870)</f>
        <v>0</v>
      </c>
      <c r="Q1870" s="8">
        <f>COUNTIF(K$4:K1870,K1870)</f>
        <v>1</v>
      </c>
    </row>
    <row r="1871" spans="1:17" x14ac:dyDescent="0.25">
      <c r="A1871" s="35">
        <f t="shared" si="175"/>
        <v>0</v>
      </c>
      <c r="B1871" s="8">
        <f t="shared" si="176"/>
        <v>0</v>
      </c>
      <c r="C1871" s="8">
        <f t="shared" si="177"/>
        <v>0</v>
      </c>
      <c r="D1871" s="38">
        <f t="shared" si="178"/>
        <v>1</v>
      </c>
      <c r="E1871" s="39">
        <f t="shared" si="179"/>
        <v>0</v>
      </c>
      <c r="M1871" s="8" t="str">
        <f>VLOOKUP(MONTH($J1871),Lookup!$A$2:$B$13,2,0)&amp;" "&amp;YEAR($J1871)</f>
        <v>Jan 1900</v>
      </c>
      <c r="N1871" s="34" t="str">
        <f t="shared" si="174"/>
        <v>1/1/9999</v>
      </c>
      <c r="O1871" s="8" t="str">
        <f>IF(ISERROR(VLOOKUP($I1871,Lookup!$H$2:$I$11,2,0)),"",VLOOKUP($I1871,Lookup!$H$2:$I$11,2,0))</f>
        <v/>
      </c>
      <c r="P1871" s="8">
        <f>COUNTIF(J$4:J1871,J1871)</f>
        <v>0</v>
      </c>
      <c r="Q1871" s="8">
        <f>COUNTIF(K$4:K1871,K1871)</f>
        <v>1</v>
      </c>
    </row>
    <row r="1872" spans="1:17" x14ac:dyDescent="0.25">
      <c r="A1872" s="35">
        <f t="shared" si="175"/>
        <v>0</v>
      </c>
      <c r="B1872" s="8">
        <f t="shared" si="176"/>
        <v>0</v>
      </c>
      <c r="C1872" s="8">
        <f t="shared" si="177"/>
        <v>0</v>
      </c>
      <c r="D1872" s="38">
        <f t="shared" si="178"/>
        <v>1</v>
      </c>
      <c r="E1872" s="39">
        <f t="shared" si="179"/>
        <v>0</v>
      </c>
      <c r="M1872" s="8" t="str">
        <f>VLOOKUP(MONTH($J1872),Lookup!$A$2:$B$13,2,0)&amp;" "&amp;YEAR($J1872)</f>
        <v>Jan 1900</v>
      </c>
      <c r="N1872" s="34" t="str">
        <f t="shared" si="174"/>
        <v>1/1/9999</v>
      </c>
      <c r="O1872" s="8" t="str">
        <f>IF(ISERROR(VLOOKUP($I1872,Lookup!$H$2:$I$11,2,0)),"",VLOOKUP($I1872,Lookup!$H$2:$I$11,2,0))</f>
        <v/>
      </c>
      <c r="P1872" s="8">
        <f>COUNTIF(J$4:J1872,J1872)</f>
        <v>0</v>
      </c>
      <c r="Q1872" s="8">
        <f>COUNTIF(K$4:K1872,K1872)</f>
        <v>1</v>
      </c>
    </row>
    <row r="1873" spans="1:17" x14ac:dyDescent="0.25">
      <c r="A1873" s="35">
        <f t="shared" si="175"/>
        <v>0</v>
      </c>
      <c r="B1873" s="8">
        <f t="shared" si="176"/>
        <v>0</v>
      </c>
      <c r="C1873" s="8">
        <f t="shared" si="177"/>
        <v>0</v>
      </c>
      <c r="D1873" s="38">
        <f t="shared" si="178"/>
        <v>1</v>
      </c>
      <c r="E1873" s="39">
        <f t="shared" si="179"/>
        <v>0</v>
      </c>
      <c r="M1873" s="8" t="str">
        <f>VLOOKUP(MONTH($J1873),Lookup!$A$2:$B$13,2,0)&amp;" "&amp;YEAR($J1873)</f>
        <v>Jan 1900</v>
      </c>
      <c r="N1873" s="34" t="str">
        <f t="shared" si="174"/>
        <v>1/1/9999</v>
      </c>
      <c r="O1873" s="8" t="str">
        <f>IF(ISERROR(VLOOKUP($I1873,Lookup!$H$2:$I$11,2,0)),"",VLOOKUP($I1873,Lookup!$H$2:$I$11,2,0))</f>
        <v/>
      </c>
      <c r="P1873" s="8">
        <f>COUNTIF(J$4:J1873,J1873)</f>
        <v>0</v>
      </c>
      <c r="Q1873" s="8">
        <f>COUNTIF(K$4:K1873,K1873)</f>
        <v>1</v>
      </c>
    </row>
    <row r="1874" spans="1:17" x14ac:dyDescent="0.25">
      <c r="A1874" s="35">
        <f t="shared" si="175"/>
        <v>0</v>
      </c>
      <c r="B1874" s="8">
        <f t="shared" si="176"/>
        <v>0</v>
      </c>
      <c r="C1874" s="8">
        <f t="shared" si="177"/>
        <v>0</v>
      </c>
      <c r="D1874" s="38">
        <f t="shared" si="178"/>
        <v>1</v>
      </c>
      <c r="E1874" s="39">
        <f t="shared" si="179"/>
        <v>0</v>
      </c>
      <c r="M1874" s="8" t="str">
        <f>VLOOKUP(MONTH($J1874),Lookup!$A$2:$B$13,2,0)&amp;" "&amp;YEAR($J1874)</f>
        <v>Jan 1900</v>
      </c>
      <c r="N1874" s="34" t="str">
        <f t="shared" si="174"/>
        <v>1/1/9999</v>
      </c>
      <c r="O1874" s="8" t="str">
        <f>IF(ISERROR(VLOOKUP($I1874,Lookup!$H$2:$I$11,2,0)),"",VLOOKUP($I1874,Lookup!$H$2:$I$11,2,0))</f>
        <v/>
      </c>
      <c r="P1874" s="8">
        <f>COUNTIF(J$4:J1874,J1874)</f>
        <v>0</v>
      </c>
      <c r="Q1874" s="8">
        <f>COUNTIF(K$4:K1874,K1874)</f>
        <v>1</v>
      </c>
    </row>
    <row r="1875" spans="1:17" x14ac:dyDescent="0.25">
      <c r="A1875" s="35">
        <f t="shared" si="175"/>
        <v>0</v>
      </c>
      <c r="B1875" s="8">
        <f t="shared" si="176"/>
        <v>0</v>
      </c>
      <c r="C1875" s="8">
        <f t="shared" si="177"/>
        <v>0</v>
      </c>
      <c r="D1875" s="38">
        <f t="shared" si="178"/>
        <v>1</v>
      </c>
      <c r="E1875" s="39">
        <f t="shared" si="179"/>
        <v>0</v>
      </c>
      <c r="M1875" s="8" t="str">
        <f>VLOOKUP(MONTH($J1875),Lookup!$A$2:$B$13,2,0)&amp;" "&amp;YEAR($J1875)</f>
        <v>Jan 1900</v>
      </c>
      <c r="N1875" s="34" t="str">
        <f t="shared" si="174"/>
        <v>1/1/9999</v>
      </c>
      <c r="O1875" s="8" t="str">
        <f>IF(ISERROR(VLOOKUP($I1875,Lookup!$H$2:$I$11,2,0)),"",VLOOKUP($I1875,Lookup!$H$2:$I$11,2,0))</f>
        <v/>
      </c>
      <c r="P1875" s="8">
        <f>COUNTIF(J$4:J1875,J1875)</f>
        <v>0</v>
      </c>
      <c r="Q1875" s="8">
        <f>COUNTIF(K$4:K1875,K1875)</f>
        <v>1</v>
      </c>
    </row>
    <row r="1876" spans="1:17" x14ac:dyDescent="0.25">
      <c r="A1876" s="35">
        <f t="shared" si="175"/>
        <v>0</v>
      </c>
      <c r="B1876" s="8">
        <f t="shared" si="176"/>
        <v>0</v>
      </c>
      <c r="C1876" s="8">
        <f t="shared" si="177"/>
        <v>0</v>
      </c>
      <c r="D1876" s="38">
        <f t="shared" si="178"/>
        <v>1</v>
      </c>
      <c r="E1876" s="39">
        <f t="shared" si="179"/>
        <v>0</v>
      </c>
      <c r="M1876" s="8" t="str">
        <f>VLOOKUP(MONTH($J1876),Lookup!$A$2:$B$13,2,0)&amp;" "&amp;YEAR($J1876)</f>
        <v>Jan 1900</v>
      </c>
      <c r="N1876" s="34" t="str">
        <f t="shared" si="174"/>
        <v>1/1/9999</v>
      </c>
      <c r="O1876" s="8" t="str">
        <f>IF(ISERROR(VLOOKUP($I1876,Lookup!$H$2:$I$11,2,0)),"",VLOOKUP($I1876,Lookup!$H$2:$I$11,2,0))</f>
        <v/>
      </c>
      <c r="P1876" s="8">
        <f>COUNTIF(J$4:J1876,J1876)</f>
        <v>0</v>
      </c>
      <c r="Q1876" s="8">
        <f>COUNTIF(K$4:K1876,K1876)</f>
        <v>1</v>
      </c>
    </row>
    <row r="1877" spans="1:17" x14ac:dyDescent="0.25">
      <c r="A1877" s="35">
        <f t="shared" si="175"/>
        <v>0</v>
      </c>
      <c r="B1877" s="8">
        <f t="shared" si="176"/>
        <v>0</v>
      </c>
      <c r="C1877" s="8">
        <f t="shared" si="177"/>
        <v>0</v>
      </c>
      <c r="D1877" s="38">
        <f t="shared" si="178"/>
        <v>1</v>
      </c>
      <c r="E1877" s="39">
        <f t="shared" si="179"/>
        <v>0</v>
      </c>
      <c r="M1877" s="8" t="str">
        <f>VLOOKUP(MONTH($J1877),Lookup!$A$2:$B$13,2,0)&amp;" "&amp;YEAR($J1877)</f>
        <v>Jan 1900</v>
      </c>
      <c r="N1877" s="34" t="str">
        <f t="shared" si="174"/>
        <v>1/1/9999</v>
      </c>
      <c r="O1877" s="8" t="str">
        <f>IF(ISERROR(VLOOKUP($I1877,Lookup!$H$2:$I$11,2,0)),"",VLOOKUP($I1877,Lookup!$H$2:$I$11,2,0))</f>
        <v/>
      </c>
      <c r="P1877" s="8">
        <f>COUNTIF(J$4:J1877,J1877)</f>
        <v>0</v>
      </c>
      <c r="Q1877" s="8">
        <f>COUNTIF(K$4:K1877,K1877)</f>
        <v>1</v>
      </c>
    </row>
    <row r="1878" spans="1:17" x14ac:dyDescent="0.25">
      <c r="A1878" s="35">
        <f t="shared" si="175"/>
        <v>0</v>
      </c>
      <c r="B1878" s="8">
        <f t="shared" si="176"/>
        <v>0</v>
      </c>
      <c r="C1878" s="8">
        <f t="shared" si="177"/>
        <v>0</v>
      </c>
      <c r="D1878" s="38">
        <f t="shared" si="178"/>
        <v>1</v>
      </c>
      <c r="E1878" s="39">
        <f t="shared" si="179"/>
        <v>0</v>
      </c>
      <c r="M1878" s="8" t="str">
        <f>VLOOKUP(MONTH($J1878),Lookup!$A$2:$B$13,2,0)&amp;" "&amp;YEAR($J1878)</f>
        <v>Jan 1900</v>
      </c>
      <c r="N1878" s="34" t="str">
        <f t="shared" si="174"/>
        <v>1/1/9999</v>
      </c>
      <c r="O1878" s="8" t="str">
        <f>IF(ISERROR(VLOOKUP($I1878,Lookup!$H$2:$I$11,2,0)),"",VLOOKUP($I1878,Lookup!$H$2:$I$11,2,0))</f>
        <v/>
      </c>
      <c r="P1878" s="8">
        <f>COUNTIF(J$4:J1878,J1878)</f>
        <v>0</v>
      </c>
      <c r="Q1878" s="8">
        <f>COUNTIF(K$4:K1878,K1878)</f>
        <v>1</v>
      </c>
    </row>
    <row r="1879" spans="1:17" x14ac:dyDescent="0.25">
      <c r="A1879" s="35">
        <f t="shared" si="175"/>
        <v>0</v>
      </c>
      <c r="B1879" s="8">
        <f t="shared" si="176"/>
        <v>0</v>
      </c>
      <c r="C1879" s="8">
        <f t="shared" si="177"/>
        <v>0</v>
      </c>
      <c r="D1879" s="38">
        <f t="shared" si="178"/>
        <v>1</v>
      </c>
      <c r="E1879" s="39">
        <f t="shared" si="179"/>
        <v>0</v>
      </c>
      <c r="M1879" s="8" t="str">
        <f>VLOOKUP(MONTH($J1879),Lookup!$A$2:$B$13,2,0)&amp;" "&amp;YEAR($J1879)</f>
        <v>Jan 1900</v>
      </c>
      <c r="N1879" s="34" t="str">
        <f t="shared" si="174"/>
        <v>1/1/9999</v>
      </c>
      <c r="O1879" s="8" t="str">
        <f>IF(ISERROR(VLOOKUP($I1879,Lookup!$H$2:$I$11,2,0)),"",VLOOKUP($I1879,Lookup!$H$2:$I$11,2,0))</f>
        <v/>
      </c>
      <c r="P1879" s="8">
        <f>COUNTIF(J$4:J1879,J1879)</f>
        <v>0</v>
      </c>
      <c r="Q1879" s="8">
        <f>COUNTIF(K$4:K1879,K1879)</f>
        <v>1</v>
      </c>
    </row>
    <row r="1880" spans="1:17" x14ac:dyDescent="0.25">
      <c r="A1880" s="35">
        <f t="shared" si="175"/>
        <v>0</v>
      </c>
      <c r="B1880" s="8">
        <f t="shared" si="176"/>
        <v>0</v>
      </c>
      <c r="C1880" s="8">
        <f t="shared" si="177"/>
        <v>0</v>
      </c>
      <c r="D1880" s="38">
        <f t="shared" si="178"/>
        <v>1</v>
      </c>
      <c r="E1880" s="39">
        <f t="shared" si="179"/>
        <v>0</v>
      </c>
      <c r="M1880" s="8" t="str">
        <f>VLOOKUP(MONTH($J1880),Lookup!$A$2:$B$13,2,0)&amp;" "&amp;YEAR($J1880)</f>
        <v>Jan 1900</v>
      </c>
      <c r="N1880" s="34" t="str">
        <f t="shared" si="174"/>
        <v>1/1/9999</v>
      </c>
      <c r="O1880" s="8" t="str">
        <f>IF(ISERROR(VLOOKUP($I1880,Lookup!$H$2:$I$11,2,0)),"",VLOOKUP($I1880,Lookup!$H$2:$I$11,2,0))</f>
        <v/>
      </c>
      <c r="P1880" s="8">
        <f>COUNTIF(J$4:J1880,J1880)</f>
        <v>0</v>
      </c>
      <c r="Q1880" s="8">
        <f>COUNTIF(K$4:K1880,K1880)</f>
        <v>1</v>
      </c>
    </row>
    <row r="1881" spans="1:17" x14ac:dyDescent="0.25">
      <c r="A1881" s="35">
        <f t="shared" si="175"/>
        <v>0</v>
      </c>
      <c r="B1881" s="8">
        <f t="shared" si="176"/>
        <v>0</v>
      </c>
      <c r="C1881" s="8">
        <f t="shared" si="177"/>
        <v>0</v>
      </c>
      <c r="D1881" s="38">
        <f t="shared" si="178"/>
        <v>1</v>
      </c>
      <c r="E1881" s="39">
        <f t="shared" si="179"/>
        <v>0</v>
      </c>
      <c r="M1881" s="8" t="str">
        <f>VLOOKUP(MONTH($J1881),Lookup!$A$2:$B$13,2,0)&amp;" "&amp;YEAR($J1881)</f>
        <v>Jan 1900</v>
      </c>
      <c r="N1881" s="34" t="str">
        <f t="shared" si="174"/>
        <v>1/1/9999</v>
      </c>
      <c r="O1881" s="8" t="str">
        <f>IF(ISERROR(VLOOKUP($I1881,Lookup!$H$2:$I$11,2,0)),"",VLOOKUP($I1881,Lookup!$H$2:$I$11,2,0))</f>
        <v/>
      </c>
      <c r="P1881" s="8">
        <f>COUNTIF(J$4:J1881,J1881)</f>
        <v>0</v>
      </c>
      <c r="Q1881" s="8">
        <f>COUNTIF(K$4:K1881,K1881)</f>
        <v>1</v>
      </c>
    </row>
    <row r="1882" spans="1:17" x14ac:dyDescent="0.25">
      <c r="A1882" s="35">
        <f t="shared" si="175"/>
        <v>0</v>
      </c>
      <c r="B1882" s="8">
        <f t="shared" si="176"/>
        <v>0</v>
      </c>
      <c r="C1882" s="8">
        <f t="shared" si="177"/>
        <v>0</v>
      </c>
      <c r="D1882" s="38">
        <f t="shared" si="178"/>
        <v>1</v>
      </c>
      <c r="E1882" s="39">
        <f t="shared" si="179"/>
        <v>0</v>
      </c>
      <c r="M1882" s="8" t="str">
        <f>VLOOKUP(MONTH($J1882),Lookup!$A$2:$B$13,2,0)&amp;" "&amp;YEAR($J1882)</f>
        <v>Jan 1900</v>
      </c>
      <c r="N1882" s="34" t="str">
        <f t="shared" si="174"/>
        <v>1/1/9999</v>
      </c>
      <c r="O1882" s="8" t="str">
        <f>IF(ISERROR(VLOOKUP($I1882,Lookup!$H$2:$I$11,2,0)),"",VLOOKUP($I1882,Lookup!$H$2:$I$11,2,0))</f>
        <v/>
      </c>
      <c r="P1882" s="8">
        <f>COUNTIF(J$4:J1882,J1882)</f>
        <v>0</v>
      </c>
      <c r="Q1882" s="8">
        <f>COUNTIF(K$4:K1882,K1882)</f>
        <v>1</v>
      </c>
    </row>
    <row r="1883" spans="1:17" x14ac:dyDescent="0.25">
      <c r="A1883" s="35">
        <f t="shared" si="175"/>
        <v>0</v>
      </c>
      <c r="B1883" s="8">
        <f t="shared" si="176"/>
        <v>0</v>
      </c>
      <c r="C1883" s="8">
        <f t="shared" si="177"/>
        <v>0</v>
      </c>
      <c r="D1883" s="38">
        <f t="shared" si="178"/>
        <v>1</v>
      </c>
      <c r="E1883" s="39">
        <f t="shared" si="179"/>
        <v>0</v>
      </c>
      <c r="M1883" s="8" t="str">
        <f>VLOOKUP(MONTH($J1883),Lookup!$A$2:$B$13,2,0)&amp;" "&amp;YEAR($J1883)</f>
        <v>Jan 1900</v>
      </c>
      <c r="N1883" s="34" t="str">
        <f t="shared" si="174"/>
        <v>1/1/9999</v>
      </c>
      <c r="O1883" s="8" t="str">
        <f>IF(ISERROR(VLOOKUP($I1883,Lookup!$H$2:$I$11,2,0)),"",VLOOKUP($I1883,Lookup!$H$2:$I$11,2,0))</f>
        <v/>
      </c>
      <c r="P1883" s="8">
        <f>COUNTIF(J$4:J1883,J1883)</f>
        <v>0</v>
      </c>
      <c r="Q1883" s="8">
        <f>COUNTIF(K$4:K1883,K1883)</f>
        <v>1</v>
      </c>
    </row>
    <row r="1884" spans="1:17" x14ac:dyDescent="0.25">
      <c r="A1884" s="35">
        <f t="shared" si="175"/>
        <v>0</v>
      </c>
      <c r="B1884" s="8">
        <f t="shared" si="176"/>
        <v>0</v>
      </c>
      <c r="C1884" s="8">
        <f t="shared" si="177"/>
        <v>0</v>
      </c>
      <c r="D1884" s="38">
        <f t="shared" si="178"/>
        <v>1</v>
      </c>
      <c r="E1884" s="39">
        <f t="shared" si="179"/>
        <v>0</v>
      </c>
      <c r="M1884" s="8" t="str">
        <f>VLOOKUP(MONTH($J1884),Lookup!$A$2:$B$13,2,0)&amp;" "&amp;YEAR($J1884)</f>
        <v>Jan 1900</v>
      </c>
      <c r="N1884" s="34" t="str">
        <f t="shared" si="174"/>
        <v>1/1/9999</v>
      </c>
      <c r="O1884" s="8" t="str">
        <f>IF(ISERROR(VLOOKUP($I1884,Lookup!$H$2:$I$11,2,0)),"",VLOOKUP($I1884,Lookup!$H$2:$I$11,2,0))</f>
        <v/>
      </c>
      <c r="P1884" s="8">
        <f>COUNTIF(J$4:J1884,J1884)</f>
        <v>0</v>
      </c>
      <c r="Q1884" s="8">
        <f>COUNTIF(K$4:K1884,K1884)</f>
        <v>1</v>
      </c>
    </row>
    <row r="1885" spans="1:17" x14ac:dyDescent="0.25">
      <c r="A1885" s="35">
        <f t="shared" si="175"/>
        <v>0</v>
      </c>
      <c r="B1885" s="8">
        <f t="shared" si="176"/>
        <v>0</v>
      </c>
      <c r="C1885" s="8">
        <f t="shared" si="177"/>
        <v>0</v>
      </c>
      <c r="D1885" s="38">
        <f t="shared" si="178"/>
        <v>1</v>
      </c>
      <c r="E1885" s="39">
        <f t="shared" si="179"/>
        <v>0</v>
      </c>
      <c r="M1885" s="8" t="str">
        <f>VLOOKUP(MONTH($J1885),Lookup!$A$2:$B$13,2,0)&amp;" "&amp;YEAR($J1885)</f>
        <v>Jan 1900</v>
      </c>
      <c r="N1885" s="34" t="str">
        <f t="shared" si="174"/>
        <v>1/1/9999</v>
      </c>
      <c r="O1885" s="8" t="str">
        <f>IF(ISERROR(VLOOKUP($I1885,Lookup!$H$2:$I$11,2,0)),"",VLOOKUP($I1885,Lookup!$H$2:$I$11,2,0))</f>
        <v/>
      </c>
      <c r="P1885" s="8">
        <f>COUNTIF(J$4:J1885,J1885)</f>
        <v>0</v>
      </c>
      <c r="Q1885" s="8">
        <f>COUNTIF(K$4:K1885,K1885)</f>
        <v>1</v>
      </c>
    </row>
    <row r="1886" spans="1:17" x14ac:dyDescent="0.25">
      <c r="A1886" s="35">
        <f t="shared" si="175"/>
        <v>0</v>
      </c>
      <c r="B1886" s="8">
        <f t="shared" si="176"/>
        <v>0</v>
      </c>
      <c r="C1886" s="8">
        <f t="shared" si="177"/>
        <v>0</v>
      </c>
      <c r="D1886" s="38">
        <f t="shared" si="178"/>
        <v>1</v>
      </c>
      <c r="E1886" s="39">
        <f t="shared" si="179"/>
        <v>0</v>
      </c>
      <c r="M1886" s="8" t="str">
        <f>VLOOKUP(MONTH($J1886),Lookup!$A$2:$B$13,2,0)&amp;" "&amp;YEAR($J1886)</f>
        <v>Jan 1900</v>
      </c>
      <c r="N1886" s="34" t="str">
        <f t="shared" si="174"/>
        <v>1/1/9999</v>
      </c>
      <c r="O1886" s="8" t="str">
        <f>IF(ISERROR(VLOOKUP($I1886,Lookup!$H$2:$I$11,2,0)),"",VLOOKUP($I1886,Lookup!$H$2:$I$11,2,0))</f>
        <v/>
      </c>
      <c r="P1886" s="8">
        <f>COUNTIF(J$4:J1886,J1886)</f>
        <v>0</v>
      </c>
      <c r="Q1886" s="8">
        <f>COUNTIF(K$4:K1886,K1886)</f>
        <v>1</v>
      </c>
    </row>
    <row r="1887" spans="1:17" x14ac:dyDescent="0.25">
      <c r="A1887" s="35">
        <f t="shared" si="175"/>
        <v>0</v>
      </c>
      <c r="B1887" s="8">
        <f t="shared" si="176"/>
        <v>0</v>
      </c>
      <c r="C1887" s="8">
        <f t="shared" si="177"/>
        <v>0</v>
      </c>
      <c r="D1887" s="38">
        <f t="shared" si="178"/>
        <v>1</v>
      </c>
      <c r="E1887" s="39">
        <f t="shared" si="179"/>
        <v>0</v>
      </c>
      <c r="M1887" s="8" t="str">
        <f>VLOOKUP(MONTH($J1887),Lookup!$A$2:$B$13,2,0)&amp;" "&amp;YEAR($J1887)</f>
        <v>Jan 1900</v>
      </c>
      <c r="N1887" s="34" t="str">
        <f t="shared" si="174"/>
        <v>1/1/9999</v>
      </c>
      <c r="O1887" s="8" t="str">
        <f>IF(ISERROR(VLOOKUP($I1887,Lookup!$H$2:$I$11,2,0)),"",VLOOKUP($I1887,Lookup!$H$2:$I$11,2,0))</f>
        <v/>
      </c>
      <c r="P1887" s="8">
        <f>COUNTIF(J$4:J1887,J1887)</f>
        <v>0</v>
      </c>
      <c r="Q1887" s="8">
        <f>COUNTIF(K$4:K1887,K1887)</f>
        <v>1</v>
      </c>
    </row>
    <row r="1888" spans="1:17" x14ac:dyDescent="0.25">
      <c r="A1888" s="35">
        <f t="shared" si="175"/>
        <v>0</v>
      </c>
      <c r="B1888" s="8">
        <f t="shared" si="176"/>
        <v>0</v>
      </c>
      <c r="C1888" s="8">
        <f t="shared" si="177"/>
        <v>0</v>
      </c>
      <c r="D1888" s="38">
        <f t="shared" si="178"/>
        <v>1</v>
      </c>
      <c r="E1888" s="39">
        <f t="shared" si="179"/>
        <v>0</v>
      </c>
      <c r="M1888" s="8" t="str">
        <f>VLOOKUP(MONTH($J1888),Lookup!$A$2:$B$13,2,0)&amp;" "&amp;YEAR($J1888)</f>
        <v>Jan 1900</v>
      </c>
      <c r="N1888" s="34" t="str">
        <f t="shared" si="174"/>
        <v>1/1/9999</v>
      </c>
      <c r="O1888" s="8" t="str">
        <f>IF(ISERROR(VLOOKUP($I1888,Lookup!$H$2:$I$11,2,0)),"",VLOOKUP($I1888,Lookup!$H$2:$I$11,2,0))</f>
        <v/>
      </c>
      <c r="P1888" s="8">
        <f>COUNTIF(J$4:J1888,J1888)</f>
        <v>0</v>
      </c>
      <c r="Q1888" s="8">
        <f>COUNTIF(K$4:K1888,K1888)</f>
        <v>1</v>
      </c>
    </row>
    <row r="1889" spans="1:17" x14ac:dyDescent="0.25">
      <c r="A1889" s="35">
        <f t="shared" si="175"/>
        <v>0</v>
      </c>
      <c r="B1889" s="8">
        <f t="shared" si="176"/>
        <v>0</v>
      </c>
      <c r="C1889" s="8">
        <f t="shared" si="177"/>
        <v>0</v>
      </c>
      <c r="D1889" s="38">
        <f t="shared" si="178"/>
        <v>1</v>
      </c>
      <c r="E1889" s="39">
        <f t="shared" si="179"/>
        <v>0</v>
      </c>
      <c r="M1889" s="8" t="str">
        <f>VLOOKUP(MONTH($J1889),Lookup!$A$2:$B$13,2,0)&amp;" "&amp;YEAR($J1889)</f>
        <v>Jan 1900</v>
      </c>
      <c r="N1889" s="34" t="str">
        <f t="shared" si="174"/>
        <v>1/1/9999</v>
      </c>
      <c r="O1889" s="8" t="str">
        <f>IF(ISERROR(VLOOKUP($I1889,Lookup!$H$2:$I$11,2,0)),"",VLOOKUP($I1889,Lookup!$H$2:$I$11,2,0))</f>
        <v/>
      </c>
      <c r="P1889" s="8">
        <f>COUNTIF(J$4:J1889,J1889)</f>
        <v>0</v>
      </c>
      <c r="Q1889" s="8">
        <f>COUNTIF(K$4:K1889,K1889)</f>
        <v>1</v>
      </c>
    </row>
    <row r="1890" spans="1:17" x14ac:dyDescent="0.25">
      <c r="A1890" s="35">
        <f t="shared" si="175"/>
        <v>0</v>
      </c>
      <c r="B1890" s="8">
        <f t="shared" si="176"/>
        <v>0</v>
      </c>
      <c r="C1890" s="8">
        <f t="shared" si="177"/>
        <v>0</v>
      </c>
      <c r="D1890" s="38">
        <f t="shared" si="178"/>
        <v>1</v>
      </c>
      <c r="E1890" s="39">
        <f t="shared" si="179"/>
        <v>0</v>
      </c>
      <c r="M1890" s="8" t="str">
        <f>VLOOKUP(MONTH($J1890),Lookup!$A$2:$B$13,2,0)&amp;" "&amp;YEAR($J1890)</f>
        <v>Jan 1900</v>
      </c>
      <c r="N1890" s="34" t="str">
        <f t="shared" si="174"/>
        <v>1/1/9999</v>
      </c>
      <c r="O1890" s="8" t="str">
        <f>IF(ISERROR(VLOOKUP($I1890,Lookup!$H$2:$I$11,2,0)),"",VLOOKUP($I1890,Lookup!$H$2:$I$11,2,0))</f>
        <v/>
      </c>
      <c r="P1890" s="8">
        <f>COUNTIF(J$4:J1890,J1890)</f>
        <v>0</v>
      </c>
      <c r="Q1890" s="8">
        <f>COUNTIF(K$4:K1890,K1890)</f>
        <v>1</v>
      </c>
    </row>
    <row r="1891" spans="1:17" x14ac:dyDescent="0.25">
      <c r="A1891" s="35">
        <f t="shared" si="175"/>
        <v>0</v>
      </c>
      <c r="B1891" s="8">
        <f t="shared" si="176"/>
        <v>0</v>
      </c>
      <c r="C1891" s="8">
        <f t="shared" si="177"/>
        <v>0</v>
      </c>
      <c r="D1891" s="38">
        <f t="shared" si="178"/>
        <v>1</v>
      </c>
      <c r="E1891" s="39">
        <f t="shared" si="179"/>
        <v>0</v>
      </c>
      <c r="M1891" s="8" t="str">
        <f>VLOOKUP(MONTH($J1891),Lookup!$A$2:$B$13,2,0)&amp;" "&amp;YEAR($J1891)</f>
        <v>Jan 1900</v>
      </c>
      <c r="N1891" s="34" t="str">
        <f t="shared" si="174"/>
        <v>1/1/9999</v>
      </c>
      <c r="O1891" s="8" t="str">
        <f>IF(ISERROR(VLOOKUP($I1891,Lookup!$H$2:$I$11,2,0)),"",VLOOKUP($I1891,Lookup!$H$2:$I$11,2,0))</f>
        <v/>
      </c>
      <c r="P1891" s="8">
        <f>COUNTIF(J$4:J1891,J1891)</f>
        <v>0</v>
      </c>
      <c r="Q1891" s="8">
        <f>COUNTIF(K$4:K1891,K1891)</f>
        <v>1</v>
      </c>
    </row>
    <row r="1892" spans="1:17" x14ac:dyDescent="0.25">
      <c r="A1892" s="35">
        <f t="shared" si="175"/>
        <v>0</v>
      </c>
      <c r="B1892" s="8">
        <f t="shared" si="176"/>
        <v>0</v>
      </c>
      <c r="C1892" s="8">
        <f t="shared" si="177"/>
        <v>0</v>
      </c>
      <c r="D1892" s="38">
        <f t="shared" si="178"/>
        <v>1</v>
      </c>
      <c r="E1892" s="39">
        <f t="shared" si="179"/>
        <v>0</v>
      </c>
      <c r="M1892" s="8" t="str">
        <f>VLOOKUP(MONTH($J1892),Lookup!$A$2:$B$13,2,0)&amp;" "&amp;YEAR($J1892)</f>
        <v>Jan 1900</v>
      </c>
      <c r="N1892" s="34" t="str">
        <f t="shared" si="174"/>
        <v>1/1/9999</v>
      </c>
      <c r="O1892" s="8" t="str">
        <f>IF(ISERROR(VLOOKUP($I1892,Lookup!$H$2:$I$11,2,0)),"",VLOOKUP($I1892,Lookup!$H$2:$I$11,2,0))</f>
        <v/>
      </c>
      <c r="P1892" s="8">
        <f>COUNTIF(J$4:J1892,J1892)</f>
        <v>0</v>
      </c>
      <c r="Q1892" s="8">
        <f>COUNTIF(K$4:K1892,K1892)</f>
        <v>1</v>
      </c>
    </row>
    <row r="1893" spans="1:17" x14ac:dyDescent="0.25">
      <c r="A1893" s="35">
        <f t="shared" si="175"/>
        <v>0</v>
      </c>
      <c r="B1893" s="8">
        <f t="shared" si="176"/>
        <v>0</v>
      </c>
      <c r="C1893" s="8">
        <f t="shared" si="177"/>
        <v>0</v>
      </c>
      <c r="D1893" s="38">
        <f t="shared" si="178"/>
        <v>1</v>
      </c>
      <c r="E1893" s="39">
        <f t="shared" si="179"/>
        <v>0</v>
      </c>
      <c r="M1893" s="8" t="str">
        <f>VLOOKUP(MONTH($J1893),Lookup!$A$2:$B$13,2,0)&amp;" "&amp;YEAR($J1893)</f>
        <v>Jan 1900</v>
      </c>
      <c r="N1893" s="34" t="str">
        <f t="shared" si="174"/>
        <v>1/1/9999</v>
      </c>
      <c r="O1893" s="8" t="str">
        <f>IF(ISERROR(VLOOKUP($I1893,Lookup!$H$2:$I$11,2,0)),"",VLOOKUP($I1893,Lookup!$H$2:$I$11,2,0))</f>
        <v/>
      </c>
      <c r="P1893" s="8">
        <f>COUNTIF(J$4:J1893,J1893)</f>
        <v>0</v>
      </c>
      <c r="Q1893" s="8">
        <f>COUNTIF(K$4:K1893,K1893)</f>
        <v>1</v>
      </c>
    </row>
    <row r="1894" spans="1:17" x14ac:dyDescent="0.25">
      <c r="A1894" s="35">
        <f t="shared" si="175"/>
        <v>0</v>
      </c>
      <c r="B1894" s="8">
        <f t="shared" si="176"/>
        <v>0</v>
      </c>
      <c r="C1894" s="8">
        <f t="shared" si="177"/>
        <v>0</v>
      </c>
      <c r="D1894" s="38">
        <f t="shared" si="178"/>
        <v>1</v>
      </c>
      <c r="E1894" s="39">
        <f t="shared" si="179"/>
        <v>0</v>
      </c>
      <c r="M1894" s="8" t="str">
        <f>VLOOKUP(MONTH($J1894),Lookup!$A$2:$B$13,2,0)&amp;" "&amp;YEAR($J1894)</f>
        <v>Jan 1900</v>
      </c>
      <c r="N1894" s="34" t="str">
        <f t="shared" si="174"/>
        <v>1/1/9999</v>
      </c>
      <c r="O1894" s="8" t="str">
        <f>IF(ISERROR(VLOOKUP($I1894,Lookup!$H$2:$I$11,2,0)),"",VLOOKUP($I1894,Lookup!$H$2:$I$11,2,0))</f>
        <v/>
      </c>
      <c r="P1894" s="8">
        <f>COUNTIF(J$4:J1894,J1894)</f>
        <v>0</v>
      </c>
      <c r="Q1894" s="8">
        <f>COUNTIF(K$4:K1894,K1894)</f>
        <v>1</v>
      </c>
    </row>
    <row r="1895" spans="1:17" x14ac:dyDescent="0.25">
      <c r="A1895" s="35">
        <f t="shared" si="175"/>
        <v>0</v>
      </c>
      <c r="B1895" s="8">
        <f t="shared" si="176"/>
        <v>0</v>
      </c>
      <c r="C1895" s="8">
        <f t="shared" si="177"/>
        <v>0</v>
      </c>
      <c r="D1895" s="38">
        <f t="shared" si="178"/>
        <v>1</v>
      </c>
      <c r="E1895" s="39">
        <f t="shared" si="179"/>
        <v>0</v>
      </c>
      <c r="M1895" s="8" t="str">
        <f>VLOOKUP(MONTH($J1895),Lookup!$A$2:$B$13,2,0)&amp;" "&amp;YEAR($J1895)</f>
        <v>Jan 1900</v>
      </c>
      <c r="N1895" s="34" t="str">
        <f t="shared" si="174"/>
        <v>1/1/9999</v>
      </c>
      <c r="O1895" s="8" t="str">
        <f>IF(ISERROR(VLOOKUP($I1895,Lookup!$H$2:$I$11,2,0)),"",VLOOKUP($I1895,Lookup!$H$2:$I$11,2,0))</f>
        <v/>
      </c>
      <c r="P1895" s="8">
        <f>COUNTIF(J$4:J1895,J1895)</f>
        <v>0</v>
      </c>
      <c r="Q1895" s="8">
        <f>COUNTIF(K$4:K1895,K1895)</f>
        <v>1</v>
      </c>
    </row>
    <row r="1896" spans="1:17" x14ac:dyDescent="0.25">
      <c r="A1896" s="35">
        <f t="shared" si="175"/>
        <v>0</v>
      </c>
      <c r="B1896" s="8">
        <f t="shared" si="176"/>
        <v>0</v>
      </c>
      <c r="C1896" s="8">
        <f t="shared" si="177"/>
        <v>0</v>
      </c>
      <c r="D1896" s="38">
        <f t="shared" si="178"/>
        <v>1</v>
      </c>
      <c r="E1896" s="39">
        <f t="shared" si="179"/>
        <v>0</v>
      </c>
      <c r="M1896" s="8" t="str">
        <f>VLOOKUP(MONTH($J1896),Lookup!$A$2:$B$13,2,0)&amp;" "&amp;YEAR($J1896)</f>
        <v>Jan 1900</v>
      </c>
      <c r="N1896" s="34" t="str">
        <f t="shared" si="174"/>
        <v>1/1/9999</v>
      </c>
      <c r="O1896" s="8" t="str">
        <f>IF(ISERROR(VLOOKUP($I1896,Lookup!$H$2:$I$11,2,0)),"",VLOOKUP($I1896,Lookup!$H$2:$I$11,2,0))</f>
        <v/>
      </c>
      <c r="P1896" s="8">
        <f>COUNTIF(J$4:J1896,J1896)</f>
        <v>0</v>
      </c>
      <c r="Q1896" s="8">
        <f>COUNTIF(K$4:K1896,K1896)</f>
        <v>1</v>
      </c>
    </row>
    <row r="1897" spans="1:17" x14ac:dyDescent="0.25">
      <c r="A1897" s="35">
        <f t="shared" si="175"/>
        <v>0</v>
      </c>
      <c r="B1897" s="8">
        <f t="shared" si="176"/>
        <v>0</v>
      </c>
      <c r="C1897" s="8">
        <f t="shared" si="177"/>
        <v>0</v>
      </c>
      <c r="D1897" s="38">
        <f t="shared" si="178"/>
        <v>1</v>
      </c>
      <c r="E1897" s="39">
        <f t="shared" si="179"/>
        <v>0</v>
      </c>
      <c r="M1897" s="8" t="str">
        <f>VLOOKUP(MONTH($J1897),Lookup!$A$2:$B$13,2,0)&amp;" "&amp;YEAR($J1897)</f>
        <v>Jan 1900</v>
      </c>
      <c r="N1897" s="34" t="str">
        <f t="shared" si="174"/>
        <v>1/1/9999</v>
      </c>
      <c r="O1897" s="8" t="str">
        <f>IF(ISERROR(VLOOKUP($I1897,Lookup!$H$2:$I$11,2,0)),"",VLOOKUP($I1897,Lookup!$H$2:$I$11,2,0))</f>
        <v/>
      </c>
      <c r="P1897" s="8">
        <f>COUNTIF(J$4:J1897,J1897)</f>
        <v>0</v>
      </c>
      <c r="Q1897" s="8">
        <f>COUNTIF(K$4:K1897,K1897)</f>
        <v>1</v>
      </c>
    </row>
    <row r="1898" spans="1:17" x14ac:dyDescent="0.25">
      <c r="A1898" s="35">
        <f t="shared" si="175"/>
        <v>0</v>
      </c>
      <c r="B1898" s="8">
        <f t="shared" si="176"/>
        <v>0</v>
      </c>
      <c r="C1898" s="8">
        <f t="shared" si="177"/>
        <v>0</v>
      </c>
      <c r="D1898" s="38">
        <f t="shared" si="178"/>
        <v>1</v>
      </c>
      <c r="E1898" s="39">
        <f t="shared" si="179"/>
        <v>0</v>
      </c>
      <c r="M1898" s="8" t="str">
        <f>VLOOKUP(MONTH($J1898),Lookup!$A$2:$B$13,2,0)&amp;" "&amp;YEAR($J1898)</f>
        <v>Jan 1900</v>
      </c>
      <c r="N1898" s="34" t="str">
        <f t="shared" si="174"/>
        <v>1/1/9999</v>
      </c>
      <c r="O1898" s="8" t="str">
        <f>IF(ISERROR(VLOOKUP($I1898,Lookup!$H$2:$I$11,2,0)),"",VLOOKUP($I1898,Lookup!$H$2:$I$11,2,0))</f>
        <v/>
      </c>
      <c r="P1898" s="8">
        <f>COUNTIF(J$4:J1898,J1898)</f>
        <v>0</v>
      </c>
      <c r="Q1898" s="8">
        <f>COUNTIF(K$4:K1898,K1898)</f>
        <v>1</v>
      </c>
    </row>
    <row r="1899" spans="1:17" x14ac:dyDescent="0.25">
      <c r="A1899" s="35">
        <f t="shared" si="175"/>
        <v>0</v>
      </c>
      <c r="B1899" s="8">
        <f t="shared" si="176"/>
        <v>0</v>
      </c>
      <c r="C1899" s="8">
        <f t="shared" si="177"/>
        <v>0</v>
      </c>
      <c r="D1899" s="38">
        <f t="shared" si="178"/>
        <v>1</v>
      </c>
      <c r="E1899" s="39">
        <f t="shared" si="179"/>
        <v>0</v>
      </c>
      <c r="M1899" s="8" t="str">
        <f>VLOOKUP(MONTH($J1899),Lookup!$A$2:$B$13,2,0)&amp;" "&amp;YEAR($J1899)</f>
        <v>Jan 1900</v>
      </c>
      <c r="N1899" s="34" t="str">
        <f t="shared" si="174"/>
        <v>1/1/9999</v>
      </c>
      <c r="O1899" s="8" t="str">
        <f>IF(ISERROR(VLOOKUP($I1899,Lookup!$H$2:$I$11,2,0)),"",VLOOKUP($I1899,Lookup!$H$2:$I$11,2,0))</f>
        <v/>
      </c>
      <c r="P1899" s="8">
        <f>COUNTIF(J$4:J1899,J1899)</f>
        <v>0</v>
      </c>
      <c r="Q1899" s="8">
        <f>COUNTIF(K$4:K1899,K1899)</f>
        <v>1</v>
      </c>
    </row>
    <row r="1900" spans="1:17" x14ac:dyDescent="0.25">
      <c r="A1900" s="35">
        <f t="shared" si="175"/>
        <v>0</v>
      </c>
      <c r="B1900" s="8">
        <f t="shared" si="176"/>
        <v>0</v>
      </c>
      <c r="C1900" s="8">
        <f t="shared" si="177"/>
        <v>0</v>
      </c>
      <c r="D1900" s="38">
        <f t="shared" si="178"/>
        <v>1</v>
      </c>
      <c r="E1900" s="39">
        <f t="shared" si="179"/>
        <v>0</v>
      </c>
      <c r="M1900" s="8" t="str">
        <f>VLOOKUP(MONTH($J1900),Lookup!$A$2:$B$13,2,0)&amp;" "&amp;YEAR($J1900)</f>
        <v>Jan 1900</v>
      </c>
      <c r="N1900" s="34" t="str">
        <f t="shared" si="174"/>
        <v>1/1/9999</v>
      </c>
      <c r="O1900" s="8" t="str">
        <f>IF(ISERROR(VLOOKUP($I1900,Lookup!$H$2:$I$11,2,0)),"",VLOOKUP($I1900,Lookup!$H$2:$I$11,2,0))</f>
        <v/>
      </c>
      <c r="P1900" s="8">
        <f>COUNTIF(J$4:J1900,J1900)</f>
        <v>0</v>
      </c>
      <c r="Q1900" s="8">
        <f>COUNTIF(K$4:K1900,K1900)</f>
        <v>1</v>
      </c>
    </row>
    <row r="1901" spans="1:17" x14ac:dyDescent="0.25">
      <c r="A1901" s="35">
        <f t="shared" si="175"/>
        <v>0</v>
      </c>
      <c r="B1901" s="8">
        <f t="shared" si="176"/>
        <v>0</v>
      </c>
      <c r="C1901" s="8">
        <f t="shared" si="177"/>
        <v>0</v>
      </c>
      <c r="D1901" s="38">
        <f t="shared" si="178"/>
        <v>1</v>
      </c>
      <c r="E1901" s="39">
        <f t="shared" si="179"/>
        <v>0</v>
      </c>
      <c r="M1901" s="8" t="str">
        <f>VLOOKUP(MONTH($J1901),Lookup!$A$2:$B$13,2,0)&amp;" "&amp;YEAR($J1901)</f>
        <v>Jan 1900</v>
      </c>
      <c r="N1901" s="34" t="str">
        <f t="shared" si="174"/>
        <v>1/1/9999</v>
      </c>
      <c r="O1901" s="8" t="str">
        <f>IF(ISERROR(VLOOKUP($I1901,Lookup!$H$2:$I$11,2,0)),"",VLOOKUP($I1901,Lookup!$H$2:$I$11,2,0))</f>
        <v/>
      </c>
      <c r="P1901" s="8">
        <f>COUNTIF(J$4:J1901,J1901)</f>
        <v>0</v>
      </c>
      <c r="Q1901" s="8">
        <f>COUNTIF(K$4:K1901,K1901)</f>
        <v>1</v>
      </c>
    </row>
    <row r="1902" spans="1:17" x14ac:dyDescent="0.25">
      <c r="A1902" s="35">
        <f t="shared" si="175"/>
        <v>0</v>
      </c>
      <c r="B1902" s="8">
        <f t="shared" si="176"/>
        <v>0</v>
      </c>
      <c r="C1902" s="8">
        <f t="shared" si="177"/>
        <v>0</v>
      </c>
      <c r="D1902" s="38">
        <f t="shared" si="178"/>
        <v>1</v>
      </c>
      <c r="E1902" s="39">
        <f t="shared" si="179"/>
        <v>0</v>
      </c>
      <c r="M1902" s="8" t="str">
        <f>VLOOKUP(MONTH($J1902),Lookup!$A$2:$B$13,2,0)&amp;" "&amp;YEAR($J1902)</f>
        <v>Jan 1900</v>
      </c>
      <c r="N1902" s="34" t="str">
        <f t="shared" si="174"/>
        <v>1/1/9999</v>
      </c>
      <c r="O1902" s="8" t="str">
        <f>IF(ISERROR(VLOOKUP($I1902,Lookup!$H$2:$I$11,2,0)),"",VLOOKUP($I1902,Lookup!$H$2:$I$11,2,0))</f>
        <v/>
      </c>
      <c r="P1902" s="8">
        <f>COUNTIF(J$4:J1902,J1902)</f>
        <v>0</v>
      </c>
      <c r="Q1902" s="8">
        <f>COUNTIF(K$4:K1902,K1902)</f>
        <v>1</v>
      </c>
    </row>
    <row r="1903" spans="1:17" x14ac:dyDescent="0.25">
      <c r="A1903" s="35">
        <f t="shared" si="175"/>
        <v>0</v>
      </c>
      <c r="B1903" s="8">
        <f t="shared" si="176"/>
        <v>0</v>
      </c>
      <c r="C1903" s="8">
        <f t="shared" si="177"/>
        <v>0</v>
      </c>
      <c r="D1903" s="38">
        <f t="shared" si="178"/>
        <v>1</v>
      </c>
      <c r="E1903" s="39">
        <f t="shared" si="179"/>
        <v>0</v>
      </c>
      <c r="M1903" s="8" t="str">
        <f>VLOOKUP(MONTH($J1903),Lookup!$A$2:$B$13,2,0)&amp;" "&amp;YEAR($J1903)</f>
        <v>Jan 1900</v>
      </c>
      <c r="N1903" s="34" t="str">
        <f t="shared" si="174"/>
        <v>1/1/9999</v>
      </c>
      <c r="O1903" s="8" t="str">
        <f>IF(ISERROR(VLOOKUP($I1903,Lookup!$H$2:$I$11,2,0)),"",VLOOKUP($I1903,Lookup!$H$2:$I$11,2,0))</f>
        <v/>
      </c>
      <c r="P1903" s="8">
        <f>COUNTIF(J$4:J1903,J1903)</f>
        <v>0</v>
      </c>
      <c r="Q1903" s="8">
        <f>COUNTIF(K$4:K1903,K1903)</f>
        <v>1</v>
      </c>
    </row>
    <row r="1904" spans="1:17" x14ac:dyDescent="0.25">
      <c r="A1904" s="35">
        <f t="shared" si="175"/>
        <v>0</v>
      </c>
      <c r="B1904" s="8">
        <f t="shared" si="176"/>
        <v>0</v>
      </c>
      <c r="C1904" s="8">
        <f t="shared" si="177"/>
        <v>0</v>
      </c>
      <c r="D1904" s="38">
        <f t="shared" si="178"/>
        <v>1</v>
      </c>
      <c r="E1904" s="39">
        <f t="shared" si="179"/>
        <v>0</v>
      </c>
      <c r="M1904" s="8" t="str">
        <f>VLOOKUP(MONTH($J1904),Lookup!$A$2:$B$13,2,0)&amp;" "&amp;YEAR($J1904)</f>
        <v>Jan 1900</v>
      </c>
      <c r="N1904" s="34" t="str">
        <f t="shared" si="174"/>
        <v>1/1/9999</v>
      </c>
      <c r="O1904" s="8" t="str">
        <f>IF(ISERROR(VLOOKUP($I1904,Lookup!$H$2:$I$11,2,0)),"",VLOOKUP($I1904,Lookup!$H$2:$I$11,2,0))</f>
        <v/>
      </c>
      <c r="P1904" s="8">
        <f>COUNTIF(J$4:J1904,J1904)</f>
        <v>0</v>
      </c>
      <c r="Q1904" s="8">
        <f>COUNTIF(K$4:K1904,K1904)</f>
        <v>1</v>
      </c>
    </row>
    <row r="1905" spans="1:17" x14ac:dyDescent="0.25">
      <c r="A1905" s="35">
        <f t="shared" si="175"/>
        <v>0</v>
      </c>
      <c r="B1905" s="8">
        <f t="shared" si="176"/>
        <v>0</v>
      </c>
      <c r="C1905" s="8">
        <f t="shared" si="177"/>
        <v>0</v>
      </c>
      <c r="D1905" s="38">
        <f t="shared" si="178"/>
        <v>1</v>
      </c>
      <c r="E1905" s="39">
        <f t="shared" si="179"/>
        <v>0</v>
      </c>
      <c r="M1905" s="8" t="str">
        <f>VLOOKUP(MONTH($J1905),Lookup!$A$2:$B$13,2,0)&amp;" "&amp;YEAR($J1905)</f>
        <v>Jan 1900</v>
      </c>
      <c r="N1905" s="34" t="str">
        <f t="shared" si="174"/>
        <v>1/1/9999</v>
      </c>
      <c r="O1905" s="8" t="str">
        <f>IF(ISERROR(VLOOKUP($I1905,Lookup!$H$2:$I$11,2,0)),"",VLOOKUP($I1905,Lookup!$H$2:$I$11,2,0))</f>
        <v/>
      </c>
      <c r="P1905" s="8">
        <f>COUNTIF(J$4:J1905,J1905)</f>
        <v>0</v>
      </c>
      <c r="Q1905" s="8">
        <f>COUNTIF(K$4:K1905,K1905)</f>
        <v>1</v>
      </c>
    </row>
    <row r="1906" spans="1:17" x14ac:dyDescent="0.25">
      <c r="A1906" s="35">
        <f t="shared" si="175"/>
        <v>0</v>
      </c>
      <c r="B1906" s="8">
        <f t="shared" si="176"/>
        <v>0</v>
      </c>
      <c r="C1906" s="8">
        <f t="shared" si="177"/>
        <v>0</v>
      </c>
      <c r="D1906" s="38">
        <f t="shared" si="178"/>
        <v>1</v>
      </c>
      <c r="E1906" s="39">
        <f t="shared" si="179"/>
        <v>0</v>
      </c>
      <c r="M1906" s="8" t="str">
        <f>VLOOKUP(MONTH($J1906),Lookup!$A$2:$B$13,2,0)&amp;" "&amp;YEAR($J1906)</f>
        <v>Jan 1900</v>
      </c>
      <c r="N1906" s="34" t="str">
        <f t="shared" si="174"/>
        <v>1/1/9999</v>
      </c>
      <c r="O1906" s="8" t="str">
        <f>IF(ISERROR(VLOOKUP($I1906,Lookup!$H$2:$I$11,2,0)),"",VLOOKUP($I1906,Lookup!$H$2:$I$11,2,0))</f>
        <v/>
      </c>
      <c r="P1906" s="8">
        <f>COUNTIF(J$4:J1906,J1906)</f>
        <v>0</v>
      </c>
      <c r="Q1906" s="8">
        <f>COUNTIF(K$4:K1906,K1906)</f>
        <v>1</v>
      </c>
    </row>
    <row r="1907" spans="1:17" x14ac:dyDescent="0.25">
      <c r="A1907" s="35">
        <f t="shared" si="175"/>
        <v>0</v>
      </c>
      <c r="B1907" s="8">
        <f t="shared" si="176"/>
        <v>0</v>
      </c>
      <c r="C1907" s="8">
        <f t="shared" si="177"/>
        <v>0</v>
      </c>
      <c r="D1907" s="38">
        <f t="shared" si="178"/>
        <v>1</v>
      </c>
      <c r="E1907" s="39">
        <f t="shared" si="179"/>
        <v>0</v>
      </c>
      <c r="M1907" s="8" t="str">
        <f>VLOOKUP(MONTH($J1907),Lookup!$A$2:$B$13,2,0)&amp;" "&amp;YEAR($J1907)</f>
        <v>Jan 1900</v>
      </c>
      <c r="N1907" s="34" t="str">
        <f t="shared" si="174"/>
        <v>1/1/9999</v>
      </c>
      <c r="O1907" s="8" t="str">
        <f>IF(ISERROR(VLOOKUP($I1907,Lookup!$H$2:$I$11,2,0)),"",VLOOKUP($I1907,Lookup!$H$2:$I$11,2,0))</f>
        <v/>
      </c>
      <c r="P1907" s="8">
        <f>COUNTIF(J$4:J1907,J1907)</f>
        <v>0</v>
      </c>
      <c r="Q1907" s="8">
        <f>COUNTIF(K$4:K1907,K1907)</f>
        <v>1</v>
      </c>
    </row>
    <row r="1908" spans="1:17" x14ac:dyDescent="0.25">
      <c r="A1908" s="35">
        <f t="shared" si="175"/>
        <v>0</v>
      </c>
      <c r="B1908" s="8">
        <f t="shared" si="176"/>
        <v>0</v>
      </c>
      <c r="C1908" s="8">
        <f t="shared" si="177"/>
        <v>0</v>
      </c>
      <c r="D1908" s="38">
        <f t="shared" si="178"/>
        <v>1</v>
      </c>
      <c r="E1908" s="39">
        <f t="shared" si="179"/>
        <v>0</v>
      </c>
      <c r="M1908" s="8" t="str">
        <f>VLOOKUP(MONTH($J1908),Lookup!$A$2:$B$13,2,0)&amp;" "&amp;YEAR($J1908)</f>
        <v>Jan 1900</v>
      </c>
      <c r="N1908" s="34" t="str">
        <f t="shared" si="174"/>
        <v>1/1/9999</v>
      </c>
      <c r="O1908" s="8" t="str">
        <f>IF(ISERROR(VLOOKUP($I1908,Lookup!$H$2:$I$11,2,0)),"",VLOOKUP($I1908,Lookup!$H$2:$I$11,2,0))</f>
        <v/>
      </c>
      <c r="P1908" s="8">
        <f>COUNTIF(J$4:J1908,J1908)</f>
        <v>0</v>
      </c>
      <c r="Q1908" s="8">
        <f>COUNTIF(K$4:K1908,K1908)</f>
        <v>1</v>
      </c>
    </row>
    <row r="1909" spans="1:17" x14ac:dyDescent="0.25">
      <c r="A1909" s="35">
        <f t="shared" si="175"/>
        <v>0</v>
      </c>
      <c r="B1909" s="8">
        <f t="shared" si="176"/>
        <v>0</v>
      </c>
      <c r="C1909" s="8">
        <f t="shared" si="177"/>
        <v>0</v>
      </c>
      <c r="D1909" s="38">
        <f t="shared" si="178"/>
        <v>1</v>
      </c>
      <c r="E1909" s="39">
        <f t="shared" si="179"/>
        <v>0</v>
      </c>
      <c r="M1909" s="8" t="str">
        <f>VLOOKUP(MONTH($J1909),Lookup!$A$2:$B$13,2,0)&amp;" "&amp;YEAR($J1909)</f>
        <v>Jan 1900</v>
      </c>
      <c r="N1909" s="34" t="str">
        <f t="shared" si="174"/>
        <v>1/1/9999</v>
      </c>
      <c r="O1909" s="8" t="str">
        <f>IF(ISERROR(VLOOKUP($I1909,Lookup!$H$2:$I$11,2,0)),"",VLOOKUP($I1909,Lookup!$H$2:$I$11,2,0))</f>
        <v/>
      </c>
      <c r="P1909" s="8">
        <f>COUNTIF(J$4:J1909,J1909)</f>
        <v>0</v>
      </c>
      <c r="Q1909" s="8">
        <f>COUNTIF(K$4:K1909,K1909)</f>
        <v>1</v>
      </c>
    </row>
    <row r="1910" spans="1:17" x14ac:dyDescent="0.25">
      <c r="A1910" s="35">
        <f t="shared" si="175"/>
        <v>0</v>
      </c>
      <c r="B1910" s="8">
        <f t="shared" si="176"/>
        <v>0</v>
      </c>
      <c r="C1910" s="8">
        <f t="shared" si="177"/>
        <v>0</v>
      </c>
      <c r="D1910" s="38">
        <f t="shared" si="178"/>
        <v>1</v>
      </c>
      <c r="E1910" s="39">
        <f t="shared" si="179"/>
        <v>0</v>
      </c>
      <c r="M1910" s="8" t="str">
        <f>VLOOKUP(MONTH($J1910),Lookup!$A$2:$B$13,2,0)&amp;" "&amp;YEAR($J1910)</f>
        <v>Jan 1900</v>
      </c>
      <c r="N1910" s="34" t="str">
        <f t="shared" si="174"/>
        <v>1/1/9999</v>
      </c>
      <c r="O1910" s="8" t="str">
        <f>IF(ISERROR(VLOOKUP($I1910,Lookup!$H$2:$I$11,2,0)),"",VLOOKUP($I1910,Lookup!$H$2:$I$11,2,0))</f>
        <v/>
      </c>
      <c r="P1910" s="8">
        <f>COUNTIF(J$4:J1910,J1910)</f>
        <v>0</v>
      </c>
      <c r="Q1910" s="8">
        <f>COUNTIF(K$4:K1910,K1910)</f>
        <v>1</v>
      </c>
    </row>
    <row r="1911" spans="1:17" x14ac:dyDescent="0.25">
      <c r="A1911" s="35">
        <f t="shared" si="175"/>
        <v>0</v>
      </c>
      <c r="B1911" s="8">
        <f t="shared" si="176"/>
        <v>0</v>
      </c>
      <c r="C1911" s="8">
        <f t="shared" si="177"/>
        <v>0</v>
      </c>
      <c r="D1911" s="38">
        <f t="shared" si="178"/>
        <v>1</v>
      </c>
      <c r="E1911" s="39">
        <f t="shared" si="179"/>
        <v>0</v>
      </c>
      <c r="M1911" s="8" t="str">
        <f>VLOOKUP(MONTH($J1911),Lookup!$A$2:$B$13,2,0)&amp;" "&amp;YEAR($J1911)</f>
        <v>Jan 1900</v>
      </c>
      <c r="N1911" s="34" t="str">
        <f t="shared" si="174"/>
        <v>1/1/9999</v>
      </c>
      <c r="O1911" s="8" t="str">
        <f>IF(ISERROR(VLOOKUP($I1911,Lookup!$H$2:$I$11,2,0)),"",VLOOKUP($I1911,Lookup!$H$2:$I$11,2,0))</f>
        <v/>
      </c>
      <c r="P1911" s="8">
        <f>COUNTIF(J$4:J1911,J1911)</f>
        <v>0</v>
      </c>
      <c r="Q1911" s="8">
        <f>COUNTIF(K$4:K1911,K1911)</f>
        <v>1</v>
      </c>
    </row>
    <row r="1912" spans="1:17" x14ac:dyDescent="0.25">
      <c r="A1912" s="35">
        <f t="shared" si="175"/>
        <v>0</v>
      </c>
      <c r="B1912" s="8">
        <f t="shared" si="176"/>
        <v>0</v>
      </c>
      <c r="C1912" s="8">
        <f t="shared" si="177"/>
        <v>0</v>
      </c>
      <c r="D1912" s="38">
        <f t="shared" si="178"/>
        <v>1</v>
      </c>
      <c r="E1912" s="39">
        <f t="shared" si="179"/>
        <v>0</v>
      </c>
      <c r="M1912" s="8" t="str">
        <f>VLOOKUP(MONTH($J1912),Lookup!$A$2:$B$13,2,0)&amp;" "&amp;YEAR($J1912)</f>
        <v>Jan 1900</v>
      </c>
      <c r="N1912" s="34" t="str">
        <f t="shared" si="174"/>
        <v>1/1/9999</v>
      </c>
      <c r="O1912" s="8" t="str">
        <f>IF(ISERROR(VLOOKUP($I1912,Lookup!$H$2:$I$11,2,0)),"",VLOOKUP($I1912,Lookup!$H$2:$I$11,2,0))</f>
        <v/>
      </c>
      <c r="P1912" s="8">
        <f>COUNTIF(J$4:J1912,J1912)</f>
        <v>0</v>
      </c>
      <c r="Q1912" s="8">
        <f>COUNTIF(K$4:K1912,K1912)</f>
        <v>1</v>
      </c>
    </row>
    <row r="1913" spans="1:17" x14ac:dyDescent="0.25">
      <c r="A1913" s="35">
        <f t="shared" si="175"/>
        <v>0</v>
      </c>
      <c r="B1913" s="8">
        <f t="shared" si="176"/>
        <v>0</v>
      </c>
      <c r="C1913" s="8">
        <f t="shared" si="177"/>
        <v>0</v>
      </c>
      <c r="D1913" s="38">
        <f t="shared" si="178"/>
        <v>1</v>
      </c>
      <c r="E1913" s="39">
        <f t="shared" si="179"/>
        <v>0</v>
      </c>
      <c r="M1913" s="8" t="str">
        <f>VLOOKUP(MONTH($J1913),Lookup!$A$2:$B$13,2,0)&amp;" "&amp;YEAR($J1913)</f>
        <v>Jan 1900</v>
      </c>
      <c r="N1913" s="34" t="str">
        <f t="shared" si="174"/>
        <v>1/1/9999</v>
      </c>
      <c r="O1913" s="8" t="str">
        <f>IF(ISERROR(VLOOKUP($I1913,Lookup!$H$2:$I$11,2,0)),"",VLOOKUP($I1913,Lookup!$H$2:$I$11,2,0))</f>
        <v/>
      </c>
      <c r="P1913" s="8">
        <f>COUNTIF(J$4:J1913,J1913)</f>
        <v>0</v>
      </c>
      <c r="Q1913" s="8">
        <f>COUNTIF(K$4:K1913,K1913)</f>
        <v>1</v>
      </c>
    </row>
    <row r="1914" spans="1:17" x14ac:dyDescent="0.25">
      <c r="A1914" s="35">
        <f t="shared" si="175"/>
        <v>0</v>
      </c>
      <c r="B1914" s="8">
        <f t="shared" si="176"/>
        <v>0</v>
      </c>
      <c r="C1914" s="8">
        <f t="shared" si="177"/>
        <v>0</v>
      </c>
      <c r="D1914" s="38">
        <f t="shared" si="178"/>
        <v>1</v>
      </c>
      <c r="E1914" s="39">
        <f t="shared" si="179"/>
        <v>0</v>
      </c>
      <c r="M1914" s="8" t="str">
        <f>VLOOKUP(MONTH($J1914),Lookup!$A$2:$B$13,2,0)&amp;" "&amp;YEAR($J1914)</f>
        <v>Jan 1900</v>
      </c>
      <c r="N1914" s="34" t="str">
        <f t="shared" si="174"/>
        <v>1/1/9999</v>
      </c>
      <c r="O1914" s="8" t="str">
        <f>IF(ISERROR(VLOOKUP($I1914,Lookup!$H$2:$I$11,2,0)),"",VLOOKUP($I1914,Lookup!$H$2:$I$11,2,0))</f>
        <v/>
      </c>
      <c r="P1914" s="8">
        <f>COUNTIF(J$4:J1914,J1914)</f>
        <v>0</v>
      </c>
      <c r="Q1914" s="8">
        <f>COUNTIF(K$4:K1914,K1914)</f>
        <v>1</v>
      </c>
    </row>
    <row r="1915" spans="1:17" x14ac:dyDescent="0.25">
      <c r="A1915" s="35">
        <f t="shared" si="175"/>
        <v>0</v>
      </c>
      <c r="B1915" s="8">
        <f t="shared" si="176"/>
        <v>0</v>
      </c>
      <c r="C1915" s="8">
        <f t="shared" si="177"/>
        <v>0</v>
      </c>
      <c r="D1915" s="38">
        <f t="shared" si="178"/>
        <v>1</v>
      </c>
      <c r="E1915" s="39">
        <f t="shared" si="179"/>
        <v>0</v>
      </c>
      <c r="M1915" s="8" t="str">
        <f>VLOOKUP(MONTH($J1915),Lookup!$A$2:$B$13,2,0)&amp;" "&amp;YEAR($J1915)</f>
        <v>Jan 1900</v>
      </c>
      <c r="N1915" s="34" t="str">
        <f t="shared" si="174"/>
        <v>1/1/9999</v>
      </c>
      <c r="O1915" s="8" t="str">
        <f>IF(ISERROR(VLOOKUP($I1915,Lookup!$H$2:$I$11,2,0)),"",VLOOKUP($I1915,Lookup!$H$2:$I$11,2,0))</f>
        <v/>
      </c>
      <c r="P1915" s="8">
        <f>COUNTIF(J$4:J1915,J1915)</f>
        <v>0</v>
      </c>
      <c r="Q1915" s="8">
        <f>COUNTIF(K$4:K1915,K1915)</f>
        <v>1</v>
      </c>
    </row>
    <row r="1916" spans="1:17" x14ac:dyDescent="0.25">
      <c r="A1916" s="35">
        <f t="shared" si="175"/>
        <v>0</v>
      </c>
      <c r="B1916" s="8">
        <f t="shared" si="176"/>
        <v>0</v>
      </c>
      <c r="C1916" s="8">
        <f t="shared" si="177"/>
        <v>0</v>
      </c>
      <c r="D1916" s="38">
        <f t="shared" si="178"/>
        <v>1</v>
      </c>
      <c r="E1916" s="39">
        <f t="shared" si="179"/>
        <v>0</v>
      </c>
      <c r="M1916" s="8" t="str">
        <f>VLOOKUP(MONTH($J1916),Lookup!$A$2:$B$13,2,0)&amp;" "&amp;YEAR($J1916)</f>
        <v>Jan 1900</v>
      </c>
      <c r="N1916" s="34" t="str">
        <f t="shared" si="174"/>
        <v>1/1/9999</v>
      </c>
      <c r="O1916" s="8" t="str">
        <f>IF(ISERROR(VLOOKUP($I1916,Lookup!$H$2:$I$11,2,0)),"",VLOOKUP($I1916,Lookup!$H$2:$I$11,2,0))</f>
        <v/>
      </c>
      <c r="P1916" s="8">
        <f>COUNTIF(J$4:J1916,J1916)</f>
        <v>0</v>
      </c>
      <c r="Q1916" s="8">
        <f>COUNTIF(K$4:K1916,K1916)</f>
        <v>1</v>
      </c>
    </row>
    <row r="1917" spans="1:17" x14ac:dyDescent="0.25">
      <c r="A1917" s="35">
        <f t="shared" si="175"/>
        <v>0</v>
      </c>
      <c r="B1917" s="8">
        <f t="shared" si="176"/>
        <v>0</v>
      </c>
      <c r="C1917" s="8">
        <f t="shared" si="177"/>
        <v>0</v>
      </c>
      <c r="D1917" s="38">
        <f t="shared" si="178"/>
        <v>1</v>
      </c>
      <c r="E1917" s="39">
        <f t="shared" si="179"/>
        <v>0</v>
      </c>
      <c r="M1917" s="8" t="str">
        <f>VLOOKUP(MONTH($J1917),Lookup!$A$2:$B$13,2,0)&amp;" "&amp;YEAR($J1917)</f>
        <v>Jan 1900</v>
      </c>
      <c r="N1917" s="34" t="str">
        <f t="shared" si="174"/>
        <v>1/1/9999</v>
      </c>
      <c r="O1917" s="8" t="str">
        <f>IF(ISERROR(VLOOKUP($I1917,Lookup!$H$2:$I$11,2,0)),"",VLOOKUP($I1917,Lookup!$H$2:$I$11,2,0))</f>
        <v/>
      </c>
      <c r="P1917" s="8">
        <f>COUNTIF(J$4:J1917,J1917)</f>
        <v>0</v>
      </c>
      <c r="Q1917" s="8">
        <f>COUNTIF(K$4:K1917,K1917)</f>
        <v>1</v>
      </c>
    </row>
    <row r="1918" spans="1:17" x14ac:dyDescent="0.25">
      <c r="A1918" s="35">
        <f t="shared" si="175"/>
        <v>0</v>
      </c>
      <c r="B1918" s="8">
        <f t="shared" si="176"/>
        <v>0</v>
      </c>
      <c r="C1918" s="8">
        <f t="shared" si="177"/>
        <v>0</v>
      </c>
      <c r="D1918" s="38">
        <f t="shared" si="178"/>
        <v>1</v>
      </c>
      <c r="E1918" s="39">
        <f t="shared" si="179"/>
        <v>0</v>
      </c>
      <c r="M1918" s="8" t="str">
        <f>VLOOKUP(MONTH($J1918),Lookup!$A$2:$B$13,2,0)&amp;" "&amp;YEAR($J1918)</f>
        <v>Jan 1900</v>
      </c>
      <c r="N1918" s="34" t="str">
        <f t="shared" si="174"/>
        <v>1/1/9999</v>
      </c>
      <c r="O1918" s="8" t="str">
        <f>IF(ISERROR(VLOOKUP($I1918,Lookup!$H$2:$I$11,2,0)),"",VLOOKUP($I1918,Lookup!$H$2:$I$11,2,0))</f>
        <v/>
      </c>
      <c r="P1918" s="8">
        <f>COUNTIF(J$4:J1918,J1918)</f>
        <v>0</v>
      </c>
      <c r="Q1918" s="8">
        <f>COUNTIF(K$4:K1918,K1918)</f>
        <v>1</v>
      </c>
    </row>
    <row r="1919" spans="1:17" x14ac:dyDescent="0.25">
      <c r="A1919" s="35">
        <f t="shared" si="175"/>
        <v>0</v>
      </c>
      <c r="B1919" s="8">
        <f t="shared" si="176"/>
        <v>0</v>
      </c>
      <c r="C1919" s="8">
        <f t="shared" si="177"/>
        <v>0</v>
      </c>
      <c r="D1919" s="38">
        <f t="shared" si="178"/>
        <v>1</v>
      </c>
      <c r="E1919" s="39">
        <f t="shared" si="179"/>
        <v>0</v>
      </c>
      <c r="M1919" s="8" t="str">
        <f>VLOOKUP(MONTH($J1919),Lookup!$A$2:$B$13,2,0)&amp;" "&amp;YEAR($J1919)</f>
        <v>Jan 1900</v>
      </c>
      <c r="N1919" s="34" t="str">
        <f t="shared" si="174"/>
        <v>1/1/9999</v>
      </c>
      <c r="O1919" s="8" t="str">
        <f>IF(ISERROR(VLOOKUP($I1919,Lookup!$H$2:$I$11,2,0)),"",VLOOKUP($I1919,Lookup!$H$2:$I$11,2,0))</f>
        <v/>
      </c>
      <c r="P1919" s="8">
        <f>COUNTIF(J$4:J1919,J1919)</f>
        <v>0</v>
      </c>
      <c r="Q1919" s="8">
        <f>COUNTIF(K$4:K1919,K1919)</f>
        <v>1</v>
      </c>
    </row>
    <row r="1920" spans="1:17" x14ac:dyDescent="0.25">
      <c r="A1920" s="35">
        <f t="shared" si="175"/>
        <v>0</v>
      </c>
      <c r="B1920" s="8">
        <f t="shared" si="176"/>
        <v>0</v>
      </c>
      <c r="C1920" s="8">
        <f t="shared" si="177"/>
        <v>0</v>
      </c>
      <c r="D1920" s="38">
        <f t="shared" si="178"/>
        <v>1</v>
      </c>
      <c r="E1920" s="39">
        <f t="shared" si="179"/>
        <v>0</v>
      </c>
      <c r="M1920" s="8" t="str">
        <f>VLOOKUP(MONTH($J1920),Lookup!$A$2:$B$13,2,0)&amp;" "&amp;YEAR($J1920)</f>
        <v>Jan 1900</v>
      </c>
      <c r="N1920" s="34" t="str">
        <f t="shared" si="174"/>
        <v>1/1/9999</v>
      </c>
      <c r="O1920" s="8" t="str">
        <f>IF(ISERROR(VLOOKUP($I1920,Lookup!$H$2:$I$11,2,0)),"",VLOOKUP($I1920,Lookup!$H$2:$I$11,2,0))</f>
        <v/>
      </c>
      <c r="P1920" s="8">
        <f>COUNTIF(J$4:J1920,J1920)</f>
        <v>0</v>
      </c>
      <c r="Q1920" s="8">
        <f>COUNTIF(K$4:K1920,K1920)</f>
        <v>1</v>
      </c>
    </row>
    <row r="1921" spans="1:17" x14ac:dyDescent="0.25">
      <c r="A1921" s="35">
        <f t="shared" si="175"/>
        <v>0</v>
      </c>
      <c r="B1921" s="8">
        <f t="shared" si="176"/>
        <v>0</v>
      </c>
      <c r="C1921" s="8">
        <f t="shared" si="177"/>
        <v>0</v>
      </c>
      <c r="D1921" s="38">
        <f t="shared" si="178"/>
        <v>1</v>
      </c>
      <c r="E1921" s="39">
        <f t="shared" si="179"/>
        <v>0</v>
      </c>
      <c r="M1921" s="8" t="str">
        <f>VLOOKUP(MONTH($J1921),Lookup!$A$2:$B$13,2,0)&amp;" "&amp;YEAR($J1921)</f>
        <v>Jan 1900</v>
      </c>
      <c r="N1921" s="34" t="str">
        <f t="shared" si="174"/>
        <v>1/1/9999</v>
      </c>
      <c r="O1921" s="8" t="str">
        <f>IF(ISERROR(VLOOKUP($I1921,Lookup!$H$2:$I$11,2,0)),"",VLOOKUP($I1921,Lookup!$H$2:$I$11,2,0))</f>
        <v/>
      </c>
      <c r="P1921" s="8">
        <f>COUNTIF(J$4:J1921,J1921)</f>
        <v>0</v>
      </c>
      <c r="Q1921" s="8">
        <f>COUNTIF(K$4:K1921,K1921)</f>
        <v>1</v>
      </c>
    </row>
    <row r="1922" spans="1:17" x14ac:dyDescent="0.25">
      <c r="A1922" s="35">
        <f t="shared" si="175"/>
        <v>0</v>
      </c>
      <c r="B1922" s="8">
        <f t="shared" si="176"/>
        <v>0</v>
      </c>
      <c r="C1922" s="8">
        <f t="shared" si="177"/>
        <v>0</v>
      </c>
      <c r="D1922" s="38">
        <f t="shared" si="178"/>
        <v>1</v>
      </c>
      <c r="E1922" s="39">
        <f t="shared" si="179"/>
        <v>0</v>
      </c>
      <c r="M1922" s="8" t="str">
        <f>VLOOKUP(MONTH($J1922),Lookup!$A$2:$B$13,2,0)&amp;" "&amp;YEAR($J1922)</f>
        <v>Jan 1900</v>
      </c>
      <c r="N1922" s="34" t="str">
        <f t="shared" si="174"/>
        <v>1/1/9999</v>
      </c>
      <c r="O1922" s="8" t="str">
        <f>IF(ISERROR(VLOOKUP($I1922,Lookup!$H$2:$I$11,2,0)),"",VLOOKUP($I1922,Lookup!$H$2:$I$11,2,0))</f>
        <v/>
      </c>
      <c r="P1922" s="8">
        <f>COUNTIF(J$4:J1922,J1922)</f>
        <v>0</v>
      </c>
      <c r="Q1922" s="8">
        <f>COUNTIF(K$4:K1922,K1922)</f>
        <v>1</v>
      </c>
    </row>
    <row r="1923" spans="1:17" x14ac:dyDescent="0.25">
      <c r="A1923" s="35">
        <f t="shared" si="175"/>
        <v>0</v>
      </c>
      <c r="B1923" s="8">
        <f t="shared" si="176"/>
        <v>0</v>
      </c>
      <c r="C1923" s="8">
        <f t="shared" si="177"/>
        <v>0</v>
      </c>
      <c r="D1923" s="38">
        <f t="shared" si="178"/>
        <v>1</v>
      </c>
      <c r="E1923" s="39">
        <f t="shared" si="179"/>
        <v>0</v>
      </c>
      <c r="M1923" s="8" t="str">
        <f>VLOOKUP(MONTH($J1923),Lookup!$A$2:$B$13,2,0)&amp;" "&amp;YEAR($J1923)</f>
        <v>Jan 1900</v>
      </c>
      <c r="N1923" s="34" t="str">
        <f t="shared" si="174"/>
        <v>1/1/9999</v>
      </c>
      <c r="O1923" s="8" t="str">
        <f>IF(ISERROR(VLOOKUP($I1923,Lookup!$H$2:$I$11,2,0)),"",VLOOKUP($I1923,Lookup!$H$2:$I$11,2,0))</f>
        <v/>
      </c>
      <c r="P1923" s="8">
        <f>COUNTIF(J$4:J1923,J1923)</f>
        <v>0</v>
      </c>
      <c r="Q1923" s="8">
        <f>COUNTIF(K$4:K1923,K1923)</f>
        <v>1</v>
      </c>
    </row>
    <row r="1924" spans="1:17" x14ac:dyDescent="0.25">
      <c r="A1924" s="35">
        <f t="shared" si="175"/>
        <v>0</v>
      </c>
      <c r="B1924" s="8">
        <f t="shared" si="176"/>
        <v>0</v>
      </c>
      <c r="C1924" s="8">
        <f t="shared" si="177"/>
        <v>0</v>
      </c>
      <c r="D1924" s="38">
        <f t="shared" si="178"/>
        <v>1</v>
      </c>
      <c r="E1924" s="39">
        <f t="shared" si="179"/>
        <v>0</v>
      </c>
      <c r="M1924" s="8" t="str">
        <f>VLOOKUP(MONTH($J1924),Lookup!$A$2:$B$13,2,0)&amp;" "&amp;YEAR($J1924)</f>
        <v>Jan 1900</v>
      </c>
      <c r="N1924" s="34" t="str">
        <f t="shared" ref="N1924:N1987" si="180">IF(ISBLANK($J1924),"1/1/9999",J1924)</f>
        <v>1/1/9999</v>
      </c>
      <c r="O1924" s="8" t="str">
        <f>IF(ISERROR(VLOOKUP($I1924,Lookup!$H$2:$I$11,2,0)),"",VLOOKUP($I1924,Lookup!$H$2:$I$11,2,0))</f>
        <v/>
      </c>
      <c r="P1924" s="8">
        <f>COUNTIF(J$4:J1924,J1924)</f>
        <v>0</v>
      </c>
      <c r="Q1924" s="8">
        <f>COUNTIF(K$4:K1924,K1924)</f>
        <v>1</v>
      </c>
    </row>
    <row r="1925" spans="1:17" x14ac:dyDescent="0.25">
      <c r="A1925" s="35">
        <f t="shared" ref="A1925:A1988" si="181">K1925</f>
        <v>0</v>
      </c>
      <c r="B1925" s="8">
        <f t="shared" ref="B1925:B1988" si="182">J1925</f>
        <v>0</v>
      </c>
      <c r="C1925" s="8">
        <f t="shared" ref="C1925:C1988" si="183">L1925</f>
        <v>0</v>
      </c>
      <c r="D1925" s="38">
        <f t="shared" ref="D1925:D1988" si="184">SUM(A1925:C1925)+SUM(O1925:Q1925)</f>
        <v>1</v>
      </c>
      <c r="E1925" s="39">
        <f t="shared" ref="E1925:E1988" si="185">IF($D1925="","",COUNTIFS($F$4:$F$5000,$F1925,$D$4:$D$5000,"&gt;"&amp;$D1925))</f>
        <v>0</v>
      </c>
      <c r="M1925" s="8" t="str">
        <f>VLOOKUP(MONTH($J1925),Lookup!$A$2:$B$13,2,0)&amp;" "&amp;YEAR($J1925)</f>
        <v>Jan 1900</v>
      </c>
      <c r="N1925" s="34" t="str">
        <f t="shared" si="180"/>
        <v>1/1/9999</v>
      </c>
      <c r="O1925" s="8" t="str">
        <f>IF(ISERROR(VLOOKUP($I1925,Lookup!$H$2:$I$11,2,0)),"",VLOOKUP($I1925,Lookup!$H$2:$I$11,2,0))</f>
        <v/>
      </c>
      <c r="P1925" s="8">
        <f>COUNTIF(J$4:J1925,J1925)</f>
        <v>0</v>
      </c>
      <c r="Q1925" s="8">
        <f>COUNTIF(K$4:K1925,K1925)</f>
        <v>1</v>
      </c>
    </row>
    <row r="1926" spans="1:17" x14ac:dyDescent="0.25">
      <c r="A1926" s="35">
        <f t="shared" si="181"/>
        <v>0</v>
      </c>
      <c r="B1926" s="8">
        <f t="shared" si="182"/>
        <v>0</v>
      </c>
      <c r="C1926" s="8">
        <f t="shared" si="183"/>
        <v>0</v>
      </c>
      <c r="D1926" s="38">
        <f t="shared" si="184"/>
        <v>1</v>
      </c>
      <c r="E1926" s="39">
        <f t="shared" si="185"/>
        <v>0</v>
      </c>
      <c r="M1926" s="8" t="str">
        <f>VLOOKUP(MONTH($J1926),Lookup!$A$2:$B$13,2,0)&amp;" "&amp;YEAR($J1926)</f>
        <v>Jan 1900</v>
      </c>
      <c r="N1926" s="34" t="str">
        <f t="shared" si="180"/>
        <v>1/1/9999</v>
      </c>
      <c r="O1926" s="8" t="str">
        <f>IF(ISERROR(VLOOKUP($I1926,Lookup!$H$2:$I$11,2,0)),"",VLOOKUP($I1926,Lookup!$H$2:$I$11,2,0))</f>
        <v/>
      </c>
      <c r="P1926" s="8">
        <f>COUNTIF(J$4:J1926,J1926)</f>
        <v>0</v>
      </c>
      <c r="Q1926" s="8">
        <f>COUNTIF(K$4:K1926,K1926)</f>
        <v>1</v>
      </c>
    </row>
    <row r="1927" spans="1:17" x14ac:dyDescent="0.25">
      <c r="A1927" s="35">
        <f t="shared" si="181"/>
        <v>0</v>
      </c>
      <c r="B1927" s="8">
        <f t="shared" si="182"/>
        <v>0</v>
      </c>
      <c r="C1927" s="8">
        <f t="shared" si="183"/>
        <v>0</v>
      </c>
      <c r="D1927" s="38">
        <f t="shared" si="184"/>
        <v>1</v>
      </c>
      <c r="E1927" s="39">
        <f t="shared" si="185"/>
        <v>0</v>
      </c>
      <c r="M1927" s="8" t="str">
        <f>VLOOKUP(MONTH($J1927),Lookup!$A$2:$B$13,2,0)&amp;" "&amp;YEAR($J1927)</f>
        <v>Jan 1900</v>
      </c>
      <c r="N1927" s="34" t="str">
        <f t="shared" si="180"/>
        <v>1/1/9999</v>
      </c>
      <c r="O1927" s="8" t="str">
        <f>IF(ISERROR(VLOOKUP($I1927,Lookup!$H$2:$I$11,2,0)),"",VLOOKUP($I1927,Lookup!$H$2:$I$11,2,0))</f>
        <v/>
      </c>
      <c r="P1927" s="8">
        <f>COUNTIF(J$4:J1927,J1927)</f>
        <v>0</v>
      </c>
      <c r="Q1927" s="8">
        <f>COUNTIF(K$4:K1927,K1927)</f>
        <v>1</v>
      </c>
    </row>
    <row r="1928" spans="1:17" x14ac:dyDescent="0.25">
      <c r="A1928" s="35">
        <f t="shared" si="181"/>
        <v>0</v>
      </c>
      <c r="B1928" s="8">
        <f t="shared" si="182"/>
        <v>0</v>
      </c>
      <c r="C1928" s="8">
        <f t="shared" si="183"/>
        <v>0</v>
      </c>
      <c r="D1928" s="38">
        <f t="shared" si="184"/>
        <v>1</v>
      </c>
      <c r="E1928" s="39">
        <f t="shared" si="185"/>
        <v>0</v>
      </c>
      <c r="M1928" s="8" t="str">
        <f>VLOOKUP(MONTH($J1928),Lookup!$A$2:$B$13,2,0)&amp;" "&amp;YEAR($J1928)</f>
        <v>Jan 1900</v>
      </c>
      <c r="N1928" s="34" t="str">
        <f t="shared" si="180"/>
        <v>1/1/9999</v>
      </c>
      <c r="O1928" s="8" t="str">
        <f>IF(ISERROR(VLOOKUP($I1928,Lookup!$H$2:$I$11,2,0)),"",VLOOKUP($I1928,Lookup!$H$2:$I$11,2,0))</f>
        <v/>
      </c>
      <c r="P1928" s="8">
        <f>COUNTIF(J$4:J1928,J1928)</f>
        <v>0</v>
      </c>
      <c r="Q1928" s="8">
        <f>COUNTIF(K$4:K1928,K1928)</f>
        <v>1</v>
      </c>
    </row>
    <row r="1929" spans="1:17" x14ac:dyDescent="0.25">
      <c r="A1929" s="35">
        <f t="shared" si="181"/>
        <v>0</v>
      </c>
      <c r="B1929" s="8">
        <f t="shared" si="182"/>
        <v>0</v>
      </c>
      <c r="C1929" s="8">
        <f t="shared" si="183"/>
        <v>0</v>
      </c>
      <c r="D1929" s="38">
        <f t="shared" si="184"/>
        <v>1</v>
      </c>
      <c r="E1929" s="39">
        <f t="shared" si="185"/>
        <v>0</v>
      </c>
      <c r="M1929" s="8" t="str">
        <f>VLOOKUP(MONTH($J1929),Lookup!$A$2:$B$13,2,0)&amp;" "&amp;YEAR($J1929)</f>
        <v>Jan 1900</v>
      </c>
      <c r="N1929" s="34" t="str">
        <f t="shared" si="180"/>
        <v>1/1/9999</v>
      </c>
      <c r="O1929" s="8" t="str">
        <f>IF(ISERROR(VLOOKUP($I1929,Lookup!$H$2:$I$11,2,0)),"",VLOOKUP($I1929,Lookup!$H$2:$I$11,2,0))</f>
        <v/>
      </c>
      <c r="P1929" s="8">
        <f>COUNTIF(J$4:J1929,J1929)</f>
        <v>0</v>
      </c>
      <c r="Q1929" s="8">
        <f>COUNTIF(K$4:K1929,K1929)</f>
        <v>1</v>
      </c>
    </row>
    <row r="1930" spans="1:17" x14ac:dyDescent="0.25">
      <c r="A1930" s="35">
        <f t="shared" si="181"/>
        <v>0</v>
      </c>
      <c r="B1930" s="8">
        <f t="shared" si="182"/>
        <v>0</v>
      </c>
      <c r="C1930" s="8">
        <f t="shared" si="183"/>
        <v>0</v>
      </c>
      <c r="D1930" s="38">
        <f t="shared" si="184"/>
        <v>1</v>
      </c>
      <c r="E1930" s="39">
        <f t="shared" si="185"/>
        <v>0</v>
      </c>
      <c r="M1930" s="8" t="str">
        <f>VLOOKUP(MONTH($J1930),Lookup!$A$2:$B$13,2,0)&amp;" "&amp;YEAR($J1930)</f>
        <v>Jan 1900</v>
      </c>
      <c r="N1930" s="34" t="str">
        <f t="shared" si="180"/>
        <v>1/1/9999</v>
      </c>
      <c r="O1930" s="8" t="str">
        <f>IF(ISERROR(VLOOKUP($I1930,Lookup!$H$2:$I$11,2,0)),"",VLOOKUP($I1930,Lookup!$H$2:$I$11,2,0))</f>
        <v/>
      </c>
      <c r="P1930" s="8">
        <f>COUNTIF(J$4:J1930,J1930)</f>
        <v>0</v>
      </c>
      <c r="Q1930" s="8">
        <f>COUNTIF(K$4:K1930,K1930)</f>
        <v>1</v>
      </c>
    </row>
    <row r="1931" spans="1:17" x14ac:dyDescent="0.25">
      <c r="A1931" s="35">
        <f t="shared" si="181"/>
        <v>0</v>
      </c>
      <c r="B1931" s="8">
        <f t="shared" si="182"/>
        <v>0</v>
      </c>
      <c r="C1931" s="8">
        <f t="shared" si="183"/>
        <v>0</v>
      </c>
      <c r="D1931" s="38">
        <f t="shared" si="184"/>
        <v>1</v>
      </c>
      <c r="E1931" s="39">
        <f t="shared" si="185"/>
        <v>0</v>
      </c>
      <c r="M1931" s="8" t="str">
        <f>VLOOKUP(MONTH($J1931),Lookup!$A$2:$B$13,2,0)&amp;" "&amp;YEAR($J1931)</f>
        <v>Jan 1900</v>
      </c>
      <c r="N1931" s="34" t="str">
        <f t="shared" si="180"/>
        <v>1/1/9999</v>
      </c>
      <c r="O1931" s="8" t="str">
        <f>IF(ISERROR(VLOOKUP($I1931,Lookup!$H$2:$I$11,2,0)),"",VLOOKUP($I1931,Lookup!$H$2:$I$11,2,0))</f>
        <v/>
      </c>
      <c r="P1931" s="8">
        <f>COUNTIF(J$4:J1931,J1931)</f>
        <v>0</v>
      </c>
      <c r="Q1931" s="8">
        <f>COUNTIF(K$4:K1931,K1931)</f>
        <v>1</v>
      </c>
    </row>
    <row r="1932" spans="1:17" x14ac:dyDescent="0.25">
      <c r="A1932" s="35">
        <f t="shared" si="181"/>
        <v>0</v>
      </c>
      <c r="B1932" s="8">
        <f t="shared" si="182"/>
        <v>0</v>
      </c>
      <c r="C1932" s="8">
        <f t="shared" si="183"/>
        <v>0</v>
      </c>
      <c r="D1932" s="38">
        <f t="shared" si="184"/>
        <v>1</v>
      </c>
      <c r="E1932" s="39">
        <f t="shared" si="185"/>
        <v>0</v>
      </c>
      <c r="M1932" s="8" t="str">
        <f>VLOOKUP(MONTH($J1932),Lookup!$A$2:$B$13,2,0)&amp;" "&amp;YEAR($J1932)</f>
        <v>Jan 1900</v>
      </c>
      <c r="N1932" s="34" t="str">
        <f t="shared" si="180"/>
        <v>1/1/9999</v>
      </c>
      <c r="O1932" s="8" t="str">
        <f>IF(ISERROR(VLOOKUP($I1932,Lookup!$H$2:$I$11,2,0)),"",VLOOKUP($I1932,Lookup!$H$2:$I$11,2,0))</f>
        <v/>
      </c>
      <c r="P1932" s="8">
        <f>COUNTIF(J$4:J1932,J1932)</f>
        <v>0</v>
      </c>
      <c r="Q1932" s="8">
        <f>COUNTIF(K$4:K1932,K1932)</f>
        <v>1</v>
      </c>
    </row>
    <row r="1933" spans="1:17" x14ac:dyDescent="0.25">
      <c r="A1933" s="35">
        <f t="shared" si="181"/>
        <v>0</v>
      </c>
      <c r="B1933" s="8">
        <f t="shared" si="182"/>
        <v>0</v>
      </c>
      <c r="C1933" s="8">
        <f t="shared" si="183"/>
        <v>0</v>
      </c>
      <c r="D1933" s="38">
        <f t="shared" si="184"/>
        <v>1</v>
      </c>
      <c r="E1933" s="39">
        <f t="shared" si="185"/>
        <v>0</v>
      </c>
      <c r="M1933" s="8" t="str">
        <f>VLOOKUP(MONTH($J1933),Lookup!$A$2:$B$13,2,0)&amp;" "&amp;YEAR($J1933)</f>
        <v>Jan 1900</v>
      </c>
      <c r="N1933" s="34" t="str">
        <f t="shared" si="180"/>
        <v>1/1/9999</v>
      </c>
      <c r="O1933" s="8" t="str">
        <f>IF(ISERROR(VLOOKUP($I1933,Lookup!$H$2:$I$11,2,0)),"",VLOOKUP($I1933,Lookup!$H$2:$I$11,2,0))</f>
        <v/>
      </c>
      <c r="P1933" s="8">
        <f>COUNTIF(J$4:J1933,J1933)</f>
        <v>0</v>
      </c>
      <c r="Q1933" s="8">
        <f>COUNTIF(K$4:K1933,K1933)</f>
        <v>1</v>
      </c>
    </row>
    <row r="1934" spans="1:17" x14ac:dyDescent="0.25">
      <c r="A1934" s="35">
        <f t="shared" si="181"/>
        <v>0</v>
      </c>
      <c r="B1934" s="8">
        <f t="shared" si="182"/>
        <v>0</v>
      </c>
      <c r="C1934" s="8">
        <f t="shared" si="183"/>
        <v>0</v>
      </c>
      <c r="D1934" s="38">
        <f t="shared" si="184"/>
        <v>1</v>
      </c>
      <c r="E1934" s="39">
        <f t="shared" si="185"/>
        <v>0</v>
      </c>
      <c r="M1934" s="8" t="str">
        <f>VLOOKUP(MONTH($J1934),Lookup!$A$2:$B$13,2,0)&amp;" "&amp;YEAR($J1934)</f>
        <v>Jan 1900</v>
      </c>
      <c r="N1934" s="34" t="str">
        <f t="shared" si="180"/>
        <v>1/1/9999</v>
      </c>
      <c r="O1934" s="8" t="str">
        <f>IF(ISERROR(VLOOKUP($I1934,Lookup!$H$2:$I$11,2,0)),"",VLOOKUP($I1934,Lookup!$H$2:$I$11,2,0))</f>
        <v/>
      </c>
      <c r="P1934" s="8">
        <f>COUNTIF(J$4:J1934,J1934)</f>
        <v>0</v>
      </c>
      <c r="Q1934" s="8">
        <f>COUNTIF(K$4:K1934,K1934)</f>
        <v>1</v>
      </c>
    </row>
    <row r="1935" spans="1:17" x14ac:dyDescent="0.25">
      <c r="A1935" s="35">
        <f t="shared" si="181"/>
        <v>0</v>
      </c>
      <c r="B1935" s="8">
        <f t="shared" si="182"/>
        <v>0</v>
      </c>
      <c r="C1935" s="8">
        <f t="shared" si="183"/>
        <v>0</v>
      </c>
      <c r="D1935" s="38">
        <f t="shared" si="184"/>
        <v>1</v>
      </c>
      <c r="E1935" s="39">
        <f t="shared" si="185"/>
        <v>0</v>
      </c>
      <c r="M1935" s="8" t="str">
        <f>VLOOKUP(MONTH($J1935),Lookup!$A$2:$B$13,2,0)&amp;" "&amp;YEAR($J1935)</f>
        <v>Jan 1900</v>
      </c>
      <c r="N1935" s="34" t="str">
        <f t="shared" si="180"/>
        <v>1/1/9999</v>
      </c>
      <c r="O1935" s="8" t="str">
        <f>IF(ISERROR(VLOOKUP($I1935,Lookup!$H$2:$I$11,2,0)),"",VLOOKUP($I1935,Lookup!$H$2:$I$11,2,0))</f>
        <v/>
      </c>
      <c r="P1935" s="8">
        <f>COUNTIF(J$4:J1935,J1935)</f>
        <v>0</v>
      </c>
      <c r="Q1935" s="8">
        <f>COUNTIF(K$4:K1935,K1935)</f>
        <v>1</v>
      </c>
    </row>
    <row r="1936" spans="1:17" x14ac:dyDescent="0.25">
      <c r="A1936" s="35">
        <f t="shared" si="181"/>
        <v>0</v>
      </c>
      <c r="B1936" s="8">
        <f t="shared" si="182"/>
        <v>0</v>
      </c>
      <c r="C1936" s="8">
        <f t="shared" si="183"/>
        <v>0</v>
      </c>
      <c r="D1936" s="38">
        <f t="shared" si="184"/>
        <v>1</v>
      </c>
      <c r="E1936" s="39">
        <f t="shared" si="185"/>
        <v>0</v>
      </c>
      <c r="M1936" s="8" t="str">
        <f>VLOOKUP(MONTH($J1936),Lookup!$A$2:$B$13,2,0)&amp;" "&amp;YEAR($J1936)</f>
        <v>Jan 1900</v>
      </c>
      <c r="N1936" s="34" t="str">
        <f t="shared" si="180"/>
        <v>1/1/9999</v>
      </c>
      <c r="O1936" s="8" t="str">
        <f>IF(ISERROR(VLOOKUP($I1936,Lookup!$H$2:$I$11,2,0)),"",VLOOKUP($I1936,Lookup!$H$2:$I$11,2,0))</f>
        <v/>
      </c>
      <c r="P1936" s="8">
        <f>COUNTIF(J$4:J1936,J1936)</f>
        <v>0</v>
      </c>
      <c r="Q1936" s="8">
        <f>COUNTIF(K$4:K1936,K1936)</f>
        <v>1</v>
      </c>
    </row>
    <row r="1937" spans="1:17" x14ac:dyDescent="0.25">
      <c r="A1937" s="35">
        <f t="shared" si="181"/>
        <v>0</v>
      </c>
      <c r="B1937" s="8">
        <f t="shared" si="182"/>
        <v>0</v>
      </c>
      <c r="C1937" s="8">
        <f t="shared" si="183"/>
        <v>0</v>
      </c>
      <c r="D1937" s="38">
        <f t="shared" si="184"/>
        <v>1</v>
      </c>
      <c r="E1937" s="39">
        <f t="shared" si="185"/>
        <v>0</v>
      </c>
      <c r="M1937" s="8" t="str">
        <f>VLOOKUP(MONTH($J1937),Lookup!$A$2:$B$13,2,0)&amp;" "&amp;YEAR($J1937)</f>
        <v>Jan 1900</v>
      </c>
      <c r="N1937" s="34" t="str">
        <f t="shared" si="180"/>
        <v>1/1/9999</v>
      </c>
      <c r="O1937" s="8" t="str">
        <f>IF(ISERROR(VLOOKUP($I1937,Lookup!$H$2:$I$11,2,0)),"",VLOOKUP($I1937,Lookup!$H$2:$I$11,2,0))</f>
        <v/>
      </c>
      <c r="P1937" s="8">
        <f>COUNTIF(J$4:J1937,J1937)</f>
        <v>0</v>
      </c>
      <c r="Q1937" s="8">
        <f>COUNTIF(K$4:K1937,K1937)</f>
        <v>1</v>
      </c>
    </row>
    <row r="1938" spans="1:17" x14ac:dyDescent="0.25">
      <c r="A1938" s="35">
        <f t="shared" si="181"/>
        <v>0</v>
      </c>
      <c r="B1938" s="8">
        <f t="shared" si="182"/>
        <v>0</v>
      </c>
      <c r="C1938" s="8">
        <f t="shared" si="183"/>
        <v>0</v>
      </c>
      <c r="D1938" s="38">
        <f t="shared" si="184"/>
        <v>1</v>
      </c>
      <c r="E1938" s="39">
        <f t="shared" si="185"/>
        <v>0</v>
      </c>
      <c r="M1938" s="8" t="str">
        <f>VLOOKUP(MONTH($J1938),Lookup!$A$2:$B$13,2,0)&amp;" "&amp;YEAR($J1938)</f>
        <v>Jan 1900</v>
      </c>
      <c r="N1938" s="34" t="str">
        <f t="shared" si="180"/>
        <v>1/1/9999</v>
      </c>
      <c r="O1938" s="8" t="str">
        <f>IF(ISERROR(VLOOKUP($I1938,Lookup!$H$2:$I$11,2,0)),"",VLOOKUP($I1938,Lookup!$H$2:$I$11,2,0))</f>
        <v/>
      </c>
      <c r="P1938" s="8">
        <f>COUNTIF(J$4:J1938,J1938)</f>
        <v>0</v>
      </c>
      <c r="Q1938" s="8">
        <f>COUNTIF(K$4:K1938,K1938)</f>
        <v>1</v>
      </c>
    </row>
    <row r="1939" spans="1:17" x14ac:dyDescent="0.25">
      <c r="A1939" s="35">
        <f t="shared" si="181"/>
        <v>0</v>
      </c>
      <c r="B1939" s="8">
        <f t="shared" si="182"/>
        <v>0</v>
      </c>
      <c r="C1939" s="8">
        <f t="shared" si="183"/>
        <v>0</v>
      </c>
      <c r="D1939" s="38">
        <f t="shared" si="184"/>
        <v>1</v>
      </c>
      <c r="E1939" s="39">
        <f t="shared" si="185"/>
        <v>0</v>
      </c>
      <c r="M1939" s="8" t="str">
        <f>VLOOKUP(MONTH($J1939),Lookup!$A$2:$B$13,2,0)&amp;" "&amp;YEAR($J1939)</f>
        <v>Jan 1900</v>
      </c>
      <c r="N1939" s="34" t="str">
        <f t="shared" si="180"/>
        <v>1/1/9999</v>
      </c>
      <c r="O1939" s="8" t="str">
        <f>IF(ISERROR(VLOOKUP($I1939,Lookup!$H$2:$I$11,2,0)),"",VLOOKUP($I1939,Lookup!$H$2:$I$11,2,0))</f>
        <v/>
      </c>
      <c r="P1939" s="8">
        <f>COUNTIF(J$4:J1939,J1939)</f>
        <v>0</v>
      </c>
      <c r="Q1939" s="8">
        <f>COUNTIF(K$4:K1939,K1939)</f>
        <v>1</v>
      </c>
    </row>
    <row r="1940" spans="1:17" x14ac:dyDescent="0.25">
      <c r="A1940" s="35">
        <f t="shared" si="181"/>
        <v>0</v>
      </c>
      <c r="B1940" s="8">
        <f t="shared" si="182"/>
        <v>0</v>
      </c>
      <c r="C1940" s="8">
        <f t="shared" si="183"/>
        <v>0</v>
      </c>
      <c r="D1940" s="38">
        <f t="shared" si="184"/>
        <v>1</v>
      </c>
      <c r="E1940" s="39">
        <f t="shared" si="185"/>
        <v>0</v>
      </c>
      <c r="M1940" s="8" t="str">
        <f>VLOOKUP(MONTH($J1940),Lookup!$A$2:$B$13,2,0)&amp;" "&amp;YEAR($J1940)</f>
        <v>Jan 1900</v>
      </c>
      <c r="N1940" s="34" t="str">
        <f t="shared" si="180"/>
        <v>1/1/9999</v>
      </c>
      <c r="O1940" s="8" t="str">
        <f>IF(ISERROR(VLOOKUP($I1940,Lookup!$H$2:$I$11,2,0)),"",VLOOKUP($I1940,Lookup!$H$2:$I$11,2,0))</f>
        <v/>
      </c>
      <c r="P1940" s="8">
        <f>COUNTIF(J$4:J1940,J1940)</f>
        <v>0</v>
      </c>
      <c r="Q1940" s="8">
        <f>COUNTIF(K$4:K1940,K1940)</f>
        <v>1</v>
      </c>
    </row>
    <row r="1941" spans="1:17" x14ac:dyDescent="0.25">
      <c r="A1941" s="35">
        <f t="shared" si="181"/>
        <v>0</v>
      </c>
      <c r="B1941" s="8">
        <f t="shared" si="182"/>
        <v>0</v>
      </c>
      <c r="C1941" s="8">
        <f t="shared" si="183"/>
        <v>0</v>
      </c>
      <c r="D1941" s="38">
        <f t="shared" si="184"/>
        <v>1</v>
      </c>
      <c r="E1941" s="39">
        <f t="shared" si="185"/>
        <v>0</v>
      </c>
      <c r="M1941" s="8" t="str">
        <f>VLOOKUP(MONTH($J1941),Lookup!$A$2:$B$13,2,0)&amp;" "&amp;YEAR($J1941)</f>
        <v>Jan 1900</v>
      </c>
      <c r="N1941" s="34" t="str">
        <f t="shared" si="180"/>
        <v>1/1/9999</v>
      </c>
      <c r="O1941" s="8" t="str">
        <f>IF(ISERROR(VLOOKUP($I1941,Lookup!$H$2:$I$11,2,0)),"",VLOOKUP($I1941,Lookup!$H$2:$I$11,2,0))</f>
        <v/>
      </c>
      <c r="P1941" s="8">
        <f>COUNTIF(J$4:J1941,J1941)</f>
        <v>0</v>
      </c>
      <c r="Q1941" s="8">
        <f>COUNTIF(K$4:K1941,K1941)</f>
        <v>1</v>
      </c>
    </row>
    <row r="1942" spans="1:17" x14ac:dyDescent="0.25">
      <c r="A1942" s="35">
        <f t="shared" si="181"/>
        <v>0</v>
      </c>
      <c r="B1942" s="8">
        <f t="shared" si="182"/>
        <v>0</v>
      </c>
      <c r="C1942" s="8">
        <f t="shared" si="183"/>
        <v>0</v>
      </c>
      <c r="D1942" s="38">
        <f t="shared" si="184"/>
        <v>1</v>
      </c>
      <c r="E1942" s="39">
        <f t="shared" si="185"/>
        <v>0</v>
      </c>
      <c r="M1942" s="8" t="str">
        <f>VLOOKUP(MONTH($J1942),Lookup!$A$2:$B$13,2,0)&amp;" "&amp;YEAR($J1942)</f>
        <v>Jan 1900</v>
      </c>
      <c r="N1942" s="34" t="str">
        <f t="shared" si="180"/>
        <v>1/1/9999</v>
      </c>
      <c r="O1942" s="8" t="str">
        <f>IF(ISERROR(VLOOKUP($I1942,Lookup!$H$2:$I$11,2,0)),"",VLOOKUP($I1942,Lookup!$H$2:$I$11,2,0))</f>
        <v/>
      </c>
      <c r="P1942" s="8">
        <f>COUNTIF(J$4:J1942,J1942)</f>
        <v>0</v>
      </c>
      <c r="Q1942" s="8">
        <f>COUNTIF(K$4:K1942,K1942)</f>
        <v>1</v>
      </c>
    </row>
    <row r="1943" spans="1:17" x14ac:dyDescent="0.25">
      <c r="A1943" s="35">
        <f t="shared" si="181"/>
        <v>0</v>
      </c>
      <c r="B1943" s="8">
        <f t="shared" si="182"/>
        <v>0</v>
      </c>
      <c r="C1943" s="8">
        <f t="shared" si="183"/>
        <v>0</v>
      </c>
      <c r="D1943" s="38">
        <f t="shared" si="184"/>
        <v>1</v>
      </c>
      <c r="E1943" s="39">
        <f t="shared" si="185"/>
        <v>0</v>
      </c>
      <c r="M1943" s="8" t="str">
        <f>VLOOKUP(MONTH($J1943),Lookup!$A$2:$B$13,2,0)&amp;" "&amp;YEAR($J1943)</f>
        <v>Jan 1900</v>
      </c>
      <c r="N1943" s="34" t="str">
        <f t="shared" si="180"/>
        <v>1/1/9999</v>
      </c>
      <c r="O1943" s="8" t="str">
        <f>IF(ISERROR(VLOOKUP($I1943,Lookup!$H$2:$I$11,2,0)),"",VLOOKUP($I1943,Lookup!$H$2:$I$11,2,0))</f>
        <v/>
      </c>
      <c r="P1943" s="8">
        <f>COUNTIF(J$4:J1943,J1943)</f>
        <v>0</v>
      </c>
      <c r="Q1943" s="8">
        <f>COUNTIF(K$4:K1943,K1943)</f>
        <v>1</v>
      </c>
    </row>
    <row r="1944" spans="1:17" x14ac:dyDescent="0.25">
      <c r="A1944" s="35">
        <f t="shared" si="181"/>
        <v>0</v>
      </c>
      <c r="B1944" s="8">
        <f t="shared" si="182"/>
        <v>0</v>
      </c>
      <c r="C1944" s="8">
        <f t="shared" si="183"/>
        <v>0</v>
      </c>
      <c r="D1944" s="38">
        <f t="shared" si="184"/>
        <v>1</v>
      </c>
      <c r="E1944" s="39">
        <f t="shared" si="185"/>
        <v>0</v>
      </c>
      <c r="M1944" s="8" t="str">
        <f>VLOOKUP(MONTH($J1944),Lookup!$A$2:$B$13,2,0)&amp;" "&amp;YEAR($J1944)</f>
        <v>Jan 1900</v>
      </c>
      <c r="N1944" s="34" t="str">
        <f t="shared" si="180"/>
        <v>1/1/9999</v>
      </c>
      <c r="O1944" s="8" t="str">
        <f>IF(ISERROR(VLOOKUP($I1944,Lookup!$H$2:$I$11,2,0)),"",VLOOKUP($I1944,Lookup!$H$2:$I$11,2,0))</f>
        <v/>
      </c>
      <c r="P1944" s="8">
        <f>COUNTIF(J$4:J1944,J1944)</f>
        <v>0</v>
      </c>
      <c r="Q1944" s="8">
        <f>COUNTIF(K$4:K1944,K1944)</f>
        <v>1</v>
      </c>
    </row>
    <row r="1945" spans="1:17" x14ac:dyDescent="0.25">
      <c r="A1945" s="35">
        <f t="shared" si="181"/>
        <v>0</v>
      </c>
      <c r="B1945" s="8">
        <f t="shared" si="182"/>
        <v>0</v>
      </c>
      <c r="C1945" s="8">
        <f t="shared" si="183"/>
        <v>0</v>
      </c>
      <c r="D1945" s="38">
        <f t="shared" si="184"/>
        <v>1</v>
      </c>
      <c r="E1945" s="39">
        <f t="shared" si="185"/>
        <v>0</v>
      </c>
      <c r="M1945" s="8" t="str">
        <f>VLOOKUP(MONTH($J1945),Lookup!$A$2:$B$13,2,0)&amp;" "&amp;YEAR($J1945)</f>
        <v>Jan 1900</v>
      </c>
      <c r="N1945" s="34" t="str">
        <f t="shared" si="180"/>
        <v>1/1/9999</v>
      </c>
      <c r="O1945" s="8" t="str">
        <f>IF(ISERROR(VLOOKUP($I1945,Lookup!$H$2:$I$11,2,0)),"",VLOOKUP($I1945,Lookup!$H$2:$I$11,2,0))</f>
        <v/>
      </c>
      <c r="P1945" s="8">
        <f>COUNTIF(J$4:J1945,J1945)</f>
        <v>0</v>
      </c>
      <c r="Q1945" s="8">
        <f>COUNTIF(K$4:K1945,K1945)</f>
        <v>1</v>
      </c>
    </row>
    <row r="1946" spans="1:17" x14ac:dyDescent="0.25">
      <c r="A1946" s="35">
        <f t="shared" si="181"/>
        <v>0</v>
      </c>
      <c r="B1946" s="8">
        <f t="shared" si="182"/>
        <v>0</v>
      </c>
      <c r="C1946" s="8">
        <f t="shared" si="183"/>
        <v>0</v>
      </c>
      <c r="D1946" s="38">
        <f t="shared" si="184"/>
        <v>1</v>
      </c>
      <c r="E1946" s="39">
        <f t="shared" si="185"/>
        <v>0</v>
      </c>
      <c r="M1946" s="8" t="str">
        <f>VLOOKUP(MONTH($J1946),Lookup!$A$2:$B$13,2,0)&amp;" "&amp;YEAR($J1946)</f>
        <v>Jan 1900</v>
      </c>
      <c r="N1946" s="34" t="str">
        <f t="shared" si="180"/>
        <v>1/1/9999</v>
      </c>
      <c r="O1946" s="8" t="str">
        <f>IF(ISERROR(VLOOKUP($I1946,Lookup!$H$2:$I$11,2,0)),"",VLOOKUP($I1946,Lookup!$H$2:$I$11,2,0))</f>
        <v/>
      </c>
      <c r="P1946" s="8">
        <f>COUNTIF(J$4:J1946,J1946)</f>
        <v>0</v>
      </c>
      <c r="Q1946" s="8">
        <f>COUNTIF(K$4:K1946,K1946)</f>
        <v>1</v>
      </c>
    </row>
    <row r="1947" spans="1:17" x14ac:dyDescent="0.25">
      <c r="A1947" s="35">
        <f t="shared" si="181"/>
        <v>0</v>
      </c>
      <c r="B1947" s="8">
        <f t="shared" si="182"/>
        <v>0</v>
      </c>
      <c r="C1947" s="8">
        <f t="shared" si="183"/>
        <v>0</v>
      </c>
      <c r="D1947" s="38">
        <f t="shared" si="184"/>
        <v>1</v>
      </c>
      <c r="E1947" s="39">
        <f t="shared" si="185"/>
        <v>0</v>
      </c>
      <c r="M1947" s="8" t="str">
        <f>VLOOKUP(MONTH($J1947),Lookup!$A$2:$B$13,2,0)&amp;" "&amp;YEAR($J1947)</f>
        <v>Jan 1900</v>
      </c>
      <c r="N1947" s="34" t="str">
        <f t="shared" si="180"/>
        <v>1/1/9999</v>
      </c>
      <c r="O1947" s="8" t="str">
        <f>IF(ISERROR(VLOOKUP($I1947,Lookup!$H$2:$I$11,2,0)),"",VLOOKUP($I1947,Lookup!$H$2:$I$11,2,0))</f>
        <v/>
      </c>
      <c r="P1947" s="8">
        <f>COUNTIF(J$4:J1947,J1947)</f>
        <v>0</v>
      </c>
      <c r="Q1947" s="8">
        <f>COUNTIF(K$4:K1947,K1947)</f>
        <v>1</v>
      </c>
    </row>
    <row r="1948" spans="1:17" x14ac:dyDescent="0.25">
      <c r="A1948" s="35">
        <f t="shared" si="181"/>
        <v>0</v>
      </c>
      <c r="B1948" s="8">
        <f t="shared" si="182"/>
        <v>0</v>
      </c>
      <c r="C1948" s="8">
        <f t="shared" si="183"/>
        <v>0</v>
      </c>
      <c r="D1948" s="38">
        <f t="shared" si="184"/>
        <v>1</v>
      </c>
      <c r="E1948" s="39">
        <f t="shared" si="185"/>
        <v>0</v>
      </c>
      <c r="M1948" s="8" t="str">
        <f>VLOOKUP(MONTH($J1948),Lookup!$A$2:$B$13,2,0)&amp;" "&amp;YEAR($J1948)</f>
        <v>Jan 1900</v>
      </c>
      <c r="N1948" s="34" t="str">
        <f t="shared" si="180"/>
        <v>1/1/9999</v>
      </c>
      <c r="O1948" s="8" t="str">
        <f>IF(ISERROR(VLOOKUP($I1948,Lookup!$H$2:$I$11,2,0)),"",VLOOKUP($I1948,Lookup!$H$2:$I$11,2,0))</f>
        <v/>
      </c>
      <c r="P1948" s="8">
        <f>COUNTIF(J$4:J1948,J1948)</f>
        <v>0</v>
      </c>
      <c r="Q1948" s="8">
        <f>COUNTIF(K$4:K1948,K1948)</f>
        <v>1</v>
      </c>
    </row>
    <row r="1949" spans="1:17" x14ac:dyDescent="0.25">
      <c r="A1949" s="35">
        <f t="shared" si="181"/>
        <v>0</v>
      </c>
      <c r="B1949" s="8">
        <f t="shared" si="182"/>
        <v>0</v>
      </c>
      <c r="C1949" s="8">
        <f t="shared" si="183"/>
        <v>0</v>
      </c>
      <c r="D1949" s="38">
        <f t="shared" si="184"/>
        <v>1</v>
      </c>
      <c r="E1949" s="39">
        <f t="shared" si="185"/>
        <v>0</v>
      </c>
      <c r="M1949" s="8" t="str">
        <f>VLOOKUP(MONTH($J1949),Lookup!$A$2:$B$13,2,0)&amp;" "&amp;YEAR($J1949)</f>
        <v>Jan 1900</v>
      </c>
      <c r="N1949" s="34" t="str">
        <f t="shared" si="180"/>
        <v>1/1/9999</v>
      </c>
      <c r="O1949" s="8" t="str">
        <f>IF(ISERROR(VLOOKUP($I1949,Lookup!$H$2:$I$11,2,0)),"",VLOOKUP($I1949,Lookup!$H$2:$I$11,2,0))</f>
        <v/>
      </c>
      <c r="P1949" s="8">
        <f>COUNTIF(J$4:J1949,J1949)</f>
        <v>0</v>
      </c>
      <c r="Q1949" s="8">
        <f>COUNTIF(K$4:K1949,K1949)</f>
        <v>1</v>
      </c>
    </row>
    <row r="1950" spans="1:17" x14ac:dyDescent="0.25">
      <c r="A1950" s="35">
        <f t="shared" si="181"/>
        <v>0</v>
      </c>
      <c r="B1950" s="8">
        <f t="shared" si="182"/>
        <v>0</v>
      </c>
      <c r="C1950" s="8">
        <f t="shared" si="183"/>
        <v>0</v>
      </c>
      <c r="D1950" s="38">
        <f t="shared" si="184"/>
        <v>1</v>
      </c>
      <c r="E1950" s="39">
        <f t="shared" si="185"/>
        <v>0</v>
      </c>
      <c r="M1950" s="8" t="str">
        <f>VLOOKUP(MONTH($J1950),Lookup!$A$2:$B$13,2,0)&amp;" "&amp;YEAR($J1950)</f>
        <v>Jan 1900</v>
      </c>
      <c r="N1950" s="34" t="str">
        <f t="shared" si="180"/>
        <v>1/1/9999</v>
      </c>
      <c r="O1950" s="8" t="str">
        <f>IF(ISERROR(VLOOKUP($I1950,Lookup!$H$2:$I$11,2,0)),"",VLOOKUP($I1950,Lookup!$H$2:$I$11,2,0))</f>
        <v/>
      </c>
      <c r="P1950" s="8">
        <f>COUNTIF(J$4:J1950,J1950)</f>
        <v>0</v>
      </c>
      <c r="Q1950" s="8">
        <f>COUNTIF(K$4:K1950,K1950)</f>
        <v>1</v>
      </c>
    </row>
    <row r="1951" spans="1:17" x14ac:dyDescent="0.25">
      <c r="A1951" s="35">
        <f t="shared" si="181"/>
        <v>0</v>
      </c>
      <c r="B1951" s="8">
        <f t="shared" si="182"/>
        <v>0</v>
      </c>
      <c r="C1951" s="8">
        <f t="shared" si="183"/>
        <v>0</v>
      </c>
      <c r="D1951" s="38">
        <f t="shared" si="184"/>
        <v>1</v>
      </c>
      <c r="E1951" s="39">
        <f t="shared" si="185"/>
        <v>0</v>
      </c>
      <c r="M1951" s="8" t="str">
        <f>VLOOKUP(MONTH($J1951),Lookup!$A$2:$B$13,2,0)&amp;" "&amp;YEAR($J1951)</f>
        <v>Jan 1900</v>
      </c>
      <c r="N1951" s="34" t="str">
        <f t="shared" si="180"/>
        <v>1/1/9999</v>
      </c>
      <c r="O1951" s="8" t="str">
        <f>IF(ISERROR(VLOOKUP($I1951,Lookup!$H$2:$I$11,2,0)),"",VLOOKUP($I1951,Lookup!$H$2:$I$11,2,0))</f>
        <v/>
      </c>
      <c r="P1951" s="8">
        <f>COUNTIF(J$4:J1951,J1951)</f>
        <v>0</v>
      </c>
      <c r="Q1951" s="8">
        <f>COUNTIF(K$4:K1951,K1951)</f>
        <v>1</v>
      </c>
    </row>
    <row r="1952" spans="1:17" x14ac:dyDescent="0.25">
      <c r="A1952" s="35">
        <f t="shared" si="181"/>
        <v>0</v>
      </c>
      <c r="B1952" s="8">
        <f t="shared" si="182"/>
        <v>0</v>
      </c>
      <c r="C1952" s="8">
        <f t="shared" si="183"/>
        <v>0</v>
      </c>
      <c r="D1952" s="38">
        <f t="shared" si="184"/>
        <v>1</v>
      </c>
      <c r="E1952" s="39">
        <f t="shared" si="185"/>
        <v>0</v>
      </c>
      <c r="M1952" s="8" t="str">
        <f>VLOOKUP(MONTH($J1952),Lookup!$A$2:$B$13,2,0)&amp;" "&amp;YEAR($J1952)</f>
        <v>Jan 1900</v>
      </c>
      <c r="N1952" s="34" t="str">
        <f t="shared" si="180"/>
        <v>1/1/9999</v>
      </c>
      <c r="O1952" s="8" t="str">
        <f>IF(ISERROR(VLOOKUP($I1952,Lookup!$H$2:$I$11,2,0)),"",VLOOKUP($I1952,Lookup!$H$2:$I$11,2,0))</f>
        <v/>
      </c>
      <c r="P1952" s="8">
        <f>COUNTIF(J$4:J1952,J1952)</f>
        <v>0</v>
      </c>
      <c r="Q1952" s="8">
        <f>COUNTIF(K$4:K1952,K1952)</f>
        <v>1</v>
      </c>
    </row>
    <row r="1953" spans="1:17" x14ac:dyDescent="0.25">
      <c r="A1953" s="35">
        <f t="shared" si="181"/>
        <v>0</v>
      </c>
      <c r="B1953" s="8">
        <f t="shared" si="182"/>
        <v>0</v>
      </c>
      <c r="C1953" s="8">
        <f t="shared" si="183"/>
        <v>0</v>
      </c>
      <c r="D1953" s="38">
        <f t="shared" si="184"/>
        <v>1</v>
      </c>
      <c r="E1953" s="39">
        <f t="shared" si="185"/>
        <v>0</v>
      </c>
      <c r="M1953" s="8" t="str">
        <f>VLOOKUP(MONTH($J1953),Lookup!$A$2:$B$13,2,0)&amp;" "&amp;YEAR($J1953)</f>
        <v>Jan 1900</v>
      </c>
      <c r="N1953" s="34" t="str">
        <f t="shared" si="180"/>
        <v>1/1/9999</v>
      </c>
      <c r="O1953" s="8" t="str">
        <f>IF(ISERROR(VLOOKUP($I1953,Lookup!$H$2:$I$11,2,0)),"",VLOOKUP($I1953,Lookup!$H$2:$I$11,2,0))</f>
        <v/>
      </c>
      <c r="P1953" s="8">
        <f>COUNTIF(J$4:J1953,J1953)</f>
        <v>0</v>
      </c>
      <c r="Q1953" s="8">
        <f>COUNTIF(K$4:K1953,K1953)</f>
        <v>1</v>
      </c>
    </row>
    <row r="1954" spans="1:17" x14ac:dyDescent="0.25">
      <c r="A1954" s="35">
        <f t="shared" si="181"/>
        <v>0</v>
      </c>
      <c r="B1954" s="8">
        <f t="shared" si="182"/>
        <v>0</v>
      </c>
      <c r="C1954" s="8">
        <f t="shared" si="183"/>
        <v>0</v>
      </c>
      <c r="D1954" s="38">
        <f t="shared" si="184"/>
        <v>1</v>
      </c>
      <c r="E1954" s="39">
        <f t="shared" si="185"/>
        <v>0</v>
      </c>
      <c r="M1954" s="8" t="str">
        <f>VLOOKUP(MONTH($J1954),Lookup!$A$2:$B$13,2,0)&amp;" "&amp;YEAR($J1954)</f>
        <v>Jan 1900</v>
      </c>
      <c r="N1954" s="34" t="str">
        <f t="shared" si="180"/>
        <v>1/1/9999</v>
      </c>
      <c r="O1954" s="8" t="str">
        <f>IF(ISERROR(VLOOKUP($I1954,Lookup!$H$2:$I$11,2,0)),"",VLOOKUP($I1954,Lookup!$H$2:$I$11,2,0))</f>
        <v/>
      </c>
      <c r="P1954" s="8">
        <f>COUNTIF(J$4:J1954,J1954)</f>
        <v>0</v>
      </c>
      <c r="Q1954" s="8">
        <f>COUNTIF(K$4:K1954,K1954)</f>
        <v>1</v>
      </c>
    </row>
    <row r="1955" spans="1:17" x14ac:dyDescent="0.25">
      <c r="A1955" s="35">
        <f t="shared" si="181"/>
        <v>0</v>
      </c>
      <c r="B1955" s="8">
        <f t="shared" si="182"/>
        <v>0</v>
      </c>
      <c r="C1955" s="8">
        <f t="shared" si="183"/>
        <v>0</v>
      </c>
      <c r="D1955" s="38">
        <f t="shared" si="184"/>
        <v>1</v>
      </c>
      <c r="E1955" s="39">
        <f t="shared" si="185"/>
        <v>0</v>
      </c>
      <c r="M1955" s="8" t="str">
        <f>VLOOKUP(MONTH($J1955),Lookup!$A$2:$B$13,2,0)&amp;" "&amp;YEAR($J1955)</f>
        <v>Jan 1900</v>
      </c>
      <c r="N1955" s="34" t="str">
        <f t="shared" si="180"/>
        <v>1/1/9999</v>
      </c>
      <c r="O1955" s="8" t="str">
        <f>IF(ISERROR(VLOOKUP($I1955,Lookup!$H$2:$I$11,2,0)),"",VLOOKUP($I1955,Lookup!$H$2:$I$11,2,0))</f>
        <v/>
      </c>
      <c r="P1955" s="8">
        <f>COUNTIF(J$4:J1955,J1955)</f>
        <v>0</v>
      </c>
      <c r="Q1955" s="8">
        <f>COUNTIF(K$4:K1955,K1955)</f>
        <v>1</v>
      </c>
    </row>
    <row r="1956" spans="1:17" x14ac:dyDescent="0.25">
      <c r="A1956" s="35">
        <f t="shared" si="181"/>
        <v>0</v>
      </c>
      <c r="B1956" s="8">
        <f t="shared" si="182"/>
        <v>0</v>
      </c>
      <c r="C1956" s="8">
        <f t="shared" si="183"/>
        <v>0</v>
      </c>
      <c r="D1956" s="38">
        <f t="shared" si="184"/>
        <v>1</v>
      </c>
      <c r="E1956" s="39">
        <f t="shared" si="185"/>
        <v>0</v>
      </c>
      <c r="M1956" s="8" t="str">
        <f>VLOOKUP(MONTH($J1956),Lookup!$A$2:$B$13,2,0)&amp;" "&amp;YEAR($J1956)</f>
        <v>Jan 1900</v>
      </c>
      <c r="N1956" s="34" t="str">
        <f t="shared" si="180"/>
        <v>1/1/9999</v>
      </c>
      <c r="O1956" s="8" t="str">
        <f>IF(ISERROR(VLOOKUP($I1956,Lookup!$H$2:$I$11,2,0)),"",VLOOKUP($I1956,Lookup!$H$2:$I$11,2,0))</f>
        <v/>
      </c>
      <c r="P1956" s="8">
        <f>COUNTIF(J$4:J1956,J1956)</f>
        <v>0</v>
      </c>
      <c r="Q1956" s="8">
        <f>COUNTIF(K$4:K1956,K1956)</f>
        <v>1</v>
      </c>
    </row>
    <row r="1957" spans="1:17" x14ac:dyDescent="0.25">
      <c r="A1957" s="35">
        <f t="shared" si="181"/>
        <v>0</v>
      </c>
      <c r="B1957" s="8">
        <f t="shared" si="182"/>
        <v>0</v>
      </c>
      <c r="C1957" s="8">
        <f t="shared" si="183"/>
        <v>0</v>
      </c>
      <c r="D1957" s="38">
        <f t="shared" si="184"/>
        <v>1</v>
      </c>
      <c r="E1957" s="39">
        <f t="shared" si="185"/>
        <v>0</v>
      </c>
      <c r="M1957" s="8" t="str">
        <f>VLOOKUP(MONTH($J1957),Lookup!$A$2:$B$13,2,0)&amp;" "&amp;YEAR($J1957)</f>
        <v>Jan 1900</v>
      </c>
      <c r="N1957" s="34" t="str">
        <f t="shared" si="180"/>
        <v>1/1/9999</v>
      </c>
      <c r="O1957" s="8" t="str">
        <f>IF(ISERROR(VLOOKUP($I1957,Lookup!$H$2:$I$11,2,0)),"",VLOOKUP($I1957,Lookup!$H$2:$I$11,2,0))</f>
        <v/>
      </c>
      <c r="P1957" s="8">
        <f>COUNTIF(J$4:J1957,J1957)</f>
        <v>0</v>
      </c>
      <c r="Q1957" s="8">
        <f>COUNTIF(K$4:K1957,K1957)</f>
        <v>1</v>
      </c>
    </row>
    <row r="1958" spans="1:17" x14ac:dyDescent="0.25">
      <c r="A1958" s="35">
        <f t="shared" si="181"/>
        <v>0</v>
      </c>
      <c r="B1958" s="8">
        <f t="shared" si="182"/>
        <v>0</v>
      </c>
      <c r="C1958" s="8">
        <f t="shared" si="183"/>
        <v>0</v>
      </c>
      <c r="D1958" s="38">
        <f t="shared" si="184"/>
        <v>1</v>
      </c>
      <c r="E1958" s="39">
        <f t="shared" si="185"/>
        <v>0</v>
      </c>
      <c r="M1958" s="8" t="str">
        <f>VLOOKUP(MONTH($J1958),Lookup!$A$2:$B$13,2,0)&amp;" "&amp;YEAR($J1958)</f>
        <v>Jan 1900</v>
      </c>
      <c r="N1958" s="34" t="str">
        <f t="shared" si="180"/>
        <v>1/1/9999</v>
      </c>
      <c r="O1958" s="8" t="str">
        <f>IF(ISERROR(VLOOKUP($I1958,Lookup!$H$2:$I$11,2,0)),"",VLOOKUP($I1958,Lookup!$H$2:$I$11,2,0))</f>
        <v/>
      </c>
      <c r="P1958" s="8">
        <f>COUNTIF(J$4:J1958,J1958)</f>
        <v>0</v>
      </c>
      <c r="Q1958" s="8">
        <f>COUNTIF(K$4:K1958,K1958)</f>
        <v>1</v>
      </c>
    </row>
    <row r="1959" spans="1:17" x14ac:dyDescent="0.25">
      <c r="A1959" s="35">
        <f t="shared" si="181"/>
        <v>0</v>
      </c>
      <c r="B1959" s="8">
        <f t="shared" si="182"/>
        <v>0</v>
      </c>
      <c r="C1959" s="8">
        <f t="shared" si="183"/>
        <v>0</v>
      </c>
      <c r="D1959" s="38">
        <f t="shared" si="184"/>
        <v>1</v>
      </c>
      <c r="E1959" s="39">
        <f t="shared" si="185"/>
        <v>0</v>
      </c>
      <c r="M1959" s="8" t="str">
        <f>VLOOKUP(MONTH($J1959),Lookup!$A$2:$B$13,2,0)&amp;" "&amp;YEAR($J1959)</f>
        <v>Jan 1900</v>
      </c>
      <c r="N1959" s="34" t="str">
        <f t="shared" si="180"/>
        <v>1/1/9999</v>
      </c>
      <c r="O1959" s="8" t="str">
        <f>IF(ISERROR(VLOOKUP($I1959,Lookup!$H$2:$I$11,2,0)),"",VLOOKUP($I1959,Lookup!$H$2:$I$11,2,0))</f>
        <v/>
      </c>
      <c r="P1959" s="8">
        <f>COUNTIF(J$4:J1959,J1959)</f>
        <v>0</v>
      </c>
      <c r="Q1959" s="8">
        <f>COUNTIF(K$4:K1959,K1959)</f>
        <v>1</v>
      </c>
    </row>
    <row r="1960" spans="1:17" x14ac:dyDescent="0.25">
      <c r="A1960" s="35">
        <f t="shared" si="181"/>
        <v>0</v>
      </c>
      <c r="B1960" s="8">
        <f t="shared" si="182"/>
        <v>0</v>
      </c>
      <c r="C1960" s="8">
        <f t="shared" si="183"/>
        <v>0</v>
      </c>
      <c r="D1960" s="38">
        <f t="shared" si="184"/>
        <v>1</v>
      </c>
      <c r="E1960" s="39">
        <f t="shared" si="185"/>
        <v>0</v>
      </c>
      <c r="M1960" s="8" t="str">
        <f>VLOOKUP(MONTH($J1960),Lookup!$A$2:$B$13,2,0)&amp;" "&amp;YEAR($J1960)</f>
        <v>Jan 1900</v>
      </c>
      <c r="N1960" s="34" t="str">
        <f t="shared" si="180"/>
        <v>1/1/9999</v>
      </c>
      <c r="O1960" s="8" t="str">
        <f>IF(ISERROR(VLOOKUP($I1960,Lookup!$H$2:$I$11,2,0)),"",VLOOKUP($I1960,Lookup!$H$2:$I$11,2,0))</f>
        <v/>
      </c>
      <c r="P1960" s="8">
        <f>COUNTIF(J$4:J1960,J1960)</f>
        <v>0</v>
      </c>
      <c r="Q1960" s="8">
        <f>COUNTIF(K$4:K1960,K1960)</f>
        <v>1</v>
      </c>
    </row>
    <row r="1961" spans="1:17" x14ac:dyDescent="0.25">
      <c r="A1961" s="35">
        <f t="shared" si="181"/>
        <v>0</v>
      </c>
      <c r="B1961" s="8">
        <f t="shared" si="182"/>
        <v>0</v>
      </c>
      <c r="C1961" s="8">
        <f t="shared" si="183"/>
        <v>0</v>
      </c>
      <c r="D1961" s="38">
        <f t="shared" si="184"/>
        <v>1</v>
      </c>
      <c r="E1961" s="39">
        <f t="shared" si="185"/>
        <v>0</v>
      </c>
      <c r="M1961" s="8" t="str">
        <f>VLOOKUP(MONTH($J1961),Lookup!$A$2:$B$13,2,0)&amp;" "&amp;YEAR($J1961)</f>
        <v>Jan 1900</v>
      </c>
      <c r="N1961" s="34" t="str">
        <f t="shared" si="180"/>
        <v>1/1/9999</v>
      </c>
      <c r="O1961" s="8" t="str">
        <f>IF(ISERROR(VLOOKUP($I1961,Lookup!$H$2:$I$11,2,0)),"",VLOOKUP($I1961,Lookup!$H$2:$I$11,2,0))</f>
        <v/>
      </c>
      <c r="P1961" s="8">
        <f>COUNTIF(J$4:J1961,J1961)</f>
        <v>0</v>
      </c>
      <c r="Q1961" s="8">
        <f>COUNTIF(K$4:K1961,K1961)</f>
        <v>1</v>
      </c>
    </row>
    <row r="1962" spans="1:17" x14ac:dyDescent="0.25">
      <c r="A1962" s="35">
        <f t="shared" si="181"/>
        <v>0</v>
      </c>
      <c r="B1962" s="8">
        <f t="shared" si="182"/>
        <v>0</v>
      </c>
      <c r="C1962" s="8">
        <f t="shared" si="183"/>
        <v>0</v>
      </c>
      <c r="D1962" s="38">
        <f t="shared" si="184"/>
        <v>1</v>
      </c>
      <c r="E1962" s="39">
        <f t="shared" si="185"/>
        <v>0</v>
      </c>
      <c r="M1962" s="8" t="str">
        <f>VLOOKUP(MONTH($J1962),Lookup!$A$2:$B$13,2,0)&amp;" "&amp;YEAR($J1962)</f>
        <v>Jan 1900</v>
      </c>
      <c r="N1962" s="34" t="str">
        <f t="shared" si="180"/>
        <v>1/1/9999</v>
      </c>
      <c r="O1962" s="8" t="str">
        <f>IF(ISERROR(VLOOKUP($I1962,Lookup!$H$2:$I$11,2,0)),"",VLOOKUP($I1962,Lookup!$H$2:$I$11,2,0))</f>
        <v/>
      </c>
      <c r="P1962" s="8">
        <f>COUNTIF(J$4:J1962,J1962)</f>
        <v>0</v>
      </c>
      <c r="Q1962" s="8">
        <f>COUNTIF(K$4:K1962,K1962)</f>
        <v>1</v>
      </c>
    </row>
    <row r="1963" spans="1:17" x14ac:dyDescent="0.25">
      <c r="A1963" s="35">
        <f t="shared" si="181"/>
        <v>0</v>
      </c>
      <c r="B1963" s="8">
        <f t="shared" si="182"/>
        <v>0</v>
      </c>
      <c r="C1963" s="8">
        <f t="shared" si="183"/>
        <v>0</v>
      </c>
      <c r="D1963" s="38">
        <f t="shared" si="184"/>
        <v>1</v>
      </c>
      <c r="E1963" s="39">
        <f t="shared" si="185"/>
        <v>0</v>
      </c>
      <c r="M1963" s="8" t="str">
        <f>VLOOKUP(MONTH($J1963),Lookup!$A$2:$B$13,2,0)&amp;" "&amp;YEAR($J1963)</f>
        <v>Jan 1900</v>
      </c>
      <c r="N1963" s="34" t="str">
        <f t="shared" si="180"/>
        <v>1/1/9999</v>
      </c>
      <c r="O1963" s="8" t="str">
        <f>IF(ISERROR(VLOOKUP($I1963,Lookup!$H$2:$I$11,2,0)),"",VLOOKUP($I1963,Lookup!$H$2:$I$11,2,0))</f>
        <v/>
      </c>
      <c r="P1963" s="8">
        <f>COUNTIF(J$4:J1963,J1963)</f>
        <v>0</v>
      </c>
      <c r="Q1963" s="8">
        <f>COUNTIF(K$4:K1963,K1963)</f>
        <v>1</v>
      </c>
    </row>
    <row r="1964" spans="1:17" x14ac:dyDescent="0.25">
      <c r="A1964" s="35">
        <f t="shared" si="181"/>
        <v>0</v>
      </c>
      <c r="B1964" s="8">
        <f t="shared" si="182"/>
        <v>0</v>
      </c>
      <c r="C1964" s="8">
        <f t="shared" si="183"/>
        <v>0</v>
      </c>
      <c r="D1964" s="38">
        <f t="shared" si="184"/>
        <v>1</v>
      </c>
      <c r="E1964" s="39">
        <f t="shared" si="185"/>
        <v>0</v>
      </c>
      <c r="M1964" s="8" t="str">
        <f>VLOOKUP(MONTH($J1964),Lookup!$A$2:$B$13,2,0)&amp;" "&amp;YEAR($J1964)</f>
        <v>Jan 1900</v>
      </c>
      <c r="N1964" s="34" t="str">
        <f t="shared" si="180"/>
        <v>1/1/9999</v>
      </c>
      <c r="O1964" s="8" t="str">
        <f>IF(ISERROR(VLOOKUP($I1964,Lookup!$H$2:$I$11,2,0)),"",VLOOKUP($I1964,Lookup!$H$2:$I$11,2,0))</f>
        <v/>
      </c>
      <c r="P1964" s="8">
        <f>COUNTIF(J$4:J1964,J1964)</f>
        <v>0</v>
      </c>
      <c r="Q1964" s="8">
        <f>COUNTIF(K$4:K1964,K1964)</f>
        <v>1</v>
      </c>
    </row>
    <row r="1965" spans="1:17" x14ac:dyDescent="0.25">
      <c r="A1965" s="35">
        <f t="shared" si="181"/>
        <v>0</v>
      </c>
      <c r="B1965" s="8">
        <f t="shared" si="182"/>
        <v>0</v>
      </c>
      <c r="C1965" s="8">
        <f t="shared" si="183"/>
        <v>0</v>
      </c>
      <c r="D1965" s="38">
        <f t="shared" si="184"/>
        <v>1</v>
      </c>
      <c r="E1965" s="39">
        <f t="shared" si="185"/>
        <v>0</v>
      </c>
      <c r="M1965" s="8" t="str">
        <f>VLOOKUP(MONTH($J1965),Lookup!$A$2:$B$13,2,0)&amp;" "&amp;YEAR($J1965)</f>
        <v>Jan 1900</v>
      </c>
      <c r="N1965" s="34" t="str">
        <f t="shared" si="180"/>
        <v>1/1/9999</v>
      </c>
      <c r="O1965" s="8" t="str">
        <f>IF(ISERROR(VLOOKUP($I1965,Lookup!$H$2:$I$11,2,0)),"",VLOOKUP($I1965,Lookup!$H$2:$I$11,2,0))</f>
        <v/>
      </c>
      <c r="P1965" s="8">
        <f>COUNTIF(J$4:J1965,J1965)</f>
        <v>0</v>
      </c>
      <c r="Q1965" s="8">
        <f>COUNTIF(K$4:K1965,K1965)</f>
        <v>1</v>
      </c>
    </row>
    <row r="1966" spans="1:17" x14ac:dyDescent="0.25">
      <c r="A1966" s="35">
        <f t="shared" si="181"/>
        <v>0</v>
      </c>
      <c r="B1966" s="8">
        <f t="shared" si="182"/>
        <v>0</v>
      </c>
      <c r="C1966" s="8">
        <f t="shared" si="183"/>
        <v>0</v>
      </c>
      <c r="D1966" s="38">
        <f t="shared" si="184"/>
        <v>1</v>
      </c>
      <c r="E1966" s="39">
        <f t="shared" si="185"/>
        <v>0</v>
      </c>
      <c r="M1966" s="8" t="str">
        <f>VLOOKUP(MONTH($J1966),Lookup!$A$2:$B$13,2,0)&amp;" "&amp;YEAR($J1966)</f>
        <v>Jan 1900</v>
      </c>
      <c r="N1966" s="34" t="str">
        <f t="shared" si="180"/>
        <v>1/1/9999</v>
      </c>
      <c r="O1966" s="8" t="str">
        <f>IF(ISERROR(VLOOKUP($I1966,Lookup!$H$2:$I$11,2,0)),"",VLOOKUP($I1966,Lookup!$H$2:$I$11,2,0))</f>
        <v/>
      </c>
      <c r="P1966" s="8">
        <f>COUNTIF(J$4:J1966,J1966)</f>
        <v>0</v>
      </c>
      <c r="Q1966" s="8">
        <f>COUNTIF(K$4:K1966,K1966)</f>
        <v>1</v>
      </c>
    </row>
    <row r="1967" spans="1:17" x14ac:dyDescent="0.25">
      <c r="A1967" s="35">
        <f t="shared" si="181"/>
        <v>0</v>
      </c>
      <c r="B1967" s="8">
        <f t="shared" si="182"/>
        <v>0</v>
      </c>
      <c r="C1967" s="8">
        <f t="shared" si="183"/>
        <v>0</v>
      </c>
      <c r="D1967" s="38">
        <f t="shared" si="184"/>
        <v>1</v>
      </c>
      <c r="E1967" s="39">
        <f t="shared" si="185"/>
        <v>0</v>
      </c>
      <c r="M1967" s="8" t="str">
        <f>VLOOKUP(MONTH($J1967),Lookup!$A$2:$B$13,2,0)&amp;" "&amp;YEAR($J1967)</f>
        <v>Jan 1900</v>
      </c>
      <c r="N1967" s="34" t="str">
        <f t="shared" si="180"/>
        <v>1/1/9999</v>
      </c>
      <c r="O1967" s="8" t="str">
        <f>IF(ISERROR(VLOOKUP($I1967,Lookup!$H$2:$I$11,2,0)),"",VLOOKUP($I1967,Lookup!$H$2:$I$11,2,0))</f>
        <v/>
      </c>
      <c r="P1967" s="8">
        <f>COUNTIF(J$4:J1967,J1967)</f>
        <v>0</v>
      </c>
      <c r="Q1967" s="8">
        <f>COUNTIF(K$4:K1967,K1967)</f>
        <v>1</v>
      </c>
    </row>
    <row r="1968" spans="1:17" x14ac:dyDescent="0.25">
      <c r="A1968" s="35">
        <f t="shared" si="181"/>
        <v>0</v>
      </c>
      <c r="B1968" s="8">
        <f t="shared" si="182"/>
        <v>0</v>
      </c>
      <c r="C1968" s="8">
        <f t="shared" si="183"/>
        <v>0</v>
      </c>
      <c r="D1968" s="38">
        <f t="shared" si="184"/>
        <v>1</v>
      </c>
      <c r="E1968" s="39">
        <f t="shared" si="185"/>
        <v>0</v>
      </c>
      <c r="M1968" s="8" t="str">
        <f>VLOOKUP(MONTH($J1968),Lookup!$A$2:$B$13,2,0)&amp;" "&amp;YEAR($J1968)</f>
        <v>Jan 1900</v>
      </c>
      <c r="N1968" s="34" t="str">
        <f t="shared" si="180"/>
        <v>1/1/9999</v>
      </c>
      <c r="O1968" s="8" t="str">
        <f>IF(ISERROR(VLOOKUP($I1968,Lookup!$H$2:$I$11,2,0)),"",VLOOKUP($I1968,Lookup!$H$2:$I$11,2,0))</f>
        <v/>
      </c>
      <c r="P1968" s="8">
        <f>COUNTIF(J$4:J1968,J1968)</f>
        <v>0</v>
      </c>
      <c r="Q1968" s="8">
        <f>COUNTIF(K$4:K1968,K1968)</f>
        <v>1</v>
      </c>
    </row>
    <row r="1969" spans="1:17" x14ac:dyDescent="0.25">
      <c r="A1969" s="35">
        <f t="shared" si="181"/>
        <v>0</v>
      </c>
      <c r="B1969" s="8">
        <f t="shared" si="182"/>
        <v>0</v>
      </c>
      <c r="C1969" s="8">
        <f t="shared" si="183"/>
        <v>0</v>
      </c>
      <c r="D1969" s="38">
        <f t="shared" si="184"/>
        <v>1</v>
      </c>
      <c r="E1969" s="39">
        <f t="shared" si="185"/>
        <v>0</v>
      </c>
      <c r="M1969" s="8" t="str">
        <f>VLOOKUP(MONTH($J1969),Lookup!$A$2:$B$13,2,0)&amp;" "&amp;YEAR($J1969)</f>
        <v>Jan 1900</v>
      </c>
      <c r="N1969" s="34" t="str">
        <f t="shared" si="180"/>
        <v>1/1/9999</v>
      </c>
      <c r="O1969" s="8" t="str">
        <f>IF(ISERROR(VLOOKUP($I1969,Lookup!$H$2:$I$11,2,0)),"",VLOOKUP($I1969,Lookup!$H$2:$I$11,2,0))</f>
        <v/>
      </c>
      <c r="P1969" s="8">
        <f>COUNTIF(J$4:J1969,J1969)</f>
        <v>0</v>
      </c>
      <c r="Q1969" s="8">
        <f>COUNTIF(K$4:K1969,K1969)</f>
        <v>1</v>
      </c>
    </row>
    <row r="1970" spans="1:17" x14ac:dyDescent="0.25">
      <c r="A1970" s="35">
        <f t="shared" si="181"/>
        <v>0</v>
      </c>
      <c r="B1970" s="8">
        <f t="shared" si="182"/>
        <v>0</v>
      </c>
      <c r="C1970" s="8">
        <f t="shared" si="183"/>
        <v>0</v>
      </c>
      <c r="D1970" s="38">
        <f t="shared" si="184"/>
        <v>1</v>
      </c>
      <c r="E1970" s="39">
        <f t="shared" si="185"/>
        <v>0</v>
      </c>
      <c r="M1970" s="8" t="str">
        <f>VLOOKUP(MONTH($J1970),Lookup!$A$2:$B$13,2,0)&amp;" "&amp;YEAR($J1970)</f>
        <v>Jan 1900</v>
      </c>
      <c r="N1970" s="34" t="str">
        <f t="shared" si="180"/>
        <v>1/1/9999</v>
      </c>
      <c r="O1970" s="8" t="str">
        <f>IF(ISERROR(VLOOKUP($I1970,Lookup!$H$2:$I$11,2,0)),"",VLOOKUP($I1970,Lookup!$H$2:$I$11,2,0))</f>
        <v/>
      </c>
      <c r="P1970" s="8">
        <f>COUNTIF(J$4:J1970,J1970)</f>
        <v>0</v>
      </c>
      <c r="Q1970" s="8">
        <f>COUNTIF(K$4:K1970,K1970)</f>
        <v>1</v>
      </c>
    </row>
    <row r="1971" spans="1:17" x14ac:dyDescent="0.25">
      <c r="A1971" s="35">
        <f t="shared" si="181"/>
        <v>0</v>
      </c>
      <c r="B1971" s="8">
        <f t="shared" si="182"/>
        <v>0</v>
      </c>
      <c r="C1971" s="8">
        <f t="shared" si="183"/>
        <v>0</v>
      </c>
      <c r="D1971" s="38">
        <f t="shared" si="184"/>
        <v>1</v>
      </c>
      <c r="E1971" s="39">
        <f t="shared" si="185"/>
        <v>0</v>
      </c>
      <c r="M1971" s="8" t="str">
        <f>VLOOKUP(MONTH($J1971),Lookup!$A$2:$B$13,2,0)&amp;" "&amp;YEAR($J1971)</f>
        <v>Jan 1900</v>
      </c>
      <c r="N1971" s="34" t="str">
        <f t="shared" si="180"/>
        <v>1/1/9999</v>
      </c>
      <c r="O1971" s="8" t="str">
        <f>IF(ISERROR(VLOOKUP($I1971,Lookup!$H$2:$I$11,2,0)),"",VLOOKUP($I1971,Lookup!$H$2:$I$11,2,0))</f>
        <v/>
      </c>
      <c r="P1971" s="8">
        <f>COUNTIF(J$4:J1971,J1971)</f>
        <v>0</v>
      </c>
      <c r="Q1971" s="8">
        <f>COUNTIF(K$4:K1971,K1971)</f>
        <v>1</v>
      </c>
    </row>
    <row r="1972" spans="1:17" x14ac:dyDescent="0.25">
      <c r="A1972" s="35">
        <f t="shared" si="181"/>
        <v>0</v>
      </c>
      <c r="B1972" s="8">
        <f t="shared" si="182"/>
        <v>0</v>
      </c>
      <c r="C1972" s="8">
        <f t="shared" si="183"/>
        <v>0</v>
      </c>
      <c r="D1972" s="38">
        <f t="shared" si="184"/>
        <v>1</v>
      </c>
      <c r="E1972" s="39">
        <f t="shared" si="185"/>
        <v>0</v>
      </c>
      <c r="M1972" s="8" t="str">
        <f>VLOOKUP(MONTH($J1972),Lookup!$A$2:$B$13,2,0)&amp;" "&amp;YEAR($J1972)</f>
        <v>Jan 1900</v>
      </c>
      <c r="N1972" s="34" t="str">
        <f t="shared" si="180"/>
        <v>1/1/9999</v>
      </c>
      <c r="O1972" s="8" t="str">
        <f>IF(ISERROR(VLOOKUP($I1972,Lookup!$H$2:$I$11,2,0)),"",VLOOKUP($I1972,Lookup!$H$2:$I$11,2,0))</f>
        <v/>
      </c>
      <c r="P1972" s="8">
        <f>COUNTIF(J$4:J1972,J1972)</f>
        <v>0</v>
      </c>
      <c r="Q1972" s="8">
        <f>COUNTIF(K$4:K1972,K1972)</f>
        <v>1</v>
      </c>
    </row>
    <row r="1973" spans="1:17" x14ac:dyDescent="0.25">
      <c r="A1973" s="35">
        <f t="shared" si="181"/>
        <v>0</v>
      </c>
      <c r="B1973" s="8">
        <f t="shared" si="182"/>
        <v>0</v>
      </c>
      <c r="C1973" s="8">
        <f t="shared" si="183"/>
        <v>0</v>
      </c>
      <c r="D1973" s="38">
        <f t="shared" si="184"/>
        <v>1</v>
      </c>
      <c r="E1973" s="39">
        <f t="shared" si="185"/>
        <v>0</v>
      </c>
      <c r="M1973" s="8" t="str">
        <f>VLOOKUP(MONTH($J1973),Lookup!$A$2:$B$13,2,0)&amp;" "&amp;YEAR($J1973)</f>
        <v>Jan 1900</v>
      </c>
      <c r="N1973" s="34" t="str">
        <f t="shared" si="180"/>
        <v>1/1/9999</v>
      </c>
      <c r="O1973" s="8" t="str">
        <f>IF(ISERROR(VLOOKUP($I1973,Lookup!$H$2:$I$11,2,0)),"",VLOOKUP($I1973,Lookup!$H$2:$I$11,2,0))</f>
        <v/>
      </c>
      <c r="P1973" s="8">
        <f>COUNTIF(J$4:J1973,J1973)</f>
        <v>0</v>
      </c>
      <c r="Q1973" s="8">
        <f>COUNTIF(K$4:K1973,K1973)</f>
        <v>1</v>
      </c>
    </row>
    <row r="1974" spans="1:17" x14ac:dyDescent="0.25">
      <c r="A1974" s="35">
        <f t="shared" si="181"/>
        <v>0</v>
      </c>
      <c r="B1974" s="8">
        <f t="shared" si="182"/>
        <v>0</v>
      </c>
      <c r="C1974" s="8">
        <f t="shared" si="183"/>
        <v>0</v>
      </c>
      <c r="D1974" s="38">
        <f t="shared" si="184"/>
        <v>1</v>
      </c>
      <c r="E1974" s="39">
        <f t="shared" si="185"/>
        <v>0</v>
      </c>
      <c r="M1974" s="8" t="str">
        <f>VLOOKUP(MONTH($J1974),Lookup!$A$2:$B$13,2,0)&amp;" "&amp;YEAR($J1974)</f>
        <v>Jan 1900</v>
      </c>
      <c r="N1974" s="34" t="str">
        <f t="shared" si="180"/>
        <v>1/1/9999</v>
      </c>
      <c r="O1974" s="8" t="str">
        <f>IF(ISERROR(VLOOKUP($I1974,Lookup!$H$2:$I$11,2,0)),"",VLOOKUP($I1974,Lookup!$H$2:$I$11,2,0))</f>
        <v/>
      </c>
      <c r="P1974" s="8">
        <f>COUNTIF(J$4:J1974,J1974)</f>
        <v>0</v>
      </c>
      <c r="Q1974" s="8">
        <f>COUNTIF(K$4:K1974,K1974)</f>
        <v>1</v>
      </c>
    </row>
    <row r="1975" spans="1:17" x14ac:dyDescent="0.25">
      <c r="A1975" s="35">
        <f t="shared" si="181"/>
        <v>0</v>
      </c>
      <c r="B1975" s="8">
        <f t="shared" si="182"/>
        <v>0</v>
      </c>
      <c r="C1975" s="8">
        <f t="shared" si="183"/>
        <v>0</v>
      </c>
      <c r="D1975" s="38">
        <f t="shared" si="184"/>
        <v>1</v>
      </c>
      <c r="E1975" s="39">
        <f t="shared" si="185"/>
        <v>0</v>
      </c>
      <c r="M1975" s="8" t="str">
        <f>VLOOKUP(MONTH($J1975),Lookup!$A$2:$B$13,2,0)&amp;" "&amp;YEAR($J1975)</f>
        <v>Jan 1900</v>
      </c>
      <c r="N1975" s="34" t="str">
        <f t="shared" si="180"/>
        <v>1/1/9999</v>
      </c>
      <c r="O1975" s="8" t="str">
        <f>IF(ISERROR(VLOOKUP($I1975,Lookup!$H$2:$I$11,2,0)),"",VLOOKUP($I1975,Lookup!$H$2:$I$11,2,0))</f>
        <v/>
      </c>
      <c r="P1975" s="8">
        <f>COUNTIF(J$4:J1975,J1975)</f>
        <v>0</v>
      </c>
      <c r="Q1975" s="8">
        <f>COUNTIF(K$4:K1975,K1975)</f>
        <v>1</v>
      </c>
    </row>
    <row r="1976" spans="1:17" x14ac:dyDescent="0.25">
      <c r="A1976" s="35">
        <f t="shared" si="181"/>
        <v>0</v>
      </c>
      <c r="B1976" s="8">
        <f t="shared" si="182"/>
        <v>0</v>
      </c>
      <c r="C1976" s="8">
        <f t="shared" si="183"/>
        <v>0</v>
      </c>
      <c r="D1976" s="38">
        <f t="shared" si="184"/>
        <v>1</v>
      </c>
      <c r="E1976" s="39">
        <f t="shared" si="185"/>
        <v>0</v>
      </c>
      <c r="M1976" s="8" t="str">
        <f>VLOOKUP(MONTH($J1976),Lookup!$A$2:$B$13,2,0)&amp;" "&amp;YEAR($J1976)</f>
        <v>Jan 1900</v>
      </c>
      <c r="N1976" s="34" t="str">
        <f t="shared" si="180"/>
        <v>1/1/9999</v>
      </c>
      <c r="O1976" s="8" t="str">
        <f>IF(ISERROR(VLOOKUP($I1976,Lookup!$H$2:$I$11,2,0)),"",VLOOKUP($I1976,Lookup!$H$2:$I$11,2,0))</f>
        <v/>
      </c>
      <c r="P1976" s="8">
        <f>COUNTIF(J$4:J1976,J1976)</f>
        <v>0</v>
      </c>
      <c r="Q1976" s="8">
        <f>COUNTIF(K$4:K1976,K1976)</f>
        <v>1</v>
      </c>
    </row>
    <row r="1977" spans="1:17" x14ac:dyDescent="0.25">
      <c r="A1977" s="35">
        <f t="shared" si="181"/>
        <v>0</v>
      </c>
      <c r="B1977" s="8">
        <f t="shared" si="182"/>
        <v>0</v>
      </c>
      <c r="C1977" s="8">
        <f t="shared" si="183"/>
        <v>0</v>
      </c>
      <c r="D1977" s="38">
        <f t="shared" si="184"/>
        <v>1</v>
      </c>
      <c r="E1977" s="39">
        <f t="shared" si="185"/>
        <v>0</v>
      </c>
      <c r="M1977" s="8" t="str">
        <f>VLOOKUP(MONTH($J1977),Lookup!$A$2:$B$13,2,0)&amp;" "&amp;YEAR($J1977)</f>
        <v>Jan 1900</v>
      </c>
      <c r="N1977" s="34" t="str">
        <f t="shared" si="180"/>
        <v>1/1/9999</v>
      </c>
      <c r="O1977" s="8" t="str">
        <f>IF(ISERROR(VLOOKUP($I1977,Lookup!$H$2:$I$11,2,0)),"",VLOOKUP($I1977,Lookup!$H$2:$I$11,2,0))</f>
        <v/>
      </c>
      <c r="P1977" s="8">
        <f>COUNTIF(J$4:J1977,J1977)</f>
        <v>0</v>
      </c>
      <c r="Q1977" s="8">
        <f>COUNTIF(K$4:K1977,K1977)</f>
        <v>1</v>
      </c>
    </row>
    <row r="1978" spans="1:17" x14ac:dyDescent="0.25">
      <c r="A1978" s="35">
        <f t="shared" si="181"/>
        <v>0</v>
      </c>
      <c r="B1978" s="8">
        <f t="shared" si="182"/>
        <v>0</v>
      </c>
      <c r="C1978" s="8">
        <f t="shared" si="183"/>
        <v>0</v>
      </c>
      <c r="D1978" s="38">
        <f t="shared" si="184"/>
        <v>1</v>
      </c>
      <c r="E1978" s="39">
        <f t="shared" si="185"/>
        <v>0</v>
      </c>
      <c r="M1978" s="8" t="str">
        <f>VLOOKUP(MONTH($J1978),Lookup!$A$2:$B$13,2,0)&amp;" "&amp;YEAR($J1978)</f>
        <v>Jan 1900</v>
      </c>
      <c r="N1978" s="34" t="str">
        <f t="shared" si="180"/>
        <v>1/1/9999</v>
      </c>
      <c r="O1978" s="8" t="str">
        <f>IF(ISERROR(VLOOKUP($I1978,Lookup!$H$2:$I$11,2,0)),"",VLOOKUP($I1978,Lookup!$H$2:$I$11,2,0))</f>
        <v/>
      </c>
      <c r="P1978" s="8">
        <f>COUNTIF(J$4:J1978,J1978)</f>
        <v>0</v>
      </c>
      <c r="Q1978" s="8">
        <f>COUNTIF(K$4:K1978,K1978)</f>
        <v>1</v>
      </c>
    </row>
    <row r="1979" spans="1:17" x14ac:dyDescent="0.25">
      <c r="A1979" s="35">
        <f t="shared" si="181"/>
        <v>0</v>
      </c>
      <c r="B1979" s="8">
        <f t="shared" si="182"/>
        <v>0</v>
      </c>
      <c r="C1979" s="8">
        <f t="shared" si="183"/>
        <v>0</v>
      </c>
      <c r="D1979" s="38">
        <f t="shared" si="184"/>
        <v>1</v>
      </c>
      <c r="E1979" s="39">
        <f t="shared" si="185"/>
        <v>0</v>
      </c>
      <c r="M1979" s="8" t="str">
        <f>VLOOKUP(MONTH($J1979),Lookup!$A$2:$B$13,2,0)&amp;" "&amp;YEAR($J1979)</f>
        <v>Jan 1900</v>
      </c>
      <c r="N1979" s="34" t="str">
        <f t="shared" si="180"/>
        <v>1/1/9999</v>
      </c>
      <c r="O1979" s="8" t="str">
        <f>IF(ISERROR(VLOOKUP($I1979,Lookup!$H$2:$I$11,2,0)),"",VLOOKUP($I1979,Lookup!$H$2:$I$11,2,0))</f>
        <v/>
      </c>
      <c r="P1979" s="8">
        <f>COUNTIF(J$4:J1979,J1979)</f>
        <v>0</v>
      </c>
      <c r="Q1979" s="8">
        <f>COUNTIF(K$4:K1979,K1979)</f>
        <v>1</v>
      </c>
    </row>
    <row r="1980" spans="1:17" x14ac:dyDescent="0.25">
      <c r="A1980" s="35">
        <f t="shared" si="181"/>
        <v>0</v>
      </c>
      <c r="B1980" s="8">
        <f t="shared" si="182"/>
        <v>0</v>
      </c>
      <c r="C1980" s="8">
        <f t="shared" si="183"/>
        <v>0</v>
      </c>
      <c r="D1980" s="38">
        <f t="shared" si="184"/>
        <v>1</v>
      </c>
      <c r="E1980" s="39">
        <f t="shared" si="185"/>
        <v>0</v>
      </c>
      <c r="M1980" s="8" t="str">
        <f>VLOOKUP(MONTH($J1980),Lookup!$A$2:$B$13,2,0)&amp;" "&amp;YEAR($J1980)</f>
        <v>Jan 1900</v>
      </c>
      <c r="N1980" s="34" t="str">
        <f t="shared" si="180"/>
        <v>1/1/9999</v>
      </c>
      <c r="O1980" s="8" t="str">
        <f>IF(ISERROR(VLOOKUP($I1980,Lookup!$H$2:$I$11,2,0)),"",VLOOKUP($I1980,Lookup!$H$2:$I$11,2,0))</f>
        <v/>
      </c>
      <c r="P1980" s="8">
        <f>COUNTIF(J$4:J1980,J1980)</f>
        <v>0</v>
      </c>
      <c r="Q1980" s="8">
        <f>COUNTIF(K$4:K1980,K1980)</f>
        <v>1</v>
      </c>
    </row>
    <row r="1981" spans="1:17" x14ac:dyDescent="0.25">
      <c r="A1981" s="35">
        <f t="shared" si="181"/>
        <v>0</v>
      </c>
      <c r="B1981" s="8">
        <f t="shared" si="182"/>
        <v>0</v>
      </c>
      <c r="C1981" s="8">
        <f t="shared" si="183"/>
        <v>0</v>
      </c>
      <c r="D1981" s="38">
        <f t="shared" si="184"/>
        <v>1</v>
      </c>
      <c r="E1981" s="39">
        <f t="shared" si="185"/>
        <v>0</v>
      </c>
      <c r="M1981" s="8" t="str">
        <f>VLOOKUP(MONTH($J1981),Lookup!$A$2:$B$13,2,0)&amp;" "&amp;YEAR($J1981)</f>
        <v>Jan 1900</v>
      </c>
      <c r="N1981" s="34" t="str">
        <f t="shared" si="180"/>
        <v>1/1/9999</v>
      </c>
      <c r="O1981" s="8" t="str">
        <f>IF(ISERROR(VLOOKUP($I1981,Lookup!$H$2:$I$11,2,0)),"",VLOOKUP($I1981,Lookup!$H$2:$I$11,2,0))</f>
        <v/>
      </c>
      <c r="P1981" s="8">
        <f>COUNTIF(J$4:J1981,J1981)</f>
        <v>0</v>
      </c>
      <c r="Q1981" s="8">
        <f>COUNTIF(K$4:K1981,K1981)</f>
        <v>1</v>
      </c>
    </row>
    <row r="1982" spans="1:17" x14ac:dyDescent="0.25">
      <c r="A1982" s="35">
        <f t="shared" si="181"/>
        <v>0</v>
      </c>
      <c r="B1982" s="8">
        <f t="shared" si="182"/>
        <v>0</v>
      </c>
      <c r="C1982" s="8">
        <f t="shared" si="183"/>
        <v>0</v>
      </c>
      <c r="D1982" s="38">
        <f t="shared" si="184"/>
        <v>1</v>
      </c>
      <c r="E1982" s="39">
        <f t="shared" si="185"/>
        <v>0</v>
      </c>
      <c r="M1982" s="8" t="str">
        <f>VLOOKUP(MONTH($J1982),Lookup!$A$2:$B$13,2,0)&amp;" "&amp;YEAR($J1982)</f>
        <v>Jan 1900</v>
      </c>
      <c r="N1982" s="34" t="str">
        <f t="shared" si="180"/>
        <v>1/1/9999</v>
      </c>
      <c r="O1982" s="8" t="str">
        <f>IF(ISERROR(VLOOKUP($I1982,Lookup!$H$2:$I$11,2,0)),"",VLOOKUP($I1982,Lookup!$H$2:$I$11,2,0))</f>
        <v/>
      </c>
      <c r="P1982" s="8">
        <f>COUNTIF(J$4:J1982,J1982)</f>
        <v>0</v>
      </c>
      <c r="Q1982" s="8">
        <f>COUNTIF(K$4:K1982,K1982)</f>
        <v>1</v>
      </c>
    </row>
    <row r="1983" spans="1:17" x14ac:dyDescent="0.25">
      <c r="A1983" s="35">
        <f t="shared" si="181"/>
        <v>0</v>
      </c>
      <c r="B1983" s="8">
        <f t="shared" si="182"/>
        <v>0</v>
      </c>
      <c r="C1983" s="8">
        <f t="shared" si="183"/>
        <v>0</v>
      </c>
      <c r="D1983" s="38">
        <f t="shared" si="184"/>
        <v>1</v>
      </c>
      <c r="E1983" s="39">
        <f t="shared" si="185"/>
        <v>0</v>
      </c>
      <c r="M1983" s="8" t="str">
        <f>VLOOKUP(MONTH($J1983),Lookup!$A$2:$B$13,2,0)&amp;" "&amp;YEAR($J1983)</f>
        <v>Jan 1900</v>
      </c>
      <c r="N1983" s="34" t="str">
        <f t="shared" si="180"/>
        <v>1/1/9999</v>
      </c>
      <c r="O1983" s="8" t="str">
        <f>IF(ISERROR(VLOOKUP($I1983,Lookup!$H$2:$I$11,2,0)),"",VLOOKUP($I1983,Lookup!$H$2:$I$11,2,0))</f>
        <v/>
      </c>
      <c r="P1983" s="8">
        <f>COUNTIF(J$4:J1983,J1983)</f>
        <v>0</v>
      </c>
      <c r="Q1983" s="8">
        <f>COUNTIF(K$4:K1983,K1983)</f>
        <v>1</v>
      </c>
    </row>
    <row r="1984" spans="1:17" x14ac:dyDescent="0.25">
      <c r="A1984" s="35">
        <f t="shared" si="181"/>
        <v>0</v>
      </c>
      <c r="B1984" s="8">
        <f t="shared" si="182"/>
        <v>0</v>
      </c>
      <c r="C1984" s="8">
        <f t="shared" si="183"/>
        <v>0</v>
      </c>
      <c r="D1984" s="38">
        <f t="shared" si="184"/>
        <v>1</v>
      </c>
      <c r="E1984" s="39">
        <f t="shared" si="185"/>
        <v>0</v>
      </c>
      <c r="M1984" s="8" t="str">
        <f>VLOOKUP(MONTH($J1984),Lookup!$A$2:$B$13,2,0)&amp;" "&amp;YEAR($J1984)</f>
        <v>Jan 1900</v>
      </c>
      <c r="N1984" s="34" t="str">
        <f t="shared" si="180"/>
        <v>1/1/9999</v>
      </c>
      <c r="O1984" s="8" t="str">
        <f>IF(ISERROR(VLOOKUP($I1984,Lookup!$H$2:$I$11,2,0)),"",VLOOKUP($I1984,Lookup!$H$2:$I$11,2,0))</f>
        <v/>
      </c>
      <c r="P1984" s="8">
        <f>COUNTIF(J$4:J1984,J1984)</f>
        <v>0</v>
      </c>
      <c r="Q1984" s="8">
        <f>COUNTIF(K$4:K1984,K1984)</f>
        <v>1</v>
      </c>
    </row>
    <row r="1985" spans="1:17" x14ac:dyDescent="0.25">
      <c r="A1985" s="35">
        <f t="shared" si="181"/>
        <v>0</v>
      </c>
      <c r="B1985" s="8">
        <f t="shared" si="182"/>
        <v>0</v>
      </c>
      <c r="C1985" s="8">
        <f t="shared" si="183"/>
        <v>0</v>
      </c>
      <c r="D1985" s="38">
        <f t="shared" si="184"/>
        <v>1</v>
      </c>
      <c r="E1985" s="39">
        <f t="shared" si="185"/>
        <v>0</v>
      </c>
      <c r="M1985" s="8" t="str">
        <f>VLOOKUP(MONTH($J1985),Lookup!$A$2:$B$13,2,0)&amp;" "&amp;YEAR($J1985)</f>
        <v>Jan 1900</v>
      </c>
      <c r="N1985" s="34" t="str">
        <f t="shared" si="180"/>
        <v>1/1/9999</v>
      </c>
      <c r="O1985" s="8" t="str">
        <f>IF(ISERROR(VLOOKUP($I1985,Lookup!$H$2:$I$11,2,0)),"",VLOOKUP($I1985,Lookup!$H$2:$I$11,2,0))</f>
        <v/>
      </c>
      <c r="P1985" s="8">
        <f>COUNTIF(J$4:J1985,J1985)</f>
        <v>0</v>
      </c>
      <c r="Q1985" s="8">
        <f>COUNTIF(K$4:K1985,K1985)</f>
        <v>1</v>
      </c>
    </row>
    <row r="1986" spans="1:17" x14ac:dyDescent="0.25">
      <c r="A1986" s="35">
        <f t="shared" si="181"/>
        <v>0</v>
      </c>
      <c r="B1986" s="8">
        <f t="shared" si="182"/>
        <v>0</v>
      </c>
      <c r="C1986" s="8">
        <f t="shared" si="183"/>
        <v>0</v>
      </c>
      <c r="D1986" s="38">
        <f t="shared" si="184"/>
        <v>1</v>
      </c>
      <c r="E1986" s="39">
        <f t="shared" si="185"/>
        <v>0</v>
      </c>
      <c r="M1986" s="8" t="str">
        <f>VLOOKUP(MONTH($J1986),Lookup!$A$2:$B$13,2,0)&amp;" "&amp;YEAR($J1986)</f>
        <v>Jan 1900</v>
      </c>
      <c r="N1986" s="34" t="str">
        <f t="shared" si="180"/>
        <v>1/1/9999</v>
      </c>
      <c r="O1986" s="8" t="str">
        <f>IF(ISERROR(VLOOKUP($I1986,Lookup!$H$2:$I$11,2,0)),"",VLOOKUP($I1986,Lookup!$H$2:$I$11,2,0))</f>
        <v/>
      </c>
      <c r="P1986" s="8">
        <f>COUNTIF(J$4:J1986,J1986)</f>
        <v>0</v>
      </c>
      <c r="Q1986" s="8">
        <f>COUNTIF(K$4:K1986,K1986)</f>
        <v>1</v>
      </c>
    </row>
    <row r="1987" spans="1:17" x14ac:dyDescent="0.25">
      <c r="A1987" s="35">
        <f t="shared" si="181"/>
        <v>0</v>
      </c>
      <c r="B1987" s="8">
        <f t="shared" si="182"/>
        <v>0</v>
      </c>
      <c r="C1987" s="8">
        <f t="shared" si="183"/>
        <v>0</v>
      </c>
      <c r="D1987" s="38">
        <f t="shared" si="184"/>
        <v>1</v>
      </c>
      <c r="E1987" s="39">
        <f t="shared" si="185"/>
        <v>0</v>
      </c>
      <c r="M1987" s="8" t="str">
        <f>VLOOKUP(MONTH($J1987),Lookup!$A$2:$B$13,2,0)&amp;" "&amp;YEAR($J1987)</f>
        <v>Jan 1900</v>
      </c>
      <c r="N1987" s="34" t="str">
        <f t="shared" si="180"/>
        <v>1/1/9999</v>
      </c>
      <c r="O1987" s="8" t="str">
        <f>IF(ISERROR(VLOOKUP($I1987,Lookup!$H$2:$I$11,2,0)),"",VLOOKUP($I1987,Lookup!$H$2:$I$11,2,0))</f>
        <v/>
      </c>
      <c r="P1987" s="8">
        <f>COUNTIF(J$4:J1987,J1987)</f>
        <v>0</v>
      </c>
      <c r="Q1987" s="8">
        <f>COUNTIF(K$4:K1987,K1987)</f>
        <v>1</v>
      </c>
    </row>
    <row r="1988" spans="1:17" x14ac:dyDescent="0.25">
      <c r="A1988" s="35">
        <f t="shared" si="181"/>
        <v>0</v>
      </c>
      <c r="B1988" s="8">
        <f t="shared" si="182"/>
        <v>0</v>
      </c>
      <c r="C1988" s="8">
        <f t="shared" si="183"/>
        <v>0</v>
      </c>
      <c r="D1988" s="38">
        <f t="shared" si="184"/>
        <v>1</v>
      </c>
      <c r="E1988" s="39">
        <f t="shared" si="185"/>
        <v>0</v>
      </c>
      <c r="M1988" s="8" t="str">
        <f>VLOOKUP(MONTH($J1988),Lookup!$A$2:$B$13,2,0)&amp;" "&amp;YEAR($J1988)</f>
        <v>Jan 1900</v>
      </c>
      <c r="N1988" s="34" t="str">
        <f t="shared" ref="N1988:N2051" si="186">IF(ISBLANK($J1988),"1/1/9999",J1988)</f>
        <v>1/1/9999</v>
      </c>
      <c r="O1988" s="8" t="str">
        <f>IF(ISERROR(VLOOKUP($I1988,Lookup!$H$2:$I$11,2,0)),"",VLOOKUP($I1988,Lookup!$H$2:$I$11,2,0))</f>
        <v/>
      </c>
      <c r="P1988" s="8">
        <f>COUNTIF(J$4:J1988,J1988)</f>
        <v>0</v>
      </c>
      <c r="Q1988" s="8">
        <f>COUNTIF(K$4:K1988,K1988)</f>
        <v>1</v>
      </c>
    </row>
    <row r="1989" spans="1:17" x14ac:dyDescent="0.25">
      <c r="A1989" s="35">
        <f t="shared" ref="A1989:A2052" si="187">K1989</f>
        <v>0</v>
      </c>
      <c r="B1989" s="8">
        <f t="shared" ref="B1989:B2052" si="188">J1989</f>
        <v>0</v>
      </c>
      <c r="C1989" s="8">
        <f t="shared" ref="C1989:C2052" si="189">L1989</f>
        <v>0</v>
      </c>
      <c r="D1989" s="38">
        <f t="shared" ref="D1989:D2052" si="190">SUM(A1989:C1989)+SUM(O1989:Q1989)</f>
        <v>1</v>
      </c>
      <c r="E1989" s="39">
        <f t="shared" ref="E1989:E2052" si="191">IF($D1989="","",COUNTIFS($F$4:$F$5000,$F1989,$D$4:$D$5000,"&gt;"&amp;$D1989))</f>
        <v>0</v>
      </c>
      <c r="M1989" s="8" t="str">
        <f>VLOOKUP(MONTH($J1989),Lookup!$A$2:$B$13,2,0)&amp;" "&amp;YEAR($J1989)</f>
        <v>Jan 1900</v>
      </c>
      <c r="N1989" s="34" t="str">
        <f t="shared" si="186"/>
        <v>1/1/9999</v>
      </c>
      <c r="O1989" s="8" t="str">
        <f>IF(ISERROR(VLOOKUP($I1989,Lookup!$H$2:$I$11,2,0)),"",VLOOKUP($I1989,Lookup!$H$2:$I$11,2,0))</f>
        <v/>
      </c>
      <c r="P1989" s="8">
        <f>COUNTIF(J$4:J1989,J1989)</f>
        <v>0</v>
      </c>
      <c r="Q1989" s="8">
        <f>COUNTIF(K$4:K1989,K1989)</f>
        <v>1</v>
      </c>
    </row>
    <row r="1990" spans="1:17" x14ac:dyDescent="0.25">
      <c r="A1990" s="35">
        <f t="shared" si="187"/>
        <v>0</v>
      </c>
      <c r="B1990" s="8">
        <f t="shared" si="188"/>
        <v>0</v>
      </c>
      <c r="C1990" s="8">
        <f t="shared" si="189"/>
        <v>0</v>
      </c>
      <c r="D1990" s="38">
        <f t="shared" si="190"/>
        <v>1</v>
      </c>
      <c r="E1990" s="39">
        <f t="shared" si="191"/>
        <v>0</v>
      </c>
      <c r="M1990" s="8" t="str">
        <f>VLOOKUP(MONTH($J1990),Lookup!$A$2:$B$13,2,0)&amp;" "&amp;YEAR($J1990)</f>
        <v>Jan 1900</v>
      </c>
      <c r="N1990" s="34" t="str">
        <f t="shared" si="186"/>
        <v>1/1/9999</v>
      </c>
      <c r="O1990" s="8" t="str">
        <f>IF(ISERROR(VLOOKUP($I1990,Lookup!$H$2:$I$11,2,0)),"",VLOOKUP($I1990,Lookup!$H$2:$I$11,2,0))</f>
        <v/>
      </c>
      <c r="P1990" s="8">
        <f>COUNTIF(J$4:J1990,J1990)</f>
        <v>0</v>
      </c>
      <c r="Q1990" s="8">
        <f>COUNTIF(K$4:K1990,K1990)</f>
        <v>1</v>
      </c>
    </row>
    <row r="1991" spans="1:17" x14ac:dyDescent="0.25">
      <c r="A1991" s="35">
        <f t="shared" si="187"/>
        <v>0</v>
      </c>
      <c r="B1991" s="8">
        <f t="shared" si="188"/>
        <v>0</v>
      </c>
      <c r="C1991" s="8">
        <f t="shared" si="189"/>
        <v>0</v>
      </c>
      <c r="D1991" s="38">
        <f t="shared" si="190"/>
        <v>1</v>
      </c>
      <c r="E1991" s="39">
        <f t="shared" si="191"/>
        <v>0</v>
      </c>
      <c r="M1991" s="8" t="str">
        <f>VLOOKUP(MONTH($J1991),Lookup!$A$2:$B$13,2,0)&amp;" "&amp;YEAR($J1991)</f>
        <v>Jan 1900</v>
      </c>
      <c r="N1991" s="34" t="str">
        <f t="shared" si="186"/>
        <v>1/1/9999</v>
      </c>
      <c r="O1991" s="8" t="str">
        <f>IF(ISERROR(VLOOKUP($I1991,Lookup!$H$2:$I$11,2,0)),"",VLOOKUP($I1991,Lookup!$H$2:$I$11,2,0))</f>
        <v/>
      </c>
      <c r="P1991" s="8">
        <f>COUNTIF(J$4:J1991,J1991)</f>
        <v>0</v>
      </c>
      <c r="Q1991" s="8">
        <f>COUNTIF(K$4:K1991,K1991)</f>
        <v>1</v>
      </c>
    </row>
    <row r="1992" spans="1:17" x14ac:dyDescent="0.25">
      <c r="A1992" s="35">
        <f t="shared" si="187"/>
        <v>0</v>
      </c>
      <c r="B1992" s="8">
        <f t="shared" si="188"/>
        <v>0</v>
      </c>
      <c r="C1992" s="8">
        <f t="shared" si="189"/>
        <v>0</v>
      </c>
      <c r="D1992" s="38">
        <f t="shared" si="190"/>
        <v>1</v>
      </c>
      <c r="E1992" s="39">
        <f t="shared" si="191"/>
        <v>0</v>
      </c>
      <c r="M1992" s="8" t="str">
        <f>VLOOKUP(MONTH($J1992),Lookup!$A$2:$B$13,2,0)&amp;" "&amp;YEAR($J1992)</f>
        <v>Jan 1900</v>
      </c>
      <c r="N1992" s="34" t="str">
        <f t="shared" si="186"/>
        <v>1/1/9999</v>
      </c>
      <c r="O1992" s="8" t="str">
        <f>IF(ISERROR(VLOOKUP($I1992,Lookup!$H$2:$I$11,2,0)),"",VLOOKUP($I1992,Lookup!$H$2:$I$11,2,0))</f>
        <v/>
      </c>
      <c r="P1992" s="8">
        <f>COUNTIF(J$4:J1992,J1992)</f>
        <v>0</v>
      </c>
      <c r="Q1992" s="8">
        <f>COUNTIF(K$4:K1992,K1992)</f>
        <v>1</v>
      </c>
    </row>
    <row r="1993" spans="1:17" x14ac:dyDescent="0.25">
      <c r="A1993" s="35">
        <f t="shared" si="187"/>
        <v>0</v>
      </c>
      <c r="B1993" s="8">
        <f t="shared" si="188"/>
        <v>0</v>
      </c>
      <c r="C1993" s="8">
        <f t="shared" si="189"/>
        <v>0</v>
      </c>
      <c r="D1993" s="38">
        <f t="shared" si="190"/>
        <v>1</v>
      </c>
      <c r="E1993" s="39">
        <f t="shared" si="191"/>
        <v>0</v>
      </c>
      <c r="M1993" s="8" t="str">
        <f>VLOOKUP(MONTH($J1993),Lookup!$A$2:$B$13,2,0)&amp;" "&amp;YEAR($J1993)</f>
        <v>Jan 1900</v>
      </c>
      <c r="N1993" s="34" t="str">
        <f t="shared" si="186"/>
        <v>1/1/9999</v>
      </c>
      <c r="O1993" s="8" t="str">
        <f>IF(ISERROR(VLOOKUP($I1993,Lookup!$H$2:$I$11,2,0)),"",VLOOKUP($I1993,Lookup!$H$2:$I$11,2,0))</f>
        <v/>
      </c>
      <c r="P1993" s="8">
        <f>COUNTIF(J$4:J1993,J1993)</f>
        <v>0</v>
      </c>
      <c r="Q1993" s="8">
        <f>COUNTIF(K$4:K1993,K1993)</f>
        <v>1</v>
      </c>
    </row>
    <row r="1994" spans="1:17" x14ac:dyDescent="0.25">
      <c r="A1994" s="35">
        <f t="shared" si="187"/>
        <v>0</v>
      </c>
      <c r="B1994" s="8">
        <f t="shared" si="188"/>
        <v>0</v>
      </c>
      <c r="C1994" s="8">
        <f t="shared" si="189"/>
        <v>0</v>
      </c>
      <c r="D1994" s="38">
        <f t="shared" si="190"/>
        <v>1</v>
      </c>
      <c r="E1994" s="39">
        <f t="shared" si="191"/>
        <v>0</v>
      </c>
      <c r="M1994" s="8" t="str">
        <f>VLOOKUP(MONTH($J1994),Lookup!$A$2:$B$13,2,0)&amp;" "&amp;YEAR($J1994)</f>
        <v>Jan 1900</v>
      </c>
      <c r="N1994" s="34" t="str">
        <f t="shared" si="186"/>
        <v>1/1/9999</v>
      </c>
      <c r="O1994" s="8" t="str">
        <f>IF(ISERROR(VLOOKUP($I1994,Lookup!$H$2:$I$11,2,0)),"",VLOOKUP($I1994,Lookup!$H$2:$I$11,2,0))</f>
        <v/>
      </c>
      <c r="P1994" s="8">
        <f>COUNTIF(J$4:J1994,J1994)</f>
        <v>0</v>
      </c>
      <c r="Q1994" s="8">
        <f>COUNTIF(K$4:K1994,K1994)</f>
        <v>1</v>
      </c>
    </row>
    <row r="1995" spans="1:17" x14ac:dyDescent="0.25">
      <c r="A1995" s="35">
        <f t="shared" si="187"/>
        <v>0</v>
      </c>
      <c r="B1995" s="8">
        <f t="shared" si="188"/>
        <v>0</v>
      </c>
      <c r="C1995" s="8">
        <f t="shared" si="189"/>
        <v>0</v>
      </c>
      <c r="D1995" s="38">
        <f t="shared" si="190"/>
        <v>1</v>
      </c>
      <c r="E1995" s="39">
        <f t="shared" si="191"/>
        <v>0</v>
      </c>
      <c r="M1995" s="8" t="str">
        <f>VLOOKUP(MONTH($J1995),Lookup!$A$2:$B$13,2,0)&amp;" "&amp;YEAR($J1995)</f>
        <v>Jan 1900</v>
      </c>
      <c r="N1995" s="34" t="str">
        <f t="shared" si="186"/>
        <v>1/1/9999</v>
      </c>
      <c r="O1995" s="8" t="str">
        <f>IF(ISERROR(VLOOKUP($I1995,Lookup!$H$2:$I$11,2,0)),"",VLOOKUP($I1995,Lookup!$H$2:$I$11,2,0))</f>
        <v/>
      </c>
      <c r="P1995" s="8">
        <f>COUNTIF(J$4:J1995,J1995)</f>
        <v>0</v>
      </c>
      <c r="Q1995" s="8">
        <f>COUNTIF(K$4:K1995,K1995)</f>
        <v>1</v>
      </c>
    </row>
    <row r="1996" spans="1:17" x14ac:dyDescent="0.25">
      <c r="A1996" s="35">
        <f t="shared" si="187"/>
        <v>0</v>
      </c>
      <c r="B1996" s="8">
        <f t="shared" si="188"/>
        <v>0</v>
      </c>
      <c r="C1996" s="8">
        <f t="shared" si="189"/>
        <v>0</v>
      </c>
      <c r="D1996" s="38">
        <f t="shared" si="190"/>
        <v>1</v>
      </c>
      <c r="E1996" s="39">
        <f t="shared" si="191"/>
        <v>0</v>
      </c>
      <c r="M1996" s="8" t="str">
        <f>VLOOKUP(MONTH($J1996),Lookup!$A$2:$B$13,2,0)&amp;" "&amp;YEAR($J1996)</f>
        <v>Jan 1900</v>
      </c>
      <c r="N1996" s="34" t="str">
        <f t="shared" si="186"/>
        <v>1/1/9999</v>
      </c>
      <c r="O1996" s="8" t="str">
        <f>IF(ISERROR(VLOOKUP($I1996,Lookup!$H$2:$I$11,2,0)),"",VLOOKUP($I1996,Lookup!$H$2:$I$11,2,0))</f>
        <v/>
      </c>
      <c r="P1996" s="8">
        <f>COUNTIF(J$4:J1996,J1996)</f>
        <v>0</v>
      </c>
      <c r="Q1996" s="8">
        <f>COUNTIF(K$4:K1996,K1996)</f>
        <v>1</v>
      </c>
    </row>
    <row r="1997" spans="1:17" x14ac:dyDescent="0.25">
      <c r="A1997" s="35">
        <f t="shared" si="187"/>
        <v>0</v>
      </c>
      <c r="B1997" s="8">
        <f t="shared" si="188"/>
        <v>0</v>
      </c>
      <c r="C1997" s="8">
        <f t="shared" si="189"/>
        <v>0</v>
      </c>
      <c r="D1997" s="38">
        <f t="shared" si="190"/>
        <v>1</v>
      </c>
      <c r="E1997" s="39">
        <f t="shared" si="191"/>
        <v>0</v>
      </c>
      <c r="M1997" s="8" t="str">
        <f>VLOOKUP(MONTH($J1997),Lookup!$A$2:$B$13,2,0)&amp;" "&amp;YEAR($J1997)</f>
        <v>Jan 1900</v>
      </c>
      <c r="N1997" s="34" t="str">
        <f t="shared" si="186"/>
        <v>1/1/9999</v>
      </c>
      <c r="O1997" s="8" t="str">
        <f>IF(ISERROR(VLOOKUP($I1997,Lookup!$H$2:$I$11,2,0)),"",VLOOKUP($I1997,Lookup!$H$2:$I$11,2,0))</f>
        <v/>
      </c>
      <c r="P1997" s="8">
        <f>COUNTIF(J$4:J1997,J1997)</f>
        <v>0</v>
      </c>
      <c r="Q1997" s="8">
        <f>COUNTIF(K$4:K1997,K1997)</f>
        <v>1</v>
      </c>
    </row>
    <row r="1998" spans="1:17" x14ac:dyDescent="0.25">
      <c r="A1998" s="35">
        <f t="shared" si="187"/>
        <v>0</v>
      </c>
      <c r="B1998" s="8">
        <f t="shared" si="188"/>
        <v>0</v>
      </c>
      <c r="C1998" s="8">
        <f t="shared" si="189"/>
        <v>0</v>
      </c>
      <c r="D1998" s="38">
        <f t="shared" si="190"/>
        <v>1</v>
      </c>
      <c r="E1998" s="39">
        <f t="shared" si="191"/>
        <v>0</v>
      </c>
      <c r="M1998" s="8" t="str">
        <f>VLOOKUP(MONTH($J1998),Lookup!$A$2:$B$13,2,0)&amp;" "&amp;YEAR($J1998)</f>
        <v>Jan 1900</v>
      </c>
      <c r="N1998" s="34" t="str">
        <f t="shared" si="186"/>
        <v>1/1/9999</v>
      </c>
      <c r="O1998" s="8" t="str">
        <f>IF(ISERROR(VLOOKUP($I1998,Lookup!$H$2:$I$11,2,0)),"",VLOOKUP($I1998,Lookup!$H$2:$I$11,2,0))</f>
        <v/>
      </c>
      <c r="P1998" s="8">
        <f>COUNTIF(J$4:J1998,J1998)</f>
        <v>0</v>
      </c>
      <c r="Q1998" s="8">
        <f>COUNTIF(K$4:K1998,K1998)</f>
        <v>1</v>
      </c>
    </row>
    <row r="1999" spans="1:17" x14ac:dyDescent="0.25">
      <c r="A1999" s="35">
        <f t="shared" si="187"/>
        <v>0</v>
      </c>
      <c r="B1999" s="8">
        <f t="shared" si="188"/>
        <v>0</v>
      </c>
      <c r="C1999" s="8">
        <f t="shared" si="189"/>
        <v>0</v>
      </c>
      <c r="D1999" s="38">
        <f t="shared" si="190"/>
        <v>1</v>
      </c>
      <c r="E1999" s="39">
        <f t="shared" si="191"/>
        <v>0</v>
      </c>
      <c r="M1999" s="8" t="str">
        <f>VLOOKUP(MONTH($J1999),Lookup!$A$2:$B$13,2,0)&amp;" "&amp;YEAR($J1999)</f>
        <v>Jan 1900</v>
      </c>
      <c r="N1999" s="34" t="str">
        <f t="shared" si="186"/>
        <v>1/1/9999</v>
      </c>
      <c r="O1999" s="8" t="str">
        <f>IF(ISERROR(VLOOKUP($I1999,Lookup!$H$2:$I$11,2,0)),"",VLOOKUP($I1999,Lookup!$H$2:$I$11,2,0))</f>
        <v/>
      </c>
      <c r="P1999" s="8">
        <f>COUNTIF(J$4:J1999,J1999)</f>
        <v>0</v>
      </c>
      <c r="Q1999" s="8">
        <f>COUNTIF(K$4:K1999,K1999)</f>
        <v>1</v>
      </c>
    </row>
    <row r="2000" spans="1:17" x14ac:dyDescent="0.25">
      <c r="A2000" s="35">
        <f t="shared" si="187"/>
        <v>0</v>
      </c>
      <c r="B2000" s="8">
        <f t="shared" si="188"/>
        <v>0</v>
      </c>
      <c r="C2000" s="8">
        <f t="shared" si="189"/>
        <v>0</v>
      </c>
      <c r="D2000" s="38">
        <f t="shared" si="190"/>
        <v>1</v>
      </c>
      <c r="E2000" s="39">
        <f t="shared" si="191"/>
        <v>0</v>
      </c>
      <c r="M2000" s="8" t="str">
        <f>VLOOKUP(MONTH($J2000),Lookup!$A$2:$B$13,2,0)&amp;" "&amp;YEAR($J2000)</f>
        <v>Jan 1900</v>
      </c>
      <c r="N2000" s="34" t="str">
        <f t="shared" si="186"/>
        <v>1/1/9999</v>
      </c>
      <c r="O2000" s="8" t="str">
        <f>IF(ISERROR(VLOOKUP($I2000,Lookup!$H$2:$I$11,2,0)),"",VLOOKUP($I2000,Lookup!$H$2:$I$11,2,0))</f>
        <v/>
      </c>
      <c r="P2000" s="8">
        <f>COUNTIF(J$4:J2000,J2000)</f>
        <v>0</v>
      </c>
      <c r="Q2000" s="8">
        <f>COUNTIF(K$4:K2000,K2000)</f>
        <v>1</v>
      </c>
    </row>
    <row r="2001" spans="1:17" x14ac:dyDescent="0.25">
      <c r="A2001" s="35">
        <f t="shared" si="187"/>
        <v>0</v>
      </c>
      <c r="B2001" s="8">
        <f t="shared" si="188"/>
        <v>0</v>
      </c>
      <c r="C2001" s="8">
        <f t="shared" si="189"/>
        <v>0</v>
      </c>
      <c r="D2001" s="38">
        <f t="shared" si="190"/>
        <v>1</v>
      </c>
      <c r="E2001" s="39">
        <f t="shared" si="191"/>
        <v>0</v>
      </c>
      <c r="M2001" s="8" t="str">
        <f>VLOOKUP(MONTH($J2001),Lookup!$A$2:$B$13,2,0)&amp;" "&amp;YEAR($J2001)</f>
        <v>Jan 1900</v>
      </c>
      <c r="N2001" s="34" t="str">
        <f t="shared" si="186"/>
        <v>1/1/9999</v>
      </c>
      <c r="O2001" s="8" t="str">
        <f>IF(ISERROR(VLOOKUP($I2001,Lookup!$H$2:$I$11,2,0)),"",VLOOKUP($I2001,Lookup!$H$2:$I$11,2,0))</f>
        <v/>
      </c>
      <c r="P2001" s="8">
        <f>COUNTIF(J$4:J2001,J2001)</f>
        <v>0</v>
      </c>
      <c r="Q2001" s="8">
        <f>COUNTIF(K$4:K2001,K2001)</f>
        <v>1</v>
      </c>
    </row>
    <row r="2002" spans="1:17" x14ac:dyDescent="0.25">
      <c r="A2002" s="35">
        <f t="shared" si="187"/>
        <v>0</v>
      </c>
      <c r="B2002" s="8">
        <f t="shared" si="188"/>
        <v>0</v>
      </c>
      <c r="C2002" s="8">
        <f t="shared" si="189"/>
        <v>0</v>
      </c>
      <c r="D2002" s="38">
        <f t="shared" si="190"/>
        <v>1</v>
      </c>
      <c r="E2002" s="39">
        <f t="shared" si="191"/>
        <v>0</v>
      </c>
      <c r="M2002" s="8" t="str">
        <f>VLOOKUP(MONTH($J2002),Lookup!$A$2:$B$13,2,0)&amp;" "&amp;YEAR($J2002)</f>
        <v>Jan 1900</v>
      </c>
      <c r="N2002" s="34" t="str">
        <f t="shared" si="186"/>
        <v>1/1/9999</v>
      </c>
      <c r="O2002" s="8" t="str">
        <f>IF(ISERROR(VLOOKUP($I2002,Lookup!$H$2:$I$11,2,0)),"",VLOOKUP($I2002,Lookup!$H$2:$I$11,2,0))</f>
        <v/>
      </c>
      <c r="P2002" s="8">
        <f>COUNTIF(J$4:J2002,J2002)</f>
        <v>0</v>
      </c>
      <c r="Q2002" s="8">
        <f>COUNTIF(K$4:K2002,K2002)</f>
        <v>1</v>
      </c>
    </row>
    <row r="2003" spans="1:17" x14ac:dyDescent="0.25">
      <c r="A2003" s="35">
        <f t="shared" si="187"/>
        <v>0</v>
      </c>
      <c r="B2003" s="8">
        <f t="shared" si="188"/>
        <v>0</v>
      </c>
      <c r="C2003" s="8">
        <f t="shared" si="189"/>
        <v>0</v>
      </c>
      <c r="D2003" s="38">
        <f t="shared" si="190"/>
        <v>1</v>
      </c>
      <c r="E2003" s="39">
        <f t="shared" si="191"/>
        <v>0</v>
      </c>
      <c r="M2003" s="8" t="str">
        <f>VLOOKUP(MONTH($J2003),Lookup!$A$2:$B$13,2,0)&amp;" "&amp;YEAR($J2003)</f>
        <v>Jan 1900</v>
      </c>
      <c r="N2003" s="34" t="str">
        <f t="shared" si="186"/>
        <v>1/1/9999</v>
      </c>
      <c r="O2003" s="8" t="str">
        <f>IF(ISERROR(VLOOKUP($I2003,Lookup!$H$2:$I$11,2,0)),"",VLOOKUP($I2003,Lookup!$H$2:$I$11,2,0))</f>
        <v/>
      </c>
      <c r="P2003" s="8">
        <f>COUNTIF(J$4:J2003,J2003)</f>
        <v>0</v>
      </c>
      <c r="Q2003" s="8">
        <f>COUNTIF(K$4:K2003,K2003)</f>
        <v>1</v>
      </c>
    </row>
    <row r="2004" spans="1:17" x14ac:dyDescent="0.25">
      <c r="A2004" s="35">
        <f t="shared" si="187"/>
        <v>0</v>
      </c>
      <c r="B2004" s="8">
        <f t="shared" si="188"/>
        <v>0</v>
      </c>
      <c r="C2004" s="8">
        <f t="shared" si="189"/>
        <v>0</v>
      </c>
      <c r="D2004" s="38">
        <f t="shared" si="190"/>
        <v>1</v>
      </c>
      <c r="E2004" s="39">
        <f t="shared" si="191"/>
        <v>0</v>
      </c>
      <c r="M2004" s="8" t="str">
        <f>VLOOKUP(MONTH($J2004),Lookup!$A$2:$B$13,2,0)&amp;" "&amp;YEAR($J2004)</f>
        <v>Jan 1900</v>
      </c>
      <c r="N2004" s="34" t="str">
        <f t="shared" si="186"/>
        <v>1/1/9999</v>
      </c>
      <c r="O2004" s="8" t="str">
        <f>IF(ISERROR(VLOOKUP($I2004,Lookup!$H$2:$I$11,2,0)),"",VLOOKUP($I2004,Lookup!$H$2:$I$11,2,0))</f>
        <v/>
      </c>
      <c r="P2004" s="8">
        <f>COUNTIF(J$4:J2004,J2004)</f>
        <v>0</v>
      </c>
      <c r="Q2004" s="8">
        <f>COUNTIF(K$4:K2004,K2004)</f>
        <v>1</v>
      </c>
    </row>
    <row r="2005" spans="1:17" x14ac:dyDescent="0.25">
      <c r="A2005" s="35">
        <f t="shared" si="187"/>
        <v>0</v>
      </c>
      <c r="B2005" s="8">
        <f t="shared" si="188"/>
        <v>0</v>
      </c>
      <c r="C2005" s="8">
        <f t="shared" si="189"/>
        <v>0</v>
      </c>
      <c r="D2005" s="38">
        <f t="shared" si="190"/>
        <v>1</v>
      </c>
      <c r="E2005" s="39">
        <f t="shared" si="191"/>
        <v>0</v>
      </c>
      <c r="M2005" s="8" t="str">
        <f>VLOOKUP(MONTH($J2005),Lookup!$A$2:$B$13,2,0)&amp;" "&amp;YEAR($J2005)</f>
        <v>Jan 1900</v>
      </c>
      <c r="N2005" s="34" t="str">
        <f t="shared" si="186"/>
        <v>1/1/9999</v>
      </c>
      <c r="O2005" s="8" t="str">
        <f>IF(ISERROR(VLOOKUP($I2005,Lookup!$H$2:$I$11,2,0)),"",VLOOKUP($I2005,Lookup!$H$2:$I$11,2,0))</f>
        <v/>
      </c>
      <c r="P2005" s="8">
        <f>COUNTIF(J$4:J2005,J2005)</f>
        <v>0</v>
      </c>
      <c r="Q2005" s="8">
        <f>COUNTIF(K$4:K2005,K2005)</f>
        <v>1</v>
      </c>
    </row>
    <row r="2006" spans="1:17" x14ac:dyDescent="0.25">
      <c r="A2006" s="35">
        <f t="shared" si="187"/>
        <v>0</v>
      </c>
      <c r="B2006" s="8">
        <f t="shared" si="188"/>
        <v>0</v>
      </c>
      <c r="C2006" s="8">
        <f t="shared" si="189"/>
        <v>0</v>
      </c>
      <c r="D2006" s="38">
        <f t="shared" si="190"/>
        <v>1</v>
      </c>
      <c r="E2006" s="39">
        <f t="shared" si="191"/>
        <v>0</v>
      </c>
      <c r="M2006" s="8" t="str">
        <f>VLOOKUP(MONTH($J2006),Lookup!$A$2:$B$13,2,0)&amp;" "&amp;YEAR($J2006)</f>
        <v>Jan 1900</v>
      </c>
      <c r="N2006" s="34" t="str">
        <f t="shared" si="186"/>
        <v>1/1/9999</v>
      </c>
      <c r="O2006" s="8" t="str">
        <f>IF(ISERROR(VLOOKUP($I2006,Lookup!$H$2:$I$11,2,0)),"",VLOOKUP($I2006,Lookup!$H$2:$I$11,2,0))</f>
        <v/>
      </c>
      <c r="P2006" s="8">
        <f>COUNTIF(J$4:J2006,J2006)</f>
        <v>0</v>
      </c>
      <c r="Q2006" s="8">
        <f>COUNTIF(K$4:K2006,K2006)</f>
        <v>1</v>
      </c>
    </row>
    <row r="2007" spans="1:17" x14ac:dyDescent="0.25">
      <c r="A2007" s="35">
        <f t="shared" si="187"/>
        <v>0</v>
      </c>
      <c r="B2007" s="8">
        <f t="shared" si="188"/>
        <v>0</v>
      </c>
      <c r="C2007" s="8">
        <f t="shared" si="189"/>
        <v>0</v>
      </c>
      <c r="D2007" s="38">
        <f t="shared" si="190"/>
        <v>1</v>
      </c>
      <c r="E2007" s="39">
        <f t="shared" si="191"/>
        <v>0</v>
      </c>
      <c r="M2007" s="8" t="str">
        <f>VLOOKUP(MONTH($J2007),Lookup!$A$2:$B$13,2,0)&amp;" "&amp;YEAR($J2007)</f>
        <v>Jan 1900</v>
      </c>
      <c r="N2007" s="34" t="str">
        <f t="shared" si="186"/>
        <v>1/1/9999</v>
      </c>
      <c r="O2007" s="8" t="str">
        <f>IF(ISERROR(VLOOKUP($I2007,Lookup!$H$2:$I$11,2,0)),"",VLOOKUP($I2007,Lookup!$H$2:$I$11,2,0))</f>
        <v/>
      </c>
      <c r="P2007" s="8">
        <f>COUNTIF(J$4:J2007,J2007)</f>
        <v>0</v>
      </c>
      <c r="Q2007" s="8">
        <f>COUNTIF(K$4:K2007,K2007)</f>
        <v>1</v>
      </c>
    </row>
    <row r="2008" spans="1:17" x14ac:dyDescent="0.25">
      <c r="A2008" s="35">
        <f t="shared" si="187"/>
        <v>0</v>
      </c>
      <c r="B2008" s="8">
        <f t="shared" si="188"/>
        <v>0</v>
      </c>
      <c r="C2008" s="8">
        <f t="shared" si="189"/>
        <v>0</v>
      </c>
      <c r="D2008" s="38">
        <f t="shared" si="190"/>
        <v>1</v>
      </c>
      <c r="E2008" s="39">
        <f t="shared" si="191"/>
        <v>0</v>
      </c>
      <c r="M2008" s="8" t="str">
        <f>VLOOKUP(MONTH($J2008),Lookup!$A$2:$B$13,2,0)&amp;" "&amp;YEAR($J2008)</f>
        <v>Jan 1900</v>
      </c>
      <c r="N2008" s="34" t="str">
        <f t="shared" si="186"/>
        <v>1/1/9999</v>
      </c>
      <c r="O2008" s="8" t="str">
        <f>IF(ISERROR(VLOOKUP($I2008,Lookup!$H$2:$I$11,2,0)),"",VLOOKUP($I2008,Lookup!$H$2:$I$11,2,0))</f>
        <v/>
      </c>
      <c r="P2008" s="8">
        <f>COUNTIF(J$4:J2008,J2008)</f>
        <v>0</v>
      </c>
      <c r="Q2008" s="8">
        <f>COUNTIF(K$4:K2008,K2008)</f>
        <v>1</v>
      </c>
    </row>
    <row r="2009" spans="1:17" x14ac:dyDescent="0.25">
      <c r="A2009" s="35">
        <f t="shared" si="187"/>
        <v>0</v>
      </c>
      <c r="B2009" s="8">
        <f t="shared" si="188"/>
        <v>0</v>
      </c>
      <c r="C2009" s="8">
        <f t="shared" si="189"/>
        <v>0</v>
      </c>
      <c r="D2009" s="38">
        <f t="shared" si="190"/>
        <v>1</v>
      </c>
      <c r="E2009" s="39">
        <f t="shared" si="191"/>
        <v>0</v>
      </c>
      <c r="M2009" s="8" t="str">
        <f>VLOOKUP(MONTH($J2009),Lookup!$A$2:$B$13,2,0)&amp;" "&amp;YEAR($J2009)</f>
        <v>Jan 1900</v>
      </c>
      <c r="N2009" s="34" t="str">
        <f t="shared" si="186"/>
        <v>1/1/9999</v>
      </c>
      <c r="O2009" s="8" t="str">
        <f>IF(ISERROR(VLOOKUP($I2009,Lookup!$H$2:$I$11,2,0)),"",VLOOKUP($I2009,Lookup!$H$2:$I$11,2,0))</f>
        <v/>
      </c>
      <c r="P2009" s="8">
        <f>COUNTIF(J$4:J2009,J2009)</f>
        <v>0</v>
      </c>
      <c r="Q2009" s="8">
        <f>COUNTIF(K$4:K2009,K2009)</f>
        <v>1</v>
      </c>
    </row>
    <row r="2010" spans="1:17" x14ac:dyDescent="0.25">
      <c r="A2010" s="35">
        <f t="shared" si="187"/>
        <v>0</v>
      </c>
      <c r="B2010" s="8">
        <f t="shared" si="188"/>
        <v>0</v>
      </c>
      <c r="C2010" s="8">
        <f t="shared" si="189"/>
        <v>0</v>
      </c>
      <c r="D2010" s="38">
        <f t="shared" si="190"/>
        <v>1</v>
      </c>
      <c r="E2010" s="39">
        <f t="shared" si="191"/>
        <v>0</v>
      </c>
      <c r="M2010" s="8" t="str">
        <f>VLOOKUP(MONTH($J2010),Lookup!$A$2:$B$13,2,0)&amp;" "&amp;YEAR($J2010)</f>
        <v>Jan 1900</v>
      </c>
      <c r="N2010" s="34" t="str">
        <f t="shared" si="186"/>
        <v>1/1/9999</v>
      </c>
      <c r="O2010" s="8" t="str">
        <f>IF(ISERROR(VLOOKUP($I2010,Lookup!$H$2:$I$11,2,0)),"",VLOOKUP($I2010,Lookup!$H$2:$I$11,2,0))</f>
        <v/>
      </c>
      <c r="P2010" s="8">
        <f>COUNTIF(J$4:J2010,J2010)</f>
        <v>0</v>
      </c>
      <c r="Q2010" s="8">
        <f>COUNTIF(K$4:K2010,K2010)</f>
        <v>1</v>
      </c>
    </row>
    <row r="2011" spans="1:17" x14ac:dyDescent="0.25">
      <c r="A2011" s="35">
        <f t="shared" si="187"/>
        <v>0</v>
      </c>
      <c r="B2011" s="8">
        <f t="shared" si="188"/>
        <v>0</v>
      </c>
      <c r="C2011" s="8">
        <f t="shared" si="189"/>
        <v>0</v>
      </c>
      <c r="D2011" s="38">
        <f t="shared" si="190"/>
        <v>1</v>
      </c>
      <c r="E2011" s="39">
        <f t="shared" si="191"/>
        <v>0</v>
      </c>
      <c r="M2011" s="8" t="str">
        <f>VLOOKUP(MONTH($J2011),Lookup!$A$2:$B$13,2,0)&amp;" "&amp;YEAR($J2011)</f>
        <v>Jan 1900</v>
      </c>
      <c r="N2011" s="34" t="str">
        <f t="shared" si="186"/>
        <v>1/1/9999</v>
      </c>
      <c r="O2011" s="8" t="str">
        <f>IF(ISERROR(VLOOKUP($I2011,Lookup!$H$2:$I$11,2,0)),"",VLOOKUP($I2011,Lookup!$H$2:$I$11,2,0))</f>
        <v/>
      </c>
      <c r="P2011" s="8">
        <f>COUNTIF(J$4:J2011,J2011)</f>
        <v>0</v>
      </c>
      <c r="Q2011" s="8">
        <f>COUNTIF(K$4:K2011,K2011)</f>
        <v>1</v>
      </c>
    </row>
    <row r="2012" spans="1:17" x14ac:dyDescent="0.25">
      <c r="A2012" s="35">
        <f t="shared" si="187"/>
        <v>0</v>
      </c>
      <c r="B2012" s="8">
        <f t="shared" si="188"/>
        <v>0</v>
      </c>
      <c r="C2012" s="8">
        <f t="shared" si="189"/>
        <v>0</v>
      </c>
      <c r="D2012" s="38">
        <f t="shared" si="190"/>
        <v>1</v>
      </c>
      <c r="E2012" s="39">
        <f t="shared" si="191"/>
        <v>0</v>
      </c>
      <c r="M2012" s="8" t="str">
        <f>VLOOKUP(MONTH($J2012),Lookup!$A$2:$B$13,2,0)&amp;" "&amp;YEAR($J2012)</f>
        <v>Jan 1900</v>
      </c>
      <c r="N2012" s="34" t="str">
        <f t="shared" si="186"/>
        <v>1/1/9999</v>
      </c>
      <c r="O2012" s="8" t="str">
        <f>IF(ISERROR(VLOOKUP($I2012,Lookup!$H$2:$I$11,2,0)),"",VLOOKUP($I2012,Lookup!$H$2:$I$11,2,0))</f>
        <v/>
      </c>
      <c r="P2012" s="8">
        <f>COUNTIF(J$4:J2012,J2012)</f>
        <v>0</v>
      </c>
      <c r="Q2012" s="8">
        <f>COUNTIF(K$4:K2012,K2012)</f>
        <v>1</v>
      </c>
    </row>
    <row r="2013" spans="1:17" x14ac:dyDescent="0.25">
      <c r="A2013" s="35">
        <f t="shared" si="187"/>
        <v>0</v>
      </c>
      <c r="B2013" s="8">
        <f t="shared" si="188"/>
        <v>0</v>
      </c>
      <c r="C2013" s="8">
        <f t="shared" si="189"/>
        <v>0</v>
      </c>
      <c r="D2013" s="38">
        <f t="shared" si="190"/>
        <v>1</v>
      </c>
      <c r="E2013" s="39">
        <f t="shared" si="191"/>
        <v>0</v>
      </c>
      <c r="M2013" s="8" t="str">
        <f>VLOOKUP(MONTH($J2013),Lookup!$A$2:$B$13,2,0)&amp;" "&amp;YEAR($J2013)</f>
        <v>Jan 1900</v>
      </c>
      <c r="N2013" s="34" t="str">
        <f t="shared" si="186"/>
        <v>1/1/9999</v>
      </c>
      <c r="O2013" s="8" t="str">
        <f>IF(ISERROR(VLOOKUP($I2013,Lookup!$H$2:$I$11,2,0)),"",VLOOKUP($I2013,Lookup!$H$2:$I$11,2,0))</f>
        <v/>
      </c>
      <c r="P2013" s="8">
        <f>COUNTIF(J$4:J2013,J2013)</f>
        <v>0</v>
      </c>
      <c r="Q2013" s="8">
        <f>COUNTIF(K$4:K2013,K2013)</f>
        <v>1</v>
      </c>
    </row>
    <row r="2014" spans="1:17" x14ac:dyDescent="0.25">
      <c r="A2014" s="35">
        <f t="shared" si="187"/>
        <v>0</v>
      </c>
      <c r="B2014" s="8">
        <f t="shared" si="188"/>
        <v>0</v>
      </c>
      <c r="C2014" s="8">
        <f t="shared" si="189"/>
        <v>0</v>
      </c>
      <c r="D2014" s="38">
        <f t="shared" si="190"/>
        <v>1</v>
      </c>
      <c r="E2014" s="39">
        <f t="shared" si="191"/>
        <v>0</v>
      </c>
      <c r="M2014" s="8" t="str">
        <f>VLOOKUP(MONTH($J2014),Lookup!$A$2:$B$13,2,0)&amp;" "&amp;YEAR($J2014)</f>
        <v>Jan 1900</v>
      </c>
      <c r="N2014" s="34" t="str">
        <f t="shared" si="186"/>
        <v>1/1/9999</v>
      </c>
      <c r="O2014" s="8" t="str">
        <f>IF(ISERROR(VLOOKUP($I2014,Lookup!$H$2:$I$11,2,0)),"",VLOOKUP($I2014,Lookup!$H$2:$I$11,2,0))</f>
        <v/>
      </c>
      <c r="P2014" s="8">
        <f>COUNTIF(J$4:J2014,J2014)</f>
        <v>0</v>
      </c>
      <c r="Q2014" s="8">
        <f>COUNTIF(K$4:K2014,K2014)</f>
        <v>1</v>
      </c>
    </row>
    <row r="2015" spans="1:17" x14ac:dyDescent="0.25">
      <c r="A2015" s="35">
        <f t="shared" si="187"/>
        <v>0</v>
      </c>
      <c r="B2015" s="8">
        <f t="shared" si="188"/>
        <v>0</v>
      </c>
      <c r="C2015" s="8">
        <f t="shared" si="189"/>
        <v>0</v>
      </c>
      <c r="D2015" s="38">
        <f t="shared" si="190"/>
        <v>1</v>
      </c>
      <c r="E2015" s="39">
        <f t="shared" si="191"/>
        <v>0</v>
      </c>
      <c r="M2015" s="8" t="str">
        <f>VLOOKUP(MONTH($J2015),Lookup!$A$2:$B$13,2,0)&amp;" "&amp;YEAR($J2015)</f>
        <v>Jan 1900</v>
      </c>
      <c r="N2015" s="34" t="str">
        <f t="shared" si="186"/>
        <v>1/1/9999</v>
      </c>
      <c r="O2015" s="8" t="str">
        <f>IF(ISERROR(VLOOKUP($I2015,Lookup!$H$2:$I$11,2,0)),"",VLOOKUP($I2015,Lookup!$H$2:$I$11,2,0))</f>
        <v/>
      </c>
      <c r="P2015" s="8">
        <f>COUNTIF(J$4:J2015,J2015)</f>
        <v>0</v>
      </c>
      <c r="Q2015" s="8">
        <f>COUNTIF(K$4:K2015,K2015)</f>
        <v>1</v>
      </c>
    </row>
    <row r="2016" spans="1:17" x14ac:dyDescent="0.25">
      <c r="A2016" s="35">
        <f t="shared" si="187"/>
        <v>0</v>
      </c>
      <c r="B2016" s="8">
        <f t="shared" si="188"/>
        <v>0</v>
      </c>
      <c r="C2016" s="8">
        <f t="shared" si="189"/>
        <v>0</v>
      </c>
      <c r="D2016" s="38">
        <f t="shared" si="190"/>
        <v>1</v>
      </c>
      <c r="E2016" s="39">
        <f t="shared" si="191"/>
        <v>0</v>
      </c>
      <c r="M2016" s="8" t="str">
        <f>VLOOKUP(MONTH($J2016),Lookup!$A$2:$B$13,2,0)&amp;" "&amp;YEAR($J2016)</f>
        <v>Jan 1900</v>
      </c>
      <c r="N2016" s="34" t="str">
        <f t="shared" si="186"/>
        <v>1/1/9999</v>
      </c>
      <c r="O2016" s="8" t="str">
        <f>IF(ISERROR(VLOOKUP($I2016,Lookup!$H$2:$I$11,2,0)),"",VLOOKUP($I2016,Lookup!$H$2:$I$11,2,0))</f>
        <v/>
      </c>
      <c r="P2016" s="8">
        <f>COUNTIF(J$4:J2016,J2016)</f>
        <v>0</v>
      </c>
      <c r="Q2016" s="8">
        <f>COUNTIF(K$4:K2016,K2016)</f>
        <v>1</v>
      </c>
    </row>
    <row r="2017" spans="1:17" x14ac:dyDescent="0.25">
      <c r="A2017" s="35">
        <f t="shared" si="187"/>
        <v>0</v>
      </c>
      <c r="B2017" s="8">
        <f t="shared" si="188"/>
        <v>0</v>
      </c>
      <c r="C2017" s="8">
        <f t="shared" si="189"/>
        <v>0</v>
      </c>
      <c r="D2017" s="38">
        <f t="shared" si="190"/>
        <v>1</v>
      </c>
      <c r="E2017" s="39">
        <f t="shared" si="191"/>
        <v>0</v>
      </c>
      <c r="M2017" s="8" t="str">
        <f>VLOOKUP(MONTH($J2017),Lookup!$A$2:$B$13,2,0)&amp;" "&amp;YEAR($J2017)</f>
        <v>Jan 1900</v>
      </c>
      <c r="N2017" s="34" t="str">
        <f t="shared" si="186"/>
        <v>1/1/9999</v>
      </c>
      <c r="O2017" s="8" t="str">
        <f>IF(ISERROR(VLOOKUP($I2017,Lookup!$H$2:$I$11,2,0)),"",VLOOKUP($I2017,Lookup!$H$2:$I$11,2,0))</f>
        <v/>
      </c>
      <c r="P2017" s="8">
        <f>COUNTIF(J$4:J2017,J2017)</f>
        <v>0</v>
      </c>
      <c r="Q2017" s="8">
        <f>COUNTIF(K$4:K2017,K2017)</f>
        <v>1</v>
      </c>
    </row>
    <row r="2018" spans="1:17" x14ac:dyDescent="0.25">
      <c r="A2018" s="35">
        <f t="shared" si="187"/>
        <v>0</v>
      </c>
      <c r="B2018" s="8">
        <f t="shared" si="188"/>
        <v>0</v>
      </c>
      <c r="C2018" s="8">
        <f t="shared" si="189"/>
        <v>0</v>
      </c>
      <c r="D2018" s="38">
        <f t="shared" si="190"/>
        <v>1</v>
      </c>
      <c r="E2018" s="39">
        <f t="shared" si="191"/>
        <v>0</v>
      </c>
      <c r="M2018" s="8" t="str">
        <f>VLOOKUP(MONTH($J2018),Lookup!$A$2:$B$13,2,0)&amp;" "&amp;YEAR($J2018)</f>
        <v>Jan 1900</v>
      </c>
      <c r="N2018" s="34" t="str">
        <f t="shared" si="186"/>
        <v>1/1/9999</v>
      </c>
      <c r="O2018" s="8" t="str">
        <f>IF(ISERROR(VLOOKUP($I2018,Lookup!$H$2:$I$11,2,0)),"",VLOOKUP($I2018,Lookup!$H$2:$I$11,2,0))</f>
        <v/>
      </c>
      <c r="P2018" s="8">
        <f>COUNTIF(J$4:J2018,J2018)</f>
        <v>0</v>
      </c>
      <c r="Q2018" s="8">
        <f>COUNTIF(K$4:K2018,K2018)</f>
        <v>1</v>
      </c>
    </row>
    <row r="2019" spans="1:17" x14ac:dyDescent="0.25">
      <c r="A2019" s="35">
        <f t="shared" si="187"/>
        <v>0</v>
      </c>
      <c r="B2019" s="8">
        <f t="shared" si="188"/>
        <v>0</v>
      </c>
      <c r="C2019" s="8">
        <f t="shared" si="189"/>
        <v>0</v>
      </c>
      <c r="D2019" s="38">
        <f t="shared" si="190"/>
        <v>1</v>
      </c>
      <c r="E2019" s="39">
        <f t="shared" si="191"/>
        <v>0</v>
      </c>
      <c r="M2019" s="8" t="str">
        <f>VLOOKUP(MONTH($J2019),Lookup!$A$2:$B$13,2,0)&amp;" "&amp;YEAR($J2019)</f>
        <v>Jan 1900</v>
      </c>
      <c r="N2019" s="34" t="str">
        <f t="shared" si="186"/>
        <v>1/1/9999</v>
      </c>
      <c r="O2019" s="8" t="str">
        <f>IF(ISERROR(VLOOKUP($I2019,Lookup!$H$2:$I$11,2,0)),"",VLOOKUP($I2019,Lookup!$H$2:$I$11,2,0))</f>
        <v/>
      </c>
      <c r="P2019" s="8">
        <f>COUNTIF(J$4:J2019,J2019)</f>
        <v>0</v>
      </c>
      <c r="Q2019" s="8">
        <f>COUNTIF(K$4:K2019,K2019)</f>
        <v>1</v>
      </c>
    </row>
    <row r="2020" spans="1:17" x14ac:dyDescent="0.25">
      <c r="A2020" s="35">
        <f t="shared" si="187"/>
        <v>0</v>
      </c>
      <c r="B2020" s="8">
        <f t="shared" si="188"/>
        <v>0</v>
      </c>
      <c r="C2020" s="8">
        <f t="shared" si="189"/>
        <v>0</v>
      </c>
      <c r="D2020" s="38">
        <f t="shared" si="190"/>
        <v>1</v>
      </c>
      <c r="E2020" s="39">
        <f t="shared" si="191"/>
        <v>0</v>
      </c>
      <c r="M2020" s="8" t="str">
        <f>VLOOKUP(MONTH($J2020),Lookup!$A$2:$B$13,2,0)&amp;" "&amp;YEAR($J2020)</f>
        <v>Jan 1900</v>
      </c>
      <c r="N2020" s="34" t="str">
        <f t="shared" si="186"/>
        <v>1/1/9999</v>
      </c>
      <c r="O2020" s="8" t="str">
        <f>IF(ISERROR(VLOOKUP($I2020,Lookup!$H$2:$I$11,2,0)),"",VLOOKUP($I2020,Lookup!$H$2:$I$11,2,0))</f>
        <v/>
      </c>
      <c r="P2020" s="8">
        <f>COUNTIF(J$4:J2020,J2020)</f>
        <v>0</v>
      </c>
      <c r="Q2020" s="8">
        <f>COUNTIF(K$4:K2020,K2020)</f>
        <v>1</v>
      </c>
    </row>
    <row r="2021" spans="1:17" x14ac:dyDescent="0.25">
      <c r="A2021" s="35">
        <f t="shared" si="187"/>
        <v>0</v>
      </c>
      <c r="B2021" s="8">
        <f t="shared" si="188"/>
        <v>0</v>
      </c>
      <c r="C2021" s="8">
        <f t="shared" si="189"/>
        <v>0</v>
      </c>
      <c r="D2021" s="38">
        <f t="shared" si="190"/>
        <v>1</v>
      </c>
      <c r="E2021" s="39">
        <f t="shared" si="191"/>
        <v>0</v>
      </c>
      <c r="M2021" s="8" t="str">
        <f>VLOOKUP(MONTH($J2021),Lookup!$A$2:$B$13,2,0)&amp;" "&amp;YEAR($J2021)</f>
        <v>Jan 1900</v>
      </c>
      <c r="N2021" s="34" t="str">
        <f t="shared" si="186"/>
        <v>1/1/9999</v>
      </c>
      <c r="O2021" s="8" t="str">
        <f>IF(ISERROR(VLOOKUP($I2021,Lookup!$H$2:$I$11,2,0)),"",VLOOKUP($I2021,Lookup!$H$2:$I$11,2,0))</f>
        <v/>
      </c>
      <c r="P2021" s="8">
        <f>COUNTIF(J$4:J2021,J2021)</f>
        <v>0</v>
      </c>
      <c r="Q2021" s="8">
        <f>COUNTIF(K$4:K2021,K2021)</f>
        <v>1</v>
      </c>
    </row>
    <row r="2022" spans="1:17" x14ac:dyDescent="0.25">
      <c r="A2022" s="35">
        <f t="shared" si="187"/>
        <v>0</v>
      </c>
      <c r="B2022" s="8">
        <f t="shared" si="188"/>
        <v>0</v>
      </c>
      <c r="C2022" s="8">
        <f t="shared" si="189"/>
        <v>0</v>
      </c>
      <c r="D2022" s="38">
        <f t="shared" si="190"/>
        <v>1</v>
      </c>
      <c r="E2022" s="39">
        <f t="shared" si="191"/>
        <v>0</v>
      </c>
      <c r="M2022" s="8" t="str">
        <f>VLOOKUP(MONTH($J2022),Lookup!$A$2:$B$13,2,0)&amp;" "&amp;YEAR($J2022)</f>
        <v>Jan 1900</v>
      </c>
      <c r="N2022" s="34" t="str">
        <f t="shared" si="186"/>
        <v>1/1/9999</v>
      </c>
      <c r="O2022" s="8" t="str">
        <f>IF(ISERROR(VLOOKUP($I2022,Lookup!$H$2:$I$11,2,0)),"",VLOOKUP($I2022,Lookup!$H$2:$I$11,2,0))</f>
        <v/>
      </c>
      <c r="P2022" s="8">
        <f>COUNTIF(J$4:J2022,J2022)</f>
        <v>0</v>
      </c>
      <c r="Q2022" s="8">
        <f>COUNTIF(K$4:K2022,K2022)</f>
        <v>1</v>
      </c>
    </row>
    <row r="2023" spans="1:17" x14ac:dyDescent="0.25">
      <c r="A2023" s="35">
        <f t="shared" si="187"/>
        <v>0</v>
      </c>
      <c r="B2023" s="8">
        <f t="shared" si="188"/>
        <v>0</v>
      </c>
      <c r="C2023" s="8">
        <f t="shared" si="189"/>
        <v>0</v>
      </c>
      <c r="D2023" s="38">
        <f t="shared" si="190"/>
        <v>1</v>
      </c>
      <c r="E2023" s="39">
        <f t="shared" si="191"/>
        <v>0</v>
      </c>
      <c r="M2023" s="8" t="str">
        <f>VLOOKUP(MONTH($J2023),Lookup!$A$2:$B$13,2,0)&amp;" "&amp;YEAR($J2023)</f>
        <v>Jan 1900</v>
      </c>
      <c r="N2023" s="34" t="str">
        <f t="shared" si="186"/>
        <v>1/1/9999</v>
      </c>
      <c r="O2023" s="8" t="str">
        <f>IF(ISERROR(VLOOKUP($I2023,Lookup!$H$2:$I$11,2,0)),"",VLOOKUP($I2023,Lookup!$H$2:$I$11,2,0))</f>
        <v/>
      </c>
      <c r="P2023" s="8">
        <f>COUNTIF(J$4:J2023,J2023)</f>
        <v>0</v>
      </c>
      <c r="Q2023" s="8">
        <f>COUNTIF(K$4:K2023,K2023)</f>
        <v>1</v>
      </c>
    </row>
    <row r="2024" spans="1:17" x14ac:dyDescent="0.25">
      <c r="A2024" s="35">
        <f t="shared" si="187"/>
        <v>0</v>
      </c>
      <c r="B2024" s="8">
        <f t="shared" si="188"/>
        <v>0</v>
      </c>
      <c r="C2024" s="8">
        <f t="shared" si="189"/>
        <v>0</v>
      </c>
      <c r="D2024" s="38">
        <f t="shared" si="190"/>
        <v>1</v>
      </c>
      <c r="E2024" s="39">
        <f t="shared" si="191"/>
        <v>0</v>
      </c>
      <c r="M2024" s="8" t="str">
        <f>VLOOKUP(MONTH($J2024),Lookup!$A$2:$B$13,2,0)&amp;" "&amp;YEAR($J2024)</f>
        <v>Jan 1900</v>
      </c>
      <c r="N2024" s="34" t="str">
        <f t="shared" si="186"/>
        <v>1/1/9999</v>
      </c>
      <c r="O2024" s="8" t="str">
        <f>IF(ISERROR(VLOOKUP($I2024,Lookup!$H$2:$I$11,2,0)),"",VLOOKUP($I2024,Lookup!$H$2:$I$11,2,0))</f>
        <v/>
      </c>
      <c r="P2024" s="8">
        <f>COUNTIF(J$4:J2024,J2024)</f>
        <v>0</v>
      </c>
      <c r="Q2024" s="8">
        <f>COUNTIF(K$4:K2024,K2024)</f>
        <v>1</v>
      </c>
    </row>
    <row r="2025" spans="1:17" x14ac:dyDescent="0.25">
      <c r="A2025" s="35">
        <f t="shared" si="187"/>
        <v>0</v>
      </c>
      <c r="B2025" s="8">
        <f t="shared" si="188"/>
        <v>0</v>
      </c>
      <c r="C2025" s="8">
        <f t="shared" si="189"/>
        <v>0</v>
      </c>
      <c r="D2025" s="38">
        <f t="shared" si="190"/>
        <v>1</v>
      </c>
      <c r="E2025" s="39">
        <f t="shared" si="191"/>
        <v>0</v>
      </c>
      <c r="M2025" s="8" t="str">
        <f>VLOOKUP(MONTH($J2025),Lookup!$A$2:$B$13,2,0)&amp;" "&amp;YEAR($J2025)</f>
        <v>Jan 1900</v>
      </c>
      <c r="N2025" s="34" t="str">
        <f t="shared" si="186"/>
        <v>1/1/9999</v>
      </c>
      <c r="O2025" s="8" t="str">
        <f>IF(ISERROR(VLOOKUP($I2025,Lookup!$H$2:$I$11,2,0)),"",VLOOKUP($I2025,Lookup!$H$2:$I$11,2,0))</f>
        <v/>
      </c>
      <c r="P2025" s="8">
        <f>COUNTIF(J$4:J2025,J2025)</f>
        <v>0</v>
      </c>
      <c r="Q2025" s="8">
        <f>COUNTIF(K$4:K2025,K2025)</f>
        <v>1</v>
      </c>
    </row>
    <row r="2026" spans="1:17" x14ac:dyDescent="0.25">
      <c r="A2026" s="35">
        <f t="shared" si="187"/>
        <v>0</v>
      </c>
      <c r="B2026" s="8">
        <f t="shared" si="188"/>
        <v>0</v>
      </c>
      <c r="C2026" s="8">
        <f t="shared" si="189"/>
        <v>0</v>
      </c>
      <c r="D2026" s="38">
        <f t="shared" si="190"/>
        <v>1</v>
      </c>
      <c r="E2026" s="39">
        <f t="shared" si="191"/>
        <v>0</v>
      </c>
      <c r="M2026" s="8" t="str">
        <f>VLOOKUP(MONTH($J2026),Lookup!$A$2:$B$13,2,0)&amp;" "&amp;YEAR($J2026)</f>
        <v>Jan 1900</v>
      </c>
      <c r="N2026" s="34" t="str">
        <f t="shared" si="186"/>
        <v>1/1/9999</v>
      </c>
      <c r="O2026" s="8" t="str">
        <f>IF(ISERROR(VLOOKUP($I2026,Lookup!$H$2:$I$11,2,0)),"",VLOOKUP($I2026,Lookup!$H$2:$I$11,2,0))</f>
        <v/>
      </c>
      <c r="P2026" s="8">
        <f>COUNTIF(J$4:J2026,J2026)</f>
        <v>0</v>
      </c>
      <c r="Q2026" s="8">
        <f>COUNTIF(K$4:K2026,K2026)</f>
        <v>1</v>
      </c>
    </row>
    <row r="2027" spans="1:17" x14ac:dyDescent="0.25">
      <c r="A2027" s="35">
        <f t="shared" si="187"/>
        <v>0</v>
      </c>
      <c r="B2027" s="8">
        <f t="shared" si="188"/>
        <v>0</v>
      </c>
      <c r="C2027" s="8">
        <f t="shared" si="189"/>
        <v>0</v>
      </c>
      <c r="D2027" s="38">
        <f t="shared" si="190"/>
        <v>1</v>
      </c>
      <c r="E2027" s="39">
        <f t="shared" si="191"/>
        <v>0</v>
      </c>
      <c r="M2027" s="8" t="str">
        <f>VLOOKUP(MONTH($J2027),Lookup!$A$2:$B$13,2,0)&amp;" "&amp;YEAR($J2027)</f>
        <v>Jan 1900</v>
      </c>
      <c r="N2027" s="34" t="str">
        <f t="shared" si="186"/>
        <v>1/1/9999</v>
      </c>
      <c r="O2027" s="8" t="str">
        <f>IF(ISERROR(VLOOKUP($I2027,Lookup!$H$2:$I$11,2,0)),"",VLOOKUP($I2027,Lookup!$H$2:$I$11,2,0))</f>
        <v/>
      </c>
      <c r="P2027" s="8">
        <f>COUNTIF(J$4:J2027,J2027)</f>
        <v>0</v>
      </c>
      <c r="Q2027" s="8">
        <f>COUNTIF(K$4:K2027,K2027)</f>
        <v>1</v>
      </c>
    </row>
    <row r="2028" spans="1:17" x14ac:dyDescent="0.25">
      <c r="A2028" s="35">
        <f t="shared" si="187"/>
        <v>0</v>
      </c>
      <c r="B2028" s="8">
        <f t="shared" si="188"/>
        <v>0</v>
      </c>
      <c r="C2028" s="8">
        <f t="shared" si="189"/>
        <v>0</v>
      </c>
      <c r="D2028" s="38">
        <f t="shared" si="190"/>
        <v>1</v>
      </c>
      <c r="E2028" s="39">
        <f t="shared" si="191"/>
        <v>0</v>
      </c>
      <c r="M2028" s="8" t="str">
        <f>VLOOKUP(MONTH($J2028),Lookup!$A$2:$B$13,2,0)&amp;" "&amp;YEAR($J2028)</f>
        <v>Jan 1900</v>
      </c>
      <c r="N2028" s="34" t="str">
        <f t="shared" si="186"/>
        <v>1/1/9999</v>
      </c>
      <c r="O2028" s="8" t="str">
        <f>IF(ISERROR(VLOOKUP($I2028,Lookup!$H$2:$I$11,2,0)),"",VLOOKUP($I2028,Lookup!$H$2:$I$11,2,0))</f>
        <v/>
      </c>
      <c r="P2028" s="8">
        <f>COUNTIF(J$4:J2028,J2028)</f>
        <v>0</v>
      </c>
      <c r="Q2028" s="8">
        <f>COUNTIF(K$4:K2028,K2028)</f>
        <v>1</v>
      </c>
    </row>
    <row r="2029" spans="1:17" x14ac:dyDescent="0.25">
      <c r="A2029" s="35">
        <f t="shared" si="187"/>
        <v>0</v>
      </c>
      <c r="B2029" s="8">
        <f t="shared" si="188"/>
        <v>0</v>
      </c>
      <c r="C2029" s="8">
        <f t="shared" si="189"/>
        <v>0</v>
      </c>
      <c r="D2029" s="38">
        <f t="shared" si="190"/>
        <v>1</v>
      </c>
      <c r="E2029" s="39">
        <f t="shared" si="191"/>
        <v>0</v>
      </c>
      <c r="M2029" s="8" t="str">
        <f>VLOOKUP(MONTH($J2029),Lookup!$A$2:$B$13,2,0)&amp;" "&amp;YEAR($J2029)</f>
        <v>Jan 1900</v>
      </c>
      <c r="N2029" s="34" t="str">
        <f t="shared" si="186"/>
        <v>1/1/9999</v>
      </c>
      <c r="O2029" s="8" t="str">
        <f>IF(ISERROR(VLOOKUP($I2029,Lookup!$H$2:$I$11,2,0)),"",VLOOKUP($I2029,Lookup!$H$2:$I$11,2,0))</f>
        <v/>
      </c>
      <c r="P2029" s="8">
        <f>COUNTIF(J$4:J2029,J2029)</f>
        <v>0</v>
      </c>
      <c r="Q2029" s="8">
        <f>COUNTIF(K$4:K2029,K2029)</f>
        <v>1</v>
      </c>
    </row>
    <row r="2030" spans="1:17" x14ac:dyDescent="0.25">
      <c r="A2030" s="35">
        <f t="shared" si="187"/>
        <v>0</v>
      </c>
      <c r="B2030" s="8">
        <f t="shared" si="188"/>
        <v>0</v>
      </c>
      <c r="C2030" s="8">
        <f t="shared" si="189"/>
        <v>0</v>
      </c>
      <c r="D2030" s="38">
        <f t="shared" si="190"/>
        <v>1</v>
      </c>
      <c r="E2030" s="39">
        <f t="shared" si="191"/>
        <v>0</v>
      </c>
      <c r="M2030" s="8" t="str">
        <f>VLOOKUP(MONTH($J2030),Lookup!$A$2:$B$13,2,0)&amp;" "&amp;YEAR($J2030)</f>
        <v>Jan 1900</v>
      </c>
      <c r="N2030" s="34" t="str">
        <f t="shared" si="186"/>
        <v>1/1/9999</v>
      </c>
      <c r="O2030" s="8" t="str">
        <f>IF(ISERROR(VLOOKUP($I2030,Lookup!$H$2:$I$11,2,0)),"",VLOOKUP($I2030,Lookup!$H$2:$I$11,2,0))</f>
        <v/>
      </c>
      <c r="P2030" s="8">
        <f>COUNTIF(J$4:J2030,J2030)</f>
        <v>0</v>
      </c>
      <c r="Q2030" s="8">
        <f>COUNTIF(K$4:K2030,K2030)</f>
        <v>1</v>
      </c>
    </row>
    <row r="2031" spans="1:17" x14ac:dyDescent="0.25">
      <c r="A2031" s="35">
        <f t="shared" si="187"/>
        <v>0</v>
      </c>
      <c r="B2031" s="8">
        <f t="shared" si="188"/>
        <v>0</v>
      </c>
      <c r="C2031" s="8">
        <f t="shared" si="189"/>
        <v>0</v>
      </c>
      <c r="D2031" s="38">
        <f t="shared" si="190"/>
        <v>1</v>
      </c>
      <c r="E2031" s="39">
        <f t="shared" si="191"/>
        <v>0</v>
      </c>
      <c r="M2031" s="8" t="str">
        <f>VLOOKUP(MONTH($J2031),Lookup!$A$2:$B$13,2,0)&amp;" "&amp;YEAR($J2031)</f>
        <v>Jan 1900</v>
      </c>
      <c r="N2031" s="34" t="str">
        <f t="shared" si="186"/>
        <v>1/1/9999</v>
      </c>
      <c r="O2031" s="8" t="str">
        <f>IF(ISERROR(VLOOKUP($I2031,Lookup!$H$2:$I$11,2,0)),"",VLOOKUP($I2031,Lookup!$H$2:$I$11,2,0))</f>
        <v/>
      </c>
      <c r="P2031" s="8">
        <f>COUNTIF(J$4:J2031,J2031)</f>
        <v>0</v>
      </c>
      <c r="Q2031" s="8">
        <f>COUNTIF(K$4:K2031,K2031)</f>
        <v>1</v>
      </c>
    </row>
    <row r="2032" spans="1:17" x14ac:dyDescent="0.25">
      <c r="A2032" s="35">
        <f t="shared" si="187"/>
        <v>0</v>
      </c>
      <c r="B2032" s="8">
        <f t="shared" si="188"/>
        <v>0</v>
      </c>
      <c r="C2032" s="8">
        <f t="shared" si="189"/>
        <v>0</v>
      </c>
      <c r="D2032" s="38">
        <f t="shared" si="190"/>
        <v>1</v>
      </c>
      <c r="E2032" s="39">
        <f t="shared" si="191"/>
        <v>0</v>
      </c>
      <c r="M2032" s="8" t="str">
        <f>VLOOKUP(MONTH($J2032),Lookup!$A$2:$B$13,2,0)&amp;" "&amp;YEAR($J2032)</f>
        <v>Jan 1900</v>
      </c>
      <c r="N2032" s="34" t="str">
        <f t="shared" si="186"/>
        <v>1/1/9999</v>
      </c>
      <c r="O2032" s="8" t="str">
        <f>IF(ISERROR(VLOOKUP($I2032,Lookup!$H$2:$I$11,2,0)),"",VLOOKUP($I2032,Lookup!$H$2:$I$11,2,0))</f>
        <v/>
      </c>
      <c r="P2032" s="8">
        <f>COUNTIF(J$4:J2032,J2032)</f>
        <v>0</v>
      </c>
      <c r="Q2032" s="8">
        <f>COUNTIF(K$4:K2032,K2032)</f>
        <v>1</v>
      </c>
    </row>
    <row r="2033" spans="1:17" x14ac:dyDescent="0.25">
      <c r="A2033" s="35">
        <f t="shared" si="187"/>
        <v>0</v>
      </c>
      <c r="B2033" s="8">
        <f t="shared" si="188"/>
        <v>0</v>
      </c>
      <c r="C2033" s="8">
        <f t="shared" si="189"/>
        <v>0</v>
      </c>
      <c r="D2033" s="38">
        <f t="shared" si="190"/>
        <v>1</v>
      </c>
      <c r="E2033" s="39">
        <f t="shared" si="191"/>
        <v>0</v>
      </c>
      <c r="M2033" s="8" t="str">
        <f>VLOOKUP(MONTH($J2033),Lookup!$A$2:$B$13,2,0)&amp;" "&amp;YEAR($J2033)</f>
        <v>Jan 1900</v>
      </c>
      <c r="N2033" s="34" t="str">
        <f t="shared" si="186"/>
        <v>1/1/9999</v>
      </c>
      <c r="O2033" s="8" t="str">
        <f>IF(ISERROR(VLOOKUP($I2033,Lookup!$H$2:$I$11,2,0)),"",VLOOKUP($I2033,Lookup!$H$2:$I$11,2,0))</f>
        <v/>
      </c>
      <c r="P2033" s="8">
        <f>COUNTIF(J$4:J2033,J2033)</f>
        <v>0</v>
      </c>
      <c r="Q2033" s="8">
        <f>COUNTIF(K$4:K2033,K2033)</f>
        <v>1</v>
      </c>
    </row>
    <row r="2034" spans="1:17" x14ac:dyDescent="0.25">
      <c r="A2034" s="35">
        <f t="shared" si="187"/>
        <v>0</v>
      </c>
      <c r="B2034" s="8">
        <f t="shared" si="188"/>
        <v>0</v>
      </c>
      <c r="C2034" s="8">
        <f t="shared" si="189"/>
        <v>0</v>
      </c>
      <c r="D2034" s="38">
        <f t="shared" si="190"/>
        <v>1</v>
      </c>
      <c r="E2034" s="39">
        <f t="shared" si="191"/>
        <v>0</v>
      </c>
      <c r="M2034" s="8" t="str">
        <f>VLOOKUP(MONTH($J2034),Lookup!$A$2:$B$13,2,0)&amp;" "&amp;YEAR($J2034)</f>
        <v>Jan 1900</v>
      </c>
      <c r="N2034" s="34" t="str">
        <f t="shared" si="186"/>
        <v>1/1/9999</v>
      </c>
      <c r="O2034" s="8" t="str">
        <f>IF(ISERROR(VLOOKUP($I2034,Lookup!$H$2:$I$11,2,0)),"",VLOOKUP($I2034,Lookup!$H$2:$I$11,2,0))</f>
        <v/>
      </c>
      <c r="P2034" s="8">
        <f>COUNTIF(J$4:J2034,J2034)</f>
        <v>0</v>
      </c>
      <c r="Q2034" s="8">
        <f>COUNTIF(K$4:K2034,K2034)</f>
        <v>1</v>
      </c>
    </row>
    <row r="2035" spans="1:17" x14ac:dyDescent="0.25">
      <c r="A2035" s="35">
        <f t="shared" si="187"/>
        <v>0</v>
      </c>
      <c r="B2035" s="8">
        <f t="shared" si="188"/>
        <v>0</v>
      </c>
      <c r="C2035" s="8">
        <f t="shared" si="189"/>
        <v>0</v>
      </c>
      <c r="D2035" s="38">
        <f t="shared" si="190"/>
        <v>1</v>
      </c>
      <c r="E2035" s="39">
        <f t="shared" si="191"/>
        <v>0</v>
      </c>
      <c r="M2035" s="8" t="str">
        <f>VLOOKUP(MONTH($J2035),Lookup!$A$2:$B$13,2,0)&amp;" "&amp;YEAR($J2035)</f>
        <v>Jan 1900</v>
      </c>
      <c r="N2035" s="34" t="str">
        <f t="shared" si="186"/>
        <v>1/1/9999</v>
      </c>
      <c r="O2035" s="8" t="str">
        <f>IF(ISERROR(VLOOKUP($I2035,Lookup!$H$2:$I$11,2,0)),"",VLOOKUP($I2035,Lookup!$H$2:$I$11,2,0))</f>
        <v/>
      </c>
      <c r="P2035" s="8">
        <f>COUNTIF(J$4:J2035,J2035)</f>
        <v>0</v>
      </c>
      <c r="Q2035" s="8">
        <f>COUNTIF(K$4:K2035,K2035)</f>
        <v>1</v>
      </c>
    </row>
    <row r="2036" spans="1:17" x14ac:dyDescent="0.25">
      <c r="A2036" s="35">
        <f t="shared" si="187"/>
        <v>0</v>
      </c>
      <c r="B2036" s="8">
        <f t="shared" si="188"/>
        <v>0</v>
      </c>
      <c r="C2036" s="8">
        <f t="shared" si="189"/>
        <v>0</v>
      </c>
      <c r="D2036" s="38">
        <f t="shared" si="190"/>
        <v>1</v>
      </c>
      <c r="E2036" s="39">
        <f t="shared" si="191"/>
        <v>0</v>
      </c>
      <c r="M2036" s="8" t="str">
        <f>VLOOKUP(MONTH($J2036),Lookup!$A$2:$B$13,2,0)&amp;" "&amp;YEAR($J2036)</f>
        <v>Jan 1900</v>
      </c>
      <c r="N2036" s="34" t="str">
        <f t="shared" si="186"/>
        <v>1/1/9999</v>
      </c>
      <c r="O2036" s="8" t="str">
        <f>IF(ISERROR(VLOOKUP($I2036,Lookup!$H$2:$I$11,2,0)),"",VLOOKUP($I2036,Lookup!$H$2:$I$11,2,0))</f>
        <v/>
      </c>
      <c r="P2036" s="8">
        <f>COUNTIF(J$4:J2036,J2036)</f>
        <v>0</v>
      </c>
      <c r="Q2036" s="8">
        <f>COUNTIF(K$4:K2036,K2036)</f>
        <v>1</v>
      </c>
    </row>
    <row r="2037" spans="1:17" x14ac:dyDescent="0.25">
      <c r="A2037" s="35">
        <f t="shared" si="187"/>
        <v>0</v>
      </c>
      <c r="B2037" s="8">
        <f t="shared" si="188"/>
        <v>0</v>
      </c>
      <c r="C2037" s="8">
        <f t="shared" si="189"/>
        <v>0</v>
      </c>
      <c r="D2037" s="38">
        <f t="shared" si="190"/>
        <v>1</v>
      </c>
      <c r="E2037" s="39">
        <f t="shared" si="191"/>
        <v>0</v>
      </c>
      <c r="M2037" s="8" t="str">
        <f>VLOOKUP(MONTH($J2037),Lookup!$A$2:$B$13,2,0)&amp;" "&amp;YEAR($J2037)</f>
        <v>Jan 1900</v>
      </c>
      <c r="N2037" s="34" t="str">
        <f t="shared" si="186"/>
        <v>1/1/9999</v>
      </c>
      <c r="O2037" s="8" t="str">
        <f>IF(ISERROR(VLOOKUP($I2037,Lookup!$H$2:$I$11,2,0)),"",VLOOKUP($I2037,Lookup!$H$2:$I$11,2,0))</f>
        <v/>
      </c>
      <c r="P2037" s="8">
        <f>COUNTIF(J$4:J2037,J2037)</f>
        <v>0</v>
      </c>
      <c r="Q2037" s="8">
        <f>COUNTIF(K$4:K2037,K2037)</f>
        <v>1</v>
      </c>
    </row>
    <row r="2038" spans="1:17" x14ac:dyDescent="0.25">
      <c r="A2038" s="35">
        <f t="shared" si="187"/>
        <v>0</v>
      </c>
      <c r="B2038" s="8">
        <f t="shared" si="188"/>
        <v>0</v>
      </c>
      <c r="C2038" s="8">
        <f t="shared" si="189"/>
        <v>0</v>
      </c>
      <c r="D2038" s="38">
        <f t="shared" si="190"/>
        <v>1</v>
      </c>
      <c r="E2038" s="39">
        <f t="shared" si="191"/>
        <v>0</v>
      </c>
      <c r="M2038" s="8" t="str">
        <f>VLOOKUP(MONTH($J2038),Lookup!$A$2:$B$13,2,0)&amp;" "&amp;YEAR($J2038)</f>
        <v>Jan 1900</v>
      </c>
      <c r="N2038" s="34" t="str">
        <f t="shared" si="186"/>
        <v>1/1/9999</v>
      </c>
      <c r="O2038" s="8" t="str">
        <f>IF(ISERROR(VLOOKUP($I2038,Lookup!$H$2:$I$11,2,0)),"",VLOOKUP($I2038,Lookup!$H$2:$I$11,2,0))</f>
        <v/>
      </c>
      <c r="P2038" s="8">
        <f>COUNTIF(J$4:J2038,J2038)</f>
        <v>0</v>
      </c>
      <c r="Q2038" s="8">
        <f>COUNTIF(K$4:K2038,K2038)</f>
        <v>1</v>
      </c>
    </row>
    <row r="2039" spans="1:17" x14ac:dyDescent="0.25">
      <c r="A2039" s="35">
        <f t="shared" si="187"/>
        <v>0</v>
      </c>
      <c r="B2039" s="8">
        <f t="shared" si="188"/>
        <v>0</v>
      </c>
      <c r="C2039" s="8">
        <f t="shared" si="189"/>
        <v>0</v>
      </c>
      <c r="D2039" s="38">
        <f t="shared" si="190"/>
        <v>1</v>
      </c>
      <c r="E2039" s="39">
        <f t="shared" si="191"/>
        <v>0</v>
      </c>
      <c r="M2039" s="8" t="str">
        <f>VLOOKUP(MONTH($J2039),Lookup!$A$2:$B$13,2,0)&amp;" "&amp;YEAR($J2039)</f>
        <v>Jan 1900</v>
      </c>
      <c r="N2039" s="34" t="str">
        <f t="shared" si="186"/>
        <v>1/1/9999</v>
      </c>
      <c r="O2039" s="8" t="str">
        <f>IF(ISERROR(VLOOKUP($I2039,Lookup!$H$2:$I$11,2,0)),"",VLOOKUP($I2039,Lookup!$H$2:$I$11,2,0))</f>
        <v/>
      </c>
      <c r="P2039" s="8">
        <f>COUNTIF(J$4:J2039,J2039)</f>
        <v>0</v>
      </c>
      <c r="Q2039" s="8">
        <f>COUNTIF(K$4:K2039,K2039)</f>
        <v>1</v>
      </c>
    </row>
    <row r="2040" spans="1:17" x14ac:dyDescent="0.25">
      <c r="A2040" s="35">
        <f t="shared" si="187"/>
        <v>0</v>
      </c>
      <c r="B2040" s="8">
        <f t="shared" si="188"/>
        <v>0</v>
      </c>
      <c r="C2040" s="8">
        <f t="shared" si="189"/>
        <v>0</v>
      </c>
      <c r="D2040" s="38">
        <f t="shared" si="190"/>
        <v>1</v>
      </c>
      <c r="E2040" s="39">
        <f t="shared" si="191"/>
        <v>0</v>
      </c>
      <c r="M2040" s="8" t="str">
        <f>VLOOKUP(MONTH($J2040),Lookup!$A$2:$B$13,2,0)&amp;" "&amp;YEAR($J2040)</f>
        <v>Jan 1900</v>
      </c>
      <c r="N2040" s="34" t="str">
        <f t="shared" si="186"/>
        <v>1/1/9999</v>
      </c>
      <c r="O2040" s="8" t="str">
        <f>IF(ISERROR(VLOOKUP($I2040,Lookup!$H$2:$I$11,2,0)),"",VLOOKUP($I2040,Lookup!$H$2:$I$11,2,0))</f>
        <v/>
      </c>
      <c r="P2040" s="8">
        <f>COUNTIF(J$4:J2040,J2040)</f>
        <v>0</v>
      </c>
      <c r="Q2040" s="8">
        <f>COUNTIF(K$4:K2040,K2040)</f>
        <v>1</v>
      </c>
    </row>
    <row r="2041" spans="1:17" x14ac:dyDescent="0.25">
      <c r="A2041" s="35">
        <f t="shared" si="187"/>
        <v>0</v>
      </c>
      <c r="B2041" s="8">
        <f t="shared" si="188"/>
        <v>0</v>
      </c>
      <c r="C2041" s="8">
        <f t="shared" si="189"/>
        <v>0</v>
      </c>
      <c r="D2041" s="38">
        <f t="shared" si="190"/>
        <v>1</v>
      </c>
      <c r="E2041" s="39">
        <f t="shared" si="191"/>
        <v>0</v>
      </c>
      <c r="M2041" s="8" t="str">
        <f>VLOOKUP(MONTH($J2041),Lookup!$A$2:$B$13,2,0)&amp;" "&amp;YEAR($J2041)</f>
        <v>Jan 1900</v>
      </c>
      <c r="N2041" s="34" t="str">
        <f t="shared" si="186"/>
        <v>1/1/9999</v>
      </c>
      <c r="O2041" s="8" t="str">
        <f>IF(ISERROR(VLOOKUP($I2041,Lookup!$H$2:$I$11,2,0)),"",VLOOKUP($I2041,Lookup!$H$2:$I$11,2,0))</f>
        <v/>
      </c>
      <c r="P2041" s="8">
        <f>COUNTIF(J$4:J2041,J2041)</f>
        <v>0</v>
      </c>
      <c r="Q2041" s="8">
        <f>COUNTIF(K$4:K2041,K2041)</f>
        <v>1</v>
      </c>
    </row>
    <row r="2042" spans="1:17" x14ac:dyDescent="0.25">
      <c r="A2042" s="35">
        <f t="shared" si="187"/>
        <v>0</v>
      </c>
      <c r="B2042" s="8">
        <f t="shared" si="188"/>
        <v>0</v>
      </c>
      <c r="C2042" s="8">
        <f t="shared" si="189"/>
        <v>0</v>
      </c>
      <c r="D2042" s="38">
        <f t="shared" si="190"/>
        <v>1</v>
      </c>
      <c r="E2042" s="39">
        <f t="shared" si="191"/>
        <v>0</v>
      </c>
      <c r="M2042" s="8" t="str">
        <f>VLOOKUP(MONTH($J2042),Lookup!$A$2:$B$13,2,0)&amp;" "&amp;YEAR($J2042)</f>
        <v>Jan 1900</v>
      </c>
      <c r="N2042" s="34" t="str">
        <f t="shared" si="186"/>
        <v>1/1/9999</v>
      </c>
      <c r="O2042" s="8" t="str">
        <f>IF(ISERROR(VLOOKUP($I2042,Lookup!$H$2:$I$11,2,0)),"",VLOOKUP($I2042,Lookup!$H$2:$I$11,2,0))</f>
        <v/>
      </c>
      <c r="P2042" s="8">
        <f>COUNTIF(J$4:J2042,J2042)</f>
        <v>0</v>
      </c>
      <c r="Q2042" s="8">
        <f>COUNTIF(K$4:K2042,K2042)</f>
        <v>1</v>
      </c>
    </row>
    <row r="2043" spans="1:17" x14ac:dyDescent="0.25">
      <c r="A2043" s="35">
        <f t="shared" si="187"/>
        <v>0</v>
      </c>
      <c r="B2043" s="8">
        <f t="shared" si="188"/>
        <v>0</v>
      </c>
      <c r="C2043" s="8">
        <f t="shared" si="189"/>
        <v>0</v>
      </c>
      <c r="D2043" s="38">
        <f t="shared" si="190"/>
        <v>1</v>
      </c>
      <c r="E2043" s="39">
        <f t="shared" si="191"/>
        <v>0</v>
      </c>
      <c r="M2043" s="8" t="str">
        <f>VLOOKUP(MONTH($J2043),Lookup!$A$2:$B$13,2,0)&amp;" "&amp;YEAR($J2043)</f>
        <v>Jan 1900</v>
      </c>
      <c r="N2043" s="34" t="str">
        <f t="shared" si="186"/>
        <v>1/1/9999</v>
      </c>
      <c r="O2043" s="8" t="str">
        <f>IF(ISERROR(VLOOKUP($I2043,Lookup!$H$2:$I$11,2,0)),"",VLOOKUP($I2043,Lookup!$H$2:$I$11,2,0))</f>
        <v/>
      </c>
      <c r="P2043" s="8">
        <f>COUNTIF(J$4:J2043,J2043)</f>
        <v>0</v>
      </c>
      <c r="Q2043" s="8">
        <f>COUNTIF(K$4:K2043,K2043)</f>
        <v>1</v>
      </c>
    </row>
    <row r="2044" spans="1:17" x14ac:dyDescent="0.25">
      <c r="A2044" s="35">
        <f t="shared" si="187"/>
        <v>0</v>
      </c>
      <c r="B2044" s="8">
        <f t="shared" si="188"/>
        <v>0</v>
      </c>
      <c r="C2044" s="8">
        <f t="shared" si="189"/>
        <v>0</v>
      </c>
      <c r="D2044" s="38">
        <f t="shared" si="190"/>
        <v>1</v>
      </c>
      <c r="E2044" s="39">
        <f t="shared" si="191"/>
        <v>0</v>
      </c>
      <c r="M2044" s="8" t="str">
        <f>VLOOKUP(MONTH($J2044),Lookup!$A$2:$B$13,2,0)&amp;" "&amp;YEAR($J2044)</f>
        <v>Jan 1900</v>
      </c>
      <c r="N2044" s="34" t="str">
        <f t="shared" si="186"/>
        <v>1/1/9999</v>
      </c>
      <c r="O2044" s="8" t="str">
        <f>IF(ISERROR(VLOOKUP($I2044,Lookup!$H$2:$I$11,2,0)),"",VLOOKUP($I2044,Lookup!$H$2:$I$11,2,0))</f>
        <v/>
      </c>
      <c r="P2044" s="8">
        <f>COUNTIF(J$4:J2044,J2044)</f>
        <v>0</v>
      </c>
      <c r="Q2044" s="8">
        <f>COUNTIF(K$4:K2044,K2044)</f>
        <v>1</v>
      </c>
    </row>
    <row r="2045" spans="1:17" x14ac:dyDescent="0.25">
      <c r="A2045" s="35">
        <f t="shared" si="187"/>
        <v>0</v>
      </c>
      <c r="B2045" s="8">
        <f t="shared" si="188"/>
        <v>0</v>
      </c>
      <c r="C2045" s="8">
        <f t="shared" si="189"/>
        <v>0</v>
      </c>
      <c r="D2045" s="38">
        <f t="shared" si="190"/>
        <v>1</v>
      </c>
      <c r="E2045" s="39">
        <f t="shared" si="191"/>
        <v>0</v>
      </c>
      <c r="M2045" s="8" t="str">
        <f>VLOOKUP(MONTH($J2045),Lookup!$A$2:$B$13,2,0)&amp;" "&amp;YEAR($J2045)</f>
        <v>Jan 1900</v>
      </c>
      <c r="N2045" s="34" t="str">
        <f t="shared" si="186"/>
        <v>1/1/9999</v>
      </c>
      <c r="O2045" s="8" t="str">
        <f>IF(ISERROR(VLOOKUP($I2045,Lookup!$H$2:$I$11,2,0)),"",VLOOKUP($I2045,Lookup!$H$2:$I$11,2,0))</f>
        <v/>
      </c>
      <c r="P2045" s="8">
        <f>COUNTIF(J$4:J2045,J2045)</f>
        <v>0</v>
      </c>
      <c r="Q2045" s="8">
        <f>COUNTIF(K$4:K2045,K2045)</f>
        <v>1</v>
      </c>
    </row>
    <row r="2046" spans="1:17" x14ac:dyDescent="0.25">
      <c r="A2046" s="35">
        <f t="shared" si="187"/>
        <v>0</v>
      </c>
      <c r="B2046" s="8">
        <f t="shared" si="188"/>
        <v>0</v>
      </c>
      <c r="C2046" s="8">
        <f t="shared" si="189"/>
        <v>0</v>
      </c>
      <c r="D2046" s="38">
        <f t="shared" si="190"/>
        <v>1</v>
      </c>
      <c r="E2046" s="39">
        <f t="shared" si="191"/>
        <v>0</v>
      </c>
      <c r="M2046" s="8" t="str">
        <f>VLOOKUP(MONTH($J2046),Lookup!$A$2:$B$13,2,0)&amp;" "&amp;YEAR($J2046)</f>
        <v>Jan 1900</v>
      </c>
      <c r="N2046" s="34" t="str">
        <f t="shared" si="186"/>
        <v>1/1/9999</v>
      </c>
      <c r="O2046" s="8" t="str">
        <f>IF(ISERROR(VLOOKUP($I2046,Lookup!$H$2:$I$11,2,0)),"",VLOOKUP($I2046,Lookup!$H$2:$I$11,2,0))</f>
        <v/>
      </c>
      <c r="P2046" s="8">
        <f>COUNTIF(J$4:J2046,J2046)</f>
        <v>0</v>
      </c>
      <c r="Q2046" s="8">
        <f>COUNTIF(K$4:K2046,K2046)</f>
        <v>1</v>
      </c>
    </row>
    <row r="2047" spans="1:17" x14ac:dyDescent="0.25">
      <c r="A2047" s="35">
        <f t="shared" si="187"/>
        <v>0</v>
      </c>
      <c r="B2047" s="8">
        <f t="shared" si="188"/>
        <v>0</v>
      </c>
      <c r="C2047" s="8">
        <f t="shared" si="189"/>
        <v>0</v>
      </c>
      <c r="D2047" s="38">
        <f t="shared" si="190"/>
        <v>1</v>
      </c>
      <c r="E2047" s="39">
        <f t="shared" si="191"/>
        <v>0</v>
      </c>
      <c r="M2047" s="8" t="str">
        <f>VLOOKUP(MONTH($J2047),Lookup!$A$2:$B$13,2,0)&amp;" "&amp;YEAR($J2047)</f>
        <v>Jan 1900</v>
      </c>
      <c r="N2047" s="34" t="str">
        <f t="shared" si="186"/>
        <v>1/1/9999</v>
      </c>
      <c r="O2047" s="8" t="str">
        <f>IF(ISERROR(VLOOKUP($I2047,Lookup!$H$2:$I$11,2,0)),"",VLOOKUP($I2047,Lookup!$H$2:$I$11,2,0))</f>
        <v/>
      </c>
      <c r="P2047" s="8">
        <f>COUNTIF(J$4:J2047,J2047)</f>
        <v>0</v>
      </c>
      <c r="Q2047" s="8">
        <f>COUNTIF(K$4:K2047,K2047)</f>
        <v>1</v>
      </c>
    </row>
    <row r="2048" spans="1:17" x14ac:dyDescent="0.25">
      <c r="A2048" s="35">
        <f t="shared" si="187"/>
        <v>0</v>
      </c>
      <c r="B2048" s="8">
        <f t="shared" si="188"/>
        <v>0</v>
      </c>
      <c r="C2048" s="8">
        <f t="shared" si="189"/>
        <v>0</v>
      </c>
      <c r="D2048" s="38">
        <f t="shared" si="190"/>
        <v>1</v>
      </c>
      <c r="E2048" s="39">
        <f t="shared" si="191"/>
        <v>0</v>
      </c>
      <c r="M2048" s="8" t="str">
        <f>VLOOKUP(MONTH($J2048),Lookup!$A$2:$B$13,2,0)&amp;" "&amp;YEAR($J2048)</f>
        <v>Jan 1900</v>
      </c>
      <c r="N2048" s="34" t="str">
        <f t="shared" si="186"/>
        <v>1/1/9999</v>
      </c>
      <c r="O2048" s="8" t="str">
        <f>IF(ISERROR(VLOOKUP($I2048,Lookup!$H$2:$I$11,2,0)),"",VLOOKUP($I2048,Lookup!$H$2:$I$11,2,0))</f>
        <v/>
      </c>
      <c r="P2048" s="8">
        <f>COUNTIF(J$4:J2048,J2048)</f>
        <v>0</v>
      </c>
      <c r="Q2048" s="8">
        <f>COUNTIF(K$4:K2048,K2048)</f>
        <v>1</v>
      </c>
    </row>
    <row r="2049" spans="1:17" x14ac:dyDescent="0.25">
      <c r="A2049" s="35">
        <f t="shared" si="187"/>
        <v>0</v>
      </c>
      <c r="B2049" s="8">
        <f t="shared" si="188"/>
        <v>0</v>
      </c>
      <c r="C2049" s="8">
        <f t="shared" si="189"/>
        <v>0</v>
      </c>
      <c r="D2049" s="38">
        <f t="shared" si="190"/>
        <v>1</v>
      </c>
      <c r="E2049" s="39">
        <f t="shared" si="191"/>
        <v>0</v>
      </c>
      <c r="M2049" s="8" t="str">
        <f>VLOOKUP(MONTH($J2049),Lookup!$A$2:$B$13,2,0)&amp;" "&amp;YEAR($J2049)</f>
        <v>Jan 1900</v>
      </c>
      <c r="N2049" s="34" t="str">
        <f t="shared" si="186"/>
        <v>1/1/9999</v>
      </c>
      <c r="O2049" s="8" t="str">
        <f>IF(ISERROR(VLOOKUP($I2049,Lookup!$H$2:$I$11,2,0)),"",VLOOKUP($I2049,Lookup!$H$2:$I$11,2,0))</f>
        <v/>
      </c>
      <c r="P2049" s="8">
        <f>COUNTIF(J$4:J2049,J2049)</f>
        <v>0</v>
      </c>
      <c r="Q2049" s="8">
        <f>COUNTIF(K$4:K2049,K2049)</f>
        <v>1</v>
      </c>
    </row>
    <row r="2050" spans="1:17" x14ac:dyDescent="0.25">
      <c r="A2050" s="35">
        <f t="shared" si="187"/>
        <v>0</v>
      </c>
      <c r="B2050" s="8">
        <f t="shared" si="188"/>
        <v>0</v>
      </c>
      <c r="C2050" s="8">
        <f t="shared" si="189"/>
        <v>0</v>
      </c>
      <c r="D2050" s="38">
        <f t="shared" si="190"/>
        <v>1</v>
      </c>
      <c r="E2050" s="39">
        <f t="shared" si="191"/>
        <v>0</v>
      </c>
      <c r="M2050" s="8" t="str">
        <f>VLOOKUP(MONTH($J2050),Lookup!$A$2:$B$13,2,0)&amp;" "&amp;YEAR($J2050)</f>
        <v>Jan 1900</v>
      </c>
      <c r="N2050" s="34" t="str">
        <f t="shared" si="186"/>
        <v>1/1/9999</v>
      </c>
      <c r="O2050" s="8" t="str">
        <f>IF(ISERROR(VLOOKUP($I2050,Lookup!$H$2:$I$11,2,0)),"",VLOOKUP($I2050,Lookup!$H$2:$I$11,2,0))</f>
        <v/>
      </c>
      <c r="P2050" s="8">
        <f>COUNTIF(J$4:J2050,J2050)</f>
        <v>0</v>
      </c>
      <c r="Q2050" s="8">
        <f>COUNTIF(K$4:K2050,K2050)</f>
        <v>1</v>
      </c>
    </row>
    <row r="2051" spans="1:17" x14ac:dyDescent="0.25">
      <c r="A2051" s="35">
        <f t="shared" si="187"/>
        <v>0</v>
      </c>
      <c r="B2051" s="8">
        <f t="shared" si="188"/>
        <v>0</v>
      </c>
      <c r="C2051" s="8">
        <f t="shared" si="189"/>
        <v>0</v>
      </c>
      <c r="D2051" s="38">
        <f t="shared" si="190"/>
        <v>1</v>
      </c>
      <c r="E2051" s="39">
        <f t="shared" si="191"/>
        <v>0</v>
      </c>
      <c r="M2051" s="8" t="str">
        <f>VLOOKUP(MONTH($J2051),Lookup!$A$2:$B$13,2,0)&amp;" "&amp;YEAR($J2051)</f>
        <v>Jan 1900</v>
      </c>
      <c r="N2051" s="34" t="str">
        <f t="shared" si="186"/>
        <v>1/1/9999</v>
      </c>
      <c r="O2051" s="8" t="str">
        <f>IF(ISERROR(VLOOKUP($I2051,Lookup!$H$2:$I$11,2,0)),"",VLOOKUP($I2051,Lookup!$H$2:$I$11,2,0))</f>
        <v/>
      </c>
      <c r="P2051" s="8">
        <f>COUNTIF(J$4:J2051,J2051)</f>
        <v>0</v>
      </c>
      <c r="Q2051" s="8">
        <f>COUNTIF(K$4:K2051,K2051)</f>
        <v>1</v>
      </c>
    </row>
    <row r="2052" spans="1:17" x14ac:dyDescent="0.25">
      <c r="A2052" s="35">
        <f t="shared" si="187"/>
        <v>0</v>
      </c>
      <c r="B2052" s="8">
        <f t="shared" si="188"/>
        <v>0</v>
      </c>
      <c r="C2052" s="8">
        <f t="shared" si="189"/>
        <v>0</v>
      </c>
      <c r="D2052" s="38">
        <f t="shared" si="190"/>
        <v>1</v>
      </c>
      <c r="E2052" s="39">
        <f t="shared" si="191"/>
        <v>0</v>
      </c>
      <c r="M2052" s="8" t="str">
        <f>VLOOKUP(MONTH($J2052),Lookup!$A$2:$B$13,2,0)&amp;" "&amp;YEAR($J2052)</f>
        <v>Jan 1900</v>
      </c>
      <c r="N2052" s="34" t="str">
        <f t="shared" ref="N2052:N2115" si="192">IF(ISBLANK($J2052),"1/1/9999",J2052)</f>
        <v>1/1/9999</v>
      </c>
      <c r="O2052" s="8" t="str">
        <f>IF(ISERROR(VLOOKUP($I2052,Lookup!$H$2:$I$11,2,0)),"",VLOOKUP($I2052,Lookup!$H$2:$I$11,2,0))</f>
        <v/>
      </c>
      <c r="P2052" s="8">
        <f>COUNTIF(J$4:J2052,J2052)</f>
        <v>0</v>
      </c>
      <c r="Q2052" s="8">
        <f>COUNTIF(K$4:K2052,K2052)</f>
        <v>1</v>
      </c>
    </row>
    <row r="2053" spans="1:17" x14ac:dyDescent="0.25">
      <c r="A2053" s="35">
        <f t="shared" ref="A2053:A2116" si="193">K2053</f>
        <v>0</v>
      </c>
      <c r="B2053" s="8">
        <f t="shared" ref="B2053:B2116" si="194">J2053</f>
        <v>0</v>
      </c>
      <c r="C2053" s="8">
        <f t="shared" ref="C2053:C2116" si="195">L2053</f>
        <v>0</v>
      </c>
      <c r="D2053" s="38">
        <f t="shared" ref="D2053:D2116" si="196">SUM(A2053:C2053)+SUM(O2053:Q2053)</f>
        <v>1</v>
      </c>
      <c r="E2053" s="39">
        <f t="shared" ref="E2053:E2116" si="197">IF($D2053="","",COUNTIFS($F$4:$F$5000,$F2053,$D$4:$D$5000,"&gt;"&amp;$D2053))</f>
        <v>0</v>
      </c>
      <c r="M2053" s="8" t="str">
        <f>VLOOKUP(MONTH($J2053),Lookup!$A$2:$B$13,2,0)&amp;" "&amp;YEAR($J2053)</f>
        <v>Jan 1900</v>
      </c>
      <c r="N2053" s="34" t="str">
        <f t="shared" si="192"/>
        <v>1/1/9999</v>
      </c>
      <c r="O2053" s="8" t="str">
        <f>IF(ISERROR(VLOOKUP($I2053,Lookup!$H$2:$I$11,2,0)),"",VLOOKUP($I2053,Lookup!$H$2:$I$11,2,0))</f>
        <v/>
      </c>
      <c r="P2053" s="8">
        <f>COUNTIF(J$4:J2053,J2053)</f>
        <v>0</v>
      </c>
      <c r="Q2053" s="8">
        <f>COUNTIF(K$4:K2053,K2053)</f>
        <v>1</v>
      </c>
    </row>
    <row r="2054" spans="1:17" x14ac:dyDescent="0.25">
      <c r="A2054" s="35">
        <f t="shared" si="193"/>
        <v>0</v>
      </c>
      <c r="B2054" s="8">
        <f t="shared" si="194"/>
        <v>0</v>
      </c>
      <c r="C2054" s="8">
        <f t="shared" si="195"/>
        <v>0</v>
      </c>
      <c r="D2054" s="38">
        <f t="shared" si="196"/>
        <v>1</v>
      </c>
      <c r="E2054" s="39">
        <f t="shared" si="197"/>
        <v>0</v>
      </c>
      <c r="M2054" s="8" t="str">
        <f>VLOOKUP(MONTH($J2054),Lookup!$A$2:$B$13,2,0)&amp;" "&amp;YEAR($J2054)</f>
        <v>Jan 1900</v>
      </c>
      <c r="N2054" s="34" t="str">
        <f t="shared" si="192"/>
        <v>1/1/9999</v>
      </c>
      <c r="O2054" s="8" t="str">
        <f>IF(ISERROR(VLOOKUP($I2054,Lookup!$H$2:$I$11,2,0)),"",VLOOKUP($I2054,Lookup!$H$2:$I$11,2,0))</f>
        <v/>
      </c>
      <c r="P2054" s="8">
        <f>COUNTIF(J$4:J2054,J2054)</f>
        <v>0</v>
      </c>
      <c r="Q2054" s="8">
        <f>COUNTIF(K$4:K2054,K2054)</f>
        <v>1</v>
      </c>
    </row>
    <row r="2055" spans="1:17" x14ac:dyDescent="0.25">
      <c r="A2055" s="35">
        <f t="shared" si="193"/>
        <v>0</v>
      </c>
      <c r="B2055" s="8">
        <f t="shared" si="194"/>
        <v>0</v>
      </c>
      <c r="C2055" s="8">
        <f t="shared" si="195"/>
        <v>0</v>
      </c>
      <c r="D2055" s="38">
        <f t="shared" si="196"/>
        <v>1</v>
      </c>
      <c r="E2055" s="39">
        <f t="shared" si="197"/>
        <v>0</v>
      </c>
      <c r="M2055" s="8" t="str">
        <f>VLOOKUP(MONTH($J2055),Lookup!$A$2:$B$13,2,0)&amp;" "&amp;YEAR($J2055)</f>
        <v>Jan 1900</v>
      </c>
      <c r="N2055" s="34" t="str">
        <f t="shared" si="192"/>
        <v>1/1/9999</v>
      </c>
      <c r="O2055" s="8" t="str">
        <f>IF(ISERROR(VLOOKUP($I2055,Lookup!$H$2:$I$11,2,0)),"",VLOOKUP($I2055,Lookup!$H$2:$I$11,2,0))</f>
        <v/>
      </c>
      <c r="P2055" s="8">
        <f>COUNTIF(J$4:J2055,J2055)</f>
        <v>0</v>
      </c>
      <c r="Q2055" s="8">
        <f>COUNTIF(K$4:K2055,K2055)</f>
        <v>1</v>
      </c>
    </row>
    <row r="2056" spans="1:17" x14ac:dyDescent="0.25">
      <c r="A2056" s="35">
        <f t="shared" si="193"/>
        <v>0</v>
      </c>
      <c r="B2056" s="8">
        <f t="shared" si="194"/>
        <v>0</v>
      </c>
      <c r="C2056" s="8">
        <f t="shared" si="195"/>
        <v>0</v>
      </c>
      <c r="D2056" s="38">
        <f t="shared" si="196"/>
        <v>1</v>
      </c>
      <c r="E2056" s="39">
        <f t="shared" si="197"/>
        <v>0</v>
      </c>
      <c r="M2056" s="8" t="str">
        <f>VLOOKUP(MONTH($J2056),Lookup!$A$2:$B$13,2,0)&amp;" "&amp;YEAR($J2056)</f>
        <v>Jan 1900</v>
      </c>
      <c r="N2056" s="34" t="str">
        <f t="shared" si="192"/>
        <v>1/1/9999</v>
      </c>
      <c r="O2056" s="8" t="str">
        <f>IF(ISERROR(VLOOKUP($I2056,Lookup!$H$2:$I$11,2,0)),"",VLOOKUP($I2056,Lookup!$H$2:$I$11,2,0))</f>
        <v/>
      </c>
      <c r="P2056" s="8">
        <f>COUNTIF(J$4:J2056,J2056)</f>
        <v>0</v>
      </c>
      <c r="Q2056" s="8">
        <f>COUNTIF(K$4:K2056,K2056)</f>
        <v>1</v>
      </c>
    </row>
    <row r="2057" spans="1:17" x14ac:dyDescent="0.25">
      <c r="A2057" s="35">
        <f t="shared" si="193"/>
        <v>0</v>
      </c>
      <c r="B2057" s="8">
        <f t="shared" si="194"/>
        <v>0</v>
      </c>
      <c r="C2057" s="8">
        <f t="shared" si="195"/>
        <v>0</v>
      </c>
      <c r="D2057" s="38">
        <f t="shared" si="196"/>
        <v>1</v>
      </c>
      <c r="E2057" s="39">
        <f t="shared" si="197"/>
        <v>0</v>
      </c>
      <c r="M2057" s="8" t="str">
        <f>VLOOKUP(MONTH($J2057),Lookup!$A$2:$B$13,2,0)&amp;" "&amp;YEAR($J2057)</f>
        <v>Jan 1900</v>
      </c>
      <c r="N2057" s="34" t="str">
        <f t="shared" si="192"/>
        <v>1/1/9999</v>
      </c>
      <c r="O2057" s="8" t="str">
        <f>IF(ISERROR(VLOOKUP($I2057,Lookup!$H$2:$I$11,2,0)),"",VLOOKUP($I2057,Lookup!$H$2:$I$11,2,0))</f>
        <v/>
      </c>
      <c r="P2057" s="8">
        <f>COUNTIF(J$4:J2057,J2057)</f>
        <v>0</v>
      </c>
      <c r="Q2057" s="8">
        <f>COUNTIF(K$4:K2057,K2057)</f>
        <v>1</v>
      </c>
    </row>
    <row r="2058" spans="1:17" x14ac:dyDescent="0.25">
      <c r="A2058" s="35">
        <f t="shared" si="193"/>
        <v>0</v>
      </c>
      <c r="B2058" s="8">
        <f t="shared" si="194"/>
        <v>0</v>
      </c>
      <c r="C2058" s="8">
        <f t="shared" si="195"/>
        <v>0</v>
      </c>
      <c r="D2058" s="38">
        <f t="shared" si="196"/>
        <v>1</v>
      </c>
      <c r="E2058" s="39">
        <f t="shared" si="197"/>
        <v>0</v>
      </c>
      <c r="M2058" s="8" t="str">
        <f>VLOOKUP(MONTH($J2058),Lookup!$A$2:$B$13,2,0)&amp;" "&amp;YEAR($J2058)</f>
        <v>Jan 1900</v>
      </c>
      <c r="N2058" s="34" t="str">
        <f t="shared" si="192"/>
        <v>1/1/9999</v>
      </c>
      <c r="O2058" s="8" t="str">
        <f>IF(ISERROR(VLOOKUP($I2058,Lookup!$H$2:$I$11,2,0)),"",VLOOKUP($I2058,Lookup!$H$2:$I$11,2,0))</f>
        <v/>
      </c>
      <c r="P2058" s="8">
        <f>COUNTIF(J$4:J2058,J2058)</f>
        <v>0</v>
      </c>
      <c r="Q2058" s="8">
        <f>COUNTIF(K$4:K2058,K2058)</f>
        <v>1</v>
      </c>
    </row>
    <row r="2059" spans="1:17" x14ac:dyDescent="0.25">
      <c r="A2059" s="35">
        <f t="shared" si="193"/>
        <v>0</v>
      </c>
      <c r="B2059" s="8">
        <f t="shared" si="194"/>
        <v>0</v>
      </c>
      <c r="C2059" s="8">
        <f t="shared" si="195"/>
        <v>0</v>
      </c>
      <c r="D2059" s="38">
        <f t="shared" si="196"/>
        <v>1</v>
      </c>
      <c r="E2059" s="39">
        <f t="shared" si="197"/>
        <v>0</v>
      </c>
      <c r="M2059" s="8" t="str">
        <f>VLOOKUP(MONTH($J2059),Lookup!$A$2:$B$13,2,0)&amp;" "&amp;YEAR($J2059)</f>
        <v>Jan 1900</v>
      </c>
      <c r="N2059" s="34" t="str">
        <f t="shared" si="192"/>
        <v>1/1/9999</v>
      </c>
      <c r="O2059" s="8" t="str">
        <f>IF(ISERROR(VLOOKUP($I2059,Lookup!$H$2:$I$11,2,0)),"",VLOOKUP($I2059,Lookup!$H$2:$I$11,2,0))</f>
        <v/>
      </c>
      <c r="P2059" s="8">
        <f>COUNTIF(J$4:J2059,J2059)</f>
        <v>0</v>
      </c>
      <c r="Q2059" s="8">
        <f>COUNTIF(K$4:K2059,K2059)</f>
        <v>1</v>
      </c>
    </row>
    <row r="2060" spans="1:17" x14ac:dyDescent="0.25">
      <c r="A2060" s="35">
        <f t="shared" si="193"/>
        <v>0</v>
      </c>
      <c r="B2060" s="8">
        <f t="shared" si="194"/>
        <v>0</v>
      </c>
      <c r="C2060" s="8">
        <f t="shared" si="195"/>
        <v>0</v>
      </c>
      <c r="D2060" s="38">
        <f t="shared" si="196"/>
        <v>1</v>
      </c>
      <c r="E2060" s="39">
        <f t="shared" si="197"/>
        <v>0</v>
      </c>
      <c r="M2060" s="8" t="str">
        <f>VLOOKUP(MONTH($J2060),Lookup!$A$2:$B$13,2,0)&amp;" "&amp;YEAR($J2060)</f>
        <v>Jan 1900</v>
      </c>
      <c r="N2060" s="34" t="str">
        <f t="shared" si="192"/>
        <v>1/1/9999</v>
      </c>
      <c r="O2060" s="8" t="str">
        <f>IF(ISERROR(VLOOKUP($I2060,Lookup!$H$2:$I$11,2,0)),"",VLOOKUP($I2060,Lookup!$H$2:$I$11,2,0))</f>
        <v/>
      </c>
      <c r="P2060" s="8">
        <f>COUNTIF(J$4:J2060,J2060)</f>
        <v>0</v>
      </c>
      <c r="Q2060" s="8">
        <f>COUNTIF(K$4:K2060,K2060)</f>
        <v>1</v>
      </c>
    </row>
    <row r="2061" spans="1:17" x14ac:dyDescent="0.25">
      <c r="A2061" s="35">
        <f t="shared" si="193"/>
        <v>0</v>
      </c>
      <c r="B2061" s="8">
        <f t="shared" si="194"/>
        <v>0</v>
      </c>
      <c r="C2061" s="8">
        <f t="shared" si="195"/>
        <v>0</v>
      </c>
      <c r="D2061" s="38">
        <f t="shared" si="196"/>
        <v>1</v>
      </c>
      <c r="E2061" s="39">
        <f t="shared" si="197"/>
        <v>0</v>
      </c>
      <c r="M2061" s="8" t="str">
        <f>VLOOKUP(MONTH($J2061),Lookup!$A$2:$B$13,2,0)&amp;" "&amp;YEAR($J2061)</f>
        <v>Jan 1900</v>
      </c>
      <c r="N2061" s="34" t="str">
        <f t="shared" si="192"/>
        <v>1/1/9999</v>
      </c>
      <c r="O2061" s="8" t="str">
        <f>IF(ISERROR(VLOOKUP($I2061,Lookup!$H$2:$I$11,2,0)),"",VLOOKUP($I2061,Lookup!$H$2:$I$11,2,0))</f>
        <v/>
      </c>
      <c r="P2061" s="8">
        <f>COUNTIF(J$4:J2061,J2061)</f>
        <v>0</v>
      </c>
      <c r="Q2061" s="8">
        <f>COUNTIF(K$4:K2061,K2061)</f>
        <v>1</v>
      </c>
    </row>
    <row r="2062" spans="1:17" x14ac:dyDescent="0.25">
      <c r="A2062" s="35">
        <f t="shared" si="193"/>
        <v>0</v>
      </c>
      <c r="B2062" s="8">
        <f t="shared" si="194"/>
        <v>0</v>
      </c>
      <c r="C2062" s="8">
        <f t="shared" si="195"/>
        <v>0</v>
      </c>
      <c r="D2062" s="38">
        <f t="shared" si="196"/>
        <v>1</v>
      </c>
      <c r="E2062" s="39">
        <f t="shared" si="197"/>
        <v>0</v>
      </c>
      <c r="M2062" s="8" t="str">
        <f>VLOOKUP(MONTH($J2062),Lookup!$A$2:$B$13,2,0)&amp;" "&amp;YEAR($J2062)</f>
        <v>Jan 1900</v>
      </c>
      <c r="N2062" s="34" t="str">
        <f t="shared" si="192"/>
        <v>1/1/9999</v>
      </c>
      <c r="O2062" s="8" t="str">
        <f>IF(ISERROR(VLOOKUP($I2062,Lookup!$H$2:$I$11,2,0)),"",VLOOKUP($I2062,Lookup!$H$2:$I$11,2,0))</f>
        <v/>
      </c>
      <c r="P2062" s="8">
        <f>COUNTIF(J$4:J2062,J2062)</f>
        <v>0</v>
      </c>
      <c r="Q2062" s="8">
        <f>COUNTIF(K$4:K2062,K2062)</f>
        <v>1</v>
      </c>
    </row>
    <row r="2063" spans="1:17" x14ac:dyDescent="0.25">
      <c r="A2063" s="35">
        <f t="shared" si="193"/>
        <v>0</v>
      </c>
      <c r="B2063" s="8">
        <f t="shared" si="194"/>
        <v>0</v>
      </c>
      <c r="C2063" s="8">
        <f t="shared" si="195"/>
        <v>0</v>
      </c>
      <c r="D2063" s="38">
        <f t="shared" si="196"/>
        <v>1</v>
      </c>
      <c r="E2063" s="39">
        <f t="shared" si="197"/>
        <v>0</v>
      </c>
      <c r="M2063" s="8" t="str">
        <f>VLOOKUP(MONTH($J2063),Lookup!$A$2:$B$13,2,0)&amp;" "&amp;YEAR($J2063)</f>
        <v>Jan 1900</v>
      </c>
      <c r="N2063" s="34" t="str">
        <f t="shared" si="192"/>
        <v>1/1/9999</v>
      </c>
      <c r="O2063" s="8" t="str">
        <f>IF(ISERROR(VLOOKUP($I2063,Lookup!$H$2:$I$11,2,0)),"",VLOOKUP($I2063,Lookup!$H$2:$I$11,2,0))</f>
        <v/>
      </c>
      <c r="P2063" s="8">
        <f>COUNTIF(J$4:J2063,J2063)</f>
        <v>0</v>
      </c>
      <c r="Q2063" s="8">
        <f>COUNTIF(K$4:K2063,K2063)</f>
        <v>1</v>
      </c>
    </row>
    <row r="2064" spans="1:17" x14ac:dyDescent="0.25">
      <c r="A2064" s="35">
        <f t="shared" si="193"/>
        <v>0</v>
      </c>
      <c r="B2064" s="8">
        <f t="shared" si="194"/>
        <v>0</v>
      </c>
      <c r="C2064" s="8">
        <f t="shared" si="195"/>
        <v>0</v>
      </c>
      <c r="D2064" s="38">
        <f t="shared" si="196"/>
        <v>1</v>
      </c>
      <c r="E2064" s="39">
        <f t="shared" si="197"/>
        <v>0</v>
      </c>
      <c r="M2064" s="8" t="str">
        <f>VLOOKUP(MONTH($J2064),Lookup!$A$2:$B$13,2,0)&amp;" "&amp;YEAR($J2064)</f>
        <v>Jan 1900</v>
      </c>
      <c r="N2064" s="34" t="str">
        <f t="shared" si="192"/>
        <v>1/1/9999</v>
      </c>
      <c r="O2064" s="8" t="str">
        <f>IF(ISERROR(VLOOKUP($I2064,Lookup!$H$2:$I$11,2,0)),"",VLOOKUP($I2064,Lookup!$H$2:$I$11,2,0))</f>
        <v/>
      </c>
      <c r="P2064" s="8">
        <f>COUNTIF(J$4:J2064,J2064)</f>
        <v>0</v>
      </c>
      <c r="Q2064" s="8">
        <f>COUNTIF(K$4:K2064,K2064)</f>
        <v>1</v>
      </c>
    </row>
    <row r="2065" spans="1:17" x14ac:dyDescent="0.25">
      <c r="A2065" s="35">
        <f t="shared" si="193"/>
        <v>0</v>
      </c>
      <c r="B2065" s="8">
        <f t="shared" si="194"/>
        <v>0</v>
      </c>
      <c r="C2065" s="8">
        <f t="shared" si="195"/>
        <v>0</v>
      </c>
      <c r="D2065" s="38">
        <f t="shared" si="196"/>
        <v>1</v>
      </c>
      <c r="E2065" s="39">
        <f t="shared" si="197"/>
        <v>0</v>
      </c>
      <c r="M2065" s="8" t="str">
        <f>VLOOKUP(MONTH($J2065),Lookup!$A$2:$B$13,2,0)&amp;" "&amp;YEAR($J2065)</f>
        <v>Jan 1900</v>
      </c>
      <c r="N2065" s="34" t="str">
        <f t="shared" si="192"/>
        <v>1/1/9999</v>
      </c>
      <c r="O2065" s="8" t="str">
        <f>IF(ISERROR(VLOOKUP($I2065,Lookup!$H$2:$I$11,2,0)),"",VLOOKUP($I2065,Lookup!$H$2:$I$11,2,0))</f>
        <v/>
      </c>
      <c r="P2065" s="8">
        <f>COUNTIF(J$4:J2065,J2065)</f>
        <v>0</v>
      </c>
      <c r="Q2065" s="8">
        <f>COUNTIF(K$4:K2065,K2065)</f>
        <v>1</v>
      </c>
    </row>
    <row r="2066" spans="1:17" x14ac:dyDescent="0.25">
      <c r="A2066" s="35">
        <f t="shared" si="193"/>
        <v>0</v>
      </c>
      <c r="B2066" s="8">
        <f t="shared" si="194"/>
        <v>0</v>
      </c>
      <c r="C2066" s="8">
        <f t="shared" si="195"/>
        <v>0</v>
      </c>
      <c r="D2066" s="38">
        <f t="shared" si="196"/>
        <v>1</v>
      </c>
      <c r="E2066" s="39">
        <f t="shared" si="197"/>
        <v>0</v>
      </c>
      <c r="M2066" s="8" t="str">
        <f>VLOOKUP(MONTH($J2066),Lookup!$A$2:$B$13,2,0)&amp;" "&amp;YEAR($J2066)</f>
        <v>Jan 1900</v>
      </c>
      <c r="N2066" s="34" t="str">
        <f t="shared" si="192"/>
        <v>1/1/9999</v>
      </c>
      <c r="O2066" s="8" t="str">
        <f>IF(ISERROR(VLOOKUP($I2066,Lookup!$H$2:$I$11,2,0)),"",VLOOKUP($I2066,Lookup!$H$2:$I$11,2,0))</f>
        <v/>
      </c>
      <c r="P2066" s="8">
        <f>COUNTIF(J$4:J2066,J2066)</f>
        <v>0</v>
      </c>
      <c r="Q2066" s="8">
        <f>COUNTIF(K$4:K2066,K2066)</f>
        <v>1</v>
      </c>
    </row>
    <row r="2067" spans="1:17" x14ac:dyDescent="0.25">
      <c r="A2067" s="35">
        <f t="shared" si="193"/>
        <v>0</v>
      </c>
      <c r="B2067" s="8">
        <f t="shared" si="194"/>
        <v>0</v>
      </c>
      <c r="C2067" s="8">
        <f t="shared" si="195"/>
        <v>0</v>
      </c>
      <c r="D2067" s="38">
        <f t="shared" si="196"/>
        <v>1</v>
      </c>
      <c r="E2067" s="39">
        <f t="shared" si="197"/>
        <v>0</v>
      </c>
      <c r="M2067" s="8" t="str">
        <f>VLOOKUP(MONTH($J2067),Lookup!$A$2:$B$13,2,0)&amp;" "&amp;YEAR($J2067)</f>
        <v>Jan 1900</v>
      </c>
      <c r="N2067" s="34" t="str">
        <f t="shared" si="192"/>
        <v>1/1/9999</v>
      </c>
      <c r="O2067" s="8" t="str">
        <f>IF(ISERROR(VLOOKUP($I2067,Lookup!$H$2:$I$11,2,0)),"",VLOOKUP($I2067,Lookup!$H$2:$I$11,2,0))</f>
        <v/>
      </c>
      <c r="P2067" s="8">
        <f>COUNTIF(J$4:J2067,J2067)</f>
        <v>0</v>
      </c>
      <c r="Q2067" s="8">
        <f>COUNTIF(K$4:K2067,K2067)</f>
        <v>1</v>
      </c>
    </row>
    <row r="2068" spans="1:17" x14ac:dyDescent="0.25">
      <c r="A2068" s="35">
        <f t="shared" si="193"/>
        <v>0</v>
      </c>
      <c r="B2068" s="8">
        <f t="shared" si="194"/>
        <v>0</v>
      </c>
      <c r="C2068" s="8">
        <f t="shared" si="195"/>
        <v>0</v>
      </c>
      <c r="D2068" s="38">
        <f t="shared" si="196"/>
        <v>1</v>
      </c>
      <c r="E2068" s="39">
        <f t="shared" si="197"/>
        <v>0</v>
      </c>
      <c r="M2068" s="8" t="str">
        <f>VLOOKUP(MONTH($J2068),Lookup!$A$2:$B$13,2,0)&amp;" "&amp;YEAR($J2068)</f>
        <v>Jan 1900</v>
      </c>
      <c r="N2068" s="34" t="str">
        <f t="shared" si="192"/>
        <v>1/1/9999</v>
      </c>
      <c r="O2068" s="8" t="str">
        <f>IF(ISERROR(VLOOKUP($I2068,Lookup!$H$2:$I$11,2,0)),"",VLOOKUP($I2068,Lookup!$H$2:$I$11,2,0))</f>
        <v/>
      </c>
      <c r="P2068" s="8">
        <f>COUNTIF(J$4:J2068,J2068)</f>
        <v>0</v>
      </c>
      <c r="Q2068" s="8">
        <f>COUNTIF(K$4:K2068,K2068)</f>
        <v>1</v>
      </c>
    </row>
    <row r="2069" spans="1:17" x14ac:dyDescent="0.25">
      <c r="A2069" s="35">
        <f t="shared" si="193"/>
        <v>0</v>
      </c>
      <c r="B2069" s="8">
        <f t="shared" si="194"/>
        <v>0</v>
      </c>
      <c r="C2069" s="8">
        <f t="shared" si="195"/>
        <v>0</v>
      </c>
      <c r="D2069" s="38">
        <f t="shared" si="196"/>
        <v>1</v>
      </c>
      <c r="E2069" s="39">
        <f t="shared" si="197"/>
        <v>0</v>
      </c>
      <c r="M2069" s="8" t="str">
        <f>VLOOKUP(MONTH($J2069),Lookup!$A$2:$B$13,2,0)&amp;" "&amp;YEAR($J2069)</f>
        <v>Jan 1900</v>
      </c>
      <c r="N2069" s="34" t="str">
        <f t="shared" si="192"/>
        <v>1/1/9999</v>
      </c>
      <c r="O2069" s="8" t="str">
        <f>IF(ISERROR(VLOOKUP($I2069,Lookup!$H$2:$I$11,2,0)),"",VLOOKUP($I2069,Lookup!$H$2:$I$11,2,0))</f>
        <v/>
      </c>
      <c r="P2069" s="8">
        <f>COUNTIF(J$4:J2069,J2069)</f>
        <v>0</v>
      </c>
      <c r="Q2069" s="8">
        <f>COUNTIF(K$4:K2069,K2069)</f>
        <v>1</v>
      </c>
    </row>
    <row r="2070" spans="1:17" x14ac:dyDescent="0.25">
      <c r="A2070" s="35">
        <f t="shared" si="193"/>
        <v>0</v>
      </c>
      <c r="B2070" s="8">
        <f t="shared" si="194"/>
        <v>0</v>
      </c>
      <c r="C2070" s="8">
        <f t="shared" si="195"/>
        <v>0</v>
      </c>
      <c r="D2070" s="38">
        <f t="shared" si="196"/>
        <v>1</v>
      </c>
      <c r="E2070" s="39">
        <f t="shared" si="197"/>
        <v>0</v>
      </c>
      <c r="M2070" s="8" t="str">
        <f>VLOOKUP(MONTH($J2070),Lookup!$A$2:$B$13,2,0)&amp;" "&amp;YEAR($J2070)</f>
        <v>Jan 1900</v>
      </c>
      <c r="N2070" s="34" t="str">
        <f t="shared" si="192"/>
        <v>1/1/9999</v>
      </c>
      <c r="O2070" s="8" t="str">
        <f>IF(ISERROR(VLOOKUP($I2070,Lookup!$H$2:$I$11,2,0)),"",VLOOKUP($I2070,Lookup!$H$2:$I$11,2,0))</f>
        <v/>
      </c>
      <c r="P2070" s="8">
        <f>COUNTIF(J$4:J2070,J2070)</f>
        <v>0</v>
      </c>
      <c r="Q2070" s="8">
        <f>COUNTIF(K$4:K2070,K2070)</f>
        <v>1</v>
      </c>
    </row>
    <row r="2071" spans="1:17" x14ac:dyDescent="0.25">
      <c r="A2071" s="35">
        <f t="shared" si="193"/>
        <v>0</v>
      </c>
      <c r="B2071" s="8">
        <f t="shared" si="194"/>
        <v>0</v>
      </c>
      <c r="C2071" s="8">
        <f t="shared" si="195"/>
        <v>0</v>
      </c>
      <c r="D2071" s="38">
        <f t="shared" si="196"/>
        <v>1</v>
      </c>
      <c r="E2071" s="39">
        <f t="shared" si="197"/>
        <v>0</v>
      </c>
      <c r="M2071" s="8" t="str">
        <f>VLOOKUP(MONTH($J2071),Lookup!$A$2:$B$13,2,0)&amp;" "&amp;YEAR($J2071)</f>
        <v>Jan 1900</v>
      </c>
      <c r="N2071" s="34" t="str">
        <f t="shared" si="192"/>
        <v>1/1/9999</v>
      </c>
      <c r="O2071" s="8" t="str">
        <f>IF(ISERROR(VLOOKUP($I2071,Lookup!$H$2:$I$11,2,0)),"",VLOOKUP($I2071,Lookup!$H$2:$I$11,2,0))</f>
        <v/>
      </c>
      <c r="P2071" s="8">
        <f>COUNTIF(J$4:J2071,J2071)</f>
        <v>0</v>
      </c>
      <c r="Q2071" s="8">
        <f>COUNTIF(K$4:K2071,K2071)</f>
        <v>1</v>
      </c>
    </row>
    <row r="2072" spans="1:17" x14ac:dyDescent="0.25">
      <c r="A2072" s="35">
        <f t="shared" si="193"/>
        <v>0</v>
      </c>
      <c r="B2072" s="8">
        <f t="shared" si="194"/>
        <v>0</v>
      </c>
      <c r="C2072" s="8">
        <f t="shared" si="195"/>
        <v>0</v>
      </c>
      <c r="D2072" s="38">
        <f t="shared" si="196"/>
        <v>1</v>
      </c>
      <c r="E2072" s="39">
        <f t="shared" si="197"/>
        <v>0</v>
      </c>
      <c r="M2072" s="8" t="str">
        <f>VLOOKUP(MONTH($J2072),Lookup!$A$2:$B$13,2,0)&amp;" "&amp;YEAR($J2072)</f>
        <v>Jan 1900</v>
      </c>
      <c r="N2072" s="34" t="str">
        <f t="shared" si="192"/>
        <v>1/1/9999</v>
      </c>
      <c r="O2072" s="8" t="str">
        <f>IF(ISERROR(VLOOKUP($I2072,Lookup!$H$2:$I$11,2,0)),"",VLOOKUP($I2072,Lookup!$H$2:$I$11,2,0))</f>
        <v/>
      </c>
      <c r="P2072" s="8">
        <f>COUNTIF(J$4:J2072,J2072)</f>
        <v>0</v>
      </c>
      <c r="Q2072" s="8">
        <f>COUNTIF(K$4:K2072,K2072)</f>
        <v>1</v>
      </c>
    </row>
    <row r="2073" spans="1:17" x14ac:dyDescent="0.25">
      <c r="A2073" s="35">
        <f t="shared" si="193"/>
        <v>0</v>
      </c>
      <c r="B2073" s="8">
        <f t="shared" si="194"/>
        <v>0</v>
      </c>
      <c r="C2073" s="8">
        <f t="shared" si="195"/>
        <v>0</v>
      </c>
      <c r="D2073" s="38">
        <f t="shared" si="196"/>
        <v>1</v>
      </c>
      <c r="E2073" s="39">
        <f t="shared" si="197"/>
        <v>0</v>
      </c>
      <c r="M2073" s="8" t="str">
        <f>VLOOKUP(MONTH($J2073),Lookup!$A$2:$B$13,2,0)&amp;" "&amp;YEAR($J2073)</f>
        <v>Jan 1900</v>
      </c>
      <c r="N2073" s="34" t="str">
        <f t="shared" si="192"/>
        <v>1/1/9999</v>
      </c>
      <c r="O2073" s="8" t="str">
        <f>IF(ISERROR(VLOOKUP($I2073,Lookup!$H$2:$I$11,2,0)),"",VLOOKUP($I2073,Lookup!$H$2:$I$11,2,0))</f>
        <v/>
      </c>
      <c r="P2073" s="8">
        <f>COUNTIF(J$4:J2073,J2073)</f>
        <v>0</v>
      </c>
      <c r="Q2073" s="8">
        <f>COUNTIF(K$4:K2073,K2073)</f>
        <v>1</v>
      </c>
    </row>
    <row r="2074" spans="1:17" x14ac:dyDescent="0.25">
      <c r="A2074" s="35">
        <f t="shared" si="193"/>
        <v>0</v>
      </c>
      <c r="B2074" s="8">
        <f t="shared" si="194"/>
        <v>0</v>
      </c>
      <c r="C2074" s="8">
        <f t="shared" si="195"/>
        <v>0</v>
      </c>
      <c r="D2074" s="38">
        <f t="shared" si="196"/>
        <v>1</v>
      </c>
      <c r="E2074" s="39">
        <f t="shared" si="197"/>
        <v>0</v>
      </c>
      <c r="M2074" s="8" t="str">
        <f>VLOOKUP(MONTH($J2074),Lookup!$A$2:$B$13,2,0)&amp;" "&amp;YEAR($J2074)</f>
        <v>Jan 1900</v>
      </c>
      <c r="N2074" s="34" t="str">
        <f t="shared" si="192"/>
        <v>1/1/9999</v>
      </c>
      <c r="O2074" s="8" t="str">
        <f>IF(ISERROR(VLOOKUP($I2074,Lookup!$H$2:$I$11,2,0)),"",VLOOKUP($I2074,Lookup!$H$2:$I$11,2,0))</f>
        <v/>
      </c>
      <c r="P2074" s="8">
        <f>COUNTIF(J$4:J2074,J2074)</f>
        <v>0</v>
      </c>
      <c r="Q2074" s="8">
        <f>COUNTIF(K$4:K2074,K2074)</f>
        <v>1</v>
      </c>
    </row>
    <row r="2075" spans="1:17" x14ac:dyDescent="0.25">
      <c r="A2075" s="35">
        <f t="shared" si="193"/>
        <v>0</v>
      </c>
      <c r="B2075" s="8">
        <f t="shared" si="194"/>
        <v>0</v>
      </c>
      <c r="C2075" s="8">
        <f t="shared" si="195"/>
        <v>0</v>
      </c>
      <c r="D2075" s="38">
        <f t="shared" si="196"/>
        <v>1</v>
      </c>
      <c r="E2075" s="39">
        <f t="shared" si="197"/>
        <v>0</v>
      </c>
      <c r="M2075" s="8" t="str">
        <f>VLOOKUP(MONTH($J2075),Lookup!$A$2:$B$13,2,0)&amp;" "&amp;YEAR($J2075)</f>
        <v>Jan 1900</v>
      </c>
      <c r="N2075" s="34" t="str">
        <f t="shared" si="192"/>
        <v>1/1/9999</v>
      </c>
      <c r="O2075" s="8" t="str">
        <f>IF(ISERROR(VLOOKUP($I2075,Lookup!$H$2:$I$11,2,0)),"",VLOOKUP($I2075,Lookup!$H$2:$I$11,2,0))</f>
        <v/>
      </c>
      <c r="P2075" s="8">
        <f>COUNTIF(J$4:J2075,J2075)</f>
        <v>0</v>
      </c>
      <c r="Q2075" s="8">
        <f>COUNTIF(K$4:K2075,K2075)</f>
        <v>1</v>
      </c>
    </row>
    <row r="2076" spans="1:17" x14ac:dyDescent="0.25">
      <c r="A2076" s="35">
        <f t="shared" si="193"/>
        <v>0</v>
      </c>
      <c r="B2076" s="8">
        <f t="shared" si="194"/>
        <v>0</v>
      </c>
      <c r="C2076" s="8">
        <f t="shared" si="195"/>
        <v>0</v>
      </c>
      <c r="D2076" s="38">
        <f t="shared" si="196"/>
        <v>1</v>
      </c>
      <c r="E2076" s="39">
        <f t="shared" si="197"/>
        <v>0</v>
      </c>
      <c r="M2076" s="8" t="str">
        <f>VLOOKUP(MONTH($J2076),Lookup!$A$2:$B$13,2,0)&amp;" "&amp;YEAR($J2076)</f>
        <v>Jan 1900</v>
      </c>
      <c r="N2076" s="34" t="str">
        <f t="shared" si="192"/>
        <v>1/1/9999</v>
      </c>
      <c r="O2076" s="8" t="str">
        <f>IF(ISERROR(VLOOKUP($I2076,Lookup!$H$2:$I$11,2,0)),"",VLOOKUP($I2076,Lookup!$H$2:$I$11,2,0))</f>
        <v/>
      </c>
      <c r="P2076" s="8">
        <f>COUNTIF(J$4:J2076,J2076)</f>
        <v>0</v>
      </c>
      <c r="Q2076" s="8">
        <f>COUNTIF(K$4:K2076,K2076)</f>
        <v>1</v>
      </c>
    </row>
    <row r="2077" spans="1:17" x14ac:dyDescent="0.25">
      <c r="A2077" s="35">
        <f t="shared" si="193"/>
        <v>0</v>
      </c>
      <c r="B2077" s="8">
        <f t="shared" si="194"/>
        <v>0</v>
      </c>
      <c r="C2077" s="8">
        <f t="shared" si="195"/>
        <v>0</v>
      </c>
      <c r="D2077" s="38">
        <f t="shared" si="196"/>
        <v>1</v>
      </c>
      <c r="E2077" s="39">
        <f t="shared" si="197"/>
        <v>0</v>
      </c>
      <c r="M2077" s="8" t="str">
        <f>VLOOKUP(MONTH($J2077),Lookup!$A$2:$B$13,2,0)&amp;" "&amp;YEAR($J2077)</f>
        <v>Jan 1900</v>
      </c>
      <c r="N2077" s="34" t="str">
        <f t="shared" si="192"/>
        <v>1/1/9999</v>
      </c>
      <c r="O2077" s="8" t="str">
        <f>IF(ISERROR(VLOOKUP($I2077,Lookup!$H$2:$I$11,2,0)),"",VLOOKUP($I2077,Lookup!$H$2:$I$11,2,0))</f>
        <v/>
      </c>
      <c r="P2077" s="8">
        <f>COUNTIF(J$4:J2077,J2077)</f>
        <v>0</v>
      </c>
      <c r="Q2077" s="8">
        <f>COUNTIF(K$4:K2077,K2077)</f>
        <v>1</v>
      </c>
    </row>
    <row r="2078" spans="1:17" x14ac:dyDescent="0.25">
      <c r="A2078" s="35">
        <f t="shared" si="193"/>
        <v>0</v>
      </c>
      <c r="B2078" s="8">
        <f t="shared" si="194"/>
        <v>0</v>
      </c>
      <c r="C2078" s="8">
        <f t="shared" si="195"/>
        <v>0</v>
      </c>
      <c r="D2078" s="38">
        <f t="shared" si="196"/>
        <v>1</v>
      </c>
      <c r="E2078" s="39">
        <f t="shared" si="197"/>
        <v>0</v>
      </c>
      <c r="M2078" s="8" t="str">
        <f>VLOOKUP(MONTH($J2078),Lookup!$A$2:$B$13,2,0)&amp;" "&amp;YEAR($J2078)</f>
        <v>Jan 1900</v>
      </c>
      <c r="N2078" s="34" t="str">
        <f t="shared" si="192"/>
        <v>1/1/9999</v>
      </c>
      <c r="O2078" s="8" t="str">
        <f>IF(ISERROR(VLOOKUP($I2078,Lookup!$H$2:$I$11,2,0)),"",VLOOKUP($I2078,Lookup!$H$2:$I$11,2,0))</f>
        <v/>
      </c>
      <c r="P2078" s="8">
        <f>COUNTIF(J$4:J2078,J2078)</f>
        <v>0</v>
      </c>
      <c r="Q2078" s="8">
        <f>COUNTIF(K$4:K2078,K2078)</f>
        <v>1</v>
      </c>
    </row>
    <row r="2079" spans="1:17" x14ac:dyDescent="0.25">
      <c r="A2079" s="35">
        <f t="shared" si="193"/>
        <v>0</v>
      </c>
      <c r="B2079" s="8">
        <f t="shared" si="194"/>
        <v>0</v>
      </c>
      <c r="C2079" s="8">
        <f t="shared" si="195"/>
        <v>0</v>
      </c>
      <c r="D2079" s="38">
        <f t="shared" si="196"/>
        <v>1</v>
      </c>
      <c r="E2079" s="39">
        <f t="shared" si="197"/>
        <v>0</v>
      </c>
      <c r="M2079" s="8" t="str">
        <f>VLOOKUP(MONTH($J2079),Lookup!$A$2:$B$13,2,0)&amp;" "&amp;YEAR($J2079)</f>
        <v>Jan 1900</v>
      </c>
      <c r="N2079" s="34" t="str">
        <f t="shared" si="192"/>
        <v>1/1/9999</v>
      </c>
      <c r="O2079" s="8" t="str">
        <f>IF(ISERROR(VLOOKUP($I2079,Lookup!$H$2:$I$11,2,0)),"",VLOOKUP($I2079,Lookup!$H$2:$I$11,2,0))</f>
        <v/>
      </c>
      <c r="P2079" s="8">
        <f>COUNTIF(J$4:J2079,J2079)</f>
        <v>0</v>
      </c>
      <c r="Q2079" s="8">
        <f>COUNTIF(K$4:K2079,K2079)</f>
        <v>1</v>
      </c>
    </row>
    <row r="2080" spans="1:17" x14ac:dyDescent="0.25">
      <c r="A2080" s="35">
        <f t="shared" si="193"/>
        <v>0</v>
      </c>
      <c r="B2080" s="8">
        <f t="shared" si="194"/>
        <v>0</v>
      </c>
      <c r="C2080" s="8">
        <f t="shared" si="195"/>
        <v>0</v>
      </c>
      <c r="D2080" s="38">
        <f t="shared" si="196"/>
        <v>1</v>
      </c>
      <c r="E2080" s="39">
        <f t="shared" si="197"/>
        <v>0</v>
      </c>
      <c r="M2080" s="8" t="str">
        <f>VLOOKUP(MONTH($J2080),Lookup!$A$2:$B$13,2,0)&amp;" "&amp;YEAR($J2080)</f>
        <v>Jan 1900</v>
      </c>
      <c r="N2080" s="34" t="str">
        <f t="shared" si="192"/>
        <v>1/1/9999</v>
      </c>
      <c r="O2080" s="8" t="str">
        <f>IF(ISERROR(VLOOKUP($I2080,Lookup!$H$2:$I$11,2,0)),"",VLOOKUP($I2080,Lookup!$H$2:$I$11,2,0))</f>
        <v/>
      </c>
      <c r="P2080" s="8">
        <f>COUNTIF(J$4:J2080,J2080)</f>
        <v>0</v>
      </c>
      <c r="Q2080" s="8">
        <f>COUNTIF(K$4:K2080,K2080)</f>
        <v>1</v>
      </c>
    </row>
    <row r="2081" spans="1:17" x14ac:dyDescent="0.25">
      <c r="A2081" s="35">
        <f t="shared" si="193"/>
        <v>0</v>
      </c>
      <c r="B2081" s="8">
        <f t="shared" si="194"/>
        <v>0</v>
      </c>
      <c r="C2081" s="8">
        <f t="shared" si="195"/>
        <v>0</v>
      </c>
      <c r="D2081" s="38">
        <f t="shared" si="196"/>
        <v>1</v>
      </c>
      <c r="E2081" s="39">
        <f t="shared" si="197"/>
        <v>0</v>
      </c>
      <c r="M2081" s="8" t="str">
        <f>VLOOKUP(MONTH($J2081),Lookup!$A$2:$B$13,2,0)&amp;" "&amp;YEAR($J2081)</f>
        <v>Jan 1900</v>
      </c>
      <c r="N2081" s="34" t="str">
        <f t="shared" si="192"/>
        <v>1/1/9999</v>
      </c>
      <c r="O2081" s="8" t="str">
        <f>IF(ISERROR(VLOOKUP($I2081,Lookup!$H$2:$I$11,2,0)),"",VLOOKUP($I2081,Lookup!$H$2:$I$11,2,0))</f>
        <v/>
      </c>
      <c r="P2081" s="8">
        <f>COUNTIF(J$4:J2081,J2081)</f>
        <v>0</v>
      </c>
      <c r="Q2081" s="8">
        <f>COUNTIF(K$4:K2081,K2081)</f>
        <v>1</v>
      </c>
    </row>
    <row r="2082" spans="1:17" x14ac:dyDescent="0.25">
      <c r="A2082" s="35">
        <f t="shared" si="193"/>
        <v>0</v>
      </c>
      <c r="B2082" s="8">
        <f t="shared" si="194"/>
        <v>0</v>
      </c>
      <c r="C2082" s="8">
        <f t="shared" si="195"/>
        <v>0</v>
      </c>
      <c r="D2082" s="38">
        <f t="shared" si="196"/>
        <v>1</v>
      </c>
      <c r="E2082" s="39">
        <f t="shared" si="197"/>
        <v>0</v>
      </c>
      <c r="M2082" s="8" t="str">
        <f>VLOOKUP(MONTH($J2082),Lookup!$A$2:$B$13,2,0)&amp;" "&amp;YEAR($J2082)</f>
        <v>Jan 1900</v>
      </c>
      <c r="N2082" s="34" t="str">
        <f t="shared" si="192"/>
        <v>1/1/9999</v>
      </c>
      <c r="O2082" s="8" t="str">
        <f>IF(ISERROR(VLOOKUP($I2082,Lookup!$H$2:$I$11,2,0)),"",VLOOKUP($I2082,Lookup!$H$2:$I$11,2,0))</f>
        <v/>
      </c>
      <c r="P2082" s="8">
        <f>COUNTIF(J$4:J2082,J2082)</f>
        <v>0</v>
      </c>
      <c r="Q2082" s="8">
        <f>COUNTIF(K$4:K2082,K2082)</f>
        <v>1</v>
      </c>
    </row>
    <row r="2083" spans="1:17" x14ac:dyDescent="0.25">
      <c r="A2083" s="35">
        <f t="shared" si="193"/>
        <v>0</v>
      </c>
      <c r="B2083" s="8">
        <f t="shared" si="194"/>
        <v>0</v>
      </c>
      <c r="C2083" s="8">
        <f t="shared" si="195"/>
        <v>0</v>
      </c>
      <c r="D2083" s="38">
        <f t="shared" si="196"/>
        <v>1</v>
      </c>
      <c r="E2083" s="39">
        <f t="shared" si="197"/>
        <v>0</v>
      </c>
      <c r="M2083" s="8" t="str">
        <f>VLOOKUP(MONTH($J2083),Lookup!$A$2:$B$13,2,0)&amp;" "&amp;YEAR($J2083)</f>
        <v>Jan 1900</v>
      </c>
      <c r="N2083" s="34" t="str">
        <f t="shared" si="192"/>
        <v>1/1/9999</v>
      </c>
      <c r="O2083" s="8" t="str">
        <f>IF(ISERROR(VLOOKUP($I2083,Lookup!$H$2:$I$11,2,0)),"",VLOOKUP($I2083,Lookup!$H$2:$I$11,2,0))</f>
        <v/>
      </c>
      <c r="P2083" s="8">
        <f>COUNTIF(J$4:J2083,J2083)</f>
        <v>0</v>
      </c>
      <c r="Q2083" s="8">
        <f>COUNTIF(K$4:K2083,K2083)</f>
        <v>1</v>
      </c>
    </row>
    <row r="2084" spans="1:17" x14ac:dyDescent="0.25">
      <c r="A2084" s="35">
        <f t="shared" si="193"/>
        <v>0</v>
      </c>
      <c r="B2084" s="8">
        <f t="shared" si="194"/>
        <v>0</v>
      </c>
      <c r="C2084" s="8">
        <f t="shared" si="195"/>
        <v>0</v>
      </c>
      <c r="D2084" s="38">
        <f t="shared" si="196"/>
        <v>1</v>
      </c>
      <c r="E2084" s="39">
        <f t="shared" si="197"/>
        <v>0</v>
      </c>
      <c r="M2084" s="8" t="str">
        <f>VLOOKUP(MONTH($J2084),Lookup!$A$2:$B$13,2,0)&amp;" "&amp;YEAR($J2084)</f>
        <v>Jan 1900</v>
      </c>
      <c r="N2084" s="34" t="str">
        <f t="shared" si="192"/>
        <v>1/1/9999</v>
      </c>
      <c r="O2084" s="8" t="str">
        <f>IF(ISERROR(VLOOKUP($I2084,Lookup!$H$2:$I$11,2,0)),"",VLOOKUP($I2084,Lookup!$H$2:$I$11,2,0))</f>
        <v/>
      </c>
      <c r="P2084" s="8">
        <f>COUNTIF(J$4:J2084,J2084)</f>
        <v>0</v>
      </c>
      <c r="Q2084" s="8">
        <f>COUNTIF(K$4:K2084,K2084)</f>
        <v>1</v>
      </c>
    </row>
    <row r="2085" spans="1:17" x14ac:dyDescent="0.25">
      <c r="A2085" s="35">
        <f t="shared" si="193"/>
        <v>0</v>
      </c>
      <c r="B2085" s="8">
        <f t="shared" si="194"/>
        <v>0</v>
      </c>
      <c r="C2085" s="8">
        <f t="shared" si="195"/>
        <v>0</v>
      </c>
      <c r="D2085" s="38">
        <f t="shared" si="196"/>
        <v>1</v>
      </c>
      <c r="E2085" s="39">
        <f t="shared" si="197"/>
        <v>0</v>
      </c>
      <c r="M2085" s="8" t="str">
        <f>VLOOKUP(MONTH($J2085),Lookup!$A$2:$B$13,2,0)&amp;" "&amp;YEAR($J2085)</f>
        <v>Jan 1900</v>
      </c>
      <c r="N2085" s="34" t="str">
        <f t="shared" si="192"/>
        <v>1/1/9999</v>
      </c>
      <c r="O2085" s="8" t="str">
        <f>IF(ISERROR(VLOOKUP($I2085,Lookup!$H$2:$I$11,2,0)),"",VLOOKUP($I2085,Lookup!$H$2:$I$11,2,0))</f>
        <v/>
      </c>
      <c r="P2085" s="8">
        <f>COUNTIF(J$4:J2085,J2085)</f>
        <v>0</v>
      </c>
      <c r="Q2085" s="8">
        <f>COUNTIF(K$4:K2085,K2085)</f>
        <v>1</v>
      </c>
    </row>
    <row r="2086" spans="1:17" x14ac:dyDescent="0.25">
      <c r="A2086" s="35">
        <f t="shared" si="193"/>
        <v>0</v>
      </c>
      <c r="B2086" s="8">
        <f t="shared" si="194"/>
        <v>0</v>
      </c>
      <c r="C2086" s="8">
        <f t="shared" si="195"/>
        <v>0</v>
      </c>
      <c r="D2086" s="38">
        <f t="shared" si="196"/>
        <v>1</v>
      </c>
      <c r="E2086" s="39">
        <f t="shared" si="197"/>
        <v>0</v>
      </c>
      <c r="M2086" s="8" t="str">
        <f>VLOOKUP(MONTH($J2086),Lookup!$A$2:$B$13,2,0)&amp;" "&amp;YEAR($J2086)</f>
        <v>Jan 1900</v>
      </c>
      <c r="N2086" s="34" t="str">
        <f t="shared" si="192"/>
        <v>1/1/9999</v>
      </c>
      <c r="O2086" s="8" t="str">
        <f>IF(ISERROR(VLOOKUP($I2086,Lookup!$H$2:$I$11,2,0)),"",VLOOKUP($I2086,Lookup!$H$2:$I$11,2,0))</f>
        <v/>
      </c>
      <c r="P2086" s="8">
        <f>COUNTIF(J$4:J2086,J2086)</f>
        <v>0</v>
      </c>
      <c r="Q2086" s="8">
        <f>COUNTIF(K$4:K2086,K2086)</f>
        <v>1</v>
      </c>
    </row>
    <row r="2087" spans="1:17" x14ac:dyDescent="0.25">
      <c r="A2087" s="35">
        <f t="shared" si="193"/>
        <v>0</v>
      </c>
      <c r="B2087" s="8">
        <f t="shared" si="194"/>
        <v>0</v>
      </c>
      <c r="C2087" s="8">
        <f t="shared" si="195"/>
        <v>0</v>
      </c>
      <c r="D2087" s="38">
        <f t="shared" si="196"/>
        <v>1</v>
      </c>
      <c r="E2087" s="39">
        <f t="shared" si="197"/>
        <v>0</v>
      </c>
      <c r="M2087" s="8" t="str">
        <f>VLOOKUP(MONTH($J2087),Lookup!$A$2:$B$13,2,0)&amp;" "&amp;YEAR($J2087)</f>
        <v>Jan 1900</v>
      </c>
      <c r="N2087" s="34" t="str">
        <f t="shared" si="192"/>
        <v>1/1/9999</v>
      </c>
      <c r="O2087" s="8" t="str">
        <f>IF(ISERROR(VLOOKUP($I2087,Lookup!$H$2:$I$11,2,0)),"",VLOOKUP($I2087,Lookup!$H$2:$I$11,2,0))</f>
        <v/>
      </c>
      <c r="P2087" s="8">
        <f>COUNTIF(J$4:J2087,J2087)</f>
        <v>0</v>
      </c>
      <c r="Q2087" s="8">
        <f>COUNTIF(K$4:K2087,K2087)</f>
        <v>1</v>
      </c>
    </row>
    <row r="2088" spans="1:17" x14ac:dyDescent="0.25">
      <c r="A2088" s="35">
        <f t="shared" si="193"/>
        <v>0</v>
      </c>
      <c r="B2088" s="8">
        <f t="shared" si="194"/>
        <v>0</v>
      </c>
      <c r="C2088" s="8">
        <f t="shared" si="195"/>
        <v>0</v>
      </c>
      <c r="D2088" s="38">
        <f t="shared" si="196"/>
        <v>1</v>
      </c>
      <c r="E2088" s="39">
        <f t="shared" si="197"/>
        <v>0</v>
      </c>
      <c r="M2088" s="8" t="str">
        <f>VLOOKUP(MONTH($J2088),Lookup!$A$2:$B$13,2,0)&amp;" "&amp;YEAR($J2088)</f>
        <v>Jan 1900</v>
      </c>
      <c r="N2088" s="34" t="str">
        <f t="shared" si="192"/>
        <v>1/1/9999</v>
      </c>
      <c r="O2088" s="8" t="str">
        <f>IF(ISERROR(VLOOKUP($I2088,Lookup!$H$2:$I$11,2,0)),"",VLOOKUP($I2088,Lookup!$H$2:$I$11,2,0))</f>
        <v/>
      </c>
      <c r="P2088" s="8">
        <f>COUNTIF(J$4:J2088,J2088)</f>
        <v>0</v>
      </c>
      <c r="Q2088" s="8">
        <f>COUNTIF(K$4:K2088,K2088)</f>
        <v>1</v>
      </c>
    </row>
    <row r="2089" spans="1:17" x14ac:dyDescent="0.25">
      <c r="A2089" s="35">
        <f t="shared" si="193"/>
        <v>0</v>
      </c>
      <c r="B2089" s="8">
        <f t="shared" si="194"/>
        <v>0</v>
      </c>
      <c r="C2089" s="8">
        <f t="shared" si="195"/>
        <v>0</v>
      </c>
      <c r="D2089" s="38">
        <f t="shared" si="196"/>
        <v>1</v>
      </c>
      <c r="E2089" s="39">
        <f t="shared" si="197"/>
        <v>0</v>
      </c>
      <c r="M2089" s="8" t="str">
        <f>VLOOKUP(MONTH($J2089),Lookup!$A$2:$B$13,2,0)&amp;" "&amp;YEAR($J2089)</f>
        <v>Jan 1900</v>
      </c>
      <c r="N2089" s="34" t="str">
        <f t="shared" si="192"/>
        <v>1/1/9999</v>
      </c>
      <c r="O2089" s="8" t="str">
        <f>IF(ISERROR(VLOOKUP($I2089,Lookup!$H$2:$I$11,2,0)),"",VLOOKUP($I2089,Lookup!$H$2:$I$11,2,0))</f>
        <v/>
      </c>
      <c r="P2089" s="8">
        <f>COUNTIF(J$4:J2089,J2089)</f>
        <v>0</v>
      </c>
      <c r="Q2089" s="8">
        <f>COUNTIF(K$4:K2089,K2089)</f>
        <v>1</v>
      </c>
    </row>
    <row r="2090" spans="1:17" x14ac:dyDescent="0.25">
      <c r="A2090" s="35">
        <f t="shared" si="193"/>
        <v>0</v>
      </c>
      <c r="B2090" s="8">
        <f t="shared" si="194"/>
        <v>0</v>
      </c>
      <c r="C2090" s="8">
        <f t="shared" si="195"/>
        <v>0</v>
      </c>
      <c r="D2090" s="38">
        <f t="shared" si="196"/>
        <v>1</v>
      </c>
      <c r="E2090" s="39">
        <f t="shared" si="197"/>
        <v>0</v>
      </c>
      <c r="M2090" s="8" t="str">
        <f>VLOOKUP(MONTH($J2090),Lookup!$A$2:$B$13,2,0)&amp;" "&amp;YEAR($J2090)</f>
        <v>Jan 1900</v>
      </c>
      <c r="N2090" s="34" t="str">
        <f t="shared" si="192"/>
        <v>1/1/9999</v>
      </c>
      <c r="O2090" s="8" t="str">
        <f>IF(ISERROR(VLOOKUP($I2090,Lookup!$H$2:$I$11,2,0)),"",VLOOKUP($I2090,Lookup!$H$2:$I$11,2,0))</f>
        <v/>
      </c>
      <c r="P2090" s="8">
        <f>COUNTIF(J$4:J2090,J2090)</f>
        <v>0</v>
      </c>
      <c r="Q2090" s="8">
        <f>COUNTIF(K$4:K2090,K2090)</f>
        <v>1</v>
      </c>
    </row>
    <row r="2091" spans="1:17" x14ac:dyDescent="0.25">
      <c r="A2091" s="35">
        <f t="shared" si="193"/>
        <v>0</v>
      </c>
      <c r="B2091" s="8">
        <f t="shared" si="194"/>
        <v>0</v>
      </c>
      <c r="C2091" s="8">
        <f t="shared" si="195"/>
        <v>0</v>
      </c>
      <c r="D2091" s="38">
        <f t="shared" si="196"/>
        <v>1</v>
      </c>
      <c r="E2091" s="39">
        <f t="shared" si="197"/>
        <v>0</v>
      </c>
      <c r="M2091" s="8" t="str">
        <f>VLOOKUP(MONTH($J2091),Lookup!$A$2:$B$13,2,0)&amp;" "&amp;YEAR($J2091)</f>
        <v>Jan 1900</v>
      </c>
      <c r="N2091" s="34" t="str">
        <f t="shared" si="192"/>
        <v>1/1/9999</v>
      </c>
      <c r="O2091" s="8" t="str">
        <f>IF(ISERROR(VLOOKUP($I2091,Lookup!$H$2:$I$11,2,0)),"",VLOOKUP($I2091,Lookup!$H$2:$I$11,2,0))</f>
        <v/>
      </c>
      <c r="P2091" s="8">
        <f>COUNTIF(J$4:J2091,J2091)</f>
        <v>0</v>
      </c>
      <c r="Q2091" s="8">
        <f>COUNTIF(K$4:K2091,K2091)</f>
        <v>1</v>
      </c>
    </row>
    <row r="2092" spans="1:17" x14ac:dyDescent="0.25">
      <c r="A2092" s="35">
        <f t="shared" si="193"/>
        <v>0</v>
      </c>
      <c r="B2092" s="8">
        <f t="shared" si="194"/>
        <v>0</v>
      </c>
      <c r="C2092" s="8">
        <f t="shared" si="195"/>
        <v>0</v>
      </c>
      <c r="D2092" s="38">
        <f t="shared" si="196"/>
        <v>1</v>
      </c>
      <c r="E2092" s="39">
        <f t="shared" si="197"/>
        <v>0</v>
      </c>
      <c r="M2092" s="8" t="str">
        <f>VLOOKUP(MONTH($J2092),Lookup!$A$2:$B$13,2,0)&amp;" "&amp;YEAR($J2092)</f>
        <v>Jan 1900</v>
      </c>
      <c r="N2092" s="34" t="str">
        <f t="shared" si="192"/>
        <v>1/1/9999</v>
      </c>
      <c r="O2092" s="8" t="str">
        <f>IF(ISERROR(VLOOKUP($I2092,Lookup!$H$2:$I$11,2,0)),"",VLOOKUP($I2092,Lookup!$H$2:$I$11,2,0))</f>
        <v/>
      </c>
      <c r="P2092" s="8">
        <f>COUNTIF(J$4:J2092,J2092)</f>
        <v>0</v>
      </c>
      <c r="Q2092" s="8">
        <f>COUNTIF(K$4:K2092,K2092)</f>
        <v>1</v>
      </c>
    </row>
    <row r="2093" spans="1:17" x14ac:dyDescent="0.25">
      <c r="A2093" s="35">
        <f t="shared" si="193"/>
        <v>0</v>
      </c>
      <c r="B2093" s="8">
        <f t="shared" si="194"/>
        <v>0</v>
      </c>
      <c r="C2093" s="8">
        <f t="shared" si="195"/>
        <v>0</v>
      </c>
      <c r="D2093" s="38">
        <f t="shared" si="196"/>
        <v>1</v>
      </c>
      <c r="E2093" s="39">
        <f t="shared" si="197"/>
        <v>0</v>
      </c>
      <c r="M2093" s="8" t="str">
        <f>VLOOKUP(MONTH($J2093),Lookup!$A$2:$B$13,2,0)&amp;" "&amp;YEAR($J2093)</f>
        <v>Jan 1900</v>
      </c>
      <c r="N2093" s="34" t="str">
        <f t="shared" si="192"/>
        <v>1/1/9999</v>
      </c>
      <c r="O2093" s="8" t="str">
        <f>IF(ISERROR(VLOOKUP($I2093,Lookup!$H$2:$I$11,2,0)),"",VLOOKUP($I2093,Lookup!$H$2:$I$11,2,0))</f>
        <v/>
      </c>
      <c r="P2093" s="8">
        <f>COUNTIF(J$4:J2093,J2093)</f>
        <v>0</v>
      </c>
      <c r="Q2093" s="8">
        <f>COUNTIF(K$4:K2093,K2093)</f>
        <v>1</v>
      </c>
    </row>
    <row r="2094" spans="1:17" x14ac:dyDescent="0.25">
      <c r="A2094" s="35">
        <f t="shared" si="193"/>
        <v>0</v>
      </c>
      <c r="B2094" s="8">
        <f t="shared" si="194"/>
        <v>0</v>
      </c>
      <c r="C2094" s="8">
        <f t="shared" si="195"/>
        <v>0</v>
      </c>
      <c r="D2094" s="38">
        <f t="shared" si="196"/>
        <v>1</v>
      </c>
      <c r="E2094" s="39">
        <f t="shared" si="197"/>
        <v>0</v>
      </c>
      <c r="M2094" s="8" t="str">
        <f>VLOOKUP(MONTH($J2094),Lookup!$A$2:$B$13,2,0)&amp;" "&amp;YEAR($J2094)</f>
        <v>Jan 1900</v>
      </c>
      <c r="N2094" s="34" t="str">
        <f t="shared" si="192"/>
        <v>1/1/9999</v>
      </c>
      <c r="O2094" s="8" t="str">
        <f>IF(ISERROR(VLOOKUP($I2094,Lookup!$H$2:$I$11,2,0)),"",VLOOKUP($I2094,Lookup!$H$2:$I$11,2,0))</f>
        <v/>
      </c>
      <c r="P2094" s="8">
        <f>COUNTIF(J$4:J2094,J2094)</f>
        <v>0</v>
      </c>
      <c r="Q2094" s="8">
        <f>COUNTIF(K$4:K2094,K2094)</f>
        <v>1</v>
      </c>
    </row>
    <row r="2095" spans="1:17" x14ac:dyDescent="0.25">
      <c r="A2095" s="35">
        <f t="shared" si="193"/>
        <v>0</v>
      </c>
      <c r="B2095" s="8">
        <f t="shared" si="194"/>
        <v>0</v>
      </c>
      <c r="C2095" s="8">
        <f t="shared" si="195"/>
        <v>0</v>
      </c>
      <c r="D2095" s="38">
        <f t="shared" si="196"/>
        <v>1</v>
      </c>
      <c r="E2095" s="39">
        <f t="shared" si="197"/>
        <v>0</v>
      </c>
      <c r="M2095" s="8" t="str">
        <f>VLOOKUP(MONTH($J2095),Lookup!$A$2:$B$13,2,0)&amp;" "&amp;YEAR($J2095)</f>
        <v>Jan 1900</v>
      </c>
      <c r="N2095" s="34" t="str">
        <f t="shared" si="192"/>
        <v>1/1/9999</v>
      </c>
      <c r="O2095" s="8" t="str">
        <f>IF(ISERROR(VLOOKUP($I2095,Lookup!$H$2:$I$11,2,0)),"",VLOOKUP($I2095,Lookup!$H$2:$I$11,2,0))</f>
        <v/>
      </c>
      <c r="P2095" s="8">
        <f>COUNTIF(J$4:J2095,J2095)</f>
        <v>0</v>
      </c>
      <c r="Q2095" s="8">
        <f>COUNTIF(K$4:K2095,K2095)</f>
        <v>1</v>
      </c>
    </row>
    <row r="2096" spans="1:17" x14ac:dyDescent="0.25">
      <c r="A2096" s="35">
        <f t="shared" si="193"/>
        <v>0</v>
      </c>
      <c r="B2096" s="8">
        <f t="shared" si="194"/>
        <v>0</v>
      </c>
      <c r="C2096" s="8">
        <f t="shared" si="195"/>
        <v>0</v>
      </c>
      <c r="D2096" s="38">
        <f t="shared" si="196"/>
        <v>1</v>
      </c>
      <c r="E2096" s="39">
        <f t="shared" si="197"/>
        <v>0</v>
      </c>
      <c r="M2096" s="8" t="str">
        <f>VLOOKUP(MONTH($J2096),Lookup!$A$2:$B$13,2,0)&amp;" "&amp;YEAR($J2096)</f>
        <v>Jan 1900</v>
      </c>
      <c r="N2096" s="34" t="str">
        <f t="shared" si="192"/>
        <v>1/1/9999</v>
      </c>
      <c r="O2096" s="8" t="str">
        <f>IF(ISERROR(VLOOKUP($I2096,Lookup!$H$2:$I$11,2,0)),"",VLOOKUP($I2096,Lookup!$H$2:$I$11,2,0))</f>
        <v/>
      </c>
      <c r="P2096" s="8">
        <f>COUNTIF(J$4:J2096,J2096)</f>
        <v>0</v>
      </c>
      <c r="Q2096" s="8">
        <f>COUNTIF(K$4:K2096,K2096)</f>
        <v>1</v>
      </c>
    </row>
    <row r="2097" spans="1:17" x14ac:dyDescent="0.25">
      <c r="A2097" s="35">
        <f t="shared" si="193"/>
        <v>0</v>
      </c>
      <c r="B2097" s="8">
        <f t="shared" si="194"/>
        <v>0</v>
      </c>
      <c r="C2097" s="8">
        <f t="shared" si="195"/>
        <v>0</v>
      </c>
      <c r="D2097" s="38">
        <f t="shared" si="196"/>
        <v>1</v>
      </c>
      <c r="E2097" s="39">
        <f t="shared" si="197"/>
        <v>0</v>
      </c>
      <c r="M2097" s="8" t="str">
        <f>VLOOKUP(MONTH($J2097),Lookup!$A$2:$B$13,2,0)&amp;" "&amp;YEAR($J2097)</f>
        <v>Jan 1900</v>
      </c>
      <c r="N2097" s="34" t="str">
        <f t="shared" si="192"/>
        <v>1/1/9999</v>
      </c>
      <c r="O2097" s="8" t="str">
        <f>IF(ISERROR(VLOOKUP($I2097,Lookup!$H$2:$I$11,2,0)),"",VLOOKUP($I2097,Lookup!$H$2:$I$11,2,0))</f>
        <v/>
      </c>
      <c r="P2097" s="8">
        <f>COUNTIF(J$4:J2097,J2097)</f>
        <v>0</v>
      </c>
      <c r="Q2097" s="8">
        <f>COUNTIF(K$4:K2097,K2097)</f>
        <v>1</v>
      </c>
    </row>
    <row r="2098" spans="1:17" x14ac:dyDescent="0.25">
      <c r="A2098" s="35">
        <f t="shared" si="193"/>
        <v>0</v>
      </c>
      <c r="B2098" s="8">
        <f t="shared" si="194"/>
        <v>0</v>
      </c>
      <c r="C2098" s="8">
        <f t="shared" si="195"/>
        <v>0</v>
      </c>
      <c r="D2098" s="38">
        <f t="shared" si="196"/>
        <v>1</v>
      </c>
      <c r="E2098" s="39">
        <f t="shared" si="197"/>
        <v>0</v>
      </c>
      <c r="M2098" s="8" t="str">
        <f>VLOOKUP(MONTH($J2098),Lookup!$A$2:$B$13,2,0)&amp;" "&amp;YEAR($J2098)</f>
        <v>Jan 1900</v>
      </c>
      <c r="N2098" s="34" t="str">
        <f t="shared" si="192"/>
        <v>1/1/9999</v>
      </c>
      <c r="O2098" s="8" t="str">
        <f>IF(ISERROR(VLOOKUP($I2098,Lookup!$H$2:$I$11,2,0)),"",VLOOKUP($I2098,Lookup!$H$2:$I$11,2,0))</f>
        <v/>
      </c>
      <c r="P2098" s="8">
        <f>COUNTIF(J$4:J2098,J2098)</f>
        <v>0</v>
      </c>
      <c r="Q2098" s="8">
        <f>COUNTIF(K$4:K2098,K2098)</f>
        <v>1</v>
      </c>
    </row>
    <row r="2099" spans="1:17" x14ac:dyDescent="0.25">
      <c r="A2099" s="35">
        <f t="shared" si="193"/>
        <v>0</v>
      </c>
      <c r="B2099" s="8">
        <f t="shared" si="194"/>
        <v>0</v>
      </c>
      <c r="C2099" s="8">
        <f t="shared" si="195"/>
        <v>0</v>
      </c>
      <c r="D2099" s="38">
        <f t="shared" si="196"/>
        <v>1</v>
      </c>
      <c r="E2099" s="39">
        <f t="shared" si="197"/>
        <v>0</v>
      </c>
      <c r="M2099" s="8" t="str">
        <f>VLOOKUP(MONTH($J2099),Lookup!$A$2:$B$13,2,0)&amp;" "&amp;YEAR($J2099)</f>
        <v>Jan 1900</v>
      </c>
      <c r="N2099" s="34" t="str">
        <f t="shared" si="192"/>
        <v>1/1/9999</v>
      </c>
      <c r="O2099" s="8" t="str">
        <f>IF(ISERROR(VLOOKUP($I2099,Lookup!$H$2:$I$11,2,0)),"",VLOOKUP($I2099,Lookup!$H$2:$I$11,2,0))</f>
        <v/>
      </c>
      <c r="P2099" s="8">
        <f>COUNTIF(J$4:J2099,J2099)</f>
        <v>0</v>
      </c>
      <c r="Q2099" s="8">
        <f>COUNTIF(K$4:K2099,K2099)</f>
        <v>1</v>
      </c>
    </row>
    <row r="2100" spans="1:17" x14ac:dyDescent="0.25">
      <c r="A2100" s="35">
        <f t="shared" si="193"/>
        <v>0</v>
      </c>
      <c r="B2100" s="8">
        <f t="shared" si="194"/>
        <v>0</v>
      </c>
      <c r="C2100" s="8">
        <f t="shared" si="195"/>
        <v>0</v>
      </c>
      <c r="D2100" s="38">
        <f t="shared" si="196"/>
        <v>1</v>
      </c>
      <c r="E2100" s="39">
        <f t="shared" si="197"/>
        <v>0</v>
      </c>
      <c r="M2100" s="8" t="str">
        <f>VLOOKUP(MONTH($J2100),Lookup!$A$2:$B$13,2,0)&amp;" "&amp;YEAR($J2100)</f>
        <v>Jan 1900</v>
      </c>
      <c r="N2100" s="34" t="str">
        <f t="shared" si="192"/>
        <v>1/1/9999</v>
      </c>
      <c r="O2100" s="8" t="str">
        <f>IF(ISERROR(VLOOKUP($I2100,Lookup!$H$2:$I$11,2,0)),"",VLOOKUP($I2100,Lookup!$H$2:$I$11,2,0))</f>
        <v/>
      </c>
      <c r="P2100" s="8">
        <f>COUNTIF(J$4:J2100,J2100)</f>
        <v>0</v>
      </c>
      <c r="Q2100" s="8">
        <f>COUNTIF(K$4:K2100,K2100)</f>
        <v>1</v>
      </c>
    </row>
    <row r="2101" spans="1:17" x14ac:dyDescent="0.25">
      <c r="A2101" s="35">
        <f t="shared" si="193"/>
        <v>0</v>
      </c>
      <c r="B2101" s="8">
        <f t="shared" si="194"/>
        <v>0</v>
      </c>
      <c r="C2101" s="8">
        <f t="shared" si="195"/>
        <v>0</v>
      </c>
      <c r="D2101" s="38">
        <f t="shared" si="196"/>
        <v>1</v>
      </c>
      <c r="E2101" s="39">
        <f t="shared" si="197"/>
        <v>0</v>
      </c>
      <c r="M2101" s="8" t="str">
        <f>VLOOKUP(MONTH($J2101),Lookup!$A$2:$B$13,2,0)&amp;" "&amp;YEAR($J2101)</f>
        <v>Jan 1900</v>
      </c>
      <c r="N2101" s="34" t="str">
        <f t="shared" si="192"/>
        <v>1/1/9999</v>
      </c>
      <c r="O2101" s="8" t="str">
        <f>IF(ISERROR(VLOOKUP($I2101,Lookup!$H$2:$I$11,2,0)),"",VLOOKUP($I2101,Lookup!$H$2:$I$11,2,0))</f>
        <v/>
      </c>
      <c r="P2101" s="8">
        <f>COUNTIF(J$4:J2101,J2101)</f>
        <v>0</v>
      </c>
      <c r="Q2101" s="8">
        <f>COUNTIF(K$4:K2101,K2101)</f>
        <v>1</v>
      </c>
    </row>
    <row r="2102" spans="1:17" x14ac:dyDescent="0.25">
      <c r="A2102" s="35">
        <f t="shared" si="193"/>
        <v>0</v>
      </c>
      <c r="B2102" s="8">
        <f t="shared" si="194"/>
        <v>0</v>
      </c>
      <c r="C2102" s="8">
        <f t="shared" si="195"/>
        <v>0</v>
      </c>
      <c r="D2102" s="38">
        <f t="shared" si="196"/>
        <v>1</v>
      </c>
      <c r="E2102" s="39">
        <f t="shared" si="197"/>
        <v>0</v>
      </c>
      <c r="M2102" s="8" t="str">
        <f>VLOOKUP(MONTH($J2102),Lookup!$A$2:$B$13,2,0)&amp;" "&amp;YEAR($J2102)</f>
        <v>Jan 1900</v>
      </c>
      <c r="N2102" s="34" t="str">
        <f t="shared" si="192"/>
        <v>1/1/9999</v>
      </c>
      <c r="O2102" s="8" t="str">
        <f>IF(ISERROR(VLOOKUP($I2102,Lookup!$H$2:$I$11,2,0)),"",VLOOKUP($I2102,Lookup!$H$2:$I$11,2,0))</f>
        <v/>
      </c>
      <c r="P2102" s="8">
        <f>COUNTIF(J$4:J2102,J2102)</f>
        <v>0</v>
      </c>
      <c r="Q2102" s="8">
        <f>COUNTIF(K$4:K2102,K2102)</f>
        <v>1</v>
      </c>
    </row>
    <row r="2103" spans="1:17" x14ac:dyDescent="0.25">
      <c r="A2103" s="35">
        <f t="shared" si="193"/>
        <v>0</v>
      </c>
      <c r="B2103" s="8">
        <f t="shared" si="194"/>
        <v>0</v>
      </c>
      <c r="C2103" s="8">
        <f t="shared" si="195"/>
        <v>0</v>
      </c>
      <c r="D2103" s="38">
        <f t="shared" si="196"/>
        <v>1</v>
      </c>
      <c r="E2103" s="39">
        <f t="shared" si="197"/>
        <v>0</v>
      </c>
      <c r="M2103" s="8" t="str">
        <f>VLOOKUP(MONTH($J2103),Lookup!$A$2:$B$13,2,0)&amp;" "&amp;YEAR($J2103)</f>
        <v>Jan 1900</v>
      </c>
      <c r="N2103" s="34" t="str">
        <f t="shared" si="192"/>
        <v>1/1/9999</v>
      </c>
      <c r="O2103" s="8" t="str">
        <f>IF(ISERROR(VLOOKUP($I2103,Lookup!$H$2:$I$11,2,0)),"",VLOOKUP($I2103,Lookup!$H$2:$I$11,2,0))</f>
        <v/>
      </c>
      <c r="P2103" s="8">
        <f>COUNTIF(J$4:J2103,J2103)</f>
        <v>0</v>
      </c>
      <c r="Q2103" s="8">
        <f>COUNTIF(K$4:K2103,K2103)</f>
        <v>1</v>
      </c>
    </row>
    <row r="2104" spans="1:17" x14ac:dyDescent="0.25">
      <c r="A2104" s="35">
        <f t="shared" si="193"/>
        <v>0</v>
      </c>
      <c r="B2104" s="8">
        <f t="shared" si="194"/>
        <v>0</v>
      </c>
      <c r="C2104" s="8">
        <f t="shared" si="195"/>
        <v>0</v>
      </c>
      <c r="D2104" s="38">
        <f t="shared" si="196"/>
        <v>1</v>
      </c>
      <c r="E2104" s="39">
        <f t="shared" si="197"/>
        <v>0</v>
      </c>
      <c r="M2104" s="8" t="str">
        <f>VLOOKUP(MONTH($J2104),Lookup!$A$2:$B$13,2,0)&amp;" "&amp;YEAR($J2104)</f>
        <v>Jan 1900</v>
      </c>
      <c r="N2104" s="34" t="str">
        <f t="shared" si="192"/>
        <v>1/1/9999</v>
      </c>
      <c r="O2104" s="8" t="str">
        <f>IF(ISERROR(VLOOKUP($I2104,Lookup!$H$2:$I$11,2,0)),"",VLOOKUP($I2104,Lookup!$H$2:$I$11,2,0))</f>
        <v/>
      </c>
      <c r="P2104" s="8">
        <f>COUNTIF(J$4:J2104,J2104)</f>
        <v>0</v>
      </c>
      <c r="Q2104" s="8">
        <f>COUNTIF(K$4:K2104,K2104)</f>
        <v>1</v>
      </c>
    </row>
    <row r="2105" spans="1:17" x14ac:dyDescent="0.25">
      <c r="A2105" s="35">
        <f t="shared" si="193"/>
        <v>0</v>
      </c>
      <c r="B2105" s="8">
        <f t="shared" si="194"/>
        <v>0</v>
      </c>
      <c r="C2105" s="8">
        <f t="shared" si="195"/>
        <v>0</v>
      </c>
      <c r="D2105" s="38">
        <f t="shared" si="196"/>
        <v>1</v>
      </c>
      <c r="E2105" s="39">
        <f t="shared" si="197"/>
        <v>0</v>
      </c>
      <c r="M2105" s="8" t="str">
        <f>VLOOKUP(MONTH($J2105),Lookup!$A$2:$B$13,2,0)&amp;" "&amp;YEAR($J2105)</f>
        <v>Jan 1900</v>
      </c>
      <c r="N2105" s="34" t="str">
        <f t="shared" si="192"/>
        <v>1/1/9999</v>
      </c>
      <c r="O2105" s="8" t="str">
        <f>IF(ISERROR(VLOOKUP($I2105,Lookup!$H$2:$I$11,2,0)),"",VLOOKUP($I2105,Lookup!$H$2:$I$11,2,0))</f>
        <v/>
      </c>
      <c r="P2105" s="8">
        <f>COUNTIF(J$4:J2105,J2105)</f>
        <v>0</v>
      </c>
      <c r="Q2105" s="8">
        <f>COUNTIF(K$4:K2105,K2105)</f>
        <v>1</v>
      </c>
    </row>
    <row r="2106" spans="1:17" x14ac:dyDescent="0.25">
      <c r="A2106" s="35">
        <f t="shared" si="193"/>
        <v>0</v>
      </c>
      <c r="B2106" s="8">
        <f t="shared" si="194"/>
        <v>0</v>
      </c>
      <c r="C2106" s="8">
        <f t="shared" si="195"/>
        <v>0</v>
      </c>
      <c r="D2106" s="38">
        <f t="shared" si="196"/>
        <v>1</v>
      </c>
      <c r="E2106" s="39">
        <f t="shared" si="197"/>
        <v>0</v>
      </c>
      <c r="M2106" s="8" t="str">
        <f>VLOOKUP(MONTH($J2106),Lookup!$A$2:$B$13,2,0)&amp;" "&amp;YEAR($J2106)</f>
        <v>Jan 1900</v>
      </c>
      <c r="N2106" s="34" t="str">
        <f t="shared" si="192"/>
        <v>1/1/9999</v>
      </c>
      <c r="O2106" s="8" t="str">
        <f>IF(ISERROR(VLOOKUP($I2106,Lookup!$H$2:$I$11,2,0)),"",VLOOKUP($I2106,Lookup!$H$2:$I$11,2,0))</f>
        <v/>
      </c>
      <c r="P2106" s="8">
        <f>COUNTIF(J$4:J2106,J2106)</f>
        <v>0</v>
      </c>
      <c r="Q2106" s="8">
        <f>COUNTIF(K$4:K2106,K2106)</f>
        <v>1</v>
      </c>
    </row>
    <row r="2107" spans="1:17" x14ac:dyDescent="0.25">
      <c r="A2107" s="35">
        <f t="shared" si="193"/>
        <v>0</v>
      </c>
      <c r="B2107" s="8">
        <f t="shared" si="194"/>
        <v>0</v>
      </c>
      <c r="C2107" s="8">
        <f t="shared" si="195"/>
        <v>0</v>
      </c>
      <c r="D2107" s="38">
        <f t="shared" si="196"/>
        <v>1</v>
      </c>
      <c r="E2107" s="39">
        <f t="shared" si="197"/>
        <v>0</v>
      </c>
      <c r="M2107" s="8" t="str">
        <f>VLOOKUP(MONTH($J2107),Lookup!$A$2:$B$13,2,0)&amp;" "&amp;YEAR($J2107)</f>
        <v>Jan 1900</v>
      </c>
      <c r="N2107" s="34" t="str">
        <f t="shared" si="192"/>
        <v>1/1/9999</v>
      </c>
      <c r="O2107" s="8" t="str">
        <f>IF(ISERROR(VLOOKUP($I2107,Lookup!$H$2:$I$11,2,0)),"",VLOOKUP($I2107,Lookup!$H$2:$I$11,2,0))</f>
        <v/>
      </c>
      <c r="P2107" s="8">
        <f>COUNTIF(J$4:J2107,J2107)</f>
        <v>0</v>
      </c>
      <c r="Q2107" s="8">
        <f>COUNTIF(K$4:K2107,K2107)</f>
        <v>1</v>
      </c>
    </row>
    <row r="2108" spans="1:17" x14ac:dyDescent="0.25">
      <c r="A2108" s="35">
        <f t="shared" si="193"/>
        <v>0</v>
      </c>
      <c r="B2108" s="8">
        <f t="shared" si="194"/>
        <v>0</v>
      </c>
      <c r="C2108" s="8">
        <f t="shared" si="195"/>
        <v>0</v>
      </c>
      <c r="D2108" s="38">
        <f t="shared" si="196"/>
        <v>1</v>
      </c>
      <c r="E2108" s="39">
        <f t="shared" si="197"/>
        <v>0</v>
      </c>
      <c r="M2108" s="8" t="str">
        <f>VLOOKUP(MONTH($J2108),Lookup!$A$2:$B$13,2,0)&amp;" "&amp;YEAR($J2108)</f>
        <v>Jan 1900</v>
      </c>
      <c r="N2108" s="34" t="str">
        <f t="shared" si="192"/>
        <v>1/1/9999</v>
      </c>
      <c r="O2108" s="8" t="str">
        <f>IF(ISERROR(VLOOKUP($I2108,Lookup!$H$2:$I$11,2,0)),"",VLOOKUP($I2108,Lookup!$H$2:$I$11,2,0))</f>
        <v/>
      </c>
      <c r="P2108" s="8">
        <f>COUNTIF(J$4:J2108,J2108)</f>
        <v>0</v>
      </c>
      <c r="Q2108" s="8">
        <f>COUNTIF(K$4:K2108,K2108)</f>
        <v>1</v>
      </c>
    </row>
    <row r="2109" spans="1:17" x14ac:dyDescent="0.25">
      <c r="A2109" s="35">
        <f t="shared" si="193"/>
        <v>0</v>
      </c>
      <c r="B2109" s="8">
        <f t="shared" si="194"/>
        <v>0</v>
      </c>
      <c r="C2109" s="8">
        <f t="shared" si="195"/>
        <v>0</v>
      </c>
      <c r="D2109" s="38">
        <f t="shared" si="196"/>
        <v>1</v>
      </c>
      <c r="E2109" s="39">
        <f t="shared" si="197"/>
        <v>0</v>
      </c>
      <c r="M2109" s="8" t="str">
        <f>VLOOKUP(MONTH($J2109),Lookup!$A$2:$B$13,2,0)&amp;" "&amp;YEAR($J2109)</f>
        <v>Jan 1900</v>
      </c>
      <c r="N2109" s="34" t="str">
        <f t="shared" si="192"/>
        <v>1/1/9999</v>
      </c>
      <c r="O2109" s="8" t="str">
        <f>IF(ISERROR(VLOOKUP($I2109,Lookup!$H$2:$I$11,2,0)),"",VLOOKUP($I2109,Lookup!$H$2:$I$11,2,0))</f>
        <v/>
      </c>
      <c r="P2109" s="8">
        <f>COUNTIF(J$4:J2109,J2109)</f>
        <v>0</v>
      </c>
      <c r="Q2109" s="8">
        <f>COUNTIF(K$4:K2109,K2109)</f>
        <v>1</v>
      </c>
    </row>
    <row r="2110" spans="1:17" x14ac:dyDescent="0.25">
      <c r="A2110" s="35">
        <f t="shared" si="193"/>
        <v>0</v>
      </c>
      <c r="B2110" s="8">
        <f t="shared" si="194"/>
        <v>0</v>
      </c>
      <c r="C2110" s="8">
        <f t="shared" si="195"/>
        <v>0</v>
      </c>
      <c r="D2110" s="38">
        <f t="shared" si="196"/>
        <v>1</v>
      </c>
      <c r="E2110" s="39">
        <f t="shared" si="197"/>
        <v>0</v>
      </c>
      <c r="M2110" s="8" t="str">
        <f>VLOOKUP(MONTH($J2110),Lookup!$A$2:$B$13,2,0)&amp;" "&amp;YEAR($J2110)</f>
        <v>Jan 1900</v>
      </c>
      <c r="N2110" s="34" t="str">
        <f t="shared" si="192"/>
        <v>1/1/9999</v>
      </c>
      <c r="O2110" s="8" t="str">
        <f>IF(ISERROR(VLOOKUP($I2110,Lookup!$H$2:$I$11,2,0)),"",VLOOKUP($I2110,Lookup!$H$2:$I$11,2,0))</f>
        <v/>
      </c>
      <c r="P2110" s="8">
        <f>COUNTIF(J$4:J2110,J2110)</f>
        <v>0</v>
      </c>
      <c r="Q2110" s="8">
        <f>COUNTIF(K$4:K2110,K2110)</f>
        <v>1</v>
      </c>
    </row>
    <row r="2111" spans="1:17" x14ac:dyDescent="0.25">
      <c r="A2111" s="35">
        <f t="shared" si="193"/>
        <v>0</v>
      </c>
      <c r="B2111" s="8">
        <f t="shared" si="194"/>
        <v>0</v>
      </c>
      <c r="C2111" s="8">
        <f t="shared" si="195"/>
        <v>0</v>
      </c>
      <c r="D2111" s="38">
        <f t="shared" si="196"/>
        <v>1</v>
      </c>
      <c r="E2111" s="39">
        <f t="shared" si="197"/>
        <v>0</v>
      </c>
      <c r="M2111" s="8" t="str">
        <f>VLOOKUP(MONTH($J2111),Lookup!$A$2:$B$13,2,0)&amp;" "&amp;YEAR($J2111)</f>
        <v>Jan 1900</v>
      </c>
      <c r="N2111" s="34" t="str">
        <f t="shared" si="192"/>
        <v>1/1/9999</v>
      </c>
      <c r="O2111" s="8" t="str">
        <f>IF(ISERROR(VLOOKUP($I2111,Lookup!$H$2:$I$11,2,0)),"",VLOOKUP($I2111,Lookup!$H$2:$I$11,2,0))</f>
        <v/>
      </c>
      <c r="P2111" s="8">
        <f>COUNTIF(J$4:J2111,J2111)</f>
        <v>0</v>
      </c>
      <c r="Q2111" s="8">
        <f>COUNTIF(K$4:K2111,K2111)</f>
        <v>1</v>
      </c>
    </row>
    <row r="2112" spans="1:17" x14ac:dyDescent="0.25">
      <c r="A2112" s="35">
        <f t="shared" si="193"/>
        <v>0</v>
      </c>
      <c r="B2112" s="8">
        <f t="shared" si="194"/>
        <v>0</v>
      </c>
      <c r="C2112" s="8">
        <f t="shared" si="195"/>
        <v>0</v>
      </c>
      <c r="D2112" s="38">
        <f t="shared" si="196"/>
        <v>1</v>
      </c>
      <c r="E2112" s="39">
        <f t="shared" si="197"/>
        <v>0</v>
      </c>
      <c r="M2112" s="8" t="str">
        <f>VLOOKUP(MONTH($J2112),Lookup!$A$2:$B$13,2,0)&amp;" "&amp;YEAR($J2112)</f>
        <v>Jan 1900</v>
      </c>
      <c r="N2112" s="34" t="str">
        <f t="shared" si="192"/>
        <v>1/1/9999</v>
      </c>
      <c r="O2112" s="8" t="str">
        <f>IF(ISERROR(VLOOKUP($I2112,Lookup!$H$2:$I$11,2,0)),"",VLOOKUP($I2112,Lookup!$H$2:$I$11,2,0))</f>
        <v/>
      </c>
      <c r="P2112" s="8">
        <f>COUNTIF(J$4:J2112,J2112)</f>
        <v>0</v>
      </c>
      <c r="Q2112" s="8">
        <f>COUNTIF(K$4:K2112,K2112)</f>
        <v>1</v>
      </c>
    </row>
    <row r="2113" spans="1:17" x14ac:dyDescent="0.25">
      <c r="A2113" s="35">
        <f t="shared" si="193"/>
        <v>0</v>
      </c>
      <c r="B2113" s="8">
        <f t="shared" si="194"/>
        <v>0</v>
      </c>
      <c r="C2113" s="8">
        <f t="shared" si="195"/>
        <v>0</v>
      </c>
      <c r="D2113" s="38">
        <f t="shared" si="196"/>
        <v>1</v>
      </c>
      <c r="E2113" s="39">
        <f t="shared" si="197"/>
        <v>0</v>
      </c>
      <c r="M2113" s="8" t="str">
        <f>VLOOKUP(MONTH($J2113),Lookup!$A$2:$B$13,2,0)&amp;" "&amp;YEAR($J2113)</f>
        <v>Jan 1900</v>
      </c>
      <c r="N2113" s="34" t="str">
        <f t="shared" si="192"/>
        <v>1/1/9999</v>
      </c>
      <c r="O2113" s="8" t="str">
        <f>IF(ISERROR(VLOOKUP($I2113,Lookup!$H$2:$I$11,2,0)),"",VLOOKUP($I2113,Lookup!$H$2:$I$11,2,0))</f>
        <v/>
      </c>
      <c r="P2113" s="8">
        <f>COUNTIF(J$4:J2113,J2113)</f>
        <v>0</v>
      </c>
      <c r="Q2113" s="8">
        <f>COUNTIF(K$4:K2113,K2113)</f>
        <v>1</v>
      </c>
    </row>
    <row r="2114" spans="1:17" x14ac:dyDescent="0.25">
      <c r="A2114" s="35">
        <f t="shared" si="193"/>
        <v>0</v>
      </c>
      <c r="B2114" s="8">
        <f t="shared" si="194"/>
        <v>0</v>
      </c>
      <c r="C2114" s="8">
        <f t="shared" si="195"/>
        <v>0</v>
      </c>
      <c r="D2114" s="38">
        <f t="shared" si="196"/>
        <v>1</v>
      </c>
      <c r="E2114" s="39">
        <f t="shared" si="197"/>
        <v>0</v>
      </c>
      <c r="M2114" s="8" t="str">
        <f>VLOOKUP(MONTH($J2114),Lookup!$A$2:$B$13,2,0)&amp;" "&amp;YEAR($J2114)</f>
        <v>Jan 1900</v>
      </c>
      <c r="N2114" s="34" t="str">
        <f t="shared" si="192"/>
        <v>1/1/9999</v>
      </c>
      <c r="O2114" s="8" t="str">
        <f>IF(ISERROR(VLOOKUP($I2114,Lookup!$H$2:$I$11,2,0)),"",VLOOKUP($I2114,Lookup!$H$2:$I$11,2,0))</f>
        <v/>
      </c>
      <c r="P2114" s="8">
        <f>COUNTIF(J$4:J2114,J2114)</f>
        <v>0</v>
      </c>
      <c r="Q2114" s="8">
        <f>COUNTIF(K$4:K2114,K2114)</f>
        <v>1</v>
      </c>
    </row>
    <row r="2115" spans="1:17" x14ac:dyDescent="0.25">
      <c r="A2115" s="35">
        <f t="shared" si="193"/>
        <v>0</v>
      </c>
      <c r="B2115" s="8">
        <f t="shared" si="194"/>
        <v>0</v>
      </c>
      <c r="C2115" s="8">
        <f t="shared" si="195"/>
        <v>0</v>
      </c>
      <c r="D2115" s="38">
        <f t="shared" si="196"/>
        <v>1</v>
      </c>
      <c r="E2115" s="39">
        <f t="shared" si="197"/>
        <v>0</v>
      </c>
      <c r="M2115" s="8" t="str">
        <f>VLOOKUP(MONTH($J2115),Lookup!$A$2:$B$13,2,0)&amp;" "&amp;YEAR($J2115)</f>
        <v>Jan 1900</v>
      </c>
      <c r="N2115" s="34" t="str">
        <f t="shared" si="192"/>
        <v>1/1/9999</v>
      </c>
      <c r="O2115" s="8" t="str">
        <f>IF(ISERROR(VLOOKUP($I2115,Lookup!$H$2:$I$11,2,0)),"",VLOOKUP($I2115,Lookup!$H$2:$I$11,2,0))</f>
        <v/>
      </c>
      <c r="P2115" s="8">
        <f>COUNTIF(J$4:J2115,J2115)</f>
        <v>0</v>
      </c>
      <c r="Q2115" s="8">
        <f>COUNTIF(K$4:K2115,K2115)</f>
        <v>1</v>
      </c>
    </row>
    <row r="2116" spans="1:17" x14ac:dyDescent="0.25">
      <c r="A2116" s="35">
        <f t="shared" si="193"/>
        <v>0</v>
      </c>
      <c r="B2116" s="8">
        <f t="shared" si="194"/>
        <v>0</v>
      </c>
      <c r="C2116" s="8">
        <f t="shared" si="195"/>
        <v>0</v>
      </c>
      <c r="D2116" s="38">
        <f t="shared" si="196"/>
        <v>1</v>
      </c>
      <c r="E2116" s="39">
        <f t="shared" si="197"/>
        <v>0</v>
      </c>
      <c r="M2116" s="8" t="str">
        <f>VLOOKUP(MONTH($J2116),Lookup!$A$2:$B$13,2,0)&amp;" "&amp;YEAR($J2116)</f>
        <v>Jan 1900</v>
      </c>
      <c r="N2116" s="34" t="str">
        <f t="shared" ref="N2116:N2179" si="198">IF(ISBLANK($J2116),"1/1/9999",J2116)</f>
        <v>1/1/9999</v>
      </c>
      <c r="O2116" s="8" t="str">
        <f>IF(ISERROR(VLOOKUP($I2116,Lookup!$H$2:$I$11,2,0)),"",VLOOKUP($I2116,Lookup!$H$2:$I$11,2,0))</f>
        <v/>
      </c>
      <c r="P2116" s="8">
        <f>COUNTIF(J$4:J2116,J2116)</f>
        <v>0</v>
      </c>
      <c r="Q2116" s="8">
        <f>COUNTIF(K$4:K2116,K2116)</f>
        <v>1</v>
      </c>
    </row>
    <row r="2117" spans="1:17" x14ac:dyDescent="0.25">
      <c r="A2117" s="35">
        <f t="shared" ref="A2117:A2180" si="199">K2117</f>
        <v>0</v>
      </c>
      <c r="B2117" s="8">
        <f t="shared" ref="B2117:B2180" si="200">J2117</f>
        <v>0</v>
      </c>
      <c r="C2117" s="8">
        <f t="shared" ref="C2117:C2180" si="201">L2117</f>
        <v>0</v>
      </c>
      <c r="D2117" s="38">
        <f t="shared" ref="D2117:D2180" si="202">SUM(A2117:C2117)+SUM(O2117:Q2117)</f>
        <v>1</v>
      </c>
      <c r="E2117" s="39">
        <f t="shared" ref="E2117:E2180" si="203">IF($D2117="","",COUNTIFS($F$4:$F$5000,$F2117,$D$4:$D$5000,"&gt;"&amp;$D2117))</f>
        <v>0</v>
      </c>
      <c r="M2117" s="8" t="str">
        <f>VLOOKUP(MONTH($J2117),Lookup!$A$2:$B$13,2,0)&amp;" "&amp;YEAR($J2117)</f>
        <v>Jan 1900</v>
      </c>
      <c r="N2117" s="34" t="str">
        <f t="shared" si="198"/>
        <v>1/1/9999</v>
      </c>
      <c r="O2117" s="8" t="str">
        <f>IF(ISERROR(VLOOKUP($I2117,Lookup!$H$2:$I$11,2,0)),"",VLOOKUP($I2117,Lookup!$H$2:$I$11,2,0))</f>
        <v/>
      </c>
      <c r="P2117" s="8">
        <f>COUNTIF(J$4:J2117,J2117)</f>
        <v>0</v>
      </c>
      <c r="Q2117" s="8">
        <f>COUNTIF(K$4:K2117,K2117)</f>
        <v>1</v>
      </c>
    </row>
    <row r="2118" spans="1:17" x14ac:dyDescent="0.25">
      <c r="A2118" s="35">
        <f t="shared" si="199"/>
        <v>0</v>
      </c>
      <c r="B2118" s="8">
        <f t="shared" si="200"/>
        <v>0</v>
      </c>
      <c r="C2118" s="8">
        <f t="shared" si="201"/>
        <v>0</v>
      </c>
      <c r="D2118" s="38">
        <f t="shared" si="202"/>
        <v>1</v>
      </c>
      <c r="E2118" s="39">
        <f t="shared" si="203"/>
        <v>0</v>
      </c>
      <c r="M2118" s="8" t="str">
        <f>VLOOKUP(MONTH($J2118),Lookup!$A$2:$B$13,2,0)&amp;" "&amp;YEAR($J2118)</f>
        <v>Jan 1900</v>
      </c>
      <c r="N2118" s="34" t="str">
        <f t="shared" si="198"/>
        <v>1/1/9999</v>
      </c>
      <c r="O2118" s="8" t="str">
        <f>IF(ISERROR(VLOOKUP($I2118,Lookup!$H$2:$I$11,2,0)),"",VLOOKUP($I2118,Lookup!$H$2:$I$11,2,0))</f>
        <v/>
      </c>
      <c r="P2118" s="8">
        <f>COUNTIF(J$4:J2118,J2118)</f>
        <v>0</v>
      </c>
      <c r="Q2118" s="8">
        <f>COUNTIF(K$4:K2118,K2118)</f>
        <v>1</v>
      </c>
    </row>
    <row r="2119" spans="1:17" x14ac:dyDescent="0.25">
      <c r="A2119" s="35">
        <f t="shared" si="199"/>
        <v>0</v>
      </c>
      <c r="B2119" s="8">
        <f t="shared" si="200"/>
        <v>0</v>
      </c>
      <c r="C2119" s="8">
        <f t="shared" si="201"/>
        <v>0</v>
      </c>
      <c r="D2119" s="38">
        <f t="shared" si="202"/>
        <v>1</v>
      </c>
      <c r="E2119" s="39">
        <f t="shared" si="203"/>
        <v>0</v>
      </c>
      <c r="M2119" s="8" t="str">
        <f>VLOOKUP(MONTH($J2119),Lookup!$A$2:$B$13,2,0)&amp;" "&amp;YEAR($J2119)</f>
        <v>Jan 1900</v>
      </c>
      <c r="N2119" s="34" t="str">
        <f t="shared" si="198"/>
        <v>1/1/9999</v>
      </c>
      <c r="O2119" s="8" t="str">
        <f>IF(ISERROR(VLOOKUP($I2119,Lookup!$H$2:$I$11,2,0)),"",VLOOKUP($I2119,Lookup!$H$2:$I$11,2,0))</f>
        <v/>
      </c>
      <c r="P2119" s="8">
        <f>COUNTIF(J$4:J2119,J2119)</f>
        <v>0</v>
      </c>
      <c r="Q2119" s="8">
        <f>COUNTIF(K$4:K2119,K2119)</f>
        <v>1</v>
      </c>
    </row>
    <row r="2120" spans="1:17" x14ac:dyDescent="0.25">
      <c r="A2120" s="35">
        <f t="shared" si="199"/>
        <v>0</v>
      </c>
      <c r="B2120" s="8">
        <f t="shared" si="200"/>
        <v>0</v>
      </c>
      <c r="C2120" s="8">
        <f t="shared" si="201"/>
        <v>0</v>
      </c>
      <c r="D2120" s="38">
        <f t="shared" si="202"/>
        <v>1</v>
      </c>
      <c r="E2120" s="39">
        <f t="shared" si="203"/>
        <v>0</v>
      </c>
      <c r="M2120" s="8" t="str">
        <f>VLOOKUP(MONTH($J2120),Lookup!$A$2:$B$13,2,0)&amp;" "&amp;YEAR($J2120)</f>
        <v>Jan 1900</v>
      </c>
      <c r="N2120" s="34" t="str">
        <f t="shared" si="198"/>
        <v>1/1/9999</v>
      </c>
      <c r="O2120" s="8" t="str">
        <f>IF(ISERROR(VLOOKUP($I2120,Lookup!$H$2:$I$11,2,0)),"",VLOOKUP($I2120,Lookup!$H$2:$I$11,2,0))</f>
        <v/>
      </c>
      <c r="P2120" s="8">
        <f>COUNTIF(J$4:J2120,J2120)</f>
        <v>0</v>
      </c>
      <c r="Q2120" s="8">
        <f>COUNTIF(K$4:K2120,K2120)</f>
        <v>1</v>
      </c>
    </row>
    <row r="2121" spans="1:17" x14ac:dyDescent="0.25">
      <c r="A2121" s="35">
        <f t="shared" si="199"/>
        <v>0</v>
      </c>
      <c r="B2121" s="8">
        <f t="shared" si="200"/>
        <v>0</v>
      </c>
      <c r="C2121" s="8">
        <f t="shared" si="201"/>
        <v>0</v>
      </c>
      <c r="D2121" s="38">
        <f t="shared" si="202"/>
        <v>1</v>
      </c>
      <c r="E2121" s="39">
        <f t="shared" si="203"/>
        <v>0</v>
      </c>
      <c r="M2121" s="8" t="str">
        <f>VLOOKUP(MONTH($J2121),Lookup!$A$2:$B$13,2,0)&amp;" "&amp;YEAR($J2121)</f>
        <v>Jan 1900</v>
      </c>
      <c r="N2121" s="34" t="str">
        <f t="shared" si="198"/>
        <v>1/1/9999</v>
      </c>
      <c r="O2121" s="8" t="str">
        <f>IF(ISERROR(VLOOKUP($I2121,Lookup!$H$2:$I$11,2,0)),"",VLOOKUP($I2121,Lookup!$H$2:$I$11,2,0))</f>
        <v/>
      </c>
      <c r="P2121" s="8">
        <f>COUNTIF(J$4:J2121,J2121)</f>
        <v>0</v>
      </c>
      <c r="Q2121" s="8">
        <f>COUNTIF(K$4:K2121,K2121)</f>
        <v>1</v>
      </c>
    </row>
    <row r="2122" spans="1:17" x14ac:dyDescent="0.25">
      <c r="A2122" s="35">
        <f t="shared" si="199"/>
        <v>0</v>
      </c>
      <c r="B2122" s="8">
        <f t="shared" si="200"/>
        <v>0</v>
      </c>
      <c r="C2122" s="8">
        <f t="shared" si="201"/>
        <v>0</v>
      </c>
      <c r="D2122" s="38">
        <f t="shared" si="202"/>
        <v>1</v>
      </c>
      <c r="E2122" s="39">
        <f t="shared" si="203"/>
        <v>0</v>
      </c>
      <c r="M2122" s="8" t="str">
        <f>VLOOKUP(MONTH($J2122),Lookup!$A$2:$B$13,2,0)&amp;" "&amp;YEAR($J2122)</f>
        <v>Jan 1900</v>
      </c>
      <c r="N2122" s="34" t="str">
        <f t="shared" si="198"/>
        <v>1/1/9999</v>
      </c>
      <c r="O2122" s="8" t="str">
        <f>IF(ISERROR(VLOOKUP($I2122,Lookup!$H$2:$I$11,2,0)),"",VLOOKUP($I2122,Lookup!$H$2:$I$11,2,0))</f>
        <v/>
      </c>
      <c r="P2122" s="8">
        <f>COUNTIF(J$4:J2122,J2122)</f>
        <v>0</v>
      </c>
      <c r="Q2122" s="8">
        <f>COUNTIF(K$4:K2122,K2122)</f>
        <v>1</v>
      </c>
    </row>
    <row r="2123" spans="1:17" x14ac:dyDescent="0.25">
      <c r="A2123" s="35">
        <f t="shared" si="199"/>
        <v>0</v>
      </c>
      <c r="B2123" s="8">
        <f t="shared" si="200"/>
        <v>0</v>
      </c>
      <c r="C2123" s="8">
        <f t="shared" si="201"/>
        <v>0</v>
      </c>
      <c r="D2123" s="38">
        <f t="shared" si="202"/>
        <v>1</v>
      </c>
      <c r="E2123" s="39">
        <f t="shared" si="203"/>
        <v>0</v>
      </c>
      <c r="M2123" s="8" t="str">
        <f>VLOOKUP(MONTH($J2123),Lookup!$A$2:$B$13,2,0)&amp;" "&amp;YEAR($J2123)</f>
        <v>Jan 1900</v>
      </c>
      <c r="N2123" s="34" t="str">
        <f t="shared" si="198"/>
        <v>1/1/9999</v>
      </c>
      <c r="O2123" s="8" t="str">
        <f>IF(ISERROR(VLOOKUP($I2123,Lookup!$H$2:$I$11,2,0)),"",VLOOKUP($I2123,Lookup!$H$2:$I$11,2,0))</f>
        <v/>
      </c>
      <c r="P2123" s="8">
        <f>COUNTIF(J$4:J2123,J2123)</f>
        <v>0</v>
      </c>
      <c r="Q2123" s="8">
        <f>COUNTIF(K$4:K2123,K2123)</f>
        <v>1</v>
      </c>
    </row>
    <row r="2124" spans="1:17" x14ac:dyDescent="0.25">
      <c r="A2124" s="35">
        <f t="shared" si="199"/>
        <v>0</v>
      </c>
      <c r="B2124" s="8">
        <f t="shared" si="200"/>
        <v>0</v>
      </c>
      <c r="C2124" s="8">
        <f t="shared" si="201"/>
        <v>0</v>
      </c>
      <c r="D2124" s="38">
        <f t="shared" si="202"/>
        <v>1</v>
      </c>
      <c r="E2124" s="39">
        <f t="shared" si="203"/>
        <v>0</v>
      </c>
      <c r="M2124" s="8" t="str">
        <f>VLOOKUP(MONTH($J2124),Lookup!$A$2:$B$13,2,0)&amp;" "&amp;YEAR($J2124)</f>
        <v>Jan 1900</v>
      </c>
      <c r="N2124" s="34" t="str">
        <f t="shared" si="198"/>
        <v>1/1/9999</v>
      </c>
      <c r="O2124" s="8" t="str">
        <f>IF(ISERROR(VLOOKUP($I2124,Lookup!$H$2:$I$11,2,0)),"",VLOOKUP($I2124,Lookup!$H$2:$I$11,2,0))</f>
        <v/>
      </c>
      <c r="P2124" s="8">
        <f>COUNTIF(J$4:J2124,J2124)</f>
        <v>0</v>
      </c>
      <c r="Q2124" s="8">
        <f>COUNTIF(K$4:K2124,K2124)</f>
        <v>1</v>
      </c>
    </row>
    <row r="2125" spans="1:17" x14ac:dyDescent="0.25">
      <c r="A2125" s="35">
        <f t="shared" si="199"/>
        <v>0</v>
      </c>
      <c r="B2125" s="8">
        <f t="shared" si="200"/>
        <v>0</v>
      </c>
      <c r="C2125" s="8">
        <f t="shared" si="201"/>
        <v>0</v>
      </c>
      <c r="D2125" s="38">
        <f t="shared" si="202"/>
        <v>1</v>
      </c>
      <c r="E2125" s="39">
        <f t="shared" si="203"/>
        <v>0</v>
      </c>
      <c r="M2125" s="8" t="str">
        <f>VLOOKUP(MONTH($J2125),Lookup!$A$2:$B$13,2,0)&amp;" "&amp;YEAR($J2125)</f>
        <v>Jan 1900</v>
      </c>
      <c r="N2125" s="34" t="str">
        <f t="shared" si="198"/>
        <v>1/1/9999</v>
      </c>
      <c r="O2125" s="8" t="str">
        <f>IF(ISERROR(VLOOKUP($I2125,Lookup!$H$2:$I$11,2,0)),"",VLOOKUP($I2125,Lookup!$H$2:$I$11,2,0))</f>
        <v/>
      </c>
      <c r="P2125" s="8">
        <f>COUNTIF(J$4:J2125,J2125)</f>
        <v>0</v>
      </c>
      <c r="Q2125" s="8">
        <f>COUNTIF(K$4:K2125,K2125)</f>
        <v>1</v>
      </c>
    </row>
    <row r="2126" spans="1:17" x14ac:dyDescent="0.25">
      <c r="A2126" s="35">
        <f t="shared" si="199"/>
        <v>0</v>
      </c>
      <c r="B2126" s="8">
        <f t="shared" si="200"/>
        <v>0</v>
      </c>
      <c r="C2126" s="8">
        <f t="shared" si="201"/>
        <v>0</v>
      </c>
      <c r="D2126" s="38">
        <f t="shared" si="202"/>
        <v>1</v>
      </c>
      <c r="E2126" s="39">
        <f t="shared" si="203"/>
        <v>0</v>
      </c>
      <c r="M2126" s="8" t="str">
        <f>VLOOKUP(MONTH($J2126),Lookup!$A$2:$B$13,2,0)&amp;" "&amp;YEAR($J2126)</f>
        <v>Jan 1900</v>
      </c>
      <c r="N2126" s="34" t="str">
        <f t="shared" si="198"/>
        <v>1/1/9999</v>
      </c>
      <c r="O2126" s="8" t="str">
        <f>IF(ISERROR(VLOOKUP($I2126,Lookup!$H$2:$I$11,2,0)),"",VLOOKUP($I2126,Lookup!$H$2:$I$11,2,0))</f>
        <v/>
      </c>
      <c r="P2126" s="8">
        <f>COUNTIF(J$4:J2126,J2126)</f>
        <v>0</v>
      </c>
      <c r="Q2126" s="8">
        <f>COUNTIF(K$4:K2126,K2126)</f>
        <v>1</v>
      </c>
    </row>
    <row r="2127" spans="1:17" x14ac:dyDescent="0.25">
      <c r="A2127" s="35">
        <f t="shared" si="199"/>
        <v>0</v>
      </c>
      <c r="B2127" s="8">
        <f t="shared" si="200"/>
        <v>0</v>
      </c>
      <c r="C2127" s="8">
        <f t="shared" si="201"/>
        <v>0</v>
      </c>
      <c r="D2127" s="38">
        <f t="shared" si="202"/>
        <v>1</v>
      </c>
      <c r="E2127" s="39">
        <f t="shared" si="203"/>
        <v>0</v>
      </c>
      <c r="M2127" s="8" t="str">
        <f>VLOOKUP(MONTH($J2127),Lookup!$A$2:$B$13,2,0)&amp;" "&amp;YEAR($J2127)</f>
        <v>Jan 1900</v>
      </c>
      <c r="N2127" s="34" t="str">
        <f t="shared" si="198"/>
        <v>1/1/9999</v>
      </c>
      <c r="O2127" s="8" t="str">
        <f>IF(ISERROR(VLOOKUP($I2127,Lookup!$H$2:$I$11,2,0)),"",VLOOKUP($I2127,Lookup!$H$2:$I$11,2,0))</f>
        <v/>
      </c>
      <c r="P2127" s="8">
        <f>COUNTIF(J$4:J2127,J2127)</f>
        <v>0</v>
      </c>
      <c r="Q2127" s="8">
        <f>COUNTIF(K$4:K2127,K2127)</f>
        <v>1</v>
      </c>
    </row>
    <row r="2128" spans="1:17" x14ac:dyDescent="0.25">
      <c r="A2128" s="35">
        <f t="shared" si="199"/>
        <v>0</v>
      </c>
      <c r="B2128" s="8">
        <f t="shared" si="200"/>
        <v>0</v>
      </c>
      <c r="C2128" s="8">
        <f t="shared" si="201"/>
        <v>0</v>
      </c>
      <c r="D2128" s="38">
        <f t="shared" si="202"/>
        <v>1</v>
      </c>
      <c r="E2128" s="39">
        <f t="shared" si="203"/>
        <v>0</v>
      </c>
      <c r="M2128" s="8" t="str">
        <f>VLOOKUP(MONTH($J2128),Lookup!$A$2:$B$13,2,0)&amp;" "&amp;YEAR($J2128)</f>
        <v>Jan 1900</v>
      </c>
      <c r="N2128" s="34" t="str">
        <f t="shared" si="198"/>
        <v>1/1/9999</v>
      </c>
      <c r="O2128" s="8" t="str">
        <f>IF(ISERROR(VLOOKUP($I2128,Lookup!$H$2:$I$11,2,0)),"",VLOOKUP($I2128,Lookup!$H$2:$I$11,2,0))</f>
        <v/>
      </c>
      <c r="P2128" s="8">
        <f>COUNTIF(J$4:J2128,J2128)</f>
        <v>0</v>
      </c>
      <c r="Q2128" s="8">
        <f>COUNTIF(K$4:K2128,K2128)</f>
        <v>1</v>
      </c>
    </row>
    <row r="2129" spans="1:17" x14ac:dyDescent="0.25">
      <c r="A2129" s="35">
        <f t="shared" si="199"/>
        <v>0</v>
      </c>
      <c r="B2129" s="8">
        <f t="shared" si="200"/>
        <v>0</v>
      </c>
      <c r="C2129" s="8">
        <f t="shared" si="201"/>
        <v>0</v>
      </c>
      <c r="D2129" s="38">
        <f t="shared" si="202"/>
        <v>1</v>
      </c>
      <c r="E2129" s="39">
        <f t="shared" si="203"/>
        <v>0</v>
      </c>
      <c r="M2129" s="8" t="str">
        <f>VLOOKUP(MONTH($J2129),Lookup!$A$2:$B$13,2,0)&amp;" "&amp;YEAR($J2129)</f>
        <v>Jan 1900</v>
      </c>
      <c r="N2129" s="34" t="str">
        <f t="shared" si="198"/>
        <v>1/1/9999</v>
      </c>
      <c r="O2129" s="8" t="str">
        <f>IF(ISERROR(VLOOKUP($I2129,Lookup!$H$2:$I$11,2,0)),"",VLOOKUP($I2129,Lookup!$H$2:$I$11,2,0))</f>
        <v/>
      </c>
      <c r="P2129" s="8">
        <f>COUNTIF(J$4:J2129,J2129)</f>
        <v>0</v>
      </c>
      <c r="Q2129" s="8">
        <f>COUNTIF(K$4:K2129,K2129)</f>
        <v>1</v>
      </c>
    </row>
    <row r="2130" spans="1:17" x14ac:dyDescent="0.25">
      <c r="A2130" s="35">
        <f t="shared" si="199"/>
        <v>0</v>
      </c>
      <c r="B2130" s="8">
        <f t="shared" si="200"/>
        <v>0</v>
      </c>
      <c r="C2130" s="8">
        <f t="shared" si="201"/>
        <v>0</v>
      </c>
      <c r="D2130" s="38">
        <f t="shared" si="202"/>
        <v>1</v>
      </c>
      <c r="E2130" s="39">
        <f t="shared" si="203"/>
        <v>0</v>
      </c>
      <c r="M2130" s="8" t="str">
        <f>VLOOKUP(MONTH($J2130),Lookup!$A$2:$B$13,2,0)&amp;" "&amp;YEAR($J2130)</f>
        <v>Jan 1900</v>
      </c>
      <c r="N2130" s="34" t="str">
        <f t="shared" si="198"/>
        <v>1/1/9999</v>
      </c>
      <c r="O2130" s="8" t="str">
        <f>IF(ISERROR(VLOOKUP($I2130,Lookup!$H$2:$I$11,2,0)),"",VLOOKUP($I2130,Lookup!$H$2:$I$11,2,0))</f>
        <v/>
      </c>
      <c r="P2130" s="8">
        <f>COUNTIF(J$4:J2130,J2130)</f>
        <v>0</v>
      </c>
      <c r="Q2130" s="8">
        <f>COUNTIF(K$4:K2130,K2130)</f>
        <v>1</v>
      </c>
    </row>
    <row r="2131" spans="1:17" x14ac:dyDescent="0.25">
      <c r="A2131" s="35">
        <f t="shared" si="199"/>
        <v>0</v>
      </c>
      <c r="B2131" s="8">
        <f t="shared" si="200"/>
        <v>0</v>
      </c>
      <c r="C2131" s="8">
        <f t="shared" si="201"/>
        <v>0</v>
      </c>
      <c r="D2131" s="38">
        <f t="shared" si="202"/>
        <v>1</v>
      </c>
      <c r="E2131" s="39">
        <f t="shared" si="203"/>
        <v>0</v>
      </c>
      <c r="M2131" s="8" t="str">
        <f>VLOOKUP(MONTH($J2131),Lookup!$A$2:$B$13,2,0)&amp;" "&amp;YEAR($J2131)</f>
        <v>Jan 1900</v>
      </c>
      <c r="N2131" s="34" t="str">
        <f t="shared" si="198"/>
        <v>1/1/9999</v>
      </c>
      <c r="O2131" s="8" t="str">
        <f>IF(ISERROR(VLOOKUP($I2131,Lookup!$H$2:$I$11,2,0)),"",VLOOKUP($I2131,Lookup!$H$2:$I$11,2,0))</f>
        <v/>
      </c>
      <c r="P2131" s="8">
        <f>COUNTIF(J$4:J2131,J2131)</f>
        <v>0</v>
      </c>
      <c r="Q2131" s="8">
        <f>COUNTIF(K$4:K2131,K2131)</f>
        <v>1</v>
      </c>
    </row>
    <row r="2132" spans="1:17" x14ac:dyDescent="0.25">
      <c r="A2132" s="35">
        <f t="shared" si="199"/>
        <v>0</v>
      </c>
      <c r="B2132" s="8">
        <f t="shared" si="200"/>
        <v>0</v>
      </c>
      <c r="C2132" s="8">
        <f t="shared" si="201"/>
        <v>0</v>
      </c>
      <c r="D2132" s="38">
        <f t="shared" si="202"/>
        <v>1</v>
      </c>
      <c r="E2132" s="39">
        <f t="shared" si="203"/>
        <v>0</v>
      </c>
      <c r="M2132" s="8" t="str">
        <f>VLOOKUP(MONTH($J2132),Lookup!$A$2:$B$13,2,0)&amp;" "&amp;YEAR($J2132)</f>
        <v>Jan 1900</v>
      </c>
      <c r="N2132" s="34" t="str">
        <f t="shared" si="198"/>
        <v>1/1/9999</v>
      </c>
      <c r="O2132" s="8" t="str">
        <f>IF(ISERROR(VLOOKUP($I2132,Lookup!$H$2:$I$11,2,0)),"",VLOOKUP($I2132,Lookup!$H$2:$I$11,2,0))</f>
        <v/>
      </c>
      <c r="P2132" s="8">
        <f>COUNTIF(J$4:J2132,J2132)</f>
        <v>0</v>
      </c>
      <c r="Q2132" s="8">
        <f>COUNTIF(K$4:K2132,K2132)</f>
        <v>1</v>
      </c>
    </row>
    <row r="2133" spans="1:17" x14ac:dyDescent="0.25">
      <c r="A2133" s="35">
        <f t="shared" si="199"/>
        <v>0</v>
      </c>
      <c r="B2133" s="8">
        <f t="shared" si="200"/>
        <v>0</v>
      </c>
      <c r="C2133" s="8">
        <f t="shared" si="201"/>
        <v>0</v>
      </c>
      <c r="D2133" s="38">
        <f t="shared" si="202"/>
        <v>1</v>
      </c>
      <c r="E2133" s="39">
        <f t="shared" si="203"/>
        <v>0</v>
      </c>
      <c r="M2133" s="8" t="str">
        <f>VLOOKUP(MONTH($J2133),Lookup!$A$2:$B$13,2,0)&amp;" "&amp;YEAR($J2133)</f>
        <v>Jan 1900</v>
      </c>
      <c r="N2133" s="34" t="str">
        <f t="shared" si="198"/>
        <v>1/1/9999</v>
      </c>
      <c r="O2133" s="8" t="str">
        <f>IF(ISERROR(VLOOKUP($I2133,Lookup!$H$2:$I$11,2,0)),"",VLOOKUP($I2133,Lookup!$H$2:$I$11,2,0))</f>
        <v/>
      </c>
      <c r="P2133" s="8">
        <f>COUNTIF(J$4:J2133,J2133)</f>
        <v>0</v>
      </c>
      <c r="Q2133" s="8">
        <f>COUNTIF(K$4:K2133,K2133)</f>
        <v>1</v>
      </c>
    </row>
    <row r="2134" spans="1:17" x14ac:dyDescent="0.25">
      <c r="A2134" s="35">
        <f t="shared" si="199"/>
        <v>0</v>
      </c>
      <c r="B2134" s="8">
        <f t="shared" si="200"/>
        <v>0</v>
      </c>
      <c r="C2134" s="8">
        <f t="shared" si="201"/>
        <v>0</v>
      </c>
      <c r="D2134" s="38">
        <f t="shared" si="202"/>
        <v>1</v>
      </c>
      <c r="E2134" s="39">
        <f t="shared" si="203"/>
        <v>0</v>
      </c>
      <c r="M2134" s="8" t="str">
        <f>VLOOKUP(MONTH($J2134),Lookup!$A$2:$B$13,2,0)&amp;" "&amp;YEAR($J2134)</f>
        <v>Jan 1900</v>
      </c>
      <c r="N2134" s="34" t="str">
        <f t="shared" si="198"/>
        <v>1/1/9999</v>
      </c>
      <c r="O2134" s="8" t="str">
        <f>IF(ISERROR(VLOOKUP($I2134,Lookup!$H$2:$I$11,2,0)),"",VLOOKUP($I2134,Lookup!$H$2:$I$11,2,0))</f>
        <v/>
      </c>
      <c r="P2134" s="8">
        <f>COUNTIF(J$4:J2134,J2134)</f>
        <v>0</v>
      </c>
      <c r="Q2134" s="8">
        <f>COUNTIF(K$4:K2134,K2134)</f>
        <v>1</v>
      </c>
    </row>
    <row r="2135" spans="1:17" x14ac:dyDescent="0.25">
      <c r="A2135" s="35">
        <f t="shared" si="199"/>
        <v>0</v>
      </c>
      <c r="B2135" s="8">
        <f t="shared" si="200"/>
        <v>0</v>
      </c>
      <c r="C2135" s="8">
        <f t="shared" si="201"/>
        <v>0</v>
      </c>
      <c r="D2135" s="38">
        <f t="shared" si="202"/>
        <v>1</v>
      </c>
      <c r="E2135" s="39">
        <f t="shared" si="203"/>
        <v>0</v>
      </c>
      <c r="M2135" s="8" t="str">
        <f>VLOOKUP(MONTH($J2135),Lookup!$A$2:$B$13,2,0)&amp;" "&amp;YEAR($J2135)</f>
        <v>Jan 1900</v>
      </c>
      <c r="N2135" s="34" t="str">
        <f t="shared" si="198"/>
        <v>1/1/9999</v>
      </c>
      <c r="O2135" s="8" t="str">
        <f>IF(ISERROR(VLOOKUP($I2135,Lookup!$H$2:$I$11,2,0)),"",VLOOKUP($I2135,Lookup!$H$2:$I$11,2,0))</f>
        <v/>
      </c>
      <c r="P2135" s="8">
        <f>COUNTIF(J$4:J2135,J2135)</f>
        <v>0</v>
      </c>
      <c r="Q2135" s="8">
        <f>COUNTIF(K$4:K2135,K2135)</f>
        <v>1</v>
      </c>
    </row>
    <row r="2136" spans="1:17" x14ac:dyDescent="0.25">
      <c r="A2136" s="35">
        <f t="shared" si="199"/>
        <v>0</v>
      </c>
      <c r="B2136" s="8">
        <f t="shared" si="200"/>
        <v>0</v>
      </c>
      <c r="C2136" s="8">
        <f t="shared" si="201"/>
        <v>0</v>
      </c>
      <c r="D2136" s="38">
        <f t="shared" si="202"/>
        <v>1</v>
      </c>
      <c r="E2136" s="39">
        <f t="shared" si="203"/>
        <v>0</v>
      </c>
      <c r="M2136" s="8" t="str">
        <f>VLOOKUP(MONTH($J2136),Lookup!$A$2:$B$13,2,0)&amp;" "&amp;YEAR($J2136)</f>
        <v>Jan 1900</v>
      </c>
      <c r="N2136" s="34" t="str">
        <f t="shared" si="198"/>
        <v>1/1/9999</v>
      </c>
      <c r="O2136" s="8" t="str">
        <f>IF(ISERROR(VLOOKUP($I2136,Lookup!$H$2:$I$11,2,0)),"",VLOOKUP($I2136,Lookup!$H$2:$I$11,2,0))</f>
        <v/>
      </c>
      <c r="P2136" s="8">
        <f>COUNTIF(J$4:J2136,J2136)</f>
        <v>0</v>
      </c>
      <c r="Q2136" s="8">
        <f>COUNTIF(K$4:K2136,K2136)</f>
        <v>1</v>
      </c>
    </row>
    <row r="2137" spans="1:17" x14ac:dyDescent="0.25">
      <c r="A2137" s="35">
        <f t="shared" si="199"/>
        <v>0</v>
      </c>
      <c r="B2137" s="8">
        <f t="shared" si="200"/>
        <v>0</v>
      </c>
      <c r="C2137" s="8">
        <f t="shared" si="201"/>
        <v>0</v>
      </c>
      <c r="D2137" s="38">
        <f t="shared" si="202"/>
        <v>1</v>
      </c>
      <c r="E2137" s="39">
        <f t="shared" si="203"/>
        <v>0</v>
      </c>
      <c r="M2137" s="8" t="str">
        <f>VLOOKUP(MONTH($J2137),Lookup!$A$2:$B$13,2,0)&amp;" "&amp;YEAR($J2137)</f>
        <v>Jan 1900</v>
      </c>
      <c r="N2137" s="34" t="str">
        <f t="shared" si="198"/>
        <v>1/1/9999</v>
      </c>
      <c r="O2137" s="8" t="str">
        <f>IF(ISERROR(VLOOKUP($I2137,Lookup!$H$2:$I$11,2,0)),"",VLOOKUP($I2137,Lookup!$H$2:$I$11,2,0))</f>
        <v/>
      </c>
      <c r="P2137" s="8">
        <f>COUNTIF(J$4:J2137,J2137)</f>
        <v>0</v>
      </c>
      <c r="Q2137" s="8">
        <f>COUNTIF(K$4:K2137,K2137)</f>
        <v>1</v>
      </c>
    </row>
    <row r="2138" spans="1:17" x14ac:dyDescent="0.25">
      <c r="A2138" s="35">
        <f t="shared" si="199"/>
        <v>0</v>
      </c>
      <c r="B2138" s="8">
        <f t="shared" si="200"/>
        <v>0</v>
      </c>
      <c r="C2138" s="8">
        <f t="shared" si="201"/>
        <v>0</v>
      </c>
      <c r="D2138" s="38">
        <f t="shared" si="202"/>
        <v>1</v>
      </c>
      <c r="E2138" s="39">
        <f t="shared" si="203"/>
        <v>0</v>
      </c>
      <c r="M2138" s="8" t="str">
        <f>VLOOKUP(MONTH($J2138),Lookup!$A$2:$B$13,2,0)&amp;" "&amp;YEAR($J2138)</f>
        <v>Jan 1900</v>
      </c>
      <c r="N2138" s="34" t="str">
        <f t="shared" si="198"/>
        <v>1/1/9999</v>
      </c>
      <c r="O2138" s="8" t="str">
        <f>IF(ISERROR(VLOOKUP($I2138,Lookup!$H$2:$I$11,2,0)),"",VLOOKUP($I2138,Lookup!$H$2:$I$11,2,0))</f>
        <v/>
      </c>
      <c r="P2138" s="8">
        <f>COUNTIF(J$4:J2138,J2138)</f>
        <v>0</v>
      </c>
      <c r="Q2138" s="8">
        <f>COUNTIF(K$4:K2138,K2138)</f>
        <v>1</v>
      </c>
    </row>
    <row r="2139" spans="1:17" x14ac:dyDescent="0.25">
      <c r="A2139" s="35">
        <f t="shared" si="199"/>
        <v>0</v>
      </c>
      <c r="B2139" s="8">
        <f t="shared" si="200"/>
        <v>0</v>
      </c>
      <c r="C2139" s="8">
        <f t="shared" si="201"/>
        <v>0</v>
      </c>
      <c r="D2139" s="38">
        <f t="shared" si="202"/>
        <v>1</v>
      </c>
      <c r="E2139" s="39">
        <f t="shared" si="203"/>
        <v>0</v>
      </c>
      <c r="M2139" s="8" t="str">
        <f>VLOOKUP(MONTH($J2139),Lookup!$A$2:$B$13,2,0)&amp;" "&amp;YEAR($J2139)</f>
        <v>Jan 1900</v>
      </c>
      <c r="N2139" s="34" t="str">
        <f t="shared" si="198"/>
        <v>1/1/9999</v>
      </c>
      <c r="O2139" s="8" t="str">
        <f>IF(ISERROR(VLOOKUP($I2139,Lookup!$H$2:$I$11,2,0)),"",VLOOKUP($I2139,Lookup!$H$2:$I$11,2,0))</f>
        <v/>
      </c>
      <c r="P2139" s="8">
        <f>COUNTIF(J$4:J2139,J2139)</f>
        <v>0</v>
      </c>
      <c r="Q2139" s="8">
        <f>COUNTIF(K$4:K2139,K2139)</f>
        <v>1</v>
      </c>
    </row>
    <row r="2140" spans="1:17" x14ac:dyDescent="0.25">
      <c r="A2140" s="35">
        <f t="shared" si="199"/>
        <v>0</v>
      </c>
      <c r="B2140" s="8">
        <f t="shared" si="200"/>
        <v>0</v>
      </c>
      <c r="C2140" s="8">
        <f t="shared" si="201"/>
        <v>0</v>
      </c>
      <c r="D2140" s="38">
        <f t="shared" si="202"/>
        <v>1</v>
      </c>
      <c r="E2140" s="39">
        <f t="shared" si="203"/>
        <v>0</v>
      </c>
      <c r="M2140" s="8" t="str">
        <f>VLOOKUP(MONTH($J2140),Lookup!$A$2:$B$13,2,0)&amp;" "&amp;YEAR($J2140)</f>
        <v>Jan 1900</v>
      </c>
      <c r="N2140" s="34" t="str">
        <f t="shared" si="198"/>
        <v>1/1/9999</v>
      </c>
      <c r="O2140" s="8" t="str">
        <f>IF(ISERROR(VLOOKUP($I2140,Lookup!$H$2:$I$11,2,0)),"",VLOOKUP($I2140,Lookup!$H$2:$I$11,2,0))</f>
        <v/>
      </c>
      <c r="P2140" s="8">
        <f>COUNTIF(J$4:J2140,J2140)</f>
        <v>0</v>
      </c>
      <c r="Q2140" s="8">
        <f>COUNTIF(K$4:K2140,K2140)</f>
        <v>1</v>
      </c>
    </row>
    <row r="2141" spans="1:17" x14ac:dyDescent="0.25">
      <c r="A2141" s="35">
        <f t="shared" si="199"/>
        <v>0</v>
      </c>
      <c r="B2141" s="8">
        <f t="shared" si="200"/>
        <v>0</v>
      </c>
      <c r="C2141" s="8">
        <f t="shared" si="201"/>
        <v>0</v>
      </c>
      <c r="D2141" s="38">
        <f t="shared" si="202"/>
        <v>1</v>
      </c>
      <c r="E2141" s="39">
        <f t="shared" si="203"/>
        <v>0</v>
      </c>
      <c r="M2141" s="8" t="str">
        <f>VLOOKUP(MONTH($J2141),Lookup!$A$2:$B$13,2,0)&amp;" "&amp;YEAR($J2141)</f>
        <v>Jan 1900</v>
      </c>
      <c r="N2141" s="34" t="str">
        <f t="shared" si="198"/>
        <v>1/1/9999</v>
      </c>
      <c r="O2141" s="8" t="str">
        <f>IF(ISERROR(VLOOKUP($I2141,Lookup!$H$2:$I$11,2,0)),"",VLOOKUP($I2141,Lookup!$H$2:$I$11,2,0))</f>
        <v/>
      </c>
      <c r="P2141" s="8">
        <f>COUNTIF(J$4:J2141,J2141)</f>
        <v>0</v>
      </c>
      <c r="Q2141" s="8">
        <f>COUNTIF(K$4:K2141,K2141)</f>
        <v>1</v>
      </c>
    </row>
    <row r="2142" spans="1:17" x14ac:dyDescent="0.25">
      <c r="A2142" s="35">
        <f t="shared" si="199"/>
        <v>0</v>
      </c>
      <c r="B2142" s="8">
        <f t="shared" si="200"/>
        <v>0</v>
      </c>
      <c r="C2142" s="8">
        <f t="shared" si="201"/>
        <v>0</v>
      </c>
      <c r="D2142" s="38">
        <f t="shared" si="202"/>
        <v>1</v>
      </c>
      <c r="E2142" s="39">
        <f t="shared" si="203"/>
        <v>0</v>
      </c>
      <c r="M2142" s="8" t="str">
        <f>VLOOKUP(MONTH($J2142),Lookup!$A$2:$B$13,2,0)&amp;" "&amp;YEAR($J2142)</f>
        <v>Jan 1900</v>
      </c>
      <c r="N2142" s="34" t="str">
        <f t="shared" si="198"/>
        <v>1/1/9999</v>
      </c>
      <c r="O2142" s="8" t="str">
        <f>IF(ISERROR(VLOOKUP($I2142,Lookup!$H$2:$I$11,2,0)),"",VLOOKUP($I2142,Lookup!$H$2:$I$11,2,0))</f>
        <v/>
      </c>
      <c r="P2142" s="8">
        <f>COUNTIF(J$4:J2142,J2142)</f>
        <v>0</v>
      </c>
      <c r="Q2142" s="8">
        <f>COUNTIF(K$4:K2142,K2142)</f>
        <v>1</v>
      </c>
    </row>
    <row r="2143" spans="1:17" x14ac:dyDescent="0.25">
      <c r="A2143" s="35">
        <f t="shared" si="199"/>
        <v>0</v>
      </c>
      <c r="B2143" s="8">
        <f t="shared" si="200"/>
        <v>0</v>
      </c>
      <c r="C2143" s="8">
        <f t="shared" si="201"/>
        <v>0</v>
      </c>
      <c r="D2143" s="38">
        <f t="shared" si="202"/>
        <v>1</v>
      </c>
      <c r="E2143" s="39">
        <f t="shared" si="203"/>
        <v>0</v>
      </c>
      <c r="M2143" s="8" t="str">
        <f>VLOOKUP(MONTH($J2143),Lookup!$A$2:$B$13,2,0)&amp;" "&amp;YEAR($J2143)</f>
        <v>Jan 1900</v>
      </c>
      <c r="N2143" s="34" t="str">
        <f t="shared" si="198"/>
        <v>1/1/9999</v>
      </c>
      <c r="O2143" s="8" t="str">
        <f>IF(ISERROR(VLOOKUP($I2143,Lookup!$H$2:$I$11,2,0)),"",VLOOKUP($I2143,Lookup!$H$2:$I$11,2,0))</f>
        <v/>
      </c>
      <c r="P2143" s="8">
        <f>COUNTIF(J$4:J2143,J2143)</f>
        <v>0</v>
      </c>
      <c r="Q2143" s="8">
        <f>COUNTIF(K$4:K2143,K2143)</f>
        <v>1</v>
      </c>
    </row>
    <row r="2144" spans="1:17" x14ac:dyDescent="0.25">
      <c r="A2144" s="35">
        <f t="shared" si="199"/>
        <v>0</v>
      </c>
      <c r="B2144" s="8">
        <f t="shared" si="200"/>
        <v>0</v>
      </c>
      <c r="C2144" s="8">
        <f t="shared" si="201"/>
        <v>0</v>
      </c>
      <c r="D2144" s="38">
        <f t="shared" si="202"/>
        <v>1</v>
      </c>
      <c r="E2144" s="39">
        <f t="shared" si="203"/>
        <v>0</v>
      </c>
      <c r="M2144" s="8" t="str">
        <f>VLOOKUP(MONTH($J2144),Lookup!$A$2:$B$13,2,0)&amp;" "&amp;YEAR($J2144)</f>
        <v>Jan 1900</v>
      </c>
      <c r="N2144" s="34" t="str">
        <f t="shared" si="198"/>
        <v>1/1/9999</v>
      </c>
      <c r="O2144" s="8" t="str">
        <f>IF(ISERROR(VLOOKUP($I2144,Lookup!$H$2:$I$11,2,0)),"",VLOOKUP($I2144,Lookup!$H$2:$I$11,2,0))</f>
        <v/>
      </c>
      <c r="P2144" s="8">
        <f>COUNTIF(J$4:J2144,J2144)</f>
        <v>0</v>
      </c>
      <c r="Q2144" s="8">
        <f>COUNTIF(K$4:K2144,K2144)</f>
        <v>1</v>
      </c>
    </row>
    <row r="2145" spans="1:17" x14ac:dyDescent="0.25">
      <c r="A2145" s="35">
        <f t="shared" si="199"/>
        <v>0</v>
      </c>
      <c r="B2145" s="8">
        <f t="shared" si="200"/>
        <v>0</v>
      </c>
      <c r="C2145" s="8">
        <f t="shared" si="201"/>
        <v>0</v>
      </c>
      <c r="D2145" s="38">
        <f t="shared" si="202"/>
        <v>1</v>
      </c>
      <c r="E2145" s="39">
        <f t="shared" si="203"/>
        <v>0</v>
      </c>
      <c r="M2145" s="8" t="str">
        <f>VLOOKUP(MONTH($J2145),Lookup!$A$2:$B$13,2,0)&amp;" "&amp;YEAR($J2145)</f>
        <v>Jan 1900</v>
      </c>
      <c r="N2145" s="34" t="str">
        <f t="shared" si="198"/>
        <v>1/1/9999</v>
      </c>
      <c r="O2145" s="8" t="str">
        <f>IF(ISERROR(VLOOKUP($I2145,Lookup!$H$2:$I$11,2,0)),"",VLOOKUP($I2145,Lookup!$H$2:$I$11,2,0))</f>
        <v/>
      </c>
      <c r="P2145" s="8">
        <f>COUNTIF(J$4:J2145,J2145)</f>
        <v>0</v>
      </c>
      <c r="Q2145" s="8">
        <f>COUNTIF(K$4:K2145,K2145)</f>
        <v>1</v>
      </c>
    </row>
    <row r="2146" spans="1:17" x14ac:dyDescent="0.25">
      <c r="A2146" s="35">
        <f t="shared" si="199"/>
        <v>0</v>
      </c>
      <c r="B2146" s="8">
        <f t="shared" si="200"/>
        <v>0</v>
      </c>
      <c r="C2146" s="8">
        <f t="shared" si="201"/>
        <v>0</v>
      </c>
      <c r="D2146" s="38">
        <f t="shared" si="202"/>
        <v>1</v>
      </c>
      <c r="E2146" s="39">
        <f t="shared" si="203"/>
        <v>0</v>
      </c>
      <c r="M2146" s="8" t="str">
        <f>VLOOKUP(MONTH($J2146),Lookup!$A$2:$B$13,2,0)&amp;" "&amp;YEAR($J2146)</f>
        <v>Jan 1900</v>
      </c>
      <c r="N2146" s="34" t="str">
        <f t="shared" si="198"/>
        <v>1/1/9999</v>
      </c>
      <c r="O2146" s="8" t="str">
        <f>IF(ISERROR(VLOOKUP($I2146,Lookup!$H$2:$I$11,2,0)),"",VLOOKUP($I2146,Lookup!$H$2:$I$11,2,0))</f>
        <v/>
      </c>
      <c r="P2146" s="8">
        <f>COUNTIF(J$4:J2146,J2146)</f>
        <v>0</v>
      </c>
      <c r="Q2146" s="8">
        <f>COUNTIF(K$4:K2146,K2146)</f>
        <v>1</v>
      </c>
    </row>
    <row r="2147" spans="1:17" x14ac:dyDescent="0.25">
      <c r="A2147" s="35">
        <f t="shared" si="199"/>
        <v>0</v>
      </c>
      <c r="B2147" s="8">
        <f t="shared" si="200"/>
        <v>0</v>
      </c>
      <c r="C2147" s="8">
        <f t="shared" si="201"/>
        <v>0</v>
      </c>
      <c r="D2147" s="38">
        <f t="shared" si="202"/>
        <v>1</v>
      </c>
      <c r="E2147" s="39">
        <f t="shared" si="203"/>
        <v>0</v>
      </c>
      <c r="M2147" s="8" t="str">
        <f>VLOOKUP(MONTH($J2147),Lookup!$A$2:$B$13,2,0)&amp;" "&amp;YEAR($J2147)</f>
        <v>Jan 1900</v>
      </c>
      <c r="N2147" s="34" t="str">
        <f t="shared" si="198"/>
        <v>1/1/9999</v>
      </c>
      <c r="O2147" s="8" t="str">
        <f>IF(ISERROR(VLOOKUP($I2147,Lookup!$H$2:$I$11,2,0)),"",VLOOKUP($I2147,Lookup!$H$2:$I$11,2,0))</f>
        <v/>
      </c>
      <c r="P2147" s="8">
        <f>COUNTIF(J$4:J2147,J2147)</f>
        <v>0</v>
      </c>
      <c r="Q2147" s="8">
        <f>COUNTIF(K$4:K2147,K2147)</f>
        <v>1</v>
      </c>
    </row>
    <row r="2148" spans="1:17" x14ac:dyDescent="0.25">
      <c r="A2148" s="35">
        <f t="shared" si="199"/>
        <v>0</v>
      </c>
      <c r="B2148" s="8">
        <f t="shared" si="200"/>
        <v>0</v>
      </c>
      <c r="C2148" s="8">
        <f t="shared" si="201"/>
        <v>0</v>
      </c>
      <c r="D2148" s="38">
        <f t="shared" si="202"/>
        <v>1</v>
      </c>
      <c r="E2148" s="39">
        <f t="shared" si="203"/>
        <v>0</v>
      </c>
      <c r="M2148" s="8" t="str">
        <f>VLOOKUP(MONTH($J2148),Lookup!$A$2:$B$13,2,0)&amp;" "&amp;YEAR($J2148)</f>
        <v>Jan 1900</v>
      </c>
      <c r="N2148" s="34" t="str">
        <f t="shared" si="198"/>
        <v>1/1/9999</v>
      </c>
      <c r="O2148" s="8" t="str">
        <f>IF(ISERROR(VLOOKUP($I2148,Lookup!$H$2:$I$11,2,0)),"",VLOOKUP($I2148,Lookup!$H$2:$I$11,2,0))</f>
        <v/>
      </c>
      <c r="P2148" s="8">
        <f>COUNTIF(J$4:J2148,J2148)</f>
        <v>0</v>
      </c>
      <c r="Q2148" s="8">
        <f>COUNTIF(K$4:K2148,K2148)</f>
        <v>1</v>
      </c>
    </row>
    <row r="2149" spans="1:17" x14ac:dyDescent="0.25">
      <c r="A2149" s="35">
        <f t="shared" si="199"/>
        <v>0</v>
      </c>
      <c r="B2149" s="8">
        <f t="shared" si="200"/>
        <v>0</v>
      </c>
      <c r="C2149" s="8">
        <f t="shared" si="201"/>
        <v>0</v>
      </c>
      <c r="D2149" s="38">
        <f t="shared" si="202"/>
        <v>1</v>
      </c>
      <c r="E2149" s="39">
        <f t="shared" si="203"/>
        <v>0</v>
      </c>
      <c r="M2149" s="8" t="str">
        <f>VLOOKUP(MONTH($J2149),Lookup!$A$2:$B$13,2,0)&amp;" "&amp;YEAR($J2149)</f>
        <v>Jan 1900</v>
      </c>
      <c r="N2149" s="34" t="str">
        <f t="shared" si="198"/>
        <v>1/1/9999</v>
      </c>
      <c r="O2149" s="8" t="str">
        <f>IF(ISERROR(VLOOKUP($I2149,Lookup!$H$2:$I$11,2,0)),"",VLOOKUP($I2149,Lookup!$H$2:$I$11,2,0))</f>
        <v/>
      </c>
      <c r="P2149" s="8">
        <f>COUNTIF(J$4:J2149,J2149)</f>
        <v>0</v>
      </c>
      <c r="Q2149" s="8">
        <f>COUNTIF(K$4:K2149,K2149)</f>
        <v>1</v>
      </c>
    </row>
    <row r="2150" spans="1:17" x14ac:dyDescent="0.25">
      <c r="A2150" s="35">
        <f t="shared" si="199"/>
        <v>0</v>
      </c>
      <c r="B2150" s="8">
        <f t="shared" si="200"/>
        <v>0</v>
      </c>
      <c r="C2150" s="8">
        <f t="shared" si="201"/>
        <v>0</v>
      </c>
      <c r="D2150" s="38">
        <f t="shared" si="202"/>
        <v>1</v>
      </c>
      <c r="E2150" s="39">
        <f t="shared" si="203"/>
        <v>0</v>
      </c>
      <c r="M2150" s="8" t="str">
        <f>VLOOKUP(MONTH($J2150),Lookup!$A$2:$B$13,2,0)&amp;" "&amp;YEAR($J2150)</f>
        <v>Jan 1900</v>
      </c>
      <c r="N2150" s="34" t="str">
        <f t="shared" si="198"/>
        <v>1/1/9999</v>
      </c>
      <c r="O2150" s="8" t="str">
        <f>IF(ISERROR(VLOOKUP($I2150,Lookup!$H$2:$I$11,2,0)),"",VLOOKUP($I2150,Lookup!$H$2:$I$11,2,0))</f>
        <v/>
      </c>
      <c r="P2150" s="8">
        <f>COUNTIF(J$4:J2150,J2150)</f>
        <v>0</v>
      </c>
      <c r="Q2150" s="8">
        <f>COUNTIF(K$4:K2150,K2150)</f>
        <v>1</v>
      </c>
    </row>
    <row r="2151" spans="1:17" x14ac:dyDescent="0.25">
      <c r="A2151" s="35">
        <f t="shared" si="199"/>
        <v>0</v>
      </c>
      <c r="B2151" s="8">
        <f t="shared" si="200"/>
        <v>0</v>
      </c>
      <c r="C2151" s="8">
        <f t="shared" si="201"/>
        <v>0</v>
      </c>
      <c r="D2151" s="38">
        <f t="shared" si="202"/>
        <v>1</v>
      </c>
      <c r="E2151" s="39">
        <f t="shared" si="203"/>
        <v>0</v>
      </c>
      <c r="M2151" s="8" t="str">
        <f>VLOOKUP(MONTH($J2151),Lookup!$A$2:$B$13,2,0)&amp;" "&amp;YEAR($J2151)</f>
        <v>Jan 1900</v>
      </c>
      <c r="N2151" s="34" t="str">
        <f t="shared" si="198"/>
        <v>1/1/9999</v>
      </c>
      <c r="O2151" s="8" t="str">
        <f>IF(ISERROR(VLOOKUP($I2151,Lookup!$H$2:$I$11,2,0)),"",VLOOKUP($I2151,Lookup!$H$2:$I$11,2,0))</f>
        <v/>
      </c>
      <c r="P2151" s="8">
        <f>COUNTIF(J$4:J2151,J2151)</f>
        <v>0</v>
      </c>
      <c r="Q2151" s="8">
        <f>COUNTIF(K$4:K2151,K2151)</f>
        <v>1</v>
      </c>
    </row>
    <row r="2152" spans="1:17" x14ac:dyDescent="0.25">
      <c r="A2152" s="35">
        <f t="shared" si="199"/>
        <v>0</v>
      </c>
      <c r="B2152" s="8">
        <f t="shared" si="200"/>
        <v>0</v>
      </c>
      <c r="C2152" s="8">
        <f t="shared" si="201"/>
        <v>0</v>
      </c>
      <c r="D2152" s="38">
        <f t="shared" si="202"/>
        <v>1</v>
      </c>
      <c r="E2152" s="39">
        <f t="shared" si="203"/>
        <v>0</v>
      </c>
      <c r="M2152" s="8" t="str">
        <f>VLOOKUP(MONTH($J2152),Lookup!$A$2:$B$13,2,0)&amp;" "&amp;YEAR($J2152)</f>
        <v>Jan 1900</v>
      </c>
      <c r="N2152" s="34" t="str">
        <f t="shared" si="198"/>
        <v>1/1/9999</v>
      </c>
      <c r="O2152" s="8" t="str">
        <f>IF(ISERROR(VLOOKUP($I2152,Lookup!$H$2:$I$11,2,0)),"",VLOOKUP($I2152,Lookup!$H$2:$I$11,2,0))</f>
        <v/>
      </c>
      <c r="P2152" s="8">
        <f>COUNTIF(J$4:J2152,J2152)</f>
        <v>0</v>
      </c>
      <c r="Q2152" s="8">
        <f>COUNTIF(K$4:K2152,K2152)</f>
        <v>1</v>
      </c>
    </row>
    <row r="2153" spans="1:17" x14ac:dyDescent="0.25">
      <c r="A2153" s="35">
        <f t="shared" si="199"/>
        <v>0</v>
      </c>
      <c r="B2153" s="8">
        <f t="shared" si="200"/>
        <v>0</v>
      </c>
      <c r="C2153" s="8">
        <f t="shared" si="201"/>
        <v>0</v>
      </c>
      <c r="D2153" s="38">
        <f t="shared" si="202"/>
        <v>1</v>
      </c>
      <c r="E2153" s="39">
        <f t="shared" si="203"/>
        <v>0</v>
      </c>
      <c r="M2153" s="8" t="str">
        <f>VLOOKUP(MONTH($J2153),Lookup!$A$2:$B$13,2,0)&amp;" "&amp;YEAR($J2153)</f>
        <v>Jan 1900</v>
      </c>
      <c r="N2153" s="34" t="str">
        <f t="shared" si="198"/>
        <v>1/1/9999</v>
      </c>
      <c r="O2153" s="8" t="str">
        <f>IF(ISERROR(VLOOKUP($I2153,Lookup!$H$2:$I$11,2,0)),"",VLOOKUP($I2153,Lookup!$H$2:$I$11,2,0))</f>
        <v/>
      </c>
      <c r="P2153" s="8">
        <f>COUNTIF(J$4:J2153,J2153)</f>
        <v>0</v>
      </c>
      <c r="Q2153" s="8">
        <f>COUNTIF(K$4:K2153,K2153)</f>
        <v>1</v>
      </c>
    </row>
    <row r="2154" spans="1:17" x14ac:dyDescent="0.25">
      <c r="A2154" s="35">
        <f t="shared" si="199"/>
        <v>0</v>
      </c>
      <c r="B2154" s="8">
        <f t="shared" si="200"/>
        <v>0</v>
      </c>
      <c r="C2154" s="8">
        <f t="shared" si="201"/>
        <v>0</v>
      </c>
      <c r="D2154" s="38">
        <f t="shared" si="202"/>
        <v>1</v>
      </c>
      <c r="E2154" s="39">
        <f t="shared" si="203"/>
        <v>0</v>
      </c>
      <c r="M2154" s="8" t="str">
        <f>VLOOKUP(MONTH($J2154),Lookup!$A$2:$B$13,2,0)&amp;" "&amp;YEAR($J2154)</f>
        <v>Jan 1900</v>
      </c>
      <c r="N2154" s="34" t="str">
        <f t="shared" si="198"/>
        <v>1/1/9999</v>
      </c>
      <c r="O2154" s="8" t="str">
        <f>IF(ISERROR(VLOOKUP($I2154,Lookup!$H$2:$I$11,2,0)),"",VLOOKUP($I2154,Lookup!$H$2:$I$11,2,0))</f>
        <v/>
      </c>
      <c r="P2154" s="8">
        <f>COUNTIF(J$4:J2154,J2154)</f>
        <v>0</v>
      </c>
      <c r="Q2154" s="8">
        <f>COUNTIF(K$4:K2154,K2154)</f>
        <v>1</v>
      </c>
    </row>
    <row r="2155" spans="1:17" x14ac:dyDescent="0.25">
      <c r="A2155" s="35">
        <f t="shared" si="199"/>
        <v>0</v>
      </c>
      <c r="B2155" s="8">
        <f t="shared" si="200"/>
        <v>0</v>
      </c>
      <c r="C2155" s="8">
        <f t="shared" si="201"/>
        <v>0</v>
      </c>
      <c r="D2155" s="38">
        <f t="shared" si="202"/>
        <v>1</v>
      </c>
      <c r="E2155" s="39">
        <f t="shared" si="203"/>
        <v>0</v>
      </c>
      <c r="M2155" s="8" t="str">
        <f>VLOOKUP(MONTH($J2155),Lookup!$A$2:$B$13,2,0)&amp;" "&amp;YEAR($J2155)</f>
        <v>Jan 1900</v>
      </c>
      <c r="N2155" s="34" t="str">
        <f t="shared" si="198"/>
        <v>1/1/9999</v>
      </c>
      <c r="O2155" s="8" t="str">
        <f>IF(ISERROR(VLOOKUP($I2155,Lookup!$H$2:$I$11,2,0)),"",VLOOKUP($I2155,Lookup!$H$2:$I$11,2,0))</f>
        <v/>
      </c>
      <c r="P2155" s="8">
        <f>COUNTIF(J$4:J2155,J2155)</f>
        <v>0</v>
      </c>
      <c r="Q2155" s="8">
        <f>COUNTIF(K$4:K2155,K2155)</f>
        <v>1</v>
      </c>
    </row>
    <row r="2156" spans="1:17" x14ac:dyDescent="0.25">
      <c r="A2156" s="35">
        <f t="shared" si="199"/>
        <v>0</v>
      </c>
      <c r="B2156" s="8">
        <f t="shared" si="200"/>
        <v>0</v>
      </c>
      <c r="C2156" s="8">
        <f t="shared" si="201"/>
        <v>0</v>
      </c>
      <c r="D2156" s="38">
        <f t="shared" si="202"/>
        <v>1</v>
      </c>
      <c r="E2156" s="39">
        <f t="shared" si="203"/>
        <v>0</v>
      </c>
      <c r="M2156" s="8" t="str">
        <f>VLOOKUP(MONTH($J2156),Lookup!$A$2:$B$13,2,0)&amp;" "&amp;YEAR($J2156)</f>
        <v>Jan 1900</v>
      </c>
      <c r="N2156" s="34" t="str">
        <f t="shared" si="198"/>
        <v>1/1/9999</v>
      </c>
      <c r="O2156" s="8" t="str">
        <f>IF(ISERROR(VLOOKUP($I2156,Lookup!$H$2:$I$11,2,0)),"",VLOOKUP($I2156,Lookup!$H$2:$I$11,2,0))</f>
        <v/>
      </c>
      <c r="P2156" s="8">
        <f>COUNTIF(J$4:J2156,J2156)</f>
        <v>0</v>
      </c>
      <c r="Q2156" s="8">
        <f>COUNTIF(K$4:K2156,K2156)</f>
        <v>1</v>
      </c>
    </row>
    <row r="2157" spans="1:17" x14ac:dyDescent="0.25">
      <c r="A2157" s="35">
        <f t="shared" si="199"/>
        <v>0</v>
      </c>
      <c r="B2157" s="8">
        <f t="shared" si="200"/>
        <v>0</v>
      </c>
      <c r="C2157" s="8">
        <f t="shared" si="201"/>
        <v>0</v>
      </c>
      <c r="D2157" s="38">
        <f t="shared" si="202"/>
        <v>1</v>
      </c>
      <c r="E2157" s="39">
        <f t="shared" si="203"/>
        <v>0</v>
      </c>
      <c r="M2157" s="8" t="str">
        <f>VLOOKUP(MONTH($J2157),Lookup!$A$2:$B$13,2,0)&amp;" "&amp;YEAR($J2157)</f>
        <v>Jan 1900</v>
      </c>
      <c r="N2157" s="34" t="str">
        <f t="shared" si="198"/>
        <v>1/1/9999</v>
      </c>
      <c r="O2157" s="8" t="str">
        <f>IF(ISERROR(VLOOKUP($I2157,Lookup!$H$2:$I$11,2,0)),"",VLOOKUP($I2157,Lookup!$H$2:$I$11,2,0))</f>
        <v/>
      </c>
      <c r="P2157" s="8">
        <f>COUNTIF(J$4:J2157,J2157)</f>
        <v>0</v>
      </c>
      <c r="Q2157" s="8">
        <f>COUNTIF(K$4:K2157,K2157)</f>
        <v>1</v>
      </c>
    </row>
    <row r="2158" spans="1:17" x14ac:dyDescent="0.25">
      <c r="A2158" s="35">
        <f t="shared" si="199"/>
        <v>0</v>
      </c>
      <c r="B2158" s="8">
        <f t="shared" si="200"/>
        <v>0</v>
      </c>
      <c r="C2158" s="8">
        <f t="shared" si="201"/>
        <v>0</v>
      </c>
      <c r="D2158" s="38">
        <f t="shared" si="202"/>
        <v>1</v>
      </c>
      <c r="E2158" s="39">
        <f t="shared" si="203"/>
        <v>0</v>
      </c>
      <c r="M2158" s="8" t="str">
        <f>VLOOKUP(MONTH($J2158),Lookup!$A$2:$B$13,2,0)&amp;" "&amp;YEAR($J2158)</f>
        <v>Jan 1900</v>
      </c>
      <c r="N2158" s="34" t="str">
        <f t="shared" si="198"/>
        <v>1/1/9999</v>
      </c>
      <c r="O2158" s="8" t="str">
        <f>IF(ISERROR(VLOOKUP($I2158,Lookup!$H$2:$I$11,2,0)),"",VLOOKUP($I2158,Lookup!$H$2:$I$11,2,0))</f>
        <v/>
      </c>
      <c r="P2158" s="8">
        <f>COUNTIF(J$4:J2158,J2158)</f>
        <v>0</v>
      </c>
      <c r="Q2158" s="8">
        <f>COUNTIF(K$4:K2158,K2158)</f>
        <v>1</v>
      </c>
    </row>
    <row r="2159" spans="1:17" x14ac:dyDescent="0.25">
      <c r="A2159" s="35">
        <f t="shared" si="199"/>
        <v>0</v>
      </c>
      <c r="B2159" s="8">
        <f t="shared" si="200"/>
        <v>0</v>
      </c>
      <c r="C2159" s="8">
        <f t="shared" si="201"/>
        <v>0</v>
      </c>
      <c r="D2159" s="38">
        <f t="shared" si="202"/>
        <v>1</v>
      </c>
      <c r="E2159" s="39">
        <f t="shared" si="203"/>
        <v>0</v>
      </c>
      <c r="M2159" s="8" t="str">
        <f>VLOOKUP(MONTH($J2159),Lookup!$A$2:$B$13,2,0)&amp;" "&amp;YEAR($J2159)</f>
        <v>Jan 1900</v>
      </c>
      <c r="N2159" s="34" t="str">
        <f t="shared" si="198"/>
        <v>1/1/9999</v>
      </c>
      <c r="O2159" s="8" t="str">
        <f>IF(ISERROR(VLOOKUP($I2159,Lookup!$H$2:$I$11,2,0)),"",VLOOKUP($I2159,Lookup!$H$2:$I$11,2,0))</f>
        <v/>
      </c>
      <c r="P2159" s="8">
        <f>COUNTIF(J$4:J2159,J2159)</f>
        <v>0</v>
      </c>
      <c r="Q2159" s="8">
        <f>COUNTIF(K$4:K2159,K2159)</f>
        <v>1</v>
      </c>
    </row>
    <row r="2160" spans="1:17" x14ac:dyDescent="0.25">
      <c r="A2160" s="35">
        <f t="shared" si="199"/>
        <v>0</v>
      </c>
      <c r="B2160" s="8">
        <f t="shared" si="200"/>
        <v>0</v>
      </c>
      <c r="C2160" s="8">
        <f t="shared" si="201"/>
        <v>0</v>
      </c>
      <c r="D2160" s="38">
        <f t="shared" si="202"/>
        <v>1</v>
      </c>
      <c r="E2160" s="39">
        <f t="shared" si="203"/>
        <v>0</v>
      </c>
      <c r="M2160" s="8" t="str">
        <f>VLOOKUP(MONTH($J2160),Lookup!$A$2:$B$13,2,0)&amp;" "&amp;YEAR($J2160)</f>
        <v>Jan 1900</v>
      </c>
      <c r="N2160" s="34" t="str">
        <f t="shared" si="198"/>
        <v>1/1/9999</v>
      </c>
      <c r="O2160" s="8" t="str">
        <f>IF(ISERROR(VLOOKUP($I2160,Lookup!$H$2:$I$11,2,0)),"",VLOOKUP($I2160,Lookup!$H$2:$I$11,2,0))</f>
        <v/>
      </c>
      <c r="P2160" s="8">
        <f>COUNTIF(J$4:J2160,J2160)</f>
        <v>0</v>
      </c>
      <c r="Q2160" s="8">
        <f>COUNTIF(K$4:K2160,K2160)</f>
        <v>1</v>
      </c>
    </row>
    <row r="2161" spans="1:17" x14ac:dyDescent="0.25">
      <c r="A2161" s="35">
        <f t="shared" si="199"/>
        <v>0</v>
      </c>
      <c r="B2161" s="8">
        <f t="shared" si="200"/>
        <v>0</v>
      </c>
      <c r="C2161" s="8">
        <f t="shared" si="201"/>
        <v>0</v>
      </c>
      <c r="D2161" s="38">
        <f t="shared" si="202"/>
        <v>1</v>
      </c>
      <c r="E2161" s="39">
        <f t="shared" si="203"/>
        <v>0</v>
      </c>
      <c r="M2161" s="8" t="str">
        <f>VLOOKUP(MONTH($J2161),Lookup!$A$2:$B$13,2,0)&amp;" "&amp;YEAR($J2161)</f>
        <v>Jan 1900</v>
      </c>
      <c r="N2161" s="34" t="str">
        <f t="shared" si="198"/>
        <v>1/1/9999</v>
      </c>
      <c r="O2161" s="8" t="str">
        <f>IF(ISERROR(VLOOKUP($I2161,Lookup!$H$2:$I$11,2,0)),"",VLOOKUP($I2161,Lookup!$H$2:$I$11,2,0))</f>
        <v/>
      </c>
      <c r="P2161" s="8">
        <f>COUNTIF(J$4:J2161,J2161)</f>
        <v>0</v>
      </c>
      <c r="Q2161" s="8">
        <f>COUNTIF(K$4:K2161,K2161)</f>
        <v>1</v>
      </c>
    </row>
    <row r="2162" spans="1:17" x14ac:dyDescent="0.25">
      <c r="A2162" s="35">
        <f t="shared" si="199"/>
        <v>0</v>
      </c>
      <c r="B2162" s="8">
        <f t="shared" si="200"/>
        <v>0</v>
      </c>
      <c r="C2162" s="8">
        <f t="shared" si="201"/>
        <v>0</v>
      </c>
      <c r="D2162" s="38">
        <f t="shared" si="202"/>
        <v>1</v>
      </c>
      <c r="E2162" s="39">
        <f t="shared" si="203"/>
        <v>0</v>
      </c>
      <c r="M2162" s="8" t="str">
        <f>VLOOKUP(MONTH($J2162),Lookup!$A$2:$B$13,2,0)&amp;" "&amp;YEAR($J2162)</f>
        <v>Jan 1900</v>
      </c>
      <c r="N2162" s="34" t="str">
        <f t="shared" si="198"/>
        <v>1/1/9999</v>
      </c>
      <c r="O2162" s="8" t="str">
        <f>IF(ISERROR(VLOOKUP($I2162,Lookup!$H$2:$I$11,2,0)),"",VLOOKUP($I2162,Lookup!$H$2:$I$11,2,0))</f>
        <v/>
      </c>
      <c r="P2162" s="8">
        <f>COUNTIF(J$4:J2162,J2162)</f>
        <v>0</v>
      </c>
      <c r="Q2162" s="8">
        <f>COUNTIF(K$4:K2162,K2162)</f>
        <v>1</v>
      </c>
    </row>
    <row r="2163" spans="1:17" x14ac:dyDescent="0.25">
      <c r="A2163" s="35">
        <f t="shared" si="199"/>
        <v>0</v>
      </c>
      <c r="B2163" s="8">
        <f t="shared" si="200"/>
        <v>0</v>
      </c>
      <c r="C2163" s="8">
        <f t="shared" si="201"/>
        <v>0</v>
      </c>
      <c r="D2163" s="38">
        <f t="shared" si="202"/>
        <v>1</v>
      </c>
      <c r="E2163" s="39">
        <f t="shared" si="203"/>
        <v>0</v>
      </c>
      <c r="M2163" s="8" t="str">
        <f>VLOOKUP(MONTH($J2163),Lookup!$A$2:$B$13,2,0)&amp;" "&amp;YEAR($J2163)</f>
        <v>Jan 1900</v>
      </c>
      <c r="N2163" s="34" t="str">
        <f t="shared" si="198"/>
        <v>1/1/9999</v>
      </c>
      <c r="O2163" s="8" t="str">
        <f>IF(ISERROR(VLOOKUP($I2163,Lookup!$H$2:$I$11,2,0)),"",VLOOKUP($I2163,Lookup!$H$2:$I$11,2,0))</f>
        <v/>
      </c>
      <c r="P2163" s="8">
        <f>COUNTIF(J$4:J2163,J2163)</f>
        <v>0</v>
      </c>
      <c r="Q2163" s="8">
        <f>COUNTIF(K$4:K2163,K2163)</f>
        <v>1</v>
      </c>
    </row>
    <row r="2164" spans="1:17" x14ac:dyDescent="0.25">
      <c r="A2164" s="35">
        <f t="shared" si="199"/>
        <v>0</v>
      </c>
      <c r="B2164" s="8">
        <f t="shared" si="200"/>
        <v>0</v>
      </c>
      <c r="C2164" s="8">
        <f t="shared" si="201"/>
        <v>0</v>
      </c>
      <c r="D2164" s="38">
        <f t="shared" si="202"/>
        <v>1</v>
      </c>
      <c r="E2164" s="39">
        <f t="shared" si="203"/>
        <v>0</v>
      </c>
      <c r="M2164" s="8" t="str">
        <f>VLOOKUP(MONTH($J2164),Lookup!$A$2:$B$13,2,0)&amp;" "&amp;YEAR($J2164)</f>
        <v>Jan 1900</v>
      </c>
      <c r="N2164" s="34" t="str">
        <f t="shared" si="198"/>
        <v>1/1/9999</v>
      </c>
      <c r="O2164" s="8" t="str">
        <f>IF(ISERROR(VLOOKUP($I2164,Lookup!$H$2:$I$11,2,0)),"",VLOOKUP($I2164,Lookup!$H$2:$I$11,2,0))</f>
        <v/>
      </c>
      <c r="P2164" s="8">
        <f>COUNTIF(J$4:J2164,J2164)</f>
        <v>0</v>
      </c>
      <c r="Q2164" s="8">
        <f>COUNTIF(K$4:K2164,K2164)</f>
        <v>1</v>
      </c>
    </row>
    <row r="2165" spans="1:17" x14ac:dyDescent="0.25">
      <c r="A2165" s="35">
        <f t="shared" si="199"/>
        <v>0</v>
      </c>
      <c r="B2165" s="8">
        <f t="shared" si="200"/>
        <v>0</v>
      </c>
      <c r="C2165" s="8">
        <f t="shared" si="201"/>
        <v>0</v>
      </c>
      <c r="D2165" s="38">
        <f t="shared" si="202"/>
        <v>1</v>
      </c>
      <c r="E2165" s="39">
        <f t="shared" si="203"/>
        <v>0</v>
      </c>
      <c r="M2165" s="8" t="str">
        <f>VLOOKUP(MONTH($J2165),Lookup!$A$2:$B$13,2,0)&amp;" "&amp;YEAR($J2165)</f>
        <v>Jan 1900</v>
      </c>
      <c r="N2165" s="34" t="str">
        <f t="shared" si="198"/>
        <v>1/1/9999</v>
      </c>
      <c r="O2165" s="8" t="str">
        <f>IF(ISERROR(VLOOKUP($I2165,Lookup!$H$2:$I$11,2,0)),"",VLOOKUP($I2165,Lookup!$H$2:$I$11,2,0))</f>
        <v/>
      </c>
      <c r="P2165" s="8">
        <f>COUNTIF(J$4:J2165,J2165)</f>
        <v>0</v>
      </c>
      <c r="Q2165" s="8">
        <f>COUNTIF(K$4:K2165,K2165)</f>
        <v>1</v>
      </c>
    </row>
    <row r="2166" spans="1:17" x14ac:dyDescent="0.25">
      <c r="A2166" s="35">
        <f t="shared" si="199"/>
        <v>0</v>
      </c>
      <c r="B2166" s="8">
        <f t="shared" si="200"/>
        <v>0</v>
      </c>
      <c r="C2166" s="8">
        <f t="shared" si="201"/>
        <v>0</v>
      </c>
      <c r="D2166" s="38">
        <f t="shared" si="202"/>
        <v>1</v>
      </c>
      <c r="E2166" s="39">
        <f t="shared" si="203"/>
        <v>0</v>
      </c>
      <c r="M2166" s="8" t="str">
        <f>VLOOKUP(MONTH($J2166),Lookup!$A$2:$B$13,2,0)&amp;" "&amp;YEAR($J2166)</f>
        <v>Jan 1900</v>
      </c>
      <c r="N2166" s="34" t="str">
        <f t="shared" si="198"/>
        <v>1/1/9999</v>
      </c>
      <c r="O2166" s="8" t="str">
        <f>IF(ISERROR(VLOOKUP($I2166,Lookup!$H$2:$I$11,2,0)),"",VLOOKUP($I2166,Lookup!$H$2:$I$11,2,0))</f>
        <v/>
      </c>
      <c r="P2166" s="8">
        <f>COUNTIF(J$4:J2166,J2166)</f>
        <v>0</v>
      </c>
      <c r="Q2166" s="8">
        <f>COUNTIF(K$4:K2166,K2166)</f>
        <v>1</v>
      </c>
    </row>
    <row r="2167" spans="1:17" x14ac:dyDescent="0.25">
      <c r="A2167" s="35">
        <f t="shared" si="199"/>
        <v>0</v>
      </c>
      <c r="B2167" s="8">
        <f t="shared" si="200"/>
        <v>0</v>
      </c>
      <c r="C2167" s="8">
        <f t="shared" si="201"/>
        <v>0</v>
      </c>
      <c r="D2167" s="38">
        <f t="shared" si="202"/>
        <v>1</v>
      </c>
      <c r="E2167" s="39">
        <f t="shared" si="203"/>
        <v>0</v>
      </c>
      <c r="M2167" s="8" t="str">
        <f>VLOOKUP(MONTH($J2167),Lookup!$A$2:$B$13,2,0)&amp;" "&amp;YEAR($J2167)</f>
        <v>Jan 1900</v>
      </c>
      <c r="N2167" s="34" t="str">
        <f t="shared" si="198"/>
        <v>1/1/9999</v>
      </c>
      <c r="O2167" s="8" t="str">
        <f>IF(ISERROR(VLOOKUP($I2167,Lookup!$H$2:$I$11,2,0)),"",VLOOKUP($I2167,Lookup!$H$2:$I$11,2,0))</f>
        <v/>
      </c>
      <c r="P2167" s="8">
        <f>COUNTIF(J$4:J2167,J2167)</f>
        <v>0</v>
      </c>
      <c r="Q2167" s="8">
        <f>COUNTIF(K$4:K2167,K2167)</f>
        <v>1</v>
      </c>
    </row>
    <row r="2168" spans="1:17" x14ac:dyDescent="0.25">
      <c r="A2168" s="35">
        <f t="shared" si="199"/>
        <v>0</v>
      </c>
      <c r="B2168" s="8">
        <f t="shared" si="200"/>
        <v>0</v>
      </c>
      <c r="C2168" s="8">
        <f t="shared" si="201"/>
        <v>0</v>
      </c>
      <c r="D2168" s="38">
        <f t="shared" si="202"/>
        <v>1</v>
      </c>
      <c r="E2168" s="39">
        <f t="shared" si="203"/>
        <v>0</v>
      </c>
      <c r="M2168" s="8" t="str">
        <f>VLOOKUP(MONTH($J2168),Lookup!$A$2:$B$13,2,0)&amp;" "&amp;YEAR($J2168)</f>
        <v>Jan 1900</v>
      </c>
      <c r="N2168" s="34" t="str">
        <f t="shared" si="198"/>
        <v>1/1/9999</v>
      </c>
      <c r="O2168" s="8" t="str">
        <f>IF(ISERROR(VLOOKUP($I2168,Lookup!$H$2:$I$11,2,0)),"",VLOOKUP($I2168,Lookup!$H$2:$I$11,2,0))</f>
        <v/>
      </c>
      <c r="P2168" s="8">
        <f>COUNTIF(J$4:J2168,J2168)</f>
        <v>0</v>
      </c>
      <c r="Q2168" s="8">
        <f>COUNTIF(K$4:K2168,K2168)</f>
        <v>1</v>
      </c>
    </row>
    <row r="2169" spans="1:17" x14ac:dyDescent="0.25">
      <c r="A2169" s="35">
        <f t="shared" si="199"/>
        <v>0</v>
      </c>
      <c r="B2169" s="8">
        <f t="shared" si="200"/>
        <v>0</v>
      </c>
      <c r="C2169" s="8">
        <f t="shared" si="201"/>
        <v>0</v>
      </c>
      <c r="D2169" s="38">
        <f t="shared" si="202"/>
        <v>1</v>
      </c>
      <c r="E2169" s="39">
        <f t="shared" si="203"/>
        <v>0</v>
      </c>
      <c r="M2169" s="8" t="str">
        <f>VLOOKUP(MONTH($J2169),Lookup!$A$2:$B$13,2,0)&amp;" "&amp;YEAR($J2169)</f>
        <v>Jan 1900</v>
      </c>
      <c r="N2169" s="34" t="str">
        <f t="shared" si="198"/>
        <v>1/1/9999</v>
      </c>
      <c r="O2169" s="8" t="str">
        <f>IF(ISERROR(VLOOKUP($I2169,Lookup!$H$2:$I$11,2,0)),"",VLOOKUP($I2169,Lookup!$H$2:$I$11,2,0))</f>
        <v/>
      </c>
      <c r="P2169" s="8">
        <f>COUNTIF(J$4:J2169,J2169)</f>
        <v>0</v>
      </c>
      <c r="Q2169" s="8">
        <f>COUNTIF(K$4:K2169,K2169)</f>
        <v>1</v>
      </c>
    </row>
    <row r="2170" spans="1:17" x14ac:dyDescent="0.25">
      <c r="A2170" s="35">
        <f t="shared" si="199"/>
        <v>0</v>
      </c>
      <c r="B2170" s="8">
        <f t="shared" si="200"/>
        <v>0</v>
      </c>
      <c r="C2170" s="8">
        <f t="shared" si="201"/>
        <v>0</v>
      </c>
      <c r="D2170" s="38">
        <f t="shared" si="202"/>
        <v>1</v>
      </c>
      <c r="E2170" s="39">
        <f t="shared" si="203"/>
        <v>0</v>
      </c>
      <c r="M2170" s="8" t="str">
        <f>VLOOKUP(MONTH($J2170),Lookup!$A$2:$B$13,2,0)&amp;" "&amp;YEAR($J2170)</f>
        <v>Jan 1900</v>
      </c>
      <c r="N2170" s="34" t="str">
        <f t="shared" si="198"/>
        <v>1/1/9999</v>
      </c>
      <c r="O2170" s="8" t="str">
        <f>IF(ISERROR(VLOOKUP($I2170,Lookup!$H$2:$I$11,2,0)),"",VLOOKUP($I2170,Lookup!$H$2:$I$11,2,0))</f>
        <v/>
      </c>
      <c r="P2170" s="8">
        <f>COUNTIF(J$4:J2170,J2170)</f>
        <v>0</v>
      </c>
      <c r="Q2170" s="8">
        <f>COUNTIF(K$4:K2170,K2170)</f>
        <v>1</v>
      </c>
    </row>
    <row r="2171" spans="1:17" x14ac:dyDescent="0.25">
      <c r="A2171" s="35">
        <f t="shared" si="199"/>
        <v>0</v>
      </c>
      <c r="B2171" s="8">
        <f t="shared" si="200"/>
        <v>0</v>
      </c>
      <c r="C2171" s="8">
        <f t="shared" si="201"/>
        <v>0</v>
      </c>
      <c r="D2171" s="38">
        <f t="shared" si="202"/>
        <v>1</v>
      </c>
      <c r="E2171" s="39">
        <f t="shared" si="203"/>
        <v>0</v>
      </c>
      <c r="M2171" s="8" t="str">
        <f>VLOOKUP(MONTH($J2171),Lookup!$A$2:$B$13,2,0)&amp;" "&amp;YEAR($J2171)</f>
        <v>Jan 1900</v>
      </c>
      <c r="N2171" s="34" t="str">
        <f t="shared" si="198"/>
        <v>1/1/9999</v>
      </c>
      <c r="O2171" s="8" t="str">
        <f>IF(ISERROR(VLOOKUP($I2171,Lookup!$H$2:$I$11,2,0)),"",VLOOKUP($I2171,Lookup!$H$2:$I$11,2,0))</f>
        <v/>
      </c>
      <c r="P2171" s="8">
        <f>COUNTIF(J$4:J2171,J2171)</f>
        <v>0</v>
      </c>
      <c r="Q2171" s="8">
        <f>COUNTIF(K$4:K2171,K2171)</f>
        <v>1</v>
      </c>
    </row>
    <row r="2172" spans="1:17" x14ac:dyDescent="0.25">
      <c r="A2172" s="35">
        <f t="shared" si="199"/>
        <v>0</v>
      </c>
      <c r="B2172" s="8">
        <f t="shared" si="200"/>
        <v>0</v>
      </c>
      <c r="C2172" s="8">
        <f t="shared" si="201"/>
        <v>0</v>
      </c>
      <c r="D2172" s="38">
        <f t="shared" si="202"/>
        <v>1</v>
      </c>
      <c r="E2172" s="39">
        <f t="shared" si="203"/>
        <v>0</v>
      </c>
      <c r="M2172" s="8" t="str">
        <f>VLOOKUP(MONTH($J2172),Lookup!$A$2:$B$13,2,0)&amp;" "&amp;YEAR($J2172)</f>
        <v>Jan 1900</v>
      </c>
      <c r="N2172" s="34" t="str">
        <f t="shared" si="198"/>
        <v>1/1/9999</v>
      </c>
      <c r="O2172" s="8" t="str">
        <f>IF(ISERROR(VLOOKUP($I2172,Lookup!$H$2:$I$11,2,0)),"",VLOOKUP($I2172,Lookup!$H$2:$I$11,2,0))</f>
        <v/>
      </c>
      <c r="P2172" s="8">
        <f>COUNTIF(J$4:J2172,J2172)</f>
        <v>0</v>
      </c>
      <c r="Q2172" s="8">
        <f>COUNTIF(K$4:K2172,K2172)</f>
        <v>1</v>
      </c>
    </row>
    <row r="2173" spans="1:17" x14ac:dyDescent="0.25">
      <c r="A2173" s="35">
        <f t="shared" si="199"/>
        <v>0</v>
      </c>
      <c r="B2173" s="8">
        <f t="shared" si="200"/>
        <v>0</v>
      </c>
      <c r="C2173" s="8">
        <f t="shared" si="201"/>
        <v>0</v>
      </c>
      <c r="D2173" s="38">
        <f t="shared" si="202"/>
        <v>1</v>
      </c>
      <c r="E2173" s="39">
        <f t="shared" si="203"/>
        <v>0</v>
      </c>
      <c r="M2173" s="8" t="str">
        <f>VLOOKUP(MONTH($J2173),Lookup!$A$2:$B$13,2,0)&amp;" "&amp;YEAR($J2173)</f>
        <v>Jan 1900</v>
      </c>
      <c r="N2173" s="34" t="str">
        <f t="shared" si="198"/>
        <v>1/1/9999</v>
      </c>
      <c r="O2173" s="8" t="str">
        <f>IF(ISERROR(VLOOKUP($I2173,Lookup!$H$2:$I$11,2,0)),"",VLOOKUP($I2173,Lookup!$H$2:$I$11,2,0))</f>
        <v/>
      </c>
      <c r="P2173" s="8">
        <f>COUNTIF(J$4:J2173,J2173)</f>
        <v>0</v>
      </c>
      <c r="Q2173" s="8">
        <f>COUNTIF(K$4:K2173,K2173)</f>
        <v>1</v>
      </c>
    </row>
    <row r="2174" spans="1:17" x14ac:dyDescent="0.25">
      <c r="A2174" s="35">
        <f t="shared" si="199"/>
        <v>0</v>
      </c>
      <c r="B2174" s="8">
        <f t="shared" si="200"/>
        <v>0</v>
      </c>
      <c r="C2174" s="8">
        <f t="shared" si="201"/>
        <v>0</v>
      </c>
      <c r="D2174" s="38">
        <f t="shared" si="202"/>
        <v>1</v>
      </c>
      <c r="E2174" s="39">
        <f t="shared" si="203"/>
        <v>0</v>
      </c>
      <c r="M2174" s="8" t="str">
        <f>VLOOKUP(MONTH($J2174),Lookup!$A$2:$B$13,2,0)&amp;" "&amp;YEAR($J2174)</f>
        <v>Jan 1900</v>
      </c>
      <c r="N2174" s="34" t="str">
        <f t="shared" si="198"/>
        <v>1/1/9999</v>
      </c>
      <c r="O2174" s="8" t="str">
        <f>IF(ISERROR(VLOOKUP($I2174,Lookup!$H$2:$I$11,2,0)),"",VLOOKUP($I2174,Lookup!$H$2:$I$11,2,0))</f>
        <v/>
      </c>
      <c r="P2174" s="8">
        <f>COUNTIF(J$4:J2174,J2174)</f>
        <v>0</v>
      </c>
      <c r="Q2174" s="8">
        <f>COUNTIF(K$4:K2174,K2174)</f>
        <v>1</v>
      </c>
    </row>
    <row r="2175" spans="1:17" x14ac:dyDescent="0.25">
      <c r="A2175" s="35">
        <f t="shared" si="199"/>
        <v>0</v>
      </c>
      <c r="B2175" s="8">
        <f t="shared" si="200"/>
        <v>0</v>
      </c>
      <c r="C2175" s="8">
        <f t="shared" si="201"/>
        <v>0</v>
      </c>
      <c r="D2175" s="38">
        <f t="shared" si="202"/>
        <v>1</v>
      </c>
      <c r="E2175" s="39">
        <f t="shared" si="203"/>
        <v>0</v>
      </c>
      <c r="M2175" s="8" t="str">
        <f>VLOOKUP(MONTH($J2175),Lookup!$A$2:$B$13,2,0)&amp;" "&amp;YEAR($J2175)</f>
        <v>Jan 1900</v>
      </c>
      <c r="N2175" s="34" t="str">
        <f t="shared" si="198"/>
        <v>1/1/9999</v>
      </c>
      <c r="O2175" s="8" t="str">
        <f>IF(ISERROR(VLOOKUP($I2175,Lookup!$H$2:$I$11,2,0)),"",VLOOKUP($I2175,Lookup!$H$2:$I$11,2,0))</f>
        <v/>
      </c>
      <c r="P2175" s="8">
        <f>COUNTIF(J$4:J2175,J2175)</f>
        <v>0</v>
      </c>
      <c r="Q2175" s="8">
        <f>COUNTIF(K$4:K2175,K2175)</f>
        <v>1</v>
      </c>
    </row>
    <row r="2176" spans="1:17" x14ac:dyDescent="0.25">
      <c r="A2176" s="35">
        <f t="shared" si="199"/>
        <v>0</v>
      </c>
      <c r="B2176" s="8">
        <f t="shared" si="200"/>
        <v>0</v>
      </c>
      <c r="C2176" s="8">
        <f t="shared" si="201"/>
        <v>0</v>
      </c>
      <c r="D2176" s="38">
        <f t="shared" si="202"/>
        <v>1</v>
      </c>
      <c r="E2176" s="39">
        <f t="shared" si="203"/>
        <v>0</v>
      </c>
      <c r="M2176" s="8" t="str">
        <f>VLOOKUP(MONTH($J2176),Lookup!$A$2:$B$13,2,0)&amp;" "&amp;YEAR($J2176)</f>
        <v>Jan 1900</v>
      </c>
      <c r="N2176" s="34" t="str">
        <f t="shared" si="198"/>
        <v>1/1/9999</v>
      </c>
      <c r="O2176" s="8" t="str">
        <f>IF(ISERROR(VLOOKUP($I2176,Lookup!$H$2:$I$11,2,0)),"",VLOOKUP($I2176,Lookup!$H$2:$I$11,2,0))</f>
        <v/>
      </c>
      <c r="P2176" s="8">
        <f>COUNTIF(J$4:J2176,J2176)</f>
        <v>0</v>
      </c>
      <c r="Q2176" s="8">
        <f>COUNTIF(K$4:K2176,K2176)</f>
        <v>1</v>
      </c>
    </row>
    <row r="2177" spans="1:17" x14ac:dyDescent="0.25">
      <c r="A2177" s="35">
        <f t="shared" si="199"/>
        <v>0</v>
      </c>
      <c r="B2177" s="8">
        <f t="shared" si="200"/>
        <v>0</v>
      </c>
      <c r="C2177" s="8">
        <f t="shared" si="201"/>
        <v>0</v>
      </c>
      <c r="D2177" s="38">
        <f t="shared" si="202"/>
        <v>1</v>
      </c>
      <c r="E2177" s="39">
        <f t="shared" si="203"/>
        <v>0</v>
      </c>
      <c r="M2177" s="8" t="str">
        <f>VLOOKUP(MONTH($J2177),Lookup!$A$2:$B$13,2,0)&amp;" "&amp;YEAR($J2177)</f>
        <v>Jan 1900</v>
      </c>
      <c r="N2177" s="34" t="str">
        <f t="shared" si="198"/>
        <v>1/1/9999</v>
      </c>
      <c r="O2177" s="8" t="str">
        <f>IF(ISERROR(VLOOKUP($I2177,Lookup!$H$2:$I$11,2,0)),"",VLOOKUP($I2177,Lookup!$H$2:$I$11,2,0))</f>
        <v/>
      </c>
      <c r="P2177" s="8">
        <f>COUNTIF(J$4:J2177,J2177)</f>
        <v>0</v>
      </c>
      <c r="Q2177" s="8">
        <f>COUNTIF(K$4:K2177,K2177)</f>
        <v>1</v>
      </c>
    </row>
    <row r="2178" spans="1:17" x14ac:dyDescent="0.25">
      <c r="A2178" s="35">
        <f t="shared" si="199"/>
        <v>0</v>
      </c>
      <c r="B2178" s="8">
        <f t="shared" si="200"/>
        <v>0</v>
      </c>
      <c r="C2178" s="8">
        <f t="shared" si="201"/>
        <v>0</v>
      </c>
      <c r="D2178" s="38">
        <f t="shared" si="202"/>
        <v>1</v>
      </c>
      <c r="E2178" s="39">
        <f t="shared" si="203"/>
        <v>0</v>
      </c>
      <c r="M2178" s="8" t="str">
        <f>VLOOKUP(MONTH($J2178),Lookup!$A$2:$B$13,2,0)&amp;" "&amp;YEAR($J2178)</f>
        <v>Jan 1900</v>
      </c>
      <c r="N2178" s="34" t="str">
        <f t="shared" si="198"/>
        <v>1/1/9999</v>
      </c>
      <c r="O2178" s="8" t="str">
        <f>IF(ISERROR(VLOOKUP($I2178,Lookup!$H$2:$I$11,2,0)),"",VLOOKUP($I2178,Lookup!$H$2:$I$11,2,0))</f>
        <v/>
      </c>
      <c r="P2178" s="8">
        <f>COUNTIF(J$4:J2178,J2178)</f>
        <v>0</v>
      </c>
      <c r="Q2178" s="8">
        <f>COUNTIF(K$4:K2178,K2178)</f>
        <v>1</v>
      </c>
    </row>
    <row r="2179" spans="1:17" x14ac:dyDescent="0.25">
      <c r="A2179" s="35">
        <f t="shared" si="199"/>
        <v>0</v>
      </c>
      <c r="B2179" s="8">
        <f t="shared" si="200"/>
        <v>0</v>
      </c>
      <c r="C2179" s="8">
        <f t="shared" si="201"/>
        <v>0</v>
      </c>
      <c r="D2179" s="38">
        <f t="shared" si="202"/>
        <v>1</v>
      </c>
      <c r="E2179" s="39">
        <f t="shared" si="203"/>
        <v>0</v>
      </c>
      <c r="M2179" s="8" t="str">
        <f>VLOOKUP(MONTH($J2179),Lookup!$A$2:$B$13,2,0)&amp;" "&amp;YEAR($J2179)</f>
        <v>Jan 1900</v>
      </c>
      <c r="N2179" s="34" t="str">
        <f t="shared" si="198"/>
        <v>1/1/9999</v>
      </c>
      <c r="O2179" s="8" t="str">
        <f>IF(ISERROR(VLOOKUP($I2179,Lookup!$H$2:$I$11,2,0)),"",VLOOKUP($I2179,Lookup!$H$2:$I$11,2,0))</f>
        <v/>
      </c>
      <c r="P2179" s="8">
        <f>COUNTIF(J$4:J2179,J2179)</f>
        <v>0</v>
      </c>
      <c r="Q2179" s="8">
        <f>COUNTIF(K$4:K2179,K2179)</f>
        <v>1</v>
      </c>
    </row>
    <row r="2180" spans="1:17" x14ac:dyDescent="0.25">
      <c r="A2180" s="35">
        <f t="shared" si="199"/>
        <v>0</v>
      </c>
      <c r="B2180" s="8">
        <f t="shared" si="200"/>
        <v>0</v>
      </c>
      <c r="C2180" s="8">
        <f t="shared" si="201"/>
        <v>0</v>
      </c>
      <c r="D2180" s="38">
        <f t="shared" si="202"/>
        <v>1</v>
      </c>
      <c r="E2180" s="39">
        <f t="shared" si="203"/>
        <v>0</v>
      </c>
      <c r="M2180" s="8" t="str">
        <f>VLOOKUP(MONTH($J2180),Lookup!$A$2:$B$13,2,0)&amp;" "&amp;YEAR($J2180)</f>
        <v>Jan 1900</v>
      </c>
      <c r="N2180" s="34" t="str">
        <f t="shared" ref="N2180:N2243" si="204">IF(ISBLANK($J2180),"1/1/9999",J2180)</f>
        <v>1/1/9999</v>
      </c>
      <c r="O2180" s="8" t="str">
        <f>IF(ISERROR(VLOOKUP($I2180,Lookup!$H$2:$I$11,2,0)),"",VLOOKUP($I2180,Lookup!$H$2:$I$11,2,0))</f>
        <v/>
      </c>
      <c r="P2180" s="8">
        <f>COUNTIF(J$4:J2180,J2180)</f>
        <v>0</v>
      </c>
      <c r="Q2180" s="8">
        <f>COUNTIF(K$4:K2180,K2180)</f>
        <v>1</v>
      </c>
    </row>
    <row r="2181" spans="1:17" x14ac:dyDescent="0.25">
      <c r="A2181" s="35">
        <f t="shared" ref="A2181:A2244" si="205">K2181</f>
        <v>0</v>
      </c>
      <c r="B2181" s="8">
        <f t="shared" ref="B2181:B2244" si="206">J2181</f>
        <v>0</v>
      </c>
      <c r="C2181" s="8">
        <f t="shared" ref="C2181:C2244" si="207">L2181</f>
        <v>0</v>
      </c>
      <c r="D2181" s="38">
        <f t="shared" ref="D2181:D2244" si="208">SUM(A2181:C2181)+SUM(O2181:Q2181)</f>
        <v>1</v>
      </c>
      <c r="E2181" s="39">
        <f t="shared" ref="E2181:E2244" si="209">IF($D2181="","",COUNTIFS($F$4:$F$5000,$F2181,$D$4:$D$5000,"&gt;"&amp;$D2181))</f>
        <v>0</v>
      </c>
      <c r="M2181" s="8" t="str">
        <f>VLOOKUP(MONTH($J2181),Lookup!$A$2:$B$13,2,0)&amp;" "&amp;YEAR($J2181)</f>
        <v>Jan 1900</v>
      </c>
      <c r="N2181" s="34" t="str">
        <f t="shared" si="204"/>
        <v>1/1/9999</v>
      </c>
      <c r="O2181" s="8" t="str">
        <f>IF(ISERROR(VLOOKUP($I2181,Lookup!$H$2:$I$11,2,0)),"",VLOOKUP($I2181,Lookup!$H$2:$I$11,2,0))</f>
        <v/>
      </c>
      <c r="P2181" s="8">
        <f>COUNTIF(J$4:J2181,J2181)</f>
        <v>0</v>
      </c>
      <c r="Q2181" s="8">
        <f>COUNTIF(K$4:K2181,K2181)</f>
        <v>1</v>
      </c>
    </row>
    <row r="2182" spans="1:17" x14ac:dyDescent="0.25">
      <c r="A2182" s="35">
        <f t="shared" si="205"/>
        <v>0</v>
      </c>
      <c r="B2182" s="8">
        <f t="shared" si="206"/>
        <v>0</v>
      </c>
      <c r="C2182" s="8">
        <f t="shared" si="207"/>
        <v>0</v>
      </c>
      <c r="D2182" s="38">
        <f t="shared" si="208"/>
        <v>1</v>
      </c>
      <c r="E2182" s="39">
        <f t="shared" si="209"/>
        <v>0</v>
      </c>
      <c r="M2182" s="8" t="str">
        <f>VLOOKUP(MONTH($J2182),Lookup!$A$2:$B$13,2,0)&amp;" "&amp;YEAR($J2182)</f>
        <v>Jan 1900</v>
      </c>
      <c r="N2182" s="34" t="str">
        <f t="shared" si="204"/>
        <v>1/1/9999</v>
      </c>
      <c r="O2182" s="8" t="str">
        <f>IF(ISERROR(VLOOKUP($I2182,Lookup!$H$2:$I$11,2,0)),"",VLOOKUP($I2182,Lookup!$H$2:$I$11,2,0))</f>
        <v/>
      </c>
      <c r="P2182" s="8">
        <f>COUNTIF(J$4:J2182,J2182)</f>
        <v>0</v>
      </c>
      <c r="Q2182" s="8">
        <f>COUNTIF(K$4:K2182,K2182)</f>
        <v>1</v>
      </c>
    </row>
    <row r="2183" spans="1:17" x14ac:dyDescent="0.25">
      <c r="A2183" s="35">
        <f t="shared" si="205"/>
        <v>0</v>
      </c>
      <c r="B2183" s="8">
        <f t="shared" si="206"/>
        <v>0</v>
      </c>
      <c r="C2183" s="8">
        <f t="shared" si="207"/>
        <v>0</v>
      </c>
      <c r="D2183" s="38">
        <f t="shared" si="208"/>
        <v>1</v>
      </c>
      <c r="E2183" s="39">
        <f t="shared" si="209"/>
        <v>0</v>
      </c>
      <c r="M2183" s="8" t="str">
        <f>VLOOKUP(MONTH($J2183),Lookup!$A$2:$B$13,2,0)&amp;" "&amp;YEAR($J2183)</f>
        <v>Jan 1900</v>
      </c>
      <c r="N2183" s="34" t="str">
        <f t="shared" si="204"/>
        <v>1/1/9999</v>
      </c>
      <c r="O2183" s="8" t="str">
        <f>IF(ISERROR(VLOOKUP($I2183,Lookup!$H$2:$I$11,2,0)),"",VLOOKUP($I2183,Lookup!$H$2:$I$11,2,0))</f>
        <v/>
      </c>
      <c r="P2183" s="8">
        <f>COUNTIF(J$4:J2183,J2183)</f>
        <v>0</v>
      </c>
      <c r="Q2183" s="8">
        <f>COUNTIF(K$4:K2183,K2183)</f>
        <v>1</v>
      </c>
    </row>
    <row r="2184" spans="1:17" x14ac:dyDescent="0.25">
      <c r="A2184" s="35">
        <f t="shared" si="205"/>
        <v>0</v>
      </c>
      <c r="B2184" s="8">
        <f t="shared" si="206"/>
        <v>0</v>
      </c>
      <c r="C2184" s="8">
        <f t="shared" si="207"/>
        <v>0</v>
      </c>
      <c r="D2184" s="38">
        <f t="shared" si="208"/>
        <v>1</v>
      </c>
      <c r="E2184" s="39">
        <f t="shared" si="209"/>
        <v>0</v>
      </c>
      <c r="M2184" s="8" t="str">
        <f>VLOOKUP(MONTH($J2184),Lookup!$A$2:$B$13,2,0)&amp;" "&amp;YEAR($J2184)</f>
        <v>Jan 1900</v>
      </c>
      <c r="N2184" s="34" t="str">
        <f t="shared" si="204"/>
        <v>1/1/9999</v>
      </c>
      <c r="O2184" s="8" t="str">
        <f>IF(ISERROR(VLOOKUP($I2184,Lookup!$H$2:$I$11,2,0)),"",VLOOKUP($I2184,Lookup!$H$2:$I$11,2,0))</f>
        <v/>
      </c>
      <c r="P2184" s="8">
        <f>COUNTIF(J$4:J2184,J2184)</f>
        <v>0</v>
      </c>
      <c r="Q2184" s="8">
        <f>COUNTIF(K$4:K2184,K2184)</f>
        <v>1</v>
      </c>
    </row>
    <row r="2185" spans="1:17" x14ac:dyDescent="0.25">
      <c r="A2185" s="35">
        <f t="shared" si="205"/>
        <v>0</v>
      </c>
      <c r="B2185" s="8">
        <f t="shared" si="206"/>
        <v>0</v>
      </c>
      <c r="C2185" s="8">
        <f t="shared" si="207"/>
        <v>0</v>
      </c>
      <c r="D2185" s="38">
        <f t="shared" si="208"/>
        <v>1</v>
      </c>
      <c r="E2185" s="39">
        <f t="shared" si="209"/>
        <v>0</v>
      </c>
      <c r="M2185" s="8" t="str">
        <f>VLOOKUP(MONTH($J2185),Lookup!$A$2:$B$13,2,0)&amp;" "&amp;YEAR($J2185)</f>
        <v>Jan 1900</v>
      </c>
      <c r="N2185" s="34" t="str">
        <f t="shared" si="204"/>
        <v>1/1/9999</v>
      </c>
      <c r="O2185" s="8" t="str">
        <f>IF(ISERROR(VLOOKUP($I2185,Lookup!$H$2:$I$11,2,0)),"",VLOOKUP($I2185,Lookup!$H$2:$I$11,2,0))</f>
        <v/>
      </c>
      <c r="P2185" s="8">
        <f>COUNTIF(J$4:J2185,J2185)</f>
        <v>0</v>
      </c>
      <c r="Q2185" s="8">
        <f>COUNTIF(K$4:K2185,K2185)</f>
        <v>1</v>
      </c>
    </row>
    <row r="2186" spans="1:17" x14ac:dyDescent="0.25">
      <c r="A2186" s="35">
        <f t="shared" si="205"/>
        <v>0</v>
      </c>
      <c r="B2186" s="8">
        <f t="shared" si="206"/>
        <v>0</v>
      </c>
      <c r="C2186" s="8">
        <f t="shared" si="207"/>
        <v>0</v>
      </c>
      <c r="D2186" s="38">
        <f t="shared" si="208"/>
        <v>1</v>
      </c>
      <c r="E2186" s="39">
        <f t="shared" si="209"/>
        <v>0</v>
      </c>
      <c r="M2186" s="8" t="str">
        <f>VLOOKUP(MONTH($J2186),Lookup!$A$2:$B$13,2,0)&amp;" "&amp;YEAR($J2186)</f>
        <v>Jan 1900</v>
      </c>
      <c r="N2186" s="34" t="str">
        <f t="shared" si="204"/>
        <v>1/1/9999</v>
      </c>
      <c r="O2186" s="8" t="str">
        <f>IF(ISERROR(VLOOKUP($I2186,Lookup!$H$2:$I$11,2,0)),"",VLOOKUP($I2186,Lookup!$H$2:$I$11,2,0))</f>
        <v/>
      </c>
      <c r="P2186" s="8">
        <f>COUNTIF(J$4:J2186,J2186)</f>
        <v>0</v>
      </c>
      <c r="Q2186" s="8">
        <f>COUNTIF(K$4:K2186,K2186)</f>
        <v>1</v>
      </c>
    </row>
    <row r="2187" spans="1:17" x14ac:dyDescent="0.25">
      <c r="A2187" s="35">
        <f t="shared" si="205"/>
        <v>0</v>
      </c>
      <c r="B2187" s="8">
        <f t="shared" si="206"/>
        <v>0</v>
      </c>
      <c r="C2187" s="8">
        <f t="shared" si="207"/>
        <v>0</v>
      </c>
      <c r="D2187" s="38">
        <f t="shared" si="208"/>
        <v>1</v>
      </c>
      <c r="E2187" s="39">
        <f t="shared" si="209"/>
        <v>0</v>
      </c>
      <c r="M2187" s="8" t="str">
        <f>VLOOKUP(MONTH($J2187),Lookup!$A$2:$B$13,2,0)&amp;" "&amp;YEAR($J2187)</f>
        <v>Jan 1900</v>
      </c>
      <c r="N2187" s="34" t="str">
        <f t="shared" si="204"/>
        <v>1/1/9999</v>
      </c>
      <c r="O2187" s="8" t="str">
        <f>IF(ISERROR(VLOOKUP($I2187,Lookup!$H$2:$I$11,2,0)),"",VLOOKUP($I2187,Lookup!$H$2:$I$11,2,0))</f>
        <v/>
      </c>
      <c r="P2187" s="8">
        <f>COUNTIF(J$4:J2187,J2187)</f>
        <v>0</v>
      </c>
      <c r="Q2187" s="8">
        <f>COUNTIF(K$4:K2187,K2187)</f>
        <v>1</v>
      </c>
    </row>
    <row r="2188" spans="1:17" x14ac:dyDescent="0.25">
      <c r="A2188" s="35">
        <f t="shared" si="205"/>
        <v>0</v>
      </c>
      <c r="B2188" s="8">
        <f t="shared" si="206"/>
        <v>0</v>
      </c>
      <c r="C2188" s="8">
        <f t="shared" si="207"/>
        <v>0</v>
      </c>
      <c r="D2188" s="38">
        <f t="shared" si="208"/>
        <v>1</v>
      </c>
      <c r="E2188" s="39">
        <f t="shared" si="209"/>
        <v>0</v>
      </c>
      <c r="M2188" s="8" t="str">
        <f>VLOOKUP(MONTH($J2188),Lookup!$A$2:$B$13,2,0)&amp;" "&amp;YEAR($J2188)</f>
        <v>Jan 1900</v>
      </c>
      <c r="N2188" s="34" t="str">
        <f t="shared" si="204"/>
        <v>1/1/9999</v>
      </c>
      <c r="O2188" s="8" t="str">
        <f>IF(ISERROR(VLOOKUP($I2188,Lookup!$H$2:$I$11,2,0)),"",VLOOKUP($I2188,Lookup!$H$2:$I$11,2,0))</f>
        <v/>
      </c>
      <c r="P2188" s="8">
        <f>COUNTIF(J$4:J2188,J2188)</f>
        <v>0</v>
      </c>
      <c r="Q2188" s="8">
        <f>COUNTIF(K$4:K2188,K2188)</f>
        <v>1</v>
      </c>
    </row>
    <row r="2189" spans="1:17" x14ac:dyDescent="0.25">
      <c r="A2189" s="35">
        <f t="shared" si="205"/>
        <v>0</v>
      </c>
      <c r="B2189" s="8">
        <f t="shared" si="206"/>
        <v>0</v>
      </c>
      <c r="C2189" s="8">
        <f t="shared" si="207"/>
        <v>0</v>
      </c>
      <c r="D2189" s="38">
        <f t="shared" si="208"/>
        <v>1</v>
      </c>
      <c r="E2189" s="39">
        <f t="shared" si="209"/>
        <v>0</v>
      </c>
      <c r="M2189" s="8" t="str">
        <f>VLOOKUP(MONTH($J2189),Lookup!$A$2:$B$13,2,0)&amp;" "&amp;YEAR($J2189)</f>
        <v>Jan 1900</v>
      </c>
      <c r="N2189" s="34" t="str">
        <f t="shared" si="204"/>
        <v>1/1/9999</v>
      </c>
      <c r="O2189" s="8" t="str">
        <f>IF(ISERROR(VLOOKUP($I2189,Lookup!$H$2:$I$11,2,0)),"",VLOOKUP($I2189,Lookup!$H$2:$I$11,2,0))</f>
        <v/>
      </c>
      <c r="P2189" s="8">
        <f>COUNTIF(J$4:J2189,J2189)</f>
        <v>0</v>
      </c>
      <c r="Q2189" s="8">
        <f>COUNTIF(K$4:K2189,K2189)</f>
        <v>1</v>
      </c>
    </row>
    <row r="2190" spans="1:17" x14ac:dyDescent="0.25">
      <c r="A2190" s="35">
        <f t="shared" si="205"/>
        <v>0</v>
      </c>
      <c r="B2190" s="8">
        <f t="shared" si="206"/>
        <v>0</v>
      </c>
      <c r="C2190" s="8">
        <f t="shared" si="207"/>
        <v>0</v>
      </c>
      <c r="D2190" s="38">
        <f t="shared" si="208"/>
        <v>1</v>
      </c>
      <c r="E2190" s="39">
        <f t="shared" si="209"/>
        <v>0</v>
      </c>
      <c r="M2190" s="8" t="str">
        <f>VLOOKUP(MONTH($J2190),Lookup!$A$2:$B$13,2,0)&amp;" "&amp;YEAR($J2190)</f>
        <v>Jan 1900</v>
      </c>
      <c r="N2190" s="34" t="str">
        <f t="shared" si="204"/>
        <v>1/1/9999</v>
      </c>
      <c r="O2190" s="8" t="str">
        <f>IF(ISERROR(VLOOKUP($I2190,Lookup!$H$2:$I$11,2,0)),"",VLOOKUP($I2190,Lookup!$H$2:$I$11,2,0))</f>
        <v/>
      </c>
      <c r="P2190" s="8">
        <f>COUNTIF(J$4:J2190,J2190)</f>
        <v>0</v>
      </c>
      <c r="Q2190" s="8">
        <f>COUNTIF(K$4:K2190,K2190)</f>
        <v>1</v>
      </c>
    </row>
    <row r="2191" spans="1:17" x14ac:dyDescent="0.25">
      <c r="A2191" s="35">
        <f t="shared" si="205"/>
        <v>0</v>
      </c>
      <c r="B2191" s="8">
        <f t="shared" si="206"/>
        <v>0</v>
      </c>
      <c r="C2191" s="8">
        <f t="shared" si="207"/>
        <v>0</v>
      </c>
      <c r="D2191" s="38">
        <f t="shared" si="208"/>
        <v>1</v>
      </c>
      <c r="E2191" s="39">
        <f t="shared" si="209"/>
        <v>0</v>
      </c>
      <c r="M2191" s="8" t="str">
        <f>VLOOKUP(MONTH($J2191),Lookup!$A$2:$B$13,2,0)&amp;" "&amp;YEAR($J2191)</f>
        <v>Jan 1900</v>
      </c>
      <c r="N2191" s="34" t="str">
        <f t="shared" si="204"/>
        <v>1/1/9999</v>
      </c>
      <c r="O2191" s="8" t="str">
        <f>IF(ISERROR(VLOOKUP($I2191,Lookup!$H$2:$I$11,2,0)),"",VLOOKUP($I2191,Lookup!$H$2:$I$11,2,0))</f>
        <v/>
      </c>
      <c r="P2191" s="8">
        <f>COUNTIF(J$4:J2191,J2191)</f>
        <v>0</v>
      </c>
      <c r="Q2191" s="8">
        <f>COUNTIF(K$4:K2191,K2191)</f>
        <v>1</v>
      </c>
    </row>
    <row r="2192" spans="1:17" x14ac:dyDescent="0.25">
      <c r="A2192" s="35">
        <f t="shared" si="205"/>
        <v>0</v>
      </c>
      <c r="B2192" s="8">
        <f t="shared" si="206"/>
        <v>0</v>
      </c>
      <c r="C2192" s="8">
        <f t="shared" si="207"/>
        <v>0</v>
      </c>
      <c r="D2192" s="38">
        <f t="shared" si="208"/>
        <v>1</v>
      </c>
      <c r="E2192" s="39">
        <f t="shared" si="209"/>
        <v>0</v>
      </c>
      <c r="M2192" s="8" t="str">
        <f>VLOOKUP(MONTH($J2192),Lookup!$A$2:$B$13,2,0)&amp;" "&amp;YEAR($J2192)</f>
        <v>Jan 1900</v>
      </c>
      <c r="N2192" s="34" t="str">
        <f t="shared" si="204"/>
        <v>1/1/9999</v>
      </c>
      <c r="O2192" s="8" t="str">
        <f>IF(ISERROR(VLOOKUP($I2192,Lookup!$H$2:$I$11,2,0)),"",VLOOKUP($I2192,Lookup!$H$2:$I$11,2,0))</f>
        <v/>
      </c>
      <c r="P2192" s="8">
        <f>COUNTIF(J$4:J2192,J2192)</f>
        <v>0</v>
      </c>
      <c r="Q2192" s="8">
        <f>COUNTIF(K$4:K2192,K2192)</f>
        <v>1</v>
      </c>
    </row>
    <row r="2193" spans="1:17" x14ac:dyDescent="0.25">
      <c r="A2193" s="35">
        <f t="shared" si="205"/>
        <v>0</v>
      </c>
      <c r="B2193" s="8">
        <f t="shared" si="206"/>
        <v>0</v>
      </c>
      <c r="C2193" s="8">
        <f t="shared" si="207"/>
        <v>0</v>
      </c>
      <c r="D2193" s="38">
        <f t="shared" si="208"/>
        <v>1</v>
      </c>
      <c r="E2193" s="39">
        <f t="shared" si="209"/>
        <v>0</v>
      </c>
      <c r="M2193" s="8" t="str">
        <f>VLOOKUP(MONTH($J2193),Lookup!$A$2:$B$13,2,0)&amp;" "&amp;YEAR($J2193)</f>
        <v>Jan 1900</v>
      </c>
      <c r="N2193" s="34" t="str">
        <f t="shared" si="204"/>
        <v>1/1/9999</v>
      </c>
      <c r="O2193" s="8" t="str">
        <f>IF(ISERROR(VLOOKUP($I2193,Lookup!$H$2:$I$11,2,0)),"",VLOOKUP($I2193,Lookup!$H$2:$I$11,2,0))</f>
        <v/>
      </c>
      <c r="P2193" s="8">
        <f>COUNTIF(J$4:J2193,J2193)</f>
        <v>0</v>
      </c>
      <c r="Q2193" s="8">
        <f>COUNTIF(K$4:K2193,K2193)</f>
        <v>1</v>
      </c>
    </row>
    <row r="2194" spans="1:17" x14ac:dyDescent="0.25">
      <c r="A2194" s="35">
        <f t="shared" si="205"/>
        <v>0</v>
      </c>
      <c r="B2194" s="8">
        <f t="shared" si="206"/>
        <v>0</v>
      </c>
      <c r="C2194" s="8">
        <f t="shared" si="207"/>
        <v>0</v>
      </c>
      <c r="D2194" s="38">
        <f t="shared" si="208"/>
        <v>1</v>
      </c>
      <c r="E2194" s="39">
        <f t="shared" si="209"/>
        <v>0</v>
      </c>
      <c r="M2194" s="8" t="str">
        <f>VLOOKUP(MONTH($J2194),Lookup!$A$2:$B$13,2,0)&amp;" "&amp;YEAR($J2194)</f>
        <v>Jan 1900</v>
      </c>
      <c r="N2194" s="34" t="str">
        <f t="shared" si="204"/>
        <v>1/1/9999</v>
      </c>
      <c r="O2194" s="8" t="str">
        <f>IF(ISERROR(VLOOKUP($I2194,Lookup!$H$2:$I$11,2,0)),"",VLOOKUP($I2194,Lookup!$H$2:$I$11,2,0))</f>
        <v/>
      </c>
      <c r="P2194" s="8">
        <f>COUNTIF(J$4:J2194,J2194)</f>
        <v>0</v>
      </c>
      <c r="Q2194" s="8">
        <f>COUNTIF(K$4:K2194,K2194)</f>
        <v>1</v>
      </c>
    </row>
    <row r="2195" spans="1:17" x14ac:dyDescent="0.25">
      <c r="A2195" s="35">
        <f t="shared" si="205"/>
        <v>0</v>
      </c>
      <c r="B2195" s="8">
        <f t="shared" si="206"/>
        <v>0</v>
      </c>
      <c r="C2195" s="8">
        <f t="shared" si="207"/>
        <v>0</v>
      </c>
      <c r="D2195" s="38">
        <f t="shared" si="208"/>
        <v>1</v>
      </c>
      <c r="E2195" s="39">
        <f t="shared" si="209"/>
        <v>0</v>
      </c>
      <c r="M2195" s="8" t="str">
        <f>VLOOKUP(MONTH($J2195),Lookup!$A$2:$B$13,2,0)&amp;" "&amp;YEAR($J2195)</f>
        <v>Jan 1900</v>
      </c>
      <c r="N2195" s="34" t="str">
        <f t="shared" si="204"/>
        <v>1/1/9999</v>
      </c>
      <c r="O2195" s="8" t="str">
        <f>IF(ISERROR(VLOOKUP($I2195,Lookup!$H$2:$I$11,2,0)),"",VLOOKUP($I2195,Lookup!$H$2:$I$11,2,0))</f>
        <v/>
      </c>
      <c r="P2195" s="8">
        <f>COUNTIF(J$4:J2195,J2195)</f>
        <v>0</v>
      </c>
      <c r="Q2195" s="8">
        <f>COUNTIF(K$4:K2195,K2195)</f>
        <v>1</v>
      </c>
    </row>
    <row r="2196" spans="1:17" x14ac:dyDescent="0.25">
      <c r="A2196" s="35">
        <f t="shared" si="205"/>
        <v>0</v>
      </c>
      <c r="B2196" s="8">
        <f t="shared" si="206"/>
        <v>0</v>
      </c>
      <c r="C2196" s="8">
        <f t="shared" si="207"/>
        <v>0</v>
      </c>
      <c r="D2196" s="38">
        <f t="shared" si="208"/>
        <v>1</v>
      </c>
      <c r="E2196" s="39">
        <f t="shared" si="209"/>
        <v>0</v>
      </c>
      <c r="M2196" s="8" t="str">
        <f>VLOOKUP(MONTH($J2196),Lookup!$A$2:$B$13,2,0)&amp;" "&amp;YEAR($J2196)</f>
        <v>Jan 1900</v>
      </c>
      <c r="N2196" s="34" t="str">
        <f t="shared" si="204"/>
        <v>1/1/9999</v>
      </c>
      <c r="O2196" s="8" t="str">
        <f>IF(ISERROR(VLOOKUP($I2196,Lookup!$H$2:$I$11,2,0)),"",VLOOKUP($I2196,Lookup!$H$2:$I$11,2,0))</f>
        <v/>
      </c>
      <c r="P2196" s="8">
        <f>COUNTIF(J$4:J2196,J2196)</f>
        <v>0</v>
      </c>
      <c r="Q2196" s="8">
        <f>COUNTIF(K$4:K2196,K2196)</f>
        <v>1</v>
      </c>
    </row>
    <row r="2197" spans="1:17" x14ac:dyDescent="0.25">
      <c r="A2197" s="35">
        <f t="shared" si="205"/>
        <v>0</v>
      </c>
      <c r="B2197" s="8">
        <f t="shared" si="206"/>
        <v>0</v>
      </c>
      <c r="C2197" s="8">
        <f t="shared" si="207"/>
        <v>0</v>
      </c>
      <c r="D2197" s="38">
        <f t="shared" si="208"/>
        <v>1</v>
      </c>
      <c r="E2197" s="39">
        <f t="shared" si="209"/>
        <v>0</v>
      </c>
      <c r="M2197" s="8" t="str">
        <f>VLOOKUP(MONTH($J2197),Lookup!$A$2:$B$13,2,0)&amp;" "&amp;YEAR($J2197)</f>
        <v>Jan 1900</v>
      </c>
      <c r="N2197" s="34" t="str">
        <f t="shared" si="204"/>
        <v>1/1/9999</v>
      </c>
      <c r="O2197" s="8" t="str">
        <f>IF(ISERROR(VLOOKUP($I2197,Lookup!$H$2:$I$11,2,0)),"",VLOOKUP($I2197,Lookup!$H$2:$I$11,2,0))</f>
        <v/>
      </c>
      <c r="P2197" s="8">
        <f>COUNTIF(J$4:J2197,J2197)</f>
        <v>0</v>
      </c>
      <c r="Q2197" s="8">
        <f>COUNTIF(K$4:K2197,K2197)</f>
        <v>1</v>
      </c>
    </row>
    <row r="2198" spans="1:17" x14ac:dyDescent="0.25">
      <c r="A2198" s="35">
        <f t="shared" si="205"/>
        <v>0</v>
      </c>
      <c r="B2198" s="8">
        <f t="shared" si="206"/>
        <v>0</v>
      </c>
      <c r="C2198" s="8">
        <f t="shared" si="207"/>
        <v>0</v>
      </c>
      <c r="D2198" s="38">
        <f t="shared" si="208"/>
        <v>1</v>
      </c>
      <c r="E2198" s="39">
        <f t="shared" si="209"/>
        <v>0</v>
      </c>
      <c r="M2198" s="8" t="str">
        <f>VLOOKUP(MONTH($J2198),Lookup!$A$2:$B$13,2,0)&amp;" "&amp;YEAR($J2198)</f>
        <v>Jan 1900</v>
      </c>
      <c r="N2198" s="34" t="str">
        <f t="shared" si="204"/>
        <v>1/1/9999</v>
      </c>
      <c r="O2198" s="8" t="str">
        <f>IF(ISERROR(VLOOKUP($I2198,Lookup!$H$2:$I$11,2,0)),"",VLOOKUP($I2198,Lookup!$H$2:$I$11,2,0))</f>
        <v/>
      </c>
      <c r="P2198" s="8">
        <f>COUNTIF(J$4:J2198,J2198)</f>
        <v>0</v>
      </c>
      <c r="Q2198" s="8">
        <f>COUNTIF(K$4:K2198,K2198)</f>
        <v>1</v>
      </c>
    </row>
    <row r="2199" spans="1:17" x14ac:dyDescent="0.25">
      <c r="A2199" s="35">
        <f t="shared" si="205"/>
        <v>0</v>
      </c>
      <c r="B2199" s="8">
        <f t="shared" si="206"/>
        <v>0</v>
      </c>
      <c r="C2199" s="8">
        <f t="shared" si="207"/>
        <v>0</v>
      </c>
      <c r="D2199" s="38">
        <f t="shared" si="208"/>
        <v>1</v>
      </c>
      <c r="E2199" s="39">
        <f t="shared" si="209"/>
        <v>0</v>
      </c>
      <c r="M2199" s="8" t="str">
        <f>VLOOKUP(MONTH($J2199),Lookup!$A$2:$B$13,2,0)&amp;" "&amp;YEAR($J2199)</f>
        <v>Jan 1900</v>
      </c>
      <c r="N2199" s="34" t="str">
        <f t="shared" si="204"/>
        <v>1/1/9999</v>
      </c>
      <c r="O2199" s="8" t="str">
        <f>IF(ISERROR(VLOOKUP($I2199,Lookup!$H$2:$I$11,2,0)),"",VLOOKUP($I2199,Lookup!$H$2:$I$11,2,0))</f>
        <v/>
      </c>
      <c r="P2199" s="8">
        <f>COUNTIF(J$4:J2199,J2199)</f>
        <v>0</v>
      </c>
      <c r="Q2199" s="8">
        <f>COUNTIF(K$4:K2199,K2199)</f>
        <v>1</v>
      </c>
    </row>
    <row r="2200" spans="1:17" x14ac:dyDescent="0.25">
      <c r="A2200" s="35">
        <f t="shared" si="205"/>
        <v>0</v>
      </c>
      <c r="B2200" s="8">
        <f t="shared" si="206"/>
        <v>0</v>
      </c>
      <c r="C2200" s="8">
        <f t="shared" si="207"/>
        <v>0</v>
      </c>
      <c r="D2200" s="38">
        <f t="shared" si="208"/>
        <v>1</v>
      </c>
      <c r="E2200" s="39">
        <f t="shared" si="209"/>
        <v>0</v>
      </c>
      <c r="M2200" s="8" t="str">
        <f>VLOOKUP(MONTH($J2200),Lookup!$A$2:$B$13,2,0)&amp;" "&amp;YEAR($J2200)</f>
        <v>Jan 1900</v>
      </c>
      <c r="N2200" s="34" t="str">
        <f t="shared" si="204"/>
        <v>1/1/9999</v>
      </c>
      <c r="O2200" s="8" t="str">
        <f>IF(ISERROR(VLOOKUP($I2200,Lookup!$H$2:$I$11,2,0)),"",VLOOKUP($I2200,Lookup!$H$2:$I$11,2,0))</f>
        <v/>
      </c>
      <c r="P2200" s="8">
        <f>COUNTIF(J$4:J2200,J2200)</f>
        <v>0</v>
      </c>
      <c r="Q2200" s="8">
        <f>COUNTIF(K$4:K2200,K2200)</f>
        <v>1</v>
      </c>
    </row>
    <row r="2201" spans="1:17" x14ac:dyDescent="0.25">
      <c r="A2201" s="35">
        <f t="shared" si="205"/>
        <v>0</v>
      </c>
      <c r="B2201" s="8">
        <f t="shared" si="206"/>
        <v>0</v>
      </c>
      <c r="C2201" s="8">
        <f t="shared" si="207"/>
        <v>0</v>
      </c>
      <c r="D2201" s="38">
        <f t="shared" si="208"/>
        <v>1</v>
      </c>
      <c r="E2201" s="39">
        <f t="shared" si="209"/>
        <v>0</v>
      </c>
      <c r="M2201" s="8" t="str">
        <f>VLOOKUP(MONTH($J2201),Lookup!$A$2:$B$13,2,0)&amp;" "&amp;YEAR($J2201)</f>
        <v>Jan 1900</v>
      </c>
      <c r="N2201" s="34" t="str">
        <f t="shared" si="204"/>
        <v>1/1/9999</v>
      </c>
      <c r="O2201" s="8" t="str">
        <f>IF(ISERROR(VLOOKUP($I2201,Lookup!$H$2:$I$11,2,0)),"",VLOOKUP($I2201,Lookup!$H$2:$I$11,2,0))</f>
        <v/>
      </c>
      <c r="P2201" s="8">
        <f>COUNTIF(J$4:J2201,J2201)</f>
        <v>0</v>
      </c>
      <c r="Q2201" s="8">
        <f>COUNTIF(K$4:K2201,K2201)</f>
        <v>1</v>
      </c>
    </row>
    <row r="2202" spans="1:17" x14ac:dyDescent="0.25">
      <c r="A2202" s="35">
        <f t="shared" si="205"/>
        <v>0</v>
      </c>
      <c r="B2202" s="8">
        <f t="shared" si="206"/>
        <v>0</v>
      </c>
      <c r="C2202" s="8">
        <f t="shared" si="207"/>
        <v>0</v>
      </c>
      <c r="D2202" s="38">
        <f t="shared" si="208"/>
        <v>1</v>
      </c>
      <c r="E2202" s="39">
        <f t="shared" si="209"/>
        <v>0</v>
      </c>
      <c r="M2202" s="8" t="str">
        <f>VLOOKUP(MONTH($J2202),Lookup!$A$2:$B$13,2,0)&amp;" "&amp;YEAR($J2202)</f>
        <v>Jan 1900</v>
      </c>
      <c r="N2202" s="34" t="str">
        <f t="shared" si="204"/>
        <v>1/1/9999</v>
      </c>
      <c r="O2202" s="8" t="str">
        <f>IF(ISERROR(VLOOKUP($I2202,Lookup!$H$2:$I$11,2,0)),"",VLOOKUP($I2202,Lookup!$H$2:$I$11,2,0))</f>
        <v/>
      </c>
      <c r="P2202" s="8">
        <f>COUNTIF(J$4:J2202,J2202)</f>
        <v>0</v>
      </c>
      <c r="Q2202" s="8">
        <f>COUNTIF(K$4:K2202,K2202)</f>
        <v>1</v>
      </c>
    </row>
    <row r="2203" spans="1:17" x14ac:dyDescent="0.25">
      <c r="A2203" s="35">
        <f t="shared" si="205"/>
        <v>0</v>
      </c>
      <c r="B2203" s="8">
        <f t="shared" si="206"/>
        <v>0</v>
      </c>
      <c r="C2203" s="8">
        <f t="shared" si="207"/>
        <v>0</v>
      </c>
      <c r="D2203" s="38">
        <f t="shared" si="208"/>
        <v>1</v>
      </c>
      <c r="E2203" s="39">
        <f t="shared" si="209"/>
        <v>0</v>
      </c>
      <c r="M2203" s="8" t="str">
        <f>VLOOKUP(MONTH($J2203),Lookup!$A$2:$B$13,2,0)&amp;" "&amp;YEAR($J2203)</f>
        <v>Jan 1900</v>
      </c>
      <c r="N2203" s="34" t="str">
        <f t="shared" si="204"/>
        <v>1/1/9999</v>
      </c>
      <c r="O2203" s="8" t="str">
        <f>IF(ISERROR(VLOOKUP($I2203,Lookup!$H$2:$I$11,2,0)),"",VLOOKUP($I2203,Lookup!$H$2:$I$11,2,0))</f>
        <v/>
      </c>
      <c r="P2203" s="8">
        <f>COUNTIF(J$4:J2203,J2203)</f>
        <v>0</v>
      </c>
      <c r="Q2203" s="8">
        <f>COUNTIF(K$4:K2203,K2203)</f>
        <v>1</v>
      </c>
    </row>
    <row r="2204" spans="1:17" x14ac:dyDescent="0.25">
      <c r="A2204" s="35">
        <f t="shared" si="205"/>
        <v>0</v>
      </c>
      <c r="B2204" s="8">
        <f t="shared" si="206"/>
        <v>0</v>
      </c>
      <c r="C2204" s="8">
        <f t="shared" si="207"/>
        <v>0</v>
      </c>
      <c r="D2204" s="38">
        <f t="shared" si="208"/>
        <v>1</v>
      </c>
      <c r="E2204" s="39">
        <f t="shared" si="209"/>
        <v>0</v>
      </c>
      <c r="M2204" s="8" t="str">
        <f>VLOOKUP(MONTH($J2204),Lookup!$A$2:$B$13,2,0)&amp;" "&amp;YEAR($J2204)</f>
        <v>Jan 1900</v>
      </c>
      <c r="N2204" s="34" t="str">
        <f t="shared" si="204"/>
        <v>1/1/9999</v>
      </c>
      <c r="O2204" s="8" t="str">
        <f>IF(ISERROR(VLOOKUP($I2204,Lookup!$H$2:$I$11,2,0)),"",VLOOKUP($I2204,Lookup!$H$2:$I$11,2,0))</f>
        <v/>
      </c>
      <c r="P2204" s="8">
        <f>COUNTIF(J$4:J2204,J2204)</f>
        <v>0</v>
      </c>
      <c r="Q2204" s="8">
        <f>COUNTIF(K$4:K2204,K2204)</f>
        <v>1</v>
      </c>
    </row>
    <row r="2205" spans="1:17" x14ac:dyDescent="0.25">
      <c r="A2205" s="35">
        <f t="shared" si="205"/>
        <v>0</v>
      </c>
      <c r="B2205" s="8">
        <f t="shared" si="206"/>
        <v>0</v>
      </c>
      <c r="C2205" s="8">
        <f t="shared" si="207"/>
        <v>0</v>
      </c>
      <c r="D2205" s="38">
        <f t="shared" si="208"/>
        <v>1</v>
      </c>
      <c r="E2205" s="39">
        <f t="shared" si="209"/>
        <v>0</v>
      </c>
      <c r="M2205" s="8" t="str">
        <f>VLOOKUP(MONTH($J2205),Lookup!$A$2:$B$13,2,0)&amp;" "&amp;YEAR($J2205)</f>
        <v>Jan 1900</v>
      </c>
      <c r="N2205" s="34" t="str">
        <f t="shared" si="204"/>
        <v>1/1/9999</v>
      </c>
      <c r="O2205" s="8" t="str">
        <f>IF(ISERROR(VLOOKUP($I2205,Lookup!$H$2:$I$11,2,0)),"",VLOOKUP($I2205,Lookup!$H$2:$I$11,2,0))</f>
        <v/>
      </c>
      <c r="P2205" s="8">
        <f>COUNTIF(J$4:J2205,J2205)</f>
        <v>0</v>
      </c>
      <c r="Q2205" s="8">
        <f>COUNTIF(K$4:K2205,K2205)</f>
        <v>1</v>
      </c>
    </row>
    <row r="2206" spans="1:17" x14ac:dyDescent="0.25">
      <c r="A2206" s="35">
        <f t="shared" si="205"/>
        <v>0</v>
      </c>
      <c r="B2206" s="8">
        <f t="shared" si="206"/>
        <v>0</v>
      </c>
      <c r="C2206" s="8">
        <f t="shared" si="207"/>
        <v>0</v>
      </c>
      <c r="D2206" s="38">
        <f t="shared" si="208"/>
        <v>1</v>
      </c>
      <c r="E2206" s="39">
        <f t="shared" si="209"/>
        <v>0</v>
      </c>
      <c r="M2206" s="8" t="str">
        <f>VLOOKUP(MONTH($J2206),Lookup!$A$2:$B$13,2,0)&amp;" "&amp;YEAR($J2206)</f>
        <v>Jan 1900</v>
      </c>
      <c r="N2206" s="34" t="str">
        <f t="shared" si="204"/>
        <v>1/1/9999</v>
      </c>
      <c r="O2206" s="8" t="str">
        <f>IF(ISERROR(VLOOKUP($I2206,Lookup!$H$2:$I$11,2,0)),"",VLOOKUP($I2206,Lookup!$H$2:$I$11,2,0))</f>
        <v/>
      </c>
      <c r="P2206" s="8">
        <f>COUNTIF(J$4:J2206,J2206)</f>
        <v>0</v>
      </c>
      <c r="Q2206" s="8">
        <f>COUNTIF(K$4:K2206,K2206)</f>
        <v>1</v>
      </c>
    </row>
    <row r="2207" spans="1:17" x14ac:dyDescent="0.25">
      <c r="A2207" s="35">
        <f t="shared" si="205"/>
        <v>0</v>
      </c>
      <c r="B2207" s="8">
        <f t="shared" si="206"/>
        <v>0</v>
      </c>
      <c r="C2207" s="8">
        <f t="shared" si="207"/>
        <v>0</v>
      </c>
      <c r="D2207" s="38">
        <f t="shared" si="208"/>
        <v>1</v>
      </c>
      <c r="E2207" s="39">
        <f t="shared" si="209"/>
        <v>0</v>
      </c>
      <c r="M2207" s="8" t="str">
        <f>VLOOKUP(MONTH($J2207),Lookup!$A$2:$B$13,2,0)&amp;" "&amp;YEAR($J2207)</f>
        <v>Jan 1900</v>
      </c>
      <c r="N2207" s="34" t="str">
        <f t="shared" si="204"/>
        <v>1/1/9999</v>
      </c>
      <c r="O2207" s="8" t="str">
        <f>IF(ISERROR(VLOOKUP($I2207,Lookup!$H$2:$I$11,2,0)),"",VLOOKUP($I2207,Lookup!$H$2:$I$11,2,0))</f>
        <v/>
      </c>
      <c r="P2207" s="8">
        <f>COUNTIF(J$4:J2207,J2207)</f>
        <v>0</v>
      </c>
      <c r="Q2207" s="8">
        <f>COUNTIF(K$4:K2207,K2207)</f>
        <v>1</v>
      </c>
    </row>
    <row r="2208" spans="1:17" x14ac:dyDescent="0.25">
      <c r="A2208" s="35">
        <f t="shared" si="205"/>
        <v>0</v>
      </c>
      <c r="B2208" s="8">
        <f t="shared" si="206"/>
        <v>0</v>
      </c>
      <c r="C2208" s="8">
        <f t="shared" si="207"/>
        <v>0</v>
      </c>
      <c r="D2208" s="38">
        <f t="shared" si="208"/>
        <v>1</v>
      </c>
      <c r="E2208" s="39">
        <f t="shared" si="209"/>
        <v>0</v>
      </c>
      <c r="M2208" s="8" t="str">
        <f>VLOOKUP(MONTH($J2208),Lookup!$A$2:$B$13,2,0)&amp;" "&amp;YEAR($J2208)</f>
        <v>Jan 1900</v>
      </c>
      <c r="N2208" s="34" t="str">
        <f t="shared" si="204"/>
        <v>1/1/9999</v>
      </c>
      <c r="O2208" s="8" t="str">
        <f>IF(ISERROR(VLOOKUP($I2208,Lookup!$H$2:$I$11,2,0)),"",VLOOKUP($I2208,Lookup!$H$2:$I$11,2,0))</f>
        <v/>
      </c>
      <c r="P2208" s="8">
        <f>COUNTIF(J$4:J2208,J2208)</f>
        <v>0</v>
      </c>
      <c r="Q2208" s="8">
        <f>COUNTIF(K$4:K2208,K2208)</f>
        <v>1</v>
      </c>
    </row>
    <row r="2209" spans="1:17" x14ac:dyDescent="0.25">
      <c r="A2209" s="35">
        <f t="shared" si="205"/>
        <v>0</v>
      </c>
      <c r="B2209" s="8">
        <f t="shared" si="206"/>
        <v>0</v>
      </c>
      <c r="C2209" s="8">
        <f t="shared" si="207"/>
        <v>0</v>
      </c>
      <c r="D2209" s="38">
        <f t="shared" si="208"/>
        <v>1</v>
      </c>
      <c r="E2209" s="39">
        <f t="shared" si="209"/>
        <v>0</v>
      </c>
      <c r="M2209" s="8" t="str">
        <f>VLOOKUP(MONTH($J2209),Lookup!$A$2:$B$13,2,0)&amp;" "&amp;YEAR($J2209)</f>
        <v>Jan 1900</v>
      </c>
      <c r="N2209" s="34" t="str">
        <f t="shared" si="204"/>
        <v>1/1/9999</v>
      </c>
      <c r="O2209" s="8" t="str">
        <f>IF(ISERROR(VLOOKUP($I2209,Lookup!$H$2:$I$11,2,0)),"",VLOOKUP($I2209,Lookup!$H$2:$I$11,2,0))</f>
        <v/>
      </c>
      <c r="P2209" s="8">
        <f>COUNTIF(J$4:J2209,J2209)</f>
        <v>0</v>
      </c>
      <c r="Q2209" s="8">
        <f>COUNTIF(K$4:K2209,K2209)</f>
        <v>1</v>
      </c>
    </row>
    <row r="2210" spans="1:17" x14ac:dyDescent="0.25">
      <c r="A2210" s="35">
        <f t="shared" si="205"/>
        <v>0</v>
      </c>
      <c r="B2210" s="8">
        <f t="shared" si="206"/>
        <v>0</v>
      </c>
      <c r="C2210" s="8">
        <f t="shared" si="207"/>
        <v>0</v>
      </c>
      <c r="D2210" s="38">
        <f t="shared" si="208"/>
        <v>1</v>
      </c>
      <c r="E2210" s="39">
        <f t="shared" si="209"/>
        <v>0</v>
      </c>
      <c r="M2210" s="8" t="str">
        <f>VLOOKUP(MONTH($J2210),Lookup!$A$2:$B$13,2,0)&amp;" "&amp;YEAR($J2210)</f>
        <v>Jan 1900</v>
      </c>
      <c r="N2210" s="34" t="str">
        <f t="shared" si="204"/>
        <v>1/1/9999</v>
      </c>
      <c r="O2210" s="8" t="str">
        <f>IF(ISERROR(VLOOKUP($I2210,Lookup!$H$2:$I$11,2,0)),"",VLOOKUP($I2210,Lookup!$H$2:$I$11,2,0))</f>
        <v/>
      </c>
      <c r="P2210" s="8">
        <f>COUNTIF(J$4:J2210,J2210)</f>
        <v>0</v>
      </c>
      <c r="Q2210" s="8">
        <f>COUNTIF(K$4:K2210,K2210)</f>
        <v>1</v>
      </c>
    </row>
    <row r="2211" spans="1:17" x14ac:dyDescent="0.25">
      <c r="A2211" s="35">
        <f t="shared" si="205"/>
        <v>0</v>
      </c>
      <c r="B2211" s="8">
        <f t="shared" si="206"/>
        <v>0</v>
      </c>
      <c r="C2211" s="8">
        <f t="shared" si="207"/>
        <v>0</v>
      </c>
      <c r="D2211" s="38">
        <f t="shared" si="208"/>
        <v>1</v>
      </c>
      <c r="E2211" s="39">
        <f t="shared" si="209"/>
        <v>0</v>
      </c>
      <c r="M2211" s="8" t="str">
        <f>VLOOKUP(MONTH($J2211),Lookup!$A$2:$B$13,2,0)&amp;" "&amp;YEAR($J2211)</f>
        <v>Jan 1900</v>
      </c>
      <c r="N2211" s="34" t="str">
        <f t="shared" si="204"/>
        <v>1/1/9999</v>
      </c>
      <c r="O2211" s="8" t="str">
        <f>IF(ISERROR(VLOOKUP($I2211,Lookup!$H$2:$I$11,2,0)),"",VLOOKUP($I2211,Lookup!$H$2:$I$11,2,0))</f>
        <v/>
      </c>
      <c r="P2211" s="8">
        <f>COUNTIF(J$4:J2211,J2211)</f>
        <v>0</v>
      </c>
      <c r="Q2211" s="8">
        <f>COUNTIF(K$4:K2211,K2211)</f>
        <v>1</v>
      </c>
    </row>
    <row r="2212" spans="1:17" x14ac:dyDescent="0.25">
      <c r="A2212" s="35">
        <f t="shared" si="205"/>
        <v>0</v>
      </c>
      <c r="B2212" s="8">
        <f t="shared" si="206"/>
        <v>0</v>
      </c>
      <c r="C2212" s="8">
        <f t="shared" si="207"/>
        <v>0</v>
      </c>
      <c r="D2212" s="38">
        <f t="shared" si="208"/>
        <v>1</v>
      </c>
      <c r="E2212" s="39">
        <f t="shared" si="209"/>
        <v>0</v>
      </c>
      <c r="M2212" s="8" t="str">
        <f>VLOOKUP(MONTH($J2212),Lookup!$A$2:$B$13,2,0)&amp;" "&amp;YEAR($J2212)</f>
        <v>Jan 1900</v>
      </c>
      <c r="N2212" s="34" t="str">
        <f t="shared" si="204"/>
        <v>1/1/9999</v>
      </c>
      <c r="O2212" s="8" t="str">
        <f>IF(ISERROR(VLOOKUP($I2212,Lookup!$H$2:$I$11,2,0)),"",VLOOKUP($I2212,Lookup!$H$2:$I$11,2,0))</f>
        <v/>
      </c>
      <c r="P2212" s="8">
        <f>COUNTIF(J$4:J2212,J2212)</f>
        <v>0</v>
      </c>
      <c r="Q2212" s="8">
        <f>COUNTIF(K$4:K2212,K2212)</f>
        <v>1</v>
      </c>
    </row>
    <row r="2213" spans="1:17" x14ac:dyDescent="0.25">
      <c r="A2213" s="35">
        <f t="shared" si="205"/>
        <v>0</v>
      </c>
      <c r="B2213" s="8">
        <f t="shared" si="206"/>
        <v>0</v>
      </c>
      <c r="C2213" s="8">
        <f t="shared" si="207"/>
        <v>0</v>
      </c>
      <c r="D2213" s="38">
        <f t="shared" si="208"/>
        <v>1</v>
      </c>
      <c r="E2213" s="39">
        <f t="shared" si="209"/>
        <v>0</v>
      </c>
      <c r="M2213" s="8" t="str">
        <f>VLOOKUP(MONTH($J2213),Lookup!$A$2:$B$13,2,0)&amp;" "&amp;YEAR($J2213)</f>
        <v>Jan 1900</v>
      </c>
      <c r="N2213" s="34" t="str">
        <f t="shared" si="204"/>
        <v>1/1/9999</v>
      </c>
      <c r="O2213" s="8" t="str">
        <f>IF(ISERROR(VLOOKUP($I2213,Lookup!$H$2:$I$11,2,0)),"",VLOOKUP($I2213,Lookup!$H$2:$I$11,2,0))</f>
        <v/>
      </c>
      <c r="P2213" s="8">
        <f>COUNTIF(J$4:J2213,J2213)</f>
        <v>0</v>
      </c>
      <c r="Q2213" s="8">
        <f>COUNTIF(K$4:K2213,K2213)</f>
        <v>1</v>
      </c>
    </row>
    <row r="2214" spans="1:17" x14ac:dyDescent="0.25">
      <c r="A2214" s="35">
        <f t="shared" si="205"/>
        <v>0</v>
      </c>
      <c r="B2214" s="8">
        <f t="shared" si="206"/>
        <v>0</v>
      </c>
      <c r="C2214" s="8">
        <f t="shared" si="207"/>
        <v>0</v>
      </c>
      <c r="D2214" s="38">
        <f t="shared" si="208"/>
        <v>1</v>
      </c>
      <c r="E2214" s="39">
        <f t="shared" si="209"/>
        <v>0</v>
      </c>
      <c r="M2214" s="8" t="str">
        <f>VLOOKUP(MONTH($J2214),Lookup!$A$2:$B$13,2,0)&amp;" "&amp;YEAR($J2214)</f>
        <v>Jan 1900</v>
      </c>
      <c r="N2214" s="34" t="str">
        <f t="shared" si="204"/>
        <v>1/1/9999</v>
      </c>
      <c r="O2214" s="8" t="str">
        <f>IF(ISERROR(VLOOKUP($I2214,Lookup!$H$2:$I$11,2,0)),"",VLOOKUP($I2214,Lookup!$H$2:$I$11,2,0))</f>
        <v/>
      </c>
      <c r="P2214" s="8">
        <f>COUNTIF(J$4:J2214,J2214)</f>
        <v>0</v>
      </c>
      <c r="Q2214" s="8">
        <f>COUNTIF(K$4:K2214,K2214)</f>
        <v>1</v>
      </c>
    </row>
    <row r="2215" spans="1:17" x14ac:dyDescent="0.25">
      <c r="A2215" s="35">
        <f t="shared" si="205"/>
        <v>0</v>
      </c>
      <c r="B2215" s="8">
        <f t="shared" si="206"/>
        <v>0</v>
      </c>
      <c r="C2215" s="8">
        <f t="shared" si="207"/>
        <v>0</v>
      </c>
      <c r="D2215" s="38">
        <f t="shared" si="208"/>
        <v>1</v>
      </c>
      <c r="E2215" s="39">
        <f t="shared" si="209"/>
        <v>0</v>
      </c>
      <c r="M2215" s="8" t="str">
        <f>VLOOKUP(MONTH($J2215),Lookup!$A$2:$B$13,2,0)&amp;" "&amp;YEAR($J2215)</f>
        <v>Jan 1900</v>
      </c>
      <c r="N2215" s="34" t="str">
        <f t="shared" si="204"/>
        <v>1/1/9999</v>
      </c>
      <c r="O2215" s="8" t="str">
        <f>IF(ISERROR(VLOOKUP($I2215,Lookup!$H$2:$I$11,2,0)),"",VLOOKUP($I2215,Lookup!$H$2:$I$11,2,0))</f>
        <v/>
      </c>
      <c r="P2215" s="8">
        <f>COUNTIF(J$4:J2215,J2215)</f>
        <v>0</v>
      </c>
      <c r="Q2215" s="8">
        <f>COUNTIF(K$4:K2215,K2215)</f>
        <v>1</v>
      </c>
    </row>
    <row r="2216" spans="1:17" x14ac:dyDescent="0.25">
      <c r="A2216" s="35">
        <f t="shared" si="205"/>
        <v>0</v>
      </c>
      <c r="B2216" s="8">
        <f t="shared" si="206"/>
        <v>0</v>
      </c>
      <c r="C2216" s="8">
        <f t="shared" si="207"/>
        <v>0</v>
      </c>
      <c r="D2216" s="38">
        <f t="shared" si="208"/>
        <v>1</v>
      </c>
      <c r="E2216" s="39">
        <f t="shared" si="209"/>
        <v>0</v>
      </c>
      <c r="M2216" s="8" t="str">
        <f>VLOOKUP(MONTH($J2216),Lookup!$A$2:$B$13,2,0)&amp;" "&amp;YEAR($J2216)</f>
        <v>Jan 1900</v>
      </c>
      <c r="N2216" s="34" t="str">
        <f t="shared" si="204"/>
        <v>1/1/9999</v>
      </c>
      <c r="O2216" s="8" t="str">
        <f>IF(ISERROR(VLOOKUP($I2216,Lookup!$H$2:$I$11,2,0)),"",VLOOKUP($I2216,Lookup!$H$2:$I$11,2,0))</f>
        <v/>
      </c>
      <c r="P2216" s="8">
        <f>COUNTIF(J$4:J2216,J2216)</f>
        <v>0</v>
      </c>
      <c r="Q2216" s="8">
        <f>COUNTIF(K$4:K2216,K2216)</f>
        <v>1</v>
      </c>
    </row>
    <row r="2217" spans="1:17" x14ac:dyDescent="0.25">
      <c r="A2217" s="35">
        <f t="shared" si="205"/>
        <v>0</v>
      </c>
      <c r="B2217" s="8">
        <f t="shared" si="206"/>
        <v>0</v>
      </c>
      <c r="C2217" s="8">
        <f t="shared" si="207"/>
        <v>0</v>
      </c>
      <c r="D2217" s="38">
        <f t="shared" si="208"/>
        <v>1</v>
      </c>
      <c r="E2217" s="39">
        <f t="shared" si="209"/>
        <v>0</v>
      </c>
      <c r="M2217" s="8" t="str">
        <f>VLOOKUP(MONTH($J2217),Lookup!$A$2:$B$13,2,0)&amp;" "&amp;YEAR($J2217)</f>
        <v>Jan 1900</v>
      </c>
      <c r="N2217" s="34" t="str">
        <f t="shared" si="204"/>
        <v>1/1/9999</v>
      </c>
      <c r="O2217" s="8" t="str">
        <f>IF(ISERROR(VLOOKUP($I2217,Lookup!$H$2:$I$11,2,0)),"",VLOOKUP($I2217,Lookup!$H$2:$I$11,2,0))</f>
        <v/>
      </c>
      <c r="P2217" s="8">
        <f>COUNTIF(J$4:J2217,J2217)</f>
        <v>0</v>
      </c>
      <c r="Q2217" s="8">
        <f>COUNTIF(K$4:K2217,K2217)</f>
        <v>1</v>
      </c>
    </row>
    <row r="2218" spans="1:17" x14ac:dyDescent="0.25">
      <c r="A2218" s="35">
        <f t="shared" si="205"/>
        <v>0</v>
      </c>
      <c r="B2218" s="8">
        <f t="shared" si="206"/>
        <v>0</v>
      </c>
      <c r="C2218" s="8">
        <f t="shared" si="207"/>
        <v>0</v>
      </c>
      <c r="D2218" s="38">
        <f t="shared" si="208"/>
        <v>1</v>
      </c>
      <c r="E2218" s="39">
        <f t="shared" si="209"/>
        <v>0</v>
      </c>
      <c r="M2218" s="8" t="str">
        <f>VLOOKUP(MONTH($J2218),Lookup!$A$2:$B$13,2,0)&amp;" "&amp;YEAR($J2218)</f>
        <v>Jan 1900</v>
      </c>
      <c r="N2218" s="34" t="str">
        <f t="shared" si="204"/>
        <v>1/1/9999</v>
      </c>
      <c r="O2218" s="8" t="str">
        <f>IF(ISERROR(VLOOKUP($I2218,Lookup!$H$2:$I$11,2,0)),"",VLOOKUP($I2218,Lookup!$H$2:$I$11,2,0))</f>
        <v/>
      </c>
      <c r="P2218" s="8">
        <f>COUNTIF(J$4:J2218,J2218)</f>
        <v>0</v>
      </c>
      <c r="Q2218" s="8">
        <f>COUNTIF(K$4:K2218,K2218)</f>
        <v>1</v>
      </c>
    </row>
    <row r="2219" spans="1:17" x14ac:dyDescent="0.25">
      <c r="A2219" s="35">
        <f t="shared" si="205"/>
        <v>0</v>
      </c>
      <c r="B2219" s="8">
        <f t="shared" si="206"/>
        <v>0</v>
      </c>
      <c r="C2219" s="8">
        <f t="shared" si="207"/>
        <v>0</v>
      </c>
      <c r="D2219" s="38">
        <f t="shared" si="208"/>
        <v>1</v>
      </c>
      <c r="E2219" s="39">
        <f t="shared" si="209"/>
        <v>0</v>
      </c>
      <c r="M2219" s="8" t="str">
        <f>VLOOKUP(MONTH($J2219),Lookup!$A$2:$B$13,2,0)&amp;" "&amp;YEAR($J2219)</f>
        <v>Jan 1900</v>
      </c>
      <c r="N2219" s="34" t="str">
        <f t="shared" si="204"/>
        <v>1/1/9999</v>
      </c>
      <c r="O2219" s="8" t="str">
        <f>IF(ISERROR(VLOOKUP($I2219,Lookup!$H$2:$I$11,2,0)),"",VLOOKUP($I2219,Lookup!$H$2:$I$11,2,0))</f>
        <v/>
      </c>
      <c r="P2219" s="8">
        <f>COUNTIF(J$4:J2219,J2219)</f>
        <v>0</v>
      </c>
      <c r="Q2219" s="8">
        <f>COUNTIF(K$4:K2219,K2219)</f>
        <v>1</v>
      </c>
    </row>
    <row r="2220" spans="1:17" x14ac:dyDescent="0.25">
      <c r="A2220" s="35">
        <f t="shared" si="205"/>
        <v>0</v>
      </c>
      <c r="B2220" s="8">
        <f t="shared" si="206"/>
        <v>0</v>
      </c>
      <c r="C2220" s="8">
        <f t="shared" si="207"/>
        <v>0</v>
      </c>
      <c r="D2220" s="38">
        <f t="shared" si="208"/>
        <v>1</v>
      </c>
      <c r="E2220" s="39">
        <f t="shared" si="209"/>
        <v>0</v>
      </c>
      <c r="M2220" s="8" t="str">
        <f>VLOOKUP(MONTH($J2220),Lookup!$A$2:$B$13,2,0)&amp;" "&amp;YEAR($J2220)</f>
        <v>Jan 1900</v>
      </c>
      <c r="N2220" s="34" t="str">
        <f t="shared" si="204"/>
        <v>1/1/9999</v>
      </c>
      <c r="O2220" s="8" t="str">
        <f>IF(ISERROR(VLOOKUP($I2220,Lookup!$H$2:$I$11,2,0)),"",VLOOKUP($I2220,Lookup!$H$2:$I$11,2,0))</f>
        <v/>
      </c>
      <c r="P2220" s="8">
        <f>COUNTIF(J$4:J2220,J2220)</f>
        <v>0</v>
      </c>
      <c r="Q2220" s="8">
        <f>COUNTIF(K$4:K2220,K2220)</f>
        <v>1</v>
      </c>
    </row>
    <row r="2221" spans="1:17" x14ac:dyDescent="0.25">
      <c r="A2221" s="35">
        <f t="shared" si="205"/>
        <v>0</v>
      </c>
      <c r="B2221" s="8">
        <f t="shared" si="206"/>
        <v>0</v>
      </c>
      <c r="C2221" s="8">
        <f t="shared" si="207"/>
        <v>0</v>
      </c>
      <c r="D2221" s="38">
        <f t="shared" si="208"/>
        <v>1</v>
      </c>
      <c r="E2221" s="39">
        <f t="shared" si="209"/>
        <v>0</v>
      </c>
      <c r="M2221" s="8" t="str">
        <f>VLOOKUP(MONTH($J2221),Lookup!$A$2:$B$13,2,0)&amp;" "&amp;YEAR($J2221)</f>
        <v>Jan 1900</v>
      </c>
      <c r="N2221" s="34" t="str">
        <f t="shared" si="204"/>
        <v>1/1/9999</v>
      </c>
      <c r="O2221" s="8" t="str">
        <f>IF(ISERROR(VLOOKUP($I2221,Lookup!$H$2:$I$11,2,0)),"",VLOOKUP($I2221,Lookup!$H$2:$I$11,2,0))</f>
        <v/>
      </c>
      <c r="P2221" s="8">
        <f>COUNTIF(J$4:J2221,J2221)</f>
        <v>0</v>
      </c>
      <c r="Q2221" s="8">
        <f>COUNTIF(K$4:K2221,K2221)</f>
        <v>1</v>
      </c>
    </row>
    <row r="2222" spans="1:17" x14ac:dyDescent="0.25">
      <c r="A2222" s="35">
        <f t="shared" si="205"/>
        <v>0</v>
      </c>
      <c r="B2222" s="8">
        <f t="shared" si="206"/>
        <v>0</v>
      </c>
      <c r="C2222" s="8">
        <f t="shared" si="207"/>
        <v>0</v>
      </c>
      <c r="D2222" s="38">
        <f t="shared" si="208"/>
        <v>1</v>
      </c>
      <c r="E2222" s="39">
        <f t="shared" si="209"/>
        <v>0</v>
      </c>
      <c r="M2222" s="8" t="str">
        <f>VLOOKUP(MONTH($J2222),Lookup!$A$2:$B$13,2,0)&amp;" "&amp;YEAR($J2222)</f>
        <v>Jan 1900</v>
      </c>
      <c r="N2222" s="34" t="str">
        <f t="shared" si="204"/>
        <v>1/1/9999</v>
      </c>
      <c r="O2222" s="8" t="str">
        <f>IF(ISERROR(VLOOKUP($I2222,Lookup!$H$2:$I$11,2,0)),"",VLOOKUP($I2222,Lookup!$H$2:$I$11,2,0))</f>
        <v/>
      </c>
      <c r="P2222" s="8">
        <f>COUNTIF(J$4:J2222,J2222)</f>
        <v>0</v>
      </c>
      <c r="Q2222" s="8">
        <f>COUNTIF(K$4:K2222,K2222)</f>
        <v>1</v>
      </c>
    </row>
    <row r="2223" spans="1:17" x14ac:dyDescent="0.25">
      <c r="A2223" s="35">
        <f t="shared" si="205"/>
        <v>0</v>
      </c>
      <c r="B2223" s="8">
        <f t="shared" si="206"/>
        <v>0</v>
      </c>
      <c r="C2223" s="8">
        <f t="shared" si="207"/>
        <v>0</v>
      </c>
      <c r="D2223" s="38">
        <f t="shared" si="208"/>
        <v>1</v>
      </c>
      <c r="E2223" s="39">
        <f t="shared" si="209"/>
        <v>0</v>
      </c>
      <c r="M2223" s="8" t="str">
        <f>VLOOKUP(MONTH($J2223),Lookup!$A$2:$B$13,2,0)&amp;" "&amp;YEAR($J2223)</f>
        <v>Jan 1900</v>
      </c>
      <c r="N2223" s="34" t="str">
        <f t="shared" si="204"/>
        <v>1/1/9999</v>
      </c>
      <c r="O2223" s="8" t="str">
        <f>IF(ISERROR(VLOOKUP($I2223,Lookup!$H$2:$I$11,2,0)),"",VLOOKUP($I2223,Lookup!$H$2:$I$11,2,0))</f>
        <v/>
      </c>
      <c r="P2223" s="8">
        <f>COUNTIF(J$4:J2223,J2223)</f>
        <v>0</v>
      </c>
      <c r="Q2223" s="8">
        <f>COUNTIF(K$4:K2223,K2223)</f>
        <v>1</v>
      </c>
    </row>
    <row r="2224" spans="1:17" x14ac:dyDescent="0.25">
      <c r="A2224" s="35">
        <f t="shared" si="205"/>
        <v>0</v>
      </c>
      <c r="B2224" s="8">
        <f t="shared" si="206"/>
        <v>0</v>
      </c>
      <c r="C2224" s="8">
        <f t="shared" si="207"/>
        <v>0</v>
      </c>
      <c r="D2224" s="38">
        <f t="shared" si="208"/>
        <v>1</v>
      </c>
      <c r="E2224" s="39">
        <f t="shared" si="209"/>
        <v>0</v>
      </c>
      <c r="M2224" s="8" t="str">
        <f>VLOOKUP(MONTH($J2224),Lookup!$A$2:$B$13,2,0)&amp;" "&amp;YEAR($J2224)</f>
        <v>Jan 1900</v>
      </c>
      <c r="N2224" s="34" t="str">
        <f t="shared" si="204"/>
        <v>1/1/9999</v>
      </c>
      <c r="O2224" s="8" t="str">
        <f>IF(ISERROR(VLOOKUP($I2224,Lookup!$H$2:$I$11,2,0)),"",VLOOKUP($I2224,Lookup!$H$2:$I$11,2,0))</f>
        <v/>
      </c>
      <c r="P2224" s="8">
        <f>COUNTIF(J$4:J2224,J2224)</f>
        <v>0</v>
      </c>
      <c r="Q2224" s="8">
        <f>COUNTIF(K$4:K2224,K2224)</f>
        <v>1</v>
      </c>
    </row>
    <row r="2225" spans="1:17" x14ac:dyDescent="0.25">
      <c r="A2225" s="35">
        <f t="shared" si="205"/>
        <v>0</v>
      </c>
      <c r="B2225" s="8">
        <f t="shared" si="206"/>
        <v>0</v>
      </c>
      <c r="C2225" s="8">
        <f t="shared" si="207"/>
        <v>0</v>
      </c>
      <c r="D2225" s="38">
        <f t="shared" si="208"/>
        <v>1</v>
      </c>
      <c r="E2225" s="39">
        <f t="shared" si="209"/>
        <v>0</v>
      </c>
      <c r="M2225" s="8" t="str">
        <f>VLOOKUP(MONTH($J2225),Lookup!$A$2:$B$13,2,0)&amp;" "&amp;YEAR($J2225)</f>
        <v>Jan 1900</v>
      </c>
      <c r="N2225" s="34" t="str">
        <f t="shared" si="204"/>
        <v>1/1/9999</v>
      </c>
      <c r="O2225" s="8" t="str">
        <f>IF(ISERROR(VLOOKUP($I2225,Lookup!$H$2:$I$11,2,0)),"",VLOOKUP($I2225,Lookup!$H$2:$I$11,2,0))</f>
        <v/>
      </c>
      <c r="P2225" s="8">
        <f>COUNTIF(J$4:J2225,J2225)</f>
        <v>0</v>
      </c>
      <c r="Q2225" s="8">
        <f>COUNTIF(K$4:K2225,K2225)</f>
        <v>1</v>
      </c>
    </row>
    <row r="2226" spans="1:17" x14ac:dyDescent="0.25">
      <c r="A2226" s="35">
        <f t="shared" si="205"/>
        <v>0</v>
      </c>
      <c r="B2226" s="8">
        <f t="shared" si="206"/>
        <v>0</v>
      </c>
      <c r="C2226" s="8">
        <f t="shared" si="207"/>
        <v>0</v>
      </c>
      <c r="D2226" s="38">
        <f t="shared" si="208"/>
        <v>1</v>
      </c>
      <c r="E2226" s="39">
        <f t="shared" si="209"/>
        <v>0</v>
      </c>
      <c r="M2226" s="8" t="str">
        <f>VLOOKUP(MONTH($J2226),Lookup!$A$2:$B$13,2,0)&amp;" "&amp;YEAR($J2226)</f>
        <v>Jan 1900</v>
      </c>
      <c r="N2226" s="34" t="str">
        <f t="shared" si="204"/>
        <v>1/1/9999</v>
      </c>
      <c r="O2226" s="8" t="str">
        <f>IF(ISERROR(VLOOKUP($I2226,Lookup!$H$2:$I$11,2,0)),"",VLOOKUP($I2226,Lookup!$H$2:$I$11,2,0))</f>
        <v/>
      </c>
      <c r="P2226" s="8">
        <f>COUNTIF(J$4:J2226,J2226)</f>
        <v>0</v>
      </c>
      <c r="Q2226" s="8">
        <f>COUNTIF(K$4:K2226,K2226)</f>
        <v>1</v>
      </c>
    </row>
    <row r="2227" spans="1:17" x14ac:dyDescent="0.25">
      <c r="A2227" s="35">
        <f t="shared" si="205"/>
        <v>0</v>
      </c>
      <c r="B2227" s="8">
        <f t="shared" si="206"/>
        <v>0</v>
      </c>
      <c r="C2227" s="8">
        <f t="shared" si="207"/>
        <v>0</v>
      </c>
      <c r="D2227" s="38">
        <f t="shared" si="208"/>
        <v>1</v>
      </c>
      <c r="E2227" s="39">
        <f t="shared" si="209"/>
        <v>0</v>
      </c>
      <c r="M2227" s="8" t="str">
        <f>VLOOKUP(MONTH($J2227),Lookup!$A$2:$B$13,2,0)&amp;" "&amp;YEAR($J2227)</f>
        <v>Jan 1900</v>
      </c>
      <c r="N2227" s="34" t="str">
        <f t="shared" si="204"/>
        <v>1/1/9999</v>
      </c>
      <c r="O2227" s="8" t="str">
        <f>IF(ISERROR(VLOOKUP($I2227,Lookup!$H$2:$I$11,2,0)),"",VLOOKUP($I2227,Lookup!$H$2:$I$11,2,0))</f>
        <v/>
      </c>
      <c r="P2227" s="8">
        <f>COUNTIF(J$4:J2227,J2227)</f>
        <v>0</v>
      </c>
      <c r="Q2227" s="8">
        <f>COUNTIF(K$4:K2227,K2227)</f>
        <v>1</v>
      </c>
    </row>
    <row r="2228" spans="1:17" x14ac:dyDescent="0.25">
      <c r="A2228" s="35">
        <f t="shared" si="205"/>
        <v>0</v>
      </c>
      <c r="B2228" s="8">
        <f t="shared" si="206"/>
        <v>0</v>
      </c>
      <c r="C2228" s="8">
        <f t="shared" si="207"/>
        <v>0</v>
      </c>
      <c r="D2228" s="38">
        <f t="shared" si="208"/>
        <v>1</v>
      </c>
      <c r="E2228" s="39">
        <f t="shared" si="209"/>
        <v>0</v>
      </c>
      <c r="M2228" s="8" t="str">
        <f>VLOOKUP(MONTH($J2228),Lookup!$A$2:$B$13,2,0)&amp;" "&amp;YEAR($J2228)</f>
        <v>Jan 1900</v>
      </c>
      <c r="N2228" s="34" t="str">
        <f t="shared" si="204"/>
        <v>1/1/9999</v>
      </c>
      <c r="O2228" s="8" t="str">
        <f>IF(ISERROR(VLOOKUP($I2228,Lookup!$H$2:$I$11,2,0)),"",VLOOKUP($I2228,Lookup!$H$2:$I$11,2,0))</f>
        <v/>
      </c>
      <c r="P2228" s="8">
        <f>COUNTIF(J$4:J2228,J2228)</f>
        <v>0</v>
      </c>
      <c r="Q2228" s="8">
        <f>COUNTIF(K$4:K2228,K2228)</f>
        <v>1</v>
      </c>
    </row>
    <row r="2229" spans="1:17" x14ac:dyDescent="0.25">
      <c r="A2229" s="35">
        <f t="shared" si="205"/>
        <v>0</v>
      </c>
      <c r="B2229" s="8">
        <f t="shared" si="206"/>
        <v>0</v>
      </c>
      <c r="C2229" s="8">
        <f t="shared" si="207"/>
        <v>0</v>
      </c>
      <c r="D2229" s="38">
        <f t="shared" si="208"/>
        <v>1</v>
      </c>
      <c r="E2229" s="39">
        <f t="shared" si="209"/>
        <v>0</v>
      </c>
      <c r="M2229" s="8" t="str">
        <f>VLOOKUP(MONTH($J2229),Lookup!$A$2:$B$13,2,0)&amp;" "&amp;YEAR($J2229)</f>
        <v>Jan 1900</v>
      </c>
      <c r="N2229" s="34" t="str">
        <f t="shared" si="204"/>
        <v>1/1/9999</v>
      </c>
      <c r="O2229" s="8" t="str">
        <f>IF(ISERROR(VLOOKUP($I2229,Lookup!$H$2:$I$11,2,0)),"",VLOOKUP($I2229,Lookup!$H$2:$I$11,2,0))</f>
        <v/>
      </c>
      <c r="P2229" s="8">
        <f>COUNTIF(J$4:J2229,J2229)</f>
        <v>0</v>
      </c>
      <c r="Q2229" s="8">
        <f>COUNTIF(K$4:K2229,K2229)</f>
        <v>1</v>
      </c>
    </row>
    <row r="2230" spans="1:17" x14ac:dyDescent="0.25">
      <c r="A2230" s="35">
        <f t="shared" si="205"/>
        <v>0</v>
      </c>
      <c r="B2230" s="8">
        <f t="shared" si="206"/>
        <v>0</v>
      </c>
      <c r="C2230" s="8">
        <f t="shared" si="207"/>
        <v>0</v>
      </c>
      <c r="D2230" s="38">
        <f t="shared" si="208"/>
        <v>1</v>
      </c>
      <c r="E2230" s="39">
        <f t="shared" si="209"/>
        <v>0</v>
      </c>
      <c r="M2230" s="8" t="str">
        <f>VLOOKUP(MONTH($J2230),Lookup!$A$2:$B$13,2,0)&amp;" "&amp;YEAR($J2230)</f>
        <v>Jan 1900</v>
      </c>
      <c r="N2230" s="34" t="str">
        <f t="shared" si="204"/>
        <v>1/1/9999</v>
      </c>
      <c r="O2230" s="8" t="str">
        <f>IF(ISERROR(VLOOKUP($I2230,Lookup!$H$2:$I$11,2,0)),"",VLOOKUP($I2230,Lookup!$H$2:$I$11,2,0))</f>
        <v/>
      </c>
      <c r="P2230" s="8">
        <f>COUNTIF(J$4:J2230,J2230)</f>
        <v>0</v>
      </c>
      <c r="Q2230" s="8">
        <f>COUNTIF(K$4:K2230,K2230)</f>
        <v>1</v>
      </c>
    </row>
    <row r="2231" spans="1:17" x14ac:dyDescent="0.25">
      <c r="A2231" s="35">
        <f t="shared" si="205"/>
        <v>0</v>
      </c>
      <c r="B2231" s="8">
        <f t="shared" si="206"/>
        <v>0</v>
      </c>
      <c r="C2231" s="8">
        <f t="shared" si="207"/>
        <v>0</v>
      </c>
      <c r="D2231" s="38">
        <f t="shared" si="208"/>
        <v>1</v>
      </c>
      <c r="E2231" s="39">
        <f t="shared" si="209"/>
        <v>0</v>
      </c>
      <c r="M2231" s="8" t="str">
        <f>VLOOKUP(MONTH($J2231),Lookup!$A$2:$B$13,2,0)&amp;" "&amp;YEAR($J2231)</f>
        <v>Jan 1900</v>
      </c>
      <c r="N2231" s="34" t="str">
        <f t="shared" si="204"/>
        <v>1/1/9999</v>
      </c>
      <c r="O2231" s="8" t="str">
        <f>IF(ISERROR(VLOOKUP($I2231,Lookup!$H$2:$I$11,2,0)),"",VLOOKUP($I2231,Lookup!$H$2:$I$11,2,0))</f>
        <v/>
      </c>
      <c r="P2231" s="8">
        <f>COUNTIF(J$4:J2231,J2231)</f>
        <v>0</v>
      </c>
      <c r="Q2231" s="8">
        <f>COUNTIF(K$4:K2231,K2231)</f>
        <v>1</v>
      </c>
    </row>
    <row r="2232" spans="1:17" x14ac:dyDescent="0.25">
      <c r="A2232" s="35">
        <f t="shared" si="205"/>
        <v>0</v>
      </c>
      <c r="B2232" s="8">
        <f t="shared" si="206"/>
        <v>0</v>
      </c>
      <c r="C2232" s="8">
        <f t="shared" si="207"/>
        <v>0</v>
      </c>
      <c r="D2232" s="38">
        <f t="shared" si="208"/>
        <v>1</v>
      </c>
      <c r="E2232" s="39">
        <f t="shared" si="209"/>
        <v>0</v>
      </c>
      <c r="M2232" s="8" t="str">
        <f>VLOOKUP(MONTH($J2232),Lookup!$A$2:$B$13,2,0)&amp;" "&amp;YEAR($J2232)</f>
        <v>Jan 1900</v>
      </c>
      <c r="N2232" s="34" t="str">
        <f t="shared" si="204"/>
        <v>1/1/9999</v>
      </c>
      <c r="O2232" s="8" t="str">
        <f>IF(ISERROR(VLOOKUP($I2232,Lookup!$H$2:$I$11,2,0)),"",VLOOKUP($I2232,Lookup!$H$2:$I$11,2,0))</f>
        <v/>
      </c>
      <c r="P2232" s="8">
        <f>COUNTIF(J$4:J2232,J2232)</f>
        <v>0</v>
      </c>
      <c r="Q2232" s="8">
        <f>COUNTIF(K$4:K2232,K2232)</f>
        <v>1</v>
      </c>
    </row>
    <row r="2233" spans="1:17" x14ac:dyDescent="0.25">
      <c r="A2233" s="35">
        <f t="shared" si="205"/>
        <v>0</v>
      </c>
      <c r="B2233" s="8">
        <f t="shared" si="206"/>
        <v>0</v>
      </c>
      <c r="C2233" s="8">
        <f t="shared" si="207"/>
        <v>0</v>
      </c>
      <c r="D2233" s="38">
        <f t="shared" si="208"/>
        <v>1</v>
      </c>
      <c r="E2233" s="39">
        <f t="shared" si="209"/>
        <v>0</v>
      </c>
      <c r="M2233" s="8" t="str">
        <f>VLOOKUP(MONTH($J2233),Lookup!$A$2:$B$13,2,0)&amp;" "&amp;YEAR($J2233)</f>
        <v>Jan 1900</v>
      </c>
      <c r="N2233" s="34" t="str">
        <f t="shared" si="204"/>
        <v>1/1/9999</v>
      </c>
      <c r="O2233" s="8" t="str">
        <f>IF(ISERROR(VLOOKUP($I2233,Lookup!$H$2:$I$11,2,0)),"",VLOOKUP($I2233,Lookup!$H$2:$I$11,2,0))</f>
        <v/>
      </c>
      <c r="P2233" s="8">
        <f>COUNTIF(J$4:J2233,J2233)</f>
        <v>0</v>
      </c>
      <c r="Q2233" s="8">
        <f>COUNTIF(K$4:K2233,K2233)</f>
        <v>1</v>
      </c>
    </row>
    <row r="2234" spans="1:17" x14ac:dyDescent="0.25">
      <c r="A2234" s="35">
        <f t="shared" si="205"/>
        <v>0</v>
      </c>
      <c r="B2234" s="8">
        <f t="shared" si="206"/>
        <v>0</v>
      </c>
      <c r="C2234" s="8">
        <f t="shared" si="207"/>
        <v>0</v>
      </c>
      <c r="D2234" s="38">
        <f t="shared" si="208"/>
        <v>1</v>
      </c>
      <c r="E2234" s="39">
        <f t="shared" si="209"/>
        <v>0</v>
      </c>
      <c r="M2234" s="8" t="str">
        <f>VLOOKUP(MONTH($J2234),Lookup!$A$2:$B$13,2,0)&amp;" "&amp;YEAR($J2234)</f>
        <v>Jan 1900</v>
      </c>
      <c r="N2234" s="34" t="str">
        <f t="shared" si="204"/>
        <v>1/1/9999</v>
      </c>
      <c r="O2234" s="8" t="str">
        <f>IF(ISERROR(VLOOKUP($I2234,Lookup!$H$2:$I$11,2,0)),"",VLOOKUP($I2234,Lookup!$H$2:$I$11,2,0))</f>
        <v/>
      </c>
      <c r="P2234" s="8">
        <f>COUNTIF(J$4:J2234,J2234)</f>
        <v>0</v>
      </c>
      <c r="Q2234" s="8">
        <f>COUNTIF(K$4:K2234,K2234)</f>
        <v>1</v>
      </c>
    </row>
    <row r="2235" spans="1:17" x14ac:dyDescent="0.25">
      <c r="A2235" s="35">
        <f t="shared" si="205"/>
        <v>0</v>
      </c>
      <c r="B2235" s="8">
        <f t="shared" si="206"/>
        <v>0</v>
      </c>
      <c r="C2235" s="8">
        <f t="shared" si="207"/>
        <v>0</v>
      </c>
      <c r="D2235" s="38">
        <f t="shared" si="208"/>
        <v>1</v>
      </c>
      <c r="E2235" s="39">
        <f t="shared" si="209"/>
        <v>0</v>
      </c>
      <c r="M2235" s="8" t="str">
        <f>VLOOKUP(MONTH($J2235),Lookup!$A$2:$B$13,2,0)&amp;" "&amp;YEAR($J2235)</f>
        <v>Jan 1900</v>
      </c>
      <c r="N2235" s="34" t="str">
        <f t="shared" si="204"/>
        <v>1/1/9999</v>
      </c>
      <c r="O2235" s="8" t="str">
        <f>IF(ISERROR(VLOOKUP($I2235,Lookup!$H$2:$I$11,2,0)),"",VLOOKUP($I2235,Lookup!$H$2:$I$11,2,0))</f>
        <v/>
      </c>
      <c r="P2235" s="8">
        <f>COUNTIF(J$4:J2235,J2235)</f>
        <v>0</v>
      </c>
      <c r="Q2235" s="8">
        <f>COUNTIF(K$4:K2235,K2235)</f>
        <v>1</v>
      </c>
    </row>
    <row r="2236" spans="1:17" x14ac:dyDescent="0.25">
      <c r="A2236" s="35">
        <f t="shared" si="205"/>
        <v>0</v>
      </c>
      <c r="B2236" s="8">
        <f t="shared" si="206"/>
        <v>0</v>
      </c>
      <c r="C2236" s="8">
        <f t="shared" si="207"/>
        <v>0</v>
      </c>
      <c r="D2236" s="38">
        <f t="shared" si="208"/>
        <v>1</v>
      </c>
      <c r="E2236" s="39">
        <f t="shared" si="209"/>
        <v>0</v>
      </c>
      <c r="M2236" s="8" t="str">
        <f>VLOOKUP(MONTH($J2236),Lookup!$A$2:$B$13,2,0)&amp;" "&amp;YEAR($J2236)</f>
        <v>Jan 1900</v>
      </c>
      <c r="N2236" s="34" t="str">
        <f t="shared" si="204"/>
        <v>1/1/9999</v>
      </c>
      <c r="O2236" s="8" t="str">
        <f>IF(ISERROR(VLOOKUP($I2236,Lookup!$H$2:$I$11,2,0)),"",VLOOKUP($I2236,Lookup!$H$2:$I$11,2,0))</f>
        <v/>
      </c>
      <c r="P2236" s="8">
        <f>COUNTIF(J$4:J2236,J2236)</f>
        <v>0</v>
      </c>
      <c r="Q2236" s="8">
        <f>COUNTIF(K$4:K2236,K2236)</f>
        <v>1</v>
      </c>
    </row>
    <row r="2237" spans="1:17" x14ac:dyDescent="0.25">
      <c r="A2237" s="35">
        <f t="shared" si="205"/>
        <v>0</v>
      </c>
      <c r="B2237" s="8">
        <f t="shared" si="206"/>
        <v>0</v>
      </c>
      <c r="C2237" s="8">
        <f t="shared" si="207"/>
        <v>0</v>
      </c>
      <c r="D2237" s="38">
        <f t="shared" si="208"/>
        <v>1</v>
      </c>
      <c r="E2237" s="39">
        <f t="shared" si="209"/>
        <v>0</v>
      </c>
      <c r="M2237" s="8" t="str">
        <f>VLOOKUP(MONTH($J2237),Lookup!$A$2:$B$13,2,0)&amp;" "&amp;YEAR($J2237)</f>
        <v>Jan 1900</v>
      </c>
      <c r="N2237" s="34" t="str">
        <f t="shared" si="204"/>
        <v>1/1/9999</v>
      </c>
      <c r="O2237" s="8" t="str">
        <f>IF(ISERROR(VLOOKUP($I2237,Lookup!$H$2:$I$11,2,0)),"",VLOOKUP($I2237,Lookup!$H$2:$I$11,2,0))</f>
        <v/>
      </c>
      <c r="P2237" s="8">
        <f>COUNTIF(J$4:J2237,J2237)</f>
        <v>0</v>
      </c>
      <c r="Q2237" s="8">
        <f>COUNTIF(K$4:K2237,K2237)</f>
        <v>1</v>
      </c>
    </row>
    <row r="2238" spans="1:17" x14ac:dyDescent="0.25">
      <c r="A2238" s="35">
        <f t="shared" si="205"/>
        <v>0</v>
      </c>
      <c r="B2238" s="8">
        <f t="shared" si="206"/>
        <v>0</v>
      </c>
      <c r="C2238" s="8">
        <f t="shared" si="207"/>
        <v>0</v>
      </c>
      <c r="D2238" s="38">
        <f t="shared" si="208"/>
        <v>1</v>
      </c>
      <c r="E2238" s="39">
        <f t="shared" si="209"/>
        <v>0</v>
      </c>
      <c r="M2238" s="8" t="str">
        <f>VLOOKUP(MONTH($J2238),Lookup!$A$2:$B$13,2,0)&amp;" "&amp;YEAR($J2238)</f>
        <v>Jan 1900</v>
      </c>
      <c r="N2238" s="34" t="str">
        <f t="shared" si="204"/>
        <v>1/1/9999</v>
      </c>
      <c r="O2238" s="8" t="str">
        <f>IF(ISERROR(VLOOKUP($I2238,Lookup!$H$2:$I$11,2,0)),"",VLOOKUP($I2238,Lookup!$H$2:$I$11,2,0))</f>
        <v/>
      </c>
      <c r="P2238" s="8">
        <f>COUNTIF(J$4:J2238,J2238)</f>
        <v>0</v>
      </c>
      <c r="Q2238" s="8">
        <f>COUNTIF(K$4:K2238,K2238)</f>
        <v>1</v>
      </c>
    </row>
    <row r="2239" spans="1:17" x14ac:dyDescent="0.25">
      <c r="A2239" s="35">
        <f t="shared" si="205"/>
        <v>0</v>
      </c>
      <c r="B2239" s="8">
        <f t="shared" si="206"/>
        <v>0</v>
      </c>
      <c r="C2239" s="8">
        <f t="shared" si="207"/>
        <v>0</v>
      </c>
      <c r="D2239" s="38">
        <f t="shared" si="208"/>
        <v>1</v>
      </c>
      <c r="E2239" s="39">
        <f t="shared" si="209"/>
        <v>0</v>
      </c>
      <c r="M2239" s="8" t="str">
        <f>VLOOKUP(MONTH($J2239),Lookup!$A$2:$B$13,2,0)&amp;" "&amp;YEAR($J2239)</f>
        <v>Jan 1900</v>
      </c>
      <c r="N2239" s="34" t="str">
        <f t="shared" si="204"/>
        <v>1/1/9999</v>
      </c>
      <c r="O2239" s="8" t="str">
        <f>IF(ISERROR(VLOOKUP($I2239,Lookup!$H$2:$I$11,2,0)),"",VLOOKUP($I2239,Lookup!$H$2:$I$11,2,0))</f>
        <v/>
      </c>
      <c r="P2239" s="8">
        <f>COUNTIF(J$4:J2239,J2239)</f>
        <v>0</v>
      </c>
      <c r="Q2239" s="8">
        <f>COUNTIF(K$4:K2239,K2239)</f>
        <v>1</v>
      </c>
    </row>
    <row r="2240" spans="1:17" x14ac:dyDescent="0.25">
      <c r="A2240" s="35">
        <f t="shared" si="205"/>
        <v>0</v>
      </c>
      <c r="B2240" s="8">
        <f t="shared" si="206"/>
        <v>0</v>
      </c>
      <c r="C2240" s="8">
        <f t="shared" si="207"/>
        <v>0</v>
      </c>
      <c r="D2240" s="38">
        <f t="shared" si="208"/>
        <v>1</v>
      </c>
      <c r="E2240" s="39">
        <f t="shared" si="209"/>
        <v>0</v>
      </c>
      <c r="M2240" s="8" t="str">
        <f>VLOOKUP(MONTH($J2240),Lookup!$A$2:$B$13,2,0)&amp;" "&amp;YEAR($J2240)</f>
        <v>Jan 1900</v>
      </c>
      <c r="N2240" s="34" t="str">
        <f t="shared" si="204"/>
        <v>1/1/9999</v>
      </c>
      <c r="O2240" s="8" t="str">
        <f>IF(ISERROR(VLOOKUP($I2240,Lookup!$H$2:$I$11,2,0)),"",VLOOKUP($I2240,Lookup!$H$2:$I$11,2,0))</f>
        <v/>
      </c>
      <c r="P2240" s="8">
        <f>COUNTIF(J$4:J2240,J2240)</f>
        <v>0</v>
      </c>
      <c r="Q2240" s="8">
        <f>COUNTIF(K$4:K2240,K2240)</f>
        <v>1</v>
      </c>
    </row>
    <row r="2241" spans="1:17" x14ac:dyDescent="0.25">
      <c r="A2241" s="35">
        <f t="shared" si="205"/>
        <v>0</v>
      </c>
      <c r="B2241" s="8">
        <f t="shared" si="206"/>
        <v>0</v>
      </c>
      <c r="C2241" s="8">
        <f t="shared" si="207"/>
        <v>0</v>
      </c>
      <c r="D2241" s="38">
        <f t="shared" si="208"/>
        <v>1</v>
      </c>
      <c r="E2241" s="39">
        <f t="shared" si="209"/>
        <v>0</v>
      </c>
      <c r="M2241" s="8" t="str">
        <f>VLOOKUP(MONTH($J2241),Lookup!$A$2:$B$13,2,0)&amp;" "&amp;YEAR($J2241)</f>
        <v>Jan 1900</v>
      </c>
      <c r="N2241" s="34" t="str">
        <f t="shared" si="204"/>
        <v>1/1/9999</v>
      </c>
      <c r="O2241" s="8" t="str">
        <f>IF(ISERROR(VLOOKUP($I2241,Lookup!$H$2:$I$11,2,0)),"",VLOOKUP($I2241,Lookup!$H$2:$I$11,2,0))</f>
        <v/>
      </c>
      <c r="P2241" s="8">
        <f>COUNTIF(J$4:J2241,J2241)</f>
        <v>0</v>
      </c>
      <c r="Q2241" s="8">
        <f>COUNTIF(K$4:K2241,K2241)</f>
        <v>1</v>
      </c>
    </row>
    <row r="2242" spans="1:17" x14ac:dyDescent="0.25">
      <c r="A2242" s="35">
        <f t="shared" si="205"/>
        <v>0</v>
      </c>
      <c r="B2242" s="8">
        <f t="shared" si="206"/>
        <v>0</v>
      </c>
      <c r="C2242" s="8">
        <f t="shared" si="207"/>
        <v>0</v>
      </c>
      <c r="D2242" s="38">
        <f t="shared" si="208"/>
        <v>1</v>
      </c>
      <c r="E2242" s="39">
        <f t="shared" si="209"/>
        <v>0</v>
      </c>
      <c r="M2242" s="8" t="str">
        <f>VLOOKUP(MONTH($J2242),Lookup!$A$2:$B$13,2,0)&amp;" "&amp;YEAR($J2242)</f>
        <v>Jan 1900</v>
      </c>
      <c r="N2242" s="34" t="str">
        <f t="shared" si="204"/>
        <v>1/1/9999</v>
      </c>
      <c r="O2242" s="8" t="str">
        <f>IF(ISERROR(VLOOKUP($I2242,Lookup!$H$2:$I$11,2,0)),"",VLOOKUP($I2242,Lookup!$H$2:$I$11,2,0))</f>
        <v/>
      </c>
      <c r="P2242" s="8">
        <f>COUNTIF(J$4:J2242,J2242)</f>
        <v>0</v>
      </c>
      <c r="Q2242" s="8">
        <f>COUNTIF(K$4:K2242,K2242)</f>
        <v>1</v>
      </c>
    </row>
    <row r="2243" spans="1:17" x14ac:dyDescent="0.25">
      <c r="A2243" s="35">
        <f t="shared" si="205"/>
        <v>0</v>
      </c>
      <c r="B2243" s="8">
        <f t="shared" si="206"/>
        <v>0</v>
      </c>
      <c r="C2243" s="8">
        <f t="shared" si="207"/>
        <v>0</v>
      </c>
      <c r="D2243" s="38">
        <f t="shared" si="208"/>
        <v>1</v>
      </c>
      <c r="E2243" s="39">
        <f t="shared" si="209"/>
        <v>0</v>
      </c>
      <c r="M2243" s="8" t="str">
        <f>VLOOKUP(MONTH($J2243),Lookup!$A$2:$B$13,2,0)&amp;" "&amp;YEAR($J2243)</f>
        <v>Jan 1900</v>
      </c>
      <c r="N2243" s="34" t="str">
        <f t="shared" si="204"/>
        <v>1/1/9999</v>
      </c>
      <c r="O2243" s="8" t="str">
        <f>IF(ISERROR(VLOOKUP($I2243,Lookup!$H$2:$I$11,2,0)),"",VLOOKUP($I2243,Lookup!$H$2:$I$11,2,0))</f>
        <v/>
      </c>
      <c r="P2243" s="8">
        <f>COUNTIF(J$4:J2243,J2243)</f>
        <v>0</v>
      </c>
      <c r="Q2243" s="8">
        <f>COUNTIF(K$4:K2243,K2243)</f>
        <v>1</v>
      </c>
    </row>
    <row r="2244" spans="1:17" x14ac:dyDescent="0.25">
      <c r="A2244" s="35">
        <f t="shared" si="205"/>
        <v>0</v>
      </c>
      <c r="B2244" s="8">
        <f t="shared" si="206"/>
        <v>0</v>
      </c>
      <c r="C2244" s="8">
        <f t="shared" si="207"/>
        <v>0</v>
      </c>
      <c r="D2244" s="38">
        <f t="shared" si="208"/>
        <v>1</v>
      </c>
      <c r="E2244" s="39">
        <f t="shared" si="209"/>
        <v>0</v>
      </c>
      <c r="M2244" s="8" t="str">
        <f>VLOOKUP(MONTH($J2244),Lookup!$A$2:$B$13,2,0)&amp;" "&amp;YEAR($J2244)</f>
        <v>Jan 1900</v>
      </c>
      <c r="N2244" s="34" t="str">
        <f t="shared" ref="N2244:N2307" si="210">IF(ISBLANK($J2244),"1/1/9999",J2244)</f>
        <v>1/1/9999</v>
      </c>
      <c r="O2244" s="8" t="str">
        <f>IF(ISERROR(VLOOKUP($I2244,Lookup!$H$2:$I$11,2,0)),"",VLOOKUP($I2244,Lookup!$H$2:$I$11,2,0))</f>
        <v/>
      </c>
      <c r="P2244" s="8">
        <f>COUNTIF(J$4:J2244,J2244)</f>
        <v>0</v>
      </c>
      <c r="Q2244" s="8">
        <f>COUNTIF(K$4:K2244,K2244)</f>
        <v>1</v>
      </c>
    </row>
    <row r="2245" spans="1:17" x14ac:dyDescent="0.25">
      <c r="A2245" s="35">
        <f t="shared" ref="A2245:A2308" si="211">K2245</f>
        <v>0</v>
      </c>
      <c r="B2245" s="8">
        <f t="shared" ref="B2245:B2308" si="212">J2245</f>
        <v>0</v>
      </c>
      <c r="C2245" s="8">
        <f t="shared" ref="C2245:C2308" si="213">L2245</f>
        <v>0</v>
      </c>
      <c r="D2245" s="38">
        <f t="shared" ref="D2245:D2308" si="214">SUM(A2245:C2245)+SUM(O2245:Q2245)</f>
        <v>1</v>
      </c>
      <c r="E2245" s="39">
        <f t="shared" ref="E2245:E2308" si="215">IF($D2245="","",COUNTIFS($F$4:$F$5000,$F2245,$D$4:$D$5000,"&gt;"&amp;$D2245))</f>
        <v>0</v>
      </c>
      <c r="M2245" s="8" t="str">
        <f>VLOOKUP(MONTH($J2245),Lookup!$A$2:$B$13,2,0)&amp;" "&amp;YEAR($J2245)</f>
        <v>Jan 1900</v>
      </c>
      <c r="N2245" s="34" t="str">
        <f t="shared" si="210"/>
        <v>1/1/9999</v>
      </c>
      <c r="O2245" s="8" t="str">
        <f>IF(ISERROR(VLOOKUP($I2245,Lookup!$H$2:$I$11,2,0)),"",VLOOKUP($I2245,Lookup!$H$2:$I$11,2,0))</f>
        <v/>
      </c>
      <c r="P2245" s="8">
        <f>COUNTIF(J$4:J2245,J2245)</f>
        <v>0</v>
      </c>
      <c r="Q2245" s="8">
        <f>COUNTIF(K$4:K2245,K2245)</f>
        <v>1</v>
      </c>
    </row>
    <row r="2246" spans="1:17" x14ac:dyDescent="0.25">
      <c r="A2246" s="35">
        <f t="shared" si="211"/>
        <v>0</v>
      </c>
      <c r="B2246" s="8">
        <f t="shared" si="212"/>
        <v>0</v>
      </c>
      <c r="C2246" s="8">
        <f t="shared" si="213"/>
        <v>0</v>
      </c>
      <c r="D2246" s="38">
        <f t="shared" si="214"/>
        <v>1</v>
      </c>
      <c r="E2246" s="39">
        <f t="shared" si="215"/>
        <v>0</v>
      </c>
      <c r="M2246" s="8" t="str">
        <f>VLOOKUP(MONTH($J2246),Lookup!$A$2:$B$13,2,0)&amp;" "&amp;YEAR($J2246)</f>
        <v>Jan 1900</v>
      </c>
      <c r="N2246" s="34" t="str">
        <f t="shared" si="210"/>
        <v>1/1/9999</v>
      </c>
      <c r="O2246" s="8" t="str">
        <f>IF(ISERROR(VLOOKUP($I2246,Lookup!$H$2:$I$11,2,0)),"",VLOOKUP($I2246,Lookup!$H$2:$I$11,2,0))</f>
        <v/>
      </c>
      <c r="P2246" s="8">
        <f>COUNTIF(J$4:J2246,J2246)</f>
        <v>0</v>
      </c>
      <c r="Q2246" s="8">
        <f>COUNTIF(K$4:K2246,K2246)</f>
        <v>1</v>
      </c>
    </row>
    <row r="2247" spans="1:17" x14ac:dyDescent="0.25">
      <c r="A2247" s="35">
        <f t="shared" si="211"/>
        <v>0</v>
      </c>
      <c r="B2247" s="8">
        <f t="shared" si="212"/>
        <v>0</v>
      </c>
      <c r="C2247" s="8">
        <f t="shared" si="213"/>
        <v>0</v>
      </c>
      <c r="D2247" s="38">
        <f t="shared" si="214"/>
        <v>1</v>
      </c>
      <c r="E2247" s="39">
        <f t="shared" si="215"/>
        <v>0</v>
      </c>
      <c r="M2247" s="8" t="str">
        <f>VLOOKUP(MONTH($J2247),Lookup!$A$2:$B$13,2,0)&amp;" "&amp;YEAR($J2247)</f>
        <v>Jan 1900</v>
      </c>
      <c r="N2247" s="34" t="str">
        <f t="shared" si="210"/>
        <v>1/1/9999</v>
      </c>
      <c r="O2247" s="8" t="str">
        <f>IF(ISERROR(VLOOKUP($I2247,Lookup!$H$2:$I$11,2,0)),"",VLOOKUP($I2247,Lookup!$H$2:$I$11,2,0))</f>
        <v/>
      </c>
      <c r="P2247" s="8">
        <f>COUNTIF(J$4:J2247,J2247)</f>
        <v>0</v>
      </c>
      <c r="Q2247" s="8">
        <f>COUNTIF(K$4:K2247,K2247)</f>
        <v>1</v>
      </c>
    </row>
    <row r="2248" spans="1:17" x14ac:dyDescent="0.25">
      <c r="A2248" s="35">
        <f t="shared" si="211"/>
        <v>0</v>
      </c>
      <c r="B2248" s="8">
        <f t="shared" si="212"/>
        <v>0</v>
      </c>
      <c r="C2248" s="8">
        <f t="shared" si="213"/>
        <v>0</v>
      </c>
      <c r="D2248" s="38">
        <f t="shared" si="214"/>
        <v>1</v>
      </c>
      <c r="E2248" s="39">
        <f t="shared" si="215"/>
        <v>0</v>
      </c>
      <c r="M2248" s="8" t="str">
        <f>VLOOKUP(MONTH($J2248),Lookup!$A$2:$B$13,2,0)&amp;" "&amp;YEAR($J2248)</f>
        <v>Jan 1900</v>
      </c>
      <c r="N2248" s="34" t="str">
        <f t="shared" si="210"/>
        <v>1/1/9999</v>
      </c>
      <c r="O2248" s="8" t="str">
        <f>IF(ISERROR(VLOOKUP($I2248,Lookup!$H$2:$I$11,2,0)),"",VLOOKUP($I2248,Lookup!$H$2:$I$11,2,0))</f>
        <v/>
      </c>
      <c r="P2248" s="8">
        <f>COUNTIF(J$4:J2248,J2248)</f>
        <v>0</v>
      </c>
      <c r="Q2248" s="8">
        <f>COUNTIF(K$4:K2248,K2248)</f>
        <v>1</v>
      </c>
    </row>
    <row r="2249" spans="1:17" x14ac:dyDescent="0.25">
      <c r="A2249" s="35">
        <f t="shared" si="211"/>
        <v>0</v>
      </c>
      <c r="B2249" s="8">
        <f t="shared" si="212"/>
        <v>0</v>
      </c>
      <c r="C2249" s="8">
        <f t="shared" si="213"/>
        <v>0</v>
      </c>
      <c r="D2249" s="38">
        <f t="shared" si="214"/>
        <v>1</v>
      </c>
      <c r="E2249" s="39">
        <f t="shared" si="215"/>
        <v>0</v>
      </c>
      <c r="M2249" s="8" t="str">
        <f>VLOOKUP(MONTH($J2249),Lookup!$A$2:$B$13,2,0)&amp;" "&amp;YEAR($J2249)</f>
        <v>Jan 1900</v>
      </c>
      <c r="N2249" s="34" t="str">
        <f t="shared" si="210"/>
        <v>1/1/9999</v>
      </c>
      <c r="O2249" s="8" t="str">
        <f>IF(ISERROR(VLOOKUP($I2249,Lookup!$H$2:$I$11,2,0)),"",VLOOKUP($I2249,Lookup!$H$2:$I$11,2,0))</f>
        <v/>
      </c>
      <c r="P2249" s="8">
        <f>COUNTIF(J$4:J2249,J2249)</f>
        <v>0</v>
      </c>
      <c r="Q2249" s="8">
        <f>COUNTIF(K$4:K2249,K2249)</f>
        <v>1</v>
      </c>
    </row>
    <row r="2250" spans="1:17" x14ac:dyDescent="0.25">
      <c r="A2250" s="35">
        <f t="shared" si="211"/>
        <v>0</v>
      </c>
      <c r="B2250" s="8">
        <f t="shared" si="212"/>
        <v>0</v>
      </c>
      <c r="C2250" s="8">
        <f t="shared" si="213"/>
        <v>0</v>
      </c>
      <c r="D2250" s="38">
        <f t="shared" si="214"/>
        <v>1</v>
      </c>
      <c r="E2250" s="39">
        <f t="shared" si="215"/>
        <v>0</v>
      </c>
      <c r="M2250" s="8" t="str">
        <f>VLOOKUP(MONTH($J2250),Lookup!$A$2:$B$13,2,0)&amp;" "&amp;YEAR($J2250)</f>
        <v>Jan 1900</v>
      </c>
      <c r="N2250" s="34" t="str">
        <f t="shared" si="210"/>
        <v>1/1/9999</v>
      </c>
      <c r="O2250" s="8" t="str">
        <f>IF(ISERROR(VLOOKUP($I2250,Lookup!$H$2:$I$11,2,0)),"",VLOOKUP($I2250,Lookup!$H$2:$I$11,2,0))</f>
        <v/>
      </c>
      <c r="P2250" s="8">
        <f>COUNTIF(J$4:J2250,J2250)</f>
        <v>0</v>
      </c>
      <c r="Q2250" s="8">
        <f>COUNTIF(K$4:K2250,K2250)</f>
        <v>1</v>
      </c>
    </row>
    <row r="2251" spans="1:17" x14ac:dyDescent="0.25">
      <c r="A2251" s="35">
        <f t="shared" si="211"/>
        <v>0</v>
      </c>
      <c r="B2251" s="8">
        <f t="shared" si="212"/>
        <v>0</v>
      </c>
      <c r="C2251" s="8">
        <f t="shared" si="213"/>
        <v>0</v>
      </c>
      <c r="D2251" s="38">
        <f t="shared" si="214"/>
        <v>1</v>
      </c>
      <c r="E2251" s="39">
        <f t="shared" si="215"/>
        <v>0</v>
      </c>
      <c r="M2251" s="8" t="str">
        <f>VLOOKUP(MONTH($J2251),Lookup!$A$2:$B$13,2,0)&amp;" "&amp;YEAR($J2251)</f>
        <v>Jan 1900</v>
      </c>
      <c r="N2251" s="34" t="str">
        <f t="shared" si="210"/>
        <v>1/1/9999</v>
      </c>
      <c r="O2251" s="8" t="str">
        <f>IF(ISERROR(VLOOKUP($I2251,Lookup!$H$2:$I$11,2,0)),"",VLOOKUP($I2251,Lookup!$H$2:$I$11,2,0))</f>
        <v/>
      </c>
      <c r="P2251" s="8">
        <f>COUNTIF(J$4:J2251,J2251)</f>
        <v>0</v>
      </c>
      <c r="Q2251" s="8">
        <f>COUNTIF(K$4:K2251,K2251)</f>
        <v>1</v>
      </c>
    </row>
    <row r="2252" spans="1:17" x14ac:dyDescent="0.25">
      <c r="A2252" s="35">
        <f t="shared" si="211"/>
        <v>0</v>
      </c>
      <c r="B2252" s="8">
        <f t="shared" si="212"/>
        <v>0</v>
      </c>
      <c r="C2252" s="8">
        <f t="shared" si="213"/>
        <v>0</v>
      </c>
      <c r="D2252" s="38">
        <f t="shared" si="214"/>
        <v>1</v>
      </c>
      <c r="E2252" s="39">
        <f t="shared" si="215"/>
        <v>0</v>
      </c>
      <c r="M2252" s="8" t="str">
        <f>VLOOKUP(MONTH($J2252),Lookup!$A$2:$B$13,2,0)&amp;" "&amp;YEAR($J2252)</f>
        <v>Jan 1900</v>
      </c>
      <c r="N2252" s="34" t="str">
        <f t="shared" si="210"/>
        <v>1/1/9999</v>
      </c>
      <c r="O2252" s="8" t="str">
        <f>IF(ISERROR(VLOOKUP($I2252,Lookup!$H$2:$I$11,2,0)),"",VLOOKUP($I2252,Lookup!$H$2:$I$11,2,0))</f>
        <v/>
      </c>
      <c r="P2252" s="8">
        <f>COUNTIF(J$4:J2252,J2252)</f>
        <v>0</v>
      </c>
      <c r="Q2252" s="8">
        <f>COUNTIF(K$4:K2252,K2252)</f>
        <v>1</v>
      </c>
    </row>
    <row r="2253" spans="1:17" x14ac:dyDescent="0.25">
      <c r="A2253" s="35">
        <f t="shared" si="211"/>
        <v>0</v>
      </c>
      <c r="B2253" s="8">
        <f t="shared" si="212"/>
        <v>0</v>
      </c>
      <c r="C2253" s="8">
        <f t="shared" si="213"/>
        <v>0</v>
      </c>
      <c r="D2253" s="38">
        <f t="shared" si="214"/>
        <v>1</v>
      </c>
      <c r="E2253" s="39">
        <f t="shared" si="215"/>
        <v>0</v>
      </c>
      <c r="M2253" s="8" t="str">
        <f>VLOOKUP(MONTH($J2253),Lookup!$A$2:$B$13,2,0)&amp;" "&amp;YEAR($J2253)</f>
        <v>Jan 1900</v>
      </c>
      <c r="N2253" s="34" t="str">
        <f t="shared" si="210"/>
        <v>1/1/9999</v>
      </c>
      <c r="O2253" s="8" t="str">
        <f>IF(ISERROR(VLOOKUP($I2253,Lookup!$H$2:$I$11,2,0)),"",VLOOKUP($I2253,Lookup!$H$2:$I$11,2,0))</f>
        <v/>
      </c>
      <c r="P2253" s="8">
        <f>COUNTIF(J$4:J2253,J2253)</f>
        <v>0</v>
      </c>
      <c r="Q2253" s="8">
        <f>COUNTIF(K$4:K2253,K2253)</f>
        <v>1</v>
      </c>
    </row>
    <row r="2254" spans="1:17" x14ac:dyDescent="0.25">
      <c r="A2254" s="35">
        <f t="shared" si="211"/>
        <v>0</v>
      </c>
      <c r="B2254" s="8">
        <f t="shared" si="212"/>
        <v>0</v>
      </c>
      <c r="C2254" s="8">
        <f t="shared" si="213"/>
        <v>0</v>
      </c>
      <c r="D2254" s="38">
        <f t="shared" si="214"/>
        <v>1</v>
      </c>
      <c r="E2254" s="39">
        <f t="shared" si="215"/>
        <v>0</v>
      </c>
      <c r="M2254" s="8" t="str">
        <f>VLOOKUP(MONTH($J2254),Lookup!$A$2:$B$13,2,0)&amp;" "&amp;YEAR($J2254)</f>
        <v>Jan 1900</v>
      </c>
      <c r="N2254" s="34" t="str">
        <f t="shared" si="210"/>
        <v>1/1/9999</v>
      </c>
      <c r="O2254" s="8" t="str">
        <f>IF(ISERROR(VLOOKUP($I2254,Lookup!$H$2:$I$11,2,0)),"",VLOOKUP($I2254,Lookup!$H$2:$I$11,2,0))</f>
        <v/>
      </c>
      <c r="P2254" s="8">
        <f>COUNTIF(J$4:J2254,J2254)</f>
        <v>0</v>
      </c>
      <c r="Q2254" s="8">
        <f>COUNTIF(K$4:K2254,K2254)</f>
        <v>1</v>
      </c>
    </row>
    <row r="2255" spans="1:17" x14ac:dyDescent="0.25">
      <c r="A2255" s="35">
        <f t="shared" si="211"/>
        <v>0</v>
      </c>
      <c r="B2255" s="8">
        <f t="shared" si="212"/>
        <v>0</v>
      </c>
      <c r="C2255" s="8">
        <f t="shared" si="213"/>
        <v>0</v>
      </c>
      <c r="D2255" s="38">
        <f t="shared" si="214"/>
        <v>1</v>
      </c>
      <c r="E2255" s="39">
        <f t="shared" si="215"/>
        <v>0</v>
      </c>
      <c r="M2255" s="8" t="str">
        <f>VLOOKUP(MONTH($J2255),Lookup!$A$2:$B$13,2,0)&amp;" "&amp;YEAR($J2255)</f>
        <v>Jan 1900</v>
      </c>
      <c r="N2255" s="34" t="str">
        <f t="shared" si="210"/>
        <v>1/1/9999</v>
      </c>
      <c r="O2255" s="8" t="str">
        <f>IF(ISERROR(VLOOKUP($I2255,Lookup!$H$2:$I$11,2,0)),"",VLOOKUP($I2255,Lookup!$H$2:$I$11,2,0))</f>
        <v/>
      </c>
      <c r="P2255" s="8">
        <f>COUNTIF(J$4:J2255,J2255)</f>
        <v>0</v>
      </c>
      <c r="Q2255" s="8">
        <f>COUNTIF(K$4:K2255,K2255)</f>
        <v>1</v>
      </c>
    </row>
    <row r="2256" spans="1:17" x14ac:dyDescent="0.25">
      <c r="A2256" s="35">
        <f t="shared" si="211"/>
        <v>0</v>
      </c>
      <c r="B2256" s="8">
        <f t="shared" si="212"/>
        <v>0</v>
      </c>
      <c r="C2256" s="8">
        <f t="shared" si="213"/>
        <v>0</v>
      </c>
      <c r="D2256" s="38">
        <f t="shared" si="214"/>
        <v>1</v>
      </c>
      <c r="E2256" s="39">
        <f t="shared" si="215"/>
        <v>0</v>
      </c>
      <c r="M2256" s="8" t="str">
        <f>VLOOKUP(MONTH($J2256),Lookup!$A$2:$B$13,2,0)&amp;" "&amp;YEAR($J2256)</f>
        <v>Jan 1900</v>
      </c>
      <c r="N2256" s="34" t="str">
        <f t="shared" si="210"/>
        <v>1/1/9999</v>
      </c>
      <c r="O2256" s="8" t="str">
        <f>IF(ISERROR(VLOOKUP($I2256,Lookup!$H$2:$I$11,2,0)),"",VLOOKUP($I2256,Lookup!$H$2:$I$11,2,0))</f>
        <v/>
      </c>
      <c r="P2256" s="8">
        <f>COUNTIF(J$4:J2256,J2256)</f>
        <v>0</v>
      </c>
      <c r="Q2256" s="8">
        <f>COUNTIF(K$4:K2256,K2256)</f>
        <v>1</v>
      </c>
    </row>
    <row r="2257" spans="1:17" x14ac:dyDescent="0.25">
      <c r="A2257" s="35">
        <f t="shared" si="211"/>
        <v>0</v>
      </c>
      <c r="B2257" s="8">
        <f t="shared" si="212"/>
        <v>0</v>
      </c>
      <c r="C2257" s="8">
        <f t="shared" si="213"/>
        <v>0</v>
      </c>
      <c r="D2257" s="38">
        <f t="shared" si="214"/>
        <v>1</v>
      </c>
      <c r="E2257" s="39">
        <f t="shared" si="215"/>
        <v>0</v>
      </c>
      <c r="M2257" s="8" t="str">
        <f>VLOOKUP(MONTH($J2257),Lookup!$A$2:$B$13,2,0)&amp;" "&amp;YEAR($J2257)</f>
        <v>Jan 1900</v>
      </c>
      <c r="N2257" s="34" t="str">
        <f t="shared" si="210"/>
        <v>1/1/9999</v>
      </c>
      <c r="O2257" s="8" t="str">
        <f>IF(ISERROR(VLOOKUP($I2257,Lookup!$H$2:$I$11,2,0)),"",VLOOKUP($I2257,Lookup!$H$2:$I$11,2,0))</f>
        <v/>
      </c>
      <c r="P2257" s="8">
        <f>COUNTIF(J$4:J2257,J2257)</f>
        <v>0</v>
      </c>
      <c r="Q2257" s="8">
        <f>COUNTIF(K$4:K2257,K2257)</f>
        <v>1</v>
      </c>
    </row>
    <row r="2258" spans="1:17" x14ac:dyDescent="0.25">
      <c r="A2258" s="35">
        <f t="shared" si="211"/>
        <v>0</v>
      </c>
      <c r="B2258" s="8">
        <f t="shared" si="212"/>
        <v>0</v>
      </c>
      <c r="C2258" s="8">
        <f t="shared" si="213"/>
        <v>0</v>
      </c>
      <c r="D2258" s="38">
        <f t="shared" si="214"/>
        <v>1</v>
      </c>
      <c r="E2258" s="39">
        <f t="shared" si="215"/>
        <v>0</v>
      </c>
      <c r="M2258" s="8" t="str">
        <f>VLOOKUP(MONTH($J2258),Lookup!$A$2:$B$13,2,0)&amp;" "&amp;YEAR($J2258)</f>
        <v>Jan 1900</v>
      </c>
      <c r="N2258" s="34" t="str">
        <f t="shared" si="210"/>
        <v>1/1/9999</v>
      </c>
      <c r="O2258" s="8" t="str">
        <f>IF(ISERROR(VLOOKUP($I2258,Lookup!$H$2:$I$11,2,0)),"",VLOOKUP($I2258,Lookup!$H$2:$I$11,2,0))</f>
        <v/>
      </c>
      <c r="P2258" s="8">
        <f>COUNTIF(J$4:J2258,J2258)</f>
        <v>0</v>
      </c>
      <c r="Q2258" s="8">
        <f>COUNTIF(K$4:K2258,K2258)</f>
        <v>1</v>
      </c>
    </row>
    <row r="2259" spans="1:17" x14ac:dyDescent="0.25">
      <c r="A2259" s="35">
        <f t="shared" si="211"/>
        <v>0</v>
      </c>
      <c r="B2259" s="8">
        <f t="shared" si="212"/>
        <v>0</v>
      </c>
      <c r="C2259" s="8">
        <f t="shared" si="213"/>
        <v>0</v>
      </c>
      <c r="D2259" s="38">
        <f t="shared" si="214"/>
        <v>1</v>
      </c>
      <c r="E2259" s="39">
        <f t="shared" si="215"/>
        <v>0</v>
      </c>
      <c r="M2259" s="8" t="str">
        <f>VLOOKUP(MONTH($J2259),Lookup!$A$2:$B$13,2,0)&amp;" "&amp;YEAR($J2259)</f>
        <v>Jan 1900</v>
      </c>
      <c r="N2259" s="34" t="str">
        <f t="shared" si="210"/>
        <v>1/1/9999</v>
      </c>
      <c r="O2259" s="8" t="str">
        <f>IF(ISERROR(VLOOKUP($I2259,Lookup!$H$2:$I$11,2,0)),"",VLOOKUP($I2259,Lookup!$H$2:$I$11,2,0))</f>
        <v/>
      </c>
      <c r="P2259" s="8">
        <f>COUNTIF(J$4:J2259,J2259)</f>
        <v>0</v>
      </c>
      <c r="Q2259" s="8">
        <f>COUNTIF(K$4:K2259,K2259)</f>
        <v>1</v>
      </c>
    </row>
    <row r="2260" spans="1:17" x14ac:dyDescent="0.25">
      <c r="A2260" s="35">
        <f t="shared" si="211"/>
        <v>0</v>
      </c>
      <c r="B2260" s="8">
        <f t="shared" si="212"/>
        <v>0</v>
      </c>
      <c r="C2260" s="8">
        <f t="shared" si="213"/>
        <v>0</v>
      </c>
      <c r="D2260" s="38">
        <f t="shared" si="214"/>
        <v>1</v>
      </c>
      <c r="E2260" s="39">
        <f t="shared" si="215"/>
        <v>0</v>
      </c>
      <c r="M2260" s="8" t="str">
        <f>VLOOKUP(MONTH($J2260),Lookup!$A$2:$B$13,2,0)&amp;" "&amp;YEAR($J2260)</f>
        <v>Jan 1900</v>
      </c>
      <c r="N2260" s="34" t="str">
        <f t="shared" si="210"/>
        <v>1/1/9999</v>
      </c>
      <c r="O2260" s="8" t="str">
        <f>IF(ISERROR(VLOOKUP($I2260,Lookup!$H$2:$I$11,2,0)),"",VLOOKUP($I2260,Lookup!$H$2:$I$11,2,0))</f>
        <v/>
      </c>
      <c r="P2260" s="8">
        <f>COUNTIF(J$4:J2260,J2260)</f>
        <v>0</v>
      </c>
      <c r="Q2260" s="8">
        <f>COUNTIF(K$4:K2260,K2260)</f>
        <v>1</v>
      </c>
    </row>
    <row r="2261" spans="1:17" x14ac:dyDescent="0.25">
      <c r="A2261" s="35">
        <f t="shared" si="211"/>
        <v>0</v>
      </c>
      <c r="B2261" s="8">
        <f t="shared" si="212"/>
        <v>0</v>
      </c>
      <c r="C2261" s="8">
        <f t="shared" si="213"/>
        <v>0</v>
      </c>
      <c r="D2261" s="38">
        <f t="shared" si="214"/>
        <v>1</v>
      </c>
      <c r="E2261" s="39">
        <f t="shared" si="215"/>
        <v>0</v>
      </c>
      <c r="M2261" s="8" t="str">
        <f>VLOOKUP(MONTH($J2261),Lookup!$A$2:$B$13,2,0)&amp;" "&amp;YEAR($J2261)</f>
        <v>Jan 1900</v>
      </c>
      <c r="N2261" s="34" t="str">
        <f t="shared" si="210"/>
        <v>1/1/9999</v>
      </c>
      <c r="O2261" s="8" t="str">
        <f>IF(ISERROR(VLOOKUP($I2261,Lookup!$H$2:$I$11,2,0)),"",VLOOKUP($I2261,Lookup!$H$2:$I$11,2,0))</f>
        <v/>
      </c>
      <c r="P2261" s="8">
        <f>COUNTIF(J$4:J2261,J2261)</f>
        <v>0</v>
      </c>
      <c r="Q2261" s="8">
        <f>COUNTIF(K$4:K2261,K2261)</f>
        <v>1</v>
      </c>
    </row>
    <row r="2262" spans="1:17" x14ac:dyDescent="0.25">
      <c r="A2262" s="35">
        <f t="shared" si="211"/>
        <v>0</v>
      </c>
      <c r="B2262" s="8">
        <f t="shared" si="212"/>
        <v>0</v>
      </c>
      <c r="C2262" s="8">
        <f t="shared" si="213"/>
        <v>0</v>
      </c>
      <c r="D2262" s="38">
        <f t="shared" si="214"/>
        <v>1</v>
      </c>
      <c r="E2262" s="39">
        <f t="shared" si="215"/>
        <v>0</v>
      </c>
      <c r="M2262" s="8" t="str">
        <f>VLOOKUP(MONTH($J2262),Lookup!$A$2:$B$13,2,0)&amp;" "&amp;YEAR($J2262)</f>
        <v>Jan 1900</v>
      </c>
      <c r="N2262" s="34" t="str">
        <f t="shared" si="210"/>
        <v>1/1/9999</v>
      </c>
      <c r="O2262" s="8" t="str">
        <f>IF(ISERROR(VLOOKUP($I2262,Lookup!$H$2:$I$11,2,0)),"",VLOOKUP($I2262,Lookup!$H$2:$I$11,2,0))</f>
        <v/>
      </c>
      <c r="P2262" s="8">
        <f>COUNTIF(J$4:J2262,J2262)</f>
        <v>0</v>
      </c>
      <c r="Q2262" s="8">
        <f>COUNTIF(K$4:K2262,K2262)</f>
        <v>1</v>
      </c>
    </row>
    <row r="2263" spans="1:17" x14ac:dyDescent="0.25">
      <c r="A2263" s="35">
        <f t="shared" si="211"/>
        <v>0</v>
      </c>
      <c r="B2263" s="8">
        <f t="shared" si="212"/>
        <v>0</v>
      </c>
      <c r="C2263" s="8">
        <f t="shared" si="213"/>
        <v>0</v>
      </c>
      <c r="D2263" s="38">
        <f t="shared" si="214"/>
        <v>1</v>
      </c>
      <c r="E2263" s="39">
        <f t="shared" si="215"/>
        <v>0</v>
      </c>
      <c r="M2263" s="8" t="str">
        <f>VLOOKUP(MONTH($J2263),Lookup!$A$2:$B$13,2,0)&amp;" "&amp;YEAR($J2263)</f>
        <v>Jan 1900</v>
      </c>
      <c r="N2263" s="34" t="str">
        <f t="shared" si="210"/>
        <v>1/1/9999</v>
      </c>
      <c r="O2263" s="8" t="str">
        <f>IF(ISERROR(VLOOKUP($I2263,Lookup!$H$2:$I$11,2,0)),"",VLOOKUP($I2263,Lookup!$H$2:$I$11,2,0))</f>
        <v/>
      </c>
      <c r="P2263" s="8">
        <f>COUNTIF(J$4:J2263,J2263)</f>
        <v>0</v>
      </c>
      <c r="Q2263" s="8">
        <f>COUNTIF(K$4:K2263,K2263)</f>
        <v>1</v>
      </c>
    </row>
    <row r="2264" spans="1:17" x14ac:dyDescent="0.25">
      <c r="A2264" s="35">
        <f t="shared" si="211"/>
        <v>0</v>
      </c>
      <c r="B2264" s="8">
        <f t="shared" si="212"/>
        <v>0</v>
      </c>
      <c r="C2264" s="8">
        <f t="shared" si="213"/>
        <v>0</v>
      </c>
      <c r="D2264" s="38">
        <f t="shared" si="214"/>
        <v>1</v>
      </c>
      <c r="E2264" s="39">
        <f t="shared" si="215"/>
        <v>0</v>
      </c>
      <c r="M2264" s="8" t="str">
        <f>VLOOKUP(MONTH($J2264),Lookup!$A$2:$B$13,2,0)&amp;" "&amp;YEAR($J2264)</f>
        <v>Jan 1900</v>
      </c>
      <c r="N2264" s="34" t="str">
        <f t="shared" si="210"/>
        <v>1/1/9999</v>
      </c>
      <c r="O2264" s="8" t="str">
        <f>IF(ISERROR(VLOOKUP($I2264,Lookup!$H$2:$I$11,2,0)),"",VLOOKUP($I2264,Lookup!$H$2:$I$11,2,0))</f>
        <v/>
      </c>
      <c r="P2264" s="8">
        <f>COUNTIF(J$4:J2264,J2264)</f>
        <v>0</v>
      </c>
      <c r="Q2264" s="8">
        <f>COUNTIF(K$4:K2264,K2264)</f>
        <v>1</v>
      </c>
    </row>
    <row r="2265" spans="1:17" x14ac:dyDescent="0.25">
      <c r="A2265" s="35">
        <f t="shared" si="211"/>
        <v>0</v>
      </c>
      <c r="B2265" s="8">
        <f t="shared" si="212"/>
        <v>0</v>
      </c>
      <c r="C2265" s="8">
        <f t="shared" si="213"/>
        <v>0</v>
      </c>
      <c r="D2265" s="38">
        <f t="shared" si="214"/>
        <v>1</v>
      </c>
      <c r="E2265" s="39">
        <f t="shared" si="215"/>
        <v>0</v>
      </c>
      <c r="M2265" s="8" t="str">
        <f>VLOOKUP(MONTH($J2265),Lookup!$A$2:$B$13,2,0)&amp;" "&amp;YEAR($J2265)</f>
        <v>Jan 1900</v>
      </c>
      <c r="N2265" s="34" t="str">
        <f t="shared" si="210"/>
        <v>1/1/9999</v>
      </c>
      <c r="O2265" s="8" t="str">
        <f>IF(ISERROR(VLOOKUP($I2265,Lookup!$H$2:$I$11,2,0)),"",VLOOKUP($I2265,Lookup!$H$2:$I$11,2,0))</f>
        <v/>
      </c>
      <c r="P2265" s="8">
        <f>COUNTIF(J$4:J2265,J2265)</f>
        <v>0</v>
      </c>
      <c r="Q2265" s="8">
        <f>COUNTIF(K$4:K2265,K2265)</f>
        <v>1</v>
      </c>
    </row>
    <row r="2266" spans="1:17" x14ac:dyDescent="0.25">
      <c r="A2266" s="35">
        <f t="shared" si="211"/>
        <v>0</v>
      </c>
      <c r="B2266" s="8">
        <f t="shared" si="212"/>
        <v>0</v>
      </c>
      <c r="C2266" s="8">
        <f t="shared" si="213"/>
        <v>0</v>
      </c>
      <c r="D2266" s="38">
        <f t="shared" si="214"/>
        <v>1</v>
      </c>
      <c r="E2266" s="39">
        <f t="shared" si="215"/>
        <v>0</v>
      </c>
      <c r="M2266" s="8" t="str">
        <f>VLOOKUP(MONTH($J2266),Lookup!$A$2:$B$13,2,0)&amp;" "&amp;YEAR($J2266)</f>
        <v>Jan 1900</v>
      </c>
      <c r="N2266" s="34" t="str">
        <f t="shared" si="210"/>
        <v>1/1/9999</v>
      </c>
      <c r="O2266" s="8" t="str">
        <f>IF(ISERROR(VLOOKUP($I2266,Lookup!$H$2:$I$11,2,0)),"",VLOOKUP($I2266,Lookup!$H$2:$I$11,2,0))</f>
        <v/>
      </c>
      <c r="P2266" s="8">
        <f>COUNTIF(J$4:J2266,J2266)</f>
        <v>0</v>
      </c>
      <c r="Q2266" s="8">
        <f>COUNTIF(K$4:K2266,K2266)</f>
        <v>1</v>
      </c>
    </row>
    <row r="2267" spans="1:17" x14ac:dyDescent="0.25">
      <c r="A2267" s="35">
        <f t="shared" si="211"/>
        <v>0</v>
      </c>
      <c r="B2267" s="8">
        <f t="shared" si="212"/>
        <v>0</v>
      </c>
      <c r="C2267" s="8">
        <f t="shared" si="213"/>
        <v>0</v>
      </c>
      <c r="D2267" s="38">
        <f t="shared" si="214"/>
        <v>1</v>
      </c>
      <c r="E2267" s="39">
        <f t="shared" si="215"/>
        <v>0</v>
      </c>
      <c r="M2267" s="8" t="str">
        <f>VLOOKUP(MONTH($J2267),Lookup!$A$2:$B$13,2,0)&amp;" "&amp;YEAR($J2267)</f>
        <v>Jan 1900</v>
      </c>
      <c r="N2267" s="34" t="str">
        <f t="shared" si="210"/>
        <v>1/1/9999</v>
      </c>
      <c r="O2267" s="8" t="str">
        <f>IF(ISERROR(VLOOKUP($I2267,Lookup!$H$2:$I$11,2,0)),"",VLOOKUP($I2267,Lookup!$H$2:$I$11,2,0))</f>
        <v/>
      </c>
      <c r="P2267" s="8">
        <f>COUNTIF(J$4:J2267,J2267)</f>
        <v>0</v>
      </c>
      <c r="Q2267" s="8">
        <f>COUNTIF(K$4:K2267,K2267)</f>
        <v>1</v>
      </c>
    </row>
    <row r="2268" spans="1:17" x14ac:dyDescent="0.25">
      <c r="A2268" s="35">
        <f t="shared" si="211"/>
        <v>0</v>
      </c>
      <c r="B2268" s="8">
        <f t="shared" si="212"/>
        <v>0</v>
      </c>
      <c r="C2268" s="8">
        <f t="shared" si="213"/>
        <v>0</v>
      </c>
      <c r="D2268" s="38">
        <f t="shared" si="214"/>
        <v>1</v>
      </c>
      <c r="E2268" s="39">
        <f t="shared" si="215"/>
        <v>0</v>
      </c>
      <c r="M2268" s="8" t="str">
        <f>VLOOKUP(MONTH($J2268),Lookup!$A$2:$B$13,2,0)&amp;" "&amp;YEAR($J2268)</f>
        <v>Jan 1900</v>
      </c>
      <c r="N2268" s="34" t="str">
        <f t="shared" si="210"/>
        <v>1/1/9999</v>
      </c>
      <c r="O2268" s="8" t="str">
        <f>IF(ISERROR(VLOOKUP($I2268,Lookup!$H$2:$I$11,2,0)),"",VLOOKUP($I2268,Lookup!$H$2:$I$11,2,0))</f>
        <v/>
      </c>
      <c r="P2268" s="8">
        <f>COUNTIF(J$4:J2268,J2268)</f>
        <v>0</v>
      </c>
      <c r="Q2268" s="8">
        <f>COUNTIF(K$4:K2268,K2268)</f>
        <v>1</v>
      </c>
    </row>
    <row r="2269" spans="1:17" x14ac:dyDescent="0.25">
      <c r="A2269" s="35">
        <f t="shared" si="211"/>
        <v>0</v>
      </c>
      <c r="B2269" s="8">
        <f t="shared" si="212"/>
        <v>0</v>
      </c>
      <c r="C2269" s="8">
        <f t="shared" si="213"/>
        <v>0</v>
      </c>
      <c r="D2269" s="38">
        <f t="shared" si="214"/>
        <v>1</v>
      </c>
      <c r="E2269" s="39">
        <f t="shared" si="215"/>
        <v>0</v>
      </c>
      <c r="M2269" s="8" t="str">
        <f>VLOOKUP(MONTH($J2269),Lookup!$A$2:$B$13,2,0)&amp;" "&amp;YEAR($J2269)</f>
        <v>Jan 1900</v>
      </c>
      <c r="N2269" s="34" t="str">
        <f t="shared" si="210"/>
        <v>1/1/9999</v>
      </c>
      <c r="O2269" s="8" t="str">
        <f>IF(ISERROR(VLOOKUP($I2269,Lookup!$H$2:$I$11,2,0)),"",VLOOKUP($I2269,Lookup!$H$2:$I$11,2,0))</f>
        <v/>
      </c>
      <c r="P2269" s="8">
        <f>COUNTIF(J$4:J2269,J2269)</f>
        <v>0</v>
      </c>
      <c r="Q2269" s="8">
        <f>COUNTIF(K$4:K2269,K2269)</f>
        <v>1</v>
      </c>
    </row>
    <row r="2270" spans="1:17" x14ac:dyDescent="0.25">
      <c r="A2270" s="35">
        <f t="shared" si="211"/>
        <v>0</v>
      </c>
      <c r="B2270" s="8">
        <f t="shared" si="212"/>
        <v>0</v>
      </c>
      <c r="C2270" s="8">
        <f t="shared" si="213"/>
        <v>0</v>
      </c>
      <c r="D2270" s="38">
        <f t="shared" si="214"/>
        <v>1</v>
      </c>
      <c r="E2270" s="39">
        <f t="shared" si="215"/>
        <v>0</v>
      </c>
      <c r="M2270" s="8" t="str">
        <f>VLOOKUP(MONTH($J2270),Lookup!$A$2:$B$13,2,0)&amp;" "&amp;YEAR($J2270)</f>
        <v>Jan 1900</v>
      </c>
      <c r="N2270" s="34" t="str">
        <f t="shared" si="210"/>
        <v>1/1/9999</v>
      </c>
      <c r="O2270" s="8" t="str">
        <f>IF(ISERROR(VLOOKUP($I2270,Lookup!$H$2:$I$11,2,0)),"",VLOOKUP($I2270,Lookup!$H$2:$I$11,2,0))</f>
        <v/>
      </c>
      <c r="P2270" s="8">
        <f>COUNTIF(J$4:J2270,J2270)</f>
        <v>0</v>
      </c>
      <c r="Q2270" s="8">
        <f>COUNTIF(K$4:K2270,K2270)</f>
        <v>1</v>
      </c>
    </row>
    <row r="2271" spans="1:17" x14ac:dyDescent="0.25">
      <c r="A2271" s="35">
        <f t="shared" si="211"/>
        <v>0</v>
      </c>
      <c r="B2271" s="8">
        <f t="shared" si="212"/>
        <v>0</v>
      </c>
      <c r="C2271" s="8">
        <f t="shared" si="213"/>
        <v>0</v>
      </c>
      <c r="D2271" s="38">
        <f t="shared" si="214"/>
        <v>1</v>
      </c>
      <c r="E2271" s="39">
        <f t="shared" si="215"/>
        <v>0</v>
      </c>
      <c r="M2271" s="8" t="str">
        <f>VLOOKUP(MONTH($J2271),Lookup!$A$2:$B$13,2,0)&amp;" "&amp;YEAR($J2271)</f>
        <v>Jan 1900</v>
      </c>
      <c r="N2271" s="34" t="str">
        <f t="shared" si="210"/>
        <v>1/1/9999</v>
      </c>
      <c r="O2271" s="8" t="str">
        <f>IF(ISERROR(VLOOKUP($I2271,Lookup!$H$2:$I$11,2,0)),"",VLOOKUP($I2271,Lookup!$H$2:$I$11,2,0))</f>
        <v/>
      </c>
      <c r="P2271" s="8">
        <f>COUNTIF(J$4:J2271,J2271)</f>
        <v>0</v>
      </c>
      <c r="Q2271" s="8">
        <f>COUNTIF(K$4:K2271,K2271)</f>
        <v>1</v>
      </c>
    </row>
    <row r="2272" spans="1:17" x14ac:dyDescent="0.25">
      <c r="A2272" s="35">
        <f t="shared" si="211"/>
        <v>0</v>
      </c>
      <c r="B2272" s="8">
        <f t="shared" si="212"/>
        <v>0</v>
      </c>
      <c r="C2272" s="8">
        <f t="shared" si="213"/>
        <v>0</v>
      </c>
      <c r="D2272" s="38">
        <f t="shared" si="214"/>
        <v>1</v>
      </c>
      <c r="E2272" s="39">
        <f t="shared" si="215"/>
        <v>0</v>
      </c>
      <c r="M2272" s="8" t="str">
        <f>VLOOKUP(MONTH($J2272),Lookup!$A$2:$B$13,2,0)&amp;" "&amp;YEAR($J2272)</f>
        <v>Jan 1900</v>
      </c>
      <c r="N2272" s="34" t="str">
        <f t="shared" si="210"/>
        <v>1/1/9999</v>
      </c>
      <c r="O2272" s="8" t="str">
        <f>IF(ISERROR(VLOOKUP($I2272,Lookup!$H$2:$I$11,2,0)),"",VLOOKUP($I2272,Lookup!$H$2:$I$11,2,0))</f>
        <v/>
      </c>
      <c r="P2272" s="8">
        <f>COUNTIF(J$4:J2272,J2272)</f>
        <v>0</v>
      </c>
      <c r="Q2272" s="8">
        <f>COUNTIF(K$4:K2272,K2272)</f>
        <v>1</v>
      </c>
    </row>
    <row r="2273" spans="1:17" x14ac:dyDescent="0.25">
      <c r="A2273" s="35">
        <f t="shared" si="211"/>
        <v>0</v>
      </c>
      <c r="B2273" s="8">
        <f t="shared" si="212"/>
        <v>0</v>
      </c>
      <c r="C2273" s="8">
        <f t="shared" si="213"/>
        <v>0</v>
      </c>
      <c r="D2273" s="38">
        <f t="shared" si="214"/>
        <v>1</v>
      </c>
      <c r="E2273" s="39">
        <f t="shared" si="215"/>
        <v>0</v>
      </c>
      <c r="M2273" s="8" t="str">
        <f>VLOOKUP(MONTH($J2273),Lookup!$A$2:$B$13,2,0)&amp;" "&amp;YEAR($J2273)</f>
        <v>Jan 1900</v>
      </c>
      <c r="N2273" s="34" t="str">
        <f t="shared" si="210"/>
        <v>1/1/9999</v>
      </c>
      <c r="O2273" s="8" t="str">
        <f>IF(ISERROR(VLOOKUP($I2273,Lookup!$H$2:$I$11,2,0)),"",VLOOKUP($I2273,Lookup!$H$2:$I$11,2,0))</f>
        <v/>
      </c>
      <c r="P2273" s="8">
        <f>COUNTIF(J$4:J2273,J2273)</f>
        <v>0</v>
      </c>
      <c r="Q2273" s="8">
        <f>COUNTIF(K$4:K2273,K2273)</f>
        <v>1</v>
      </c>
    </row>
    <row r="2274" spans="1:17" x14ac:dyDescent="0.25">
      <c r="A2274" s="35">
        <f t="shared" si="211"/>
        <v>0</v>
      </c>
      <c r="B2274" s="8">
        <f t="shared" si="212"/>
        <v>0</v>
      </c>
      <c r="C2274" s="8">
        <f t="shared" si="213"/>
        <v>0</v>
      </c>
      <c r="D2274" s="38">
        <f t="shared" si="214"/>
        <v>1</v>
      </c>
      <c r="E2274" s="39">
        <f t="shared" si="215"/>
        <v>0</v>
      </c>
      <c r="M2274" s="8" t="str">
        <f>VLOOKUP(MONTH($J2274),Lookup!$A$2:$B$13,2,0)&amp;" "&amp;YEAR($J2274)</f>
        <v>Jan 1900</v>
      </c>
      <c r="N2274" s="34" t="str">
        <f t="shared" si="210"/>
        <v>1/1/9999</v>
      </c>
      <c r="O2274" s="8" t="str">
        <f>IF(ISERROR(VLOOKUP($I2274,Lookup!$H$2:$I$11,2,0)),"",VLOOKUP($I2274,Lookup!$H$2:$I$11,2,0))</f>
        <v/>
      </c>
      <c r="P2274" s="8">
        <f>COUNTIF(J$4:J2274,J2274)</f>
        <v>0</v>
      </c>
      <c r="Q2274" s="8">
        <f>COUNTIF(K$4:K2274,K2274)</f>
        <v>1</v>
      </c>
    </row>
    <row r="2275" spans="1:17" x14ac:dyDescent="0.25">
      <c r="A2275" s="35">
        <f t="shared" si="211"/>
        <v>0</v>
      </c>
      <c r="B2275" s="8">
        <f t="shared" si="212"/>
        <v>0</v>
      </c>
      <c r="C2275" s="8">
        <f t="shared" si="213"/>
        <v>0</v>
      </c>
      <c r="D2275" s="38">
        <f t="shared" si="214"/>
        <v>1</v>
      </c>
      <c r="E2275" s="39">
        <f t="shared" si="215"/>
        <v>0</v>
      </c>
      <c r="M2275" s="8" t="str">
        <f>VLOOKUP(MONTH($J2275),Lookup!$A$2:$B$13,2,0)&amp;" "&amp;YEAR($J2275)</f>
        <v>Jan 1900</v>
      </c>
      <c r="N2275" s="34" t="str">
        <f t="shared" si="210"/>
        <v>1/1/9999</v>
      </c>
      <c r="O2275" s="8" t="str">
        <f>IF(ISERROR(VLOOKUP($I2275,Lookup!$H$2:$I$11,2,0)),"",VLOOKUP($I2275,Lookup!$H$2:$I$11,2,0))</f>
        <v/>
      </c>
      <c r="P2275" s="8">
        <f>COUNTIF(J$4:J2275,J2275)</f>
        <v>0</v>
      </c>
      <c r="Q2275" s="8">
        <f>COUNTIF(K$4:K2275,K2275)</f>
        <v>1</v>
      </c>
    </row>
    <row r="2276" spans="1:17" x14ac:dyDescent="0.25">
      <c r="A2276" s="35">
        <f t="shared" si="211"/>
        <v>0</v>
      </c>
      <c r="B2276" s="8">
        <f t="shared" si="212"/>
        <v>0</v>
      </c>
      <c r="C2276" s="8">
        <f t="shared" si="213"/>
        <v>0</v>
      </c>
      <c r="D2276" s="38">
        <f t="shared" si="214"/>
        <v>1</v>
      </c>
      <c r="E2276" s="39">
        <f t="shared" si="215"/>
        <v>0</v>
      </c>
      <c r="M2276" s="8" t="str">
        <f>VLOOKUP(MONTH($J2276),Lookup!$A$2:$B$13,2,0)&amp;" "&amp;YEAR($J2276)</f>
        <v>Jan 1900</v>
      </c>
      <c r="N2276" s="34" t="str">
        <f t="shared" si="210"/>
        <v>1/1/9999</v>
      </c>
      <c r="O2276" s="8" t="str">
        <f>IF(ISERROR(VLOOKUP($I2276,Lookup!$H$2:$I$11,2,0)),"",VLOOKUP($I2276,Lookup!$H$2:$I$11,2,0))</f>
        <v/>
      </c>
      <c r="P2276" s="8">
        <f>COUNTIF(J$4:J2276,J2276)</f>
        <v>0</v>
      </c>
      <c r="Q2276" s="8">
        <f>COUNTIF(K$4:K2276,K2276)</f>
        <v>1</v>
      </c>
    </row>
    <row r="2277" spans="1:17" x14ac:dyDescent="0.25">
      <c r="A2277" s="35">
        <f t="shared" si="211"/>
        <v>0</v>
      </c>
      <c r="B2277" s="8">
        <f t="shared" si="212"/>
        <v>0</v>
      </c>
      <c r="C2277" s="8">
        <f t="shared" si="213"/>
        <v>0</v>
      </c>
      <c r="D2277" s="38">
        <f t="shared" si="214"/>
        <v>1</v>
      </c>
      <c r="E2277" s="39">
        <f t="shared" si="215"/>
        <v>0</v>
      </c>
      <c r="M2277" s="8" t="str">
        <f>VLOOKUP(MONTH($J2277),Lookup!$A$2:$B$13,2,0)&amp;" "&amp;YEAR($J2277)</f>
        <v>Jan 1900</v>
      </c>
      <c r="N2277" s="34" t="str">
        <f t="shared" si="210"/>
        <v>1/1/9999</v>
      </c>
      <c r="O2277" s="8" t="str">
        <f>IF(ISERROR(VLOOKUP($I2277,Lookup!$H$2:$I$11,2,0)),"",VLOOKUP($I2277,Lookup!$H$2:$I$11,2,0))</f>
        <v/>
      </c>
      <c r="P2277" s="8">
        <f>COUNTIF(J$4:J2277,J2277)</f>
        <v>0</v>
      </c>
      <c r="Q2277" s="8">
        <f>COUNTIF(K$4:K2277,K2277)</f>
        <v>1</v>
      </c>
    </row>
    <row r="2278" spans="1:17" x14ac:dyDescent="0.25">
      <c r="A2278" s="35">
        <f t="shared" si="211"/>
        <v>0</v>
      </c>
      <c r="B2278" s="8">
        <f t="shared" si="212"/>
        <v>0</v>
      </c>
      <c r="C2278" s="8">
        <f t="shared" si="213"/>
        <v>0</v>
      </c>
      <c r="D2278" s="38">
        <f t="shared" si="214"/>
        <v>1</v>
      </c>
      <c r="E2278" s="39">
        <f t="shared" si="215"/>
        <v>0</v>
      </c>
      <c r="M2278" s="8" t="str">
        <f>VLOOKUP(MONTH($J2278),Lookup!$A$2:$B$13,2,0)&amp;" "&amp;YEAR($J2278)</f>
        <v>Jan 1900</v>
      </c>
      <c r="N2278" s="34" t="str">
        <f t="shared" si="210"/>
        <v>1/1/9999</v>
      </c>
      <c r="O2278" s="8" t="str">
        <f>IF(ISERROR(VLOOKUP($I2278,Lookup!$H$2:$I$11,2,0)),"",VLOOKUP($I2278,Lookup!$H$2:$I$11,2,0))</f>
        <v/>
      </c>
      <c r="P2278" s="8">
        <f>COUNTIF(J$4:J2278,J2278)</f>
        <v>0</v>
      </c>
      <c r="Q2278" s="8">
        <f>COUNTIF(K$4:K2278,K2278)</f>
        <v>1</v>
      </c>
    </row>
    <row r="2279" spans="1:17" x14ac:dyDescent="0.25">
      <c r="A2279" s="35">
        <f t="shared" si="211"/>
        <v>0</v>
      </c>
      <c r="B2279" s="8">
        <f t="shared" si="212"/>
        <v>0</v>
      </c>
      <c r="C2279" s="8">
        <f t="shared" si="213"/>
        <v>0</v>
      </c>
      <c r="D2279" s="38">
        <f t="shared" si="214"/>
        <v>1</v>
      </c>
      <c r="E2279" s="39">
        <f t="shared" si="215"/>
        <v>0</v>
      </c>
      <c r="M2279" s="8" t="str">
        <f>VLOOKUP(MONTH($J2279),Lookup!$A$2:$B$13,2,0)&amp;" "&amp;YEAR($J2279)</f>
        <v>Jan 1900</v>
      </c>
      <c r="N2279" s="34" t="str">
        <f t="shared" si="210"/>
        <v>1/1/9999</v>
      </c>
      <c r="O2279" s="8" t="str">
        <f>IF(ISERROR(VLOOKUP($I2279,Lookup!$H$2:$I$11,2,0)),"",VLOOKUP($I2279,Lookup!$H$2:$I$11,2,0))</f>
        <v/>
      </c>
      <c r="P2279" s="8">
        <f>COUNTIF(J$4:J2279,J2279)</f>
        <v>0</v>
      </c>
      <c r="Q2279" s="8">
        <f>COUNTIF(K$4:K2279,K2279)</f>
        <v>1</v>
      </c>
    </row>
    <row r="2280" spans="1:17" x14ac:dyDescent="0.25">
      <c r="A2280" s="35">
        <f t="shared" si="211"/>
        <v>0</v>
      </c>
      <c r="B2280" s="8">
        <f t="shared" si="212"/>
        <v>0</v>
      </c>
      <c r="C2280" s="8">
        <f t="shared" si="213"/>
        <v>0</v>
      </c>
      <c r="D2280" s="38">
        <f t="shared" si="214"/>
        <v>1</v>
      </c>
      <c r="E2280" s="39">
        <f t="shared" si="215"/>
        <v>0</v>
      </c>
      <c r="M2280" s="8" t="str">
        <f>VLOOKUP(MONTH($J2280),Lookup!$A$2:$B$13,2,0)&amp;" "&amp;YEAR($J2280)</f>
        <v>Jan 1900</v>
      </c>
      <c r="N2280" s="34" t="str">
        <f t="shared" si="210"/>
        <v>1/1/9999</v>
      </c>
      <c r="O2280" s="8" t="str">
        <f>IF(ISERROR(VLOOKUP($I2280,Lookup!$H$2:$I$11,2,0)),"",VLOOKUP($I2280,Lookup!$H$2:$I$11,2,0))</f>
        <v/>
      </c>
      <c r="P2280" s="8">
        <f>COUNTIF(J$4:J2280,J2280)</f>
        <v>0</v>
      </c>
      <c r="Q2280" s="8">
        <f>COUNTIF(K$4:K2280,K2280)</f>
        <v>1</v>
      </c>
    </row>
    <row r="2281" spans="1:17" x14ac:dyDescent="0.25">
      <c r="A2281" s="35">
        <f t="shared" si="211"/>
        <v>0</v>
      </c>
      <c r="B2281" s="8">
        <f t="shared" si="212"/>
        <v>0</v>
      </c>
      <c r="C2281" s="8">
        <f t="shared" si="213"/>
        <v>0</v>
      </c>
      <c r="D2281" s="38">
        <f t="shared" si="214"/>
        <v>1</v>
      </c>
      <c r="E2281" s="39">
        <f t="shared" si="215"/>
        <v>0</v>
      </c>
      <c r="M2281" s="8" t="str">
        <f>VLOOKUP(MONTH($J2281),Lookup!$A$2:$B$13,2,0)&amp;" "&amp;YEAR($J2281)</f>
        <v>Jan 1900</v>
      </c>
      <c r="N2281" s="34" t="str">
        <f t="shared" si="210"/>
        <v>1/1/9999</v>
      </c>
      <c r="O2281" s="8" t="str">
        <f>IF(ISERROR(VLOOKUP($I2281,Lookup!$H$2:$I$11,2,0)),"",VLOOKUP($I2281,Lookup!$H$2:$I$11,2,0))</f>
        <v/>
      </c>
      <c r="P2281" s="8">
        <f>COUNTIF(J$4:J2281,J2281)</f>
        <v>0</v>
      </c>
      <c r="Q2281" s="8">
        <f>COUNTIF(K$4:K2281,K2281)</f>
        <v>1</v>
      </c>
    </row>
    <row r="2282" spans="1:17" x14ac:dyDescent="0.25">
      <c r="A2282" s="35">
        <f t="shared" si="211"/>
        <v>0</v>
      </c>
      <c r="B2282" s="8">
        <f t="shared" si="212"/>
        <v>0</v>
      </c>
      <c r="C2282" s="8">
        <f t="shared" si="213"/>
        <v>0</v>
      </c>
      <c r="D2282" s="38">
        <f t="shared" si="214"/>
        <v>1</v>
      </c>
      <c r="E2282" s="39">
        <f t="shared" si="215"/>
        <v>0</v>
      </c>
      <c r="M2282" s="8" t="str">
        <f>VLOOKUP(MONTH($J2282),Lookup!$A$2:$B$13,2,0)&amp;" "&amp;YEAR($J2282)</f>
        <v>Jan 1900</v>
      </c>
      <c r="N2282" s="34" t="str">
        <f t="shared" si="210"/>
        <v>1/1/9999</v>
      </c>
      <c r="O2282" s="8" t="str">
        <f>IF(ISERROR(VLOOKUP($I2282,Lookup!$H$2:$I$11,2,0)),"",VLOOKUP($I2282,Lookup!$H$2:$I$11,2,0))</f>
        <v/>
      </c>
      <c r="P2282" s="8">
        <f>COUNTIF(J$4:J2282,J2282)</f>
        <v>0</v>
      </c>
      <c r="Q2282" s="8">
        <f>COUNTIF(K$4:K2282,K2282)</f>
        <v>1</v>
      </c>
    </row>
    <row r="2283" spans="1:17" x14ac:dyDescent="0.25">
      <c r="A2283" s="35">
        <f t="shared" si="211"/>
        <v>0</v>
      </c>
      <c r="B2283" s="8">
        <f t="shared" si="212"/>
        <v>0</v>
      </c>
      <c r="C2283" s="8">
        <f t="shared" si="213"/>
        <v>0</v>
      </c>
      <c r="D2283" s="38">
        <f t="shared" si="214"/>
        <v>1</v>
      </c>
      <c r="E2283" s="39">
        <f t="shared" si="215"/>
        <v>0</v>
      </c>
      <c r="M2283" s="8" t="str">
        <f>VLOOKUP(MONTH($J2283),Lookup!$A$2:$B$13,2,0)&amp;" "&amp;YEAR($J2283)</f>
        <v>Jan 1900</v>
      </c>
      <c r="N2283" s="34" t="str">
        <f t="shared" si="210"/>
        <v>1/1/9999</v>
      </c>
      <c r="O2283" s="8" t="str">
        <f>IF(ISERROR(VLOOKUP($I2283,Lookup!$H$2:$I$11,2,0)),"",VLOOKUP($I2283,Lookup!$H$2:$I$11,2,0))</f>
        <v/>
      </c>
      <c r="P2283" s="8">
        <f>COUNTIF(J$4:J2283,J2283)</f>
        <v>0</v>
      </c>
      <c r="Q2283" s="8">
        <f>COUNTIF(K$4:K2283,K2283)</f>
        <v>1</v>
      </c>
    </row>
    <row r="2284" spans="1:17" x14ac:dyDescent="0.25">
      <c r="A2284" s="35">
        <f t="shared" si="211"/>
        <v>0</v>
      </c>
      <c r="B2284" s="8">
        <f t="shared" si="212"/>
        <v>0</v>
      </c>
      <c r="C2284" s="8">
        <f t="shared" si="213"/>
        <v>0</v>
      </c>
      <c r="D2284" s="38">
        <f t="shared" si="214"/>
        <v>1</v>
      </c>
      <c r="E2284" s="39">
        <f t="shared" si="215"/>
        <v>0</v>
      </c>
      <c r="M2284" s="8" t="str">
        <f>VLOOKUP(MONTH($J2284),Lookup!$A$2:$B$13,2,0)&amp;" "&amp;YEAR($J2284)</f>
        <v>Jan 1900</v>
      </c>
      <c r="N2284" s="34" t="str">
        <f t="shared" si="210"/>
        <v>1/1/9999</v>
      </c>
      <c r="O2284" s="8" t="str">
        <f>IF(ISERROR(VLOOKUP($I2284,Lookup!$H$2:$I$11,2,0)),"",VLOOKUP($I2284,Lookup!$H$2:$I$11,2,0))</f>
        <v/>
      </c>
      <c r="P2284" s="8">
        <f>COUNTIF(J$4:J2284,J2284)</f>
        <v>0</v>
      </c>
      <c r="Q2284" s="8">
        <f>COUNTIF(K$4:K2284,K2284)</f>
        <v>1</v>
      </c>
    </row>
    <row r="2285" spans="1:17" x14ac:dyDescent="0.25">
      <c r="A2285" s="35">
        <f t="shared" si="211"/>
        <v>0</v>
      </c>
      <c r="B2285" s="8">
        <f t="shared" si="212"/>
        <v>0</v>
      </c>
      <c r="C2285" s="8">
        <f t="shared" si="213"/>
        <v>0</v>
      </c>
      <c r="D2285" s="38">
        <f t="shared" si="214"/>
        <v>1</v>
      </c>
      <c r="E2285" s="39">
        <f t="shared" si="215"/>
        <v>0</v>
      </c>
      <c r="M2285" s="8" t="str">
        <f>VLOOKUP(MONTH($J2285),Lookup!$A$2:$B$13,2,0)&amp;" "&amp;YEAR($J2285)</f>
        <v>Jan 1900</v>
      </c>
      <c r="N2285" s="34" t="str">
        <f t="shared" si="210"/>
        <v>1/1/9999</v>
      </c>
      <c r="O2285" s="8" t="str">
        <f>IF(ISERROR(VLOOKUP($I2285,Lookup!$H$2:$I$11,2,0)),"",VLOOKUP($I2285,Lookup!$H$2:$I$11,2,0))</f>
        <v/>
      </c>
      <c r="P2285" s="8">
        <f>COUNTIF(J$4:J2285,J2285)</f>
        <v>0</v>
      </c>
      <c r="Q2285" s="8">
        <f>COUNTIF(K$4:K2285,K2285)</f>
        <v>1</v>
      </c>
    </row>
    <row r="2286" spans="1:17" x14ac:dyDescent="0.25">
      <c r="A2286" s="35">
        <f t="shared" si="211"/>
        <v>0</v>
      </c>
      <c r="B2286" s="8">
        <f t="shared" si="212"/>
        <v>0</v>
      </c>
      <c r="C2286" s="8">
        <f t="shared" si="213"/>
        <v>0</v>
      </c>
      <c r="D2286" s="38">
        <f t="shared" si="214"/>
        <v>1</v>
      </c>
      <c r="E2286" s="39">
        <f t="shared" si="215"/>
        <v>0</v>
      </c>
      <c r="M2286" s="8" t="str">
        <f>VLOOKUP(MONTH($J2286),Lookup!$A$2:$B$13,2,0)&amp;" "&amp;YEAR($J2286)</f>
        <v>Jan 1900</v>
      </c>
      <c r="N2286" s="34" t="str">
        <f t="shared" si="210"/>
        <v>1/1/9999</v>
      </c>
      <c r="O2286" s="8" t="str">
        <f>IF(ISERROR(VLOOKUP($I2286,Lookup!$H$2:$I$11,2,0)),"",VLOOKUP($I2286,Lookup!$H$2:$I$11,2,0))</f>
        <v/>
      </c>
      <c r="P2286" s="8">
        <f>COUNTIF(J$4:J2286,J2286)</f>
        <v>0</v>
      </c>
      <c r="Q2286" s="8">
        <f>COUNTIF(K$4:K2286,K2286)</f>
        <v>1</v>
      </c>
    </row>
    <row r="2287" spans="1:17" x14ac:dyDescent="0.25">
      <c r="A2287" s="35">
        <f t="shared" si="211"/>
        <v>0</v>
      </c>
      <c r="B2287" s="8">
        <f t="shared" si="212"/>
        <v>0</v>
      </c>
      <c r="C2287" s="8">
        <f t="shared" si="213"/>
        <v>0</v>
      </c>
      <c r="D2287" s="38">
        <f t="shared" si="214"/>
        <v>1</v>
      </c>
      <c r="E2287" s="39">
        <f t="shared" si="215"/>
        <v>0</v>
      </c>
      <c r="M2287" s="8" t="str">
        <f>VLOOKUP(MONTH($J2287),Lookup!$A$2:$B$13,2,0)&amp;" "&amp;YEAR($J2287)</f>
        <v>Jan 1900</v>
      </c>
      <c r="N2287" s="34" t="str">
        <f t="shared" si="210"/>
        <v>1/1/9999</v>
      </c>
      <c r="O2287" s="8" t="str">
        <f>IF(ISERROR(VLOOKUP($I2287,Lookup!$H$2:$I$11,2,0)),"",VLOOKUP($I2287,Lookup!$H$2:$I$11,2,0))</f>
        <v/>
      </c>
      <c r="P2287" s="8">
        <f>COUNTIF(J$4:J2287,J2287)</f>
        <v>0</v>
      </c>
      <c r="Q2287" s="8">
        <f>COUNTIF(K$4:K2287,K2287)</f>
        <v>1</v>
      </c>
    </row>
    <row r="2288" spans="1:17" x14ac:dyDescent="0.25">
      <c r="A2288" s="35">
        <f t="shared" si="211"/>
        <v>0</v>
      </c>
      <c r="B2288" s="8">
        <f t="shared" si="212"/>
        <v>0</v>
      </c>
      <c r="C2288" s="8">
        <f t="shared" si="213"/>
        <v>0</v>
      </c>
      <c r="D2288" s="38">
        <f t="shared" si="214"/>
        <v>1</v>
      </c>
      <c r="E2288" s="39">
        <f t="shared" si="215"/>
        <v>0</v>
      </c>
      <c r="M2288" s="8" t="str">
        <f>VLOOKUP(MONTH($J2288),Lookup!$A$2:$B$13,2,0)&amp;" "&amp;YEAR($J2288)</f>
        <v>Jan 1900</v>
      </c>
      <c r="N2288" s="34" t="str">
        <f t="shared" si="210"/>
        <v>1/1/9999</v>
      </c>
      <c r="O2288" s="8" t="str">
        <f>IF(ISERROR(VLOOKUP($I2288,Lookup!$H$2:$I$11,2,0)),"",VLOOKUP($I2288,Lookup!$H$2:$I$11,2,0))</f>
        <v/>
      </c>
      <c r="P2288" s="8">
        <f>COUNTIF(J$4:J2288,J2288)</f>
        <v>0</v>
      </c>
      <c r="Q2288" s="8">
        <f>COUNTIF(K$4:K2288,K2288)</f>
        <v>1</v>
      </c>
    </row>
    <row r="2289" spans="1:17" x14ac:dyDescent="0.25">
      <c r="A2289" s="35">
        <f t="shared" si="211"/>
        <v>0</v>
      </c>
      <c r="B2289" s="8">
        <f t="shared" si="212"/>
        <v>0</v>
      </c>
      <c r="C2289" s="8">
        <f t="shared" si="213"/>
        <v>0</v>
      </c>
      <c r="D2289" s="38">
        <f t="shared" si="214"/>
        <v>1</v>
      </c>
      <c r="E2289" s="39">
        <f t="shared" si="215"/>
        <v>0</v>
      </c>
      <c r="M2289" s="8" t="str">
        <f>VLOOKUP(MONTH($J2289),Lookup!$A$2:$B$13,2,0)&amp;" "&amp;YEAR($J2289)</f>
        <v>Jan 1900</v>
      </c>
      <c r="N2289" s="34" t="str">
        <f t="shared" si="210"/>
        <v>1/1/9999</v>
      </c>
      <c r="O2289" s="8" t="str">
        <f>IF(ISERROR(VLOOKUP($I2289,Lookup!$H$2:$I$11,2,0)),"",VLOOKUP($I2289,Lookup!$H$2:$I$11,2,0))</f>
        <v/>
      </c>
      <c r="P2289" s="8">
        <f>COUNTIF(J$4:J2289,J2289)</f>
        <v>0</v>
      </c>
      <c r="Q2289" s="8">
        <f>COUNTIF(K$4:K2289,K2289)</f>
        <v>1</v>
      </c>
    </row>
    <row r="2290" spans="1:17" x14ac:dyDescent="0.25">
      <c r="A2290" s="35">
        <f t="shared" si="211"/>
        <v>0</v>
      </c>
      <c r="B2290" s="8">
        <f t="shared" si="212"/>
        <v>0</v>
      </c>
      <c r="C2290" s="8">
        <f t="shared" si="213"/>
        <v>0</v>
      </c>
      <c r="D2290" s="38">
        <f t="shared" si="214"/>
        <v>1</v>
      </c>
      <c r="E2290" s="39">
        <f t="shared" si="215"/>
        <v>0</v>
      </c>
      <c r="M2290" s="8" t="str">
        <f>VLOOKUP(MONTH($J2290),Lookup!$A$2:$B$13,2,0)&amp;" "&amp;YEAR($J2290)</f>
        <v>Jan 1900</v>
      </c>
      <c r="N2290" s="34" t="str">
        <f t="shared" si="210"/>
        <v>1/1/9999</v>
      </c>
      <c r="O2290" s="8" t="str">
        <f>IF(ISERROR(VLOOKUP($I2290,Lookup!$H$2:$I$11,2,0)),"",VLOOKUP($I2290,Lookup!$H$2:$I$11,2,0))</f>
        <v/>
      </c>
      <c r="P2290" s="8">
        <f>COUNTIF(J$4:J2290,J2290)</f>
        <v>0</v>
      </c>
      <c r="Q2290" s="8">
        <f>COUNTIF(K$4:K2290,K2290)</f>
        <v>1</v>
      </c>
    </row>
    <row r="2291" spans="1:17" x14ac:dyDescent="0.25">
      <c r="A2291" s="35">
        <f t="shared" si="211"/>
        <v>0</v>
      </c>
      <c r="B2291" s="8">
        <f t="shared" si="212"/>
        <v>0</v>
      </c>
      <c r="C2291" s="8">
        <f t="shared" si="213"/>
        <v>0</v>
      </c>
      <c r="D2291" s="38">
        <f t="shared" si="214"/>
        <v>1</v>
      </c>
      <c r="E2291" s="39">
        <f t="shared" si="215"/>
        <v>0</v>
      </c>
      <c r="M2291" s="8" t="str">
        <f>VLOOKUP(MONTH($J2291),Lookup!$A$2:$B$13,2,0)&amp;" "&amp;YEAR($J2291)</f>
        <v>Jan 1900</v>
      </c>
      <c r="N2291" s="34" t="str">
        <f t="shared" si="210"/>
        <v>1/1/9999</v>
      </c>
      <c r="O2291" s="8" t="str">
        <f>IF(ISERROR(VLOOKUP($I2291,Lookup!$H$2:$I$11,2,0)),"",VLOOKUP($I2291,Lookup!$H$2:$I$11,2,0))</f>
        <v/>
      </c>
      <c r="P2291" s="8">
        <f>COUNTIF(J$4:J2291,J2291)</f>
        <v>0</v>
      </c>
      <c r="Q2291" s="8">
        <f>COUNTIF(K$4:K2291,K2291)</f>
        <v>1</v>
      </c>
    </row>
    <row r="2292" spans="1:17" x14ac:dyDescent="0.25">
      <c r="A2292" s="35">
        <f t="shared" si="211"/>
        <v>0</v>
      </c>
      <c r="B2292" s="8">
        <f t="shared" si="212"/>
        <v>0</v>
      </c>
      <c r="C2292" s="8">
        <f t="shared" si="213"/>
        <v>0</v>
      </c>
      <c r="D2292" s="38">
        <f t="shared" si="214"/>
        <v>1</v>
      </c>
      <c r="E2292" s="39">
        <f t="shared" si="215"/>
        <v>0</v>
      </c>
      <c r="M2292" s="8" t="str">
        <f>VLOOKUP(MONTH($J2292),Lookup!$A$2:$B$13,2,0)&amp;" "&amp;YEAR($J2292)</f>
        <v>Jan 1900</v>
      </c>
      <c r="N2292" s="34" t="str">
        <f t="shared" si="210"/>
        <v>1/1/9999</v>
      </c>
      <c r="O2292" s="8" t="str">
        <f>IF(ISERROR(VLOOKUP($I2292,Lookup!$H$2:$I$11,2,0)),"",VLOOKUP($I2292,Lookup!$H$2:$I$11,2,0))</f>
        <v/>
      </c>
      <c r="P2292" s="8">
        <f>COUNTIF(J$4:J2292,J2292)</f>
        <v>0</v>
      </c>
      <c r="Q2292" s="8">
        <f>COUNTIF(K$4:K2292,K2292)</f>
        <v>1</v>
      </c>
    </row>
    <row r="2293" spans="1:17" x14ac:dyDescent="0.25">
      <c r="A2293" s="35">
        <f t="shared" si="211"/>
        <v>0</v>
      </c>
      <c r="B2293" s="8">
        <f t="shared" si="212"/>
        <v>0</v>
      </c>
      <c r="C2293" s="8">
        <f t="shared" si="213"/>
        <v>0</v>
      </c>
      <c r="D2293" s="38">
        <f t="shared" si="214"/>
        <v>1</v>
      </c>
      <c r="E2293" s="39">
        <f t="shared" si="215"/>
        <v>0</v>
      </c>
      <c r="M2293" s="8" t="str">
        <f>VLOOKUP(MONTH($J2293),Lookup!$A$2:$B$13,2,0)&amp;" "&amp;YEAR($J2293)</f>
        <v>Jan 1900</v>
      </c>
      <c r="N2293" s="34" t="str">
        <f t="shared" si="210"/>
        <v>1/1/9999</v>
      </c>
      <c r="O2293" s="8" t="str">
        <f>IF(ISERROR(VLOOKUP($I2293,Lookup!$H$2:$I$11,2,0)),"",VLOOKUP($I2293,Lookup!$H$2:$I$11,2,0))</f>
        <v/>
      </c>
      <c r="P2293" s="8">
        <f>COUNTIF(J$4:J2293,J2293)</f>
        <v>0</v>
      </c>
      <c r="Q2293" s="8">
        <f>COUNTIF(K$4:K2293,K2293)</f>
        <v>1</v>
      </c>
    </row>
    <row r="2294" spans="1:17" x14ac:dyDescent="0.25">
      <c r="A2294" s="35">
        <f t="shared" si="211"/>
        <v>0</v>
      </c>
      <c r="B2294" s="8">
        <f t="shared" si="212"/>
        <v>0</v>
      </c>
      <c r="C2294" s="8">
        <f t="shared" si="213"/>
        <v>0</v>
      </c>
      <c r="D2294" s="38">
        <f t="shared" si="214"/>
        <v>1</v>
      </c>
      <c r="E2294" s="39">
        <f t="shared" si="215"/>
        <v>0</v>
      </c>
      <c r="M2294" s="8" t="str">
        <f>VLOOKUP(MONTH($J2294),Lookup!$A$2:$B$13,2,0)&amp;" "&amp;YEAR($J2294)</f>
        <v>Jan 1900</v>
      </c>
      <c r="N2294" s="34" t="str">
        <f t="shared" si="210"/>
        <v>1/1/9999</v>
      </c>
      <c r="O2294" s="8" t="str">
        <f>IF(ISERROR(VLOOKUP($I2294,Lookup!$H$2:$I$11,2,0)),"",VLOOKUP($I2294,Lookup!$H$2:$I$11,2,0))</f>
        <v/>
      </c>
      <c r="P2294" s="8">
        <f>COUNTIF(J$4:J2294,J2294)</f>
        <v>0</v>
      </c>
      <c r="Q2294" s="8">
        <f>COUNTIF(K$4:K2294,K2294)</f>
        <v>1</v>
      </c>
    </row>
    <row r="2295" spans="1:17" x14ac:dyDescent="0.25">
      <c r="A2295" s="35">
        <f t="shared" si="211"/>
        <v>0</v>
      </c>
      <c r="B2295" s="8">
        <f t="shared" si="212"/>
        <v>0</v>
      </c>
      <c r="C2295" s="8">
        <f t="shared" si="213"/>
        <v>0</v>
      </c>
      <c r="D2295" s="38">
        <f t="shared" si="214"/>
        <v>1</v>
      </c>
      <c r="E2295" s="39">
        <f t="shared" si="215"/>
        <v>0</v>
      </c>
      <c r="M2295" s="8" t="str">
        <f>VLOOKUP(MONTH($J2295),Lookup!$A$2:$B$13,2,0)&amp;" "&amp;YEAR($J2295)</f>
        <v>Jan 1900</v>
      </c>
      <c r="N2295" s="34" t="str">
        <f t="shared" si="210"/>
        <v>1/1/9999</v>
      </c>
      <c r="O2295" s="8" t="str">
        <f>IF(ISERROR(VLOOKUP($I2295,Lookup!$H$2:$I$11,2,0)),"",VLOOKUP($I2295,Lookup!$H$2:$I$11,2,0))</f>
        <v/>
      </c>
      <c r="P2295" s="8">
        <f>COUNTIF(J$4:J2295,J2295)</f>
        <v>0</v>
      </c>
      <c r="Q2295" s="8">
        <f>COUNTIF(K$4:K2295,K2295)</f>
        <v>1</v>
      </c>
    </row>
    <row r="2296" spans="1:17" x14ac:dyDescent="0.25">
      <c r="A2296" s="35">
        <f t="shared" si="211"/>
        <v>0</v>
      </c>
      <c r="B2296" s="8">
        <f t="shared" si="212"/>
        <v>0</v>
      </c>
      <c r="C2296" s="8">
        <f t="shared" si="213"/>
        <v>0</v>
      </c>
      <c r="D2296" s="38">
        <f t="shared" si="214"/>
        <v>1</v>
      </c>
      <c r="E2296" s="39">
        <f t="shared" si="215"/>
        <v>0</v>
      </c>
      <c r="M2296" s="8" t="str">
        <f>VLOOKUP(MONTH($J2296),Lookup!$A$2:$B$13,2,0)&amp;" "&amp;YEAR($J2296)</f>
        <v>Jan 1900</v>
      </c>
      <c r="N2296" s="34" t="str">
        <f t="shared" si="210"/>
        <v>1/1/9999</v>
      </c>
      <c r="O2296" s="8" t="str">
        <f>IF(ISERROR(VLOOKUP($I2296,Lookup!$H$2:$I$11,2,0)),"",VLOOKUP($I2296,Lookup!$H$2:$I$11,2,0))</f>
        <v/>
      </c>
      <c r="P2296" s="8">
        <f>COUNTIF(J$4:J2296,J2296)</f>
        <v>0</v>
      </c>
      <c r="Q2296" s="8">
        <f>COUNTIF(K$4:K2296,K2296)</f>
        <v>1</v>
      </c>
    </row>
    <row r="2297" spans="1:17" x14ac:dyDescent="0.25">
      <c r="A2297" s="35">
        <f t="shared" si="211"/>
        <v>0</v>
      </c>
      <c r="B2297" s="8">
        <f t="shared" si="212"/>
        <v>0</v>
      </c>
      <c r="C2297" s="8">
        <f t="shared" si="213"/>
        <v>0</v>
      </c>
      <c r="D2297" s="38">
        <f t="shared" si="214"/>
        <v>1</v>
      </c>
      <c r="E2297" s="39">
        <f t="shared" si="215"/>
        <v>0</v>
      </c>
      <c r="M2297" s="8" t="str">
        <f>VLOOKUP(MONTH($J2297),Lookup!$A$2:$B$13,2,0)&amp;" "&amp;YEAR($J2297)</f>
        <v>Jan 1900</v>
      </c>
      <c r="N2297" s="34" t="str">
        <f t="shared" si="210"/>
        <v>1/1/9999</v>
      </c>
      <c r="O2297" s="8" t="str">
        <f>IF(ISERROR(VLOOKUP($I2297,Lookup!$H$2:$I$11,2,0)),"",VLOOKUP($I2297,Lookup!$H$2:$I$11,2,0))</f>
        <v/>
      </c>
      <c r="P2297" s="8">
        <f>COUNTIF(J$4:J2297,J2297)</f>
        <v>0</v>
      </c>
      <c r="Q2297" s="8">
        <f>COUNTIF(K$4:K2297,K2297)</f>
        <v>1</v>
      </c>
    </row>
    <row r="2298" spans="1:17" x14ac:dyDescent="0.25">
      <c r="A2298" s="35">
        <f t="shared" si="211"/>
        <v>0</v>
      </c>
      <c r="B2298" s="8">
        <f t="shared" si="212"/>
        <v>0</v>
      </c>
      <c r="C2298" s="8">
        <f t="shared" si="213"/>
        <v>0</v>
      </c>
      <c r="D2298" s="38">
        <f t="shared" si="214"/>
        <v>1</v>
      </c>
      <c r="E2298" s="39">
        <f t="shared" si="215"/>
        <v>0</v>
      </c>
      <c r="M2298" s="8" t="str">
        <f>VLOOKUP(MONTH($J2298),Lookup!$A$2:$B$13,2,0)&amp;" "&amp;YEAR($J2298)</f>
        <v>Jan 1900</v>
      </c>
      <c r="N2298" s="34" t="str">
        <f t="shared" si="210"/>
        <v>1/1/9999</v>
      </c>
      <c r="O2298" s="8" t="str">
        <f>IF(ISERROR(VLOOKUP($I2298,Lookup!$H$2:$I$11,2,0)),"",VLOOKUP($I2298,Lookup!$H$2:$I$11,2,0))</f>
        <v/>
      </c>
      <c r="P2298" s="8">
        <f>COUNTIF(J$4:J2298,J2298)</f>
        <v>0</v>
      </c>
      <c r="Q2298" s="8">
        <f>COUNTIF(K$4:K2298,K2298)</f>
        <v>1</v>
      </c>
    </row>
    <row r="2299" spans="1:17" x14ac:dyDescent="0.25">
      <c r="A2299" s="35">
        <f t="shared" si="211"/>
        <v>0</v>
      </c>
      <c r="B2299" s="8">
        <f t="shared" si="212"/>
        <v>0</v>
      </c>
      <c r="C2299" s="8">
        <f t="shared" si="213"/>
        <v>0</v>
      </c>
      <c r="D2299" s="38">
        <f t="shared" si="214"/>
        <v>1</v>
      </c>
      <c r="E2299" s="39">
        <f t="shared" si="215"/>
        <v>0</v>
      </c>
      <c r="M2299" s="8" t="str">
        <f>VLOOKUP(MONTH($J2299),Lookup!$A$2:$B$13,2,0)&amp;" "&amp;YEAR($J2299)</f>
        <v>Jan 1900</v>
      </c>
      <c r="N2299" s="34" t="str">
        <f t="shared" si="210"/>
        <v>1/1/9999</v>
      </c>
      <c r="O2299" s="8" t="str">
        <f>IF(ISERROR(VLOOKUP($I2299,Lookup!$H$2:$I$11,2,0)),"",VLOOKUP($I2299,Lookup!$H$2:$I$11,2,0))</f>
        <v/>
      </c>
      <c r="P2299" s="8">
        <f>COUNTIF(J$4:J2299,J2299)</f>
        <v>0</v>
      </c>
      <c r="Q2299" s="8">
        <f>COUNTIF(K$4:K2299,K2299)</f>
        <v>1</v>
      </c>
    </row>
    <row r="2300" spans="1:17" x14ac:dyDescent="0.25">
      <c r="A2300" s="35">
        <f t="shared" si="211"/>
        <v>0</v>
      </c>
      <c r="B2300" s="8">
        <f t="shared" si="212"/>
        <v>0</v>
      </c>
      <c r="C2300" s="8">
        <f t="shared" si="213"/>
        <v>0</v>
      </c>
      <c r="D2300" s="38">
        <f t="shared" si="214"/>
        <v>1</v>
      </c>
      <c r="E2300" s="39">
        <f t="shared" si="215"/>
        <v>0</v>
      </c>
      <c r="M2300" s="8" t="str">
        <f>VLOOKUP(MONTH($J2300),Lookup!$A$2:$B$13,2,0)&amp;" "&amp;YEAR($J2300)</f>
        <v>Jan 1900</v>
      </c>
      <c r="N2300" s="34" t="str">
        <f t="shared" si="210"/>
        <v>1/1/9999</v>
      </c>
      <c r="O2300" s="8" t="str">
        <f>IF(ISERROR(VLOOKUP($I2300,Lookup!$H$2:$I$11,2,0)),"",VLOOKUP($I2300,Lookup!$H$2:$I$11,2,0))</f>
        <v/>
      </c>
      <c r="P2300" s="8">
        <f>COUNTIF(J$4:J2300,J2300)</f>
        <v>0</v>
      </c>
      <c r="Q2300" s="8">
        <f>COUNTIF(K$4:K2300,K2300)</f>
        <v>1</v>
      </c>
    </row>
    <row r="2301" spans="1:17" x14ac:dyDescent="0.25">
      <c r="A2301" s="35">
        <f t="shared" si="211"/>
        <v>0</v>
      </c>
      <c r="B2301" s="8">
        <f t="shared" si="212"/>
        <v>0</v>
      </c>
      <c r="C2301" s="8">
        <f t="shared" si="213"/>
        <v>0</v>
      </c>
      <c r="D2301" s="38">
        <f t="shared" si="214"/>
        <v>1</v>
      </c>
      <c r="E2301" s="39">
        <f t="shared" si="215"/>
        <v>0</v>
      </c>
      <c r="M2301" s="8" t="str">
        <f>VLOOKUP(MONTH($J2301),Lookup!$A$2:$B$13,2,0)&amp;" "&amp;YEAR($J2301)</f>
        <v>Jan 1900</v>
      </c>
      <c r="N2301" s="34" t="str">
        <f t="shared" si="210"/>
        <v>1/1/9999</v>
      </c>
      <c r="O2301" s="8" t="str">
        <f>IF(ISERROR(VLOOKUP($I2301,Lookup!$H$2:$I$11,2,0)),"",VLOOKUP($I2301,Lookup!$H$2:$I$11,2,0))</f>
        <v/>
      </c>
      <c r="P2301" s="8">
        <f>COUNTIF(J$4:J2301,J2301)</f>
        <v>0</v>
      </c>
      <c r="Q2301" s="8">
        <f>COUNTIF(K$4:K2301,K2301)</f>
        <v>1</v>
      </c>
    </row>
    <row r="2302" spans="1:17" x14ac:dyDescent="0.25">
      <c r="A2302" s="35">
        <f t="shared" si="211"/>
        <v>0</v>
      </c>
      <c r="B2302" s="8">
        <f t="shared" si="212"/>
        <v>0</v>
      </c>
      <c r="C2302" s="8">
        <f t="shared" si="213"/>
        <v>0</v>
      </c>
      <c r="D2302" s="38">
        <f t="shared" si="214"/>
        <v>1</v>
      </c>
      <c r="E2302" s="39">
        <f t="shared" si="215"/>
        <v>0</v>
      </c>
      <c r="M2302" s="8" t="str">
        <f>VLOOKUP(MONTH($J2302),Lookup!$A$2:$B$13,2,0)&amp;" "&amp;YEAR($J2302)</f>
        <v>Jan 1900</v>
      </c>
      <c r="N2302" s="34" t="str">
        <f t="shared" si="210"/>
        <v>1/1/9999</v>
      </c>
      <c r="O2302" s="8" t="str">
        <f>IF(ISERROR(VLOOKUP($I2302,Lookup!$H$2:$I$11,2,0)),"",VLOOKUP($I2302,Lookup!$H$2:$I$11,2,0))</f>
        <v/>
      </c>
      <c r="P2302" s="8">
        <f>COUNTIF(J$4:J2302,J2302)</f>
        <v>0</v>
      </c>
      <c r="Q2302" s="8">
        <f>COUNTIF(K$4:K2302,K2302)</f>
        <v>1</v>
      </c>
    </row>
    <row r="2303" spans="1:17" x14ac:dyDescent="0.25">
      <c r="A2303" s="35">
        <f t="shared" si="211"/>
        <v>0</v>
      </c>
      <c r="B2303" s="8">
        <f t="shared" si="212"/>
        <v>0</v>
      </c>
      <c r="C2303" s="8">
        <f t="shared" si="213"/>
        <v>0</v>
      </c>
      <c r="D2303" s="38">
        <f t="shared" si="214"/>
        <v>1</v>
      </c>
      <c r="E2303" s="39">
        <f t="shared" si="215"/>
        <v>0</v>
      </c>
      <c r="M2303" s="8" t="str">
        <f>VLOOKUP(MONTH($J2303),Lookup!$A$2:$B$13,2,0)&amp;" "&amp;YEAR($J2303)</f>
        <v>Jan 1900</v>
      </c>
      <c r="N2303" s="34" t="str">
        <f t="shared" si="210"/>
        <v>1/1/9999</v>
      </c>
      <c r="O2303" s="8" t="str">
        <f>IF(ISERROR(VLOOKUP($I2303,Lookup!$H$2:$I$11,2,0)),"",VLOOKUP($I2303,Lookup!$H$2:$I$11,2,0))</f>
        <v/>
      </c>
      <c r="P2303" s="8">
        <f>COUNTIF(J$4:J2303,J2303)</f>
        <v>0</v>
      </c>
      <c r="Q2303" s="8">
        <f>COUNTIF(K$4:K2303,K2303)</f>
        <v>1</v>
      </c>
    </row>
    <row r="2304" spans="1:17" x14ac:dyDescent="0.25">
      <c r="A2304" s="35">
        <f t="shared" si="211"/>
        <v>0</v>
      </c>
      <c r="B2304" s="8">
        <f t="shared" si="212"/>
        <v>0</v>
      </c>
      <c r="C2304" s="8">
        <f t="shared" si="213"/>
        <v>0</v>
      </c>
      <c r="D2304" s="38">
        <f t="shared" si="214"/>
        <v>1</v>
      </c>
      <c r="E2304" s="39">
        <f t="shared" si="215"/>
        <v>0</v>
      </c>
      <c r="M2304" s="8" t="str">
        <f>VLOOKUP(MONTH($J2304),Lookup!$A$2:$B$13,2,0)&amp;" "&amp;YEAR($J2304)</f>
        <v>Jan 1900</v>
      </c>
      <c r="N2304" s="34" t="str">
        <f t="shared" si="210"/>
        <v>1/1/9999</v>
      </c>
      <c r="O2304" s="8" t="str">
        <f>IF(ISERROR(VLOOKUP($I2304,Lookup!$H$2:$I$11,2,0)),"",VLOOKUP($I2304,Lookup!$H$2:$I$11,2,0))</f>
        <v/>
      </c>
      <c r="P2304" s="8">
        <f>COUNTIF(J$4:J2304,J2304)</f>
        <v>0</v>
      </c>
      <c r="Q2304" s="8">
        <f>COUNTIF(K$4:K2304,K2304)</f>
        <v>1</v>
      </c>
    </row>
    <row r="2305" spans="1:17" x14ac:dyDescent="0.25">
      <c r="A2305" s="35">
        <f t="shared" si="211"/>
        <v>0</v>
      </c>
      <c r="B2305" s="8">
        <f t="shared" si="212"/>
        <v>0</v>
      </c>
      <c r="C2305" s="8">
        <f t="shared" si="213"/>
        <v>0</v>
      </c>
      <c r="D2305" s="38">
        <f t="shared" si="214"/>
        <v>1</v>
      </c>
      <c r="E2305" s="39">
        <f t="shared" si="215"/>
        <v>0</v>
      </c>
      <c r="M2305" s="8" t="str">
        <f>VLOOKUP(MONTH($J2305),Lookup!$A$2:$B$13,2,0)&amp;" "&amp;YEAR($J2305)</f>
        <v>Jan 1900</v>
      </c>
      <c r="N2305" s="34" t="str">
        <f t="shared" si="210"/>
        <v>1/1/9999</v>
      </c>
      <c r="O2305" s="8" t="str">
        <f>IF(ISERROR(VLOOKUP($I2305,Lookup!$H$2:$I$11,2,0)),"",VLOOKUP($I2305,Lookup!$H$2:$I$11,2,0))</f>
        <v/>
      </c>
      <c r="P2305" s="8">
        <f>COUNTIF(J$4:J2305,J2305)</f>
        <v>0</v>
      </c>
      <c r="Q2305" s="8">
        <f>COUNTIF(K$4:K2305,K2305)</f>
        <v>1</v>
      </c>
    </row>
    <row r="2306" spans="1:17" x14ac:dyDescent="0.25">
      <c r="A2306" s="35">
        <f t="shared" si="211"/>
        <v>0</v>
      </c>
      <c r="B2306" s="8">
        <f t="shared" si="212"/>
        <v>0</v>
      </c>
      <c r="C2306" s="8">
        <f t="shared" si="213"/>
        <v>0</v>
      </c>
      <c r="D2306" s="38">
        <f t="shared" si="214"/>
        <v>1</v>
      </c>
      <c r="E2306" s="39">
        <f t="shared" si="215"/>
        <v>0</v>
      </c>
      <c r="M2306" s="8" t="str">
        <f>VLOOKUP(MONTH($J2306),Lookup!$A$2:$B$13,2,0)&amp;" "&amp;YEAR($J2306)</f>
        <v>Jan 1900</v>
      </c>
      <c r="N2306" s="34" t="str">
        <f t="shared" si="210"/>
        <v>1/1/9999</v>
      </c>
      <c r="O2306" s="8" t="str">
        <f>IF(ISERROR(VLOOKUP($I2306,Lookup!$H$2:$I$11,2,0)),"",VLOOKUP($I2306,Lookup!$H$2:$I$11,2,0))</f>
        <v/>
      </c>
      <c r="P2306" s="8">
        <f>COUNTIF(J$4:J2306,J2306)</f>
        <v>0</v>
      </c>
      <c r="Q2306" s="8">
        <f>COUNTIF(K$4:K2306,K2306)</f>
        <v>1</v>
      </c>
    </row>
    <row r="2307" spans="1:17" x14ac:dyDescent="0.25">
      <c r="A2307" s="35">
        <f t="shared" si="211"/>
        <v>0</v>
      </c>
      <c r="B2307" s="8">
        <f t="shared" si="212"/>
        <v>0</v>
      </c>
      <c r="C2307" s="8">
        <f t="shared" si="213"/>
        <v>0</v>
      </c>
      <c r="D2307" s="38">
        <f t="shared" si="214"/>
        <v>1</v>
      </c>
      <c r="E2307" s="39">
        <f t="shared" si="215"/>
        <v>0</v>
      </c>
      <c r="M2307" s="8" t="str">
        <f>VLOOKUP(MONTH($J2307),Lookup!$A$2:$B$13,2,0)&amp;" "&amp;YEAR($J2307)</f>
        <v>Jan 1900</v>
      </c>
      <c r="N2307" s="34" t="str">
        <f t="shared" si="210"/>
        <v>1/1/9999</v>
      </c>
      <c r="O2307" s="8" t="str">
        <f>IF(ISERROR(VLOOKUP($I2307,Lookup!$H$2:$I$11,2,0)),"",VLOOKUP($I2307,Lookup!$H$2:$I$11,2,0))</f>
        <v/>
      </c>
      <c r="P2307" s="8">
        <f>COUNTIF(J$4:J2307,J2307)</f>
        <v>0</v>
      </c>
      <c r="Q2307" s="8">
        <f>COUNTIF(K$4:K2307,K2307)</f>
        <v>1</v>
      </c>
    </row>
    <row r="2308" spans="1:17" x14ac:dyDescent="0.25">
      <c r="A2308" s="35">
        <f t="shared" si="211"/>
        <v>0</v>
      </c>
      <c r="B2308" s="8">
        <f t="shared" si="212"/>
        <v>0</v>
      </c>
      <c r="C2308" s="8">
        <f t="shared" si="213"/>
        <v>0</v>
      </c>
      <c r="D2308" s="38">
        <f t="shared" si="214"/>
        <v>1</v>
      </c>
      <c r="E2308" s="39">
        <f t="shared" si="215"/>
        <v>0</v>
      </c>
      <c r="M2308" s="8" t="str">
        <f>VLOOKUP(MONTH($J2308),Lookup!$A$2:$B$13,2,0)&amp;" "&amp;YEAR($J2308)</f>
        <v>Jan 1900</v>
      </c>
      <c r="N2308" s="34" t="str">
        <f t="shared" ref="N2308:N2371" si="216">IF(ISBLANK($J2308),"1/1/9999",J2308)</f>
        <v>1/1/9999</v>
      </c>
      <c r="O2308" s="8" t="str">
        <f>IF(ISERROR(VLOOKUP($I2308,Lookup!$H$2:$I$11,2,0)),"",VLOOKUP($I2308,Lookup!$H$2:$I$11,2,0))</f>
        <v/>
      </c>
      <c r="P2308" s="8">
        <f>COUNTIF(J$4:J2308,J2308)</f>
        <v>0</v>
      </c>
      <c r="Q2308" s="8">
        <f>COUNTIF(K$4:K2308,K2308)</f>
        <v>1</v>
      </c>
    </row>
    <row r="2309" spans="1:17" x14ac:dyDescent="0.25">
      <c r="A2309" s="35">
        <f t="shared" ref="A2309:A2372" si="217">K2309</f>
        <v>0</v>
      </c>
      <c r="B2309" s="8">
        <f t="shared" ref="B2309:B2372" si="218">J2309</f>
        <v>0</v>
      </c>
      <c r="C2309" s="8">
        <f t="shared" ref="C2309:C2372" si="219">L2309</f>
        <v>0</v>
      </c>
      <c r="D2309" s="38">
        <f t="shared" ref="D2309:D2372" si="220">SUM(A2309:C2309)+SUM(O2309:Q2309)</f>
        <v>1</v>
      </c>
      <c r="E2309" s="39">
        <f t="shared" ref="E2309:E2372" si="221">IF($D2309="","",COUNTIFS($F$4:$F$5000,$F2309,$D$4:$D$5000,"&gt;"&amp;$D2309))</f>
        <v>0</v>
      </c>
      <c r="M2309" s="8" t="str">
        <f>VLOOKUP(MONTH($J2309),Lookup!$A$2:$B$13,2,0)&amp;" "&amp;YEAR($J2309)</f>
        <v>Jan 1900</v>
      </c>
      <c r="N2309" s="34" t="str">
        <f t="shared" si="216"/>
        <v>1/1/9999</v>
      </c>
      <c r="O2309" s="8" t="str">
        <f>IF(ISERROR(VLOOKUP($I2309,Lookup!$H$2:$I$11,2,0)),"",VLOOKUP($I2309,Lookup!$H$2:$I$11,2,0))</f>
        <v/>
      </c>
      <c r="P2309" s="8">
        <f>COUNTIF(J$4:J2309,J2309)</f>
        <v>0</v>
      </c>
      <c r="Q2309" s="8">
        <f>COUNTIF(K$4:K2309,K2309)</f>
        <v>1</v>
      </c>
    </row>
    <row r="2310" spans="1:17" x14ac:dyDescent="0.25">
      <c r="A2310" s="35">
        <f t="shared" si="217"/>
        <v>0</v>
      </c>
      <c r="B2310" s="8">
        <f t="shared" si="218"/>
        <v>0</v>
      </c>
      <c r="C2310" s="8">
        <f t="shared" si="219"/>
        <v>0</v>
      </c>
      <c r="D2310" s="38">
        <f t="shared" si="220"/>
        <v>1</v>
      </c>
      <c r="E2310" s="39">
        <f t="shared" si="221"/>
        <v>0</v>
      </c>
      <c r="M2310" s="8" t="str">
        <f>VLOOKUP(MONTH($J2310),Lookup!$A$2:$B$13,2,0)&amp;" "&amp;YEAR($J2310)</f>
        <v>Jan 1900</v>
      </c>
      <c r="N2310" s="34" t="str">
        <f t="shared" si="216"/>
        <v>1/1/9999</v>
      </c>
      <c r="O2310" s="8" t="str">
        <f>IF(ISERROR(VLOOKUP($I2310,Lookup!$H$2:$I$11,2,0)),"",VLOOKUP($I2310,Lookup!$H$2:$I$11,2,0))</f>
        <v/>
      </c>
      <c r="P2310" s="8">
        <f>COUNTIF(J$4:J2310,J2310)</f>
        <v>0</v>
      </c>
      <c r="Q2310" s="8">
        <f>COUNTIF(K$4:K2310,K2310)</f>
        <v>1</v>
      </c>
    </row>
    <row r="2311" spans="1:17" x14ac:dyDescent="0.25">
      <c r="A2311" s="35">
        <f t="shared" si="217"/>
        <v>0</v>
      </c>
      <c r="B2311" s="8">
        <f t="shared" si="218"/>
        <v>0</v>
      </c>
      <c r="C2311" s="8">
        <f t="shared" si="219"/>
        <v>0</v>
      </c>
      <c r="D2311" s="38">
        <f t="shared" si="220"/>
        <v>1</v>
      </c>
      <c r="E2311" s="39">
        <f t="shared" si="221"/>
        <v>0</v>
      </c>
      <c r="M2311" s="8" t="str">
        <f>VLOOKUP(MONTH($J2311),Lookup!$A$2:$B$13,2,0)&amp;" "&amp;YEAR($J2311)</f>
        <v>Jan 1900</v>
      </c>
      <c r="N2311" s="34" t="str">
        <f t="shared" si="216"/>
        <v>1/1/9999</v>
      </c>
      <c r="O2311" s="8" t="str">
        <f>IF(ISERROR(VLOOKUP($I2311,Lookup!$H$2:$I$11,2,0)),"",VLOOKUP($I2311,Lookup!$H$2:$I$11,2,0))</f>
        <v/>
      </c>
      <c r="P2311" s="8">
        <f>COUNTIF(J$4:J2311,J2311)</f>
        <v>0</v>
      </c>
      <c r="Q2311" s="8">
        <f>COUNTIF(K$4:K2311,K2311)</f>
        <v>1</v>
      </c>
    </row>
    <row r="2312" spans="1:17" x14ac:dyDescent="0.25">
      <c r="A2312" s="35">
        <f t="shared" si="217"/>
        <v>0</v>
      </c>
      <c r="B2312" s="8">
        <f t="shared" si="218"/>
        <v>0</v>
      </c>
      <c r="C2312" s="8">
        <f t="shared" si="219"/>
        <v>0</v>
      </c>
      <c r="D2312" s="38">
        <f t="shared" si="220"/>
        <v>1</v>
      </c>
      <c r="E2312" s="39">
        <f t="shared" si="221"/>
        <v>0</v>
      </c>
      <c r="M2312" s="8" t="str">
        <f>VLOOKUP(MONTH($J2312),Lookup!$A$2:$B$13,2,0)&amp;" "&amp;YEAR($J2312)</f>
        <v>Jan 1900</v>
      </c>
      <c r="N2312" s="34" t="str">
        <f t="shared" si="216"/>
        <v>1/1/9999</v>
      </c>
      <c r="O2312" s="8" t="str">
        <f>IF(ISERROR(VLOOKUP($I2312,Lookup!$H$2:$I$11,2,0)),"",VLOOKUP($I2312,Lookup!$H$2:$I$11,2,0))</f>
        <v/>
      </c>
      <c r="P2312" s="8">
        <f>COUNTIF(J$4:J2312,J2312)</f>
        <v>0</v>
      </c>
      <c r="Q2312" s="8">
        <f>COUNTIF(K$4:K2312,K2312)</f>
        <v>1</v>
      </c>
    </row>
    <row r="2313" spans="1:17" x14ac:dyDescent="0.25">
      <c r="A2313" s="35">
        <f t="shared" si="217"/>
        <v>0</v>
      </c>
      <c r="B2313" s="8">
        <f t="shared" si="218"/>
        <v>0</v>
      </c>
      <c r="C2313" s="8">
        <f t="shared" si="219"/>
        <v>0</v>
      </c>
      <c r="D2313" s="38">
        <f t="shared" si="220"/>
        <v>1</v>
      </c>
      <c r="E2313" s="39">
        <f t="shared" si="221"/>
        <v>0</v>
      </c>
      <c r="M2313" s="8" t="str">
        <f>VLOOKUP(MONTH($J2313),Lookup!$A$2:$B$13,2,0)&amp;" "&amp;YEAR($J2313)</f>
        <v>Jan 1900</v>
      </c>
      <c r="N2313" s="34" t="str">
        <f t="shared" si="216"/>
        <v>1/1/9999</v>
      </c>
      <c r="O2313" s="8" t="str">
        <f>IF(ISERROR(VLOOKUP($I2313,Lookup!$H$2:$I$11,2,0)),"",VLOOKUP($I2313,Lookup!$H$2:$I$11,2,0))</f>
        <v/>
      </c>
      <c r="P2313" s="8">
        <f>COUNTIF(J$4:J2313,J2313)</f>
        <v>0</v>
      </c>
      <c r="Q2313" s="8">
        <f>COUNTIF(K$4:K2313,K2313)</f>
        <v>1</v>
      </c>
    </row>
    <row r="2314" spans="1:17" x14ac:dyDescent="0.25">
      <c r="A2314" s="35">
        <f t="shared" si="217"/>
        <v>0</v>
      </c>
      <c r="B2314" s="8">
        <f t="shared" si="218"/>
        <v>0</v>
      </c>
      <c r="C2314" s="8">
        <f t="shared" si="219"/>
        <v>0</v>
      </c>
      <c r="D2314" s="38">
        <f t="shared" si="220"/>
        <v>1</v>
      </c>
      <c r="E2314" s="39">
        <f t="shared" si="221"/>
        <v>0</v>
      </c>
      <c r="M2314" s="8" t="str">
        <f>VLOOKUP(MONTH($J2314),Lookup!$A$2:$B$13,2,0)&amp;" "&amp;YEAR($J2314)</f>
        <v>Jan 1900</v>
      </c>
      <c r="N2314" s="34" t="str">
        <f t="shared" si="216"/>
        <v>1/1/9999</v>
      </c>
      <c r="O2314" s="8" t="str">
        <f>IF(ISERROR(VLOOKUP($I2314,Lookup!$H$2:$I$11,2,0)),"",VLOOKUP($I2314,Lookup!$H$2:$I$11,2,0))</f>
        <v/>
      </c>
      <c r="P2314" s="8">
        <f>COUNTIF(J$4:J2314,J2314)</f>
        <v>0</v>
      </c>
      <c r="Q2314" s="8">
        <f>COUNTIF(K$4:K2314,K2314)</f>
        <v>1</v>
      </c>
    </row>
    <row r="2315" spans="1:17" x14ac:dyDescent="0.25">
      <c r="A2315" s="35">
        <f t="shared" si="217"/>
        <v>0</v>
      </c>
      <c r="B2315" s="8">
        <f t="shared" si="218"/>
        <v>0</v>
      </c>
      <c r="C2315" s="8">
        <f t="shared" si="219"/>
        <v>0</v>
      </c>
      <c r="D2315" s="38">
        <f t="shared" si="220"/>
        <v>1</v>
      </c>
      <c r="E2315" s="39">
        <f t="shared" si="221"/>
        <v>0</v>
      </c>
      <c r="M2315" s="8" t="str">
        <f>VLOOKUP(MONTH($J2315),Lookup!$A$2:$B$13,2,0)&amp;" "&amp;YEAR($J2315)</f>
        <v>Jan 1900</v>
      </c>
      <c r="N2315" s="34" t="str">
        <f t="shared" si="216"/>
        <v>1/1/9999</v>
      </c>
      <c r="O2315" s="8" t="str">
        <f>IF(ISERROR(VLOOKUP($I2315,Lookup!$H$2:$I$11,2,0)),"",VLOOKUP($I2315,Lookup!$H$2:$I$11,2,0))</f>
        <v/>
      </c>
      <c r="P2315" s="8">
        <f>COUNTIF(J$4:J2315,J2315)</f>
        <v>0</v>
      </c>
      <c r="Q2315" s="8">
        <f>COUNTIF(K$4:K2315,K2315)</f>
        <v>1</v>
      </c>
    </row>
    <row r="2316" spans="1:17" x14ac:dyDescent="0.25">
      <c r="A2316" s="35">
        <f t="shared" si="217"/>
        <v>0</v>
      </c>
      <c r="B2316" s="8">
        <f t="shared" si="218"/>
        <v>0</v>
      </c>
      <c r="C2316" s="8">
        <f t="shared" si="219"/>
        <v>0</v>
      </c>
      <c r="D2316" s="38">
        <f t="shared" si="220"/>
        <v>1</v>
      </c>
      <c r="E2316" s="39">
        <f t="shared" si="221"/>
        <v>0</v>
      </c>
      <c r="M2316" s="8" t="str">
        <f>VLOOKUP(MONTH($J2316),Lookup!$A$2:$B$13,2,0)&amp;" "&amp;YEAR($J2316)</f>
        <v>Jan 1900</v>
      </c>
      <c r="N2316" s="34" t="str">
        <f t="shared" si="216"/>
        <v>1/1/9999</v>
      </c>
      <c r="O2316" s="8" t="str">
        <f>IF(ISERROR(VLOOKUP($I2316,Lookup!$H$2:$I$11,2,0)),"",VLOOKUP($I2316,Lookup!$H$2:$I$11,2,0))</f>
        <v/>
      </c>
      <c r="P2316" s="8">
        <f>COUNTIF(J$4:J2316,J2316)</f>
        <v>0</v>
      </c>
      <c r="Q2316" s="8">
        <f>COUNTIF(K$4:K2316,K2316)</f>
        <v>1</v>
      </c>
    </row>
    <row r="2317" spans="1:17" x14ac:dyDescent="0.25">
      <c r="A2317" s="35">
        <f t="shared" si="217"/>
        <v>0</v>
      </c>
      <c r="B2317" s="8">
        <f t="shared" si="218"/>
        <v>0</v>
      </c>
      <c r="C2317" s="8">
        <f t="shared" si="219"/>
        <v>0</v>
      </c>
      <c r="D2317" s="38">
        <f t="shared" si="220"/>
        <v>1</v>
      </c>
      <c r="E2317" s="39">
        <f t="shared" si="221"/>
        <v>0</v>
      </c>
      <c r="M2317" s="8" t="str">
        <f>VLOOKUP(MONTH($J2317),Lookup!$A$2:$B$13,2,0)&amp;" "&amp;YEAR($J2317)</f>
        <v>Jan 1900</v>
      </c>
      <c r="N2317" s="34" t="str">
        <f t="shared" si="216"/>
        <v>1/1/9999</v>
      </c>
      <c r="O2317" s="8" t="str">
        <f>IF(ISERROR(VLOOKUP($I2317,Lookup!$H$2:$I$11,2,0)),"",VLOOKUP($I2317,Lookup!$H$2:$I$11,2,0))</f>
        <v/>
      </c>
      <c r="P2317" s="8">
        <f>COUNTIF(J$4:J2317,J2317)</f>
        <v>0</v>
      </c>
      <c r="Q2317" s="8">
        <f>COUNTIF(K$4:K2317,K2317)</f>
        <v>1</v>
      </c>
    </row>
    <row r="2318" spans="1:17" x14ac:dyDescent="0.25">
      <c r="A2318" s="35">
        <f t="shared" si="217"/>
        <v>0</v>
      </c>
      <c r="B2318" s="8">
        <f t="shared" si="218"/>
        <v>0</v>
      </c>
      <c r="C2318" s="8">
        <f t="shared" si="219"/>
        <v>0</v>
      </c>
      <c r="D2318" s="38">
        <f t="shared" si="220"/>
        <v>1</v>
      </c>
      <c r="E2318" s="39">
        <f t="shared" si="221"/>
        <v>0</v>
      </c>
      <c r="M2318" s="8" t="str">
        <f>VLOOKUP(MONTH($J2318),Lookup!$A$2:$B$13,2,0)&amp;" "&amp;YEAR($J2318)</f>
        <v>Jan 1900</v>
      </c>
      <c r="N2318" s="34" t="str">
        <f t="shared" si="216"/>
        <v>1/1/9999</v>
      </c>
      <c r="O2318" s="8" t="str">
        <f>IF(ISERROR(VLOOKUP($I2318,Lookup!$H$2:$I$11,2,0)),"",VLOOKUP($I2318,Lookup!$H$2:$I$11,2,0))</f>
        <v/>
      </c>
      <c r="P2318" s="8">
        <f>COUNTIF(J$4:J2318,J2318)</f>
        <v>0</v>
      </c>
      <c r="Q2318" s="8">
        <f>COUNTIF(K$4:K2318,K2318)</f>
        <v>1</v>
      </c>
    </row>
    <row r="2319" spans="1:17" x14ac:dyDescent="0.25">
      <c r="A2319" s="35">
        <f t="shared" si="217"/>
        <v>0</v>
      </c>
      <c r="B2319" s="8">
        <f t="shared" si="218"/>
        <v>0</v>
      </c>
      <c r="C2319" s="8">
        <f t="shared" si="219"/>
        <v>0</v>
      </c>
      <c r="D2319" s="38">
        <f t="shared" si="220"/>
        <v>1</v>
      </c>
      <c r="E2319" s="39">
        <f t="shared" si="221"/>
        <v>0</v>
      </c>
      <c r="M2319" s="8" t="str">
        <f>VLOOKUP(MONTH($J2319),Lookup!$A$2:$B$13,2,0)&amp;" "&amp;YEAR($J2319)</f>
        <v>Jan 1900</v>
      </c>
      <c r="N2319" s="34" t="str">
        <f t="shared" si="216"/>
        <v>1/1/9999</v>
      </c>
      <c r="O2319" s="8" t="str">
        <f>IF(ISERROR(VLOOKUP($I2319,Lookup!$H$2:$I$11,2,0)),"",VLOOKUP($I2319,Lookup!$H$2:$I$11,2,0))</f>
        <v/>
      </c>
      <c r="P2319" s="8">
        <f>COUNTIF(J$4:J2319,J2319)</f>
        <v>0</v>
      </c>
      <c r="Q2319" s="8">
        <f>COUNTIF(K$4:K2319,K2319)</f>
        <v>1</v>
      </c>
    </row>
    <row r="2320" spans="1:17" x14ac:dyDescent="0.25">
      <c r="A2320" s="35">
        <f t="shared" si="217"/>
        <v>0</v>
      </c>
      <c r="B2320" s="8">
        <f t="shared" si="218"/>
        <v>0</v>
      </c>
      <c r="C2320" s="8">
        <f t="shared" si="219"/>
        <v>0</v>
      </c>
      <c r="D2320" s="38">
        <f t="shared" si="220"/>
        <v>1</v>
      </c>
      <c r="E2320" s="39">
        <f t="shared" si="221"/>
        <v>0</v>
      </c>
      <c r="M2320" s="8" t="str">
        <f>VLOOKUP(MONTH($J2320),Lookup!$A$2:$B$13,2,0)&amp;" "&amp;YEAR($J2320)</f>
        <v>Jan 1900</v>
      </c>
      <c r="N2320" s="34" t="str">
        <f t="shared" si="216"/>
        <v>1/1/9999</v>
      </c>
      <c r="O2320" s="8" t="str">
        <f>IF(ISERROR(VLOOKUP($I2320,Lookup!$H$2:$I$11,2,0)),"",VLOOKUP($I2320,Lookup!$H$2:$I$11,2,0))</f>
        <v/>
      </c>
      <c r="P2320" s="8">
        <f>COUNTIF(J$4:J2320,J2320)</f>
        <v>0</v>
      </c>
      <c r="Q2320" s="8">
        <f>COUNTIF(K$4:K2320,K2320)</f>
        <v>1</v>
      </c>
    </row>
    <row r="2321" spans="1:17" x14ac:dyDescent="0.25">
      <c r="A2321" s="35">
        <f t="shared" si="217"/>
        <v>0</v>
      </c>
      <c r="B2321" s="8">
        <f t="shared" si="218"/>
        <v>0</v>
      </c>
      <c r="C2321" s="8">
        <f t="shared" si="219"/>
        <v>0</v>
      </c>
      <c r="D2321" s="38">
        <f t="shared" si="220"/>
        <v>1</v>
      </c>
      <c r="E2321" s="39">
        <f t="shared" si="221"/>
        <v>0</v>
      </c>
      <c r="M2321" s="8" t="str">
        <f>VLOOKUP(MONTH($J2321),Lookup!$A$2:$B$13,2,0)&amp;" "&amp;YEAR($J2321)</f>
        <v>Jan 1900</v>
      </c>
      <c r="N2321" s="34" t="str">
        <f t="shared" si="216"/>
        <v>1/1/9999</v>
      </c>
      <c r="O2321" s="8" t="str">
        <f>IF(ISERROR(VLOOKUP($I2321,Lookup!$H$2:$I$11,2,0)),"",VLOOKUP($I2321,Lookup!$H$2:$I$11,2,0))</f>
        <v/>
      </c>
      <c r="P2321" s="8">
        <f>COUNTIF(J$4:J2321,J2321)</f>
        <v>0</v>
      </c>
      <c r="Q2321" s="8">
        <f>COUNTIF(K$4:K2321,K2321)</f>
        <v>1</v>
      </c>
    </row>
    <row r="2322" spans="1:17" x14ac:dyDescent="0.25">
      <c r="A2322" s="35">
        <f t="shared" si="217"/>
        <v>0</v>
      </c>
      <c r="B2322" s="8">
        <f t="shared" si="218"/>
        <v>0</v>
      </c>
      <c r="C2322" s="8">
        <f t="shared" si="219"/>
        <v>0</v>
      </c>
      <c r="D2322" s="38">
        <f t="shared" si="220"/>
        <v>1</v>
      </c>
      <c r="E2322" s="39">
        <f t="shared" si="221"/>
        <v>0</v>
      </c>
      <c r="M2322" s="8" t="str">
        <f>VLOOKUP(MONTH($J2322),Lookup!$A$2:$B$13,2,0)&amp;" "&amp;YEAR($J2322)</f>
        <v>Jan 1900</v>
      </c>
      <c r="N2322" s="34" t="str">
        <f t="shared" si="216"/>
        <v>1/1/9999</v>
      </c>
      <c r="O2322" s="8" t="str">
        <f>IF(ISERROR(VLOOKUP($I2322,Lookup!$H$2:$I$11,2,0)),"",VLOOKUP($I2322,Lookup!$H$2:$I$11,2,0))</f>
        <v/>
      </c>
      <c r="P2322" s="8">
        <f>COUNTIF(J$4:J2322,J2322)</f>
        <v>0</v>
      </c>
      <c r="Q2322" s="8">
        <f>COUNTIF(K$4:K2322,K2322)</f>
        <v>1</v>
      </c>
    </row>
    <row r="2323" spans="1:17" x14ac:dyDescent="0.25">
      <c r="A2323" s="35">
        <f t="shared" si="217"/>
        <v>0</v>
      </c>
      <c r="B2323" s="8">
        <f t="shared" si="218"/>
        <v>0</v>
      </c>
      <c r="C2323" s="8">
        <f t="shared" si="219"/>
        <v>0</v>
      </c>
      <c r="D2323" s="38">
        <f t="shared" si="220"/>
        <v>1</v>
      </c>
      <c r="E2323" s="39">
        <f t="shared" si="221"/>
        <v>0</v>
      </c>
      <c r="M2323" s="8" t="str">
        <f>VLOOKUP(MONTH($J2323),Lookup!$A$2:$B$13,2,0)&amp;" "&amp;YEAR($J2323)</f>
        <v>Jan 1900</v>
      </c>
      <c r="N2323" s="34" t="str">
        <f t="shared" si="216"/>
        <v>1/1/9999</v>
      </c>
      <c r="O2323" s="8" t="str">
        <f>IF(ISERROR(VLOOKUP($I2323,Lookup!$H$2:$I$11,2,0)),"",VLOOKUP($I2323,Lookup!$H$2:$I$11,2,0))</f>
        <v/>
      </c>
      <c r="P2323" s="8">
        <f>COUNTIF(J$4:J2323,J2323)</f>
        <v>0</v>
      </c>
      <c r="Q2323" s="8">
        <f>COUNTIF(K$4:K2323,K2323)</f>
        <v>1</v>
      </c>
    </row>
    <row r="2324" spans="1:17" x14ac:dyDescent="0.25">
      <c r="A2324" s="35">
        <f t="shared" si="217"/>
        <v>0</v>
      </c>
      <c r="B2324" s="8">
        <f t="shared" si="218"/>
        <v>0</v>
      </c>
      <c r="C2324" s="8">
        <f t="shared" si="219"/>
        <v>0</v>
      </c>
      <c r="D2324" s="38">
        <f t="shared" si="220"/>
        <v>1</v>
      </c>
      <c r="E2324" s="39">
        <f t="shared" si="221"/>
        <v>0</v>
      </c>
      <c r="M2324" s="8" t="str">
        <f>VLOOKUP(MONTH($J2324),Lookup!$A$2:$B$13,2,0)&amp;" "&amp;YEAR($J2324)</f>
        <v>Jan 1900</v>
      </c>
      <c r="N2324" s="34" t="str">
        <f t="shared" si="216"/>
        <v>1/1/9999</v>
      </c>
      <c r="O2324" s="8" t="str">
        <f>IF(ISERROR(VLOOKUP($I2324,Lookup!$H$2:$I$11,2,0)),"",VLOOKUP($I2324,Lookup!$H$2:$I$11,2,0))</f>
        <v/>
      </c>
      <c r="P2324" s="8">
        <f>COUNTIF(J$4:J2324,J2324)</f>
        <v>0</v>
      </c>
      <c r="Q2324" s="8">
        <f>COUNTIF(K$4:K2324,K2324)</f>
        <v>1</v>
      </c>
    </row>
    <row r="2325" spans="1:17" x14ac:dyDescent="0.25">
      <c r="A2325" s="35">
        <f t="shared" si="217"/>
        <v>0</v>
      </c>
      <c r="B2325" s="8">
        <f t="shared" si="218"/>
        <v>0</v>
      </c>
      <c r="C2325" s="8">
        <f t="shared" si="219"/>
        <v>0</v>
      </c>
      <c r="D2325" s="38">
        <f t="shared" si="220"/>
        <v>1</v>
      </c>
      <c r="E2325" s="39">
        <f t="shared" si="221"/>
        <v>0</v>
      </c>
      <c r="M2325" s="8" t="str">
        <f>VLOOKUP(MONTH($J2325),Lookup!$A$2:$B$13,2,0)&amp;" "&amp;YEAR($J2325)</f>
        <v>Jan 1900</v>
      </c>
      <c r="N2325" s="34" t="str">
        <f t="shared" si="216"/>
        <v>1/1/9999</v>
      </c>
      <c r="O2325" s="8" t="str">
        <f>IF(ISERROR(VLOOKUP($I2325,Lookup!$H$2:$I$11,2,0)),"",VLOOKUP($I2325,Lookup!$H$2:$I$11,2,0))</f>
        <v/>
      </c>
      <c r="P2325" s="8">
        <f>COUNTIF(J$4:J2325,J2325)</f>
        <v>0</v>
      </c>
      <c r="Q2325" s="8">
        <f>COUNTIF(K$4:K2325,K2325)</f>
        <v>1</v>
      </c>
    </row>
    <row r="2326" spans="1:17" x14ac:dyDescent="0.25">
      <c r="A2326" s="35">
        <f t="shared" si="217"/>
        <v>0</v>
      </c>
      <c r="B2326" s="8">
        <f t="shared" si="218"/>
        <v>0</v>
      </c>
      <c r="C2326" s="8">
        <f t="shared" si="219"/>
        <v>0</v>
      </c>
      <c r="D2326" s="38">
        <f t="shared" si="220"/>
        <v>1</v>
      </c>
      <c r="E2326" s="39">
        <f t="shared" si="221"/>
        <v>0</v>
      </c>
      <c r="M2326" s="8" t="str">
        <f>VLOOKUP(MONTH($J2326),Lookup!$A$2:$B$13,2,0)&amp;" "&amp;YEAR($J2326)</f>
        <v>Jan 1900</v>
      </c>
      <c r="N2326" s="34" t="str">
        <f t="shared" si="216"/>
        <v>1/1/9999</v>
      </c>
      <c r="O2326" s="8" t="str">
        <f>IF(ISERROR(VLOOKUP($I2326,Lookup!$H$2:$I$11,2,0)),"",VLOOKUP($I2326,Lookup!$H$2:$I$11,2,0))</f>
        <v/>
      </c>
      <c r="P2326" s="8">
        <f>COUNTIF(J$4:J2326,J2326)</f>
        <v>0</v>
      </c>
      <c r="Q2326" s="8">
        <f>COUNTIF(K$4:K2326,K2326)</f>
        <v>1</v>
      </c>
    </row>
    <row r="2327" spans="1:17" x14ac:dyDescent="0.25">
      <c r="A2327" s="35">
        <f t="shared" si="217"/>
        <v>0</v>
      </c>
      <c r="B2327" s="8">
        <f t="shared" si="218"/>
        <v>0</v>
      </c>
      <c r="C2327" s="8">
        <f t="shared" si="219"/>
        <v>0</v>
      </c>
      <c r="D2327" s="38">
        <f t="shared" si="220"/>
        <v>1</v>
      </c>
      <c r="E2327" s="39">
        <f t="shared" si="221"/>
        <v>0</v>
      </c>
      <c r="M2327" s="8" t="str">
        <f>VLOOKUP(MONTH($J2327),Lookup!$A$2:$B$13,2,0)&amp;" "&amp;YEAR($J2327)</f>
        <v>Jan 1900</v>
      </c>
      <c r="N2327" s="34" t="str">
        <f t="shared" si="216"/>
        <v>1/1/9999</v>
      </c>
      <c r="O2327" s="8" t="str">
        <f>IF(ISERROR(VLOOKUP($I2327,Lookup!$H$2:$I$11,2,0)),"",VLOOKUP($I2327,Lookup!$H$2:$I$11,2,0))</f>
        <v/>
      </c>
      <c r="P2327" s="8">
        <f>COUNTIF(J$4:J2327,J2327)</f>
        <v>0</v>
      </c>
      <c r="Q2327" s="8">
        <f>COUNTIF(K$4:K2327,K2327)</f>
        <v>1</v>
      </c>
    </row>
    <row r="2328" spans="1:17" x14ac:dyDescent="0.25">
      <c r="A2328" s="35">
        <f t="shared" si="217"/>
        <v>0</v>
      </c>
      <c r="B2328" s="8">
        <f t="shared" si="218"/>
        <v>0</v>
      </c>
      <c r="C2328" s="8">
        <f t="shared" si="219"/>
        <v>0</v>
      </c>
      <c r="D2328" s="38">
        <f t="shared" si="220"/>
        <v>1</v>
      </c>
      <c r="E2328" s="39">
        <f t="shared" si="221"/>
        <v>0</v>
      </c>
      <c r="M2328" s="8" t="str">
        <f>VLOOKUP(MONTH($J2328),Lookup!$A$2:$B$13,2,0)&amp;" "&amp;YEAR($J2328)</f>
        <v>Jan 1900</v>
      </c>
      <c r="N2328" s="34" t="str">
        <f t="shared" si="216"/>
        <v>1/1/9999</v>
      </c>
      <c r="O2328" s="8" t="str">
        <f>IF(ISERROR(VLOOKUP($I2328,Lookup!$H$2:$I$11,2,0)),"",VLOOKUP($I2328,Lookup!$H$2:$I$11,2,0))</f>
        <v/>
      </c>
      <c r="P2328" s="8">
        <f>COUNTIF(J$4:J2328,J2328)</f>
        <v>0</v>
      </c>
      <c r="Q2328" s="8">
        <f>COUNTIF(K$4:K2328,K2328)</f>
        <v>1</v>
      </c>
    </row>
    <row r="2329" spans="1:17" x14ac:dyDescent="0.25">
      <c r="A2329" s="35">
        <f t="shared" si="217"/>
        <v>0</v>
      </c>
      <c r="B2329" s="8">
        <f t="shared" si="218"/>
        <v>0</v>
      </c>
      <c r="C2329" s="8">
        <f t="shared" si="219"/>
        <v>0</v>
      </c>
      <c r="D2329" s="38">
        <f t="shared" si="220"/>
        <v>1</v>
      </c>
      <c r="E2329" s="39">
        <f t="shared" si="221"/>
        <v>0</v>
      </c>
      <c r="M2329" s="8" t="str">
        <f>VLOOKUP(MONTH($J2329),Lookup!$A$2:$B$13,2,0)&amp;" "&amp;YEAR($J2329)</f>
        <v>Jan 1900</v>
      </c>
      <c r="N2329" s="34" t="str">
        <f t="shared" si="216"/>
        <v>1/1/9999</v>
      </c>
      <c r="O2329" s="8" t="str">
        <f>IF(ISERROR(VLOOKUP($I2329,Lookup!$H$2:$I$11,2,0)),"",VLOOKUP($I2329,Lookup!$H$2:$I$11,2,0))</f>
        <v/>
      </c>
      <c r="P2329" s="8">
        <f>COUNTIF(J$4:J2329,J2329)</f>
        <v>0</v>
      </c>
      <c r="Q2329" s="8">
        <f>COUNTIF(K$4:K2329,K2329)</f>
        <v>1</v>
      </c>
    </row>
    <row r="2330" spans="1:17" x14ac:dyDescent="0.25">
      <c r="A2330" s="35">
        <f t="shared" si="217"/>
        <v>0</v>
      </c>
      <c r="B2330" s="8">
        <f t="shared" si="218"/>
        <v>0</v>
      </c>
      <c r="C2330" s="8">
        <f t="shared" si="219"/>
        <v>0</v>
      </c>
      <c r="D2330" s="38">
        <f t="shared" si="220"/>
        <v>1</v>
      </c>
      <c r="E2330" s="39">
        <f t="shared" si="221"/>
        <v>0</v>
      </c>
      <c r="M2330" s="8" t="str">
        <f>VLOOKUP(MONTH($J2330),Lookup!$A$2:$B$13,2,0)&amp;" "&amp;YEAR($J2330)</f>
        <v>Jan 1900</v>
      </c>
      <c r="N2330" s="34" t="str">
        <f t="shared" si="216"/>
        <v>1/1/9999</v>
      </c>
      <c r="O2330" s="8" t="str">
        <f>IF(ISERROR(VLOOKUP($I2330,Lookup!$H$2:$I$11,2,0)),"",VLOOKUP($I2330,Lookup!$H$2:$I$11,2,0))</f>
        <v/>
      </c>
      <c r="P2330" s="8">
        <f>COUNTIF(J$4:J2330,J2330)</f>
        <v>0</v>
      </c>
      <c r="Q2330" s="8">
        <f>COUNTIF(K$4:K2330,K2330)</f>
        <v>1</v>
      </c>
    </row>
    <row r="2331" spans="1:17" x14ac:dyDescent="0.25">
      <c r="A2331" s="35">
        <f t="shared" si="217"/>
        <v>0</v>
      </c>
      <c r="B2331" s="8">
        <f t="shared" si="218"/>
        <v>0</v>
      </c>
      <c r="C2331" s="8">
        <f t="shared" si="219"/>
        <v>0</v>
      </c>
      <c r="D2331" s="38">
        <f t="shared" si="220"/>
        <v>1</v>
      </c>
      <c r="E2331" s="39">
        <f t="shared" si="221"/>
        <v>0</v>
      </c>
      <c r="M2331" s="8" t="str">
        <f>VLOOKUP(MONTH($J2331),Lookup!$A$2:$B$13,2,0)&amp;" "&amp;YEAR($J2331)</f>
        <v>Jan 1900</v>
      </c>
      <c r="N2331" s="34" t="str">
        <f t="shared" si="216"/>
        <v>1/1/9999</v>
      </c>
      <c r="O2331" s="8" t="str">
        <f>IF(ISERROR(VLOOKUP($I2331,Lookup!$H$2:$I$11,2,0)),"",VLOOKUP($I2331,Lookup!$H$2:$I$11,2,0))</f>
        <v/>
      </c>
      <c r="P2331" s="8">
        <f>COUNTIF(J$4:J2331,J2331)</f>
        <v>0</v>
      </c>
      <c r="Q2331" s="8">
        <f>COUNTIF(K$4:K2331,K2331)</f>
        <v>1</v>
      </c>
    </row>
    <row r="2332" spans="1:17" x14ac:dyDescent="0.25">
      <c r="A2332" s="35">
        <f t="shared" si="217"/>
        <v>0</v>
      </c>
      <c r="B2332" s="8">
        <f t="shared" si="218"/>
        <v>0</v>
      </c>
      <c r="C2332" s="8">
        <f t="shared" si="219"/>
        <v>0</v>
      </c>
      <c r="D2332" s="38">
        <f t="shared" si="220"/>
        <v>1</v>
      </c>
      <c r="E2332" s="39">
        <f t="shared" si="221"/>
        <v>0</v>
      </c>
      <c r="M2332" s="8" t="str">
        <f>VLOOKUP(MONTH($J2332),Lookup!$A$2:$B$13,2,0)&amp;" "&amp;YEAR($J2332)</f>
        <v>Jan 1900</v>
      </c>
      <c r="N2332" s="34" t="str">
        <f t="shared" si="216"/>
        <v>1/1/9999</v>
      </c>
      <c r="O2332" s="8" t="str">
        <f>IF(ISERROR(VLOOKUP($I2332,Lookup!$H$2:$I$11,2,0)),"",VLOOKUP($I2332,Lookup!$H$2:$I$11,2,0))</f>
        <v/>
      </c>
      <c r="P2332" s="8">
        <f>COUNTIF(J$4:J2332,J2332)</f>
        <v>0</v>
      </c>
      <c r="Q2332" s="8">
        <f>COUNTIF(K$4:K2332,K2332)</f>
        <v>1</v>
      </c>
    </row>
    <row r="2333" spans="1:17" x14ac:dyDescent="0.25">
      <c r="A2333" s="35">
        <f t="shared" si="217"/>
        <v>0</v>
      </c>
      <c r="B2333" s="8">
        <f t="shared" si="218"/>
        <v>0</v>
      </c>
      <c r="C2333" s="8">
        <f t="shared" si="219"/>
        <v>0</v>
      </c>
      <c r="D2333" s="38">
        <f t="shared" si="220"/>
        <v>1</v>
      </c>
      <c r="E2333" s="39">
        <f t="shared" si="221"/>
        <v>0</v>
      </c>
      <c r="M2333" s="8" t="str">
        <f>VLOOKUP(MONTH($J2333),Lookup!$A$2:$B$13,2,0)&amp;" "&amp;YEAR($J2333)</f>
        <v>Jan 1900</v>
      </c>
      <c r="N2333" s="34" t="str">
        <f t="shared" si="216"/>
        <v>1/1/9999</v>
      </c>
      <c r="O2333" s="8" t="str">
        <f>IF(ISERROR(VLOOKUP($I2333,Lookup!$H$2:$I$11,2,0)),"",VLOOKUP($I2333,Lookup!$H$2:$I$11,2,0))</f>
        <v/>
      </c>
      <c r="P2333" s="8">
        <f>COUNTIF(J$4:J2333,J2333)</f>
        <v>0</v>
      </c>
      <c r="Q2333" s="8">
        <f>COUNTIF(K$4:K2333,K2333)</f>
        <v>1</v>
      </c>
    </row>
    <row r="2334" spans="1:17" x14ac:dyDescent="0.25">
      <c r="A2334" s="35">
        <f t="shared" si="217"/>
        <v>0</v>
      </c>
      <c r="B2334" s="8">
        <f t="shared" si="218"/>
        <v>0</v>
      </c>
      <c r="C2334" s="8">
        <f t="shared" si="219"/>
        <v>0</v>
      </c>
      <c r="D2334" s="38">
        <f t="shared" si="220"/>
        <v>1</v>
      </c>
      <c r="E2334" s="39">
        <f t="shared" si="221"/>
        <v>0</v>
      </c>
      <c r="M2334" s="8" t="str">
        <f>VLOOKUP(MONTH($J2334),Lookup!$A$2:$B$13,2,0)&amp;" "&amp;YEAR($J2334)</f>
        <v>Jan 1900</v>
      </c>
      <c r="N2334" s="34" t="str">
        <f t="shared" si="216"/>
        <v>1/1/9999</v>
      </c>
      <c r="O2334" s="8" t="str">
        <f>IF(ISERROR(VLOOKUP($I2334,Lookup!$H$2:$I$11,2,0)),"",VLOOKUP($I2334,Lookup!$H$2:$I$11,2,0))</f>
        <v/>
      </c>
      <c r="P2334" s="8">
        <f>COUNTIF(J$4:J2334,J2334)</f>
        <v>0</v>
      </c>
      <c r="Q2334" s="8">
        <f>COUNTIF(K$4:K2334,K2334)</f>
        <v>1</v>
      </c>
    </row>
    <row r="2335" spans="1:17" x14ac:dyDescent="0.25">
      <c r="A2335" s="35">
        <f t="shared" si="217"/>
        <v>0</v>
      </c>
      <c r="B2335" s="8">
        <f t="shared" si="218"/>
        <v>0</v>
      </c>
      <c r="C2335" s="8">
        <f t="shared" si="219"/>
        <v>0</v>
      </c>
      <c r="D2335" s="38">
        <f t="shared" si="220"/>
        <v>1</v>
      </c>
      <c r="E2335" s="39">
        <f t="shared" si="221"/>
        <v>0</v>
      </c>
      <c r="M2335" s="8" t="str">
        <f>VLOOKUP(MONTH($J2335),Lookup!$A$2:$B$13,2,0)&amp;" "&amp;YEAR($J2335)</f>
        <v>Jan 1900</v>
      </c>
      <c r="N2335" s="34" t="str">
        <f t="shared" si="216"/>
        <v>1/1/9999</v>
      </c>
      <c r="O2335" s="8" t="str">
        <f>IF(ISERROR(VLOOKUP($I2335,Lookup!$H$2:$I$11,2,0)),"",VLOOKUP($I2335,Lookup!$H$2:$I$11,2,0))</f>
        <v/>
      </c>
      <c r="P2335" s="8">
        <f>COUNTIF(J$4:J2335,J2335)</f>
        <v>0</v>
      </c>
      <c r="Q2335" s="8">
        <f>COUNTIF(K$4:K2335,K2335)</f>
        <v>1</v>
      </c>
    </row>
    <row r="2336" spans="1:17" x14ac:dyDescent="0.25">
      <c r="A2336" s="35">
        <f t="shared" si="217"/>
        <v>0</v>
      </c>
      <c r="B2336" s="8">
        <f t="shared" si="218"/>
        <v>0</v>
      </c>
      <c r="C2336" s="8">
        <f t="shared" si="219"/>
        <v>0</v>
      </c>
      <c r="D2336" s="38">
        <f t="shared" si="220"/>
        <v>1</v>
      </c>
      <c r="E2336" s="39">
        <f t="shared" si="221"/>
        <v>0</v>
      </c>
      <c r="M2336" s="8" t="str">
        <f>VLOOKUP(MONTH($J2336),Lookup!$A$2:$B$13,2,0)&amp;" "&amp;YEAR($J2336)</f>
        <v>Jan 1900</v>
      </c>
      <c r="N2336" s="34" t="str">
        <f t="shared" si="216"/>
        <v>1/1/9999</v>
      </c>
      <c r="O2336" s="8" t="str">
        <f>IF(ISERROR(VLOOKUP($I2336,Lookup!$H$2:$I$11,2,0)),"",VLOOKUP($I2336,Lookup!$H$2:$I$11,2,0))</f>
        <v/>
      </c>
      <c r="P2336" s="8">
        <f>COUNTIF(J$4:J2336,J2336)</f>
        <v>0</v>
      </c>
      <c r="Q2336" s="8">
        <f>COUNTIF(K$4:K2336,K2336)</f>
        <v>1</v>
      </c>
    </row>
    <row r="2337" spans="1:17" x14ac:dyDescent="0.25">
      <c r="A2337" s="35">
        <f t="shared" si="217"/>
        <v>0</v>
      </c>
      <c r="B2337" s="8">
        <f t="shared" si="218"/>
        <v>0</v>
      </c>
      <c r="C2337" s="8">
        <f t="shared" si="219"/>
        <v>0</v>
      </c>
      <c r="D2337" s="38">
        <f t="shared" si="220"/>
        <v>1</v>
      </c>
      <c r="E2337" s="39">
        <f t="shared" si="221"/>
        <v>0</v>
      </c>
      <c r="M2337" s="8" t="str">
        <f>VLOOKUP(MONTH($J2337),Lookup!$A$2:$B$13,2,0)&amp;" "&amp;YEAR($J2337)</f>
        <v>Jan 1900</v>
      </c>
      <c r="N2337" s="34" t="str">
        <f t="shared" si="216"/>
        <v>1/1/9999</v>
      </c>
      <c r="O2337" s="8" t="str">
        <f>IF(ISERROR(VLOOKUP($I2337,Lookup!$H$2:$I$11,2,0)),"",VLOOKUP($I2337,Lookup!$H$2:$I$11,2,0))</f>
        <v/>
      </c>
      <c r="P2337" s="8">
        <f>COUNTIF(J$4:J2337,J2337)</f>
        <v>0</v>
      </c>
      <c r="Q2337" s="8">
        <f>COUNTIF(K$4:K2337,K2337)</f>
        <v>1</v>
      </c>
    </row>
    <row r="2338" spans="1:17" x14ac:dyDescent="0.25">
      <c r="A2338" s="35">
        <f t="shared" si="217"/>
        <v>0</v>
      </c>
      <c r="B2338" s="8">
        <f t="shared" si="218"/>
        <v>0</v>
      </c>
      <c r="C2338" s="8">
        <f t="shared" si="219"/>
        <v>0</v>
      </c>
      <c r="D2338" s="38">
        <f t="shared" si="220"/>
        <v>1</v>
      </c>
      <c r="E2338" s="39">
        <f t="shared" si="221"/>
        <v>0</v>
      </c>
      <c r="M2338" s="8" t="str">
        <f>VLOOKUP(MONTH($J2338),Lookup!$A$2:$B$13,2,0)&amp;" "&amp;YEAR($J2338)</f>
        <v>Jan 1900</v>
      </c>
      <c r="N2338" s="34" t="str">
        <f t="shared" si="216"/>
        <v>1/1/9999</v>
      </c>
      <c r="O2338" s="8" t="str">
        <f>IF(ISERROR(VLOOKUP($I2338,Lookup!$H$2:$I$11,2,0)),"",VLOOKUP($I2338,Lookup!$H$2:$I$11,2,0))</f>
        <v/>
      </c>
      <c r="P2338" s="8">
        <f>COUNTIF(J$4:J2338,J2338)</f>
        <v>0</v>
      </c>
      <c r="Q2338" s="8">
        <f>COUNTIF(K$4:K2338,K2338)</f>
        <v>1</v>
      </c>
    </row>
    <row r="2339" spans="1:17" x14ac:dyDescent="0.25">
      <c r="A2339" s="35">
        <f t="shared" si="217"/>
        <v>0</v>
      </c>
      <c r="B2339" s="8">
        <f t="shared" si="218"/>
        <v>0</v>
      </c>
      <c r="C2339" s="8">
        <f t="shared" si="219"/>
        <v>0</v>
      </c>
      <c r="D2339" s="38">
        <f t="shared" si="220"/>
        <v>1</v>
      </c>
      <c r="E2339" s="39">
        <f t="shared" si="221"/>
        <v>0</v>
      </c>
      <c r="M2339" s="8" t="str">
        <f>VLOOKUP(MONTH($J2339),Lookup!$A$2:$B$13,2,0)&amp;" "&amp;YEAR($J2339)</f>
        <v>Jan 1900</v>
      </c>
      <c r="N2339" s="34" t="str">
        <f t="shared" si="216"/>
        <v>1/1/9999</v>
      </c>
      <c r="O2339" s="8" t="str">
        <f>IF(ISERROR(VLOOKUP($I2339,Lookup!$H$2:$I$11,2,0)),"",VLOOKUP($I2339,Lookup!$H$2:$I$11,2,0))</f>
        <v/>
      </c>
      <c r="P2339" s="8">
        <f>COUNTIF(J$4:J2339,J2339)</f>
        <v>0</v>
      </c>
      <c r="Q2339" s="8">
        <f>COUNTIF(K$4:K2339,K2339)</f>
        <v>1</v>
      </c>
    </row>
    <row r="2340" spans="1:17" x14ac:dyDescent="0.25">
      <c r="A2340" s="35">
        <f t="shared" si="217"/>
        <v>0</v>
      </c>
      <c r="B2340" s="8">
        <f t="shared" si="218"/>
        <v>0</v>
      </c>
      <c r="C2340" s="8">
        <f t="shared" si="219"/>
        <v>0</v>
      </c>
      <c r="D2340" s="38">
        <f t="shared" si="220"/>
        <v>1</v>
      </c>
      <c r="E2340" s="39">
        <f t="shared" si="221"/>
        <v>0</v>
      </c>
      <c r="M2340" s="8" t="str">
        <f>VLOOKUP(MONTH($J2340),Lookup!$A$2:$B$13,2,0)&amp;" "&amp;YEAR($J2340)</f>
        <v>Jan 1900</v>
      </c>
      <c r="N2340" s="34" t="str">
        <f t="shared" si="216"/>
        <v>1/1/9999</v>
      </c>
      <c r="O2340" s="8" t="str">
        <f>IF(ISERROR(VLOOKUP($I2340,Lookup!$H$2:$I$11,2,0)),"",VLOOKUP($I2340,Lookup!$H$2:$I$11,2,0))</f>
        <v/>
      </c>
      <c r="P2340" s="8">
        <f>COUNTIF(J$4:J2340,J2340)</f>
        <v>0</v>
      </c>
      <c r="Q2340" s="8">
        <f>COUNTIF(K$4:K2340,K2340)</f>
        <v>1</v>
      </c>
    </row>
    <row r="2341" spans="1:17" x14ac:dyDescent="0.25">
      <c r="A2341" s="35">
        <f t="shared" si="217"/>
        <v>0</v>
      </c>
      <c r="B2341" s="8">
        <f t="shared" si="218"/>
        <v>0</v>
      </c>
      <c r="C2341" s="8">
        <f t="shared" si="219"/>
        <v>0</v>
      </c>
      <c r="D2341" s="38">
        <f t="shared" si="220"/>
        <v>1</v>
      </c>
      <c r="E2341" s="39">
        <f t="shared" si="221"/>
        <v>0</v>
      </c>
      <c r="M2341" s="8" t="str">
        <f>VLOOKUP(MONTH($J2341),Lookup!$A$2:$B$13,2,0)&amp;" "&amp;YEAR($J2341)</f>
        <v>Jan 1900</v>
      </c>
      <c r="N2341" s="34" t="str">
        <f t="shared" si="216"/>
        <v>1/1/9999</v>
      </c>
      <c r="O2341" s="8" t="str">
        <f>IF(ISERROR(VLOOKUP($I2341,Lookup!$H$2:$I$11,2,0)),"",VLOOKUP($I2341,Lookup!$H$2:$I$11,2,0))</f>
        <v/>
      </c>
      <c r="P2341" s="8">
        <f>COUNTIF(J$4:J2341,J2341)</f>
        <v>0</v>
      </c>
      <c r="Q2341" s="8">
        <f>COUNTIF(K$4:K2341,K2341)</f>
        <v>1</v>
      </c>
    </row>
    <row r="2342" spans="1:17" x14ac:dyDescent="0.25">
      <c r="A2342" s="35">
        <f t="shared" si="217"/>
        <v>0</v>
      </c>
      <c r="B2342" s="8">
        <f t="shared" si="218"/>
        <v>0</v>
      </c>
      <c r="C2342" s="8">
        <f t="shared" si="219"/>
        <v>0</v>
      </c>
      <c r="D2342" s="38">
        <f t="shared" si="220"/>
        <v>1</v>
      </c>
      <c r="E2342" s="39">
        <f t="shared" si="221"/>
        <v>0</v>
      </c>
      <c r="M2342" s="8" t="str">
        <f>VLOOKUP(MONTH($J2342),Lookup!$A$2:$B$13,2,0)&amp;" "&amp;YEAR($J2342)</f>
        <v>Jan 1900</v>
      </c>
      <c r="N2342" s="34" t="str">
        <f t="shared" si="216"/>
        <v>1/1/9999</v>
      </c>
      <c r="O2342" s="8" t="str">
        <f>IF(ISERROR(VLOOKUP($I2342,Lookup!$H$2:$I$11,2,0)),"",VLOOKUP($I2342,Lookup!$H$2:$I$11,2,0))</f>
        <v/>
      </c>
      <c r="P2342" s="8">
        <f>COUNTIF(J$4:J2342,J2342)</f>
        <v>0</v>
      </c>
      <c r="Q2342" s="8">
        <f>COUNTIF(K$4:K2342,K2342)</f>
        <v>1</v>
      </c>
    </row>
    <row r="2343" spans="1:17" x14ac:dyDescent="0.25">
      <c r="A2343" s="35">
        <f t="shared" si="217"/>
        <v>0</v>
      </c>
      <c r="B2343" s="8">
        <f t="shared" si="218"/>
        <v>0</v>
      </c>
      <c r="C2343" s="8">
        <f t="shared" si="219"/>
        <v>0</v>
      </c>
      <c r="D2343" s="38">
        <f t="shared" si="220"/>
        <v>1</v>
      </c>
      <c r="E2343" s="39">
        <f t="shared" si="221"/>
        <v>0</v>
      </c>
      <c r="M2343" s="8" t="str">
        <f>VLOOKUP(MONTH($J2343),Lookup!$A$2:$B$13,2,0)&amp;" "&amp;YEAR($J2343)</f>
        <v>Jan 1900</v>
      </c>
      <c r="N2343" s="34" t="str">
        <f t="shared" si="216"/>
        <v>1/1/9999</v>
      </c>
      <c r="O2343" s="8" t="str">
        <f>IF(ISERROR(VLOOKUP($I2343,Lookup!$H$2:$I$11,2,0)),"",VLOOKUP($I2343,Lookup!$H$2:$I$11,2,0))</f>
        <v/>
      </c>
      <c r="P2343" s="8">
        <f>COUNTIF(J$4:J2343,J2343)</f>
        <v>0</v>
      </c>
      <c r="Q2343" s="8">
        <f>COUNTIF(K$4:K2343,K2343)</f>
        <v>1</v>
      </c>
    </row>
    <row r="2344" spans="1:17" x14ac:dyDescent="0.25">
      <c r="A2344" s="35">
        <f t="shared" si="217"/>
        <v>0</v>
      </c>
      <c r="B2344" s="8">
        <f t="shared" si="218"/>
        <v>0</v>
      </c>
      <c r="C2344" s="8">
        <f t="shared" si="219"/>
        <v>0</v>
      </c>
      <c r="D2344" s="38">
        <f t="shared" si="220"/>
        <v>1</v>
      </c>
      <c r="E2344" s="39">
        <f t="shared" si="221"/>
        <v>0</v>
      </c>
      <c r="M2344" s="8" t="str">
        <f>VLOOKUP(MONTH($J2344),Lookup!$A$2:$B$13,2,0)&amp;" "&amp;YEAR($J2344)</f>
        <v>Jan 1900</v>
      </c>
      <c r="N2344" s="34" t="str">
        <f t="shared" si="216"/>
        <v>1/1/9999</v>
      </c>
      <c r="O2344" s="8" t="str">
        <f>IF(ISERROR(VLOOKUP($I2344,Lookup!$H$2:$I$11,2,0)),"",VLOOKUP($I2344,Lookup!$H$2:$I$11,2,0))</f>
        <v/>
      </c>
      <c r="P2344" s="8">
        <f>COUNTIF(J$4:J2344,J2344)</f>
        <v>0</v>
      </c>
      <c r="Q2344" s="8">
        <f>COUNTIF(K$4:K2344,K2344)</f>
        <v>1</v>
      </c>
    </row>
    <row r="2345" spans="1:17" x14ac:dyDescent="0.25">
      <c r="A2345" s="35">
        <f t="shared" si="217"/>
        <v>0</v>
      </c>
      <c r="B2345" s="8">
        <f t="shared" si="218"/>
        <v>0</v>
      </c>
      <c r="C2345" s="8">
        <f t="shared" si="219"/>
        <v>0</v>
      </c>
      <c r="D2345" s="38">
        <f t="shared" si="220"/>
        <v>1</v>
      </c>
      <c r="E2345" s="39">
        <f t="shared" si="221"/>
        <v>0</v>
      </c>
      <c r="M2345" s="8" t="str">
        <f>VLOOKUP(MONTH($J2345),Lookup!$A$2:$B$13,2,0)&amp;" "&amp;YEAR($J2345)</f>
        <v>Jan 1900</v>
      </c>
      <c r="N2345" s="34" t="str">
        <f t="shared" si="216"/>
        <v>1/1/9999</v>
      </c>
      <c r="O2345" s="8" t="str">
        <f>IF(ISERROR(VLOOKUP($I2345,Lookup!$H$2:$I$11,2,0)),"",VLOOKUP($I2345,Lookup!$H$2:$I$11,2,0))</f>
        <v/>
      </c>
      <c r="P2345" s="8">
        <f>COUNTIF(J$4:J2345,J2345)</f>
        <v>0</v>
      </c>
      <c r="Q2345" s="8">
        <f>COUNTIF(K$4:K2345,K2345)</f>
        <v>1</v>
      </c>
    </row>
    <row r="2346" spans="1:17" x14ac:dyDescent="0.25">
      <c r="A2346" s="35">
        <f t="shared" si="217"/>
        <v>0</v>
      </c>
      <c r="B2346" s="8">
        <f t="shared" si="218"/>
        <v>0</v>
      </c>
      <c r="C2346" s="8">
        <f t="shared" si="219"/>
        <v>0</v>
      </c>
      <c r="D2346" s="38">
        <f t="shared" si="220"/>
        <v>1</v>
      </c>
      <c r="E2346" s="39">
        <f t="shared" si="221"/>
        <v>0</v>
      </c>
      <c r="M2346" s="8" t="str">
        <f>VLOOKUP(MONTH($J2346),Lookup!$A$2:$B$13,2,0)&amp;" "&amp;YEAR($J2346)</f>
        <v>Jan 1900</v>
      </c>
      <c r="N2346" s="34" t="str">
        <f t="shared" si="216"/>
        <v>1/1/9999</v>
      </c>
      <c r="O2346" s="8" t="str">
        <f>IF(ISERROR(VLOOKUP($I2346,Lookup!$H$2:$I$11,2,0)),"",VLOOKUP($I2346,Lookup!$H$2:$I$11,2,0))</f>
        <v/>
      </c>
      <c r="P2346" s="8">
        <f>COUNTIF(J$4:J2346,J2346)</f>
        <v>0</v>
      </c>
      <c r="Q2346" s="8">
        <f>COUNTIF(K$4:K2346,K2346)</f>
        <v>1</v>
      </c>
    </row>
    <row r="2347" spans="1:17" x14ac:dyDescent="0.25">
      <c r="A2347" s="35">
        <f t="shared" si="217"/>
        <v>0</v>
      </c>
      <c r="B2347" s="8">
        <f t="shared" si="218"/>
        <v>0</v>
      </c>
      <c r="C2347" s="8">
        <f t="shared" si="219"/>
        <v>0</v>
      </c>
      <c r="D2347" s="38">
        <f t="shared" si="220"/>
        <v>1</v>
      </c>
      <c r="E2347" s="39">
        <f t="shared" si="221"/>
        <v>0</v>
      </c>
      <c r="M2347" s="8" t="str">
        <f>VLOOKUP(MONTH($J2347),Lookup!$A$2:$B$13,2,0)&amp;" "&amp;YEAR($J2347)</f>
        <v>Jan 1900</v>
      </c>
      <c r="N2347" s="34" t="str">
        <f t="shared" si="216"/>
        <v>1/1/9999</v>
      </c>
      <c r="O2347" s="8" t="str">
        <f>IF(ISERROR(VLOOKUP($I2347,Lookup!$H$2:$I$11,2,0)),"",VLOOKUP($I2347,Lookup!$H$2:$I$11,2,0))</f>
        <v/>
      </c>
      <c r="P2347" s="8">
        <f>COUNTIF(J$4:J2347,J2347)</f>
        <v>0</v>
      </c>
      <c r="Q2347" s="8">
        <f>COUNTIF(K$4:K2347,K2347)</f>
        <v>1</v>
      </c>
    </row>
    <row r="2348" spans="1:17" x14ac:dyDescent="0.25">
      <c r="A2348" s="35">
        <f t="shared" si="217"/>
        <v>0</v>
      </c>
      <c r="B2348" s="8">
        <f t="shared" si="218"/>
        <v>0</v>
      </c>
      <c r="C2348" s="8">
        <f t="shared" si="219"/>
        <v>0</v>
      </c>
      <c r="D2348" s="38">
        <f t="shared" si="220"/>
        <v>1</v>
      </c>
      <c r="E2348" s="39">
        <f t="shared" si="221"/>
        <v>0</v>
      </c>
      <c r="M2348" s="8" t="str">
        <f>VLOOKUP(MONTH($J2348),Lookup!$A$2:$B$13,2,0)&amp;" "&amp;YEAR($J2348)</f>
        <v>Jan 1900</v>
      </c>
      <c r="N2348" s="34" t="str">
        <f t="shared" si="216"/>
        <v>1/1/9999</v>
      </c>
      <c r="O2348" s="8" t="str">
        <f>IF(ISERROR(VLOOKUP($I2348,Lookup!$H$2:$I$11,2,0)),"",VLOOKUP($I2348,Lookup!$H$2:$I$11,2,0))</f>
        <v/>
      </c>
      <c r="P2348" s="8">
        <f>COUNTIF(J$4:J2348,J2348)</f>
        <v>0</v>
      </c>
      <c r="Q2348" s="8">
        <f>COUNTIF(K$4:K2348,K2348)</f>
        <v>1</v>
      </c>
    </row>
    <row r="2349" spans="1:17" x14ac:dyDescent="0.25">
      <c r="A2349" s="35">
        <f t="shared" si="217"/>
        <v>0</v>
      </c>
      <c r="B2349" s="8">
        <f t="shared" si="218"/>
        <v>0</v>
      </c>
      <c r="C2349" s="8">
        <f t="shared" si="219"/>
        <v>0</v>
      </c>
      <c r="D2349" s="38">
        <f t="shared" si="220"/>
        <v>1</v>
      </c>
      <c r="E2349" s="39">
        <f t="shared" si="221"/>
        <v>0</v>
      </c>
      <c r="M2349" s="8" t="str">
        <f>VLOOKUP(MONTH($J2349),Lookup!$A$2:$B$13,2,0)&amp;" "&amp;YEAR($J2349)</f>
        <v>Jan 1900</v>
      </c>
      <c r="N2349" s="34" t="str">
        <f t="shared" si="216"/>
        <v>1/1/9999</v>
      </c>
      <c r="O2349" s="8" t="str">
        <f>IF(ISERROR(VLOOKUP($I2349,Lookup!$H$2:$I$11,2,0)),"",VLOOKUP($I2349,Lookup!$H$2:$I$11,2,0))</f>
        <v/>
      </c>
      <c r="P2349" s="8">
        <f>COUNTIF(J$4:J2349,J2349)</f>
        <v>0</v>
      </c>
      <c r="Q2349" s="8">
        <f>COUNTIF(K$4:K2349,K2349)</f>
        <v>1</v>
      </c>
    </row>
    <row r="2350" spans="1:17" x14ac:dyDescent="0.25">
      <c r="A2350" s="35">
        <f t="shared" si="217"/>
        <v>0</v>
      </c>
      <c r="B2350" s="8">
        <f t="shared" si="218"/>
        <v>0</v>
      </c>
      <c r="C2350" s="8">
        <f t="shared" si="219"/>
        <v>0</v>
      </c>
      <c r="D2350" s="38">
        <f t="shared" si="220"/>
        <v>1</v>
      </c>
      <c r="E2350" s="39">
        <f t="shared" si="221"/>
        <v>0</v>
      </c>
      <c r="M2350" s="8" t="str">
        <f>VLOOKUP(MONTH($J2350),Lookup!$A$2:$B$13,2,0)&amp;" "&amp;YEAR($J2350)</f>
        <v>Jan 1900</v>
      </c>
      <c r="N2350" s="34" t="str">
        <f t="shared" si="216"/>
        <v>1/1/9999</v>
      </c>
      <c r="O2350" s="8" t="str">
        <f>IF(ISERROR(VLOOKUP($I2350,Lookup!$H$2:$I$11,2,0)),"",VLOOKUP($I2350,Lookup!$H$2:$I$11,2,0))</f>
        <v/>
      </c>
      <c r="P2350" s="8">
        <f>COUNTIF(J$4:J2350,J2350)</f>
        <v>0</v>
      </c>
      <c r="Q2350" s="8">
        <f>COUNTIF(K$4:K2350,K2350)</f>
        <v>1</v>
      </c>
    </row>
    <row r="2351" spans="1:17" x14ac:dyDescent="0.25">
      <c r="A2351" s="35">
        <f t="shared" si="217"/>
        <v>0</v>
      </c>
      <c r="B2351" s="8">
        <f t="shared" si="218"/>
        <v>0</v>
      </c>
      <c r="C2351" s="8">
        <f t="shared" si="219"/>
        <v>0</v>
      </c>
      <c r="D2351" s="38">
        <f t="shared" si="220"/>
        <v>1</v>
      </c>
      <c r="E2351" s="39">
        <f t="shared" si="221"/>
        <v>0</v>
      </c>
      <c r="M2351" s="8" t="str">
        <f>VLOOKUP(MONTH($J2351),Lookup!$A$2:$B$13,2,0)&amp;" "&amp;YEAR($J2351)</f>
        <v>Jan 1900</v>
      </c>
      <c r="N2351" s="34" t="str">
        <f t="shared" si="216"/>
        <v>1/1/9999</v>
      </c>
      <c r="O2351" s="8" t="str">
        <f>IF(ISERROR(VLOOKUP($I2351,Lookup!$H$2:$I$11,2,0)),"",VLOOKUP($I2351,Lookup!$H$2:$I$11,2,0))</f>
        <v/>
      </c>
      <c r="P2351" s="8">
        <f>COUNTIF(J$4:J2351,J2351)</f>
        <v>0</v>
      </c>
      <c r="Q2351" s="8">
        <f>COUNTIF(K$4:K2351,K2351)</f>
        <v>1</v>
      </c>
    </row>
    <row r="2352" spans="1:17" x14ac:dyDescent="0.25">
      <c r="A2352" s="35">
        <f t="shared" si="217"/>
        <v>0</v>
      </c>
      <c r="B2352" s="8">
        <f t="shared" si="218"/>
        <v>0</v>
      </c>
      <c r="C2352" s="8">
        <f t="shared" si="219"/>
        <v>0</v>
      </c>
      <c r="D2352" s="38">
        <f t="shared" si="220"/>
        <v>1</v>
      </c>
      <c r="E2352" s="39">
        <f t="shared" si="221"/>
        <v>0</v>
      </c>
      <c r="M2352" s="8" t="str">
        <f>VLOOKUP(MONTH($J2352),Lookup!$A$2:$B$13,2,0)&amp;" "&amp;YEAR($J2352)</f>
        <v>Jan 1900</v>
      </c>
      <c r="N2352" s="34" t="str">
        <f t="shared" si="216"/>
        <v>1/1/9999</v>
      </c>
      <c r="O2352" s="8" t="str">
        <f>IF(ISERROR(VLOOKUP($I2352,Lookup!$H$2:$I$11,2,0)),"",VLOOKUP($I2352,Lookup!$H$2:$I$11,2,0))</f>
        <v/>
      </c>
      <c r="P2352" s="8">
        <f>COUNTIF(J$4:J2352,J2352)</f>
        <v>0</v>
      </c>
      <c r="Q2352" s="8">
        <f>COUNTIF(K$4:K2352,K2352)</f>
        <v>1</v>
      </c>
    </row>
    <row r="2353" spans="1:17" x14ac:dyDescent="0.25">
      <c r="A2353" s="35">
        <f t="shared" si="217"/>
        <v>0</v>
      </c>
      <c r="B2353" s="8">
        <f t="shared" si="218"/>
        <v>0</v>
      </c>
      <c r="C2353" s="8">
        <f t="shared" si="219"/>
        <v>0</v>
      </c>
      <c r="D2353" s="38">
        <f t="shared" si="220"/>
        <v>1</v>
      </c>
      <c r="E2353" s="39">
        <f t="shared" si="221"/>
        <v>0</v>
      </c>
      <c r="M2353" s="8" t="str">
        <f>VLOOKUP(MONTH($J2353),Lookup!$A$2:$B$13,2,0)&amp;" "&amp;YEAR($J2353)</f>
        <v>Jan 1900</v>
      </c>
      <c r="N2353" s="34" t="str">
        <f t="shared" si="216"/>
        <v>1/1/9999</v>
      </c>
      <c r="O2353" s="8" t="str">
        <f>IF(ISERROR(VLOOKUP($I2353,Lookup!$H$2:$I$11,2,0)),"",VLOOKUP($I2353,Lookup!$H$2:$I$11,2,0))</f>
        <v/>
      </c>
      <c r="P2353" s="8">
        <f>COUNTIF(J$4:J2353,J2353)</f>
        <v>0</v>
      </c>
      <c r="Q2353" s="8">
        <f>COUNTIF(K$4:K2353,K2353)</f>
        <v>1</v>
      </c>
    </row>
    <row r="2354" spans="1:17" x14ac:dyDescent="0.25">
      <c r="A2354" s="35">
        <f t="shared" si="217"/>
        <v>0</v>
      </c>
      <c r="B2354" s="8">
        <f t="shared" si="218"/>
        <v>0</v>
      </c>
      <c r="C2354" s="8">
        <f t="shared" si="219"/>
        <v>0</v>
      </c>
      <c r="D2354" s="38">
        <f t="shared" si="220"/>
        <v>1</v>
      </c>
      <c r="E2354" s="39">
        <f t="shared" si="221"/>
        <v>0</v>
      </c>
      <c r="M2354" s="8" t="str">
        <f>VLOOKUP(MONTH($J2354),Lookup!$A$2:$B$13,2,0)&amp;" "&amp;YEAR($J2354)</f>
        <v>Jan 1900</v>
      </c>
      <c r="N2354" s="34" t="str">
        <f t="shared" si="216"/>
        <v>1/1/9999</v>
      </c>
      <c r="O2354" s="8" t="str">
        <f>IF(ISERROR(VLOOKUP($I2354,Lookup!$H$2:$I$11,2,0)),"",VLOOKUP($I2354,Lookup!$H$2:$I$11,2,0))</f>
        <v/>
      </c>
      <c r="P2354" s="8">
        <f>COUNTIF(J$4:J2354,J2354)</f>
        <v>0</v>
      </c>
      <c r="Q2354" s="8">
        <f>COUNTIF(K$4:K2354,K2354)</f>
        <v>1</v>
      </c>
    </row>
    <row r="2355" spans="1:17" x14ac:dyDescent="0.25">
      <c r="A2355" s="35">
        <f t="shared" si="217"/>
        <v>0</v>
      </c>
      <c r="B2355" s="8">
        <f t="shared" si="218"/>
        <v>0</v>
      </c>
      <c r="C2355" s="8">
        <f t="shared" si="219"/>
        <v>0</v>
      </c>
      <c r="D2355" s="38">
        <f t="shared" si="220"/>
        <v>1</v>
      </c>
      <c r="E2355" s="39">
        <f t="shared" si="221"/>
        <v>0</v>
      </c>
      <c r="M2355" s="8" t="str">
        <f>VLOOKUP(MONTH($J2355),Lookup!$A$2:$B$13,2,0)&amp;" "&amp;YEAR($J2355)</f>
        <v>Jan 1900</v>
      </c>
      <c r="N2355" s="34" t="str">
        <f t="shared" si="216"/>
        <v>1/1/9999</v>
      </c>
      <c r="O2355" s="8" t="str">
        <f>IF(ISERROR(VLOOKUP($I2355,Lookup!$H$2:$I$11,2,0)),"",VLOOKUP($I2355,Lookup!$H$2:$I$11,2,0))</f>
        <v/>
      </c>
      <c r="P2355" s="8">
        <f>COUNTIF(J$4:J2355,J2355)</f>
        <v>0</v>
      </c>
      <c r="Q2355" s="8">
        <f>COUNTIF(K$4:K2355,K2355)</f>
        <v>1</v>
      </c>
    </row>
    <row r="2356" spans="1:17" x14ac:dyDescent="0.25">
      <c r="A2356" s="35">
        <f t="shared" si="217"/>
        <v>0</v>
      </c>
      <c r="B2356" s="8">
        <f t="shared" si="218"/>
        <v>0</v>
      </c>
      <c r="C2356" s="8">
        <f t="shared" si="219"/>
        <v>0</v>
      </c>
      <c r="D2356" s="38">
        <f t="shared" si="220"/>
        <v>1</v>
      </c>
      <c r="E2356" s="39">
        <f t="shared" si="221"/>
        <v>0</v>
      </c>
      <c r="M2356" s="8" t="str">
        <f>VLOOKUP(MONTH($J2356),Lookup!$A$2:$B$13,2,0)&amp;" "&amp;YEAR($J2356)</f>
        <v>Jan 1900</v>
      </c>
      <c r="N2356" s="34" t="str">
        <f t="shared" si="216"/>
        <v>1/1/9999</v>
      </c>
      <c r="O2356" s="8" t="str">
        <f>IF(ISERROR(VLOOKUP($I2356,Lookup!$H$2:$I$11,2,0)),"",VLOOKUP($I2356,Lookup!$H$2:$I$11,2,0))</f>
        <v/>
      </c>
      <c r="P2356" s="8">
        <f>COUNTIF(J$4:J2356,J2356)</f>
        <v>0</v>
      </c>
      <c r="Q2356" s="8">
        <f>COUNTIF(K$4:K2356,K2356)</f>
        <v>1</v>
      </c>
    </row>
    <row r="2357" spans="1:17" x14ac:dyDescent="0.25">
      <c r="A2357" s="35">
        <f t="shared" si="217"/>
        <v>0</v>
      </c>
      <c r="B2357" s="8">
        <f t="shared" si="218"/>
        <v>0</v>
      </c>
      <c r="C2357" s="8">
        <f t="shared" si="219"/>
        <v>0</v>
      </c>
      <c r="D2357" s="38">
        <f t="shared" si="220"/>
        <v>1</v>
      </c>
      <c r="E2357" s="39">
        <f t="shared" si="221"/>
        <v>0</v>
      </c>
      <c r="M2357" s="8" t="str">
        <f>VLOOKUP(MONTH($J2357),Lookup!$A$2:$B$13,2,0)&amp;" "&amp;YEAR($J2357)</f>
        <v>Jan 1900</v>
      </c>
      <c r="N2357" s="34" t="str">
        <f t="shared" si="216"/>
        <v>1/1/9999</v>
      </c>
      <c r="O2357" s="8" t="str">
        <f>IF(ISERROR(VLOOKUP($I2357,Lookup!$H$2:$I$11,2,0)),"",VLOOKUP($I2357,Lookup!$H$2:$I$11,2,0))</f>
        <v/>
      </c>
      <c r="P2357" s="8">
        <f>COUNTIF(J$4:J2357,J2357)</f>
        <v>0</v>
      </c>
      <c r="Q2357" s="8">
        <f>COUNTIF(K$4:K2357,K2357)</f>
        <v>1</v>
      </c>
    </row>
    <row r="2358" spans="1:17" x14ac:dyDescent="0.25">
      <c r="A2358" s="35">
        <f t="shared" si="217"/>
        <v>0</v>
      </c>
      <c r="B2358" s="8">
        <f t="shared" si="218"/>
        <v>0</v>
      </c>
      <c r="C2358" s="8">
        <f t="shared" si="219"/>
        <v>0</v>
      </c>
      <c r="D2358" s="38">
        <f t="shared" si="220"/>
        <v>1</v>
      </c>
      <c r="E2358" s="39">
        <f t="shared" si="221"/>
        <v>0</v>
      </c>
      <c r="M2358" s="8" t="str">
        <f>VLOOKUP(MONTH($J2358),Lookup!$A$2:$B$13,2,0)&amp;" "&amp;YEAR($J2358)</f>
        <v>Jan 1900</v>
      </c>
      <c r="N2358" s="34" t="str">
        <f t="shared" si="216"/>
        <v>1/1/9999</v>
      </c>
      <c r="O2358" s="8" t="str">
        <f>IF(ISERROR(VLOOKUP($I2358,Lookup!$H$2:$I$11,2,0)),"",VLOOKUP($I2358,Lookup!$H$2:$I$11,2,0))</f>
        <v/>
      </c>
      <c r="P2358" s="8">
        <f>COUNTIF(J$4:J2358,J2358)</f>
        <v>0</v>
      </c>
      <c r="Q2358" s="8">
        <f>COUNTIF(K$4:K2358,K2358)</f>
        <v>1</v>
      </c>
    </row>
    <row r="2359" spans="1:17" x14ac:dyDescent="0.25">
      <c r="A2359" s="35">
        <f t="shared" si="217"/>
        <v>0</v>
      </c>
      <c r="B2359" s="8">
        <f t="shared" si="218"/>
        <v>0</v>
      </c>
      <c r="C2359" s="8">
        <f t="shared" si="219"/>
        <v>0</v>
      </c>
      <c r="D2359" s="38">
        <f t="shared" si="220"/>
        <v>1</v>
      </c>
      <c r="E2359" s="39">
        <f t="shared" si="221"/>
        <v>0</v>
      </c>
      <c r="M2359" s="8" t="str">
        <f>VLOOKUP(MONTH($J2359),Lookup!$A$2:$B$13,2,0)&amp;" "&amp;YEAR($J2359)</f>
        <v>Jan 1900</v>
      </c>
      <c r="N2359" s="34" t="str">
        <f t="shared" si="216"/>
        <v>1/1/9999</v>
      </c>
      <c r="O2359" s="8" t="str">
        <f>IF(ISERROR(VLOOKUP($I2359,Lookup!$H$2:$I$11,2,0)),"",VLOOKUP($I2359,Lookup!$H$2:$I$11,2,0))</f>
        <v/>
      </c>
      <c r="P2359" s="8">
        <f>COUNTIF(J$4:J2359,J2359)</f>
        <v>0</v>
      </c>
      <c r="Q2359" s="8">
        <f>COUNTIF(K$4:K2359,K2359)</f>
        <v>1</v>
      </c>
    </row>
    <row r="2360" spans="1:17" x14ac:dyDescent="0.25">
      <c r="A2360" s="35">
        <f t="shared" si="217"/>
        <v>0</v>
      </c>
      <c r="B2360" s="8">
        <f t="shared" si="218"/>
        <v>0</v>
      </c>
      <c r="C2360" s="8">
        <f t="shared" si="219"/>
        <v>0</v>
      </c>
      <c r="D2360" s="38">
        <f t="shared" si="220"/>
        <v>1</v>
      </c>
      <c r="E2360" s="39">
        <f t="shared" si="221"/>
        <v>0</v>
      </c>
      <c r="M2360" s="8" t="str">
        <f>VLOOKUP(MONTH($J2360),Lookup!$A$2:$B$13,2,0)&amp;" "&amp;YEAR($J2360)</f>
        <v>Jan 1900</v>
      </c>
      <c r="N2360" s="34" t="str">
        <f t="shared" si="216"/>
        <v>1/1/9999</v>
      </c>
      <c r="O2360" s="8" t="str">
        <f>IF(ISERROR(VLOOKUP($I2360,Lookup!$H$2:$I$11,2,0)),"",VLOOKUP($I2360,Lookup!$H$2:$I$11,2,0))</f>
        <v/>
      </c>
      <c r="P2360" s="8">
        <f>COUNTIF(J$4:J2360,J2360)</f>
        <v>0</v>
      </c>
      <c r="Q2360" s="8">
        <f>COUNTIF(K$4:K2360,K2360)</f>
        <v>1</v>
      </c>
    </row>
    <row r="2361" spans="1:17" x14ac:dyDescent="0.25">
      <c r="A2361" s="35">
        <f t="shared" si="217"/>
        <v>0</v>
      </c>
      <c r="B2361" s="8">
        <f t="shared" si="218"/>
        <v>0</v>
      </c>
      <c r="C2361" s="8">
        <f t="shared" si="219"/>
        <v>0</v>
      </c>
      <c r="D2361" s="38">
        <f t="shared" si="220"/>
        <v>1</v>
      </c>
      <c r="E2361" s="39">
        <f t="shared" si="221"/>
        <v>0</v>
      </c>
      <c r="M2361" s="8" t="str">
        <f>VLOOKUP(MONTH($J2361),Lookup!$A$2:$B$13,2,0)&amp;" "&amp;YEAR($J2361)</f>
        <v>Jan 1900</v>
      </c>
      <c r="N2361" s="34" t="str">
        <f t="shared" si="216"/>
        <v>1/1/9999</v>
      </c>
      <c r="O2361" s="8" t="str">
        <f>IF(ISERROR(VLOOKUP($I2361,Lookup!$H$2:$I$11,2,0)),"",VLOOKUP($I2361,Lookup!$H$2:$I$11,2,0))</f>
        <v/>
      </c>
      <c r="P2361" s="8">
        <f>COUNTIF(J$4:J2361,J2361)</f>
        <v>0</v>
      </c>
      <c r="Q2361" s="8">
        <f>COUNTIF(K$4:K2361,K2361)</f>
        <v>1</v>
      </c>
    </row>
    <row r="2362" spans="1:17" x14ac:dyDescent="0.25">
      <c r="A2362" s="35">
        <f t="shared" si="217"/>
        <v>0</v>
      </c>
      <c r="B2362" s="8">
        <f t="shared" si="218"/>
        <v>0</v>
      </c>
      <c r="C2362" s="8">
        <f t="shared" si="219"/>
        <v>0</v>
      </c>
      <c r="D2362" s="38">
        <f t="shared" si="220"/>
        <v>1</v>
      </c>
      <c r="E2362" s="39">
        <f t="shared" si="221"/>
        <v>0</v>
      </c>
      <c r="M2362" s="8" t="str">
        <f>VLOOKUP(MONTH($J2362),Lookup!$A$2:$B$13,2,0)&amp;" "&amp;YEAR($J2362)</f>
        <v>Jan 1900</v>
      </c>
      <c r="N2362" s="34" t="str">
        <f t="shared" si="216"/>
        <v>1/1/9999</v>
      </c>
      <c r="O2362" s="8" t="str">
        <f>IF(ISERROR(VLOOKUP($I2362,Lookup!$H$2:$I$11,2,0)),"",VLOOKUP($I2362,Lookup!$H$2:$I$11,2,0))</f>
        <v/>
      </c>
      <c r="P2362" s="8">
        <f>COUNTIF(J$4:J2362,J2362)</f>
        <v>0</v>
      </c>
      <c r="Q2362" s="8">
        <f>COUNTIF(K$4:K2362,K2362)</f>
        <v>1</v>
      </c>
    </row>
    <row r="2363" spans="1:17" x14ac:dyDescent="0.25">
      <c r="A2363" s="35">
        <f t="shared" si="217"/>
        <v>0</v>
      </c>
      <c r="B2363" s="8">
        <f t="shared" si="218"/>
        <v>0</v>
      </c>
      <c r="C2363" s="8">
        <f t="shared" si="219"/>
        <v>0</v>
      </c>
      <c r="D2363" s="38">
        <f t="shared" si="220"/>
        <v>1</v>
      </c>
      <c r="E2363" s="39">
        <f t="shared" si="221"/>
        <v>0</v>
      </c>
      <c r="M2363" s="8" t="str">
        <f>VLOOKUP(MONTH($J2363),Lookup!$A$2:$B$13,2,0)&amp;" "&amp;YEAR($J2363)</f>
        <v>Jan 1900</v>
      </c>
      <c r="N2363" s="34" t="str">
        <f t="shared" si="216"/>
        <v>1/1/9999</v>
      </c>
      <c r="O2363" s="8" t="str">
        <f>IF(ISERROR(VLOOKUP($I2363,Lookup!$H$2:$I$11,2,0)),"",VLOOKUP($I2363,Lookup!$H$2:$I$11,2,0))</f>
        <v/>
      </c>
      <c r="P2363" s="8">
        <f>COUNTIF(J$4:J2363,J2363)</f>
        <v>0</v>
      </c>
      <c r="Q2363" s="8">
        <f>COUNTIF(K$4:K2363,K2363)</f>
        <v>1</v>
      </c>
    </row>
    <row r="2364" spans="1:17" x14ac:dyDescent="0.25">
      <c r="A2364" s="35">
        <f t="shared" si="217"/>
        <v>0</v>
      </c>
      <c r="B2364" s="8">
        <f t="shared" si="218"/>
        <v>0</v>
      </c>
      <c r="C2364" s="8">
        <f t="shared" si="219"/>
        <v>0</v>
      </c>
      <c r="D2364" s="38">
        <f t="shared" si="220"/>
        <v>1</v>
      </c>
      <c r="E2364" s="39">
        <f t="shared" si="221"/>
        <v>0</v>
      </c>
      <c r="M2364" s="8" t="str">
        <f>VLOOKUP(MONTH($J2364),Lookup!$A$2:$B$13,2,0)&amp;" "&amp;YEAR($J2364)</f>
        <v>Jan 1900</v>
      </c>
      <c r="N2364" s="34" t="str">
        <f t="shared" si="216"/>
        <v>1/1/9999</v>
      </c>
      <c r="O2364" s="8" t="str">
        <f>IF(ISERROR(VLOOKUP($I2364,Lookup!$H$2:$I$11,2,0)),"",VLOOKUP($I2364,Lookup!$H$2:$I$11,2,0))</f>
        <v/>
      </c>
      <c r="P2364" s="8">
        <f>COUNTIF(J$4:J2364,J2364)</f>
        <v>0</v>
      </c>
      <c r="Q2364" s="8">
        <f>COUNTIF(K$4:K2364,K2364)</f>
        <v>1</v>
      </c>
    </row>
    <row r="2365" spans="1:17" x14ac:dyDescent="0.25">
      <c r="A2365" s="35">
        <f t="shared" si="217"/>
        <v>0</v>
      </c>
      <c r="B2365" s="8">
        <f t="shared" si="218"/>
        <v>0</v>
      </c>
      <c r="C2365" s="8">
        <f t="shared" si="219"/>
        <v>0</v>
      </c>
      <c r="D2365" s="38">
        <f t="shared" si="220"/>
        <v>1</v>
      </c>
      <c r="E2365" s="39">
        <f t="shared" si="221"/>
        <v>0</v>
      </c>
      <c r="M2365" s="8" t="str">
        <f>VLOOKUP(MONTH($J2365),Lookup!$A$2:$B$13,2,0)&amp;" "&amp;YEAR($J2365)</f>
        <v>Jan 1900</v>
      </c>
      <c r="N2365" s="34" t="str">
        <f t="shared" si="216"/>
        <v>1/1/9999</v>
      </c>
      <c r="O2365" s="8" t="str">
        <f>IF(ISERROR(VLOOKUP($I2365,Lookup!$H$2:$I$11,2,0)),"",VLOOKUP($I2365,Lookup!$H$2:$I$11,2,0))</f>
        <v/>
      </c>
      <c r="P2365" s="8">
        <f>COUNTIF(J$4:J2365,J2365)</f>
        <v>0</v>
      </c>
      <c r="Q2365" s="8">
        <f>COUNTIF(K$4:K2365,K2365)</f>
        <v>1</v>
      </c>
    </row>
    <row r="2366" spans="1:17" x14ac:dyDescent="0.25">
      <c r="A2366" s="35">
        <f t="shared" si="217"/>
        <v>0</v>
      </c>
      <c r="B2366" s="8">
        <f t="shared" si="218"/>
        <v>0</v>
      </c>
      <c r="C2366" s="8">
        <f t="shared" si="219"/>
        <v>0</v>
      </c>
      <c r="D2366" s="38">
        <f t="shared" si="220"/>
        <v>1</v>
      </c>
      <c r="E2366" s="39">
        <f t="shared" si="221"/>
        <v>0</v>
      </c>
      <c r="M2366" s="8" t="str">
        <f>VLOOKUP(MONTH($J2366),Lookup!$A$2:$B$13,2,0)&amp;" "&amp;YEAR($J2366)</f>
        <v>Jan 1900</v>
      </c>
      <c r="N2366" s="34" t="str">
        <f t="shared" si="216"/>
        <v>1/1/9999</v>
      </c>
      <c r="O2366" s="8" t="str">
        <f>IF(ISERROR(VLOOKUP($I2366,Lookup!$H$2:$I$11,2,0)),"",VLOOKUP($I2366,Lookup!$H$2:$I$11,2,0))</f>
        <v/>
      </c>
      <c r="P2366" s="8">
        <f>COUNTIF(J$4:J2366,J2366)</f>
        <v>0</v>
      </c>
      <c r="Q2366" s="8">
        <f>COUNTIF(K$4:K2366,K2366)</f>
        <v>1</v>
      </c>
    </row>
    <row r="2367" spans="1:17" x14ac:dyDescent="0.25">
      <c r="A2367" s="35">
        <f t="shared" si="217"/>
        <v>0</v>
      </c>
      <c r="B2367" s="8">
        <f t="shared" si="218"/>
        <v>0</v>
      </c>
      <c r="C2367" s="8">
        <f t="shared" si="219"/>
        <v>0</v>
      </c>
      <c r="D2367" s="38">
        <f t="shared" si="220"/>
        <v>1</v>
      </c>
      <c r="E2367" s="39">
        <f t="shared" si="221"/>
        <v>0</v>
      </c>
      <c r="M2367" s="8" t="str">
        <f>VLOOKUP(MONTH($J2367),Lookup!$A$2:$B$13,2,0)&amp;" "&amp;YEAR($J2367)</f>
        <v>Jan 1900</v>
      </c>
      <c r="N2367" s="34" t="str">
        <f t="shared" si="216"/>
        <v>1/1/9999</v>
      </c>
      <c r="O2367" s="8" t="str">
        <f>IF(ISERROR(VLOOKUP($I2367,Lookup!$H$2:$I$11,2,0)),"",VLOOKUP($I2367,Lookup!$H$2:$I$11,2,0))</f>
        <v/>
      </c>
      <c r="P2367" s="8">
        <f>COUNTIF(J$4:J2367,J2367)</f>
        <v>0</v>
      </c>
      <c r="Q2367" s="8">
        <f>COUNTIF(K$4:K2367,K2367)</f>
        <v>1</v>
      </c>
    </row>
    <row r="2368" spans="1:17" x14ac:dyDescent="0.25">
      <c r="A2368" s="35">
        <f t="shared" si="217"/>
        <v>0</v>
      </c>
      <c r="B2368" s="8">
        <f t="shared" si="218"/>
        <v>0</v>
      </c>
      <c r="C2368" s="8">
        <f t="shared" si="219"/>
        <v>0</v>
      </c>
      <c r="D2368" s="38">
        <f t="shared" si="220"/>
        <v>1</v>
      </c>
      <c r="E2368" s="39">
        <f t="shared" si="221"/>
        <v>0</v>
      </c>
      <c r="M2368" s="8" t="str">
        <f>VLOOKUP(MONTH($J2368),Lookup!$A$2:$B$13,2,0)&amp;" "&amp;YEAR($J2368)</f>
        <v>Jan 1900</v>
      </c>
      <c r="N2368" s="34" t="str">
        <f t="shared" si="216"/>
        <v>1/1/9999</v>
      </c>
      <c r="O2368" s="8" t="str">
        <f>IF(ISERROR(VLOOKUP($I2368,Lookup!$H$2:$I$11,2,0)),"",VLOOKUP($I2368,Lookup!$H$2:$I$11,2,0))</f>
        <v/>
      </c>
      <c r="P2368" s="8">
        <f>COUNTIF(J$4:J2368,J2368)</f>
        <v>0</v>
      </c>
      <c r="Q2368" s="8">
        <f>COUNTIF(K$4:K2368,K2368)</f>
        <v>1</v>
      </c>
    </row>
    <row r="2369" spans="1:17" x14ac:dyDescent="0.25">
      <c r="A2369" s="35">
        <f t="shared" si="217"/>
        <v>0</v>
      </c>
      <c r="B2369" s="8">
        <f t="shared" si="218"/>
        <v>0</v>
      </c>
      <c r="C2369" s="8">
        <f t="shared" si="219"/>
        <v>0</v>
      </c>
      <c r="D2369" s="38">
        <f t="shared" si="220"/>
        <v>1</v>
      </c>
      <c r="E2369" s="39">
        <f t="shared" si="221"/>
        <v>0</v>
      </c>
      <c r="M2369" s="8" t="str">
        <f>VLOOKUP(MONTH($J2369),Lookup!$A$2:$B$13,2,0)&amp;" "&amp;YEAR($J2369)</f>
        <v>Jan 1900</v>
      </c>
      <c r="N2369" s="34" t="str">
        <f t="shared" si="216"/>
        <v>1/1/9999</v>
      </c>
      <c r="O2369" s="8" t="str">
        <f>IF(ISERROR(VLOOKUP($I2369,Lookup!$H$2:$I$11,2,0)),"",VLOOKUP($I2369,Lookup!$H$2:$I$11,2,0))</f>
        <v/>
      </c>
      <c r="P2369" s="8">
        <f>COUNTIF(J$4:J2369,J2369)</f>
        <v>0</v>
      </c>
      <c r="Q2369" s="8">
        <f>COUNTIF(K$4:K2369,K2369)</f>
        <v>1</v>
      </c>
    </row>
    <row r="2370" spans="1:17" x14ac:dyDescent="0.25">
      <c r="A2370" s="35">
        <f t="shared" si="217"/>
        <v>0</v>
      </c>
      <c r="B2370" s="8">
        <f t="shared" si="218"/>
        <v>0</v>
      </c>
      <c r="C2370" s="8">
        <f t="shared" si="219"/>
        <v>0</v>
      </c>
      <c r="D2370" s="38">
        <f t="shared" si="220"/>
        <v>1</v>
      </c>
      <c r="E2370" s="39">
        <f t="shared" si="221"/>
        <v>0</v>
      </c>
      <c r="M2370" s="8" t="str">
        <f>VLOOKUP(MONTH($J2370),Lookup!$A$2:$B$13,2,0)&amp;" "&amp;YEAR($J2370)</f>
        <v>Jan 1900</v>
      </c>
      <c r="N2370" s="34" t="str">
        <f t="shared" si="216"/>
        <v>1/1/9999</v>
      </c>
      <c r="O2370" s="8" t="str">
        <f>IF(ISERROR(VLOOKUP($I2370,Lookup!$H$2:$I$11,2,0)),"",VLOOKUP($I2370,Lookup!$H$2:$I$11,2,0))</f>
        <v/>
      </c>
      <c r="P2370" s="8">
        <f>COUNTIF(J$4:J2370,J2370)</f>
        <v>0</v>
      </c>
      <c r="Q2370" s="8">
        <f>COUNTIF(K$4:K2370,K2370)</f>
        <v>1</v>
      </c>
    </row>
    <row r="2371" spans="1:17" x14ac:dyDescent="0.25">
      <c r="A2371" s="35">
        <f t="shared" si="217"/>
        <v>0</v>
      </c>
      <c r="B2371" s="8">
        <f t="shared" si="218"/>
        <v>0</v>
      </c>
      <c r="C2371" s="8">
        <f t="shared" si="219"/>
        <v>0</v>
      </c>
      <c r="D2371" s="38">
        <f t="shared" si="220"/>
        <v>1</v>
      </c>
      <c r="E2371" s="39">
        <f t="shared" si="221"/>
        <v>0</v>
      </c>
      <c r="M2371" s="8" t="str">
        <f>VLOOKUP(MONTH($J2371),Lookup!$A$2:$B$13,2,0)&amp;" "&amp;YEAR($J2371)</f>
        <v>Jan 1900</v>
      </c>
      <c r="N2371" s="34" t="str">
        <f t="shared" si="216"/>
        <v>1/1/9999</v>
      </c>
      <c r="O2371" s="8" t="str">
        <f>IF(ISERROR(VLOOKUP($I2371,Lookup!$H$2:$I$11,2,0)),"",VLOOKUP($I2371,Lookup!$H$2:$I$11,2,0))</f>
        <v/>
      </c>
      <c r="P2371" s="8">
        <f>COUNTIF(J$4:J2371,J2371)</f>
        <v>0</v>
      </c>
      <c r="Q2371" s="8">
        <f>COUNTIF(K$4:K2371,K2371)</f>
        <v>1</v>
      </c>
    </row>
    <row r="2372" spans="1:17" x14ac:dyDescent="0.25">
      <c r="A2372" s="35">
        <f t="shared" si="217"/>
        <v>0</v>
      </c>
      <c r="B2372" s="8">
        <f t="shared" si="218"/>
        <v>0</v>
      </c>
      <c r="C2372" s="8">
        <f t="shared" si="219"/>
        <v>0</v>
      </c>
      <c r="D2372" s="38">
        <f t="shared" si="220"/>
        <v>1</v>
      </c>
      <c r="E2372" s="39">
        <f t="shared" si="221"/>
        <v>0</v>
      </c>
      <c r="M2372" s="8" t="str">
        <f>VLOOKUP(MONTH($J2372),Lookup!$A$2:$B$13,2,0)&amp;" "&amp;YEAR($J2372)</f>
        <v>Jan 1900</v>
      </c>
      <c r="N2372" s="34" t="str">
        <f t="shared" ref="N2372:N2435" si="222">IF(ISBLANK($J2372),"1/1/9999",J2372)</f>
        <v>1/1/9999</v>
      </c>
      <c r="O2372" s="8" t="str">
        <f>IF(ISERROR(VLOOKUP($I2372,Lookup!$H$2:$I$11,2,0)),"",VLOOKUP($I2372,Lookup!$H$2:$I$11,2,0))</f>
        <v/>
      </c>
      <c r="P2372" s="8">
        <f>COUNTIF(J$4:J2372,J2372)</f>
        <v>0</v>
      </c>
      <c r="Q2372" s="8">
        <f>COUNTIF(K$4:K2372,K2372)</f>
        <v>1</v>
      </c>
    </row>
    <row r="2373" spans="1:17" x14ac:dyDescent="0.25">
      <c r="A2373" s="35">
        <f t="shared" ref="A2373:A2436" si="223">K2373</f>
        <v>0</v>
      </c>
      <c r="B2373" s="8">
        <f t="shared" ref="B2373:B2436" si="224">J2373</f>
        <v>0</v>
      </c>
      <c r="C2373" s="8">
        <f t="shared" ref="C2373:C2436" si="225">L2373</f>
        <v>0</v>
      </c>
      <c r="D2373" s="38">
        <f t="shared" ref="D2373:D2436" si="226">SUM(A2373:C2373)+SUM(O2373:Q2373)</f>
        <v>1</v>
      </c>
      <c r="E2373" s="39">
        <f t="shared" ref="E2373:E2436" si="227">IF($D2373="","",COUNTIFS($F$4:$F$5000,$F2373,$D$4:$D$5000,"&gt;"&amp;$D2373))</f>
        <v>0</v>
      </c>
      <c r="M2373" s="8" t="str">
        <f>VLOOKUP(MONTH($J2373),Lookup!$A$2:$B$13,2,0)&amp;" "&amp;YEAR($J2373)</f>
        <v>Jan 1900</v>
      </c>
      <c r="N2373" s="34" t="str">
        <f t="shared" si="222"/>
        <v>1/1/9999</v>
      </c>
      <c r="O2373" s="8" t="str">
        <f>IF(ISERROR(VLOOKUP($I2373,Lookup!$H$2:$I$11,2,0)),"",VLOOKUP($I2373,Lookup!$H$2:$I$11,2,0))</f>
        <v/>
      </c>
      <c r="P2373" s="8">
        <f>COUNTIF(J$4:J2373,J2373)</f>
        <v>0</v>
      </c>
      <c r="Q2373" s="8">
        <f>COUNTIF(K$4:K2373,K2373)</f>
        <v>1</v>
      </c>
    </row>
    <row r="2374" spans="1:17" x14ac:dyDescent="0.25">
      <c r="A2374" s="35">
        <f t="shared" si="223"/>
        <v>0</v>
      </c>
      <c r="B2374" s="8">
        <f t="shared" si="224"/>
        <v>0</v>
      </c>
      <c r="C2374" s="8">
        <f t="shared" si="225"/>
        <v>0</v>
      </c>
      <c r="D2374" s="38">
        <f t="shared" si="226"/>
        <v>1</v>
      </c>
      <c r="E2374" s="39">
        <f t="shared" si="227"/>
        <v>0</v>
      </c>
      <c r="M2374" s="8" t="str">
        <f>VLOOKUP(MONTH($J2374),Lookup!$A$2:$B$13,2,0)&amp;" "&amp;YEAR($J2374)</f>
        <v>Jan 1900</v>
      </c>
      <c r="N2374" s="34" t="str">
        <f t="shared" si="222"/>
        <v>1/1/9999</v>
      </c>
      <c r="O2374" s="8" t="str">
        <f>IF(ISERROR(VLOOKUP($I2374,Lookup!$H$2:$I$11,2,0)),"",VLOOKUP($I2374,Lookup!$H$2:$I$11,2,0))</f>
        <v/>
      </c>
      <c r="P2374" s="8">
        <f>COUNTIF(J$4:J2374,J2374)</f>
        <v>0</v>
      </c>
      <c r="Q2374" s="8">
        <f>COUNTIF(K$4:K2374,K2374)</f>
        <v>1</v>
      </c>
    </row>
    <row r="2375" spans="1:17" x14ac:dyDescent="0.25">
      <c r="A2375" s="35">
        <f t="shared" si="223"/>
        <v>0</v>
      </c>
      <c r="B2375" s="8">
        <f t="shared" si="224"/>
        <v>0</v>
      </c>
      <c r="C2375" s="8">
        <f t="shared" si="225"/>
        <v>0</v>
      </c>
      <c r="D2375" s="38">
        <f t="shared" si="226"/>
        <v>1</v>
      </c>
      <c r="E2375" s="39">
        <f t="shared" si="227"/>
        <v>0</v>
      </c>
      <c r="M2375" s="8" t="str">
        <f>VLOOKUP(MONTH($J2375),Lookup!$A$2:$B$13,2,0)&amp;" "&amp;YEAR($J2375)</f>
        <v>Jan 1900</v>
      </c>
      <c r="N2375" s="34" t="str">
        <f t="shared" si="222"/>
        <v>1/1/9999</v>
      </c>
      <c r="O2375" s="8" t="str">
        <f>IF(ISERROR(VLOOKUP($I2375,Lookup!$H$2:$I$11,2,0)),"",VLOOKUP($I2375,Lookup!$H$2:$I$11,2,0))</f>
        <v/>
      </c>
      <c r="P2375" s="8">
        <f>COUNTIF(J$4:J2375,J2375)</f>
        <v>0</v>
      </c>
      <c r="Q2375" s="8">
        <f>COUNTIF(K$4:K2375,K2375)</f>
        <v>1</v>
      </c>
    </row>
    <row r="2376" spans="1:17" x14ac:dyDescent="0.25">
      <c r="A2376" s="35">
        <f t="shared" si="223"/>
        <v>0</v>
      </c>
      <c r="B2376" s="8">
        <f t="shared" si="224"/>
        <v>0</v>
      </c>
      <c r="C2376" s="8">
        <f t="shared" si="225"/>
        <v>0</v>
      </c>
      <c r="D2376" s="38">
        <f t="shared" si="226"/>
        <v>1</v>
      </c>
      <c r="E2376" s="39">
        <f t="shared" si="227"/>
        <v>0</v>
      </c>
      <c r="M2376" s="8" t="str">
        <f>VLOOKUP(MONTH($J2376),Lookup!$A$2:$B$13,2,0)&amp;" "&amp;YEAR($J2376)</f>
        <v>Jan 1900</v>
      </c>
      <c r="N2376" s="34" t="str">
        <f t="shared" si="222"/>
        <v>1/1/9999</v>
      </c>
      <c r="O2376" s="8" t="str">
        <f>IF(ISERROR(VLOOKUP($I2376,Lookup!$H$2:$I$11,2,0)),"",VLOOKUP($I2376,Lookup!$H$2:$I$11,2,0))</f>
        <v/>
      </c>
      <c r="P2376" s="8">
        <f>COUNTIF(J$4:J2376,J2376)</f>
        <v>0</v>
      </c>
      <c r="Q2376" s="8">
        <f>COUNTIF(K$4:K2376,K2376)</f>
        <v>1</v>
      </c>
    </row>
    <row r="2377" spans="1:17" x14ac:dyDescent="0.25">
      <c r="A2377" s="35">
        <f t="shared" si="223"/>
        <v>0</v>
      </c>
      <c r="B2377" s="8">
        <f t="shared" si="224"/>
        <v>0</v>
      </c>
      <c r="C2377" s="8">
        <f t="shared" si="225"/>
        <v>0</v>
      </c>
      <c r="D2377" s="38">
        <f t="shared" si="226"/>
        <v>1</v>
      </c>
      <c r="E2377" s="39">
        <f t="shared" si="227"/>
        <v>0</v>
      </c>
      <c r="M2377" s="8" t="str">
        <f>VLOOKUP(MONTH($J2377),Lookup!$A$2:$B$13,2,0)&amp;" "&amp;YEAR($J2377)</f>
        <v>Jan 1900</v>
      </c>
      <c r="N2377" s="34" t="str">
        <f t="shared" si="222"/>
        <v>1/1/9999</v>
      </c>
      <c r="O2377" s="8" t="str">
        <f>IF(ISERROR(VLOOKUP($I2377,Lookup!$H$2:$I$11,2,0)),"",VLOOKUP($I2377,Lookup!$H$2:$I$11,2,0))</f>
        <v/>
      </c>
      <c r="P2377" s="8">
        <f>COUNTIF(J$4:J2377,J2377)</f>
        <v>0</v>
      </c>
      <c r="Q2377" s="8">
        <f>COUNTIF(K$4:K2377,K2377)</f>
        <v>1</v>
      </c>
    </row>
    <row r="2378" spans="1:17" x14ac:dyDescent="0.25">
      <c r="A2378" s="35">
        <f t="shared" si="223"/>
        <v>0</v>
      </c>
      <c r="B2378" s="8">
        <f t="shared" si="224"/>
        <v>0</v>
      </c>
      <c r="C2378" s="8">
        <f t="shared" si="225"/>
        <v>0</v>
      </c>
      <c r="D2378" s="38">
        <f t="shared" si="226"/>
        <v>1</v>
      </c>
      <c r="E2378" s="39">
        <f t="shared" si="227"/>
        <v>0</v>
      </c>
      <c r="M2378" s="8" t="str">
        <f>VLOOKUP(MONTH($J2378),Lookup!$A$2:$B$13,2,0)&amp;" "&amp;YEAR($J2378)</f>
        <v>Jan 1900</v>
      </c>
      <c r="N2378" s="34" t="str">
        <f t="shared" si="222"/>
        <v>1/1/9999</v>
      </c>
      <c r="O2378" s="8" t="str">
        <f>IF(ISERROR(VLOOKUP($I2378,Lookup!$H$2:$I$11,2,0)),"",VLOOKUP($I2378,Lookup!$H$2:$I$11,2,0))</f>
        <v/>
      </c>
      <c r="P2378" s="8">
        <f>COUNTIF(J$4:J2378,J2378)</f>
        <v>0</v>
      </c>
      <c r="Q2378" s="8">
        <f>COUNTIF(K$4:K2378,K2378)</f>
        <v>1</v>
      </c>
    </row>
    <row r="2379" spans="1:17" x14ac:dyDescent="0.25">
      <c r="A2379" s="35">
        <f t="shared" si="223"/>
        <v>0</v>
      </c>
      <c r="B2379" s="8">
        <f t="shared" si="224"/>
        <v>0</v>
      </c>
      <c r="C2379" s="8">
        <f t="shared" si="225"/>
        <v>0</v>
      </c>
      <c r="D2379" s="38">
        <f t="shared" si="226"/>
        <v>1</v>
      </c>
      <c r="E2379" s="39">
        <f t="shared" si="227"/>
        <v>0</v>
      </c>
      <c r="M2379" s="8" t="str">
        <f>VLOOKUP(MONTH($J2379),Lookup!$A$2:$B$13,2,0)&amp;" "&amp;YEAR($J2379)</f>
        <v>Jan 1900</v>
      </c>
      <c r="N2379" s="34" t="str">
        <f t="shared" si="222"/>
        <v>1/1/9999</v>
      </c>
      <c r="O2379" s="8" t="str">
        <f>IF(ISERROR(VLOOKUP($I2379,Lookup!$H$2:$I$11,2,0)),"",VLOOKUP($I2379,Lookup!$H$2:$I$11,2,0))</f>
        <v/>
      </c>
      <c r="P2379" s="8">
        <f>COUNTIF(J$4:J2379,J2379)</f>
        <v>0</v>
      </c>
      <c r="Q2379" s="8">
        <f>COUNTIF(K$4:K2379,K2379)</f>
        <v>1</v>
      </c>
    </row>
    <row r="2380" spans="1:17" x14ac:dyDescent="0.25">
      <c r="A2380" s="35">
        <f t="shared" si="223"/>
        <v>0</v>
      </c>
      <c r="B2380" s="8">
        <f t="shared" si="224"/>
        <v>0</v>
      </c>
      <c r="C2380" s="8">
        <f t="shared" si="225"/>
        <v>0</v>
      </c>
      <c r="D2380" s="38">
        <f t="shared" si="226"/>
        <v>1</v>
      </c>
      <c r="E2380" s="39">
        <f t="shared" si="227"/>
        <v>0</v>
      </c>
      <c r="M2380" s="8" t="str">
        <f>VLOOKUP(MONTH($J2380),Lookup!$A$2:$B$13,2,0)&amp;" "&amp;YEAR($J2380)</f>
        <v>Jan 1900</v>
      </c>
      <c r="N2380" s="34" t="str">
        <f t="shared" si="222"/>
        <v>1/1/9999</v>
      </c>
      <c r="O2380" s="8" t="str">
        <f>IF(ISERROR(VLOOKUP($I2380,Lookup!$H$2:$I$11,2,0)),"",VLOOKUP($I2380,Lookup!$H$2:$I$11,2,0))</f>
        <v/>
      </c>
      <c r="P2380" s="8">
        <f>COUNTIF(J$4:J2380,J2380)</f>
        <v>0</v>
      </c>
      <c r="Q2380" s="8">
        <f>COUNTIF(K$4:K2380,K2380)</f>
        <v>1</v>
      </c>
    </row>
    <row r="2381" spans="1:17" x14ac:dyDescent="0.25">
      <c r="A2381" s="35">
        <f t="shared" si="223"/>
        <v>0</v>
      </c>
      <c r="B2381" s="8">
        <f t="shared" si="224"/>
        <v>0</v>
      </c>
      <c r="C2381" s="8">
        <f t="shared" si="225"/>
        <v>0</v>
      </c>
      <c r="D2381" s="38">
        <f t="shared" si="226"/>
        <v>1</v>
      </c>
      <c r="E2381" s="39">
        <f t="shared" si="227"/>
        <v>0</v>
      </c>
      <c r="M2381" s="8" t="str">
        <f>VLOOKUP(MONTH($J2381),Lookup!$A$2:$B$13,2,0)&amp;" "&amp;YEAR($J2381)</f>
        <v>Jan 1900</v>
      </c>
      <c r="N2381" s="34" t="str">
        <f t="shared" si="222"/>
        <v>1/1/9999</v>
      </c>
      <c r="O2381" s="8" t="str">
        <f>IF(ISERROR(VLOOKUP($I2381,Lookup!$H$2:$I$11,2,0)),"",VLOOKUP($I2381,Lookup!$H$2:$I$11,2,0))</f>
        <v/>
      </c>
      <c r="P2381" s="8">
        <f>COUNTIF(J$4:J2381,J2381)</f>
        <v>0</v>
      </c>
      <c r="Q2381" s="8">
        <f>COUNTIF(K$4:K2381,K2381)</f>
        <v>1</v>
      </c>
    </row>
    <row r="2382" spans="1:17" x14ac:dyDescent="0.25">
      <c r="A2382" s="35">
        <f t="shared" si="223"/>
        <v>0</v>
      </c>
      <c r="B2382" s="8">
        <f t="shared" si="224"/>
        <v>0</v>
      </c>
      <c r="C2382" s="8">
        <f t="shared" si="225"/>
        <v>0</v>
      </c>
      <c r="D2382" s="38">
        <f t="shared" si="226"/>
        <v>1</v>
      </c>
      <c r="E2382" s="39">
        <f t="shared" si="227"/>
        <v>0</v>
      </c>
      <c r="M2382" s="8" t="str">
        <f>VLOOKUP(MONTH($J2382),Lookup!$A$2:$B$13,2,0)&amp;" "&amp;YEAR($J2382)</f>
        <v>Jan 1900</v>
      </c>
      <c r="N2382" s="34" t="str">
        <f t="shared" si="222"/>
        <v>1/1/9999</v>
      </c>
      <c r="O2382" s="8" t="str">
        <f>IF(ISERROR(VLOOKUP($I2382,Lookup!$H$2:$I$11,2,0)),"",VLOOKUP($I2382,Lookup!$H$2:$I$11,2,0))</f>
        <v/>
      </c>
      <c r="P2382" s="8">
        <f>COUNTIF(J$4:J2382,J2382)</f>
        <v>0</v>
      </c>
      <c r="Q2382" s="8">
        <f>COUNTIF(K$4:K2382,K2382)</f>
        <v>1</v>
      </c>
    </row>
    <row r="2383" spans="1:17" x14ac:dyDescent="0.25">
      <c r="A2383" s="35">
        <f t="shared" si="223"/>
        <v>0</v>
      </c>
      <c r="B2383" s="8">
        <f t="shared" si="224"/>
        <v>0</v>
      </c>
      <c r="C2383" s="8">
        <f t="shared" si="225"/>
        <v>0</v>
      </c>
      <c r="D2383" s="38">
        <f t="shared" si="226"/>
        <v>1</v>
      </c>
      <c r="E2383" s="39">
        <f t="shared" si="227"/>
        <v>0</v>
      </c>
      <c r="M2383" s="8" t="str">
        <f>VLOOKUP(MONTH($J2383),Lookup!$A$2:$B$13,2,0)&amp;" "&amp;YEAR($J2383)</f>
        <v>Jan 1900</v>
      </c>
      <c r="N2383" s="34" t="str">
        <f t="shared" si="222"/>
        <v>1/1/9999</v>
      </c>
      <c r="O2383" s="8" t="str">
        <f>IF(ISERROR(VLOOKUP($I2383,Lookup!$H$2:$I$11,2,0)),"",VLOOKUP($I2383,Lookup!$H$2:$I$11,2,0))</f>
        <v/>
      </c>
      <c r="P2383" s="8">
        <f>COUNTIF(J$4:J2383,J2383)</f>
        <v>0</v>
      </c>
      <c r="Q2383" s="8">
        <f>COUNTIF(K$4:K2383,K2383)</f>
        <v>1</v>
      </c>
    </row>
    <row r="2384" spans="1:17" x14ac:dyDescent="0.25">
      <c r="A2384" s="35">
        <f t="shared" si="223"/>
        <v>0</v>
      </c>
      <c r="B2384" s="8">
        <f t="shared" si="224"/>
        <v>0</v>
      </c>
      <c r="C2384" s="8">
        <f t="shared" si="225"/>
        <v>0</v>
      </c>
      <c r="D2384" s="38">
        <f t="shared" si="226"/>
        <v>1</v>
      </c>
      <c r="E2384" s="39">
        <f t="shared" si="227"/>
        <v>0</v>
      </c>
      <c r="M2384" s="8" t="str">
        <f>VLOOKUP(MONTH($J2384),Lookup!$A$2:$B$13,2,0)&amp;" "&amp;YEAR($J2384)</f>
        <v>Jan 1900</v>
      </c>
      <c r="N2384" s="34" t="str">
        <f t="shared" si="222"/>
        <v>1/1/9999</v>
      </c>
      <c r="O2384" s="8" t="str">
        <f>IF(ISERROR(VLOOKUP($I2384,Lookup!$H$2:$I$11,2,0)),"",VLOOKUP($I2384,Lookup!$H$2:$I$11,2,0))</f>
        <v/>
      </c>
      <c r="P2384" s="8">
        <f>COUNTIF(J$4:J2384,J2384)</f>
        <v>0</v>
      </c>
      <c r="Q2384" s="8">
        <f>COUNTIF(K$4:K2384,K2384)</f>
        <v>1</v>
      </c>
    </row>
    <row r="2385" spans="1:17" x14ac:dyDescent="0.25">
      <c r="A2385" s="35">
        <f t="shared" si="223"/>
        <v>0</v>
      </c>
      <c r="B2385" s="8">
        <f t="shared" si="224"/>
        <v>0</v>
      </c>
      <c r="C2385" s="8">
        <f t="shared" si="225"/>
        <v>0</v>
      </c>
      <c r="D2385" s="38">
        <f t="shared" si="226"/>
        <v>1</v>
      </c>
      <c r="E2385" s="39">
        <f t="shared" si="227"/>
        <v>0</v>
      </c>
      <c r="M2385" s="8" t="str">
        <f>VLOOKUP(MONTH($J2385),Lookup!$A$2:$B$13,2,0)&amp;" "&amp;YEAR($J2385)</f>
        <v>Jan 1900</v>
      </c>
      <c r="N2385" s="34" t="str">
        <f t="shared" si="222"/>
        <v>1/1/9999</v>
      </c>
      <c r="O2385" s="8" t="str">
        <f>IF(ISERROR(VLOOKUP($I2385,Lookup!$H$2:$I$11,2,0)),"",VLOOKUP($I2385,Lookup!$H$2:$I$11,2,0))</f>
        <v/>
      </c>
      <c r="P2385" s="8">
        <f>COUNTIF(J$4:J2385,J2385)</f>
        <v>0</v>
      </c>
      <c r="Q2385" s="8">
        <f>COUNTIF(K$4:K2385,K2385)</f>
        <v>1</v>
      </c>
    </row>
    <row r="2386" spans="1:17" x14ac:dyDescent="0.25">
      <c r="A2386" s="35">
        <f t="shared" si="223"/>
        <v>0</v>
      </c>
      <c r="B2386" s="8">
        <f t="shared" si="224"/>
        <v>0</v>
      </c>
      <c r="C2386" s="8">
        <f t="shared" si="225"/>
        <v>0</v>
      </c>
      <c r="D2386" s="38">
        <f t="shared" si="226"/>
        <v>1</v>
      </c>
      <c r="E2386" s="39">
        <f t="shared" si="227"/>
        <v>0</v>
      </c>
      <c r="M2386" s="8" t="str">
        <f>VLOOKUP(MONTH($J2386),Lookup!$A$2:$B$13,2,0)&amp;" "&amp;YEAR($J2386)</f>
        <v>Jan 1900</v>
      </c>
      <c r="N2386" s="34" t="str">
        <f t="shared" si="222"/>
        <v>1/1/9999</v>
      </c>
      <c r="O2386" s="8" t="str">
        <f>IF(ISERROR(VLOOKUP($I2386,Lookup!$H$2:$I$11,2,0)),"",VLOOKUP($I2386,Lookup!$H$2:$I$11,2,0))</f>
        <v/>
      </c>
      <c r="P2386" s="8">
        <f>COUNTIF(J$4:J2386,J2386)</f>
        <v>0</v>
      </c>
      <c r="Q2386" s="8">
        <f>COUNTIF(K$4:K2386,K2386)</f>
        <v>1</v>
      </c>
    </row>
    <row r="2387" spans="1:17" x14ac:dyDescent="0.25">
      <c r="A2387" s="35">
        <f t="shared" si="223"/>
        <v>0</v>
      </c>
      <c r="B2387" s="8">
        <f t="shared" si="224"/>
        <v>0</v>
      </c>
      <c r="C2387" s="8">
        <f t="shared" si="225"/>
        <v>0</v>
      </c>
      <c r="D2387" s="38">
        <f t="shared" si="226"/>
        <v>1</v>
      </c>
      <c r="E2387" s="39">
        <f t="shared" si="227"/>
        <v>0</v>
      </c>
      <c r="M2387" s="8" t="str">
        <f>VLOOKUP(MONTH($J2387),Lookup!$A$2:$B$13,2,0)&amp;" "&amp;YEAR($J2387)</f>
        <v>Jan 1900</v>
      </c>
      <c r="N2387" s="34" t="str">
        <f t="shared" si="222"/>
        <v>1/1/9999</v>
      </c>
      <c r="O2387" s="8" t="str">
        <f>IF(ISERROR(VLOOKUP($I2387,Lookup!$H$2:$I$11,2,0)),"",VLOOKUP($I2387,Lookup!$H$2:$I$11,2,0))</f>
        <v/>
      </c>
      <c r="P2387" s="8">
        <f>COUNTIF(J$4:J2387,J2387)</f>
        <v>0</v>
      </c>
      <c r="Q2387" s="8">
        <f>COUNTIF(K$4:K2387,K2387)</f>
        <v>1</v>
      </c>
    </row>
    <row r="2388" spans="1:17" x14ac:dyDescent="0.25">
      <c r="A2388" s="35">
        <f t="shared" si="223"/>
        <v>0</v>
      </c>
      <c r="B2388" s="8">
        <f t="shared" si="224"/>
        <v>0</v>
      </c>
      <c r="C2388" s="8">
        <f t="shared" si="225"/>
        <v>0</v>
      </c>
      <c r="D2388" s="38">
        <f t="shared" si="226"/>
        <v>1</v>
      </c>
      <c r="E2388" s="39">
        <f t="shared" si="227"/>
        <v>0</v>
      </c>
      <c r="M2388" s="8" t="str">
        <f>VLOOKUP(MONTH($J2388),Lookup!$A$2:$B$13,2,0)&amp;" "&amp;YEAR($J2388)</f>
        <v>Jan 1900</v>
      </c>
      <c r="N2388" s="34" t="str">
        <f t="shared" si="222"/>
        <v>1/1/9999</v>
      </c>
      <c r="O2388" s="8" t="str">
        <f>IF(ISERROR(VLOOKUP($I2388,Lookup!$H$2:$I$11,2,0)),"",VLOOKUP($I2388,Lookup!$H$2:$I$11,2,0))</f>
        <v/>
      </c>
      <c r="P2388" s="8">
        <f>COUNTIF(J$4:J2388,J2388)</f>
        <v>0</v>
      </c>
      <c r="Q2388" s="8">
        <f>COUNTIF(K$4:K2388,K2388)</f>
        <v>1</v>
      </c>
    </row>
    <row r="2389" spans="1:17" x14ac:dyDescent="0.25">
      <c r="A2389" s="35">
        <f t="shared" si="223"/>
        <v>0</v>
      </c>
      <c r="B2389" s="8">
        <f t="shared" si="224"/>
        <v>0</v>
      </c>
      <c r="C2389" s="8">
        <f t="shared" si="225"/>
        <v>0</v>
      </c>
      <c r="D2389" s="38">
        <f t="shared" si="226"/>
        <v>1</v>
      </c>
      <c r="E2389" s="39">
        <f t="shared" si="227"/>
        <v>0</v>
      </c>
      <c r="M2389" s="8" t="str">
        <f>VLOOKUP(MONTH($J2389),Lookup!$A$2:$B$13,2,0)&amp;" "&amp;YEAR($J2389)</f>
        <v>Jan 1900</v>
      </c>
      <c r="N2389" s="34" t="str">
        <f t="shared" si="222"/>
        <v>1/1/9999</v>
      </c>
      <c r="O2389" s="8" t="str">
        <f>IF(ISERROR(VLOOKUP($I2389,Lookup!$H$2:$I$11,2,0)),"",VLOOKUP($I2389,Lookup!$H$2:$I$11,2,0))</f>
        <v/>
      </c>
      <c r="P2389" s="8">
        <f>COUNTIF(J$4:J2389,J2389)</f>
        <v>0</v>
      </c>
      <c r="Q2389" s="8">
        <f>COUNTIF(K$4:K2389,K2389)</f>
        <v>1</v>
      </c>
    </row>
    <row r="2390" spans="1:17" x14ac:dyDescent="0.25">
      <c r="A2390" s="35">
        <f t="shared" si="223"/>
        <v>0</v>
      </c>
      <c r="B2390" s="8">
        <f t="shared" si="224"/>
        <v>0</v>
      </c>
      <c r="C2390" s="8">
        <f t="shared" si="225"/>
        <v>0</v>
      </c>
      <c r="D2390" s="38">
        <f t="shared" si="226"/>
        <v>1</v>
      </c>
      <c r="E2390" s="39">
        <f t="shared" si="227"/>
        <v>0</v>
      </c>
      <c r="M2390" s="8" t="str">
        <f>VLOOKUP(MONTH($J2390),Lookup!$A$2:$B$13,2,0)&amp;" "&amp;YEAR($J2390)</f>
        <v>Jan 1900</v>
      </c>
      <c r="N2390" s="34" t="str">
        <f t="shared" si="222"/>
        <v>1/1/9999</v>
      </c>
      <c r="O2390" s="8" t="str">
        <f>IF(ISERROR(VLOOKUP($I2390,Lookup!$H$2:$I$11,2,0)),"",VLOOKUP($I2390,Lookup!$H$2:$I$11,2,0))</f>
        <v/>
      </c>
      <c r="P2390" s="8">
        <f>COUNTIF(J$4:J2390,J2390)</f>
        <v>0</v>
      </c>
      <c r="Q2390" s="8">
        <f>COUNTIF(K$4:K2390,K2390)</f>
        <v>1</v>
      </c>
    </row>
    <row r="2391" spans="1:17" x14ac:dyDescent="0.25">
      <c r="A2391" s="35">
        <f t="shared" si="223"/>
        <v>0</v>
      </c>
      <c r="B2391" s="8">
        <f t="shared" si="224"/>
        <v>0</v>
      </c>
      <c r="C2391" s="8">
        <f t="shared" si="225"/>
        <v>0</v>
      </c>
      <c r="D2391" s="38">
        <f t="shared" si="226"/>
        <v>1</v>
      </c>
      <c r="E2391" s="39">
        <f t="shared" si="227"/>
        <v>0</v>
      </c>
      <c r="M2391" s="8" t="str">
        <f>VLOOKUP(MONTH($J2391),Lookup!$A$2:$B$13,2,0)&amp;" "&amp;YEAR($J2391)</f>
        <v>Jan 1900</v>
      </c>
      <c r="N2391" s="34" t="str">
        <f t="shared" si="222"/>
        <v>1/1/9999</v>
      </c>
      <c r="O2391" s="8" t="str">
        <f>IF(ISERROR(VLOOKUP($I2391,Lookup!$H$2:$I$11,2,0)),"",VLOOKUP($I2391,Lookup!$H$2:$I$11,2,0))</f>
        <v/>
      </c>
      <c r="P2391" s="8">
        <f>COUNTIF(J$4:J2391,J2391)</f>
        <v>0</v>
      </c>
      <c r="Q2391" s="8">
        <f>COUNTIF(K$4:K2391,K2391)</f>
        <v>1</v>
      </c>
    </row>
    <row r="2392" spans="1:17" x14ac:dyDescent="0.25">
      <c r="A2392" s="35">
        <f t="shared" si="223"/>
        <v>0</v>
      </c>
      <c r="B2392" s="8">
        <f t="shared" si="224"/>
        <v>0</v>
      </c>
      <c r="C2392" s="8">
        <f t="shared" si="225"/>
        <v>0</v>
      </c>
      <c r="D2392" s="38">
        <f t="shared" si="226"/>
        <v>1</v>
      </c>
      <c r="E2392" s="39">
        <f t="shared" si="227"/>
        <v>0</v>
      </c>
      <c r="M2392" s="8" t="str">
        <f>VLOOKUP(MONTH($J2392),Lookup!$A$2:$B$13,2,0)&amp;" "&amp;YEAR($J2392)</f>
        <v>Jan 1900</v>
      </c>
      <c r="N2392" s="34" t="str">
        <f t="shared" si="222"/>
        <v>1/1/9999</v>
      </c>
      <c r="O2392" s="8" t="str">
        <f>IF(ISERROR(VLOOKUP($I2392,Lookup!$H$2:$I$11,2,0)),"",VLOOKUP($I2392,Lookup!$H$2:$I$11,2,0))</f>
        <v/>
      </c>
      <c r="P2392" s="8">
        <f>COUNTIF(J$4:J2392,J2392)</f>
        <v>0</v>
      </c>
      <c r="Q2392" s="8">
        <f>COUNTIF(K$4:K2392,K2392)</f>
        <v>1</v>
      </c>
    </row>
    <row r="2393" spans="1:17" x14ac:dyDescent="0.25">
      <c r="A2393" s="35">
        <f t="shared" si="223"/>
        <v>0</v>
      </c>
      <c r="B2393" s="8">
        <f t="shared" si="224"/>
        <v>0</v>
      </c>
      <c r="C2393" s="8">
        <f t="shared" si="225"/>
        <v>0</v>
      </c>
      <c r="D2393" s="38">
        <f t="shared" si="226"/>
        <v>1</v>
      </c>
      <c r="E2393" s="39">
        <f t="shared" si="227"/>
        <v>0</v>
      </c>
      <c r="M2393" s="8" t="str">
        <f>VLOOKUP(MONTH($J2393),Lookup!$A$2:$B$13,2,0)&amp;" "&amp;YEAR($J2393)</f>
        <v>Jan 1900</v>
      </c>
      <c r="N2393" s="34" t="str">
        <f t="shared" si="222"/>
        <v>1/1/9999</v>
      </c>
      <c r="O2393" s="8" t="str">
        <f>IF(ISERROR(VLOOKUP($I2393,Lookup!$H$2:$I$11,2,0)),"",VLOOKUP($I2393,Lookup!$H$2:$I$11,2,0))</f>
        <v/>
      </c>
      <c r="P2393" s="8">
        <f>COUNTIF(J$4:J2393,J2393)</f>
        <v>0</v>
      </c>
      <c r="Q2393" s="8">
        <f>COUNTIF(K$4:K2393,K2393)</f>
        <v>1</v>
      </c>
    </row>
    <row r="2394" spans="1:17" x14ac:dyDescent="0.25">
      <c r="A2394" s="35">
        <f t="shared" si="223"/>
        <v>0</v>
      </c>
      <c r="B2394" s="8">
        <f t="shared" si="224"/>
        <v>0</v>
      </c>
      <c r="C2394" s="8">
        <f t="shared" si="225"/>
        <v>0</v>
      </c>
      <c r="D2394" s="38">
        <f t="shared" si="226"/>
        <v>1</v>
      </c>
      <c r="E2394" s="39">
        <f t="shared" si="227"/>
        <v>0</v>
      </c>
      <c r="M2394" s="8" t="str">
        <f>VLOOKUP(MONTH($J2394),Lookup!$A$2:$B$13,2,0)&amp;" "&amp;YEAR($J2394)</f>
        <v>Jan 1900</v>
      </c>
      <c r="N2394" s="34" t="str">
        <f t="shared" si="222"/>
        <v>1/1/9999</v>
      </c>
      <c r="O2394" s="8" t="str">
        <f>IF(ISERROR(VLOOKUP($I2394,Lookup!$H$2:$I$11,2,0)),"",VLOOKUP($I2394,Lookup!$H$2:$I$11,2,0))</f>
        <v/>
      </c>
      <c r="P2394" s="8">
        <f>COUNTIF(J$4:J2394,J2394)</f>
        <v>0</v>
      </c>
      <c r="Q2394" s="8">
        <f>COUNTIF(K$4:K2394,K2394)</f>
        <v>1</v>
      </c>
    </row>
    <row r="2395" spans="1:17" x14ac:dyDescent="0.25">
      <c r="A2395" s="35">
        <f t="shared" si="223"/>
        <v>0</v>
      </c>
      <c r="B2395" s="8">
        <f t="shared" si="224"/>
        <v>0</v>
      </c>
      <c r="C2395" s="8">
        <f t="shared" si="225"/>
        <v>0</v>
      </c>
      <c r="D2395" s="38">
        <f t="shared" si="226"/>
        <v>1</v>
      </c>
      <c r="E2395" s="39">
        <f t="shared" si="227"/>
        <v>0</v>
      </c>
      <c r="M2395" s="8" t="str">
        <f>VLOOKUP(MONTH($J2395),Lookup!$A$2:$B$13,2,0)&amp;" "&amp;YEAR($J2395)</f>
        <v>Jan 1900</v>
      </c>
      <c r="N2395" s="34" t="str">
        <f t="shared" si="222"/>
        <v>1/1/9999</v>
      </c>
      <c r="O2395" s="8" t="str">
        <f>IF(ISERROR(VLOOKUP($I2395,Lookup!$H$2:$I$11,2,0)),"",VLOOKUP($I2395,Lookup!$H$2:$I$11,2,0))</f>
        <v/>
      </c>
      <c r="P2395" s="8">
        <f>COUNTIF(J$4:J2395,J2395)</f>
        <v>0</v>
      </c>
      <c r="Q2395" s="8">
        <f>COUNTIF(K$4:K2395,K2395)</f>
        <v>1</v>
      </c>
    </row>
    <row r="2396" spans="1:17" x14ac:dyDescent="0.25">
      <c r="A2396" s="35">
        <f t="shared" si="223"/>
        <v>0</v>
      </c>
      <c r="B2396" s="8">
        <f t="shared" si="224"/>
        <v>0</v>
      </c>
      <c r="C2396" s="8">
        <f t="shared" si="225"/>
        <v>0</v>
      </c>
      <c r="D2396" s="38">
        <f t="shared" si="226"/>
        <v>1</v>
      </c>
      <c r="E2396" s="39">
        <f t="shared" si="227"/>
        <v>0</v>
      </c>
      <c r="M2396" s="8" t="str">
        <f>VLOOKUP(MONTH($J2396),Lookup!$A$2:$B$13,2,0)&amp;" "&amp;YEAR($J2396)</f>
        <v>Jan 1900</v>
      </c>
      <c r="N2396" s="34" t="str">
        <f t="shared" si="222"/>
        <v>1/1/9999</v>
      </c>
      <c r="O2396" s="8" t="str">
        <f>IF(ISERROR(VLOOKUP($I2396,Lookup!$H$2:$I$11,2,0)),"",VLOOKUP($I2396,Lookup!$H$2:$I$11,2,0))</f>
        <v/>
      </c>
      <c r="P2396" s="8">
        <f>COUNTIF(J$4:J2396,J2396)</f>
        <v>0</v>
      </c>
      <c r="Q2396" s="8">
        <f>COUNTIF(K$4:K2396,K2396)</f>
        <v>1</v>
      </c>
    </row>
    <row r="2397" spans="1:17" x14ac:dyDescent="0.25">
      <c r="A2397" s="35">
        <f t="shared" si="223"/>
        <v>0</v>
      </c>
      <c r="B2397" s="8">
        <f t="shared" si="224"/>
        <v>0</v>
      </c>
      <c r="C2397" s="8">
        <f t="shared" si="225"/>
        <v>0</v>
      </c>
      <c r="D2397" s="38">
        <f t="shared" si="226"/>
        <v>1</v>
      </c>
      <c r="E2397" s="39">
        <f t="shared" si="227"/>
        <v>0</v>
      </c>
      <c r="M2397" s="8" t="str">
        <f>VLOOKUP(MONTH($J2397),Lookup!$A$2:$B$13,2,0)&amp;" "&amp;YEAR($J2397)</f>
        <v>Jan 1900</v>
      </c>
      <c r="N2397" s="34" t="str">
        <f t="shared" si="222"/>
        <v>1/1/9999</v>
      </c>
      <c r="O2397" s="8" t="str">
        <f>IF(ISERROR(VLOOKUP($I2397,Lookup!$H$2:$I$11,2,0)),"",VLOOKUP($I2397,Lookup!$H$2:$I$11,2,0))</f>
        <v/>
      </c>
      <c r="P2397" s="8">
        <f>COUNTIF(J$4:J2397,J2397)</f>
        <v>0</v>
      </c>
      <c r="Q2397" s="8">
        <f>COUNTIF(K$4:K2397,K2397)</f>
        <v>1</v>
      </c>
    </row>
    <row r="2398" spans="1:17" x14ac:dyDescent="0.25">
      <c r="A2398" s="35">
        <f t="shared" si="223"/>
        <v>0</v>
      </c>
      <c r="B2398" s="8">
        <f t="shared" si="224"/>
        <v>0</v>
      </c>
      <c r="C2398" s="8">
        <f t="shared" si="225"/>
        <v>0</v>
      </c>
      <c r="D2398" s="38">
        <f t="shared" si="226"/>
        <v>1</v>
      </c>
      <c r="E2398" s="39">
        <f t="shared" si="227"/>
        <v>0</v>
      </c>
      <c r="M2398" s="8" t="str">
        <f>VLOOKUP(MONTH($J2398),Lookup!$A$2:$B$13,2,0)&amp;" "&amp;YEAR($J2398)</f>
        <v>Jan 1900</v>
      </c>
      <c r="N2398" s="34" t="str">
        <f t="shared" si="222"/>
        <v>1/1/9999</v>
      </c>
      <c r="O2398" s="8" t="str">
        <f>IF(ISERROR(VLOOKUP($I2398,Lookup!$H$2:$I$11,2,0)),"",VLOOKUP($I2398,Lookup!$H$2:$I$11,2,0))</f>
        <v/>
      </c>
      <c r="P2398" s="8">
        <f>COUNTIF(J$4:J2398,J2398)</f>
        <v>0</v>
      </c>
      <c r="Q2398" s="8">
        <f>COUNTIF(K$4:K2398,K2398)</f>
        <v>1</v>
      </c>
    </row>
    <row r="2399" spans="1:17" x14ac:dyDescent="0.25">
      <c r="A2399" s="35">
        <f t="shared" si="223"/>
        <v>0</v>
      </c>
      <c r="B2399" s="8">
        <f t="shared" si="224"/>
        <v>0</v>
      </c>
      <c r="C2399" s="8">
        <f t="shared" si="225"/>
        <v>0</v>
      </c>
      <c r="D2399" s="38">
        <f t="shared" si="226"/>
        <v>1</v>
      </c>
      <c r="E2399" s="39">
        <f t="shared" si="227"/>
        <v>0</v>
      </c>
      <c r="M2399" s="8" t="str">
        <f>VLOOKUP(MONTH($J2399),Lookup!$A$2:$B$13,2,0)&amp;" "&amp;YEAR($J2399)</f>
        <v>Jan 1900</v>
      </c>
      <c r="N2399" s="34" t="str">
        <f t="shared" si="222"/>
        <v>1/1/9999</v>
      </c>
      <c r="O2399" s="8" t="str">
        <f>IF(ISERROR(VLOOKUP($I2399,Lookup!$H$2:$I$11,2,0)),"",VLOOKUP($I2399,Lookup!$H$2:$I$11,2,0))</f>
        <v/>
      </c>
      <c r="P2399" s="8">
        <f>COUNTIF(J$4:J2399,J2399)</f>
        <v>0</v>
      </c>
      <c r="Q2399" s="8">
        <f>COUNTIF(K$4:K2399,K2399)</f>
        <v>1</v>
      </c>
    </row>
    <row r="2400" spans="1:17" x14ac:dyDescent="0.25">
      <c r="A2400" s="35">
        <f t="shared" si="223"/>
        <v>0</v>
      </c>
      <c r="B2400" s="8">
        <f t="shared" si="224"/>
        <v>0</v>
      </c>
      <c r="C2400" s="8">
        <f t="shared" si="225"/>
        <v>0</v>
      </c>
      <c r="D2400" s="38">
        <f t="shared" si="226"/>
        <v>1</v>
      </c>
      <c r="E2400" s="39">
        <f t="shared" si="227"/>
        <v>0</v>
      </c>
      <c r="M2400" s="8" t="str">
        <f>VLOOKUP(MONTH($J2400),Lookup!$A$2:$B$13,2,0)&amp;" "&amp;YEAR($J2400)</f>
        <v>Jan 1900</v>
      </c>
      <c r="N2400" s="34" t="str">
        <f t="shared" si="222"/>
        <v>1/1/9999</v>
      </c>
      <c r="O2400" s="8" t="str">
        <f>IF(ISERROR(VLOOKUP($I2400,Lookup!$H$2:$I$11,2,0)),"",VLOOKUP($I2400,Lookup!$H$2:$I$11,2,0))</f>
        <v/>
      </c>
      <c r="P2400" s="8">
        <f>COUNTIF(J$4:J2400,J2400)</f>
        <v>0</v>
      </c>
      <c r="Q2400" s="8">
        <f>COUNTIF(K$4:K2400,K2400)</f>
        <v>1</v>
      </c>
    </row>
    <row r="2401" spans="1:17" x14ac:dyDescent="0.25">
      <c r="A2401" s="35">
        <f t="shared" si="223"/>
        <v>0</v>
      </c>
      <c r="B2401" s="8">
        <f t="shared" si="224"/>
        <v>0</v>
      </c>
      <c r="C2401" s="8">
        <f t="shared" si="225"/>
        <v>0</v>
      </c>
      <c r="D2401" s="38">
        <f t="shared" si="226"/>
        <v>1</v>
      </c>
      <c r="E2401" s="39">
        <f t="shared" si="227"/>
        <v>0</v>
      </c>
      <c r="M2401" s="8" t="str">
        <f>VLOOKUP(MONTH($J2401),Lookup!$A$2:$B$13,2,0)&amp;" "&amp;YEAR($J2401)</f>
        <v>Jan 1900</v>
      </c>
      <c r="N2401" s="34" t="str">
        <f t="shared" si="222"/>
        <v>1/1/9999</v>
      </c>
      <c r="O2401" s="8" t="str">
        <f>IF(ISERROR(VLOOKUP($I2401,Lookup!$H$2:$I$11,2,0)),"",VLOOKUP($I2401,Lookup!$H$2:$I$11,2,0))</f>
        <v/>
      </c>
      <c r="P2401" s="8">
        <f>COUNTIF(J$4:J2401,J2401)</f>
        <v>0</v>
      </c>
      <c r="Q2401" s="8">
        <f>COUNTIF(K$4:K2401,K2401)</f>
        <v>1</v>
      </c>
    </row>
    <row r="2402" spans="1:17" x14ac:dyDescent="0.25">
      <c r="A2402" s="35">
        <f t="shared" si="223"/>
        <v>0</v>
      </c>
      <c r="B2402" s="8">
        <f t="shared" si="224"/>
        <v>0</v>
      </c>
      <c r="C2402" s="8">
        <f t="shared" si="225"/>
        <v>0</v>
      </c>
      <c r="D2402" s="38">
        <f t="shared" si="226"/>
        <v>1</v>
      </c>
      <c r="E2402" s="39">
        <f t="shared" si="227"/>
        <v>0</v>
      </c>
      <c r="M2402" s="8" t="str">
        <f>VLOOKUP(MONTH($J2402),Lookup!$A$2:$B$13,2,0)&amp;" "&amp;YEAR($J2402)</f>
        <v>Jan 1900</v>
      </c>
      <c r="N2402" s="34" t="str">
        <f t="shared" si="222"/>
        <v>1/1/9999</v>
      </c>
      <c r="O2402" s="8" t="str">
        <f>IF(ISERROR(VLOOKUP($I2402,Lookup!$H$2:$I$11,2,0)),"",VLOOKUP($I2402,Lookup!$H$2:$I$11,2,0))</f>
        <v/>
      </c>
      <c r="P2402" s="8">
        <f>COUNTIF(J$4:J2402,J2402)</f>
        <v>0</v>
      </c>
      <c r="Q2402" s="8">
        <f>COUNTIF(K$4:K2402,K2402)</f>
        <v>1</v>
      </c>
    </row>
    <row r="2403" spans="1:17" x14ac:dyDescent="0.25">
      <c r="A2403" s="35">
        <f t="shared" si="223"/>
        <v>0</v>
      </c>
      <c r="B2403" s="8">
        <f t="shared" si="224"/>
        <v>0</v>
      </c>
      <c r="C2403" s="8">
        <f t="shared" si="225"/>
        <v>0</v>
      </c>
      <c r="D2403" s="38">
        <f t="shared" si="226"/>
        <v>1</v>
      </c>
      <c r="E2403" s="39">
        <f t="shared" si="227"/>
        <v>0</v>
      </c>
      <c r="M2403" s="8" t="str">
        <f>VLOOKUP(MONTH($J2403),Lookup!$A$2:$B$13,2,0)&amp;" "&amp;YEAR($J2403)</f>
        <v>Jan 1900</v>
      </c>
      <c r="N2403" s="34" t="str">
        <f t="shared" si="222"/>
        <v>1/1/9999</v>
      </c>
      <c r="O2403" s="8" t="str">
        <f>IF(ISERROR(VLOOKUP($I2403,Lookup!$H$2:$I$11,2,0)),"",VLOOKUP($I2403,Lookup!$H$2:$I$11,2,0))</f>
        <v/>
      </c>
      <c r="P2403" s="8">
        <f>COUNTIF(J$4:J2403,J2403)</f>
        <v>0</v>
      </c>
      <c r="Q2403" s="8">
        <f>COUNTIF(K$4:K2403,K2403)</f>
        <v>1</v>
      </c>
    </row>
    <row r="2404" spans="1:17" x14ac:dyDescent="0.25">
      <c r="A2404" s="35">
        <f t="shared" si="223"/>
        <v>0</v>
      </c>
      <c r="B2404" s="8">
        <f t="shared" si="224"/>
        <v>0</v>
      </c>
      <c r="C2404" s="8">
        <f t="shared" si="225"/>
        <v>0</v>
      </c>
      <c r="D2404" s="38">
        <f t="shared" si="226"/>
        <v>1</v>
      </c>
      <c r="E2404" s="39">
        <f t="shared" si="227"/>
        <v>0</v>
      </c>
      <c r="M2404" s="8" t="str">
        <f>VLOOKUP(MONTH($J2404),Lookup!$A$2:$B$13,2,0)&amp;" "&amp;YEAR($J2404)</f>
        <v>Jan 1900</v>
      </c>
      <c r="N2404" s="34" t="str">
        <f t="shared" si="222"/>
        <v>1/1/9999</v>
      </c>
      <c r="O2404" s="8" t="str">
        <f>IF(ISERROR(VLOOKUP($I2404,Lookup!$H$2:$I$11,2,0)),"",VLOOKUP($I2404,Lookup!$H$2:$I$11,2,0))</f>
        <v/>
      </c>
      <c r="P2404" s="8">
        <f>COUNTIF(J$4:J2404,J2404)</f>
        <v>0</v>
      </c>
      <c r="Q2404" s="8">
        <f>COUNTIF(K$4:K2404,K2404)</f>
        <v>1</v>
      </c>
    </row>
    <row r="2405" spans="1:17" x14ac:dyDescent="0.25">
      <c r="A2405" s="35">
        <f t="shared" si="223"/>
        <v>0</v>
      </c>
      <c r="B2405" s="8">
        <f t="shared" si="224"/>
        <v>0</v>
      </c>
      <c r="C2405" s="8">
        <f t="shared" si="225"/>
        <v>0</v>
      </c>
      <c r="D2405" s="38">
        <f t="shared" si="226"/>
        <v>1</v>
      </c>
      <c r="E2405" s="39">
        <f t="shared" si="227"/>
        <v>0</v>
      </c>
      <c r="M2405" s="8" t="str">
        <f>VLOOKUP(MONTH($J2405),Lookup!$A$2:$B$13,2,0)&amp;" "&amp;YEAR($J2405)</f>
        <v>Jan 1900</v>
      </c>
      <c r="N2405" s="34" t="str">
        <f t="shared" si="222"/>
        <v>1/1/9999</v>
      </c>
      <c r="O2405" s="8" t="str">
        <f>IF(ISERROR(VLOOKUP($I2405,Lookup!$H$2:$I$11,2,0)),"",VLOOKUP($I2405,Lookup!$H$2:$I$11,2,0))</f>
        <v/>
      </c>
      <c r="P2405" s="8">
        <f>COUNTIF(J$4:J2405,J2405)</f>
        <v>0</v>
      </c>
      <c r="Q2405" s="8">
        <f>COUNTIF(K$4:K2405,K2405)</f>
        <v>1</v>
      </c>
    </row>
    <row r="2406" spans="1:17" x14ac:dyDescent="0.25">
      <c r="A2406" s="35">
        <f t="shared" si="223"/>
        <v>0</v>
      </c>
      <c r="B2406" s="8">
        <f t="shared" si="224"/>
        <v>0</v>
      </c>
      <c r="C2406" s="8">
        <f t="shared" si="225"/>
        <v>0</v>
      </c>
      <c r="D2406" s="38">
        <f t="shared" si="226"/>
        <v>1</v>
      </c>
      <c r="E2406" s="39">
        <f t="shared" si="227"/>
        <v>0</v>
      </c>
      <c r="M2406" s="8" t="str">
        <f>VLOOKUP(MONTH($J2406),Lookup!$A$2:$B$13,2,0)&amp;" "&amp;YEAR($J2406)</f>
        <v>Jan 1900</v>
      </c>
      <c r="N2406" s="34" t="str">
        <f t="shared" si="222"/>
        <v>1/1/9999</v>
      </c>
      <c r="O2406" s="8" t="str">
        <f>IF(ISERROR(VLOOKUP($I2406,Lookup!$H$2:$I$11,2,0)),"",VLOOKUP($I2406,Lookup!$H$2:$I$11,2,0))</f>
        <v/>
      </c>
      <c r="P2406" s="8">
        <f>COUNTIF(J$4:J2406,J2406)</f>
        <v>0</v>
      </c>
      <c r="Q2406" s="8">
        <f>COUNTIF(K$4:K2406,K2406)</f>
        <v>1</v>
      </c>
    </row>
    <row r="2407" spans="1:17" x14ac:dyDescent="0.25">
      <c r="A2407" s="35">
        <f t="shared" si="223"/>
        <v>0</v>
      </c>
      <c r="B2407" s="8">
        <f t="shared" si="224"/>
        <v>0</v>
      </c>
      <c r="C2407" s="8">
        <f t="shared" si="225"/>
        <v>0</v>
      </c>
      <c r="D2407" s="38">
        <f t="shared" si="226"/>
        <v>1</v>
      </c>
      <c r="E2407" s="39">
        <f t="shared" si="227"/>
        <v>0</v>
      </c>
      <c r="M2407" s="8" t="str">
        <f>VLOOKUP(MONTH($J2407),Lookup!$A$2:$B$13,2,0)&amp;" "&amp;YEAR($J2407)</f>
        <v>Jan 1900</v>
      </c>
      <c r="N2407" s="34" t="str">
        <f t="shared" si="222"/>
        <v>1/1/9999</v>
      </c>
      <c r="O2407" s="8" t="str">
        <f>IF(ISERROR(VLOOKUP($I2407,Lookup!$H$2:$I$11,2,0)),"",VLOOKUP($I2407,Lookup!$H$2:$I$11,2,0))</f>
        <v/>
      </c>
      <c r="P2407" s="8">
        <f>COUNTIF(J$4:J2407,J2407)</f>
        <v>0</v>
      </c>
      <c r="Q2407" s="8">
        <f>COUNTIF(K$4:K2407,K2407)</f>
        <v>1</v>
      </c>
    </row>
    <row r="2408" spans="1:17" x14ac:dyDescent="0.25">
      <c r="A2408" s="35">
        <f t="shared" si="223"/>
        <v>0</v>
      </c>
      <c r="B2408" s="8">
        <f t="shared" si="224"/>
        <v>0</v>
      </c>
      <c r="C2408" s="8">
        <f t="shared" si="225"/>
        <v>0</v>
      </c>
      <c r="D2408" s="38">
        <f t="shared" si="226"/>
        <v>1</v>
      </c>
      <c r="E2408" s="39">
        <f t="shared" si="227"/>
        <v>0</v>
      </c>
      <c r="M2408" s="8" t="str">
        <f>VLOOKUP(MONTH($J2408),Lookup!$A$2:$B$13,2,0)&amp;" "&amp;YEAR($J2408)</f>
        <v>Jan 1900</v>
      </c>
      <c r="N2408" s="34" t="str">
        <f t="shared" si="222"/>
        <v>1/1/9999</v>
      </c>
      <c r="O2408" s="8" t="str">
        <f>IF(ISERROR(VLOOKUP($I2408,Lookup!$H$2:$I$11,2,0)),"",VLOOKUP($I2408,Lookup!$H$2:$I$11,2,0))</f>
        <v/>
      </c>
      <c r="P2408" s="8">
        <f>COUNTIF(J$4:J2408,J2408)</f>
        <v>0</v>
      </c>
      <c r="Q2408" s="8">
        <f>COUNTIF(K$4:K2408,K2408)</f>
        <v>1</v>
      </c>
    </row>
    <row r="2409" spans="1:17" x14ac:dyDescent="0.25">
      <c r="A2409" s="35">
        <f t="shared" si="223"/>
        <v>0</v>
      </c>
      <c r="B2409" s="8">
        <f t="shared" si="224"/>
        <v>0</v>
      </c>
      <c r="C2409" s="8">
        <f t="shared" si="225"/>
        <v>0</v>
      </c>
      <c r="D2409" s="38">
        <f t="shared" si="226"/>
        <v>1</v>
      </c>
      <c r="E2409" s="39">
        <f t="shared" si="227"/>
        <v>0</v>
      </c>
      <c r="M2409" s="8" t="str">
        <f>VLOOKUP(MONTH($J2409),Lookup!$A$2:$B$13,2,0)&amp;" "&amp;YEAR($J2409)</f>
        <v>Jan 1900</v>
      </c>
      <c r="N2409" s="34" t="str">
        <f t="shared" si="222"/>
        <v>1/1/9999</v>
      </c>
      <c r="O2409" s="8" t="str">
        <f>IF(ISERROR(VLOOKUP($I2409,Lookup!$H$2:$I$11,2,0)),"",VLOOKUP($I2409,Lookup!$H$2:$I$11,2,0))</f>
        <v/>
      </c>
      <c r="P2409" s="8">
        <f>COUNTIF(J$4:J2409,J2409)</f>
        <v>0</v>
      </c>
      <c r="Q2409" s="8">
        <f>COUNTIF(K$4:K2409,K2409)</f>
        <v>1</v>
      </c>
    </row>
    <row r="2410" spans="1:17" x14ac:dyDescent="0.25">
      <c r="A2410" s="35">
        <f t="shared" si="223"/>
        <v>0</v>
      </c>
      <c r="B2410" s="8">
        <f t="shared" si="224"/>
        <v>0</v>
      </c>
      <c r="C2410" s="8">
        <f t="shared" si="225"/>
        <v>0</v>
      </c>
      <c r="D2410" s="38">
        <f t="shared" si="226"/>
        <v>1</v>
      </c>
      <c r="E2410" s="39">
        <f t="shared" si="227"/>
        <v>0</v>
      </c>
      <c r="M2410" s="8" t="str">
        <f>VLOOKUP(MONTH($J2410),Lookup!$A$2:$B$13,2,0)&amp;" "&amp;YEAR($J2410)</f>
        <v>Jan 1900</v>
      </c>
      <c r="N2410" s="34" t="str">
        <f t="shared" si="222"/>
        <v>1/1/9999</v>
      </c>
      <c r="O2410" s="8" t="str">
        <f>IF(ISERROR(VLOOKUP($I2410,Lookup!$H$2:$I$11,2,0)),"",VLOOKUP($I2410,Lookup!$H$2:$I$11,2,0))</f>
        <v/>
      </c>
      <c r="P2410" s="8">
        <f>COUNTIF(J$4:J2410,J2410)</f>
        <v>0</v>
      </c>
      <c r="Q2410" s="8">
        <f>COUNTIF(K$4:K2410,K2410)</f>
        <v>1</v>
      </c>
    </row>
    <row r="2411" spans="1:17" x14ac:dyDescent="0.25">
      <c r="A2411" s="35">
        <f t="shared" si="223"/>
        <v>0</v>
      </c>
      <c r="B2411" s="8">
        <f t="shared" si="224"/>
        <v>0</v>
      </c>
      <c r="C2411" s="8">
        <f t="shared" si="225"/>
        <v>0</v>
      </c>
      <c r="D2411" s="38">
        <f t="shared" si="226"/>
        <v>1</v>
      </c>
      <c r="E2411" s="39">
        <f t="shared" si="227"/>
        <v>0</v>
      </c>
      <c r="M2411" s="8" t="str">
        <f>VLOOKUP(MONTH($J2411),Lookup!$A$2:$B$13,2,0)&amp;" "&amp;YEAR($J2411)</f>
        <v>Jan 1900</v>
      </c>
      <c r="N2411" s="34" t="str">
        <f t="shared" si="222"/>
        <v>1/1/9999</v>
      </c>
      <c r="O2411" s="8" t="str">
        <f>IF(ISERROR(VLOOKUP($I2411,Lookup!$H$2:$I$11,2,0)),"",VLOOKUP($I2411,Lookup!$H$2:$I$11,2,0))</f>
        <v/>
      </c>
      <c r="P2411" s="8">
        <f>COUNTIF(J$4:J2411,J2411)</f>
        <v>0</v>
      </c>
      <c r="Q2411" s="8">
        <f>COUNTIF(K$4:K2411,K2411)</f>
        <v>1</v>
      </c>
    </row>
    <row r="2412" spans="1:17" x14ac:dyDescent="0.25">
      <c r="A2412" s="35">
        <f t="shared" si="223"/>
        <v>0</v>
      </c>
      <c r="B2412" s="8">
        <f t="shared" si="224"/>
        <v>0</v>
      </c>
      <c r="C2412" s="8">
        <f t="shared" si="225"/>
        <v>0</v>
      </c>
      <c r="D2412" s="38">
        <f t="shared" si="226"/>
        <v>1</v>
      </c>
      <c r="E2412" s="39">
        <f t="shared" si="227"/>
        <v>0</v>
      </c>
      <c r="M2412" s="8" t="str">
        <f>VLOOKUP(MONTH($J2412),Lookup!$A$2:$B$13,2,0)&amp;" "&amp;YEAR($J2412)</f>
        <v>Jan 1900</v>
      </c>
      <c r="N2412" s="34" t="str">
        <f t="shared" si="222"/>
        <v>1/1/9999</v>
      </c>
      <c r="O2412" s="8" t="str">
        <f>IF(ISERROR(VLOOKUP($I2412,Lookup!$H$2:$I$11,2,0)),"",VLOOKUP($I2412,Lookup!$H$2:$I$11,2,0))</f>
        <v/>
      </c>
      <c r="P2412" s="8">
        <f>COUNTIF(J$4:J2412,J2412)</f>
        <v>0</v>
      </c>
      <c r="Q2412" s="8">
        <f>COUNTIF(K$4:K2412,K2412)</f>
        <v>1</v>
      </c>
    </row>
    <row r="2413" spans="1:17" x14ac:dyDescent="0.25">
      <c r="A2413" s="35">
        <f t="shared" si="223"/>
        <v>0</v>
      </c>
      <c r="B2413" s="8">
        <f t="shared" si="224"/>
        <v>0</v>
      </c>
      <c r="C2413" s="8">
        <f t="shared" si="225"/>
        <v>0</v>
      </c>
      <c r="D2413" s="38">
        <f t="shared" si="226"/>
        <v>1</v>
      </c>
      <c r="E2413" s="39">
        <f t="shared" si="227"/>
        <v>0</v>
      </c>
      <c r="M2413" s="8" t="str">
        <f>VLOOKUP(MONTH($J2413),Lookup!$A$2:$B$13,2,0)&amp;" "&amp;YEAR($J2413)</f>
        <v>Jan 1900</v>
      </c>
      <c r="N2413" s="34" t="str">
        <f t="shared" si="222"/>
        <v>1/1/9999</v>
      </c>
      <c r="O2413" s="8" t="str">
        <f>IF(ISERROR(VLOOKUP($I2413,Lookup!$H$2:$I$11,2,0)),"",VLOOKUP($I2413,Lookup!$H$2:$I$11,2,0))</f>
        <v/>
      </c>
      <c r="P2413" s="8">
        <f>COUNTIF(J$4:J2413,J2413)</f>
        <v>0</v>
      </c>
      <c r="Q2413" s="8">
        <f>COUNTIF(K$4:K2413,K2413)</f>
        <v>1</v>
      </c>
    </row>
    <row r="2414" spans="1:17" x14ac:dyDescent="0.25">
      <c r="A2414" s="35">
        <f t="shared" si="223"/>
        <v>0</v>
      </c>
      <c r="B2414" s="8">
        <f t="shared" si="224"/>
        <v>0</v>
      </c>
      <c r="C2414" s="8">
        <f t="shared" si="225"/>
        <v>0</v>
      </c>
      <c r="D2414" s="38">
        <f t="shared" si="226"/>
        <v>1</v>
      </c>
      <c r="E2414" s="39">
        <f t="shared" si="227"/>
        <v>0</v>
      </c>
      <c r="M2414" s="8" t="str">
        <f>VLOOKUP(MONTH($J2414),Lookup!$A$2:$B$13,2,0)&amp;" "&amp;YEAR($J2414)</f>
        <v>Jan 1900</v>
      </c>
      <c r="N2414" s="34" t="str">
        <f t="shared" si="222"/>
        <v>1/1/9999</v>
      </c>
      <c r="O2414" s="8" t="str">
        <f>IF(ISERROR(VLOOKUP($I2414,Lookup!$H$2:$I$11,2,0)),"",VLOOKUP($I2414,Lookup!$H$2:$I$11,2,0))</f>
        <v/>
      </c>
      <c r="P2414" s="8">
        <f>COUNTIF(J$4:J2414,J2414)</f>
        <v>0</v>
      </c>
      <c r="Q2414" s="8">
        <f>COUNTIF(K$4:K2414,K2414)</f>
        <v>1</v>
      </c>
    </row>
    <row r="2415" spans="1:17" x14ac:dyDescent="0.25">
      <c r="A2415" s="35">
        <f t="shared" si="223"/>
        <v>0</v>
      </c>
      <c r="B2415" s="8">
        <f t="shared" si="224"/>
        <v>0</v>
      </c>
      <c r="C2415" s="8">
        <f t="shared" si="225"/>
        <v>0</v>
      </c>
      <c r="D2415" s="38">
        <f t="shared" si="226"/>
        <v>1</v>
      </c>
      <c r="E2415" s="39">
        <f t="shared" si="227"/>
        <v>0</v>
      </c>
      <c r="M2415" s="8" t="str">
        <f>VLOOKUP(MONTH($J2415),Lookup!$A$2:$B$13,2,0)&amp;" "&amp;YEAR($J2415)</f>
        <v>Jan 1900</v>
      </c>
      <c r="N2415" s="34" t="str">
        <f t="shared" si="222"/>
        <v>1/1/9999</v>
      </c>
      <c r="O2415" s="8" t="str">
        <f>IF(ISERROR(VLOOKUP($I2415,Lookup!$H$2:$I$11,2,0)),"",VLOOKUP($I2415,Lookup!$H$2:$I$11,2,0))</f>
        <v/>
      </c>
      <c r="P2415" s="8">
        <f>COUNTIF(J$4:J2415,J2415)</f>
        <v>0</v>
      </c>
      <c r="Q2415" s="8">
        <f>COUNTIF(K$4:K2415,K2415)</f>
        <v>1</v>
      </c>
    </row>
    <row r="2416" spans="1:17" x14ac:dyDescent="0.25">
      <c r="A2416" s="35">
        <f t="shared" si="223"/>
        <v>0</v>
      </c>
      <c r="B2416" s="8">
        <f t="shared" si="224"/>
        <v>0</v>
      </c>
      <c r="C2416" s="8">
        <f t="shared" si="225"/>
        <v>0</v>
      </c>
      <c r="D2416" s="38">
        <f t="shared" si="226"/>
        <v>1</v>
      </c>
      <c r="E2416" s="39">
        <f t="shared" si="227"/>
        <v>0</v>
      </c>
      <c r="M2416" s="8" t="str">
        <f>VLOOKUP(MONTH($J2416),Lookup!$A$2:$B$13,2,0)&amp;" "&amp;YEAR($J2416)</f>
        <v>Jan 1900</v>
      </c>
      <c r="N2416" s="34" t="str">
        <f t="shared" si="222"/>
        <v>1/1/9999</v>
      </c>
      <c r="O2416" s="8" t="str">
        <f>IF(ISERROR(VLOOKUP($I2416,Lookup!$H$2:$I$11,2,0)),"",VLOOKUP($I2416,Lookup!$H$2:$I$11,2,0))</f>
        <v/>
      </c>
      <c r="P2416" s="8">
        <f>COUNTIF(J$4:J2416,J2416)</f>
        <v>0</v>
      </c>
      <c r="Q2416" s="8">
        <f>COUNTIF(K$4:K2416,K2416)</f>
        <v>1</v>
      </c>
    </row>
    <row r="2417" spans="1:17" x14ac:dyDescent="0.25">
      <c r="A2417" s="35">
        <f t="shared" si="223"/>
        <v>0</v>
      </c>
      <c r="B2417" s="8">
        <f t="shared" si="224"/>
        <v>0</v>
      </c>
      <c r="C2417" s="8">
        <f t="shared" si="225"/>
        <v>0</v>
      </c>
      <c r="D2417" s="38">
        <f t="shared" si="226"/>
        <v>1</v>
      </c>
      <c r="E2417" s="39">
        <f t="shared" si="227"/>
        <v>0</v>
      </c>
      <c r="M2417" s="8" t="str">
        <f>VLOOKUP(MONTH($J2417),Lookup!$A$2:$B$13,2,0)&amp;" "&amp;YEAR($J2417)</f>
        <v>Jan 1900</v>
      </c>
      <c r="N2417" s="34" t="str">
        <f t="shared" si="222"/>
        <v>1/1/9999</v>
      </c>
      <c r="O2417" s="8" t="str">
        <f>IF(ISERROR(VLOOKUP($I2417,Lookup!$H$2:$I$11,2,0)),"",VLOOKUP($I2417,Lookup!$H$2:$I$11,2,0))</f>
        <v/>
      </c>
      <c r="P2417" s="8">
        <f>COUNTIF(J$4:J2417,J2417)</f>
        <v>0</v>
      </c>
      <c r="Q2417" s="8">
        <f>COUNTIF(K$4:K2417,K2417)</f>
        <v>1</v>
      </c>
    </row>
    <row r="2418" spans="1:17" x14ac:dyDescent="0.25">
      <c r="A2418" s="35">
        <f t="shared" si="223"/>
        <v>0</v>
      </c>
      <c r="B2418" s="8">
        <f t="shared" si="224"/>
        <v>0</v>
      </c>
      <c r="C2418" s="8">
        <f t="shared" si="225"/>
        <v>0</v>
      </c>
      <c r="D2418" s="38">
        <f t="shared" si="226"/>
        <v>1</v>
      </c>
      <c r="E2418" s="39">
        <f t="shared" si="227"/>
        <v>0</v>
      </c>
      <c r="M2418" s="8" t="str">
        <f>VLOOKUP(MONTH($J2418),Lookup!$A$2:$B$13,2,0)&amp;" "&amp;YEAR($J2418)</f>
        <v>Jan 1900</v>
      </c>
      <c r="N2418" s="34" t="str">
        <f t="shared" si="222"/>
        <v>1/1/9999</v>
      </c>
      <c r="O2418" s="8" t="str">
        <f>IF(ISERROR(VLOOKUP($I2418,Lookup!$H$2:$I$11,2,0)),"",VLOOKUP($I2418,Lookup!$H$2:$I$11,2,0))</f>
        <v/>
      </c>
      <c r="P2418" s="8">
        <f>COUNTIF(J$4:J2418,J2418)</f>
        <v>0</v>
      </c>
      <c r="Q2418" s="8">
        <f>COUNTIF(K$4:K2418,K2418)</f>
        <v>1</v>
      </c>
    </row>
    <row r="2419" spans="1:17" x14ac:dyDescent="0.25">
      <c r="A2419" s="35">
        <f t="shared" si="223"/>
        <v>0</v>
      </c>
      <c r="B2419" s="8">
        <f t="shared" si="224"/>
        <v>0</v>
      </c>
      <c r="C2419" s="8">
        <f t="shared" si="225"/>
        <v>0</v>
      </c>
      <c r="D2419" s="38">
        <f t="shared" si="226"/>
        <v>1</v>
      </c>
      <c r="E2419" s="39">
        <f t="shared" si="227"/>
        <v>0</v>
      </c>
      <c r="M2419" s="8" t="str">
        <f>VLOOKUP(MONTH($J2419),Lookup!$A$2:$B$13,2,0)&amp;" "&amp;YEAR($J2419)</f>
        <v>Jan 1900</v>
      </c>
      <c r="N2419" s="34" t="str">
        <f t="shared" si="222"/>
        <v>1/1/9999</v>
      </c>
      <c r="O2419" s="8" t="str">
        <f>IF(ISERROR(VLOOKUP($I2419,Lookup!$H$2:$I$11,2,0)),"",VLOOKUP($I2419,Lookup!$H$2:$I$11,2,0))</f>
        <v/>
      </c>
      <c r="P2419" s="8">
        <f>COUNTIF(J$4:J2419,J2419)</f>
        <v>0</v>
      </c>
      <c r="Q2419" s="8">
        <f>COUNTIF(K$4:K2419,K2419)</f>
        <v>1</v>
      </c>
    </row>
    <row r="2420" spans="1:17" x14ac:dyDescent="0.25">
      <c r="A2420" s="35">
        <f t="shared" si="223"/>
        <v>0</v>
      </c>
      <c r="B2420" s="8">
        <f t="shared" si="224"/>
        <v>0</v>
      </c>
      <c r="C2420" s="8">
        <f t="shared" si="225"/>
        <v>0</v>
      </c>
      <c r="D2420" s="38">
        <f t="shared" si="226"/>
        <v>1</v>
      </c>
      <c r="E2420" s="39">
        <f t="shared" si="227"/>
        <v>0</v>
      </c>
      <c r="M2420" s="8" t="str">
        <f>VLOOKUP(MONTH($J2420),Lookup!$A$2:$B$13,2,0)&amp;" "&amp;YEAR($J2420)</f>
        <v>Jan 1900</v>
      </c>
      <c r="N2420" s="34" t="str">
        <f t="shared" si="222"/>
        <v>1/1/9999</v>
      </c>
      <c r="O2420" s="8" t="str">
        <f>IF(ISERROR(VLOOKUP($I2420,Lookup!$H$2:$I$11,2,0)),"",VLOOKUP($I2420,Lookup!$H$2:$I$11,2,0))</f>
        <v/>
      </c>
      <c r="P2420" s="8">
        <f>COUNTIF(J$4:J2420,J2420)</f>
        <v>0</v>
      </c>
      <c r="Q2420" s="8">
        <f>COUNTIF(K$4:K2420,K2420)</f>
        <v>1</v>
      </c>
    </row>
    <row r="2421" spans="1:17" x14ac:dyDescent="0.25">
      <c r="A2421" s="35">
        <f t="shared" si="223"/>
        <v>0</v>
      </c>
      <c r="B2421" s="8">
        <f t="shared" si="224"/>
        <v>0</v>
      </c>
      <c r="C2421" s="8">
        <f t="shared" si="225"/>
        <v>0</v>
      </c>
      <c r="D2421" s="38">
        <f t="shared" si="226"/>
        <v>1</v>
      </c>
      <c r="E2421" s="39">
        <f t="shared" si="227"/>
        <v>0</v>
      </c>
      <c r="M2421" s="8" t="str">
        <f>VLOOKUP(MONTH($J2421),Lookup!$A$2:$B$13,2,0)&amp;" "&amp;YEAR($J2421)</f>
        <v>Jan 1900</v>
      </c>
      <c r="N2421" s="34" t="str">
        <f t="shared" si="222"/>
        <v>1/1/9999</v>
      </c>
      <c r="O2421" s="8" t="str">
        <f>IF(ISERROR(VLOOKUP($I2421,Lookup!$H$2:$I$11,2,0)),"",VLOOKUP($I2421,Lookup!$H$2:$I$11,2,0))</f>
        <v/>
      </c>
      <c r="P2421" s="8">
        <f>COUNTIF(J$4:J2421,J2421)</f>
        <v>0</v>
      </c>
      <c r="Q2421" s="8">
        <f>COUNTIF(K$4:K2421,K2421)</f>
        <v>1</v>
      </c>
    </row>
    <row r="2422" spans="1:17" x14ac:dyDescent="0.25">
      <c r="A2422" s="35">
        <f t="shared" si="223"/>
        <v>0</v>
      </c>
      <c r="B2422" s="8">
        <f t="shared" si="224"/>
        <v>0</v>
      </c>
      <c r="C2422" s="8">
        <f t="shared" si="225"/>
        <v>0</v>
      </c>
      <c r="D2422" s="38">
        <f t="shared" si="226"/>
        <v>1</v>
      </c>
      <c r="E2422" s="39">
        <f t="shared" si="227"/>
        <v>0</v>
      </c>
      <c r="M2422" s="8" t="str">
        <f>VLOOKUP(MONTH($J2422),Lookup!$A$2:$B$13,2,0)&amp;" "&amp;YEAR($J2422)</f>
        <v>Jan 1900</v>
      </c>
      <c r="N2422" s="34" t="str">
        <f t="shared" si="222"/>
        <v>1/1/9999</v>
      </c>
      <c r="O2422" s="8" t="str">
        <f>IF(ISERROR(VLOOKUP($I2422,Lookup!$H$2:$I$11,2,0)),"",VLOOKUP($I2422,Lookup!$H$2:$I$11,2,0))</f>
        <v/>
      </c>
      <c r="P2422" s="8">
        <f>COUNTIF(J$4:J2422,J2422)</f>
        <v>0</v>
      </c>
      <c r="Q2422" s="8">
        <f>COUNTIF(K$4:K2422,K2422)</f>
        <v>1</v>
      </c>
    </row>
    <row r="2423" spans="1:17" x14ac:dyDescent="0.25">
      <c r="A2423" s="35">
        <f t="shared" si="223"/>
        <v>0</v>
      </c>
      <c r="B2423" s="8">
        <f t="shared" si="224"/>
        <v>0</v>
      </c>
      <c r="C2423" s="8">
        <f t="shared" si="225"/>
        <v>0</v>
      </c>
      <c r="D2423" s="38">
        <f t="shared" si="226"/>
        <v>1</v>
      </c>
      <c r="E2423" s="39">
        <f t="shared" si="227"/>
        <v>0</v>
      </c>
      <c r="M2423" s="8" t="str">
        <f>VLOOKUP(MONTH($J2423),Lookup!$A$2:$B$13,2,0)&amp;" "&amp;YEAR($J2423)</f>
        <v>Jan 1900</v>
      </c>
      <c r="N2423" s="34" t="str">
        <f t="shared" si="222"/>
        <v>1/1/9999</v>
      </c>
      <c r="O2423" s="8" t="str">
        <f>IF(ISERROR(VLOOKUP($I2423,Lookup!$H$2:$I$11,2,0)),"",VLOOKUP($I2423,Lookup!$H$2:$I$11,2,0))</f>
        <v/>
      </c>
      <c r="P2423" s="8">
        <f>COUNTIF(J$4:J2423,J2423)</f>
        <v>0</v>
      </c>
      <c r="Q2423" s="8">
        <f>COUNTIF(K$4:K2423,K2423)</f>
        <v>1</v>
      </c>
    </row>
    <row r="2424" spans="1:17" x14ac:dyDescent="0.25">
      <c r="A2424" s="35">
        <f t="shared" si="223"/>
        <v>0</v>
      </c>
      <c r="B2424" s="8">
        <f t="shared" si="224"/>
        <v>0</v>
      </c>
      <c r="C2424" s="8">
        <f t="shared" si="225"/>
        <v>0</v>
      </c>
      <c r="D2424" s="38">
        <f t="shared" si="226"/>
        <v>1</v>
      </c>
      <c r="E2424" s="39">
        <f t="shared" si="227"/>
        <v>0</v>
      </c>
      <c r="M2424" s="8" t="str">
        <f>VLOOKUP(MONTH($J2424),Lookup!$A$2:$B$13,2,0)&amp;" "&amp;YEAR($J2424)</f>
        <v>Jan 1900</v>
      </c>
      <c r="N2424" s="34" t="str">
        <f t="shared" si="222"/>
        <v>1/1/9999</v>
      </c>
      <c r="O2424" s="8" t="str">
        <f>IF(ISERROR(VLOOKUP($I2424,Lookup!$H$2:$I$11,2,0)),"",VLOOKUP($I2424,Lookup!$H$2:$I$11,2,0))</f>
        <v/>
      </c>
      <c r="P2424" s="8">
        <f>COUNTIF(J$4:J2424,J2424)</f>
        <v>0</v>
      </c>
      <c r="Q2424" s="8">
        <f>COUNTIF(K$4:K2424,K2424)</f>
        <v>1</v>
      </c>
    </row>
    <row r="2425" spans="1:17" x14ac:dyDescent="0.25">
      <c r="A2425" s="35">
        <f t="shared" si="223"/>
        <v>0</v>
      </c>
      <c r="B2425" s="8">
        <f t="shared" si="224"/>
        <v>0</v>
      </c>
      <c r="C2425" s="8">
        <f t="shared" si="225"/>
        <v>0</v>
      </c>
      <c r="D2425" s="38">
        <f t="shared" si="226"/>
        <v>1</v>
      </c>
      <c r="E2425" s="39">
        <f t="shared" si="227"/>
        <v>0</v>
      </c>
      <c r="M2425" s="8" t="str">
        <f>VLOOKUP(MONTH($J2425),Lookup!$A$2:$B$13,2,0)&amp;" "&amp;YEAR($J2425)</f>
        <v>Jan 1900</v>
      </c>
      <c r="N2425" s="34" t="str">
        <f t="shared" si="222"/>
        <v>1/1/9999</v>
      </c>
      <c r="O2425" s="8" t="str">
        <f>IF(ISERROR(VLOOKUP($I2425,Lookup!$H$2:$I$11,2,0)),"",VLOOKUP($I2425,Lookup!$H$2:$I$11,2,0))</f>
        <v/>
      </c>
      <c r="P2425" s="8">
        <f>COUNTIF(J$4:J2425,J2425)</f>
        <v>0</v>
      </c>
      <c r="Q2425" s="8">
        <f>COUNTIF(K$4:K2425,K2425)</f>
        <v>1</v>
      </c>
    </row>
    <row r="2426" spans="1:17" x14ac:dyDescent="0.25">
      <c r="A2426" s="35">
        <f t="shared" si="223"/>
        <v>0</v>
      </c>
      <c r="B2426" s="8">
        <f t="shared" si="224"/>
        <v>0</v>
      </c>
      <c r="C2426" s="8">
        <f t="shared" si="225"/>
        <v>0</v>
      </c>
      <c r="D2426" s="38">
        <f t="shared" si="226"/>
        <v>1</v>
      </c>
      <c r="E2426" s="39">
        <f t="shared" si="227"/>
        <v>0</v>
      </c>
      <c r="M2426" s="8" t="str">
        <f>VLOOKUP(MONTH($J2426),Lookup!$A$2:$B$13,2,0)&amp;" "&amp;YEAR($J2426)</f>
        <v>Jan 1900</v>
      </c>
      <c r="N2426" s="34" t="str">
        <f t="shared" si="222"/>
        <v>1/1/9999</v>
      </c>
      <c r="O2426" s="8" t="str">
        <f>IF(ISERROR(VLOOKUP($I2426,Lookup!$H$2:$I$11,2,0)),"",VLOOKUP($I2426,Lookup!$H$2:$I$11,2,0))</f>
        <v/>
      </c>
      <c r="P2426" s="8">
        <f>COUNTIF(J$4:J2426,J2426)</f>
        <v>0</v>
      </c>
      <c r="Q2426" s="8">
        <f>COUNTIF(K$4:K2426,K2426)</f>
        <v>1</v>
      </c>
    </row>
    <row r="2427" spans="1:17" x14ac:dyDescent="0.25">
      <c r="A2427" s="35">
        <f t="shared" si="223"/>
        <v>0</v>
      </c>
      <c r="B2427" s="8">
        <f t="shared" si="224"/>
        <v>0</v>
      </c>
      <c r="C2427" s="8">
        <f t="shared" si="225"/>
        <v>0</v>
      </c>
      <c r="D2427" s="38">
        <f t="shared" si="226"/>
        <v>1</v>
      </c>
      <c r="E2427" s="39">
        <f t="shared" si="227"/>
        <v>0</v>
      </c>
      <c r="M2427" s="8" t="str">
        <f>VLOOKUP(MONTH($J2427),Lookup!$A$2:$B$13,2,0)&amp;" "&amp;YEAR($J2427)</f>
        <v>Jan 1900</v>
      </c>
      <c r="N2427" s="34" t="str">
        <f t="shared" si="222"/>
        <v>1/1/9999</v>
      </c>
      <c r="O2427" s="8" t="str">
        <f>IF(ISERROR(VLOOKUP($I2427,Lookup!$H$2:$I$11,2,0)),"",VLOOKUP($I2427,Lookup!$H$2:$I$11,2,0))</f>
        <v/>
      </c>
      <c r="P2427" s="8">
        <f>COUNTIF(J$4:J2427,J2427)</f>
        <v>0</v>
      </c>
      <c r="Q2427" s="8">
        <f>COUNTIF(K$4:K2427,K2427)</f>
        <v>1</v>
      </c>
    </row>
    <row r="2428" spans="1:17" x14ac:dyDescent="0.25">
      <c r="A2428" s="35">
        <f t="shared" si="223"/>
        <v>0</v>
      </c>
      <c r="B2428" s="8">
        <f t="shared" si="224"/>
        <v>0</v>
      </c>
      <c r="C2428" s="8">
        <f t="shared" si="225"/>
        <v>0</v>
      </c>
      <c r="D2428" s="38">
        <f t="shared" si="226"/>
        <v>1</v>
      </c>
      <c r="E2428" s="39">
        <f t="shared" si="227"/>
        <v>0</v>
      </c>
      <c r="M2428" s="8" t="str">
        <f>VLOOKUP(MONTH($J2428),Lookup!$A$2:$B$13,2,0)&amp;" "&amp;YEAR($J2428)</f>
        <v>Jan 1900</v>
      </c>
      <c r="N2428" s="34" t="str">
        <f t="shared" si="222"/>
        <v>1/1/9999</v>
      </c>
      <c r="O2428" s="8" t="str">
        <f>IF(ISERROR(VLOOKUP($I2428,Lookup!$H$2:$I$11,2,0)),"",VLOOKUP($I2428,Lookup!$H$2:$I$11,2,0))</f>
        <v/>
      </c>
      <c r="P2428" s="8">
        <f>COUNTIF(J$4:J2428,J2428)</f>
        <v>0</v>
      </c>
      <c r="Q2428" s="8">
        <f>COUNTIF(K$4:K2428,K2428)</f>
        <v>1</v>
      </c>
    </row>
    <row r="2429" spans="1:17" x14ac:dyDescent="0.25">
      <c r="A2429" s="35">
        <f t="shared" si="223"/>
        <v>0</v>
      </c>
      <c r="B2429" s="8">
        <f t="shared" si="224"/>
        <v>0</v>
      </c>
      <c r="C2429" s="8">
        <f t="shared" si="225"/>
        <v>0</v>
      </c>
      <c r="D2429" s="38">
        <f t="shared" si="226"/>
        <v>1</v>
      </c>
      <c r="E2429" s="39">
        <f t="shared" si="227"/>
        <v>0</v>
      </c>
      <c r="M2429" s="8" t="str">
        <f>VLOOKUP(MONTH($J2429),Lookup!$A$2:$B$13,2,0)&amp;" "&amp;YEAR($J2429)</f>
        <v>Jan 1900</v>
      </c>
      <c r="N2429" s="34" t="str">
        <f t="shared" si="222"/>
        <v>1/1/9999</v>
      </c>
      <c r="O2429" s="8" t="str">
        <f>IF(ISERROR(VLOOKUP($I2429,Lookup!$H$2:$I$11,2,0)),"",VLOOKUP($I2429,Lookup!$H$2:$I$11,2,0))</f>
        <v/>
      </c>
      <c r="P2429" s="8">
        <f>COUNTIF(J$4:J2429,J2429)</f>
        <v>0</v>
      </c>
      <c r="Q2429" s="8">
        <f>COUNTIF(K$4:K2429,K2429)</f>
        <v>1</v>
      </c>
    </row>
    <row r="2430" spans="1:17" x14ac:dyDescent="0.25">
      <c r="A2430" s="35">
        <f t="shared" si="223"/>
        <v>0</v>
      </c>
      <c r="B2430" s="8">
        <f t="shared" si="224"/>
        <v>0</v>
      </c>
      <c r="C2430" s="8">
        <f t="shared" si="225"/>
        <v>0</v>
      </c>
      <c r="D2430" s="38">
        <f t="shared" si="226"/>
        <v>1</v>
      </c>
      <c r="E2430" s="39">
        <f t="shared" si="227"/>
        <v>0</v>
      </c>
      <c r="M2430" s="8" t="str">
        <f>VLOOKUP(MONTH($J2430),Lookup!$A$2:$B$13,2,0)&amp;" "&amp;YEAR($J2430)</f>
        <v>Jan 1900</v>
      </c>
      <c r="N2430" s="34" t="str">
        <f t="shared" si="222"/>
        <v>1/1/9999</v>
      </c>
      <c r="O2430" s="8" t="str">
        <f>IF(ISERROR(VLOOKUP($I2430,Lookup!$H$2:$I$11,2,0)),"",VLOOKUP($I2430,Lookup!$H$2:$I$11,2,0))</f>
        <v/>
      </c>
      <c r="P2430" s="8">
        <f>COUNTIF(J$4:J2430,J2430)</f>
        <v>0</v>
      </c>
      <c r="Q2430" s="8">
        <f>COUNTIF(K$4:K2430,K2430)</f>
        <v>1</v>
      </c>
    </row>
    <row r="2431" spans="1:17" x14ac:dyDescent="0.25">
      <c r="A2431" s="35">
        <f t="shared" si="223"/>
        <v>0</v>
      </c>
      <c r="B2431" s="8">
        <f t="shared" si="224"/>
        <v>0</v>
      </c>
      <c r="C2431" s="8">
        <f t="shared" si="225"/>
        <v>0</v>
      </c>
      <c r="D2431" s="38">
        <f t="shared" si="226"/>
        <v>1</v>
      </c>
      <c r="E2431" s="39">
        <f t="shared" si="227"/>
        <v>0</v>
      </c>
      <c r="M2431" s="8" t="str">
        <f>VLOOKUP(MONTH($J2431),Lookup!$A$2:$B$13,2,0)&amp;" "&amp;YEAR($J2431)</f>
        <v>Jan 1900</v>
      </c>
      <c r="N2431" s="34" t="str">
        <f t="shared" si="222"/>
        <v>1/1/9999</v>
      </c>
      <c r="O2431" s="8" t="str">
        <f>IF(ISERROR(VLOOKUP($I2431,Lookup!$H$2:$I$11,2,0)),"",VLOOKUP($I2431,Lookup!$H$2:$I$11,2,0))</f>
        <v/>
      </c>
      <c r="P2431" s="8">
        <f>COUNTIF(J$4:J2431,J2431)</f>
        <v>0</v>
      </c>
      <c r="Q2431" s="8">
        <f>COUNTIF(K$4:K2431,K2431)</f>
        <v>1</v>
      </c>
    </row>
    <row r="2432" spans="1:17" x14ac:dyDescent="0.25">
      <c r="A2432" s="35">
        <f t="shared" si="223"/>
        <v>0</v>
      </c>
      <c r="B2432" s="8">
        <f t="shared" si="224"/>
        <v>0</v>
      </c>
      <c r="C2432" s="8">
        <f t="shared" si="225"/>
        <v>0</v>
      </c>
      <c r="D2432" s="38">
        <f t="shared" si="226"/>
        <v>1</v>
      </c>
      <c r="E2432" s="39">
        <f t="shared" si="227"/>
        <v>0</v>
      </c>
      <c r="M2432" s="8" t="str">
        <f>VLOOKUP(MONTH($J2432),Lookup!$A$2:$B$13,2,0)&amp;" "&amp;YEAR($J2432)</f>
        <v>Jan 1900</v>
      </c>
      <c r="N2432" s="34" t="str">
        <f t="shared" si="222"/>
        <v>1/1/9999</v>
      </c>
      <c r="O2432" s="8" t="str">
        <f>IF(ISERROR(VLOOKUP($I2432,Lookup!$H$2:$I$11,2,0)),"",VLOOKUP($I2432,Lookup!$H$2:$I$11,2,0))</f>
        <v/>
      </c>
      <c r="P2432" s="8">
        <f>COUNTIF(J$4:J2432,J2432)</f>
        <v>0</v>
      </c>
      <c r="Q2432" s="8">
        <f>COUNTIF(K$4:K2432,K2432)</f>
        <v>1</v>
      </c>
    </row>
    <row r="2433" spans="1:17" x14ac:dyDescent="0.25">
      <c r="A2433" s="35">
        <f t="shared" si="223"/>
        <v>0</v>
      </c>
      <c r="B2433" s="8">
        <f t="shared" si="224"/>
        <v>0</v>
      </c>
      <c r="C2433" s="8">
        <f t="shared" si="225"/>
        <v>0</v>
      </c>
      <c r="D2433" s="38">
        <f t="shared" si="226"/>
        <v>1</v>
      </c>
      <c r="E2433" s="39">
        <f t="shared" si="227"/>
        <v>0</v>
      </c>
      <c r="M2433" s="8" t="str">
        <f>VLOOKUP(MONTH($J2433),Lookup!$A$2:$B$13,2,0)&amp;" "&amp;YEAR($J2433)</f>
        <v>Jan 1900</v>
      </c>
      <c r="N2433" s="34" t="str">
        <f t="shared" si="222"/>
        <v>1/1/9999</v>
      </c>
      <c r="O2433" s="8" t="str">
        <f>IF(ISERROR(VLOOKUP($I2433,Lookup!$H$2:$I$11,2,0)),"",VLOOKUP($I2433,Lookup!$H$2:$I$11,2,0))</f>
        <v/>
      </c>
      <c r="P2433" s="8">
        <f>COUNTIF(J$4:J2433,J2433)</f>
        <v>0</v>
      </c>
      <c r="Q2433" s="8">
        <f>COUNTIF(K$4:K2433,K2433)</f>
        <v>1</v>
      </c>
    </row>
    <row r="2434" spans="1:17" x14ac:dyDescent="0.25">
      <c r="A2434" s="35">
        <f t="shared" si="223"/>
        <v>0</v>
      </c>
      <c r="B2434" s="8">
        <f t="shared" si="224"/>
        <v>0</v>
      </c>
      <c r="C2434" s="8">
        <f t="shared" si="225"/>
        <v>0</v>
      </c>
      <c r="D2434" s="38">
        <f t="shared" si="226"/>
        <v>1</v>
      </c>
      <c r="E2434" s="39">
        <f t="shared" si="227"/>
        <v>0</v>
      </c>
      <c r="M2434" s="8" t="str">
        <f>VLOOKUP(MONTH($J2434),Lookup!$A$2:$B$13,2,0)&amp;" "&amp;YEAR($J2434)</f>
        <v>Jan 1900</v>
      </c>
      <c r="N2434" s="34" t="str">
        <f t="shared" si="222"/>
        <v>1/1/9999</v>
      </c>
      <c r="O2434" s="8" t="str">
        <f>IF(ISERROR(VLOOKUP($I2434,Lookup!$H$2:$I$11,2,0)),"",VLOOKUP($I2434,Lookup!$H$2:$I$11,2,0))</f>
        <v/>
      </c>
      <c r="P2434" s="8">
        <f>COUNTIF(J$4:J2434,J2434)</f>
        <v>0</v>
      </c>
      <c r="Q2434" s="8">
        <f>COUNTIF(K$4:K2434,K2434)</f>
        <v>1</v>
      </c>
    </row>
    <row r="2435" spans="1:17" x14ac:dyDescent="0.25">
      <c r="A2435" s="35">
        <f t="shared" si="223"/>
        <v>0</v>
      </c>
      <c r="B2435" s="8">
        <f t="shared" si="224"/>
        <v>0</v>
      </c>
      <c r="C2435" s="8">
        <f t="shared" si="225"/>
        <v>0</v>
      </c>
      <c r="D2435" s="38">
        <f t="shared" si="226"/>
        <v>1</v>
      </c>
      <c r="E2435" s="39">
        <f t="shared" si="227"/>
        <v>0</v>
      </c>
      <c r="M2435" s="8" t="str">
        <f>VLOOKUP(MONTH($J2435),Lookup!$A$2:$B$13,2,0)&amp;" "&amp;YEAR($J2435)</f>
        <v>Jan 1900</v>
      </c>
      <c r="N2435" s="34" t="str">
        <f t="shared" si="222"/>
        <v>1/1/9999</v>
      </c>
      <c r="O2435" s="8" t="str">
        <f>IF(ISERROR(VLOOKUP($I2435,Lookup!$H$2:$I$11,2,0)),"",VLOOKUP($I2435,Lookup!$H$2:$I$11,2,0))</f>
        <v/>
      </c>
      <c r="P2435" s="8">
        <f>COUNTIF(J$4:J2435,J2435)</f>
        <v>0</v>
      </c>
      <c r="Q2435" s="8">
        <f>COUNTIF(K$4:K2435,K2435)</f>
        <v>1</v>
      </c>
    </row>
    <row r="2436" spans="1:17" x14ac:dyDescent="0.25">
      <c r="A2436" s="35">
        <f t="shared" si="223"/>
        <v>0</v>
      </c>
      <c r="B2436" s="8">
        <f t="shared" si="224"/>
        <v>0</v>
      </c>
      <c r="C2436" s="8">
        <f t="shared" si="225"/>
        <v>0</v>
      </c>
      <c r="D2436" s="38">
        <f t="shared" si="226"/>
        <v>1</v>
      </c>
      <c r="E2436" s="39">
        <f t="shared" si="227"/>
        <v>0</v>
      </c>
      <c r="M2436" s="8" t="str">
        <f>VLOOKUP(MONTH($J2436),Lookup!$A$2:$B$13,2,0)&amp;" "&amp;YEAR($J2436)</f>
        <v>Jan 1900</v>
      </c>
      <c r="N2436" s="34" t="str">
        <f t="shared" ref="N2436:N2499" si="228">IF(ISBLANK($J2436),"1/1/9999",J2436)</f>
        <v>1/1/9999</v>
      </c>
      <c r="O2436" s="8" t="str">
        <f>IF(ISERROR(VLOOKUP($I2436,Lookup!$H$2:$I$11,2,0)),"",VLOOKUP($I2436,Lookup!$H$2:$I$11,2,0))</f>
        <v/>
      </c>
      <c r="P2436" s="8">
        <f>COUNTIF(J$4:J2436,J2436)</f>
        <v>0</v>
      </c>
      <c r="Q2436" s="8">
        <f>COUNTIF(K$4:K2436,K2436)</f>
        <v>1</v>
      </c>
    </row>
    <row r="2437" spans="1:17" x14ac:dyDescent="0.25">
      <c r="A2437" s="35">
        <f t="shared" ref="A2437:A2500" si="229">K2437</f>
        <v>0</v>
      </c>
      <c r="B2437" s="8">
        <f t="shared" ref="B2437:B2500" si="230">J2437</f>
        <v>0</v>
      </c>
      <c r="C2437" s="8">
        <f t="shared" ref="C2437:C2500" si="231">L2437</f>
        <v>0</v>
      </c>
      <c r="D2437" s="38">
        <f t="shared" ref="D2437:D2500" si="232">SUM(A2437:C2437)+SUM(O2437:Q2437)</f>
        <v>1</v>
      </c>
      <c r="E2437" s="39">
        <f t="shared" ref="E2437:E2500" si="233">IF($D2437="","",COUNTIFS($F$4:$F$5000,$F2437,$D$4:$D$5000,"&gt;"&amp;$D2437))</f>
        <v>0</v>
      </c>
      <c r="M2437" s="8" t="str">
        <f>VLOOKUP(MONTH($J2437),Lookup!$A$2:$B$13,2,0)&amp;" "&amp;YEAR($J2437)</f>
        <v>Jan 1900</v>
      </c>
      <c r="N2437" s="34" t="str">
        <f t="shared" si="228"/>
        <v>1/1/9999</v>
      </c>
      <c r="O2437" s="8" t="str">
        <f>IF(ISERROR(VLOOKUP($I2437,Lookup!$H$2:$I$11,2,0)),"",VLOOKUP($I2437,Lookup!$H$2:$I$11,2,0))</f>
        <v/>
      </c>
      <c r="P2437" s="8">
        <f>COUNTIF(J$4:J2437,J2437)</f>
        <v>0</v>
      </c>
      <c r="Q2437" s="8">
        <f>COUNTIF(K$4:K2437,K2437)</f>
        <v>1</v>
      </c>
    </row>
    <row r="2438" spans="1:17" x14ac:dyDescent="0.25">
      <c r="A2438" s="35">
        <f t="shared" si="229"/>
        <v>0</v>
      </c>
      <c r="B2438" s="8">
        <f t="shared" si="230"/>
        <v>0</v>
      </c>
      <c r="C2438" s="8">
        <f t="shared" si="231"/>
        <v>0</v>
      </c>
      <c r="D2438" s="38">
        <f t="shared" si="232"/>
        <v>1</v>
      </c>
      <c r="E2438" s="39">
        <f t="shared" si="233"/>
        <v>0</v>
      </c>
      <c r="M2438" s="8" t="str">
        <f>VLOOKUP(MONTH($J2438),Lookup!$A$2:$B$13,2,0)&amp;" "&amp;YEAR($J2438)</f>
        <v>Jan 1900</v>
      </c>
      <c r="N2438" s="34" t="str">
        <f t="shared" si="228"/>
        <v>1/1/9999</v>
      </c>
      <c r="O2438" s="8" t="str">
        <f>IF(ISERROR(VLOOKUP($I2438,Lookup!$H$2:$I$11,2,0)),"",VLOOKUP($I2438,Lookup!$H$2:$I$11,2,0))</f>
        <v/>
      </c>
      <c r="P2438" s="8">
        <f>COUNTIF(J$4:J2438,J2438)</f>
        <v>0</v>
      </c>
      <c r="Q2438" s="8">
        <f>COUNTIF(K$4:K2438,K2438)</f>
        <v>1</v>
      </c>
    </row>
    <row r="2439" spans="1:17" x14ac:dyDescent="0.25">
      <c r="A2439" s="35">
        <f t="shared" si="229"/>
        <v>0</v>
      </c>
      <c r="B2439" s="8">
        <f t="shared" si="230"/>
        <v>0</v>
      </c>
      <c r="C2439" s="8">
        <f t="shared" si="231"/>
        <v>0</v>
      </c>
      <c r="D2439" s="38">
        <f t="shared" si="232"/>
        <v>1</v>
      </c>
      <c r="E2439" s="39">
        <f t="shared" si="233"/>
        <v>0</v>
      </c>
      <c r="M2439" s="8" t="str">
        <f>VLOOKUP(MONTH($J2439),Lookup!$A$2:$B$13,2,0)&amp;" "&amp;YEAR($J2439)</f>
        <v>Jan 1900</v>
      </c>
      <c r="N2439" s="34" t="str">
        <f t="shared" si="228"/>
        <v>1/1/9999</v>
      </c>
      <c r="O2439" s="8" t="str">
        <f>IF(ISERROR(VLOOKUP($I2439,Lookup!$H$2:$I$11,2,0)),"",VLOOKUP($I2439,Lookup!$H$2:$I$11,2,0))</f>
        <v/>
      </c>
      <c r="P2439" s="8">
        <f>COUNTIF(J$4:J2439,J2439)</f>
        <v>0</v>
      </c>
      <c r="Q2439" s="8">
        <f>COUNTIF(K$4:K2439,K2439)</f>
        <v>1</v>
      </c>
    </row>
    <row r="2440" spans="1:17" x14ac:dyDescent="0.25">
      <c r="A2440" s="35">
        <f t="shared" si="229"/>
        <v>0</v>
      </c>
      <c r="B2440" s="8">
        <f t="shared" si="230"/>
        <v>0</v>
      </c>
      <c r="C2440" s="8">
        <f t="shared" si="231"/>
        <v>0</v>
      </c>
      <c r="D2440" s="38">
        <f t="shared" si="232"/>
        <v>1</v>
      </c>
      <c r="E2440" s="39">
        <f t="shared" si="233"/>
        <v>0</v>
      </c>
      <c r="M2440" s="8" t="str">
        <f>VLOOKUP(MONTH($J2440),Lookup!$A$2:$B$13,2,0)&amp;" "&amp;YEAR($J2440)</f>
        <v>Jan 1900</v>
      </c>
      <c r="N2440" s="34" t="str">
        <f t="shared" si="228"/>
        <v>1/1/9999</v>
      </c>
      <c r="O2440" s="8" t="str">
        <f>IF(ISERROR(VLOOKUP($I2440,Lookup!$H$2:$I$11,2,0)),"",VLOOKUP($I2440,Lookup!$H$2:$I$11,2,0))</f>
        <v/>
      </c>
      <c r="P2440" s="8">
        <f>COUNTIF(J$4:J2440,J2440)</f>
        <v>0</v>
      </c>
      <c r="Q2440" s="8">
        <f>COUNTIF(K$4:K2440,K2440)</f>
        <v>1</v>
      </c>
    </row>
    <row r="2441" spans="1:17" x14ac:dyDescent="0.25">
      <c r="A2441" s="35">
        <f t="shared" si="229"/>
        <v>0</v>
      </c>
      <c r="B2441" s="8">
        <f t="shared" si="230"/>
        <v>0</v>
      </c>
      <c r="C2441" s="8">
        <f t="shared" si="231"/>
        <v>0</v>
      </c>
      <c r="D2441" s="38">
        <f t="shared" si="232"/>
        <v>1</v>
      </c>
      <c r="E2441" s="39">
        <f t="shared" si="233"/>
        <v>0</v>
      </c>
      <c r="M2441" s="8" t="str">
        <f>VLOOKUP(MONTH($J2441),Lookup!$A$2:$B$13,2,0)&amp;" "&amp;YEAR($J2441)</f>
        <v>Jan 1900</v>
      </c>
      <c r="N2441" s="34" t="str">
        <f t="shared" si="228"/>
        <v>1/1/9999</v>
      </c>
      <c r="O2441" s="8" t="str">
        <f>IF(ISERROR(VLOOKUP($I2441,Lookup!$H$2:$I$11,2,0)),"",VLOOKUP($I2441,Lookup!$H$2:$I$11,2,0))</f>
        <v/>
      </c>
      <c r="P2441" s="8">
        <f>COUNTIF(J$4:J2441,J2441)</f>
        <v>0</v>
      </c>
      <c r="Q2441" s="8">
        <f>COUNTIF(K$4:K2441,K2441)</f>
        <v>1</v>
      </c>
    </row>
    <row r="2442" spans="1:17" x14ac:dyDescent="0.25">
      <c r="A2442" s="35">
        <f t="shared" si="229"/>
        <v>0</v>
      </c>
      <c r="B2442" s="8">
        <f t="shared" si="230"/>
        <v>0</v>
      </c>
      <c r="C2442" s="8">
        <f t="shared" si="231"/>
        <v>0</v>
      </c>
      <c r="D2442" s="38">
        <f t="shared" si="232"/>
        <v>1</v>
      </c>
      <c r="E2442" s="39">
        <f t="shared" si="233"/>
        <v>0</v>
      </c>
      <c r="M2442" s="8" t="str">
        <f>VLOOKUP(MONTH($J2442),Lookup!$A$2:$B$13,2,0)&amp;" "&amp;YEAR($J2442)</f>
        <v>Jan 1900</v>
      </c>
      <c r="N2442" s="34" t="str">
        <f t="shared" si="228"/>
        <v>1/1/9999</v>
      </c>
      <c r="O2442" s="8" t="str">
        <f>IF(ISERROR(VLOOKUP($I2442,Lookup!$H$2:$I$11,2,0)),"",VLOOKUP($I2442,Lookup!$H$2:$I$11,2,0))</f>
        <v/>
      </c>
      <c r="P2442" s="8">
        <f>COUNTIF(J$4:J2442,J2442)</f>
        <v>0</v>
      </c>
      <c r="Q2442" s="8">
        <f>COUNTIF(K$4:K2442,K2442)</f>
        <v>1</v>
      </c>
    </row>
    <row r="2443" spans="1:17" x14ac:dyDescent="0.25">
      <c r="A2443" s="35">
        <f t="shared" si="229"/>
        <v>0</v>
      </c>
      <c r="B2443" s="8">
        <f t="shared" si="230"/>
        <v>0</v>
      </c>
      <c r="C2443" s="8">
        <f t="shared" si="231"/>
        <v>0</v>
      </c>
      <c r="D2443" s="38">
        <f t="shared" si="232"/>
        <v>1</v>
      </c>
      <c r="E2443" s="39">
        <f t="shared" si="233"/>
        <v>0</v>
      </c>
      <c r="M2443" s="8" t="str">
        <f>VLOOKUP(MONTH($J2443),Lookup!$A$2:$B$13,2,0)&amp;" "&amp;YEAR($J2443)</f>
        <v>Jan 1900</v>
      </c>
      <c r="N2443" s="34" t="str">
        <f t="shared" si="228"/>
        <v>1/1/9999</v>
      </c>
      <c r="O2443" s="8" t="str">
        <f>IF(ISERROR(VLOOKUP($I2443,Lookup!$H$2:$I$11,2,0)),"",VLOOKUP($I2443,Lookup!$H$2:$I$11,2,0))</f>
        <v/>
      </c>
      <c r="P2443" s="8">
        <f>COUNTIF(J$4:J2443,J2443)</f>
        <v>0</v>
      </c>
      <c r="Q2443" s="8">
        <f>COUNTIF(K$4:K2443,K2443)</f>
        <v>1</v>
      </c>
    </row>
    <row r="2444" spans="1:17" x14ac:dyDescent="0.25">
      <c r="A2444" s="35">
        <f t="shared" si="229"/>
        <v>0</v>
      </c>
      <c r="B2444" s="8">
        <f t="shared" si="230"/>
        <v>0</v>
      </c>
      <c r="C2444" s="8">
        <f t="shared" si="231"/>
        <v>0</v>
      </c>
      <c r="D2444" s="38">
        <f t="shared" si="232"/>
        <v>1</v>
      </c>
      <c r="E2444" s="39">
        <f t="shared" si="233"/>
        <v>0</v>
      </c>
      <c r="M2444" s="8" t="str">
        <f>VLOOKUP(MONTH($J2444),Lookup!$A$2:$B$13,2,0)&amp;" "&amp;YEAR($J2444)</f>
        <v>Jan 1900</v>
      </c>
      <c r="N2444" s="34" t="str">
        <f t="shared" si="228"/>
        <v>1/1/9999</v>
      </c>
      <c r="O2444" s="8" t="str">
        <f>IF(ISERROR(VLOOKUP($I2444,Lookup!$H$2:$I$11,2,0)),"",VLOOKUP($I2444,Lookup!$H$2:$I$11,2,0))</f>
        <v/>
      </c>
      <c r="P2444" s="8">
        <f>COUNTIF(J$4:J2444,J2444)</f>
        <v>0</v>
      </c>
      <c r="Q2444" s="8">
        <f>COUNTIF(K$4:K2444,K2444)</f>
        <v>1</v>
      </c>
    </row>
    <row r="2445" spans="1:17" x14ac:dyDescent="0.25">
      <c r="A2445" s="35">
        <f t="shared" si="229"/>
        <v>0</v>
      </c>
      <c r="B2445" s="8">
        <f t="shared" si="230"/>
        <v>0</v>
      </c>
      <c r="C2445" s="8">
        <f t="shared" si="231"/>
        <v>0</v>
      </c>
      <c r="D2445" s="38">
        <f t="shared" si="232"/>
        <v>1</v>
      </c>
      <c r="E2445" s="39">
        <f t="shared" si="233"/>
        <v>0</v>
      </c>
      <c r="M2445" s="8" t="str">
        <f>VLOOKUP(MONTH($J2445),Lookup!$A$2:$B$13,2,0)&amp;" "&amp;YEAR($J2445)</f>
        <v>Jan 1900</v>
      </c>
      <c r="N2445" s="34" t="str">
        <f t="shared" si="228"/>
        <v>1/1/9999</v>
      </c>
      <c r="O2445" s="8" t="str">
        <f>IF(ISERROR(VLOOKUP($I2445,Lookup!$H$2:$I$11,2,0)),"",VLOOKUP($I2445,Lookup!$H$2:$I$11,2,0))</f>
        <v/>
      </c>
      <c r="P2445" s="8">
        <f>COUNTIF(J$4:J2445,J2445)</f>
        <v>0</v>
      </c>
      <c r="Q2445" s="8">
        <f>COUNTIF(K$4:K2445,K2445)</f>
        <v>1</v>
      </c>
    </row>
    <row r="2446" spans="1:17" x14ac:dyDescent="0.25">
      <c r="A2446" s="35">
        <f t="shared" si="229"/>
        <v>0</v>
      </c>
      <c r="B2446" s="8">
        <f t="shared" si="230"/>
        <v>0</v>
      </c>
      <c r="C2446" s="8">
        <f t="shared" si="231"/>
        <v>0</v>
      </c>
      <c r="D2446" s="38">
        <f t="shared" si="232"/>
        <v>1</v>
      </c>
      <c r="E2446" s="39">
        <f t="shared" si="233"/>
        <v>0</v>
      </c>
      <c r="M2446" s="8" t="str">
        <f>VLOOKUP(MONTH($J2446),Lookup!$A$2:$B$13,2,0)&amp;" "&amp;YEAR($J2446)</f>
        <v>Jan 1900</v>
      </c>
      <c r="N2446" s="34" t="str">
        <f t="shared" si="228"/>
        <v>1/1/9999</v>
      </c>
      <c r="O2446" s="8" t="str">
        <f>IF(ISERROR(VLOOKUP($I2446,Lookup!$H$2:$I$11,2,0)),"",VLOOKUP($I2446,Lookup!$H$2:$I$11,2,0))</f>
        <v/>
      </c>
      <c r="P2446" s="8">
        <f>COUNTIF(J$4:J2446,J2446)</f>
        <v>0</v>
      </c>
      <c r="Q2446" s="8">
        <f>COUNTIF(K$4:K2446,K2446)</f>
        <v>1</v>
      </c>
    </row>
    <row r="2447" spans="1:17" x14ac:dyDescent="0.25">
      <c r="A2447" s="35">
        <f t="shared" si="229"/>
        <v>0</v>
      </c>
      <c r="B2447" s="8">
        <f t="shared" si="230"/>
        <v>0</v>
      </c>
      <c r="C2447" s="8">
        <f t="shared" si="231"/>
        <v>0</v>
      </c>
      <c r="D2447" s="38">
        <f t="shared" si="232"/>
        <v>1</v>
      </c>
      <c r="E2447" s="39">
        <f t="shared" si="233"/>
        <v>0</v>
      </c>
      <c r="M2447" s="8" t="str">
        <f>VLOOKUP(MONTH($J2447),Lookup!$A$2:$B$13,2,0)&amp;" "&amp;YEAR($J2447)</f>
        <v>Jan 1900</v>
      </c>
      <c r="N2447" s="34" t="str">
        <f t="shared" si="228"/>
        <v>1/1/9999</v>
      </c>
      <c r="O2447" s="8" t="str">
        <f>IF(ISERROR(VLOOKUP($I2447,Lookup!$H$2:$I$11,2,0)),"",VLOOKUP($I2447,Lookup!$H$2:$I$11,2,0))</f>
        <v/>
      </c>
      <c r="P2447" s="8">
        <f>COUNTIF(J$4:J2447,J2447)</f>
        <v>0</v>
      </c>
      <c r="Q2447" s="8">
        <f>COUNTIF(K$4:K2447,K2447)</f>
        <v>1</v>
      </c>
    </row>
    <row r="2448" spans="1:17" x14ac:dyDescent="0.25">
      <c r="A2448" s="35">
        <f t="shared" si="229"/>
        <v>0</v>
      </c>
      <c r="B2448" s="8">
        <f t="shared" si="230"/>
        <v>0</v>
      </c>
      <c r="C2448" s="8">
        <f t="shared" si="231"/>
        <v>0</v>
      </c>
      <c r="D2448" s="38">
        <f t="shared" si="232"/>
        <v>1</v>
      </c>
      <c r="E2448" s="39">
        <f t="shared" si="233"/>
        <v>0</v>
      </c>
      <c r="M2448" s="8" t="str">
        <f>VLOOKUP(MONTH($J2448),Lookup!$A$2:$B$13,2,0)&amp;" "&amp;YEAR($J2448)</f>
        <v>Jan 1900</v>
      </c>
      <c r="N2448" s="34" t="str">
        <f t="shared" si="228"/>
        <v>1/1/9999</v>
      </c>
      <c r="O2448" s="8" t="str">
        <f>IF(ISERROR(VLOOKUP($I2448,Lookup!$H$2:$I$11,2,0)),"",VLOOKUP($I2448,Lookup!$H$2:$I$11,2,0))</f>
        <v/>
      </c>
      <c r="P2448" s="8">
        <f>COUNTIF(J$4:J2448,J2448)</f>
        <v>0</v>
      </c>
      <c r="Q2448" s="8">
        <f>COUNTIF(K$4:K2448,K2448)</f>
        <v>1</v>
      </c>
    </row>
    <row r="2449" spans="1:17" x14ac:dyDescent="0.25">
      <c r="A2449" s="35">
        <f t="shared" si="229"/>
        <v>0</v>
      </c>
      <c r="B2449" s="8">
        <f t="shared" si="230"/>
        <v>0</v>
      </c>
      <c r="C2449" s="8">
        <f t="shared" si="231"/>
        <v>0</v>
      </c>
      <c r="D2449" s="38">
        <f t="shared" si="232"/>
        <v>1</v>
      </c>
      <c r="E2449" s="39">
        <f t="shared" si="233"/>
        <v>0</v>
      </c>
      <c r="M2449" s="8" t="str">
        <f>VLOOKUP(MONTH($J2449),Lookup!$A$2:$B$13,2,0)&amp;" "&amp;YEAR($J2449)</f>
        <v>Jan 1900</v>
      </c>
      <c r="N2449" s="34" t="str">
        <f t="shared" si="228"/>
        <v>1/1/9999</v>
      </c>
      <c r="O2449" s="8" t="str">
        <f>IF(ISERROR(VLOOKUP($I2449,Lookup!$H$2:$I$11,2,0)),"",VLOOKUP($I2449,Lookup!$H$2:$I$11,2,0))</f>
        <v/>
      </c>
      <c r="P2449" s="8">
        <f>COUNTIF(J$4:J2449,J2449)</f>
        <v>0</v>
      </c>
      <c r="Q2449" s="8">
        <f>COUNTIF(K$4:K2449,K2449)</f>
        <v>1</v>
      </c>
    </row>
    <row r="2450" spans="1:17" x14ac:dyDescent="0.25">
      <c r="A2450" s="35">
        <f t="shared" si="229"/>
        <v>0</v>
      </c>
      <c r="B2450" s="8">
        <f t="shared" si="230"/>
        <v>0</v>
      </c>
      <c r="C2450" s="8">
        <f t="shared" si="231"/>
        <v>0</v>
      </c>
      <c r="D2450" s="38">
        <f t="shared" si="232"/>
        <v>1</v>
      </c>
      <c r="E2450" s="39">
        <f t="shared" si="233"/>
        <v>0</v>
      </c>
      <c r="M2450" s="8" t="str">
        <f>VLOOKUP(MONTH($J2450),Lookup!$A$2:$B$13,2,0)&amp;" "&amp;YEAR($J2450)</f>
        <v>Jan 1900</v>
      </c>
      <c r="N2450" s="34" t="str">
        <f t="shared" si="228"/>
        <v>1/1/9999</v>
      </c>
      <c r="O2450" s="8" t="str">
        <f>IF(ISERROR(VLOOKUP($I2450,Lookup!$H$2:$I$11,2,0)),"",VLOOKUP($I2450,Lookup!$H$2:$I$11,2,0))</f>
        <v/>
      </c>
      <c r="P2450" s="8">
        <f>COUNTIF(J$4:J2450,J2450)</f>
        <v>0</v>
      </c>
      <c r="Q2450" s="8">
        <f>COUNTIF(K$4:K2450,K2450)</f>
        <v>1</v>
      </c>
    </row>
    <row r="2451" spans="1:17" x14ac:dyDescent="0.25">
      <c r="A2451" s="35">
        <f t="shared" si="229"/>
        <v>0</v>
      </c>
      <c r="B2451" s="8">
        <f t="shared" si="230"/>
        <v>0</v>
      </c>
      <c r="C2451" s="8">
        <f t="shared" si="231"/>
        <v>0</v>
      </c>
      <c r="D2451" s="38">
        <f t="shared" si="232"/>
        <v>1</v>
      </c>
      <c r="E2451" s="39">
        <f t="shared" si="233"/>
        <v>0</v>
      </c>
      <c r="M2451" s="8" t="str">
        <f>VLOOKUP(MONTH($J2451),Lookup!$A$2:$B$13,2,0)&amp;" "&amp;YEAR($J2451)</f>
        <v>Jan 1900</v>
      </c>
      <c r="N2451" s="34" t="str">
        <f t="shared" si="228"/>
        <v>1/1/9999</v>
      </c>
      <c r="O2451" s="8" t="str">
        <f>IF(ISERROR(VLOOKUP($I2451,Lookup!$H$2:$I$11,2,0)),"",VLOOKUP($I2451,Lookup!$H$2:$I$11,2,0))</f>
        <v/>
      </c>
      <c r="P2451" s="8">
        <f>COUNTIF(J$4:J2451,J2451)</f>
        <v>0</v>
      </c>
      <c r="Q2451" s="8">
        <f>COUNTIF(K$4:K2451,K2451)</f>
        <v>1</v>
      </c>
    </row>
    <row r="2452" spans="1:17" x14ac:dyDescent="0.25">
      <c r="A2452" s="35">
        <f t="shared" si="229"/>
        <v>0</v>
      </c>
      <c r="B2452" s="8">
        <f t="shared" si="230"/>
        <v>0</v>
      </c>
      <c r="C2452" s="8">
        <f t="shared" si="231"/>
        <v>0</v>
      </c>
      <c r="D2452" s="38">
        <f t="shared" si="232"/>
        <v>1</v>
      </c>
      <c r="E2452" s="39">
        <f t="shared" si="233"/>
        <v>0</v>
      </c>
      <c r="M2452" s="8" t="str">
        <f>VLOOKUP(MONTH($J2452),Lookup!$A$2:$B$13,2,0)&amp;" "&amp;YEAR($J2452)</f>
        <v>Jan 1900</v>
      </c>
      <c r="N2452" s="34" t="str">
        <f t="shared" si="228"/>
        <v>1/1/9999</v>
      </c>
      <c r="O2452" s="8" t="str">
        <f>IF(ISERROR(VLOOKUP($I2452,Lookup!$H$2:$I$11,2,0)),"",VLOOKUP($I2452,Lookup!$H$2:$I$11,2,0))</f>
        <v/>
      </c>
      <c r="P2452" s="8">
        <f>COUNTIF(J$4:J2452,J2452)</f>
        <v>0</v>
      </c>
      <c r="Q2452" s="8">
        <f>COUNTIF(K$4:K2452,K2452)</f>
        <v>1</v>
      </c>
    </row>
    <row r="2453" spans="1:17" x14ac:dyDescent="0.25">
      <c r="A2453" s="35">
        <f t="shared" si="229"/>
        <v>0</v>
      </c>
      <c r="B2453" s="8">
        <f t="shared" si="230"/>
        <v>0</v>
      </c>
      <c r="C2453" s="8">
        <f t="shared" si="231"/>
        <v>0</v>
      </c>
      <c r="D2453" s="38">
        <f t="shared" si="232"/>
        <v>1</v>
      </c>
      <c r="E2453" s="39">
        <f t="shared" si="233"/>
        <v>0</v>
      </c>
      <c r="M2453" s="8" t="str">
        <f>VLOOKUP(MONTH($J2453),Lookup!$A$2:$B$13,2,0)&amp;" "&amp;YEAR($J2453)</f>
        <v>Jan 1900</v>
      </c>
      <c r="N2453" s="34" t="str">
        <f t="shared" si="228"/>
        <v>1/1/9999</v>
      </c>
      <c r="O2453" s="8" t="str">
        <f>IF(ISERROR(VLOOKUP($I2453,Lookup!$H$2:$I$11,2,0)),"",VLOOKUP($I2453,Lookup!$H$2:$I$11,2,0))</f>
        <v/>
      </c>
      <c r="P2453" s="8">
        <f>COUNTIF(J$4:J2453,J2453)</f>
        <v>0</v>
      </c>
      <c r="Q2453" s="8">
        <f>COUNTIF(K$4:K2453,K2453)</f>
        <v>1</v>
      </c>
    </row>
    <row r="2454" spans="1:17" x14ac:dyDescent="0.25">
      <c r="A2454" s="35">
        <f t="shared" si="229"/>
        <v>0</v>
      </c>
      <c r="B2454" s="8">
        <f t="shared" si="230"/>
        <v>0</v>
      </c>
      <c r="C2454" s="8">
        <f t="shared" si="231"/>
        <v>0</v>
      </c>
      <c r="D2454" s="38">
        <f t="shared" si="232"/>
        <v>1</v>
      </c>
      <c r="E2454" s="39">
        <f t="shared" si="233"/>
        <v>0</v>
      </c>
      <c r="M2454" s="8" t="str">
        <f>VLOOKUP(MONTH($J2454),Lookup!$A$2:$B$13,2,0)&amp;" "&amp;YEAR($J2454)</f>
        <v>Jan 1900</v>
      </c>
      <c r="N2454" s="34" t="str">
        <f t="shared" si="228"/>
        <v>1/1/9999</v>
      </c>
      <c r="O2454" s="8" t="str">
        <f>IF(ISERROR(VLOOKUP($I2454,Lookup!$H$2:$I$11,2,0)),"",VLOOKUP($I2454,Lookup!$H$2:$I$11,2,0))</f>
        <v/>
      </c>
      <c r="P2454" s="8">
        <f>COUNTIF(J$4:J2454,J2454)</f>
        <v>0</v>
      </c>
      <c r="Q2454" s="8">
        <f>COUNTIF(K$4:K2454,K2454)</f>
        <v>1</v>
      </c>
    </row>
    <row r="2455" spans="1:17" x14ac:dyDescent="0.25">
      <c r="A2455" s="35">
        <f t="shared" si="229"/>
        <v>0</v>
      </c>
      <c r="B2455" s="8">
        <f t="shared" si="230"/>
        <v>0</v>
      </c>
      <c r="C2455" s="8">
        <f t="shared" si="231"/>
        <v>0</v>
      </c>
      <c r="D2455" s="38">
        <f t="shared" si="232"/>
        <v>1</v>
      </c>
      <c r="E2455" s="39">
        <f t="shared" si="233"/>
        <v>0</v>
      </c>
      <c r="M2455" s="8" t="str">
        <f>VLOOKUP(MONTH($J2455),Lookup!$A$2:$B$13,2,0)&amp;" "&amp;YEAR($J2455)</f>
        <v>Jan 1900</v>
      </c>
      <c r="N2455" s="34" t="str">
        <f t="shared" si="228"/>
        <v>1/1/9999</v>
      </c>
      <c r="O2455" s="8" t="str">
        <f>IF(ISERROR(VLOOKUP($I2455,Lookup!$H$2:$I$11,2,0)),"",VLOOKUP($I2455,Lookup!$H$2:$I$11,2,0))</f>
        <v/>
      </c>
      <c r="P2455" s="8">
        <f>COUNTIF(J$4:J2455,J2455)</f>
        <v>0</v>
      </c>
      <c r="Q2455" s="8">
        <f>COUNTIF(K$4:K2455,K2455)</f>
        <v>1</v>
      </c>
    </row>
    <row r="2456" spans="1:17" x14ac:dyDescent="0.25">
      <c r="A2456" s="35">
        <f t="shared" si="229"/>
        <v>0</v>
      </c>
      <c r="B2456" s="8">
        <f t="shared" si="230"/>
        <v>0</v>
      </c>
      <c r="C2456" s="8">
        <f t="shared" si="231"/>
        <v>0</v>
      </c>
      <c r="D2456" s="38">
        <f t="shared" si="232"/>
        <v>1</v>
      </c>
      <c r="E2456" s="39">
        <f t="shared" si="233"/>
        <v>0</v>
      </c>
      <c r="M2456" s="8" t="str">
        <f>VLOOKUP(MONTH($J2456),Lookup!$A$2:$B$13,2,0)&amp;" "&amp;YEAR($J2456)</f>
        <v>Jan 1900</v>
      </c>
      <c r="N2456" s="34" t="str">
        <f t="shared" si="228"/>
        <v>1/1/9999</v>
      </c>
      <c r="O2456" s="8" t="str">
        <f>IF(ISERROR(VLOOKUP($I2456,Lookup!$H$2:$I$11,2,0)),"",VLOOKUP($I2456,Lookup!$H$2:$I$11,2,0))</f>
        <v/>
      </c>
      <c r="P2456" s="8">
        <f>COUNTIF(J$4:J2456,J2456)</f>
        <v>0</v>
      </c>
      <c r="Q2456" s="8">
        <f>COUNTIF(K$4:K2456,K2456)</f>
        <v>1</v>
      </c>
    </row>
    <row r="2457" spans="1:17" x14ac:dyDescent="0.25">
      <c r="A2457" s="35">
        <f t="shared" si="229"/>
        <v>0</v>
      </c>
      <c r="B2457" s="8">
        <f t="shared" si="230"/>
        <v>0</v>
      </c>
      <c r="C2457" s="8">
        <f t="shared" si="231"/>
        <v>0</v>
      </c>
      <c r="D2457" s="38">
        <f t="shared" si="232"/>
        <v>1</v>
      </c>
      <c r="E2457" s="39">
        <f t="shared" si="233"/>
        <v>0</v>
      </c>
      <c r="M2457" s="8" t="str">
        <f>VLOOKUP(MONTH($J2457),Lookup!$A$2:$B$13,2,0)&amp;" "&amp;YEAR($J2457)</f>
        <v>Jan 1900</v>
      </c>
      <c r="N2457" s="34" t="str">
        <f t="shared" si="228"/>
        <v>1/1/9999</v>
      </c>
      <c r="O2457" s="8" t="str">
        <f>IF(ISERROR(VLOOKUP($I2457,Lookup!$H$2:$I$11,2,0)),"",VLOOKUP($I2457,Lookup!$H$2:$I$11,2,0))</f>
        <v/>
      </c>
      <c r="P2457" s="8">
        <f>COUNTIF(J$4:J2457,J2457)</f>
        <v>0</v>
      </c>
      <c r="Q2457" s="8">
        <f>COUNTIF(K$4:K2457,K2457)</f>
        <v>1</v>
      </c>
    </row>
    <row r="2458" spans="1:17" x14ac:dyDescent="0.25">
      <c r="A2458" s="35">
        <f t="shared" si="229"/>
        <v>0</v>
      </c>
      <c r="B2458" s="8">
        <f t="shared" si="230"/>
        <v>0</v>
      </c>
      <c r="C2458" s="8">
        <f t="shared" si="231"/>
        <v>0</v>
      </c>
      <c r="D2458" s="38">
        <f t="shared" si="232"/>
        <v>1</v>
      </c>
      <c r="E2458" s="39">
        <f t="shared" si="233"/>
        <v>0</v>
      </c>
      <c r="M2458" s="8" t="str">
        <f>VLOOKUP(MONTH($J2458),Lookup!$A$2:$B$13,2,0)&amp;" "&amp;YEAR($J2458)</f>
        <v>Jan 1900</v>
      </c>
      <c r="N2458" s="34" t="str">
        <f t="shared" si="228"/>
        <v>1/1/9999</v>
      </c>
      <c r="O2458" s="8" t="str">
        <f>IF(ISERROR(VLOOKUP($I2458,Lookup!$H$2:$I$11,2,0)),"",VLOOKUP($I2458,Lookup!$H$2:$I$11,2,0))</f>
        <v/>
      </c>
      <c r="P2458" s="8">
        <f>COUNTIF(J$4:J2458,J2458)</f>
        <v>0</v>
      </c>
      <c r="Q2458" s="8">
        <f>COUNTIF(K$4:K2458,K2458)</f>
        <v>1</v>
      </c>
    </row>
    <row r="2459" spans="1:17" x14ac:dyDescent="0.25">
      <c r="A2459" s="35">
        <f t="shared" si="229"/>
        <v>0</v>
      </c>
      <c r="B2459" s="8">
        <f t="shared" si="230"/>
        <v>0</v>
      </c>
      <c r="C2459" s="8">
        <f t="shared" si="231"/>
        <v>0</v>
      </c>
      <c r="D2459" s="38">
        <f t="shared" si="232"/>
        <v>1</v>
      </c>
      <c r="E2459" s="39">
        <f t="shared" si="233"/>
        <v>0</v>
      </c>
      <c r="M2459" s="8" t="str">
        <f>VLOOKUP(MONTH($J2459),Lookup!$A$2:$B$13,2,0)&amp;" "&amp;YEAR($J2459)</f>
        <v>Jan 1900</v>
      </c>
      <c r="N2459" s="34" t="str">
        <f t="shared" si="228"/>
        <v>1/1/9999</v>
      </c>
      <c r="O2459" s="8" t="str">
        <f>IF(ISERROR(VLOOKUP($I2459,Lookup!$H$2:$I$11,2,0)),"",VLOOKUP($I2459,Lookup!$H$2:$I$11,2,0))</f>
        <v/>
      </c>
      <c r="P2459" s="8">
        <f>COUNTIF(J$4:J2459,J2459)</f>
        <v>0</v>
      </c>
      <c r="Q2459" s="8">
        <f>COUNTIF(K$4:K2459,K2459)</f>
        <v>1</v>
      </c>
    </row>
    <row r="2460" spans="1:17" x14ac:dyDescent="0.25">
      <c r="A2460" s="35">
        <f t="shared" si="229"/>
        <v>0</v>
      </c>
      <c r="B2460" s="8">
        <f t="shared" si="230"/>
        <v>0</v>
      </c>
      <c r="C2460" s="8">
        <f t="shared" si="231"/>
        <v>0</v>
      </c>
      <c r="D2460" s="38">
        <f t="shared" si="232"/>
        <v>1</v>
      </c>
      <c r="E2460" s="39">
        <f t="shared" si="233"/>
        <v>0</v>
      </c>
      <c r="M2460" s="8" t="str">
        <f>VLOOKUP(MONTH($J2460),Lookup!$A$2:$B$13,2,0)&amp;" "&amp;YEAR($J2460)</f>
        <v>Jan 1900</v>
      </c>
      <c r="N2460" s="34" t="str">
        <f t="shared" si="228"/>
        <v>1/1/9999</v>
      </c>
      <c r="O2460" s="8" t="str">
        <f>IF(ISERROR(VLOOKUP($I2460,Lookup!$H$2:$I$11,2,0)),"",VLOOKUP($I2460,Lookup!$H$2:$I$11,2,0))</f>
        <v/>
      </c>
      <c r="P2460" s="8">
        <f>COUNTIF(J$4:J2460,J2460)</f>
        <v>0</v>
      </c>
      <c r="Q2460" s="8">
        <f>COUNTIF(K$4:K2460,K2460)</f>
        <v>1</v>
      </c>
    </row>
    <row r="2461" spans="1:17" x14ac:dyDescent="0.25">
      <c r="A2461" s="35">
        <f t="shared" si="229"/>
        <v>0</v>
      </c>
      <c r="B2461" s="8">
        <f t="shared" si="230"/>
        <v>0</v>
      </c>
      <c r="C2461" s="8">
        <f t="shared" si="231"/>
        <v>0</v>
      </c>
      <c r="D2461" s="38">
        <f t="shared" si="232"/>
        <v>1</v>
      </c>
      <c r="E2461" s="39">
        <f t="shared" si="233"/>
        <v>0</v>
      </c>
      <c r="M2461" s="8" t="str">
        <f>VLOOKUP(MONTH($J2461),Lookup!$A$2:$B$13,2,0)&amp;" "&amp;YEAR($J2461)</f>
        <v>Jan 1900</v>
      </c>
      <c r="N2461" s="34" t="str">
        <f t="shared" si="228"/>
        <v>1/1/9999</v>
      </c>
      <c r="O2461" s="8" t="str">
        <f>IF(ISERROR(VLOOKUP($I2461,Lookup!$H$2:$I$11,2,0)),"",VLOOKUP($I2461,Lookup!$H$2:$I$11,2,0))</f>
        <v/>
      </c>
      <c r="P2461" s="8">
        <f>COUNTIF(J$4:J2461,J2461)</f>
        <v>0</v>
      </c>
      <c r="Q2461" s="8">
        <f>COUNTIF(K$4:K2461,K2461)</f>
        <v>1</v>
      </c>
    </row>
    <row r="2462" spans="1:17" x14ac:dyDescent="0.25">
      <c r="A2462" s="35">
        <f t="shared" si="229"/>
        <v>0</v>
      </c>
      <c r="B2462" s="8">
        <f t="shared" si="230"/>
        <v>0</v>
      </c>
      <c r="C2462" s="8">
        <f t="shared" si="231"/>
        <v>0</v>
      </c>
      <c r="D2462" s="38">
        <f t="shared" si="232"/>
        <v>1</v>
      </c>
      <c r="E2462" s="39">
        <f t="shared" si="233"/>
        <v>0</v>
      </c>
      <c r="M2462" s="8" t="str">
        <f>VLOOKUP(MONTH($J2462),Lookup!$A$2:$B$13,2,0)&amp;" "&amp;YEAR($J2462)</f>
        <v>Jan 1900</v>
      </c>
      <c r="N2462" s="34" t="str">
        <f t="shared" si="228"/>
        <v>1/1/9999</v>
      </c>
      <c r="O2462" s="8" t="str">
        <f>IF(ISERROR(VLOOKUP($I2462,Lookup!$H$2:$I$11,2,0)),"",VLOOKUP($I2462,Lookup!$H$2:$I$11,2,0))</f>
        <v/>
      </c>
      <c r="P2462" s="8">
        <f>COUNTIF(J$4:J2462,J2462)</f>
        <v>0</v>
      </c>
      <c r="Q2462" s="8">
        <f>COUNTIF(K$4:K2462,K2462)</f>
        <v>1</v>
      </c>
    </row>
    <row r="2463" spans="1:17" x14ac:dyDescent="0.25">
      <c r="A2463" s="35">
        <f t="shared" si="229"/>
        <v>0</v>
      </c>
      <c r="B2463" s="8">
        <f t="shared" si="230"/>
        <v>0</v>
      </c>
      <c r="C2463" s="8">
        <f t="shared" si="231"/>
        <v>0</v>
      </c>
      <c r="D2463" s="38">
        <f t="shared" si="232"/>
        <v>1</v>
      </c>
      <c r="E2463" s="39">
        <f t="shared" si="233"/>
        <v>0</v>
      </c>
      <c r="M2463" s="8" t="str">
        <f>VLOOKUP(MONTH($J2463),Lookup!$A$2:$B$13,2,0)&amp;" "&amp;YEAR($J2463)</f>
        <v>Jan 1900</v>
      </c>
      <c r="N2463" s="34" t="str">
        <f t="shared" si="228"/>
        <v>1/1/9999</v>
      </c>
      <c r="O2463" s="8" t="str">
        <f>IF(ISERROR(VLOOKUP($I2463,Lookup!$H$2:$I$11,2,0)),"",VLOOKUP($I2463,Lookup!$H$2:$I$11,2,0))</f>
        <v/>
      </c>
      <c r="P2463" s="8">
        <f>COUNTIF(J$4:J2463,J2463)</f>
        <v>0</v>
      </c>
      <c r="Q2463" s="8">
        <f>COUNTIF(K$4:K2463,K2463)</f>
        <v>1</v>
      </c>
    </row>
    <row r="2464" spans="1:17" x14ac:dyDescent="0.25">
      <c r="A2464" s="35">
        <f t="shared" si="229"/>
        <v>0</v>
      </c>
      <c r="B2464" s="8">
        <f t="shared" si="230"/>
        <v>0</v>
      </c>
      <c r="C2464" s="8">
        <f t="shared" si="231"/>
        <v>0</v>
      </c>
      <c r="D2464" s="38">
        <f t="shared" si="232"/>
        <v>1</v>
      </c>
      <c r="E2464" s="39">
        <f t="shared" si="233"/>
        <v>0</v>
      </c>
      <c r="M2464" s="8" t="str">
        <f>VLOOKUP(MONTH($J2464),Lookup!$A$2:$B$13,2,0)&amp;" "&amp;YEAR($J2464)</f>
        <v>Jan 1900</v>
      </c>
      <c r="N2464" s="34" t="str">
        <f t="shared" si="228"/>
        <v>1/1/9999</v>
      </c>
      <c r="O2464" s="8" t="str">
        <f>IF(ISERROR(VLOOKUP($I2464,Lookup!$H$2:$I$11,2,0)),"",VLOOKUP($I2464,Lookup!$H$2:$I$11,2,0))</f>
        <v/>
      </c>
      <c r="P2464" s="8">
        <f>COUNTIF(J$4:J2464,J2464)</f>
        <v>0</v>
      </c>
      <c r="Q2464" s="8">
        <f>COUNTIF(K$4:K2464,K2464)</f>
        <v>1</v>
      </c>
    </row>
    <row r="2465" spans="1:17" x14ac:dyDescent="0.25">
      <c r="A2465" s="35">
        <f t="shared" si="229"/>
        <v>0</v>
      </c>
      <c r="B2465" s="8">
        <f t="shared" si="230"/>
        <v>0</v>
      </c>
      <c r="C2465" s="8">
        <f t="shared" si="231"/>
        <v>0</v>
      </c>
      <c r="D2465" s="38">
        <f t="shared" si="232"/>
        <v>1</v>
      </c>
      <c r="E2465" s="39">
        <f t="shared" si="233"/>
        <v>0</v>
      </c>
      <c r="M2465" s="8" t="str">
        <f>VLOOKUP(MONTH($J2465),Lookup!$A$2:$B$13,2,0)&amp;" "&amp;YEAR($J2465)</f>
        <v>Jan 1900</v>
      </c>
      <c r="N2465" s="34" t="str">
        <f t="shared" si="228"/>
        <v>1/1/9999</v>
      </c>
      <c r="O2465" s="8" t="str">
        <f>IF(ISERROR(VLOOKUP($I2465,Lookup!$H$2:$I$11,2,0)),"",VLOOKUP($I2465,Lookup!$H$2:$I$11,2,0))</f>
        <v/>
      </c>
      <c r="P2465" s="8">
        <f>COUNTIF(J$4:J2465,J2465)</f>
        <v>0</v>
      </c>
      <c r="Q2465" s="8">
        <f>COUNTIF(K$4:K2465,K2465)</f>
        <v>1</v>
      </c>
    </row>
    <row r="2466" spans="1:17" x14ac:dyDescent="0.25">
      <c r="A2466" s="35">
        <f t="shared" si="229"/>
        <v>0</v>
      </c>
      <c r="B2466" s="8">
        <f t="shared" si="230"/>
        <v>0</v>
      </c>
      <c r="C2466" s="8">
        <f t="shared" si="231"/>
        <v>0</v>
      </c>
      <c r="D2466" s="38">
        <f t="shared" si="232"/>
        <v>1</v>
      </c>
      <c r="E2466" s="39">
        <f t="shared" si="233"/>
        <v>0</v>
      </c>
      <c r="M2466" s="8" t="str">
        <f>VLOOKUP(MONTH($J2466),Lookup!$A$2:$B$13,2,0)&amp;" "&amp;YEAR($J2466)</f>
        <v>Jan 1900</v>
      </c>
      <c r="N2466" s="34" t="str">
        <f t="shared" si="228"/>
        <v>1/1/9999</v>
      </c>
      <c r="O2466" s="8" t="str">
        <f>IF(ISERROR(VLOOKUP($I2466,Lookup!$H$2:$I$11,2,0)),"",VLOOKUP($I2466,Lookup!$H$2:$I$11,2,0))</f>
        <v/>
      </c>
      <c r="P2466" s="8">
        <f>COUNTIF(J$4:J2466,J2466)</f>
        <v>0</v>
      </c>
      <c r="Q2466" s="8">
        <f>COUNTIF(K$4:K2466,K2466)</f>
        <v>1</v>
      </c>
    </row>
    <row r="2467" spans="1:17" x14ac:dyDescent="0.25">
      <c r="A2467" s="35">
        <f t="shared" si="229"/>
        <v>0</v>
      </c>
      <c r="B2467" s="8">
        <f t="shared" si="230"/>
        <v>0</v>
      </c>
      <c r="C2467" s="8">
        <f t="shared" si="231"/>
        <v>0</v>
      </c>
      <c r="D2467" s="38">
        <f t="shared" si="232"/>
        <v>1</v>
      </c>
      <c r="E2467" s="39">
        <f t="shared" si="233"/>
        <v>0</v>
      </c>
      <c r="M2467" s="8" t="str">
        <f>VLOOKUP(MONTH($J2467),Lookup!$A$2:$B$13,2,0)&amp;" "&amp;YEAR($J2467)</f>
        <v>Jan 1900</v>
      </c>
      <c r="N2467" s="34" t="str">
        <f t="shared" si="228"/>
        <v>1/1/9999</v>
      </c>
      <c r="O2467" s="8" t="str">
        <f>IF(ISERROR(VLOOKUP($I2467,Lookup!$H$2:$I$11,2,0)),"",VLOOKUP($I2467,Lookup!$H$2:$I$11,2,0))</f>
        <v/>
      </c>
      <c r="P2467" s="8">
        <f>COUNTIF(J$4:J2467,J2467)</f>
        <v>0</v>
      </c>
      <c r="Q2467" s="8">
        <f>COUNTIF(K$4:K2467,K2467)</f>
        <v>1</v>
      </c>
    </row>
    <row r="2468" spans="1:17" x14ac:dyDescent="0.25">
      <c r="A2468" s="35">
        <f t="shared" si="229"/>
        <v>0</v>
      </c>
      <c r="B2468" s="8">
        <f t="shared" si="230"/>
        <v>0</v>
      </c>
      <c r="C2468" s="8">
        <f t="shared" si="231"/>
        <v>0</v>
      </c>
      <c r="D2468" s="38">
        <f t="shared" si="232"/>
        <v>1</v>
      </c>
      <c r="E2468" s="39">
        <f t="shared" si="233"/>
        <v>0</v>
      </c>
      <c r="M2468" s="8" t="str">
        <f>VLOOKUP(MONTH($J2468),Lookup!$A$2:$B$13,2,0)&amp;" "&amp;YEAR($J2468)</f>
        <v>Jan 1900</v>
      </c>
      <c r="N2468" s="34" t="str">
        <f t="shared" si="228"/>
        <v>1/1/9999</v>
      </c>
      <c r="O2468" s="8" t="str">
        <f>IF(ISERROR(VLOOKUP($I2468,Lookup!$H$2:$I$11,2,0)),"",VLOOKUP($I2468,Lookup!$H$2:$I$11,2,0))</f>
        <v/>
      </c>
      <c r="P2468" s="8">
        <f>COUNTIF(J$4:J2468,J2468)</f>
        <v>0</v>
      </c>
      <c r="Q2468" s="8">
        <f>COUNTIF(K$4:K2468,K2468)</f>
        <v>1</v>
      </c>
    </row>
    <row r="2469" spans="1:17" x14ac:dyDescent="0.25">
      <c r="A2469" s="35">
        <f t="shared" si="229"/>
        <v>0</v>
      </c>
      <c r="B2469" s="8">
        <f t="shared" si="230"/>
        <v>0</v>
      </c>
      <c r="C2469" s="8">
        <f t="shared" si="231"/>
        <v>0</v>
      </c>
      <c r="D2469" s="38">
        <f t="shared" si="232"/>
        <v>1</v>
      </c>
      <c r="E2469" s="39">
        <f t="shared" si="233"/>
        <v>0</v>
      </c>
      <c r="M2469" s="8" t="str">
        <f>VLOOKUP(MONTH($J2469),Lookup!$A$2:$B$13,2,0)&amp;" "&amp;YEAR($J2469)</f>
        <v>Jan 1900</v>
      </c>
      <c r="N2469" s="34" t="str">
        <f t="shared" si="228"/>
        <v>1/1/9999</v>
      </c>
      <c r="O2469" s="8" t="str">
        <f>IF(ISERROR(VLOOKUP($I2469,Lookup!$H$2:$I$11,2,0)),"",VLOOKUP($I2469,Lookup!$H$2:$I$11,2,0))</f>
        <v/>
      </c>
      <c r="P2469" s="8">
        <f>COUNTIF(J$4:J2469,J2469)</f>
        <v>0</v>
      </c>
      <c r="Q2469" s="8">
        <f>COUNTIF(K$4:K2469,K2469)</f>
        <v>1</v>
      </c>
    </row>
    <row r="2470" spans="1:17" x14ac:dyDescent="0.25">
      <c r="A2470" s="35">
        <f t="shared" si="229"/>
        <v>0</v>
      </c>
      <c r="B2470" s="8">
        <f t="shared" si="230"/>
        <v>0</v>
      </c>
      <c r="C2470" s="8">
        <f t="shared" si="231"/>
        <v>0</v>
      </c>
      <c r="D2470" s="38">
        <f t="shared" si="232"/>
        <v>1</v>
      </c>
      <c r="E2470" s="39">
        <f t="shared" si="233"/>
        <v>0</v>
      </c>
      <c r="M2470" s="8" t="str">
        <f>VLOOKUP(MONTH($J2470),Lookup!$A$2:$B$13,2,0)&amp;" "&amp;YEAR($J2470)</f>
        <v>Jan 1900</v>
      </c>
      <c r="N2470" s="34" t="str">
        <f t="shared" si="228"/>
        <v>1/1/9999</v>
      </c>
      <c r="O2470" s="8" t="str">
        <f>IF(ISERROR(VLOOKUP($I2470,Lookup!$H$2:$I$11,2,0)),"",VLOOKUP($I2470,Lookup!$H$2:$I$11,2,0))</f>
        <v/>
      </c>
      <c r="P2470" s="8">
        <f>COUNTIF(J$4:J2470,J2470)</f>
        <v>0</v>
      </c>
      <c r="Q2470" s="8">
        <f>COUNTIF(K$4:K2470,K2470)</f>
        <v>1</v>
      </c>
    </row>
    <row r="2471" spans="1:17" x14ac:dyDescent="0.25">
      <c r="A2471" s="35">
        <f t="shared" si="229"/>
        <v>0</v>
      </c>
      <c r="B2471" s="8">
        <f t="shared" si="230"/>
        <v>0</v>
      </c>
      <c r="C2471" s="8">
        <f t="shared" si="231"/>
        <v>0</v>
      </c>
      <c r="D2471" s="38">
        <f t="shared" si="232"/>
        <v>1</v>
      </c>
      <c r="E2471" s="39">
        <f t="shared" si="233"/>
        <v>0</v>
      </c>
      <c r="M2471" s="8" t="str">
        <f>VLOOKUP(MONTH($J2471),Lookup!$A$2:$B$13,2,0)&amp;" "&amp;YEAR($J2471)</f>
        <v>Jan 1900</v>
      </c>
      <c r="N2471" s="34" t="str">
        <f t="shared" si="228"/>
        <v>1/1/9999</v>
      </c>
      <c r="O2471" s="8" t="str">
        <f>IF(ISERROR(VLOOKUP($I2471,Lookup!$H$2:$I$11,2,0)),"",VLOOKUP($I2471,Lookup!$H$2:$I$11,2,0))</f>
        <v/>
      </c>
      <c r="P2471" s="8">
        <f>COUNTIF(J$4:J2471,J2471)</f>
        <v>0</v>
      </c>
      <c r="Q2471" s="8">
        <f>COUNTIF(K$4:K2471,K2471)</f>
        <v>1</v>
      </c>
    </row>
    <row r="2472" spans="1:17" x14ac:dyDescent="0.25">
      <c r="A2472" s="35">
        <f t="shared" si="229"/>
        <v>0</v>
      </c>
      <c r="B2472" s="8">
        <f t="shared" si="230"/>
        <v>0</v>
      </c>
      <c r="C2472" s="8">
        <f t="shared" si="231"/>
        <v>0</v>
      </c>
      <c r="D2472" s="38">
        <f t="shared" si="232"/>
        <v>1</v>
      </c>
      <c r="E2472" s="39">
        <f t="shared" si="233"/>
        <v>0</v>
      </c>
      <c r="M2472" s="8" t="str">
        <f>VLOOKUP(MONTH($J2472),Lookup!$A$2:$B$13,2,0)&amp;" "&amp;YEAR($J2472)</f>
        <v>Jan 1900</v>
      </c>
      <c r="N2472" s="34" t="str">
        <f t="shared" si="228"/>
        <v>1/1/9999</v>
      </c>
      <c r="O2472" s="8" t="str">
        <f>IF(ISERROR(VLOOKUP($I2472,Lookup!$H$2:$I$11,2,0)),"",VLOOKUP($I2472,Lookup!$H$2:$I$11,2,0))</f>
        <v/>
      </c>
      <c r="P2472" s="8">
        <f>COUNTIF(J$4:J2472,J2472)</f>
        <v>0</v>
      </c>
      <c r="Q2472" s="8">
        <f>COUNTIF(K$4:K2472,K2472)</f>
        <v>1</v>
      </c>
    </row>
    <row r="2473" spans="1:17" x14ac:dyDescent="0.25">
      <c r="A2473" s="35">
        <f t="shared" si="229"/>
        <v>0</v>
      </c>
      <c r="B2473" s="8">
        <f t="shared" si="230"/>
        <v>0</v>
      </c>
      <c r="C2473" s="8">
        <f t="shared" si="231"/>
        <v>0</v>
      </c>
      <c r="D2473" s="38">
        <f t="shared" si="232"/>
        <v>1</v>
      </c>
      <c r="E2473" s="39">
        <f t="shared" si="233"/>
        <v>0</v>
      </c>
      <c r="M2473" s="8" t="str">
        <f>VLOOKUP(MONTH($J2473),Lookup!$A$2:$B$13,2,0)&amp;" "&amp;YEAR($J2473)</f>
        <v>Jan 1900</v>
      </c>
      <c r="N2473" s="34" t="str">
        <f t="shared" si="228"/>
        <v>1/1/9999</v>
      </c>
      <c r="O2473" s="8" t="str">
        <f>IF(ISERROR(VLOOKUP($I2473,Lookup!$H$2:$I$11,2,0)),"",VLOOKUP($I2473,Lookup!$H$2:$I$11,2,0))</f>
        <v/>
      </c>
      <c r="P2473" s="8">
        <f>COUNTIF(J$4:J2473,J2473)</f>
        <v>0</v>
      </c>
      <c r="Q2473" s="8">
        <f>COUNTIF(K$4:K2473,K2473)</f>
        <v>1</v>
      </c>
    </row>
    <row r="2474" spans="1:17" x14ac:dyDescent="0.25">
      <c r="A2474" s="35">
        <f t="shared" si="229"/>
        <v>0</v>
      </c>
      <c r="B2474" s="8">
        <f t="shared" si="230"/>
        <v>0</v>
      </c>
      <c r="C2474" s="8">
        <f t="shared" si="231"/>
        <v>0</v>
      </c>
      <c r="D2474" s="38">
        <f t="shared" si="232"/>
        <v>1</v>
      </c>
      <c r="E2474" s="39">
        <f t="shared" si="233"/>
        <v>0</v>
      </c>
      <c r="M2474" s="8" t="str">
        <f>VLOOKUP(MONTH($J2474),Lookup!$A$2:$B$13,2,0)&amp;" "&amp;YEAR($J2474)</f>
        <v>Jan 1900</v>
      </c>
      <c r="N2474" s="34" t="str">
        <f t="shared" si="228"/>
        <v>1/1/9999</v>
      </c>
      <c r="O2474" s="8" t="str">
        <f>IF(ISERROR(VLOOKUP($I2474,Lookup!$H$2:$I$11,2,0)),"",VLOOKUP($I2474,Lookup!$H$2:$I$11,2,0))</f>
        <v/>
      </c>
      <c r="P2474" s="8">
        <f>COUNTIF(J$4:J2474,J2474)</f>
        <v>0</v>
      </c>
      <c r="Q2474" s="8">
        <f>COUNTIF(K$4:K2474,K2474)</f>
        <v>1</v>
      </c>
    </row>
    <row r="2475" spans="1:17" x14ac:dyDescent="0.25">
      <c r="A2475" s="35">
        <f t="shared" si="229"/>
        <v>0</v>
      </c>
      <c r="B2475" s="8">
        <f t="shared" si="230"/>
        <v>0</v>
      </c>
      <c r="C2475" s="8">
        <f t="shared" si="231"/>
        <v>0</v>
      </c>
      <c r="D2475" s="38">
        <f t="shared" si="232"/>
        <v>1</v>
      </c>
      <c r="E2475" s="39">
        <f t="shared" si="233"/>
        <v>0</v>
      </c>
      <c r="M2475" s="8" t="str">
        <f>VLOOKUP(MONTH($J2475),Lookup!$A$2:$B$13,2,0)&amp;" "&amp;YEAR($J2475)</f>
        <v>Jan 1900</v>
      </c>
      <c r="N2475" s="34" t="str">
        <f t="shared" si="228"/>
        <v>1/1/9999</v>
      </c>
      <c r="O2475" s="8" t="str">
        <f>IF(ISERROR(VLOOKUP($I2475,Lookup!$H$2:$I$11,2,0)),"",VLOOKUP($I2475,Lookup!$H$2:$I$11,2,0))</f>
        <v/>
      </c>
      <c r="P2475" s="8">
        <f>COUNTIF(J$4:J2475,J2475)</f>
        <v>0</v>
      </c>
      <c r="Q2475" s="8">
        <f>COUNTIF(K$4:K2475,K2475)</f>
        <v>1</v>
      </c>
    </row>
    <row r="2476" spans="1:17" x14ac:dyDescent="0.25">
      <c r="A2476" s="35">
        <f t="shared" si="229"/>
        <v>0</v>
      </c>
      <c r="B2476" s="8">
        <f t="shared" si="230"/>
        <v>0</v>
      </c>
      <c r="C2476" s="8">
        <f t="shared" si="231"/>
        <v>0</v>
      </c>
      <c r="D2476" s="38">
        <f t="shared" si="232"/>
        <v>1</v>
      </c>
      <c r="E2476" s="39">
        <f t="shared" si="233"/>
        <v>0</v>
      </c>
      <c r="M2476" s="8" t="str">
        <f>VLOOKUP(MONTH($J2476),Lookup!$A$2:$B$13,2,0)&amp;" "&amp;YEAR($J2476)</f>
        <v>Jan 1900</v>
      </c>
      <c r="N2476" s="34" t="str">
        <f t="shared" si="228"/>
        <v>1/1/9999</v>
      </c>
      <c r="O2476" s="8" t="str">
        <f>IF(ISERROR(VLOOKUP($I2476,Lookup!$H$2:$I$11,2,0)),"",VLOOKUP($I2476,Lookup!$H$2:$I$11,2,0))</f>
        <v/>
      </c>
      <c r="P2476" s="8">
        <f>COUNTIF(J$4:J2476,J2476)</f>
        <v>0</v>
      </c>
      <c r="Q2476" s="8">
        <f>COUNTIF(K$4:K2476,K2476)</f>
        <v>1</v>
      </c>
    </row>
    <row r="2477" spans="1:17" x14ac:dyDescent="0.25">
      <c r="A2477" s="35">
        <f t="shared" si="229"/>
        <v>0</v>
      </c>
      <c r="B2477" s="8">
        <f t="shared" si="230"/>
        <v>0</v>
      </c>
      <c r="C2477" s="8">
        <f t="shared" si="231"/>
        <v>0</v>
      </c>
      <c r="D2477" s="38">
        <f t="shared" si="232"/>
        <v>1</v>
      </c>
      <c r="E2477" s="39">
        <f t="shared" si="233"/>
        <v>0</v>
      </c>
      <c r="M2477" s="8" t="str">
        <f>VLOOKUP(MONTH($J2477),Lookup!$A$2:$B$13,2,0)&amp;" "&amp;YEAR($J2477)</f>
        <v>Jan 1900</v>
      </c>
      <c r="N2477" s="34" t="str">
        <f t="shared" si="228"/>
        <v>1/1/9999</v>
      </c>
      <c r="O2477" s="8" t="str">
        <f>IF(ISERROR(VLOOKUP($I2477,Lookup!$H$2:$I$11,2,0)),"",VLOOKUP($I2477,Lookup!$H$2:$I$11,2,0))</f>
        <v/>
      </c>
      <c r="P2477" s="8">
        <f>COUNTIF(J$4:J2477,J2477)</f>
        <v>0</v>
      </c>
      <c r="Q2477" s="8">
        <f>COUNTIF(K$4:K2477,K2477)</f>
        <v>1</v>
      </c>
    </row>
    <row r="2478" spans="1:17" x14ac:dyDescent="0.25">
      <c r="A2478" s="35">
        <f t="shared" si="229"/>
        <v>0</v>
      </c>
      <c r="B2478" s="8">
        <f t="shared" si="230"/>
        <v>0</v>
      </c>
      <c r="C2478" s="8">
        <f t="shared" si="231"/>
        <v>0</v>
      </c>
      <c r="D2478" s="38">
        <f t="shared" si="232"/>
        <v>1</v>
      </c>
      <c r="E2478" s="39">
        <f t="shared" si="233"/>
        <v>0</v>
      </c>
      <c r="M2478" s="8" t="str">
        <f>VLOOKUP(MONTH($J2478),Lookup!$A$2:$B$13,2,0)&amp;" "&amp;YEAR($J2478)</f>
        <v>Jan 1900</v>
      </c>
      <c r="N2478" s="34" t="str">
        <f t="shared" si="228"/>
        <v>1/1/9999</v>
      </c>
      <c r="O2478" s="8" t="str">
        <f>IF(ISERROR(VLOOKUP($I2478,Lookup!$H$2:$I$11,2,0)),"",VLOOKUP($I2478,Lookup!$H$2:$I$11,2,0))</f>
        <v/>
      </c>
      <c r="P2478" s="8">
        <f>COUNTIF(J$4:J2478,J2478)</f>
        <v>0</v>
      </c>
      <c r="Q2478" s="8">
        <f>COUNTIF(K$4:K2478,K2478)</f>
        <v>1</v>
      </c>
    </row>
    <row r="2479" spans="1:17" x14ac:dyDescent="0.25">
      <c r="A2479" s="35">
        <f t="shared" si="229"/>
        <v>0</v>
      </c>
      <c r="B2479" s="8">
        <f t="shared" si="230"/>
        <v>0</v>
      </c>
      <c r="C2479" s="8">
        <f t="shared" si="231"/>
        <v>0</v>
      </c>
      <c r="D2479" s="38">
        <f t="shared" si="232"/>
        <v>1</v>
      </c>
      <c r="E2479" s="39">
        <f t="shared" si="233"/>
        <v>0</v>
      </c>
      <c r="M2479" s="8" t="str">
        <f>VLOOKUP(MONTH($J2479),Lookup!$A$2:$B$13,2,0)&amp;" "&amp;YEAR($J2479)</f>
        <v>Jan 1900</v>
      </c>
      <c r="N2479" s="34" t="str">
        <f t="shared" si="228"/>
        <v>1/1/9999</v>
      </c>
      <c r="O2479" s="8" t="str">
        <f>IF(ISERROR(VLOOKUP($I2479,Lookup!$H$2:$I$11,2,0)),"",VLOOKUP($I2479,Lookup!$H$2:$I$11,2,0))</f>
        <v/>
      </c>
      <c r="P2479" s="8">
        <f>COUNTIF(J$4:J2479,J2479)</f>
        <v>0</v>
      </c>
      <c r="Q2479" s="8">
        <f>COUNTIF(K$4:K2479,K2479)</f>
        <v>1</v>
      </c>
    </row>
    <row r="2480" spans="1:17" x14ac:dyDescent="0.25">
      <c r="A2480" s="35">
        <f t="shared" si="229"/>
        <v>0</v>
      </c>
      <c r="B2480" s="8">
        <f t="shared" si="230"/>
        <v>0</v>
      </c>
      <c r="C2480" s="8">
        <f t="shared" si="231"/>
        <v>0</v>
      </c>
      <c r="D2480" s="38">
        <f t="shared" si="232"/>
        <v>1</v>
      </c>
      <c r="E2480" s="39">
        <f t="shared" si="233"/>
        <v>0</v>
      </c>
      <c r="M2480" s="8" t="str">
        <f>VLOOKUP(MONTH($J2480),Lookup!$A$2:$B$13,2,0)&amp;" "&amp;YEAR($J2480)</f>
        <v>Jan 1900</v>
      </c>
      <c r="N2480" s="34" t="str">
        <f t="shared" si="228"/>
        <v>1/1/9999</v>
      </c>
      <c r="O2480" s="8" t="str">
        <f>IF(ISERROR(VLOOKUP($I2480,Lookup!$H$2:$I$11,2,0)),"",VLOOKUP($I2480,Lookup!$H$2:$I$11,2,0))</f>
        <v/>
      </c>
      <c r="P2480" s="8">
        <f>COUNTIF(J$4:J2480,J2480)</f>
        <v>0</v>
      </c>
      <c r="Q2480" s="8">
        <f>COUNTIF(K$4:K2480,K2480)</f>
        <v>1</v>
      </c>
    </row>
    <row r="2481" spans="1:17" x14ac:dyDescent="0.25">
      <c r="A2481" s="35">
        <f t="shared" si="229"/>
        <v>0</v>
      </c>
      <c r="B2481" s="8">
        <f t="shared" si="230"/>
        <v>0</v>
      </c>
      <c r="C2481" s="8">
        <f t="shared" si="231"/>
        <v>0</v>
      </c>
      <c r="D2481" s="38">
        <f t="shared" si="232"/>
        <v>1</v>
      </c>
      <c r="E2481" s="39">
        <f t="shared" si="233"/>
        <v>0</v>
      </c>
      <c r="M2481" s="8" t="str">
        <f>VLOOKUP(MONTH($J2481),Lookup!$A$2:$B$13,2,0)&amp;" "&amp;YEAR($J2481)</f>
        <v>Jan 1900</v>
      </c>
      <c r="N2481" s="34" t="str">
        <f t="shared" si="228"/>
        <v>1/1/9999</v>
      </c>
      <c r="O2481" s="8" t="str">
        <f>IF(ISERROR(VLOOKUP($I2481,Lookup!$H$2:$I$11,2,0)),"",VLOOKUP($I2481,Lookup!$H$2:$I$11,2,0))</f>
        <v/>
      </c>
      <c r="P2481" s="8">
        <f>COUNTIF(J$4:J2481,J2481)</f>
        <v>0</v>
      </c>
      <c r="Q2481" s="8">
        <f>COUNTIF(K$4:K2481,K2481)</f>
        <v>1</v>
      </c>
    </row>
    <row r="2482" spans="1:17" x14ac:dyDescent="0.25">
      <c r="A2482" s="35">
        <f t="shared" si="229"/>
        <v>0</v>
      </c>
      <c r="B2482" s="8">
        <f t="shared" si="230"/>
        <v>0</v>
      </c>
      <c r="C2482" s="8">
        <f t="shared" si="231"/>
        <v>0</v>
      </c>
      <c r="D2482" s="38">
        <f t="shared" si="232"/>
        <v>1</v>
      </c>
      <c r="E2482" s="39">
        <f t="shared" si="233"/>
        <v>0</v>
      </c>
      <c r="M2482" s="8" t="str">
        <f>VLOOKUP(MONTH($J2482),Lookup!$A$2:$B$13,2,0)&amp;" "&amp;YEAR($J2482)</f>
        <v>Jan 1900</v>
      </c>
      <c r="N2482" s="34" t="str">
        <f t="shared" si="228"/>
        <v>1/1/9999</v>
      </c>
      <c r="O2482" s="8" t="str">
        <f>IF(ISERROR(VLOOKUP($I2482,Lookup!$H$2:$I$11,2,0)),"",VLOOKUP($I2482,Lookup!$H$2:$I$11,2,0))</f>
        <v/>
      </c>
      <c r="P2482" s="8">
        <f>COUNTIF(J$4:J2482,J2482)</f>
        <v>0</v>
      </c>
      <c r="Q2482" s="8">
        <f>COUNTIF(K$4:K2482,K2482)</f>
        <v>1</v>
      </c>
    </row>
    <row r="2483" spans="1:17" x14ac:dyDescent="0.25">
      <c r="A2483" s="35">
        <f t="shared" si="229"/>
        <v>0</v>
      </c>
      <c r="B2483" s="8">
        <f t="shared" si="230"/>
        <v>0</v>
      </c>
      <c r="C2483" s="8">
        <f t="shared" si="231"/>
        <v>0</v>
      </c>
      <c r="D2483" s="38">
        <f t="shared" si="232"/>
        <v>1</v>
      </c>
      <c r="E2483" s="39">
        <f t="shared" si="233"/>
        <v>0</v>
      </c>
      <c r="M2483" s="8" t="str">
        <f>VLOOKUP(MONTH($J2483),Lookup!$A$2:$B$13,2,0)&amp;" "&amp;YEAR($J2483)</f>
        <v>Jan 1900</v>
      </c>
      <c r="N2483" s="34" t="str">
        <f t="shared" si="228"/>
        <v>1/1/9999</v>
      </c>
      <c r="O2483" s="8" t="str">
        <f>IF(ISERROR(VLOOKUP($I2483,Lookup!$H$2:$I$11,2,0)),"",VLOOKUP($I2483,Lookup!$H$2:$I$11,2,0))</f>
        <v/>
      </c>
      <c r="P2483" s="8">
        <f>COUNTIF(J$4:J2483,J2483)</f>
        <v>0</v>
      </c>
      <c r="Q2483" s="8">
        <f>COUNTIF(K$4:K2483,K2483)</f>
        <v>1</v>
      </c>
    </row>
    <row r="2484" spans="1:17" x14ac:dyDescent="0.25">
      <c r="A2484" s="35">
        <f t="shared" si="229"/>
        <v>0</v>
      </c>
      <c r="B2484" s="8">
        <f t="shared" si="230"/>
        <v>0</v>
      </c>
      <c r="C2484" s="8">
        <f t="shared" si="231"/>
        <v>0</v>
      </c>
      <c r="D2484" s="38">
        <f t="shared" si="232"/>
        <v>1</v>
      </c>
      <c r="E2484" s="39">
        <f t="shared" si="233"/>
        <v>0</v>
      </c>
      <c r="M2484" s="8" t="str">
        <f>VLOOKUP(MONTH($J2484),Lookup!$A$2:$B$13,2,0)&amp;" "&amp;YEAR($J2484)</f>
        <v>Jan 1900</v>
      </c>
      <c r="N2484" s="34" t="str">
        <f t="shared" si="228"/>
        <v>1/1/9999</v>
      </c>
      <c r="O2484" s="8" t="str">
        <f>IF(ISERROR(VLOOKUP($I2484,Lookup!$H$2:$I$11,2,0)),"",VLOOKUP($I2484,Lookup!$H$2:$I$11,2,0))</f>
        <v/>
      </c>
      <c r="P2484" s="8">
        <f>COUNTIF(J$4:J2484,J2484)</f>
        <v>0</v>
      </c>
      <c r="Q2484" s="8">
        <f>COUNTIF(K$4:K2484,K2484)</f>
        <v>1</v>
      </c>
    </row>
    <row r="2485" spans="1:17" x14ac:dyDescent="0.25">
      <c r="A2485" s="35">
        <f t="shared" si="229"/>
        <v>0</v>
      </c>
      <c r="B2485" s="8">
        <f t="shared" si="230"/>
        <v>0</v>
      </c>
      <c r="C2485" s="8">
        <f t="shared" si="231"/>
        <v>0</v>
      </c>
      <c r="D2485" s="38">
        <f t="shared" si="232"/>
        <v>1</v>
      </c>
      <c r="E2485" s="39">
        <f t="shared" si="233"/>
        <v>0</v>
      </c>
      <c r="M2485" s="8" t="str">
        <f>VLOOKUP(MONTH($J2485),Lookup!$A$2:$B$13,2,0)&amp;" "&amp;YEAR($J2485)</f>
        <v>Jan 1900</v>
      </c>
      <c r="N2485" s="34" t="str">
        <f t="shared" si="228"/>
        <v>1/1/9999</v>
      </c>
      <c r="O2485" s="8" t="str">
        <f>IF(ISERROR(VLOOKUP($I2485,Lookup!$H$2:$I$11,2,0)),"",VLOOKUP($I2485,Lookup!$H$2:$I$11,2,0))</f>
        <v/>
      </c>
      <c r="P2485" s="8">
        <f>COUNTIF(J$4:J2485,J2485)</f>
        <v>0</v>
      </c>
      <c r="Q2485" s="8">
        <f>COUNTIF(K$4:K2485,K2485)</f>
        <v>1</v>
      </c>
    </row>
    <row r="2486" spans="1:17" x14ac:dyDescent="0.25">
      <c r="A2486" s="35">
        <f t="shared" si="229"/>
        <v>0</v>
      </c>
      <c r="B2486" s="8">
        <f t="shared" si="230"/>
        <v>0</v>
      </c>
      <c r="C2486" s="8">
        <f t="shared" si="231"/>
        <v>0</v>
      </c>
      <c r="D2486" s="38">
        <f t="shared" si="232"/>
        <v>1</v>
      </c>
      <c r="E2486" s="39">
        <f t="shared" si="233"/>
        <v>0</v>
      </c>
      <c r="M2486" s="8" t="str">
        <f>VLOOKUP(MONTH($J2486),Lookup!$A$2:$B$13,2,0)&amp;" "&amp;YEAR($J2486)</f>
        <v>Jan 1900</v>
      </c>
      <c r="N2486" s="34" t="str">
        <f t="shared" si="228"/>
        <v>1/1/9999</v>
      </c>
      <c r="O2486" s="8" t="str">
        <f>IF(ISERROR(VLOOKUP($I2486,Lookup!$H$2:$I$11,2,0)),"",VLOOKUP($I2486,Lookup!$H$2:$I$11,2,0))</f>
        <v/>
      </c>
      <c r="P2486" s="8">
        <f>COUNTIF(J$4:J2486,J2486)</f>
        <v>0</v>
      </c>
      <c r="Q2486" s="8">
        <f>COUNTIF(K$4:K2486,K2486)</f>
        <v>1</v>
      </c>
    </row>
    <row r="2487" spans="1:17" x14ac:dyDescent="0.25">
      <c r="A2487" s="35">
        <f t="shared" si="229"/>
        <v>0</v>
      </c>
      <c r="B2487" s="8">
        <f t="shared" si="230"/>
        <v>0</v>
      </c>
      <c r="C2487" s="8">
        <f t="shared" si="231"/>
        <v>0</v>
      </c>
      <c r="D2487" s="38">
        <f t="shared" si="232"/>
        <v>1</v>
      </c>
      <c r="E2487" s="39">
        <f t="shared" si="233"/>
        <v>0</v>
      </c>
      <c r="M2487" s="8" t="str">
        <f>VLOOKUP(MONTH($J2487),Lookup!$A$2:$B$13,2,0)&amp;" "&amp;YEAR($J2487)</f>
        <v>Jan 1900</v>
      </c>
      <c r="N2487" s="34" t="str">
        <f t="shared" si="228"/>
        <v>1/1/9999</v>
      </c>
      <c r="O2487" s="8" t="str">
        <f>IF(ISERROR(VLOOKUP($I2487,Lookup!$H$2:$I$11,2,0)),"",VLOOKUP($I2487,Lookup!$H$2:$I$11,2,0))</f>
        <v/>
      </c>
      <c r="P2487" s="8">
        <f>COUNTIF(J$4:J2487,J2487)</f>
        <v>0</v>
      </c>
      <c r="Q2487" s="8">
        <f>COUNTIF(K$4:K2487,K2487)</f>
        <v>1</v>
      </c>
    </row>
    <row r="2488" spans="1:17" x14ac:dyDescent="0.25">
      <c r="A2488" s="35">
        <f t="shared" si="229"/>
        <v>0</v>
      </c>
      <c r="B2488" s="8">
        <f t="shared" si="230"/>
        <v>0</v>
      </c>
      <c r="C2488" s="8">
        <f t="shared" si="231"/>
        <v>0</v>
      </c>
      <c r="D2488" s="38">
        <f t="shared" si="232"/>
        <v>1</v>
      </c>
      <c r="E2488" s="39">
        <f t="shared" si="233"/>
        <v>0</v>
      </c>
      <c r="M2488" s="8" t="str">
        <f>VLOOKUP(MONTH($J2488),Lookup!$A$2:$B$13,2,0)&amp;" "&amp;YEAR($J2488)</f>
        <v>Jan 1900</v>
      </c>
      <c r="N2488" s="34" t="str">
        <f t="shared" si="228"/>
        <v>1/1/9999</v>
      </c>
      <c r="O2488" s="8" t="str">
        <f>IF(ISERROR(VLOOKUP($I2488,Lookup!$H$2:$I$11,2,0)),"",VLOOKUP($I2488,Lookup!$H$2:$I$11,2,0))</f>
        <v/>
      </c>
      <c r="P2488" s="8">
        <f>COUNTIF(J$4:J2488,J2488)</f>
        <v>0</v>
      </c>
      <c r="Q2488" s="8">
        <f>COUNTIF(K$4:K2488,K2488)</f>
        <v>1</v>
      </c>
    </row>
    <row r="2489" spans="1:17" x14ac:dyDescent="0.25">
      <c r="A2489" s="35">
        <f t="shared" si="229"/>
        <v>0</v>
      </c>
      <c r="B2489" s="8">
        <f t="shared" si="230"/>
        <v>0</v>
      </c>
      <c r="C2489" s="8">
        <f t="shared" si="231"/>
        <v>0</v>
      </c>
      <c r="D2489" s="38">
        <f t="shared" si="232"/>
        <v>1</v>
      </c>
      <c r="E2489" s="39">
        <f t="shared" si="233"/>
        <v>0</v>
      </c>
      <c r="M2489" s="8" t="str">
        <f>VLOOKUP(MONTH($J2489),Lookup!$A$2:$B$13,2,0)&amp;" "&amp;YEAR($J2489)</f>
        <v>Jan 1900</v>
      </c>
      <c r="N2489" s="34" t="str">
        <f t="shared" si="228"/>
        <v>1/1/9999</v>
      </c>
      <c r="O2489" s="8" t="str">
        <f>IF(ISERROR(VLOOKUP($I2489,Lookup!$H$2:$I$11,2,0)),"",VLOOKUP($I2489,Lookup!$H$2:$I$11,2,0))</f>
        <v/>
      </c>
      <c r="P2489" s="8">
        <f>COUNTIF(J$4:J2489,J2489)</f>
        <v>0</v>
      </c>
      <c r="Q2489" s="8">
        <f>COUNTIF(K$4:K2489,K2489)</f>
        <v>1</v>
      </c>
    </row>
    <row r="2490" spans="1:17" x14ac:dyDescent="0.25">
      <c r="A2490" s="35">
        <f t="shared" si="229"/>
        <v>0</v>
      </c>
      <c r="B2490" s="8">
        <f t="shared" si="230"/>
        <v>0</v>
      </c>
      <c r="C2490" s="8">
        <f t="shared" si="231"/>
        <v>0</v>
      </c>
      <c r="D2490" s="38">
        <f t="shared" si="232"/>
        <v>1</v>
      </c>
      <c r="E2490" s="39">
        <f t="shared" si="233"/>
        <v>0</v>
      </c>
      <c r="M2490" s="8" t="str">
        <f>VLOOKUP(MONTH($J2490),Lookup!$A$2:$B$13,2,0)&amp;" "&amp;YEAR($J2490)</f>
        <v>Jan 1900</v>
      </c>
      <c r="N2490" s="34" t="str">
        <f t="shared" si="228"/>
        <v>1/1/9999</v>
      </c>
      <c r="O2490" s="8" t="str">
        <f>IF(ISERROR(VLOOKUP($I2490,Lookup!$H$2:$I$11,2,0)),"",VLOOKUP($I2490,Lookup!$H$2:$I$11,2,0))</f>
        <v/>
      </c>
      <c r="P2490" s="8">
        <f>COUNTIF(J$4:J2490,J2490)</f>
        <v>0</v>
      </c>
      <c r="Q2490" s="8">
        <f>COUNTIF(K$4:K2490,K2490)</f>
        <v>1</v>
      </c>
    </row>
    <row r="2491" spans="1:17" x14ac:dyDescent="0.25">
      <c r="A2491" s="35">
        <f t="shared" si="229"/>
        <v>0</v>
      </c>
      <c r="B2491" s="8">
        <f t="shared" si="230"/>
        <v>0</v>
      </c>
      <c r="C2491" s="8">
        <f t="shared" si="231"/>
        <v>0</v>
      </c>
      <c r="D2491" s="38">
        <f t="shared" si="232"/>
        <v>1</v>
      </c>
      <c r="E2491" s="39">
        <f t="shared" si="233"/>
        <v>0</v>
      </c>
      <c r="M2491" s="8" t="str">
        <f>VLOOKUP(MONTH($J2491),Lookup!$A$2:$B$13,2,0)&amp;" "&amp;YEAR($J2491)</f>
        <v>Jan 1900</v>
      </c>
      <c r="N2491" s="34" t="str">
        <f t="shared" si="228"/>
        <v>1/1/9999</v>
      </c>
      <c r="O2491" s="8" t="str">
        <f>IF(ISERROR(VLOOKUP($I2491,Lookup!$H$2:$I$11,2,0)),"",VLOOKUP($I2491,Lookup!$H$2:$I$11,2,0))</f>
        <v/>
      </c>
      <c r="P2491" s="8">
        <f>COUNTIF(J$4:J2491,J2491)</f>
        <v>0</v>
      </c>
      <c r="Q2491" s="8">
        <f>COUNTIF(K$4:K2491,K2491)</f>
        <v>1</v>
      </c>
    </row>
    <row r="2492" spans="1:17" x14ac:dyDescent="0.25">
      <c r="A2492" s="35">
        <f t="shared" si="229"/>
        <v>0</v>
      </c>
      <c r="B2492" s="8">
        <f t="shared" si="230"/>
        <v>0</v>
      </c>
      <c r="C2492" s="8">
        <f t="shared" si="231"/>
        <v>0</v>
      </c>
      <c r="D2492" s="38">
        <f t="shared" si="232"/>
        <v>1</v>
      </c>
      <c r="E2492" s="39">
        <f t="shared" si="233"/>
        <v>0</v>
      </c>
      <c r="M2492" s="8" t="str">
        <f>VLOOKUP(MONTH($J2492),Lookup!$A$2:$B$13,2,0)&amp;" "&amp;YEAR($J2492)</f>
        <v>Jan 1900</v>
      </c>
      <c r="N2492" s="34" t="str">
        <f t="shared" si="228"/>
        <v>1/1/9999</v>
      </c>
      <c r="O2492" s="8" t="str">
        <f>IF(ISERROR(VLOOKUP($I2492,Lookup!$H$2:$I$11,2,0)),"",VLOOKUP($I2492,Lookup!$H$2:$I$11,2,0))</f>
        <v/>
      </c>
      <c r="P2492" s="8">
        <f>COUNTIF(J$4:J2492,J2492)</f>
        <v>0</v>
      </c>
      <c r="Q2492" s="8">
        <f>COUNTIF(K$4:K2492,K2492)</f>
        <v>1</v>
      </c>
    </row>
    <row r="2493" spans="1:17" x14ac:dyDescent="0.25">
      <c r="A2493" s="35">
        <f t="shared" si="229"/>
        <v>0</v>
      </c>
      <c r="B2493" s="8">
        <f t="shared" si="230"/>
        <v>0</v>
      </c>
      <c r="C2493" s="8">
        <f t="shared" si="231"/>
        <v>0</v>
      </c>
      <c r="D2493" s="38">
        <f t="shared" si="232"/>
        <v>1</v>
      </c>
      <c r="E2493" s="39">
        <f t="shared" si="233"/>
        <v>0</v>
      </c>
      <c r="M2493" s="8" t="str">
        <f>VLOOKUP(MONTH($J2493),Lookup!$A$2:$B$13,2,0)&amp;" "&amp;YEAR($J2493)</f>
        <v>Jan 1900</v>
      </c>
      <c r="N2493" s="34" t="str">
        <f t="shared" si="228"/>
        <v>1/1/9999</v>
      </c>
      <c r="O2493" s="8" t="str">
        <f>IF(ISERROR(VLOOKUP($I2493,Lookup!$H$2:$I$11,2,0)),"",VLOOKUP($I2493,Lookup!$H$2:$I$11,2,0))</f>
        <v/>
      </c>
      <c r="P2493" s="8">
        <f>COUNTIF(J$4:J2493,J2493)</f>
        <v>0</v>
      </c>
      <c r="Q2493" s="8">
        <f>COUNTIF(K$4:K2493,K2493)</f>
        <v>1</v>
      </c>
    </row>
    <row r="2494" spans="1:17" x14ac:dyDescent="0.25">
      <c r="A2494" s="35">
        <f t="shared" si="229"/>
        <v>0</v>
      </c>
      <c r="B2494" s="8">
        <f t="shared" si="230"/>
        <v>0</v>
      </c>
      <c r="C2494" s="8">
        <f t="shared" si="231"/>
        <v>0</v>
      </c>
      <c r="D2494" s="38">
        <f t="shared" si="232"/>
        <v>1</v>
      </c>
      <c r="E2494" s="39">
        <f t="shared" si="233"/>
        <v>0</v>
      </c>
      <c r="M2494" s="8" t="str">
        <f>VLOOKUP(MONTH($J2494),Lookup!$A$2:$B$13,2,0)&amp;" "&amp;YEAR($J2494)</f>
        <v>Jan 1900</v>
      </c>
      <c r="N2494" s="34" t="str">
        <f t="shared" si="228"/>
        <v>1/1/9999</v>
      </c>
      <c r="O2494" s="8" t="str">
        <f>IF(ISERROR(VLOOKUP($I2494,Lookup!$H$2:$I$11,2,0)),"",VLOOKUP($I2494,Lookup!$H$2:$I$11,2,0))</f>
        <v/>
      </c>
      <c r="P2494" s="8">
        <f>COUNTIF(J$4:J2494,J2494)</f>
        <v>0</v>
      </c>
      <c r="Q2494" s="8">
        <f>COUNTIF(K$4:K2494,K2494)</f>
        <v>1</v>
      </c>
    </row>
    <row r="2495" spans="1:17" x14ac:dyDescent="0.25">
      <c r="A2495" s="35">
        <f t="shared" si="229"/>
        <v>0</v>
      </c>
      <c r="B2495" s="8">
        <f t="shared" si="230"/>
        <v>0</v>
      </c>
      <c r="C2495" s="8">
        <f t="shared" si="231"/>
        <v>0</v>
      </c>
      <c r="D2495" s="38">
        <f t="shared" si="232"/>
        <v>1</v>
      </c>
      <c r="E2495" s="39">
        <f t="shared" si="233"/>
        <v>0</v>
      </c>
      <c r="M2495" s="8" t="str">
        <f>VLOOKUP(MONTH($J2495),Lookup!$A$2:$B$13,2,0)&amp;" "&amp;YEAR($J2495)</f>
        <v>Jan 1900</v>
      </c>
      <c r="N2495" s="34" t="str">
        <f t="shared" si="228"/>
        <v>1/1/9999</v>
      </c>
      <c r="O2495" s="8" t="str">
        <f>IF(ISERROR(VLOOKUP($I2495,Lookup!$H$2:$I$11,2,0)),"",VLOOKUP($I2495,Lookup!$H$2:$I$11,2,0))</f>
        <v/>
      </c>
      <c r="P2495" s="8">
        <f>COUNTIF(J$4:J2495,J2495)</f>
        <v>0</v>
      </c>
      <c r="Q2495" s="8">
        <f>COUNTIF(K$4:K2495,K2495)</f>
        <v>1</v>
      </c>
    </row>
    <row r="2496" spans="1:17" x14ac:dyDescent="0.25">
      <c r="A2496" s="35">
        <f t="shared" si="229"/>
        <v>0</v>
      </c>
      <c r="B2496" s="8">
        <f t="shared" si="230"/>
        <v>0</v>
      </c>
      <c r="C2496" s="8">
        <f t="shared" si="231"/>
        <v>0</v>
      </c>
      <c r="D2496" s="38">
        <f t="shared" si="232"/>
        <v>1</v>
      </c>
      <c r="E2496" s="39">
        <f t="shared" si="233"/>
        <v>0</v>
      </c>
      <c r="M2496" s="8" t="str">
        <f>VLOOKUP(MONTH($J2496),Lookup!$A$2:$B$13,2,0)&amp;" "&amp;YEAR($J2496)</f>
        <v>Jan 1900</v>
      </c>
      <c r="N2496" s="34" t="str">
        <f t="shared" si="228"/>
        <v>1/1/9999</v>
      </c>
      <c r="O2496" s="8" t="str">
        <f>IF(ISERROR(VLOOKUP($I2496,Lookup!$H$2:$I$11,2,0)),"",VLOOKUP($I2496,Lookup!$H$2:$I$11,2,0))</f>
        <v/>
      </c>
      <c r="P2496" s="8">
        <f>COUNTIF(J$4:J2496,J2496)</f>
        <v>0</v>
      </c>
      <c r="Q2496" s="8">
        <f>COUNTIF(K$4:K2496,K2496)</f>
        <v>1</v>
      </c>
    </row>
    <row r="2497" spans="1:17" x14ac:dyDescent="0.25">
      <c r="A2497" s="35">
        <f t="shared" si="229"/>
        <v>0</v>
      </c>
      <c r="B2497" s="8">
        <f t="shared" si="230"/>
        <v>0</v>
      </c>
      <c r="C2497" s="8">
        <f t="shared" si="231"/>
        <v>0</v>
      </c>
      <c r="D2497" s="38">
        <f t="shared" si="232"/>
        <v>1</v>
      </c>
      <c r="E2497" s="39">
        <f t="shared" si="233"/>
        <v>0</v>
      </c>
      <c r="M2497" s="8" t="str">
        <f>VLOOKUP(MONTH($J2497),Lookup!$A$2:$B$13,2,0)&amp;" "&amp;YEAR($J2497)</f>
        <v>Jan 1900</v>
      </c>
      <c r="N2497" s="34" t="str">
        <f t="shared" si="228"/>
        <v>1/1/9999</v>
      </c>
      <c r="O2497" s="8" t="str">
        <f>IF(ISERROR(VLOOKUP($I2497,Lookup!$H$2:$I$11,2,0)),"",VLOOKUP($I2497,Lookup!$H$2:$I$11,2,0))</f>
        <v/>
      </c>
      <c r="P2497" s="8">
        <f>COUNTIF(J$4:J2497,J2497)</f>
        <v>0</v>
      </c>
      <c r="Q2497" s="8">
        <f>COUNTIF(K$4:K2497,K2497)</f>
        <v>1</v>
      </c>
    </row>
    <row r="2498" spans="1:17" x14ac:dyDescent="0.25">
      <c r="A2498" s="35">
        <f t="shared" si="229"/>
        <v>0</v>
      </c>
      <c r="B2498" s="8">
        <f t="shared" si="230"/>
        <v>0</v>
      </c>
      <c r="C2498" s="8">
        <f t="shared" si="231"/>
        <v>0</v>
      </c>
      <c r="D2498" s="38">
        <f t="shared" si="232"/>
        <v>1</v>
      </c>
      <c r="E2498" s="39">
        <f t="shared" si="233"/>
        <v>0</v>
      </c>
      <c r="M2498" s="8" t="str">
        <f>VLOOKUP(MONTH($J2498),Lookup!$A$2:$B$13,2,0)&amp;" "&amp;YEAR($J2498)</f>
        <v>Jan 1900</v>
      </c>
      <c r="N2498" s="34" t="str">
        <f t="shared" si="228"/>
        <v>1/1/9999</v>
      </c>
      <c r="O2498" s="8" t="str">
        <f>IF(ISERROR(VLOOKUP($I2498,Lookup!$H$2:$I$11,2,0)),"",VLOOKUP($I2498,Lookup!$H$2:$I$11,2,0))</f>
        <v/>
      </c>
      <c r="P2498" s="8">
        <f>COUNTIF(J$4:J2498,J2498)</f>
        <v>0</v>
      </c>
      <c r="Q2498" s="8">
        <f>COUNTIF(K$4:K2498,K2498)</f>
        <v>1</v>
      </c>
    </row>
    <row r="2499" spans="1:17" x14ac:dyDescent="0.25">
      <c r="A2499" s="35">
        <f t="shared" si="229"/>
        <v>0</v>
      </c>
      <c r="B2499" s="8">
        <f t="shared" si="230"/>
        <v>0</v>
      </c>
      <c r="C2499" s="8">
        <f t="shared" si="231"/>
        <v>0</v>
      </c>
      <c r="D2499" s="38">
        <f t="shared" si="232"/>
        <v>1</v>
      </c>
      <c r="E2499" s="39">
        <f t="shared" si="233"/>
        <v>0</v>
      </c>
      <c r="M2499" s="8" t="str">
        <f>VLOOKUP(MONTH($J2499),Lookup!$A$2:$B$13,2,0)&amp;" "&amp;YEAR($J2499)</f>
        <v>Jan 1900</v>
      </c>
      <c r="N2499" s="34" t="str">
        <f t="shared" si="228"/>
        <v>1/1/9999</v>
      </c>
      <c r="O2499" s="8" t="str">
        <f>IF(ISERROR(VLOOKUP($I2499,Lookup!$H$2:$I$11,2,0)),"",VLOOKUP($I2499,Lookup!$H$2:$I$11,2,0))</f>
        <v/>
      </c>
      <c r="P2499" s="8">
        <f>COUNTIF(J$4:J2499,J2499)</f>
        <v>0</v>
      </c>
      <c r="Q2499" s="8">
        <f>COUNTIF(K$4:K2499,K2499)</f>
        <v>1</v>
      </c>
    </row>
    <row r="2500" spans="1:17" x14ac:dyDescent="0.25">
      <c r="A2500" s="35">
        <f t="shared" si="229"/>
        <v>0</v>
      </c>
      <c r="B2500" s="8">
        <f t="shared" si="230"/>
        <v>0</v>
      </c>
      <c r="C2500" s="8">
        <f t="shared" si="231"/>
        <v>0</v>
      </c>
      <c r="D2500" s="38">
        <f t="shared" si="232"/>
        <v>1</v>
      </c>
      <c r="E2500" s="39">
        <f t="shared" si="233"/>
        <v>0</v>
      </c>
      <c r="M2500" s="8" t="str">
        <f>VLOOKUP(MONTH($J2500),Lookup!$A$2:$B$13,2,0)&amp;" "&amp;YEAR($J2500)</f>
        <v>Jan 1900</v>
      </c>
      <c r="N2500" s="34" t="str">
        <f t="shared" ref="N2500:N2563" si="234">IF(ISBLANK($J2500),"1/1/9999",J2500)</f>
        <v>1/1/9999</v>
      </c>
      <c r="O2500" s="8" t="str">
        <f>IF(ISERROR(VLOOKUP($I2500,Lookup!$H$2:$I$11,2,0)),"",VLOOKUP($I2500,Lookup!$H$2:$I$11,2,0))</f>
        <v/>
      </c>
      <c r="P2500" s="8">
        <f>COUNTIF(J$4:J2500,J2500)</f>
        <v>0</v>
      </c>
      <c r="Q2500" s="8">
        <f>COUNTIF(K$4:K2500,K2500)</f>
        <v>1</v>
      </c>
    </row>
    <row r="2501" spans="1:17" x14ac:dyDescent="0.25">
      <c r="A2501" s="35">
        <f t="shared" ref="A2501:A2564" si="235">K2501</f>
        <v>0</v>
      </c>
      <c r="B2501" s="8">
        <f t="shared" ref="B2501:B2564" si="236">J2501</f>
        <v>0</v>
      </c>
      <c r="C2501" s="8">
        <f t="shared" ref="C2501:C2564" si="237">L2501</f>
        <v>0</v>
      </c>
      <c r="D2501" s="38">
        <f t="shared" ref="D2501:D2564" si="238">SUM(A2501:C2501)+SUM(O2501:Q2501)</f>
        <v>1</v>
      </c>
      <c r="E2501" s="39">
        <f t="shared" ref="E2501:E2564" si="239">IF($D2501="","",COUNTIFS($F$4:$F$5000,$F2501,$D$4:$D$5000,"&gt;"&amp;$D2501))</f>
        <v>0</v>
      </c>
      <c r="M2501" s="8" t="str">
        <f>VLOOKUP(MONTH($J2501),Lookup!$A$2:$B$13,2,0)&amp;" "&amp;YEAR($J2501)</f>
        <v>Jan 1900</v>
      </c>
      <c r="N2501" s="34" t="str">
        <f t="shared" si="234"/>
        <v>1/1/9999</v>
      </c>
      <c r="O2501" s="8" t="str">
        <f>IF(ISERROR(VLOOKUP($I2501,Lookup!$H$2:$I$11,2,0)),"",VLOOKUP($I2501,Lookup!$H$2:$I$11,2,0))</f>
        <v/>
      </c>
      <c r="P2501" s="8">
        <f>COUNTIF(J$4:J2501,J2501)</f>
        <v>0</v>
      </c>
      <c r="Q2501" s="8">
        <f>COUNTIF(K$4:K2501,K2501)</f>
        <v>1</v>
      </c>
    </row>
    <row r="2502" spans="1:17" x14ac:dyDescent="0.25">
      <c r="A2502" s="35">
        <f t="shared" si="235"/>
        <v>0</v>
      </c>
      <c r="B2502" s="8">
        <f t="shared" si="236"/>
        <v>0</v>
      </c>
      <c r="C2502" s="8">
        <f t="shared" si="237"/>
        <v>0</v>
      </c>
      <c r="D2502" s="38">
        <f t="shared" si="238"/>
        <v>1</v>
      </c>
      <c r="E2502" s="39">
        <f t="shared" si="239"/>
        <v>0</v>
      </c>
      <c r="M2502" s="8" t="str">
        <f>VLOOKUP(MONTH($J2502),Lookup!$A$2:$B$13,2,0)&amp;" "&amp;YEAR($J2502)</f>
        <v>Jan 1900</v>
      </c>
      <c r="N2502" s="34" t="str">
        <f t="shared" si="234"/>
        <v>1/1/9999</v>
      </c>
      <c r="O2502" s="8" t="str">
        <f>IF(ISERROR(VLOOKUP($I2502,Lookup!$H$2:$I$11,2,0)),"",VLOOKUP($I2502,Lookup!$H$2:$I$11,2,0))</f>
        <v/>
      </c>
      <c r="P2502" s="8">
        <f>COUNTIF(J$4:J2502,J2502)</f>
        <v>0</v>
      </c>
      <c r="Q2502" s="8">
        <f>COUNTIF(K$4:K2502,K2502)</f>
        <v>1</v>
      </c>
    </row>
    <row r="2503" spans="1:17" x14ac:dyDescent="0.25">
      <c r="A2503" s="35">
        <f t="shared" si="235"/>
        <v>0</v>
      </c>
      <c r="B2503" s="8">
        <f t="shared" si="236"/>
        <v>0</v>
      </c>
      <c r="C2503" s="8">
        <f t="shared" si="237"/>
        <v>0</v>
      </c>
      <c r="D2503" s="38">
        <f t="shared" si="238"/>
        <v>1</v>
      </c>
      <c r="E2503" s="39">
        <f t="shared" si="239"/>
        <v>0</v>
      </c>
      <c r="M2503" s="8" t="str">
        <f>VLOOKUP(MONTH($J2503),Lookup!$A$2:$B$13,2,0)&amp;" "&amp;YEAR($J2503)</f>
        <v>Jan 1900</v>
      </c>
      <c r="N2503" s="34" t="str">
        <f t="shared" si="234"/>
        <v>1/1/9999</v>
      </c>
      <c r="O2503" s="8" t="str">
        <f>IF(ISERROR(VLOOKUP($I2503,Lookup!$H$2:$I$11,2,0)),"",VLOOKUP($I2503,Lookup!$H$2:$I$11,2,0))</f>
        <v/>
      </c>
      <c r="P2503" s="8">
        <f>COUNTIF(J$4:J2503,J2503)</f>
        <v>0</v>
      </c>
      <c r="Q2503" s="8">
        <f>COUNTIF(K$4:K2503,K2503)</f>
        <v>1</v>
      </c>
    </row>
    <row r="2504" spans="1:17" x14ac:dyDescent="0.25">
      <c r="A2504" s="35">
        <f t="shared" si="235"/>
        <v>0</v>
      </c>
      <c r="B2504" s="8">
        <f t="shared" si="236"/>
        <v>0</v>
      </c>
      <c r="C2504" s="8">
        <f t="shared" si="237"/>
        <v>0</v>
      </c>
      <c r="D2504" s="38">
        <f t="shared" si="238"/>
        <v>1</v>
      </c>
      <c r="E2504" s="39">
        <f t="shared" si="239"/>
        <v>0</v>
      </c>
      <c r="M2504" s="8" t="str">
        <f>VLOOKUP(MONTH($J2504),Lookup!$A$2:$B$13,2,0)&amp;" "&amp;YEAR($J2504)</f>
        <v>Jan 1900</v>
      </c>
      <c r="N2504" s="34" t="str">
        <f t="shared" si="234"/>
        <v>1/1/9999</v>
      </c>
      <c r="O2504" s="8" t="str">
        <f>IF(ISERROR(VLOOKUP($I2504,Lookup!$H$2:$I$11,2,0)),"",VLOOKUP($I2504,Lookup!$H$2:$I$11,2,0))</f>
        <v/>
      </c>
      <c r="P2504" s="8">
        <f>COUNTIF(J$4:J2504,J2504)</f>
        <v>0</v>
      </c>
      <c r="Q2504" s="8">
        <f>COUNTIF(K$4:K2504,K2504)</f>
        <v>1</v>
      </c>
    </row>
    <row r="2505" spans="1:17" x14ac:dyDescent="0.25">
      <c r="A2505" s="35">
        <f t="shared" si="235"/>
        <v>0</v>
      </c>
      <c r="B2505" s="8">
        <f t="shared" si="236"/>
        <v>0</v>
      </c>
      <c r="C2505" s="8">
        <f t="shared" si="237"/>
        <v>0</v>
      </c>
      <c r="D2505" s="38">
        <f t="shared" si="238"/>
        <v>1</v>
      </c>
      <c r="E2505" s="39">
        <f t="shared" si="239"/>
        <v>0</v>
      </c>
      <c r="M2505" s="8" t="str">
        <f>VLOOKUP(MONTH($J2505),Lookup!$A$2:$B$13,2,0)&amp;" "&amp;YEAR($J2505)</f>
        <v>Jan 1900</v>
      </c>
      <c r="N2505" s="34" t="str">
        <f t="shared" si="234"/>
        <v>1/1/9999</v>
      </c>
      <c r="O2505" s="8" t="str">
        <f>IF(ISERROR(VLOOKUP($I2505,Lookup!$H$2:$I$11,2,0)),"",VLOOKUP($I2505,Lookup!$H$2:$I$11,2,0))</f>
        <v/>
      </c>
      <c r="P2505" s="8">
        <f>COUNTIF(J$4:J2505,J2505)</f>
        <v>0</v>
      </c>
      <c r="Q2505" s="8">
        <f>COUNTIF(K$4:K2505,K2505)</f>
        <v>1</v>
      </c>
    </row>
    <row r="2506" spans="1:17" x14ac:dyDescent="0.25">
      <c r="A2506" s="35">
        <f t="shared" si="235"/>
        <v>0</v>
      </c>
      <c r="B2506" s="8">
        <f t="shared" si="236"/>
        <v>0</v>
      </c>
      <c r="C2506" s="8">
        <f t="shared" si="237"/>
        <v>0</v>
      </c>
      <c r="D2506" s="38">
        <f t="shared" si="238"/>
        <v>1</v>
      </c>
      <c r="E2506" s="39">
        <f t="shared" si="239"/>
        <v>0</v>
      </c>
      <c r="M2506" s="8" t="str">
        <f>VLOOKUP(MONTH($J2506),Lookup!$A$2:$B$13,2,0)&amp;" "&amp;YEAR($J2506)</f>
        <v>Jan 1900</v>
      </c>
      <c r="N2506" s="34" t="str">
        <f t="shared" si="234"/>
        <v>1/1/9999</v>
      </c>
      <c r="O2506" s="8" t="str">
        <f>IF(ISERROR(VLOOKUP($I2506,Lookup!$H$2:$I$11,2,0)),"",VLOOKUP($I2506,Lookup!$H$2:$I$11,2,0))</f>
        <v/>
      </c>
      <c r="P2506" s="8">
        <f>COUNTIF(J$4:J2506,J2506)</f>
        <v>0</v>
      </c>
      <c r="Q2506" s="8">
        <f>COUNTIF(K$4:K2506,K2506)</f>
        <v>1</v>
      </c>
    </row>
    <row r="2507" spans="1:17" x14ac:dyDescent="0.25">
      <c r="A2507" s="35">
        <f t="shared" si="235"/>
        <v>0</v>
      </c>
      <c r="B2507" s="8">
        <f t="shared" si="236"/>
        <v>0</v>
      </c>
      <c r="C2507" s="8">
        <f t="shared" si="237"/>
        <v>0</v>
      </c>
      <c r="D2507" s="38">
        <f t="shared" si="238"/>
        <v>1</v>
      </c>
      <c r="E2507" s="39">
        <f t="shared" si="239"/>
        <v>0</v>
      </c>
      <c r="M2507" s="8" t="str">
        <f>VLOOKUP(MONTH($J2507),Lookup!$A$2:$B$13,2,0)&amp;" "&amp;YEAR($J2507)</f>
        <v>Jan 1900</v>
      </c>
      <c r="N2507" s="34" t="str">
        <f t="shared" si="234"/>
        <v>1/1/9999</v>
      </c>
      <c r="O2507" s="8" t="str">
        <f>IF(ISERROR(VLOOKUP($I2507,Lookup!$H$2:$I$11,2,0)),"",VLOOKUP($I2507,Lookup!$H$2:$I$11,2,0))</f>
        <v/>
      </c>
      <c r="P2507" s="8">
        <f>COUNTIF(J$4:J2507,J2507)</f>
        <v>0</v>
      </c>
      <c r="Q2507" s="8">
        <f>COUNTIF(K$4:K2507,K2507)</f>
        <v>1</v>
      </c>
    </row>
    <row r="2508" spans="1:17" x14ac:dyDescent="0.25">
      <c r="A2508" s="35">
        <f t="shared" si="235"/>
        <v>0</v>
      </c>
      <c r="B2508" s="8">
        <f t="shared" si="236"/>
        <v>0</v>
      </c>
      <c r="C2508" s="8">
        <f t="shared" si="237"/>
        <v>0</v>
      </c>
      <c r="D2508" s="38">
        <f t="shared" si="238"/>
        <v>1</v>
      </c>
      <c r="E2508" s="39">
        <f t="shared" si="239"/>
        <v>0</v>
      </c>
      <c r="M2508" s="8" t="str">
        <f>VLOOKUP(MONTH($J2508),Lookup!$A$2:$B$13,2,0)&amp;" "&amp;YEAR($J2508)</f>
        <v>Jan 1900</v>
      </c>
      <c r="N2508" s="34" t="str">
        <f t="shared" si="234"/>
        <v>1/1/9999</v>
      </c>
      <c r="O2508" s="8" t="str">
        <f>IF(ISERROR(VLOOKUP($I2508,Lookup!$H$2:$I$11,2,0)),"",VLOOKUP($I2508,Lookup!$H$2:$I$11,2,0))</f>
        <v/>
      </c>
      <c r="P2508" s="8">
        <f>COUNTIF(J$4:J2508,J2508)</f>
        <v>0</v>
      </c>
      <c r="Q2508" s="8">
        <f>COUNTIF(K$4:K2508,K2508)</f>
        <v>1</v>
      </c>
    </row>
    <row r="2509" spans="1:17" x14ac:dyDescent="0.25">
      <c r="A2509" s="35">
        <f t="shared" si="235"/>
        <v>0</v>
      </c>
      <c r="B2509" s="8">
        <f t="shared" si="236"/>
        <v>0</v>
      </c>
      <c r="C2509" s="8">
        <f t="shared" si="237"/>
        <v>0</v>
      </c>
      <c r="D2509" s="38">
        <f t="shared" si="238"/>
        <v>1</v>
      </c>
      <c r="E2509" s="39">
        <f t="shared" si="239"/>
        <v>0</v>
      </c>
      <c r="M2509" s="8" t="str">
        <f>VLOOKUP(MONTH($J2509),Lookup!$A$2:$B$13,2,0)&amp;" "&amp;YEAR($J2509)</f>
        <v>Jan 1900</v>
      </c>
      <c r="N2509" s="34" t="str">
        <f t="shared" si="234"/>
        <v>1/1/9999</v>
      </c>
      <c r="O2509" s="8" t="str">
        <f>IF(ISERROR(VLOOKUP($I2509,Lookup!$H$2:$I$11,2,0)),"",VLOOKUP($I2509,Lookup!$H$2:$I$11,2,0))</f>
        <v/>
      </c>
      <c r="P2509" s="8">
        <f>COUNTIF(J$4:J2509,J2509)</f>
        <v>0</v>
      </c>
      <c r="Q2509" s="8">
        <f>COUNTIF(K$4:K2509,K2509)</f>
        <v>1</v>
      </c>
    </row>
    <row r="2510" spans="1:17" x14ac:dyDescent="0.25">
      <c r="A2510" s="35">
        <f t="shared" si="235"/>
        <v>0</v>
      </c>
      <c r="B2510" s="8">
        <f t="shared" si="236"/>
        <v>0</v>
      </c>
      <c r="C2510" s="8">
        <f t="shared" si="237"/>
        <v>0</v>
      </c>
      <c r="D2510" s="38">
        <f t="shared" si="238"/>
        <v>1</v>
      </c>
      <c r="E2510" s="39">
        <f t="shared" si="239"/>
        <v>0</v>
      </c>
      <c r="M2510" s="8" t="str">
        <f>VLOOKUP(MONTH($J2510),Lookup!$A$2:$B$13,2,0)&amp;" "&amp;YEAR($J2510)</f>
        <v>Jan 1900</v>
      </c>
      <c r="N2510" s="34" t="str">
        <f t="shared" si="234"/>
        <v>1/1/9999</v>
      </c>
      <c r="O2510" s="8" t="str">
        <f>IF(ISERROR(VLOOKUP($I2510,Lookup!$H$2:$I$11,2,0)),"",VLOOKUP($I2510,Lookup!$H$2:$I$11,2,0))</f>
        <v/>
      </c>
      <c r="P2510" s="8">
        <f>COUNTIF(J$4:J2510,J2510)</f>
        <v>0</v>
      </c>
      <c r="Q2510" s="8">
        <f>COUNTIF(K$4:K2510,K2510)</f>
        <v>1</v>
      </c>
    </row>
    <row r="2511" spans="1:17" x14ac:dyDescent="0.25">
      <c r="A2511" s="35">
        <f t="shared" si="235"/>
        <v>0</v>
      </c>
      <c r="B2511" s="8">
        <f t="shared" si="236"/>
        <v>0</v>
      </c>
      <c r="C2511" s="8">
        <f t="shared" si="237"/>
        <v>0</v>
      </c>
      <c r="D2511" s="38">
        <f t="shared" si="238"/>
        <v>1</v>
      </c>
      <c r="E2511" s="39">
        <f t="shared" si="239"/>
        <v>0</v>
      </c>
      <c r="M2511" s="8" t="str">
        <f>VLOOKUP(MONTH($J2511),Lookup!$A$2:$B$13,2,0)&amp;" "&amp;YEAR($J2511)</f>
        <v>Jan 1900</v>
      </c>
      <c r="N2511" s="34" t="str">
        <f t="shared" si="234"/>
        <v>1/1/9999</v>
      </c>
      <c r="O2511" s="8" t="str">
        <f>IF(ISERROR(VLOOKUP($I2511,Lookup!$H$2:$I$11,2,0)),"",VLOOKUP($I2511,Lookup!$H$2:$I$11,2,0))</f>
        <v/>
      </c>
      <c r="P2511" s="8">
        <f>COUNTIF(J$4:J2511,J2511)</f>
        <v>0</v>
      </c>
      <c r="Q2511" s="8">
        <f>COUNTIF(K$4:K2511,K2511)</f>
        <v>1</v>
      </c>
    </row>
    <row r="2512" spans="1:17" x14ac:dyDescent="0.25">
      <c r="A2512" s="35">
        <f t="shared" si="235"/>
        <v>0</v>
      </c>
      <c r="B2512" s="8">
        <f t="shared" si="236"/>
        <v>0</v>
      </c>
      <c r="C2512" s="8">
        <f t="shared" si="237"/>
        <v>0</v>
      </c>
      <c r="D2512" s="38">
        <f t="shared" si="238"/>
        <v>1</v>
      </c>
      <c r="E2512" s="39">
        <f t="shared" si="239"/>
        <v>0</v>
      </c>
      <c r="M2512" s="8" t="str">
        <f>VLOOKUP(MONTH($J2512),Lookup!$A$2:$B$13,2,0)&amp;" "&amp;YEAR($J2512)</f>
        <v>Jan 1900</v>
      </c>
      <c r="N2512" s="34" t="str">
        <f t="shared" si="234"/>
        <v>1/1/9999</v>
      </c>
      <c r="O2512" s="8" t="str">
        <f>IF(ISERROR(VLOOKUP($I2512,Lookup!$H$2:$I$11,2,0)),"",VLOOKUP($I2512,Lookup!$H$2:$I$11,2,0))</f>
        <v/>
      </c>
      <c r="P2512" s="8">
        <f>COUNTIF(J$4:J2512,J2512)</f>
        <v>0</v>
      </c>
      <c r="Q2512" s="8">
        <f>COUNTIF(K$4:K2512,K2512)</f>
        <v>1</v>
      </c>
    </row>
    <row r="2513" spans="1:17" x14ac:dyDescent="0.25">
      <c r="A2513" s="35">
        <f t="shared" si="235"/>
        <v>0</v>
      </c>
      <c r="B2513" s="8">
        <f t="shared" si="236"/>
        <v>0</v>
      </c>
      <c r="C2513" s="8">
        <f t="shared" si="237"/>
        <v>0</v>
      </c>
      <c r="D2513" s="38">
        <f t="shared" si="238"/>
        <v>1</v>
      </c>
      <c r="E2513" s="39">
        <f t="shared" si="239"/>
        <v>0</v>
      </c>
      <c r="M2513" s="8" t="str">
        <f>VLOOKUP(MONTH($J2513),Lookup!$A$2:$B$13,2,0)&amp;" "&amp;YEAR($J2513)</f>
        <v>Jan 1900</v>
      </c>
      <c r="N2513" s="34" t="str">
        <f t="shared" si="234"/>
        <v>1/1/9999</v>
      </c>
      <c r="O2513" s="8" t="str">
        <f>IF(ISERROR(VLOOKUP($I2513,Lookup!$H$2:$I$11,2,0)),"",VLOOKUP($I2513,Lookup!$H$2:$I$11,2,0))</f>
        <v/>
      </c>
      <c r="P2513" s="8">
        <f>COUNTIF(J$4:J2513,J2513)</f>
        <v>0</v>
      </c>
      <c r="Q2513" s="8">
        <f>COUNTIF(K$4:K2513,K2513)</f>
        <v>1</v>
      </c>
    </row>
    <row r="2514" spans="1:17" x14ac:dyDescent="0.25">
      <c r="A2514" s="35">
        <f t="shared" si="235"/>
        <v>0</v>
      </c>
      <c r="B2514" s="8">
        <f t="shared" si="236"/>
        <v>0</v>
      </c>
      <c r="C2514" s="8">
        <f t="shared" si="237"/>
        <v>0</v>
      </c>
      <c r="D2514" s="38">
        <f t="shared" si="238"/>
        <v>1</v>
      </c>
      <c r="E2514" s="39">
        <f t="shared" si="239"/>
        <v>0</v>
      </c>
      <c r="M2514" s="8" t="str">
        <f>VLOOKUP(MONTH($J2514),Lookup!$A$2:$B$13,2,0)&amp;" "&amp;YEAR($J2514)</f>
        <v>Jan 1900</v>
      </c>
      <c r="N2514" s="34" t="str">
        <f t="shared" si="234"/>
        <v>1/1/9999</v>
      </c>
      <c r="O2514" s="8" t="str">
        <f>IF(ISERROR(VLOOKUP($I2514,Lookup!$H$2:$I$11,2,0)),"",VLOOKUP($I2514,Lookup!$H$2:$I$11,2,0))</f>
        <v/>
      </c>
      <c r="P2514" s="8">
        <f>COUNTIF(J$4:J2514,J2514)</f>
        <v>0</v>
      </c>
      <c r="Q2514" s="8">
        <f>COUNTIF(K$4:K2514,K2514)</f>
        <v>1</v>
      </c>
    </row>
    <row r="2515" spans="1:17" x14ac:dyDescent="0.25">
      <c r="A2515" s="35">
        <f t="shared" si="235"/>
        <v>0</v>
      </c>
      <c r="B2515" s="8">
        <f t="shared" si="236"/>
        <v>0</v>
      </c>
      <c r="C2515" s="8">
        <f t="shared" si="237"/>
        <v>0</v>
      </c>
      <c r="D2515" s="38">
        <f t="shared" si="238"/>
        <v>1</v>
      </c>
      <c r="E2515" s="39">
        <f t="shared" si="239"/>
        <v>0</v>
      </c>
      <c r="M2515" s="8" t="str">
        <f>VLOOKUP(MONTH($J2515),Lookup!$A$2:$B$13,2,0)&amp;" "&amp;YEAR($J2515)</f>
        <v>Jan 1900</v>
      </c>
      <c r="N2515" s="34" t="str">
        <f t="shared" si="234"/>
        <v>1/1/9999</v>
      </c>
      <c r="O2515" s="8" t="str">
        <f>IF(ISERROR(VLOOKUP($I2515,Lookup!$H$2:$I$11,2,0)),"",VLOOKUP($I2515,Lookup!$H$2:$I$11,2,0))</f>
        <v/>
      </c>
      <c r="P2515" s="8">
        <f>COUNTIF(J$4:J2515,J2515)</f>
        <v>0</v>
      </c>
      <c r="Q2515" s="8">
        <f>COUNTIF(K$4:K2515,K2515)</f>
        <v>1</v>
      </c>
    </row>
    <row r="2516" spans="1:17" x14ac:dyDescent="0.25">
      <c r="A2516" s="35">
        <f t="shared" si="235"/>
        <v>0</v>
      </c>
      <c r="B2516" s="8">
        <f t="shared" si="236"/>
        <v>0</v>
      </c>
      <c r="C2516" s="8">
        <f t="shared" si="237"/>
        <v>0</v>
      </c>
      <c r="D2516" s="38">
        <f t="shared" si="238"/>
        <v>1</v>
      </c>
      <c r="E2516" s="39">
        <f t="shared" si="239"/>
        <v>0</v>
      </c>
      <c r="M2516" s="8" t="str">
        <f>VLOOKUP(MONTH($J2516),Lookup!$A$2:$B$13,2,0)&amp;" "&amp;YEAR($J2516)</f>
        <v>Jan 1900</v>
      </c>
      <c r="N2516" s="34" t="str">
        <f t="shared" si="234"/>
        <v>1/1/9999</v>
      </c>
      <c r="O2516" s="8" t="str">
        <f>IF(ISERROR(VLOOKUP($I2516,Lookup!$H$2:$I$11,2,0)),"",VLOOKUP($I2516,Lookup!$H$2:$I$11,2,0))</f>
        <v/>
      </c>
      <c r="P2516" s="8">
        <f>COUNTIF(J$4:J2516,J2516)</f>
        <v>0</v>
      </c>
      <c r="Q2516" s="8">
        <f>COUNTIF(K$4:K2516,K2516)</f>
        <v>1</v>
      </c>
    </row>
    <row r="2517" spans="1:17" x14ac:dyDescent="0.25">
      <c r="A2517" s="35">
        <f t="shared" si="235"/>
        <v>0</v>
      </c>
      <c r="B2517" s="8">
        <f t="shared" si="236"/>
        <v>0</v>
      </c>
      <c r="C2517" s="8">
        <f t="shared" si="237"/>
        <v>0</v>
      </c>
      <c r="D2517" s="38">
        <f t="shared" si="238"/>
        <v>1</v>
      </c>
      <c r="E2517" s="39">
        <f t="shared" si="239"/>
        <v>0</v>
      </c>
      <c r="M2517" s="8" t="str">
        <f>VLOOKUP(MONTH($J2517),Lookup!$A$2:$B$13,2,0)&amp;" "&amp;YEAR($J2517)</f>
        <v>Jan 1900</v>
      </c>
      <c r="N2517" s="34" t="str">
        <f t="shared" si="234"/>
        <v>1/1/9999</v>
      </c>
      <c r="O2517" s="8" t="str">
        <f>IF(ISERROR(VLOOKUP($I2517,Lookup!$H$2:$I$11,2,0)),"",VLOOKUP($I2517,Lookup!$H$2:$I$11,2,0))</f>
        <v/>
      </c>
      <c r="P2517" s="8">
        <f>COUNTIF(J$4:J2517,J2517)</f>
        <v>0</v>
      </c>
      <c r="Q2517" s="8">
        <f>COUNTIF(K$4:K2517,K2517)</f>
        <v>1</v>
      </c>
    </row>
    <row r="2518" spans="1:17" x14ac:dyDescent="0.25">
      <c r="A2518" s="35">
        <f t="shared" si="235"/>
        <v>0</v>
      </c>
      <c r="B2518" s="8">
        <f t="shared" si="236"/>
        <v>0</v>
      </c>
      <c r="C2518" s="8">
        <f t="shared" si="237"/>
        <v>0</v>
      </c>
      <c r="D2518" s="38">
        <f t="shared" si="238"/>
        <v>1</v>
      </c>
      <c r="E2518" s="39">
        <f t="shared" si="239"/>
        <v>0</v>
      </c>
      <c r="M2518" s="8" t="str">
        <f>VLOOKUP(MONTH($J2518),Lookup!$A$2:$B$13,2,0)&amp;" "&amp;YEAR($J2518)</f>
        <v>Jan 1900</v>
      </c>
      <c r="N2518" s="34" t="str">
        <f t="shared" si="234"/>
        <v>1/1/9999</v>
      </c>
      <c r="O2518" s="8" t="str">
        <f>IF(ISERROR(VLOOKUP($I2518,Lookup!$H$2:$I$11,2,0)),"",VLOOKUP($I2518,Lookup!$H$2:$I$11,2,0))</f>
        <v/>
      </c>
      <c r="P2518" s="8">
        <f>COUNTIF(J$4:J2518,J2518)</f>
        <v>0</v>
      </c>
      <c r="Q2518" s="8">
        <f>COUNTIF(K$4:K2518,K2518)</f>
        <v>1</v>
      </c>
    </row>
    <row r="2519" spans="1:17" x14ac:dyDescent="0.25">
      <c r="A2519" s="35">
        <f t="shared" si="235"/>
        <v>0</v>
      </c>
      <c r="B2519" s="8">
        <f t="shared" si="236"/>
        <v>0</v>
      </c>
      <c r="C2519" s="8">
        <f t="shared" si="237"/>
        <v>0</v>
      </c>
      <c r="D2519" s="38">
        <f t="shared" si="238"/>
        <v>1</v>
      </c>
      <c r="E2519" s="39">
        <f t="shared" si="239"/>
        <v>0</v>
      </c>
      <c r="M2519" s="8" t="str">
        <f>VLOOKUP(MONTH($J2519),Lookup!$A$2:$B$13,2,0)&amp;" "&amp;YEAR($J2519)</f>
        <v>Jan 1900</v>
      </c>
      <c r="N2519" s="34" t="str">
        <f t="shared" si="234"/>
        <v>1/1/9999</v>
      </c>
      <c r="O2519" s="8" t="str">
        <f>IF(ISERROR(VLOOKUP($I2519,Lookup!$H$2:$I$11,2,0)),"",VLOOKUP($I2519,Lookup!$H$2:$I$11,2,0))</f>
        <v/>
      </c>
      <c r="P2519" s="8">
        <f>COUNTIF(J$4:J2519,J2519)</f>
        <v>0</v>
      </c>
      <c r="Q2519" s="8">
        <f>COUNTIF(K$4:K2519,K2519)</f>
        <v>1</v>
      </c>
    </row>
    <row r="2520" spans="1:17" x14ac:dyDescent="0.25">
      <c r="A2520" s="35">
        <f t="shared" si="235"/>
        <v>0</v>
      </c>
      <c r="B2520" s="8">
        <f t="shared" si="236"/>
        <v>0</v>
      </c>
      <c r="C2520" s="8">
        <f t="shared" si="237"/>
        <v>0</v>
      </c>
      <c r="D2520" s="38">
        <f t="shared" si="238"/>
        <v>1</v>
      </c>
      <c r="E2520" s="39">
        <f t="shared" si="239"/>
        <v>0</v>
      </c>
      <c r="M2520" s="8" t="str">
        <f>VLOOKUP(MONTH($J2520),Lookup!$A$2:$B$13,2,0)&amp;" "&amp;YEAR($J2520)</f>
        <v>Jan 1900</v>
      </c>
      <c r="N2520" s="34" t="str">
        <f t="shared" si="234"/>
        <v>1/1/9999</v>
      </c>
      <c r="O2520" s="8" t="str">
        <f>IF(ISERROR(VLOOKUP($I2520,Lookup!$H$2:$I$11,2,0)),"",VLOOKUP($I2520,Lookup!$H$2:$I$11,2,0))</f>
        <v/>
      </c>
      <c r="P2520" s="8">
        <f>COUNTIF(J$4:J2520,J2520)</f>
        <v>0</v>
      </c>
      <c r="Q2520" s="8">
        <f>COUNTIF(K$4:K2520,K2520)</f>
        <v>1</v>
      </c>
    </row>
    <row r="2521" spans="1:17" x14ac:dyDescent="0.25">
      <c r="A2521" s="35">
        <f t="shared" si="235"/>
        <v>0</v>
      </c>
      <c r="B2521" s="8">
        <f t="shared" si="236"/>
        <v>0</v>
      </c>
      <c r="C2521" s="8">
        <f t="shared" si="237"/>
        <v>0</v>
      </c>
      <c r="D2521" s="38">
        <f t="shared" si="238"/>
        <v>1</v>
      </c>
      <c r="E2521" s="39">
        <f t="shared" si="239"/>
        <v>0</v>
      </c>
      <c r="M2521" s="8" t="str">
        <f>VLOOKUP(MONTH($J2521),Lookup!$A$2:$B$13,2,0)&amp;" "&amp;YEAR($J2521)</f>
        <v>Jan 1900</v>
      </c>
      <c r="N2521" s="34" t="str">
        <f t="shared" si="234"/>
        <v>1/1/9999</v>
      </c>
      <c r="O2521" s="8" t="str">
        <f>IF(ISERROR(VLOOKUP($I2521,Lookup!$H$2:$I$11,2,0)),"",VLOOKUP($I2521,Lookup!$H$2:$I$11,2,0))</f>
        <v/>
      </c>
      <c r="P2521" s="8">
        <f>COUNTIF(J$4:J2521,J2521)</f>
        <v>0</v>
      </c>
      <c r="Q2521" s="8">
        <f>COUNTIF(K$4:K2521,K2521)</f>
        <v>1</v>
      </c>
    </row>
    <row r="2522" spans="1:17" x14ac:dyDescent="0.25">
      <c r="A2522" s="35">
        <f t="shared" si="235"/>
        <v>0</v>
      </c>
      <c r="B2522" s="8">
        <f t="shared" si="236"/>
        <v>0</v>
      </c>
      <c r="C2522" s="8">
        <f t="shared" si="237"/>
        <v>0</v>
      </c>
      <c r="D2522" s="38">
        <f t="shared" si="238"/>
        <v>1</v>
      </c>
      <c r="E2522" s="39">
        <f t="shared" si="239"/>
        <v>0</v>
      </c>
      <c r="M2522" s="8" t="str">
        <f>VLOOKUP(MONTH($J2522),Lookup!$A$2:$B$13,2,0)&amp;" "&amp;YEAR($J2522)</f>
        <v>Jan 1900</v>
      </c>
      <c r="N2522" s="34" t="str">
        <f t="shared" si="234"/>
        <v>1/1/9999</v>
      </c>
      <c r="O2522" s="8" t="str">
        <f>IF(ISERROR(VLOOKUP($I2522,Lookup!$H$2:$I$11,2,0)),"",VLOOKUP($I2522,Lookup!$H$2:$I$11,2,0))</f>
        <v/>
      </c>
      <c r="P2522" s="8">
        <f>COUNTIF(J$4:J2522,J2522)</f>
        <v>0</v>
      </c>
      <c r="Q2522" s="8">
        <f>COUNTIF(K$4:K2522,K2522)</f>
        <v>1</v>
      </c>
    </row>
    <row r="2523" spans="1:17" x14ac:dyDescent="0.25">
      <c r="A2523" s="35">
        <f t="shared" si="235"/>
        <v>0</v>
      </c>
      <c r="B2523" s="8">
        <f t="shared" si="236"/>
        <v>0</v>
      </c>
      <c r="C2523" s="8">
        <f t="shared" si="237"/>
        <v>0</v>
      </c>
      <c r="D2523" s="38">
        <f t="shared" si="238"/>
        <v>1</v>
      </c>
      <c r="E2523" s="39">
        <f t="shared" si="239"/>
        <v>0</v>
      </c>
      <c r="M2523" s="8" t="str">
        <f>VLOOKUP(MONTH($J2523),Lookup!$A$2:$B$13,2,0)&amp;" "&amp;YEAR($J2523)</f>
        <v>Jan 1900</v>
      </c>
      <c r="N2523" s="34" t="str">
        <f t="shared" si="234"/>
        <v>1/1/9999</v>
      </c>
      <c r="O2523" s="8" t="str">
        <f>IF(ISERROR(VLOOKUP($I2523,Lookup!$H$2:$I$11,2,0)),"",VLOOKUP($I2523,Lookup!$H$2:$I$11,2,0))</f>
        <v/>
      </c>
      <c r="P2523" s="8">
        <f>COUNTIF(J$4:J2523,J2523)</f>
        <v>0</v>
      </c>
      <c r="Q2523" s="8">
        <f>COUNTIF(K$4:K2523,K2523)</f>
        <v>1</v>
      </c>
    </row>
    <row r="2524" spans="1:17" x14ac:dyDescent="0.25">
      <c r="A2524" s="35">
        <f t="shared" si="235"/>
        <v>0</v>
      </c>
      <c r="B2524" s="8">
        <f t="shared" si="236"/>
        <v>0</v>
      </c>
      <c r="C2524" s="8">
        <f t="shared" si="237"/>
        <v>0</v>
      </c>
      <c r="D2524" s="38">
        <f t="shared" si="238"/>
        <v>1</v>
      </c>
      <c r="E2524" s="39">
        <f t="shared" si="239"/>
        <v>0</v>
      </c>
      <c r="M2524" s="8" t="str">
        <f>VLOOKUP(MONTH($J2524),Lookup!$A$2:$B$13,2,0)&amp;" "&amp;YEAR($J2524)</f>
        <v>Jan 1900</v>
      </c>
      <c r="N2524" s="34" t="str">
        <f t="shared" si="234"/>
        <v>1/1/9999</v>
      </c>
      <c r="O2524" s="8" t="str">
        <f>IF(ISERROR(VLOOKUP($I2524,Lookup!$H$2:$I$11,2,0)),"",VLOOKUP($I2524,Lookup!$H$2:$I$11,2,0))</f>
        <v/>
      </c>
      <c r="P2524" s="8">
        <f>COUNTIF(J$4:J2524,J2524)</f>
        <v>0</v>
      </c>
      <c r="Q2524" s="8">
        <f>COUNTIF(K$4:K2524,K2524)</f>
        <v>1</v>
      </c>
    </row>
    <row r="2525" spans="1:17" x14ac:dyDescent="0.25">
      <c r="A2525" s="35">
        <f t="shared" si="235"/>
        <v>0</v>
      </c>
      <c r="B2525" s="8">
        <f t="shared" si="236"/>
        <v>0</v>
      </c>
      <c r="C2525" s="8">
        <f t="shared" si="237"/>
        <v>0</v>
      </c>
      <c r="D2525" s="38">
        <f t="shared" si="238"/>
        <v>1</v>
      </c>
      <c r="E2525" s="39">
        <f t="shared" si="239"/>
        <v>0</v>
      </c>
      <c r="M2525" s="8" t="str">
        <f>VLOOKUP(MONTH($J2525),Lookup!$A$2:$B$13,2,0)&amp;" "&amp;YEAR($J2525)</f>
        <v>Jan 1900</v>
      </c>
      <c r="N2525" s="34" t="str">
        <f t="shared" si="234"/>
        <v>1/1/9999</v>
      </c>
      <c r="O2525" s="8" t="str">
        <f>IF(ISERROR(VLOOKUP($I2525,Lookup!$H$2:$I$11,2,0)),"",VLOOKUP($I2525,Lookup!$H$2:$I$11,2,0))</f>
        <v/>
      </c>
      <c r="P2525" s="8">
        <f>COUNTIF(J$4:J2525,J2525)</f>
        <v>0</v>
      </c>
      <c r="Q2525" s="8">
        <f>COUNTIF(K$4:K2525,K2525)</f>
        <v>1</v>
      </c>
    </row>
    <row r="2526" spans="1:17" x14ac:dyDescent="0.25">
      <c r="A2526" s="35">
        <f t="shared" si="235"/>
        <v>0</v>
      </c>
      <c r="B2526" s="8">
        <f t="shared" si="236"/>
        <v>0</v>
      </c>
      <c r="C2526" s="8">
        <f t="shared" si="237"/>
        <v>0</v>
      </c>
      <c r="D2526" s="38">
        <f t="shared" si="238"/>
        <v>1</v>
      </c>
      <c r="E2526" s="39">
        <f t="shared" si="239"/>
        <v>0</v>
      </c>
      <c r="M2526" s="8" t="str">
        <f>VLOOKUP(MONTH($J2526),Lookup!$A$2:$B$13,2,0)&amp;" "&amp;YEAR($J2526)</f>
        <v>Jan 1900</v>
      </c>
      <c r="N2526" s="34" t="str">
        <f t="shared" si="234"/>
        <v>1/1/9999</v>
      </c>
      <c r="O2526" s="8" t="str">
        <f>IF(ISERROR(VLOOKUP($I2526,Lookup!$H$2:$I$11,2,0)),"",VLOOKUP($I2526,Lookup!$H$2:$I$11,2,0))</f>
        <v/>
      </c>
      <c r="P2526" s="8">
        <f>COUNTIF(J$4:J2526,J2526)</f>
        <v>0</v>
      </c>
      <c r="Q2526" s="8">
        <f>COUNTIF(K$4:K2526,K2526)</f>
        <v>1</v>
      </c>
    </row>
    <row r="2527" spans="1:17" x14ac:dyDescent="0.25">
      <c r="A2527" s="35">
        <f t="shared" si="235"/>
        <v>0</v>
      </c>
      <c r="B2527" s="8">
        <f t="shared" si="236"/>
        <v>0</v>
      </c>
      <c r="C2527" s="8">
        <f t="shared" si="237"/>
        <v>0</v>
      </c>
      <c r="D2527" s="38">
        <f t="shared" si="238"/>
        <v>1</v>
      </c>
      <c r="E2527" s="39">
        <f t="shared" si="239"/>
        <v>0</v>
      </c>
      <c r="M2527" s="8" t="str">
        <f>VLOOKUP(MONTH($J2527),Lookup!$A$2:$B$13,2,0)&amp;" "&amp;YEAR($J2527)</f>
        <v>Jan 1900</v>
      </c>
      <c r="N2527" s="34" t="str">
        <f t="shared" si="234"/>
        <v>1/1/9999</v>
      </c>
      <c r="O2527" s="8" t="str">
        <f>IF(ISERROR(VLOOKUP($I2527,Lookup!$H$2:$I$11,2,0)),"",VLOOKUP($I2527,Lookup!$H$2:$I$11,2,0))</f>
        <v/>
      </c>
      <c r="P2527" s="8">
        <f>COUNTIF(J$4:J2527,J2527)</f>
        <v>0</v>
      </c>
      <c r="Q2527" s="8">
        <f>COUNTIF(K$4:K2527,K2527)</f>
        <v>1</v>
      </c>
    </row>
    <row r="2528" spans="1:17" x14ac:dyDescent="0.25">
      <c r="A2528" s="35">
        <f t="shared" si="235"/>
        <v>0</v>
      </c>
      <c r="B2528" s="8">
        <f t="shared" si="236"/>
        <v>0</v>
      </c>
      <c r="C2528" s="8">
        <f t="shared" si="237"/>
        <v>0</v>
      </c>
      <c r="D2528" s="38">
        <f t="shared" si="238"/>
        <v>1</v>
      </c>
      <c r="E2528" s="39">
        <f t="shared" si="239"/>
        <v>0</v>
      </c>
      <c r="M2528" s="8" t="str">
        <f>VLOOKUP(MONTH($J2528),Lookup!$A$2:$B$13,2,0)&amp;" "&amp;YEAR($J2528)</f>
        <v>Jan 1900</v>
      </c>
      <c r="N2528" s="34" t="str">
        <f t="shared" si="234"/>
        <v>1/1/9999</v>
      </c>
      <c r="O2528" s="8" t="str">
        <f>IF(ISERROR(VLOOKUP($I2528,Lookup!$H$2:$I$11,2,0)),"",VLOOKUP($I2528,Lookup!$H$2:$I$11,2,0))</f>
        <v/>
      </c>
      <c r="P2528" s="8">
        <f>COUNTIF(J$4:J2528,J2528)</f>
        <v>0</v>
      </c>
      <c r="Q2528" s="8">
        <f>COUNTIF(K$4:K2528,K2528)</f>
        <v>1</v>
      </c>
    </row>
    <row r="2529" spans="1:17" x14ac:dyDescent="0.25">
      <c r="A2529" s="35">
        <f t="shared" si="235"/>
        <v>0</v>
      </c>
      <c r="B2529" s="8">
        <f t="shared" si="236"/>
        <v>0</v>
      </c>
      <c r="C2529" s="8">
        <f t="shared" si="237"/>
        <v>0</v>
      </c>
      <c r="D2529" s="38">
        <f t="shared" si="238"/>
        <v>1</v>
      </c>
      <c r="E2529" s="39">
        <f t="shared" si="239"/>
        <v>0</v>
      </c>
      <c r="M2529" s="8" t="str">
        <f>VLOOKUP(MONTH($J2529),Lookup!$A$2:$B$13,2,0)&amp;" "&amp;YEAR($J2529)</f>
        <v>Jan 1900</v>
      </c>
      <c r="N2529" s="34" t="str">
        <f t="shared" si="234"/>
        <v>1/1/9999</v>
      </c>
      <c r="O2529" s="8" t="str">
        <f>IF(ISERROR(VLOOKUP($I2529,Lookup!$H$2:$I$11,2,0)),"",VLOOKUP($I2529,Lookup!$H$2:$I$11,2,0))</f>
        <v/>
      </c>
      <c r="P2529" s="8">
        <f>COUNTIF(J$4:J2529,J2529)</f>
        <v>0</v>
      </c>
      <c r="Q2529" s="8">
        <f>COUNTIF(K$4:K2529,K2529)</f>
        <v>1</v>
      </c>
    </row>
    <row r="2530" spans="1:17" x14ac:dyDescent="0.25">
      <c r="A2530" s="35">
        <f t="shared" si="235"/>
        <v>0</v>
      </c>
      <c r="B2530" s="8">
        <f t="shared" si="236"/>
        <v>0</v>
      </c>
      <c r="C2530" s="8">
        <f t="shared" si="237"/>
        <v>0</v>
      </c>
      <c r="D2530" s="38">
        <f t="shared" si="238"/>
        <v>1</v>
      </c>
      <c r="E2530" s="39">
        <f t="shared" si="239"/>
        <v>0</v>
      </c>
      <c r="M2530" s="8" t="str">
        <f>VLOOKUP(MONTH($J2530),Lookup!$A$2:$B$13,2,0)&amp;" "&amp;YEAR($J2530)</f>
        <v>Jan 1900</v>
      </c>
      <c r="N2530" s="34" t="str">
        <f t="shared" si="234"/>
        <v>1/1/9999</v>
      </c>
      <c r="O2530" s="8" t="str">
        <f>IF(ISERROR(VLOOKUP($I2530,Lookup!$H$2:$I$11,2,0)),"",VLOOKUP($I2530,Lookup!$H$2:$I$11,2,0))</f>
        <v/>
      </c>
      <c r="P2530" s="8">
        <f>COUNTIF(J$4:J2530,J2530)</f>
        <v>0</v>
      </c>
      <c r="Q2530" s="8">
        <f>COUNTIF(K$4:K2530,K2530)</f>
        <v>1</v>
      </c>
    </row>
    <row r="2531" spans="1:17" x14ac:dyDescent="0.25">
      <c r="A2531" s="35">
        <f t="shared" si="235"/>
        <v>0</v>
      </c>
      <c r="B2531" s="8">
        <f t="shared" si="236"/>
        <v>0</v>
      </c>
      <c r="C2531" s="8">
        <f t="shared" si="237"/>
        <v>0</v>
      </c>
      <c r="D2531" s="38">
        <f t="shared" si="238"/>
        <v>1</v>
      </c>
      <c r="E2531" s="39">
        <f t="shared" si="239"/>
        <v>0</v>
      </c>
      <c r="M2531" s="8" t="str">
        <f>VLOOKUP(MONTH($J2531),Lookup!$A$2:$B$13,2,0)&amp;" "&amp;YEAR($J2531)</f>
        <v>Jan 1900</v>
      </c>
      <c r="N2531" s="34" t="str">
        <f t="shared" si="234"/>
        <v>1/1/9999</v>
      </c>
      <c r="O2531" s="8" t="str">
        <f>IF(ISERROR(VLOOKUP($I2531,Lookup!$H$2:$I$11,2,0)),"",VLOOKUP($I2531,Lookup!$H$2:$I$11,2,0))</f>
        <v/>
      </c>
      <c r="P2531" s="8">
        <f>COUNTIF(J$4:J2531,J2531)</f>
        <v>0</v>
      </c>
      <c r="Q2531" s="8">
        <f>COUNTIF(K$4:K2531,K2531)</f>
        <v>1</v>
      </c>
    </row>
    <row r="2532" spans="1:17" x14ac:dyDescent="0.25">
      <c r="A2532" s="35">
        <f t="shared" si="235"/>
        <v>0</v>
      </c>
      <c r="B2532" s="8">
        <f t="shared" si="236"/>
        <v>0</v>
      </c>
      <c r="C2532" s="8">
        <f t="shared" si="237"/>
        <v>0</v>
      </c>
      <c r="D2532" s="38">
        <f t="shared" si="238"/>
        <v>1</v>
      </c>
      <c r="E2532" s="39">
        <f t="shared" si="239"/>
        <v>0</v>
      </c>
      <c r="M2532" s="8" t="str">
        <f>VLOOKUP(MONTH($J2532),Lookup!$A$2:$B$13,2,0)&amp;" "&amp;YEAR($J2532)</f>
        <v>Jan 1900</v>
      </c>
      <c r="N2532" s="34" t="str">
        <f t="shared" si="234"/>
        <v>1/1/9999</v>
      </c>
      <c r="O2532" s="8" t="str">
        <f>IF(ISERROR(VLOOKUP($I2532,Lookup!$H$2:$I$11,2,0)),"",VLOOKUP($I2532,Lookup!$H$2:$I$11,2,0))</f>
        <v/>
      </c>
      <c r="P2532" s="8">
        <f>COUNTIF(J$4:J2532,J2532)</f>
        <v>0</v>
      </c>
      <c r="Q2532" s="8">
        <f>COUNTIF(K$4:K2532,K2532)</f>
        <v>1</v>
      </c>
    </row>
    <row r="2533" spans="1:17" x14ac:dyDescent="0.25">
      <c r="A2533" s="35">
        <f t="shared" si="235"/>
        <v>0</v>
      </c>
      <c r="B2533" s="8">
        <f t="shared" si="236"/>
        <v>0</v>
      </c>
      <c r="C2533" s="8">
        <f t="shared" si="237"/>
        <v>0</v>
      </c>
      <c r="D2533" s="38">
        <f t="shared" si="238"/>
        <v>1</v>
      </c>
      <c r="E2533" s="39">
        <f t="shared" si="239"/>
        <v>0</v>
      </c>
      <c r="M2533" s="8" t="str">
        <f>VLOOKUP(MONTH($J2533),Lookup!$A$2:$B$13,2,0)&amp;" "&amp;YEAR($J2533)</f>
        <v>Jan 1900</v>
      </c>
      <c r="N2533" s="34" t="str">
        <f t="shared" si="234"/>
        <v>1/1/9999</v>
      </c>
      <c r="O2533" s="8" t="str">
        <f>IF(ISERROR(VLOOKUP($I2533,Lookup!$H$2:$I$11,2,0)),"",VLOOKUP($I2533,Lookup!$H$2:$I$11,2,0))</f>
        <v/>
      </c>
      <c r="P2533" s="8">
        <f>COUNTIF(J$4:J2533,J2533)</f>
        <v>0</v>
      </c>
      <c r="Q2533" s="8">
        <f>COUNTIF(K$4:K2533,K2533)</f>
        <v>1</v>
      </c>
    </row>
    <row r="2534" spans="1:17" x14ac:dyDescent="0.25">
      <c r="A2534" s="35">
        <f t="shared" si="235"/>
        <v>0</v>
      </c>
      <c r="B2534" s="8">
        <f t="shared" si="236"/>
        <v>0</v>
      </c>
      <c r="C2534" s="8">
        <f t="shared" si="237"/>
        <v>0</v>
      </c>
      <c r="D2534" s="38">
        <f t="shared" si="238"/>
        <v>1</v>
      </c>
      <c r="E2534" s="39">
        <f t="shared" si="239"/>
        <v>0</v>
      </c>
      <c r="M2534" s="8" t="str">
        <f>VLOOKUP(MONTH($J2534),Lookup!$A$2:$B$13,2,0)&amp;" "&amp;YEAR($J2534)</f>
        <v>Jan 1900</v>
      </c>
      <c r="N2534" s="34" t="str">
        <f t="shared" si="234"/>
        <v>1/1/9999</v>
      </c>
      <c r="O2534" s="8" t="str">
        <f>IF(ISERROR(VLOOKUP($I2534,Lookup!$H$2:$I$11,2,0)),"",VLOOKUP($I2534,Lookup!$H$2:$I$11,2,0))</f>
        <v/>
      </c>
      <c r="P2534" s="8">
        <f>COUNTIF(J$4:J2534,J2534)</f>
        <v>0</v>
      </c>
      <c r="Q2534" s="8">
        <f>COUNTIF(K$4:K2534,K2534)</f>
        <v>1</v>
      </c>
    </row>
    <row r="2535" spans="1:17" x14ac:dyDescent="0.25">
      <c r="A2535" s="35">
        <f t="shared" si="235"/>
        <v>0</v>
      </c>
      <c r="B2535" s="8">
        <f t="shared" si="236"/>
        <v>0</v>
      </c>
      <c r="C2535" s="8">
        <f t="shared" si="237"/>
        <v>0</v>
      </c>
      <c r="D2535" s="38">
        <f t="shared" si="238"/>
        <v>1</v>
      </c>
      <c r="E2535" s="39">
        <f t="shared" si="239"/>
        <v>0</v>
      </c>
      <c r="M2535" s="8" t="str">
        <f>VLOOKUP(MONTH($J2535),Lookup!$A$2:$B$13,2,0)&amp;" "&amp;YEAR($J2535)</f>
        <v>Jan 1900</v>
      </c>
      <c r="N2535" s="34" t="str">
        <f t="shared" si="234"/>
        <v>1/1/9999</v>
      </c>
      <c r="O2535" s="8" t="str">
        <f>IF(ISERROR(VLOOKUP($I2535,Lookup!$H$2:$I$11,2,0)),"",VLOOKUP($I2535,Lookup!$H$2:$I$11,2,0))</f>
        <v/>
      </c>
      <c r="P2535" s="8">
        <f>COUNTIF(J$4:J2535,J2535)</f>
        <v>0</v>
      </c>
      <c r="Q2535" s="8">
        <f>COUNTIF(K$4:K2535,K2535)</f>
        <v>1</v>
      </c>
    </row>
    <row r="2536" spans="1:17" x14ac:dyDescent="0.25">
      <c r="A2536" s="35">
        <f t="shared" si="235"/>
        <v>0</v>
      </c>
      <c r="B2536" s="8">
        <f t="shared" si="236"/>
        <v>0</v>
      </c>
      <c r="C2536" s="8">
        <f t="shared" si="237"/>
        <v>0</v>
      </c>
      <c r="D2536" s="38">
        <f t="shared" si="238"/>
        <v>1</v>
      </c>
      <c r="E2536" s="39">
        <f t="shared" si="239"/>
        <v>0</v>
      </c>
      <c r="M2536" s="8" t="str">
        <f>VLOOKUP(MONTH($J2536),Lookup!$A$2:$B$13,2,0)&amp;" "&amp;YEAR($J2536)</f>
        <v>Jan 1900</v>
      </c>
      <c r="N2536" s="34" t="str">
        <f t="shared" si="234"/>
        <v>1/1/9999</v>
      </c>
      <c r="O2536" s="8" t="str">
        <f>IF(ISERROR(VLOOKUP($I2536,Lookup!$H$2:$I$11,2,0)),"",VLOOKUP($I2536,Lookup!$H$2:$I$11,2,0))</f>
        <v/>
      </c>
      <c r="P2536" s="8">
        <f>COUNTIF(J$4:J2536,J2536)</f>
        <v>0</v>
      </c>
      <c r="Q2536" s="8">
        <f>COUNTIF(K$4:K2536,K2536)</f>
        <v>1</v>
      </c>
    </row>
    <row r="2537" spans="1:17" x14ac:dyDescent="0.25">
      <c r="A2537" s="35">
        <f t="shared" si="235"/>
        <v>0</v>
      </c>
      <c r="B2537" s="8">
        <f t="shared" si="236"/>
        <v>0</v>
      </c>
      <c r="C2537" s="8">
        <f t="shared" si="237"/>
        <v>0</v>
      </c>
      <c r="D2537" s="38">
        <f t="shared" si="238"/>
        <v>1</v>
      </c>
      <c r="E2537" s="39">
        <f t="shared" si="239"/>
        <v>0</v>
      </c>
      <c r="M2537" s="8" t="str">
        <f>VLOOKUP(MONTH($J2537),Lookup!$A$2:$B$13,2,0)&amp;" "&amp;YEAR($J2537)</f>
        <v>Jan 1900</v>
      </c>
      <c r="N2537" s="34" t="str">
        <f t="shared" si="234"/>
        <v>1/1/9999</v>
      </c>
      <c r="O2537" s="8" t="str">
        <f>IF(ISERROR(VLOOKUP($I2537,Lookup!$H$2:$I$11,2,0)),"",VLOOKUP($I2537,Lookup!$H$2:$I$11,2,0))</f>
        <v/>
      </c>
      <c r="P2537" s="8">
        <f>COUNTIF(J$4:J2537,J2537)</f>
        <v>0</v>
      </c>
      <c r="Q2537" s="8">
        <f>COUNTIF(K$4:K2537,K2537)</f>
        <v>1</v>
      </c>
    </row>
    <row r="2538" spans="1:17" x14ac:dyDescent="0.25">
      <c r="A2538" s="35">
        <f t="shared" si="235"/>
        <v>0</v>
      </c>
      <c r="B2538" s="8">
        <f t="shared" si="236"/>
        <v>0</v>
      </c>
      <c r="C2538" s="8">
        <f t="shared" si="237"/>
        <v>0</v>
      </c>
      <c r="D2538" s="38">
        <f t="shared" si="238"/>
        <v>1</v>
      </c>
      <c r="E2538" s="39">
        <f t="shared" si="239"/>
        <v>0</v>
      </c>
      <c r="M2538" s="8" t="str">
        <f>VLOOKUP(MONTH($J2538),Lookup!$A$2:$B$13,2,0)&amp;" "&amp;YEAR($J2538)</f>
        <v>Jan 1900</v>
      </c>
      <c r="N2538" s="34" t="str">
        <f t="shared" si="234"/>
        <v>1/1/9999</v>
      </c>
      <c r="O2538" s="8" t="str">
        <f>IF(ISERROR(VLOOKUP($I2538,Lookup!$H$2:$I$11,2,0)),"",VLOOKUP($I2538,Lookup!$H$2:$I$11,2,0))</f>
        <v/>
      </c>
      <c r="P2538" s="8">
        <f>COUNTIF(J$4:J2538,J2538)</f>
        <v>0</v>
      </c>
      <c r="Q2538" s="8">
        <f>COUNTIF(K$4:K2538,K2538)</f>
        <v>1</v>
      </c>
    </row>
    <row r="2539" spans="1:17" x14ac:dyDescent="0.25">
      <c r="A2539" s="35">
        <f t="shared" si="235"/>
        <v>0</v>
      </c>
      <c r="B2539" s="8">
        <f t="shared" si="236"/>
        <v>0</v>
      </c>
      <c r="C2539" s="8">
        <f t="shared" si="237"/>
        <v>0</v>
      </c>
      <c r="D2539" s="38">
        <f t="shared" si="238"/>
        <v>1</v>
      </c>
      <c r="E2539" s="39">
        <f t="shared" si="239"/>
        <v>0</v>
      </c>
      <c r="M2539" s="8" t="str">
        <f>VLOOKUP(MONTH($J2539),Lookup!$A$2:$B$13,2,0)&amp;" "&amp;YEAR($J2539)</f>
        <v>Jan 1900</v>
      </c>
      <c r="N2539" s="34" t="str">
        <f t="shared" si="234"/>
        <v>1/1/9999</v>
      </c>
      <c r="O2539" s="8" t="str">
        <f>IF(ISERROR(VLOOKUP($I2539,Lookup!$H$2:$I$11,2,0)),"",VLOOKUP($I2539,Lookup!$H$2:$I$11,2,0))</f>
        <v/>
      </c>
      <c r="P2539" s="8">
        <f>COUNTIF(J$4:J2539,J2539)</f>
        <v>0</v>
      </c>
      <c r="Q2539" s="8">
        <f>COUNTIF(K$4:K2539,K2539)</f>
        <v>1</v>
      </c>
    </row>
    <row r="2540" spans="1:17" x14ac:dyDescent="0.25">
      <c r="A2540" s="35">
        <f t="shared" si="235"/>
        <v>0</v>
      </c>
      <c r="B2540" s="8">
        <f t="shared" si="236"/>
        <v>0</v>
      </c>
      <c r="C2540" s="8">
        <f t="shared" si="237"/>
        <v>0</v>
      </c>
      <c r="D2540" s="38">
        <f t="shared" si="238"/>
        <v>1</v>
      </c>
      <c r="E2540" s="39">
        <f t="shared" si="239"/>
        <v>0</v>
      </c>
      <c r="M2540" s="8" t="str">
        <f>VLOOKUP(MONTH($J2540),Lookup!$A$2:$B$13,2,0)&amp;" "&amp;YEAR($J2540)</f>
        <v>Jan 1900</v>
      </c>
      <c r="N2540" s="34" t="str">
        <f t="shared" si="234"/>
        <v>1/1/9999</v>
      </c>
      <c r="O2540" s="8" t="str">
        <f>IF(ISERROR(VLOOKUP($I2540,Lookup!$H$2:$I$11,2,0)),"",VLOOKUP($I2540,Lookup!$H$2:$I$11,2,0))</f>
        <v/>
      </c>
      <c r="P2540" s="8">
        <f>COUNTIF(J$4:J2540,J2540)</f>
        <v>0</v>
      </c>
      <c r="Q2540" s="8">
        <f>COUNTIF(K$4:K2540,K2540)</f>
        <v>1</v>
      </c>
    </row>
    <row r="2541" spans="1:17" x14ac:dyDescent="0.25">
      <c r="A2541" s="35">
        <f t="shared" si="235"/>
        <v>0</v>
      </c>
      <c r="B2541" s="8">
        <f t="shared" si="236"/>
        <v>0</v>
      </c>
      <c r="C2541" s="8">
        <f t="shared" si="237"/>
        <v>0</v>
      </c>
      <c r="D2541" s="38">
        <f t="shared" si="238"/>
        <v>1</v>
      </c>
      <c r="E2541" s="39">
        <f t="shared" si="239"/>
        <v>0</v>
      </c>
      <c r="M2541" s="8" t="str">
        <f>VLOOKUP(MONTH($J2541),Lookup!$A$2:$B$13,2,0)&amp;" "&amp;YEAR($J2541)</f>
        <v>Jan 1900</v>
      </c>
      <c r="N2541" s="34" t="str">
        <f t="shared" si="234"/>
        <v>1/1/9999</v>
      </c>
      <c r="O2541" s="8" t="str">
        <f>IF(ISERROR(VLOOKUP($I2541,Lookup!$H$2:$I$11,2,0)),"",VLOOKUP($I2541,Lookup!$H$2:$I$11,2,0))</f>
        <v/>
      </c>
      <c r="P2541" s="8">
        <f>COUNTIF(J$4:J2541,J2541)</f>
        <v>0</v>
      </c>
      <c r="Q2541" s="8">
        <f>COUNTIF(K$4:K2541,K2541)</f>
        <v>1</v>
      </c>
    </row>
    <row r="2542" spans="1:17" x14ac:dyDescent="0.25">
      <c r="A2542" s="35">
        <f t="shared" si="235"/>
        <v>0</v>
      </c>
      <c r="B2542" s="8">
        <f t="shared" si="236"/>
        <v>0</v>
      </c>
      <c r="C2542" s="8">
        <f t="shared" si="237"/>
        <v>0</v>
      </c>
      <c r="D2542" s="38">
        <f t="shared" si="238"/>
        <v>1</v>
      </c>
      <c r="E2542" s="39">
        <f t="shared" si="239"/>
        <v>0</v>
      </c>
      <c r="M2542" s="8" t="str">
        <f>VLOOKUP(MONTH($J2542),Lookup!$A$2:$B$13,2,0)&amp;" "&amp;YEAR($J2542)</f>
        <v>Jan 1900</v>
      </c>
      <c r="N2542" s="34" t="str">
        <f t="shared" si="234"/>
        <v>1/1/9999</v>
      </c>
      <c r="O2542" s="8" t="str">
        <f>IF(ISERROR(VLOOKUP($I2542,Lookup!$H$2:$I$11,2,0)),"",VLOOKUP($I2542,Lookup!$H$2:$I$11,2,0))</f>
        <v/>
      </c>
      <c r="P2542" s="8">
        <f>COUNTIF(J$4:J2542,J2542)</f>
        <v>0</v>
      </c>
      <c r="Q2542" s="8">
        <f>COUNTIF(K$4:K2542,K2542)</f>
        <v>1</v>
      </c>
    </row>
    <row r="2543" spans="1:17" x14ac:dyDescent="0.25">
      <c r="A2543" s="35">
        <f t="shared" si="235"/>
        <v>0</v>
      </c>
      <c r="B2543" s="8">
        <f t="shared" si="236"/>
        <v>0</v>
      </c>
      <c r="C2543" s="8">
        <f t="shared" si="237"/>
        <v>0</v>
      </c>
      <c r="D2543" s="38">
        <f t="shared" si="238"/>
        <v>1</v>
      </c>
      <c r="E2543" s="39">
        <f t="shared" si="239"/>
        <v>0</v>
      </c>
      <c r="M2543" s="8" t="str">
        <f>VLOOKUP(MONTH($J2543),Lookup!$A$2:$B$13,2,0)&amp;" "&amp;YEAR($J2543)</f>
        <v>Jan 1900</v>
      </c>
      <c r="N2543" s="34" t="str">
        <f t="shared" si="234"/>
        <v>1/1/9999</v>
      </c>
      <c r="O2543" s="8" t="str">
        <f>IF(ISERROR(VLOOKUP($I2543,Lookup!$H$2:$I$11,2,0)),"",VLOOKUP($I2543,Lookup!$H$2:$I$11,2,0))</f>
        <v/>
      </c>
      <c r="P2543" s="8">
        <f>COUNTIF(J$4:J2543,J2543)</f>
        <v>0</v>
      </c>
      <c r="Q2543" s="8">
        <f>COUNTIF(K$4:K2543,K2543)</f>
        <v>1</v>
      </c>
    </row>
    <row r="2544" spans="1:17" x14ac:dyDescent="0.25">
      <c r="A2544" s="35">
        <f t="shared" si="235"/>
        <v>0</v>
      </c>
      <c r="B2544" s="8">
        <f t="shared" si="236"/>
        <v>0</v>
      </c>
      <c r="C2544" s="8">
        <f t="shared" si="237"/>
        <v>0</v>
      </c>
      <c r="D2544" s="38">
        <f t="shared" si="238"/>
        <v>1</v>
      </c>
      <c r="E2544" s="39">
        <f t="shared" si="239"/>
        <v>0</v>
      </c>
      <c r="M2544" s="8" t="str">
        <f>VLOOKUP(MONTH($J2544),Lookup!$A$2:$B$13,2,0)&amp;" "&amp;YEAR($J2544)</f>
        <v>Jan 1900</v>
      </c>
      <c r="N2544" s="34" t="str">
        <f t="shared" si="234"/>
        <v>1/1/9999</v>
      </c>
      <c r="O2544" s="8" t="str">
        <f>IF(ISERROR(VLOOKUP($I2544,Lookup!$H$2:$I$11,2,0)),"",VLOOKUP($I2544,Lookup!$H$2:$I$11,2,0))</f>
        <v/>
      </c>
      <c r="P2544" s="8">
        <f>COUNTIF(J$4:J2544,J2544)</f>
        <v>0</v>
      </c>
      <c r="Q2544" s="8">
        <f>COUNTIF(K$4:K2544,K2544)</f>
        <v>1</v>
      </c>
    </row>
    <row r="2545" spans="1:17" x14ac:dyDescent="0.25">
      <c r="A2545" s="35">
        <f t="shared" si="235"/>
        <v>0</v>
      </c>
      <c r="B2545" s="8">
        <f t="shared" si="236"/>
        <v>0</v>
      </c>
      <c r="C2545" s="8">
        <f t="shared" si="237"/>
        <v>0</v>
      </c>
      <c r="D2545" s="38">
        <f t="shared" si="238"/>
        <v>1</v>
      </c>
      <c r="E2545" s="39">
        <f t="shared" si="239"/>
        <v>0</v>
      </c>
      <c r="M2545" s="8" t="str">
        <f>VLOOKUP(MONTH($J2545),Lookup!$A$2:$B$13,2,0)&amp;" "&amp;YEAR($J2545)</f>
        <v>Jan 1900</v>
      </c>
      <c r="N2545" s="34" t="str">
        <f t="shared" si="234"/>
        <v>1/1/9999</v>
      </c>
      <c r="O2545" s="8" t="str">
        <f>IF(ISERROR(VLOOKUP($I2545,Lookup!$H$2:$I$11,2,0)),"",VLOOKUP($I2545,Lookup!$H$2:$I$11,2,0))</f>
        <v/>
      </c>
      <c r="P2545" s="8">
        <f>COUNTIF(J$4:J2545,J2545)</f>
        <v>0</v>
      </c>
      <c r="Q2545" s="8">
        <f>COUNTIF(K$4:K2545,K2545)</f>
        <v>1</v>
      </c>
    </row>
    <row r="2546" spans="1:17" x14ac:dyDescent="0.25">
      <c r="A2546" s="35">
        <f t="shared" si="235"/>
        <v>0</v>
      </c>
      <c r="B2546" s="8">
        <f t="shared" si="236"/>
        <v>0</v>
      </c>
      <c r="C2546" s="8">
        <f t="shared" si="237"/>
        <v>0</v>
      </c>
      <c r="D2546" s="38">
        <f t="shared" si="238"/>
        <v>1</v>
      </c>
      <c r="E2546" s="39">
        <f t="shared" si="239"/>
        <v>0</v>
      </c>
      <c r="M2546" s="8" t="str">
        <f>VLOOKUP(MONTH($J2546),Lookup!$A$2:$B$13,2,0)&amp;" "&amp;YEAR($J2546)</f>
        <v>Jan 1900</v>
      </c>
      <c r="N2546" s="34" t="str">
        <f t="shared" si="234"/>
        <v>1/1/9999</v>
      </c>
      <c r="O2546" s="8" t="str">
        <f>IF(ISERROR(VLOOKUP($I2546,Lookup!$H$2:$I$11,2,0)),"",VLOOKUP($I2546,Lookup!$H$2:$I$11,2,0))</f>
        <v/>
      </c>
      <c r="P2546" s="8">
        <f>COUNTIF(J$4:J2546,J2546)</f>
        <v>0</v>
      </c>
      <c r="Q2546" s="8">
        <f>COUNTIF(K$4:K2546,K2546)</f>
        <v>1</v>
      </c>
    </row>
    <row r="2547" spans="1:17" x14ac:dyDescent="0.25">
      <c r="A2547" s="35">
        <f t="shared" si="235"/>
        <v>0</v>
      </c>
      <c r="B2547" s="8">
        <f t="shared" si="236"/>
        <v>0</v>
      </c>
      <c r="C2547" s="8">
        <f t="shared" si="237"/>
        <v>0</v>
      </c>
      <c r="D2547" s="38">
        <f t="shared" si="238"/>
        <v>1</v>
      </c>
      <c r="E2547" s="39">
        <f t="shared" si="239"/>
        <v>0</v>
      </c>
      <c r="M2547" s="8" t="str">
        <f>VLOOKUP(MONTH($J2547),Lookup!$A$2:$B$13,2,0)&amp;" "&amp;YEAR($J2547)</f>
        <v>Jan 1900</v>
      </c>
      <c r="N2547" s="34" t="str">
        <f t="shared" si="234"/>
        <v>1/1/9999</v>
      </c>
      <c r="O2547" s="8" t="str">
        <f>IF(ISERROR(VLOOKUP($I2547,Lookup!$H$2:$I$11,2,0)),"",VLOOKUP($I2547,Lookup!$H$2:$I$11,2,0))</f>
        <v/>
      </c>
      <c r="P2547" s="8">
        <f>COUNTIF(J$4:J2547,J2547)</f>
        <v>0</v>
      </c>
      <c r="Q2547" s="8">
        <f>COUNTIF(K$4:K2547,K2547)</f>
        <v>1</v>
      </c>
    </row>
    <row r="2548" spans="1:17" x14ac:dyDescent="0.25">
      <c r="A2548" s="35">
        <f t="shared" si="235"/>
        <v>0</v>
      </c>
      <c r="B2548" s="8">
        <f t="shared" si="236"/>
        <v>0</v>
      </c>
      <c r="C2548" s="8">
        <f t="shared" si="237"/>
        <v>0</v>
      </c>
      <c r="D2548" s="38">
        <f t="shared" si="238"/>
        <v>1</v>
      </c>
      <c r="E2548" s="39">
        <f t="shared" si="239"/>
        <v>0</v>
      </c>
      <c r="M2548" s="8" t="str">
        <f>VLOOKUP(MONTH($J2548),Lookup!$A$2:$B$13,2,0)&amp;" "&amp;YEAR($J2548)</f>
        <v>Jan 1900</v>
      </c>
      <c r="N2548" s="34" t="str">
        <f t="shared" si="234"/>
        <v>1/1/9999</v>
      </c>
      <c r="O2548" s="8" t="str">
        <f>IF(ISERROR(VLOOKUP($I2548,Lookup!$H$2:$I$11,2,0)),"",VLOOKUP($I2548,Lookup!$H$2:$I$11,2,0))</f>
        <v/>
      </c>
      <c r="P2548" s="8">
        <f>COUNTIF(J$4:J2548,J2548)</f>
        <v>0</v>
      </c>
      <c r="Q2548" s="8">
        <f>COUNTIF(K$4:K2548,K2548)</f>
        <v>1</v>
      </c>
    </row>
    <row r="2549" spans="1:17" x14ac:dyDescent="0.25">
      <c r="A2549" s="35">
        <f t="shared" si="235"/>
        <v>0</v>
      </c>
      <c r="B2549" s="8">
        <f t="shared" si="236"/>
        <v>0</v>
      </c>
      <c r="C2549" s="8">
        <f t="shared" si="237"/>
        <v>0</v>
      </c>
      <c r="D2549" s="38">
        <f t="shared" si="238"/>
        <v>1</v>
      </c>
      <c r="E2549" s="39">
        <f t="shared" si="239"/>
        <v>0</v>
      </c>
      <c r="M2549" s="8" t="str">
        <f>VLOOKUP(MONTH($J2549),Lookup!$A$2:$B$13,2,0)&amp;" "&amp;YEAR($J2549)</f>
        <v>Jan 1900</v>
      </c>
      <c r="N2549" s="34" t="str">
        <f t="shared" si="234"/>
        <v>1/1/9999</v>
      </c>
      <c r="O2549" s="8" t="str">
        <f>IF(ISERROR(VLOOKUP($I2549,Lookup!$H$2:$I$11,2,0)),"",VLOOKUP($I2549,Lookup!$H$2:$I$11,2,0))</f>
        <v/>
      </c>
      <c r="P2549" s="8">
        <f>COUNTIF(J$4:J2549,J2549)</f>
        <v>0</v>
      </c>
      <c r="Q2549" s="8">
        <f>COUNTIF(K$4:K2549,K2549)</f>
        <v>1</v>
      </c>
    </row>
    <row r="2550" spans="1:17" x14ac:dyDescent="0.25">
      <c r="A2550" s="35">
        <f t="shared" si="235"/>
        <v>0</v>
      </c>
      <c r="B2550" s="8">
        <f t="shared" si="236"/>
        <v>0</v>
      </c>
      <c r="C2550" s="8">
        <f t="shared" si="237"/>
        <v>0</v>
      </c>
      <c r="D2550" s="38">
        <f t="shared" si="238"/>
        <v>1</v>
      </c>
      <c r="E2550" s="39">
        <f t="shared" si="239"/>
        <v>0</v>
      </c>
      <c r="M2550" s="8" t="str">
        <f>VLOOKUP(MONTH($J2550),Lookup!$A$2:$B$13,2,0)&amp;" "&amp;YEAR($J2550)</f>
        <v>Jan 1900</v>
      </c>
      <c r="N2550" s="34" t="str">
        <f t="shared" si="234"/>
        <v>1/1/9999</v>
      </c>
      <c r="O2550" s="8" t="str">
        <f>IF(ISERROR(VLOOKUP($I2550,Lookup!$H$2:$I$11,2,0)),"",VLOOKUP($I2550,Lookup!$H$2:$I$11,2,0))</f>
        <v/>
      </c>
      <c r="P2550" s="8">
        <f>COUNTIF(J$4:J2550,J2550)</f>
        <v>0</v>
      </c>
      <c r="Q2550" s="8">
        <f>COUNTIF(K$4:K2550,K2550)</f>
        <v>1</v>
      </c>
    </row>
    <row r="2551" spans="1:17" x14ac:dyDescent="0.25">
      <c r="A2551" s="35">
        <f t="shared" si="235"/>
        <v>0</v>
      </c>
      <c r="B2551" s="8">
        <f t="shared" si="236"/>
        <v>0</v>
      </c>
      <c r="C2551" s="8">
        <f t="shared" si="237"/>
        <v>0</v>
      </c>
      <c r="D2551" s="38">
        <f t="shared" si="238"/>
        <v>1</v>
      </c>
      <c r="E2551" s="39">
        <f t="shared" si="239"/>
        <v>0</v>
      </c>
      <c r="M2551" s="8" t="str">
        <f>VLOOKUP(MONTH($J2551),Lookup!$A$2:$B$13,2,0)&amp;" "&amp;YEAR($J2551)</f>
        <v>Jan 1900</v>
      </c>
      <c r="N2551" s="34" t="str">
        <f t="shared" si="234"/>
        <v>1/1/9999</v>
      </c>
      <c r="O2551" s="8" t="str">
        <f>IF(ISERROR(VLOOKUP($I2551,Lookup!$H$2:$I$11,2,0)),"",VLOOKUP($I2551,Lookup!$H$2:$I$11,2,0))</f>
        <v/>
      </c>
      <c r="P2551" s="8">
        <f>COUNTIF(J$4:J2551,J2551)</f>
        <v>0</v>
      </c>
      <c r="Q2551" s="8">
        <f>COUNTIF(K$4:K2551,K2551)</f>
        <v>1</v>
      </c>
    </row>
    <row r="2552" spans="1:17" x14ac:dyDescent="0.25">
      <c r="A2552" s="35">
        <f t="shared" si="235"/>
        <v>0</v>
      </c>
      <c r="B2552" s="8">
        <f t="shared" si="236"/>
        <v>0</v>
      </c>
      <c r="C2552" s="8">
        <f t="shared" si="237"/>
        <v>0</v>
      </c>
      <c r="D2552" s="38">
        <f t="shared" si="238"/>
        <v>1</v>
      </c>
      <c r="E2552" s="39">
        <f t="shared" si="239"/>
        <v>0</v>
      </c>
      <c r="M2552" s="8" t="str">
        <f>VLOOKUP(MONTH($J2552),Lookup!$A$2:$B$13,2,0)&amp;" "&amp;YEAR($J2552)</f>
        <v>Jan 1900</v>
      </c>
      <c r="N2552" s="34" t="str">
        <f t="shared" si="234"/>
        <v>1/1/9999</v>
      </c>
      <c r="O2552" s="8" t="str">
        <f>IF(ISERROR(VLOOKUP($I2552,Lookup!$H$2:$I$11,2,0)),"",VLOOKUP($I2552,Lookup!$H$2:$I$11,2,0))</f>
        <v/>
      </c>
      <c r="P2552" s="8">
        <f>COUNTIF(J$4:J2552,J2552)</f>
        <v>0</v>
      </c>
      <c r="Q2552" s="8">
        <f>COUNTIF(K$4:K2552,K2552)</f>
        <v>1</v>
      </c>
    </row>
    <row r="2553" spans="1:17" x14ac:dyDescent="0.25">
      <c r="A2553" s="35">
        <f t="shared" si="235"/>
        <v>0</v>
      </c>
      <c r="B2553" s="8">
        <f t="shared" si="236"/>
        <v>0</v>
      </c>
      <c r="C2553" s="8">
        <f t="shared" si="237"/>
        <v>0</v>
      </c>
      <c r="D2553" s="38">
        <f t="shared" si="238"/>
        <v>1</v>
      </c>
      <c r="E2553" s="39">
        <f t="shared" si="239"/>
        <v>0</v>
      </c>
      <c r="M2553" s="8" t="str">
        <f>VLOOKUP(MONTH($J2553),Lookup!$A$2:$B$13,2,0)&amp;" "&amp;YEAR($J2553)</f>
        <v>Jan 1900</v>
      </c>
      <c r="N2553" s="34" t="str">
        <f t="shared" si="234"/>
        <v>1/1/9999</v>
      </c>
      <c r="O2553" s="8" t="str">
        <f>IF(ISERROR(VLOOKUP($I2553,Lookup!$H$2:$I$11,2,0)),"",VLOOKUP($I2553,Lookup!$H$2:$I$11,2,0))</f>
        <v/>
      </c>
      <c r="P2553" s="8">
        <f>COUNTIF(J$4:J2553,J2553)</f>
        <v>0</v>
      </c>
      <c r="Q2553" s="8">
        <f>COUNTIF(K$4:K2553,K2553)</f>
        <v>1</v>
      </c>
    </row>
    <row r="2554" spans="1:17" x14ac:dyDescent="0.25">
      <c r="A2554" s="35">
        <f t="shared" si="235"/>
        <v>0</v>
      </c>
      <c r="B2554" s="8">
        <f t="shared" si="236"/>
        <v>0</v>
      </c>
      <c r="C2554" s="8">
        <f t="shared" si="237"/>
        <v>0</v>
      </c>
      <c r="D2554" s="38">
        <f t="shared" si="238"/>
        <v>1</v>
      </c>
      <c r="E2554" s="39">
        <f t="shared" si="239"/>
        <v>0</v>
      </c>
      <c r="M2554" s="8" t="str">
        <f>VLOOKUP(MONTH($J2554),Lookup!$A$2:$B$13,2,0)&amp;" "&amp;YEAR($J2554)</f>
        <v>Jan 1900</v>
      </c>
      <c r="N2554" s="34" t="str">
        <f t="shared" si="234"/>
        <v>1/1/9999</v>
      </c>
      <c r="O2554" s="8" t="str">
        <f>IF(ISERROR(VLOOKUP($I2554,Lookup!$H$2:$I$11,2,0)),"",VLOOKUP($I2554,Lookup!$H$2:$I$11,2,0))</f>
        <v/>
      </c>
      <c r="P2554" s="8">
        <f>COUNTIF(J$4:J2554,J2554)</f>
        <v>0</v>
      </c>
      <c r="Q2554" s="8">
        <f>COUNTIF(K$4:K2554,K2554)</f>
        <v>1</v>
      </c>
    </row>
    <row r="2555" spans="1:17" x14ac:dyDescent="0.25">
      <c r="A2555" s="35">
        <f t="shared" si="235"/>
        <v>0</v>
      </c>
      <c r="B2555" s="8">
        <f t="shared" si="236"/>
        <v>0</v>
      </c>
      <c r="C2555" s="8">
        <f t="shared" si="237"/>
        <v>0</v>
      </c>
      <c r="D2555" s="38">
        <f t="shared" si="238"/>
        <v>1</v>
      </c>
      <c r="E2555" s="39">
        <f t="shared" si="239"/>
        <v>0</v>
      </c>
      <c r="M2555" s="8" t="str">
        <f>VLOOKUP(MONTH($J2555),Lookup!$A$2:$B$13,2,0)&amp;" "&amp;YEAR($J2555)</f>
        <v>Jan 1900</v>
      </c>
      <c r="N2555" s="34" t="str">
        <f t="shared" si="234"/>
        <v>1/1/9999</v>
      </c>
      <c r="O2555" s="8" t="str">
        <f>IF(ISERROR(VLOOKUP($I2555,Lookup!$H$2:$I$11,2,0)),"",VLOOKUP($I2555,Lookup!$H$2:$I$11,2,0))</f>
        <v/>
      </c>
      <c r="P2555" s="8">
        <f>COUNTIF(J$4:J2555,J2555)</f>
        <v>0</v>
      </c>
      <c r="Q2555" s="8">
        <f>COUNTIF(K$4:K2555,K2555)</f>
        <v>1</v>
      </c>
    </row>
    <row r="2556" spans="1:17" x14ac:dyDescent="0.25">
      <c r="A2556" s="35">
        <f t="shared" si="235"/>
        <v>0</v>
      </c>
      <c r="B2556" s="8">
        <f t="shared" si="236"/>
        <v>0</v>
      </c>
      <c r="C2556" s="8">
        <f t="shared" si="237"/>
        <v>0</v>
      </c>
      <c r="D2556" s="38">
        <f t="shared" si="238"/>
        <v>1</v>
      </c>
      <c r="E2556" s="39">
        <f t="shared" si="239"/>
        <v>0</v>
      </c>
      <c r="M2556" s="8" t="str">
        <f>VLOOKUP(MONTH($J2556),Lookup!$A$2:$B$13,2,0)&amp;" "&amp;YEAR($J2556)</f>
        <v>Jan 1900</v>
      </c>
      <c r="N2556" s="34" t="str">
        <f t="shared" si="234"/>
        <v>1/1/9999</v>
      </c>
      <c r="O2556" s="8" t="str">
        <f>IF(ISERROR(VLOOKUP($I2556,Lookup!$H$2:$I$11,2,0)),"",VLOOKUP($I2556,Lookup!$H$2:$I$11,2,0))</f>
        <v/>
      </c>
      <c r="P2556" s="8">
        <f>COUNTIF(J$4:J2556,J2556)</f>
        <v>0</v>
      </c>
      <c r="Q2556" s="8">
        <f>COUNTIF(K$4:K2556,K2556)</f>
        <v>1</v>
      </c>
    </row>
    <row r="2557" spans="1:17" x14ac:dyDescent="0.25">
      <c r="A2557" s="35">
        <f t="shared" si="235"/>
        <v>0</v>
      </c>
      <c r="B2557" s="8">
        <f t="shared" si="236"/>
        <v>0</v>
      </c>
      <c r="C2557" s="8">
        <f t="shared" si="237"/>
        <v>0</v>
      </c>
      <c r="D2557" s="38">
        <f t="shared" si="238"/>
        <v>1</v>
      </c>
      <c r="E2557" s="39">
        <f t="shared" si="239"/>
        <v>0</v>
      </c>
      <c r="M2557" s="8" t="str">
        <f>VLOOKUP(MONTH($J2557),Lookup!$A$2:$B$13,2,0)&amp;" "&amp;YEAR($J2557)</f>
        <v>Jan 1900</v>
      </c>
      <c r="N2557" s="34" t="str">
        <f t="shared" si="234"/>
        <v>1/1/9999</v>
      </c>
      <c r="O2557" s="8" t="str">
        <f>IF(ISERROR(VLOOKUP($I2557,Lookup!$H$2:$I$11,2,0)),"",VLOOKUP($I2557,Lookup!$H$2:$I$11,2,0))</f>
        <v/>
      </c>
      <c r="P2557" s="8">
        <f>COUNTIF(J$4:J2557,J2557)</f>
        <v>0</v>
      </c>
      <c r="Q2557" s="8">
        <f>COUNTIF(K$4:K2557,K2557)</f>
        <v>1</v>
      </c>
    </row>
    <row r="2558" spans="1:17" x14ac:dyDescent="0.25">
      <c r="A2558" s="35">
        <f t="shared" si="235"/>
        <v>0</v>
      </c>
      <c r="B2558" s="8">
        <f t="shared" si="236"/>
        <v>0</v>
      </c>
      <c r="C2558" s="8">
        <f t="shared" si="237"/>
        <v>0</v>
      </c>
      <c r="D2558" s="38">
        <f t="shared" si="238"/>
        <v>1</v>
      </c>
      <c r="E2558" s="39">
        <f t="shared" si="239"/>
        <v>0</v>
      </c>
      <c r="M2558" s="8" t="str">
        <f>VLOOKUP(MONTH($J2558),Lookup!$A$2:$B$13,2,0)&amp;" "&amp;YEAR($J2558)</f>
        <v>Jan 1900</v>
      </c>
      <c r="N2558" s="34" t="str">
        <f t="shared" si="234"/>
        <v>1/1/9999</v>
      </c>
      <c r="O2558" s="8" t="str">
        <f>IF(ISERROR(VLOOKUP($I2558,Lookup!$H$2:$I$11,2,0)),"",VLOOKUP($I2558,Lookup!$H$2:$I$11,2,0))</f>
        <v/>
      </c>
      <c r="P2558" s="8">
        <f>COUNTIF(J$4:J2558,J2558)</f>
        <v>0</v>
      </c>
      <c r="Q2558" s="8">
        <f>COUNTIF(K$4:K2558,K2558)</f>
        <v>1</v>
      </c>
    </row>
    <row r="2559" spans="1:17" x14ac:dyDescent="0.25">
      <c r="A2559" s="35">
        <f t="shared" si="235"/>
        <v>0</v>
      </c>
      <c r="B2559" s="8">
        <f t="shared" si="236"/>
        <v>0</v>
      </c>
      <c r="C2559" s="8">
        <f t="shared" si="237"/>
        <v>0</v>
      </c>
      <c r="D2559" s="38">
        <f t="shared" si="238"/>
        <v>1</v>
      </c>
      <c r="E2559" s="39">
        <f t="shared" si="239"/>
        <v>0</v>
      </c>
      <c r="M2559" s="8" t="str">
        <f>VLOOKUP(MONTH($J2559),Lookup!$A$2:$B$13,2,0)&amp;" "&amp;YEAR($J2559)</f>
        <v>Jan 1900</v>
      </c>
      <c r="N2559" s="34" t="str">
        <f t="shared" si="234"/>
        <v>1/1/9999</v>
      </c>
      <c r="O2559" s="8" t="str">
        <f>IF(ISERROR(VLOOKUP($I2559,Lookup!$H$2:$I$11,2,0)),"",VLOOKUP($I2559,Lookup!$H$2:$I$11,2,0))</f>
        <v/>
      </c>
      <c r="P2559" s="8">
        <f>COUNTIF(J$4:J2559,J2559)</f>
        <v>0</v>
      </c>
      <c r="Q2559" s="8">
        <f>COUNTIF(K$4:K2559,K2559)</f>
        <v>1</v>
      </c>
    </row>
    <row r="2560" spans="1:17" x14ac:dyDescent="0.25">
      <c r="A2560" s="35">
        <f t="shared" si="235"/>
        <v>0</v>
      </c>
      <c r="B2560" s="8">
        <f t="shared" si="236"/>
        <v>0</v>
      </c>
      <c r="C2560" s="8">
        <f t="shared" si="237"/>
        <v>0</v>
      </c>
      <c r="D2560" s="38">
        <f t="shared" si="238"/>
        <v>1</v>
      </c>
      <c r="E2560" s="39">
        <f t="shared" si="239"/>
        <v>0</v>
      </c>
      <c r="M2560" s="8" t="str">
        <f>VLOOKUP(MONTH($J2560),Lookup!$A$2:$B$13,2,0)&amp;" "&amp;YEAR($J2560)</f>
        <v>Jan 1900</v>
      </c>
      <c r="N2560" s="34" t="str">
        <f t="shared" si="234"/>
        <v>1/1/9999</v>
      </c>
      <c r="O2560" s="8" t="str">
        <f>IF(ISERROR(VLOOKUP($I2560,Lookup!$H$2:$I$11,2,0)),"",VLOOKUP($I2560,Lookup!$H$2:$I$11,2,0))</f>
        <v/>
      </c>
      <c r="P2560" s="8">
        <f>COUNTIF(J$4:J2560,J2560)</f>
        <v>0</v>
      </c>
      <c r="Q2560" s="8">
        <f>COUNTIF(K$4:K2560,K2560)</f>
        <v>1</v>
      </c>
    </row>
    <row r="2561" spans="1:17" x14ac:dyDescent="0.25">
      <c r="A2561" s="35">
        <f t="shared" si="235"/>
        <v>0</v>
      </c>
      <c r="B2561" s="8">
        <f t="shared" si="236"/>
        <v>0</v>
      </c>
      <c r="C2561" s="8">
        <f t="shared" si="237"/>
        <v>0</v>
      </c>
      <c r="D2561" s="38">
        <f t="shared" si="238"/>
        <v>1</v>
      </c>
      <c r="E2561" s="39">
        <f t="shared" si="239"/>
        <v>0</v>
      </c>
      <c r="M2561" s="8" t="str">
        <f>VLOOKUP(MONTH($J2561),Lookup!$A$2:$B$13,2,0)&amp;" "&amp;YEAR($J2561)</f>
        <v>Jan 1900</v>
      </c>
      <c r="N2561" s="34" t="str">
        <f t="shared" si="234"/>
        <v>1/1/9999</v>
      </c>
      <c r="O2561" s="8" t="str">
        <f>IF(ISERROR(VLOOKUP($I2561,Lookup!$H$2:$I$11,2,0)),"",VLOOKUP($I2561,Lookup!$H$2:$I$11,2,0))</f>
        <v/>
      </c>
      <c r="P2561" s="8">
        <f>COUNTIF(J$4:J2561,J2561)</f>
        <v>0</v>
      </c>
      <c r="Q2561" s="8">
        <f>COUNTIF(K$4:K2561,K2561)</f>
        <v>1</v>
      </c>
    </row>
    <row r="2562" spans="1:17" x14ac:dyDescent="0.25">
      <c r="A2562" s="35">
        <f t="shared" si="235"/>
        <v>0</v>
      </c>
      <c r="B2562" s="8">
        <f t="shared" si="236"/>
        <v>0</v>
      </c>
      <c r="C2562" s="8">
        <f t="shared" si="237"/>
        <v>0</v>
      </c>
      <c r="D2562" s="38">
        <f t="shared" si="238"/>
        <v>1</v>
      </c>
      <c r="E2562" s="39">
        <f t="shared" si="239"/>
        <v>0</v>
      </c>
      <c r="M2562" s="8" t="str">
        <f>VLOOKUP(MONTH($J2562),Lookup!$A$2:$B$13,2,0)&amp;" "&amp;YEAR($J2562)</f>
        <v>Jan 1900</v>
      </c>
      <c r="N2562" s="34" t="str">
        <f t="shared" si="234"/>
        <v>1/1/9999</v>
      </c>
      <c r="O2562" s="8" t="str">
        <f>IF(ISERROR(VLOOKUP($I2562,Lookup!$H$2:$I$11,2,0)),"",VLOOKUP($I2562,Lookup!$H$2:$I$11,2,0))</f>
        <v/>
      </c>
      <c r="P2562" s="8">
        <f>COUNTIF(J$4:J2562,J2562)</f>
        <v>0</v>
      </c>
      <c r="Q2562" s="8">
        <f>COUNTIF(K$4:K2562,K2562)</f>
        <v>1</v>
      </c>
    </row>
    <row r="2563" spans="1:17" x14ac:dyDescent="0.25">
      <c r="A2563" s="35">
        <f t="shared" si="235"/>
        <v>0</v>
      </c>
      <c r="B2563" s="8">
        <f t="shared" si="236"/>
        <v>0</v>
      </c>
      <c r="C2563" s="8">
        <f t="shared" si="237"/>
        <v>0</v>
      </c>
      <c r="D2563" s="38">
        <f t="shared" si="238"/>
        <v>1</v>
      </c>
      <c r="E2563" s="39">
        <f t="shared" si="239"/>
        <v>0</v>
      </c>
      <c r="M2563" s="8" t="str">
        <f>VLOOKUP(MONTH($J2563),Lookup!$A$2:$B$13,2,0)&amp;" "&amp;YEAR($J2563)</f>
        <v>Jan 1900</v>
      </c>
      <c r="N2563" s="34" t="str">
        <f t="shared" si="234"/>
        <v>1/1/9999</v>
      </c>
      <c r="O2563" s="8" t="str">
        <f>IF(ISERROR(VLOOKUP($I2563,Lookup!$H$2:$I$11,2,0)),"",VLOOKUP($I2563,Lookup!$H$2:$I$11,2,0))</f>
        <v/>
      </c>
      <c r="P2563" s="8">
        <f>COUNTIF(J$4:J2563,J2563)</f>
        <v>0</v>
      </c>
      <c r="Q2563" s="8">
        <f>COUNTIF(K$4:K2563,K2563)</f>
        <v>1</v>
      </c>
    </row>
    <row r="2564" spans="1:17" x14ac:dyDescent="0.25">
      <c r="A2564" s="35">
        <f t="shared" si="235"/>
        <v>0</v>
      </c>
      <c r="B2564" s="8">
        <f t="shared" si="236"/>
        <v>0</v>
      </c>
      <c r="C2564" s="8">
        <f t="shared" si="237"/>
        <v>0</v>
      </c>
      <c r="D2564" s="38">
        <f t="shared" si="238"/>
        <v>1</v>
      </c>
      <c r="E2564" s="39">
        <f t="shared" si="239"/>
        <v>0</v>
      </c>
      <c r="M2564" s="8" t="str">
        <f>VLOOKUP(MONTH($J2564),Lookup!$A$2:$B$13,2,0)&amp;" "&amp;YEAR($J2564)</f>
        <v>Jan 1900</v>
      </c>
      <c r="N2564" s="34" t="str">
        <f t="shared" ref="N2564:N2627" si="240">IF(ISBLANK($J2564),"1/1/9999",J2564)</f>
        <v>1/1/9999</v>
      </c>
      <c r="O2564" s="8" t="str">
        <f>IF(ISERROR(VLOOKUP($I2564,Lookup!$H$2:$I$11,2,0)),"",VLOOKUP($I2564,Lookup!$H$2:$I$11,2,0))</f>
        <v/>
      </c>
      <c r="P2564" s="8">
        <f>COUNTIF(J$4:J2564,J2564)</f>
        <v>0</v>
      </c>
      <c r="Q2564" s="8">
        <f>COUNTIF(K$4:K2564,K2564)</f>
        <v>1</v>
      </c>
    </row>
    <row r="2565" spans="1:17" x14ac:dyDescent="0.25">
      <c r="A2565" s="35">
        <f t="shared" ref="A2565:A2628" si="241">K2565</f>
        <v>0</v>
      </c>
      <c r="B2565" s="8">
        <f t="shared" ref="B2565:B2628" si="242">J2565</f>
        <v>0</v>
      </c>
      <c r="C2565" s="8">
        <f t="shared" ref="C2565:C2628" si="243">L2565</f>
        <v>0</v>
      </c>
      <c r="D2565" s="38">
        <f t="shared" ref="D2565:D2628" si="244">SUM(A2565:C2565)+SUM(O2565:Q2565)</f>
        <v>1</v>
      </c>
      <c r="E2565" s="39">
        <f t="shared" ref="E2565:E2628" si="245">IF($D2565="","",COUNTIFS($F$4:$F$5000,$F2565,$D$4:$D$5000,"&gt;"&amp;$D2565))</f>
        <v>0</v>
      </c>
      <c r="M2565" s="8" t="str">
        <f>VLOOKUP(MONTH($J2565),Lookup!$A$2:$B$13,2,0)&amp;" "&amp;YEAR($J2565)</f>
        <v>Jan 1900</v>
      </c>
      <c r="N2565" s="34" t="str">
        <f t="shared" si="240"/>
        <v>1/1/9999</v>
      </c>
      <c r="O2565" s="8" t="str">
        <f>IF(ISERROR(VLOOKUP($I2565,Lookup!$H$2:$I$11,2,0)),"",VLOOKUP($I2565,Lookup!$H$2:$I$11,2,0))</f>
        <v/>
      </c>
      <c r="P2565" s="8">
        <f>COUNTIF(J$4:J2565,J2565)</f>
        <v>0</v>
      </c>
      <c r="Q2565" s="8">
        <f>COUNTIF(K$4:K2565,K2565)</f>
        <v>1</v>
      </c>
    </row>
    <row r="2566" spans="1:17" x14ac:dyDescent="0.25">
      <c r="A2566" s="35">
        <f t="shared" si="241"/>
        <v>0</v>
      </c>
      <c r="B2566" s="8">
        <f t="shared" si="242"/>
        <v>0</v>
      </c>
      <c r="C2566" s="8">
        <f t="shared" si="243"/>
        <v>0</v>
      </c>
      <c r="D2566" s="38">
        <f t="shared" si="244"/>
        <v>1</v>
      </c>
      <c r="E2566" s="39">
        <f t="shared" si="245"/>
        <v>0</v>
      </c>
      <c r="M2566" s="8" t="str">
        <f>VLOOKUP(MONTH($J2566),Lookup!$A$2:$B$13,2,0)&amp;" "&amp;YEAR($J2566)</f>
        <v>Jan 1900</v>
      </c>
      <c r="N2566" s="34" t="str">
        <f t="shared" si="240"/>
        <v>1/1/9999</v>
      </c>
      <c r="O2566" s="8" t="str">
        <f>IF(ISERROR(VLOOKUP($I2566,Lookup!$H$2:$I$11,2,0)),"",VLOOKUP($I2566,Lookup!$H$2:$I$11,2,0))</f>
        <v/>
      </c>
      <c r="P2566" s="8">
        <f>COUNTIF(J$4:J2566,J2566)</f>
        <v>0</v>
      </c>
      <c r="Q2566" s="8">
        <f>COUNTIF(K$4:K2566,K2566)</f>
        <v>1</v>
      </c>
    </row>
    <row r="2567" spans="1:17" x14ac:dyDescent="0.25">
      <c r="A2567" s="35">
        <f t="shared" si="241"/>
        <v>0</v>
      </c>
      <c r="B2567" s="8">
        <f t="shared" si="242"/>
        <v>0</v>
      </c>
      <c r="C2567" s="8">
        <f t="shared" si="243"/>
        <v>0</v>
      </c>
      <c r="D2567" s="38">
        <f t="shared" si="244"/>
        <v>1</v>
      </c>
      <c r="E2567" s="39">
        <f t="shared" si="245"/>
        <v>0</v>
      </c>
      <c r="M2567" s="8" t="str">
        <f>VLOOKUP(MONTH($J2567),Lookup!$A$2:$B$13,2,0)&amp;" "&amp;YEAR($J2567)</f>
        <v>Jan 1900</v>
      </c>
      <c r="N2567" s="34" t="str">
        <f t="shared" si="240"/>
        <v>1/1/9999</v>
      </c>
      <c r="O2567" s="8" t="str">
        <f>IF(ISERROR(VLOOKUP($I2567,Lookup!$H$2:$I$11,2,0)),"",VLOOKUP($I2567,Lookup!$H$2:$I$11,2,0))</f>
        <v/>
      </c>
      <c r="P2567" s="8">
        <f>COUNTIF(J$4:J2567,J2567)</f>
        <v>0</v>
      </c>
      <c r="Q2567" s="8">
        <f>COUNTIF(K$4:K2567,K2567)</f>
        <v>1</v>
      </c>
    </row>
    <row r="2568" spans="1:17" x14ac:dyDescent="0.25">
      <c r="A2568" s="35">
        <f t="shared" si="241"/>
        <v>0</v>
      </c>
      <c r="B2568" s="8">
        <f t="shared" si="242"/>
        <v>0</v>
      </c>
      <c r="C2568" s="8">
        <f t="shared" si="243"/>
        <v>0</v>
      </c>
      <c r="D2568" s="38">
        <f t="shared" si="244"/>
        <v>1</v>
      </c>
      <c r="E2568" s="39">
        <f t="shared" si="245"/>
        <v>0</v>
      </c>
      <c r="M2568" s="8" t="str">
        <f>VLOOKUP(MONTH($J2568),Lookup!$A$2:$B$13,2,0)&amp;" "&amp;YEAR($J2568)</f>
        <v>Jan 1900</v>
      </c>
      <c r="N2568" s="34" t="str">
        <f t="shared" si="240"/>
        <v>1/1/9999</v>
      </c>
      <c r="O2568" s="8" t="str">
        <f>IF(ISERROR(VLOOKUP($I2568,Lookup!$H$2:$I$11,2,0)),"",VLOOKUP($I2568,Lookup!$H$2:$I$11,2,0))</f>
        <v/>
      </c>
      <c r="P2568" s="8">
        <f>COUNTIF(J$4:J2568,J2568)</f>
        <v>0</v>
      </c>
      <c r="Q2568" s="8">
        <f>COUNTIF(K$4:K2568,K2568)</f>
        <v>1</v>
      </c>
    </row>
    <row r="2569" spans="1:17" x14ac:dyDescent="0.25">
      <c r="A2569" s="35">
        <f t="shared" si="241"/>
        <v>0</v>
      </c>
      <c r="B2569" s="8">
        <f t="shared" si="242"/>
        <v>0</v>
      </c>
      <c r="C2569" s="8">
        <f t="shared" si="243"/>
        <v>0</v>
      </c>
      <c r="D2569" s="38">
        <f t="shared" si="244"/>
        <v>1</v>
      </c>
      <c r="E2569" s="39">
        <f t="shared" si="245"/>
        <v>0</v>
      </c>
      <c r="M2569" s="8" t="str">
        <f>VLOOKUP(MONTH($J2569),Lookup!$A$2:$B$13,2,0)&amp;" "&amp;YEAR($J2569)</f>
        <v>Jan 1900</v>
      </c>
      <c r="N2569" s="34" t="str">
        <f t="shared" si="240"/>
        <v>1/1/9999</v>
      </c>
      <c r="O2569" s="8" t="str">
        <f>IF(ISERROR(VLOOKUP($I2569,Lookup!$H$2:$I$11,2,0)),"",VLOOKUP($I2569,Lookup!$H$2:$I$11,2,0))</f>
        <v/>
      </c>
      <c r="P2569" s="8">
        <f>COUNTIF(J$4:J2569,J2569)</f>
        <v>0</v>
      </c>
      <c r="Q2569" s="8">
        <f>COUNTIF(K$4:K2569,K2569)</f>
        <v>1</v>
      </c>
    </row>
    <row r="2570" spans="1:17" x14ac:dyDescent="0.25">
      <c r="A2570" s="35">
        <f t="shared" si="241"/>
        <v>0</v>
      </c>
      <c r="B2570" s="8">
        <f t="shared" si="242"/>
        <v>0</v>
      </c>
      <c r="C2570" s="8">
        <f t="shared" si="243"/>
        <v>0</v>
      </c>
      <c r="D2570" s="38">
        <f t="shared" si="244"/>
        <v>1</v>
      </c>
      <c r="E2570" s="39">
        <f t="shared" si="245"/>
        <v>0</v>
      </c>
      <c r="M2570" s="8" t="str">
        <f>VLOOKUP(MONTH($J2570),Lookup!$A$2:$B$13,2,0)&amp;" "&amp;YEAR($J2570)</f>
        <v>Jan 1900</v>
      </c>
      <c r="N2570" s="34" t="str">
        <f t="shared" si="240"/>
        <v>1/1/9999</v>
      </c>
      <c r="O2570" s="8" t="str">
        <f>IF(ISERROR(VLOOKUP($I2570,Lookup!$H$2:$I$11,2,0)),"",VLOOKUP($I2570,Lookup!$H$2:$I$11,2,0))</f>
        <v/>
      </c>
      <c r="P2570" s="8">
        <f>COUNTIF(J$4:J2570,J2570)</f>
        <v>0</v>
      </c>
      <c r="Q2570" s="8">
        <f>COUNTIF(K$4:K2570,K2570)</f>
        <v>1</v>
      </c>
    </row>
    <row r="2571" spans="1:17" x14ac:dyDescent="0.25">
      <c r="A2571" s="35">
        <f t="shared" si="241"/>
        <v>0</v>
      </c>
      <c r="B2571" s="8">
        <f t="shared" si="242"/>
        <v>0</v>
      </c>
      <c r="C2571" s="8">
        <f t="shared" si="243"/>
        <v>0</v>
      </c>
      <c r="D2571" s="38">
        <f t="shared" si="244"/>
        <v>1</v>
      </c>
      <c r="E2571" s="39">
        <f t="shared" si="245"/>
        <v>0</v>
      </c>
      <c r="M2571" s="8" t="str">
        <f>VLOOKUP(MONTH($J2571),Lookup!$A$2:$B$13,2,0)&amp;" "&amp;YEAR($J2571)</f>
        <v>Jan 1900</v>
      </c>
      <c r="N2571" s="34" t="str">
        <f t="shared" si="240"/>
        <v>1/1/9999</v>
      </c>
      <c r="O2571" s="8" t="str">
        <f>IF(ISERROR(VLOOKUP($I2571,Lookup!$H$2:$I$11,2,0)),"",VLOOKUP($I2571,Lookup!$H$2:$I$11,2,0))</f>
        <v/>
      </c>
      <c r="P2571" s="8">
        <f>COUNTIF(J$4:J2571,J2571)</f>
        <v>0</v>
      </c>
      <c r="Q2571" s="8">
        <f>COUNTIF(K$4:K2571,K2571)</f>
        <v>1</v>
      </c>
    </row>
    <row r="2572" spans="1:17" x14ac:dyDescent="0.25">
      <c r="A2572" s="35">
        <f t="shared" si="241"/>
        <v>0</v>
      </c>
      <c r="B2572" s="8">
        <f t="shared" si="242"/>
        <v>0</v>
      </c>
      <c r="C2572" s="8">
        <f t="shared" si="243"/>
        <v>0</v>
      </c>
      <c r="D2572" s="38">
        <f t="shared" si="244"/>
        <v>1</v>
      </c>
      <c r="E2572" s="39">
        <f t="shared" si="245"/>
        <v>0</v>
      </c>
      <c r="M2572" s="8" t="str">
        <f>VLOOKUP(MONTH($J2572),Lookup!$A$2:$B$13,2,0)&amp;" "&amp;YEAR($J2572)</f>
        <v>Jan 1900</v>
      </c>
      <c r="N2572" s="34" t="str">
        <f t="shared" si="240"/>
        <v>1/1/9999</v>
      </c>
      <c r="O2572" s="8" t="str">
        <f>IF(ISERROR(VLOOKUP($I2572,Lookup!$H$2:$I$11,2,0)),"",VLOOKUP($I2572,Lookup!$H$2:$I$11,2,0))</f>
        <v/>
      </c>
      <c r="P2572" s="8">
        <f>COUNTIF(J$4:J2572,J2572)</f>
        <v>0</v>
      </c>
      <c r="Q2572" s="8">
        <f>COUNTIF(K$4:K2572,K2572)</f>
        <v>1</v>
      </c>
    </row>
    <row r="2573" spans="1:17" x14ac:dyDescent="0.25">
      <c r="A2573" s="35">
        <f t="shared" si="241"/>
        <v>0</v>
      </c>
      <c r="B2573" s="8">
        <f t="shared" si="242"/>
        <v>0</v>
      </c>
      <c r="C2573" s="8">
        <f t="shared" si="243"/>
        <v>0</v>
      </c>
      <c r="D2573" s="38">
        <f t="shared" si="244"/>
        <v>1</v>
      </c>
      <c r="E2573" s="39">
        <f t="shared" si="245"/>
        <v>0</v>
      </c>
      <c r="M2573" s="8" t="str">
        <f>VLOOKUP(MONTH($J2573),Lookup!$A$2:$B$13,2,0)&amp;" "&amp;YEAR($J2573)</f>
        <v>Jan 1900</v>
      </c>
      <c r="N2573" s="34" t="str">
        <f t="shared" si="240"/>
        <v>1/1/9999</v>
      </c>
      <c r="O2573" s="8" t="str">
        <f>IF(ISERROR(VLOOKUP($I2573,Lookup!$H$2:$I$11,2,0)),"",VLOOKUP($I2573,Lookup!$H$2:$I$11,2,0))</f>
        <v/>
      </c>
      <c r="P2573" s="8">
        <f>COUNTIF(J$4:J2573,J2573)</f>
        <v>0</v>
      </c>
      <c r="Q2573" s="8">
        <f>COUNTIF(K$4:K2573,K2573)</f>
        <v>1</v>
      </c>
    </row>
    <row r="2574" spans="1:17" x14ac:dyDescent="0.25">
      <c r="A2574" s="35">
        <f t="shared" si="241"/>
        <v>0</v>
      </c>
      <c r="B2574" s="8">
        <f t="shared" si="242"/>
        <v>0</v>
      </c>
      <c r="C2574" s="8">
        <f t="shared" si="243"/>
        <v>0</v>
      </c>
      <c r="D2574" s="38">
        <f t="shared" si="244"/>
        <v>1</v>
      </c>
      <c r="E2574" s="39">
        <f t="shared" si="245"/>
        <v>0</v>
      </c>
      <c r="M2574" s="8" t="str">
        <f>VLOOKUP(MONTH($J2574),Lookup!$A$2:$B$13,2,0)&amp;" "&amp;YEAR($J2574)</f>
        <v>Jan 1900</v>
      </c>
      <c r="N2574" s="34" t="str">
        <f t="shared" si="240"/>
        <v>1/1/9999</v>
      </c>
      <c r="O2574" s="8" t="str">
        <f>IF(ISERROR(VLOOKUP($I2574,Lookup!$H$2:$I$11,2,0)),"",VLOOKUP($I2574,Lookup!$H$2:$I$11,2,0))</f>
        <v/>
      </c>
      <c r="P2574" s="8">
        <f>COUNTIF(J$4:J2574,J2574)</f>
        <v>0</v>
      </c>
      <c r="Q2574" s="8">
        <f>COUNTIF(K$4:K2574,K2574)</f>
        <v>1</v>
      </c>
    </row>
    <row r="2575" spans="1:17" x14ac:dyDescent="0.25">
      <c r="A2575" s="35">
        <f t="shared" si="241"/>
        <v>0</v>
      </c>
      <c r="B2575" s="8">
        <f t="shared" si="242"/>
        <v>0</v>
      </c>
      <c r="C2575" s="8">
        <f t="shared" si="243"/>
        <v>0</v>
      </c>
      <c r="D2575" s="38">
        <f t="shared" si="244"/>
        <v>1</v>
      </c>
      <c r="E2575" s="39">
        <f t="shared" si="245"/>
        <v>0</v>
      </c>
      <c r="M2575" s="8" t="str">
        <f>VLOOKUP(MONTH($J2575),Lookup!$A$2:$B$13,2,0)&amp;" "&amp;YEAR($J2575)</f>
        <v>Jan 1900</v>
      </c>
      <c r="N2575" s="34" t="str">
        <f t="shared" si="240"/>
        <v>1/1/9999</v>
      </c>
      <c r="O2575" s="8" t="str">
        <f>IF(ISERROR(VLOOKUP($I2575,Lookup!$H$2:$I$11,2,0)),"",VLOOKUP($I2575,Lookup!$H$2:$I$11,2,0))</f>
        <v/>
      </c>
      <c r="P2575" s="8">
        <f>COUNTIF(J$4:J2575,J2575)</f>
        <v>0</v>
      </c>
      <c r="Q2575" s="8">
        <f>COUNTIF(K$4:K2575,K2575)</f>
        <v>1</v>
      </c>
    </row>
    <row r="2576" spans="1:17" x14ac:dyDescent="0.25">
      <c r="A2576" s="35">
        <f t="shared" si="241"/>
        <v>0</v>
      </c>
      <c r="B2576" s="8">
        <f t="shared" si="242"/>
        <v>0</v>
      </c>
      <c r="C2576" s="8">
        <f t="shared" si="243"/>
        <v>0</v>
      </c>
      <c r="D2576" s="38">
        <f t="shared" si="244"/>
        <v>1</v>
      </c>
      <c r="E2576" s="39">
        <f t="shared" si="245"/>
        <v>0</v>
      </c>
      <c r="M2576" s="8" t="str">
        <f>VLOOKUP(MONTH($J2576),Lookup!$A$2:$B$13,2,0)&amp;" "&amp;YEAR($J2576)</f>
        <v>Jan 1900</v>
      </c>
      <c r="N2576" s="34" t="str">
        <f t="shared" si="240"/>
        <v>1/1/9999</v>
      </c>
      <c r="O2576" s="8" t="str">
        <f>IF(ISERROR(VLOOKUP($I2576,Lookup!$H$2:$I$11,2,0)),"",VLOOKUP($I2576,Lookup!$H$2:$I$11,2,0))</f>
        <v/>
      </c>
      <c r="P2576" s="8">
        <f>COUNTIF(J$4:J2576,J2576)</f>
        <v>0</v>
      </c>
      <c r="Q2576" s="8">
        <f>COUNTIF(K$4:K2576,K2576)</f>
        <v>1</v>
      </c>
    </row>
    <row r="2577" spans="1:17" x14ac:dyDescent="0.25">
      <c r="A2577" s="35">
        <f t="shared" si="241"/>
        <v>0</v>
      </c>
      <c r="B2577" s="8">
        <f t="shared" si="242"/>
        <v>0</v>
      </c>
      <c r="C2577" s="8">
        <f t="shared" si="243"/>
        <v>0</v>
      </c>
      <c r="D2577" s="38">
        <f t="shared" si="244"/>
        <v>1</v>
      </c>
      <c r="E2577" s="39">
        <f t="shared" si="245"/>
        <v>0</v>
      </c>
      <c r="M2577" s="8" t="str">
        <f>VLOOKUP(MONTH($J2577),Lookup!$A$2:$B$13,2,0)&amp;" "&amp;YEAR($J2577)</f>
        <v>Jan 1900</v>
      </c>
      <c r="N2577" s="34" t="str">
        <f t="shared" si="240"/>
        <v>1/1/9999</v>
      </c>
      <c r="O2577" s="8" t="str">
        <f>IF(ISERROR(VLOOKUP($I2577,Lookup!$H$2:$I$11,2,0)),"",VLOOKUP($I2577,Lookup!$H$2:$I$11,2,0))</f>
        <v/>
      </c>
      <c r="P2577" s="8">
        <f>COUNTIF(J$4:J2577,J2577)</f>
        <v>0</v>
      </c>
      <c r="Q2577" s="8">
        <f>COUNTIF(K$4:K2577,K2577)</f>
        <v>1</v>
      </c>
    </row>
    <row r="2578" spans="1:17" x14ac:dyDescent="0.25">
      <c r="A2578" s="35">
        <f t="shared" si="241"/>
        <v>0</v>
      </c>
      <c r="B2578" s="8">
        <f t="shared" si="242"/>
        <v>0</v>
      </c>
      <c r="C2578" s="8">
        <f t="shared" si="243"/>
        <v>0</v>
      </c>
      <c r="D2578" s="38">
        <f t="shared" si="244"/>
        <v>1</v>
      </c>
      <c r="E2578" s="39">
        <f t="shared" si="245"/>
        <v>0</v>
      </c>
      <c r="M2578" s="8" t="str">
        <f>VLOOKUP(MONTH($J2578),Lookup!$A$2:$B$13,2,0)&amp;" "&amp;YEAR($J2578)</f>
        <v>Jan 1900</v>
      </c>
      <c r="N2578" s="34" t="str">
        <f t="shared" si="240"/>
        <v>1/1/9999</v>
      </c>
      <c r="O2578" s="8" t="str">
        <f>IF(ISERROR(VLOOKUP($I2578,Lookup!$H$2:$I$11,2,0)),"",VLOOKUP($I2578,Lookup!$H$2:$I$11,2,0))</f>
        <v/>
      </c>
      <c r="P2578" s="8">
        <f>COUNTIF(J$4:J2578,J2578)</f>
        <v>0</v>
      </c>
      <c r="Q2578" s="8">
        <f>COUNTIF(K$4:K2578,K2578)</f>
        <v>1</v>
      </c>
    </row>
    <row r="2579" spans="1:17" x14ac:dyDescent="0.25">
      <c r="A2579" s="35">
        <f t="shared" si="241"/>
        <v>0</v>
      </c>
      <c r="B2579" s="8">
        <f t="shared" si="242"/>
        <v>0</v>
      </c>
      <c r="C2579" s="8">
        <f t="shared" si="243"/>
        <v>0</v>
      </c>
      <c r="D2579" s="38">
        <f t="shared" si="244"/>
        <v>1</v>
      </c>
      <c r="E2579" s="39">
        <f t="shared" si="245"/>
        <v>0</v>
      </c>
      <c r="M2579" s="8" t="str">
        <f>VLOOKUP(MONTH($J2579),Lookup!$A$2:$B$13,2,0)&amp;" "&amp;YEAR($J2579)</f>
        <v>Jan 1900</v>
      </c>
      <c r="N2579" s="34" t="str">
        <f t="shared" si="240"/>
        <v>1/1/9999</v>
      </c>
      <c r="O2579" s="8" t="str">
        <f>IF(ISERROR(VLOOKUP($I2579,Lookup!$H$2:$I$11,2,0)),"",VLOOKUP($I2579,Lookup!$H$2:$I$11,2,0))</f>
        <v/>
      </c>
      <c r="P2579" s="8">
        <f>COUNTIF(J$4:J2579,J2579)</f>
        <v>0</v>
      </c>
      <c r="Q2579" s="8">
        <f>COUNTIF(K$4:K2579,K2579)</f>
        <v>1</v>
      </c>
    </row>
    <row r="2580" spans="1:17" x14ac:dyDescent="0.25">
      <c r="A2580" s="35">
        <f t="shared" si="241"/>
        <v>0</v>
      </c>
      <c r="B2580" s="8">
        <f t="shared" si="242"/>
        <v>0</v>
      </c>
      <c r="C2580" s="8">
        <f t="shared" si="243"/>
        <v>0</v>
      </c>
      <c r="D2580" s="38">
        <f t="shared" si="244"/>
        <v>1</v>
      </c>
      <c r="E2580" s="39">
        <f t="shared" si="245"/>
        <v>0</v>
      </c>
      <c r="M2580" s="8" t="str">
        <f>VLOOKUP(MONTH($J2580),Lookup!$A$2:$B$13,2,0)&amp;" "&amp;YEAR($J2580)</f>
        <v>Jan 1900</v>
      </c>
      <c r="N2580" s="34" t="str">
        <f t="shared" si="240"/>
        <v>1/1/9999</v>
      </c>
      <c r="O2580" s="8" t="str">
        <f>IF(ISERROR(VLOOKUP($I2580,Lookup!$H$2:$I$11,2,0)),"",VLOOKUP($I2580,Lookup!$H$2:$I$11,2,0))</f>
        <v/>
      </c>
      <c r="P2580" s="8">
        <f>COUNTIF(J$4:J2580,J2580)</f>
        <v>0</v>
      </c>
      <c r="Q2580" s="8">
        <f>COUNTIF(K$4:K2580,K2580)</f>
        <v>1</v>
      </c>
    </row>
    <row r="2581" spans="1:17" x14ac:dyDescent="0.25">
      <c r="A2581" s="35">
        <f t="shared" si="241"/>
        <v>0</v>
      </c>
      <c r="B2581" s="8">
        <f t="shared" si="242"/>
        <v>0</v>
      </c>
      <c r="C2581" s="8">
        <f t="shared" si="243"/>
        <v>0</v>
      </c>
      <c r="D2581" s="38">
        <f t="shared" si="244"/>
        <v>1</v>
      </c>
      <c r="E2581" s="39">
        <f t="shared" si="245"/>
        <v>0</v>
      </c>
      <c r="M2581" s="8" t="str">
        <f>VLOOKUP(MONTH($J2581),Lookup!$A$2:$B$13,2,0)&amp;" "&amp;YEAR($J2581)</f>
        <v>Jan 1900</v>
      </c>
      <c r="N2581" s="34" t="str">
        <f t="shared" si="240"/>
        <v>1/1/9999</v>
      </c>
      <c r="O2581" s="8" t="str">
        <f>IF(ISERROR(VLOOKUP($I2581,Lookup!$H$2:$I$11,2,0)),"",VLOOKUP($I2581,Lookup!$H$2:$I$11,2,0))</f>
        <v/>
      </c>
      <c r="P2581" s="8">
        <f>COUNTIF(J$4:J2581,J2581)</f>
        <v>0</v>
      </c>
      <c r="Q2581" s="8">
        <f>COUNTIF(K$4:K2581,K2581)</f>
        <v>1</v>
      </c>
    </row>
    <row r="2582" spans="1:17" x14ac:dyDescent="0.25">
      <c r="A2582" s="35">
        <f t="shared" si="241"/>
        <v>0</v>
      </c>
      <c r="B2582" s="8">
        <f t="shared" si="242"/>
        <v>0</v>
      </c>
      <c r="C2582" s="8">
        <f t="shared" si="243"/>
        <v>0</v>
      </c>
      <c r="D2582" s="38">
        <f t="shared" si="244"/>
        <v>1</v>
      </c>
      <c r="E2582" s="39">
        <f t="shared" si="245"/>
        <v>0</v>
      </c>
      <c r="M2582" s="8" t="str">
        <f>VLOOKUP(MONTH($J2582),Lookup!$A$2:$B$13,2,0)&amp;" "&amp;YEAR($J2582)</f>
        <v>Jan 1900</v>
      </c>
      <c r="N2582" s="34" t="str">
        <f t="shared" si="240"/>
        <v>1/1/9999</v>
      </c>
      <c r="O2582" s="8" t="str">
        <f>IF(ISERROR(VLOOKUP($I2582,Lookup!$H$2:$I$11,2,0)),"",VLOOKUP($I2582,Lookup!$H$2:$I$11,2,0))</f>
        <v/>
      </c>
      <c r="P2582" s="8">
        <f>COUNTIF(J$4:J2582,J2582)</f>
        <v>0</v>
      </c>
      <c r="Q2582" s="8">
        <f>COUNTIF(K$4:K2582,K2582)</f>
        <v>1</v>
      </c>
    </row>
    <row r="2583" spans="1:17" x14ac:dyDescent="0.25">
      <c r="A2583" s="35">
        <f t="shared" si="241"/>
        <v>0</v>
      </c>
      <c r="B2583" s="8">
        <f t="shared" si="242"/>
        <v>0</v>
      </c>
      <c r="C2583" s="8">
        <f t="shared" si="243"/>
        <v>0</v>
      </c>
      <c r="D2583" s="38">
        <f t="shared" si="244"/>
        <v>1</v>
      </c>
      <c r="E2583" s="39">
        <f t="shared" si="245"/>
        <v>0</v>
      </c>
      <c r="M2583" s="8" t="str">
        <f>VLOOKUP(MONTH($J2583),Lookup!$A$2:$B$13,2,0)&amp;" "&amp;YEAR($J2583)</f>
        <v>Jan 1900</v>
      </c>
      <c r="N2583" s="34" t="str">
        <f t="shared" si="240"/>
        <v>1/1/9999</v>
      </c>
      <c r="O2583" s="8" t="str">
        <f>IF(ISERROR(VLOOKUP($I2583,Lookup!$H$2:$I$11,2,0)),"",VLOOKUP($I2583,Lookup!$H$2:$I$11,2,0))</f>
        <v/>
      </c>
      <c r="P2583" s="8">
        <f>COUNTIF(J$4:J2583,J2583)</f>
        <v>0</v>
      </c>
      <c r="Q2583" s="8">
        <f>COUNTIF(K$4:K2583,K2583)</f>
        <v>1</v>
      </c>
    </row>
    <row r="2584" spans="1:17" x14ac:dyDescent="0.25">
      <c r="A2584" s="35">
        <f t="shared" si="241"/>
        <v>0</v>
      </c>
      <c r="B2584" s="8">
        <f t="shared" si="242"/>
        <v>0</v>
      </c>
      <c r="C2584" s="8">
        <f t="shared" si="243"/>
        <v>0</v>
      </c>
      <c r="D2584" s="38">
        <f t="shared" si="244"/>
        <v>1</v>
      </c>
      <c r="E2584" s="39">
        <f t="shared" si="245"/>
        <v>0</v>
      </c>
      <c r="M2584" s="8" t="str">
        <f>VLOOKUP(MONTH($J2584),Lookup!$A$2:$B$13,2,0)&amp;" "&amp;YEAR($J2584)</f>
        <v>Jan 1900</v>
      </c>
      <c r="N2584" s="34" t="str">
        <f t="shared" si="240"/>
        <v>1/1/9999</v>
      </c>
      <c r="O2584" s="8" t="str">
        <f>IF(ISERROR(VLOOKUP($I2584,Lookup!$H$2:$I$11,2,0)),"",VLOOKUP($I2584,Lookup!$H$2:$I$11,2,0))</f>
        <v/>
      </c>
      <c r="P2584" s="8">
        <f>COUNTIF(J$4:J2584,J2584)</f>
        <v>0</v>
      </c>
      <c r="Q2584" s="8">
        <f>COUNTIF(K$4:K2584,K2584)</f>
        <v>1</v>
      </c>
    </row>
    <row r="2585" spans="1:17" x14ac:dyDescent="0.25">
      <c r="A2585" s="35">
        <f t="shared" si="241"/>
        <v>0</v>
      </c>
      <c r="B2585" s="8">
        <f t="shared" si="242"/>
        <v>0</v>
      </c>
      <c r="C2585" s="8">
        <f t="shared" si="243"/>
        <v>0</v>
      </c>
      <c r="D2585" s="38">
        <f t="shared" si="244"/>
        <v>1</v>
      </c>
      <c r="E2585" s="39">
        <f t="shared" si="245"/>
        <v>0</v>
      </c>
      <c r="M2585" s="8" t="str">
        <f>VLOOKUP(MONTH($J2585),Lookup!$A$2:$B$13,2,0)&amp;" "&amp;YEAR($J2585)</f>
        <v>Jan 1900</v>
      </c>
      <c r="N2585" s="34" t="str">
        <f t="shared" si="240"/>
        <v>1/1/9999</v>
      </c>
      <c r="O2585" s="8" t="str">
        <f>IF(ISERROR(VLOOKUP($I2585,Lookup!$H$2:$I$11,2,0)),"",VLOOKUP($I2585,Lookup!$H$2:$I$11,2,0))</f>
        <v/>
      </c>
      <c r="P2585" s="8">
        <f>COUNTIF(J$4:J2585,J2585)</f>
        <v>0</v>
      </c>
      <c r="Q2585" s="8">
        <f>COUNTIF(K$4:K2585,K2585)</f>
        <v>1</v>
      </c>
    </row>
    <row r="2586" spans="1:17" x14ac:dyDescent="0.25">
      <c r="A2586" s="35">
        <f t="shared" si="241"/>
        <v>0</v>
      </c>
      <c r="B2586" s="8">
        <f t="shared" si="242"/>
        <v>0</v>
      </c>
      <c r="C2586" s="8">
        <f t="shared" si="243"/>
        <v>0</v>
      </c>
      <c r="D2586" s="38">
        <f t="shared" si="244"/>
        <v>1</v>
      </c>
      <c r="E2586" s="39">
        <f t="shared" si="245"/>
        <v>0</v>
      </c>
      <c r="M2586" s="8" t="str">
        <f>VLOOKUP(MONTH($J2586),Lookup!$A$2:$B$13,2,0)&amp;" "&amp;YEAR($J2586)</f>
        <v>Jan 1900</v>
      </c>
      <c r="N2586" s="34" t="str">
        <f t="shared" si="240"/>
        <v>1/1/9999</v>
      </c>
      <c r="O2586" s="8" t="str">
        <f>IF(ISERROR(VLOOKUP($I2586,Lookup!$H$2:$I$11,2,0)),"",VLOOKUP($I2586,Lookup!$H$2:$I$11,2,0))</f>
        <v/>
      </c>
      <c r="P2586" s="8">
        <f>COUNTIF(J$4:J2586,J2586)</f>
        <v>0</v>
      </c>
      <c r="Q2586" s="8">
        <f>COUNTIF(K$4:K2586,K2586)</f>
        <v>1</v>
      </c>
    </row>
    <row r="2587" spans="1:17" x14ac:dyDescent="0.25">
      <c r="A2587" s="35">
        <f t="shared" si="241"/>
        <v>0</v>
      </c>
      <c r="B2587" s="8">
        <f t="shared" si="242"/>
        <v>0</v>
      </c>
      <c r="C2587" s="8">
        <f t="shared" si="243"/>
        <v>0</v>
      </c>
      <c r="D2587" s="38">
        <f t="shared" si="244"/>
        <v>1</v>
      </c>
      <c r="E2587" s="39">
        <f t="shared" si="245"/>
        <v>0</v>
      </c>
      <c r="M2587" s="8" t="str">
        <f>VLOOKUP(MONTH($J2587),Lookup!$A$2:$B$13,2,0)&amp;" "&amp;YEAR($J2587)</f>
        <v>Jan 1900</v>
      </c>
      <c r="N2587" s="34" t="str">
        <f t="shared" si="240"/>
        <v>1/1/9999</v>
      </c>
      <c r="O2587" s="8" t="str">
        <f>IF(ISERROR(VLOOKUP($I2587,Lookup!$H$2:$I$11,2,0)),"",VLOOKUP($I2587,Lookup!$H$2:$I$11,2,0))</f>
        <v/>
      </c>
      <c r="P2587" s="8">
        <f>COUNTIF(J$4:J2587,J2587)</f>
        <v>0</v>
      </c>
      <c r="Q2587" s="8">
        <f>COUNTIF(K$4:K2587,K2587)</f>
        <v>1</v>
      </c>
    </row>
    <row r="2588" spans="1:17" x14ac:dyDescent="0.25">
      <c r="A2588" s="35">
        <f t="shared" si="241"/>
        <v>0</v>
      </c>
      <c r="B2588" s="8">
        <f t="shared" si="242"/>
        <v>0</v>
      </c>
      <c r="C2588" s="8">
        <f t="shared" si="243"/>
        <v>0</v>
      </c>
      <c r="D2588" s="38">
        <f t="shared" si="244"/>
        <v>1</v>
      </c>
      <c r="E2588" s="39">
        <f t="shared" si="245"/>
        <v>0</v>
      </c>
      <c r="M2588" s="8" t="str">
        <f>VLOOKUP(MONTH($J2588),Lookup!$A$2:$B$13,2,0)&amp;" "&amp;YEAR($J2588)</f>
        <v>Jan 1900</v>
      </c>
      <c r="N2588" s="34" t="str">
        <f t="shared" si="240"/>
        <v>1/1/9999</v>
      </c>
      <c r="O2588" s="8" t="str">
        <f>IF(ISERROR(VLOOKUP($I2588,Lookup!$H$2:$I$11,2,0)),"",VLOOKUP($I2588,Lookup!$H$2:$I$11,2,0))</f>
        <v/>
      </c>
      <c r="P2588" s="8">
        <f>COUNTIF(J$4:J2588,J2588)</f>
        <v>0</v>
      </c>
      <c r="Q2588" s="8">
        <f>COUNTIF(K$4:K2588,K2588)</f>
        <v>1</v>
      </c>
    </row>
    <row r="2589" spans="1:17" x14ac:dyDescent="0.25">
      <c r="A2589" s="35">
        <f t="shared" si="241"/>
        <v>0</v>
      </c>
      <c r="B2589" s="8">
        <f t="shared" si="242"/>
        <v>0</v>
      </c>
      <c r="C2589" s="8">
        <f t="shared" si="243"/>
        <v>0</v>
      </c>
      <c r="D2589" s="38">
        <f t="shared" si="244"/>
        <v>1</v>
      </c>
      <c r="E2589" s="39">
        <f t="shared" si="245"/>
        <v>0</v>
      </c>
      <c r="M2589" s="8" t="str">
        <f>VLOOKUP(MONTH($J2589),Lookup!$A$2:$B$13,2,0)&amp;" "&amp;YEAR($J2589)</f>
        <v>Jan 1900</v>
      </c>
      <c r="N2589" s="34" t="str">
        <f t="shared" si="240"/>
        <v>1/1/9999</v>
      </c>
      <c r="O2589" s="8" t="str">
        <f>IF(ISERROR(VLOOKUP($I2589,Lookup!$H$2:$I$11,2,0)),"",VLOOKUP($I2589,Lookup!$H$2:$I$11,2,0))</f>
        <v/>
      </c>
      <c r="P2589" s="8">
        <f>COUNTIF(J$4:J2589,J2589)</f>
        <v>0</v>
      </c>
      <c r="Q2589" s="8">
        <f>COUNTIF(K$4:K2589,K2589)</f>
        <v>1</v>
      </c>
    </row>
    <row r="2590" spans="1:17" x14ac:dyDescent="0.25">
      <c r="A2590" s="35">
        <f t="shared" si="241"/>
        <v>0</v>
      </c>
      <c r="B2590" s="8">
        <f t="shared" si="242"/>
        <v>0</v>
      </c>
      <c r="C2590" s="8">
        <f t="shared" si="243"/>
        <v>0</v>
      </c>
      <c r="D2590" s="38">
        <f t="shared" si="244"/>
        <v>1</v>
      </c>
      <c r="E2590" s="39">
        <f t="shared" si="245"/>
        <v>0</v>
      </c>
      <c r="M2590" s="8" t="str">
        <f>VLOOKUP(MONTH($J2590),Lookup!$A$2:$B$13,2,0)&amp;" "&amp;YEAR($J2590)</f>
        <v>Jan 1900</v>
      </c>
      <c r="N2590" s="34" t="str">
        <f t="shared" si="240"/>
        <v>1/1/9999</v>
      </c>
      <c r="O2590" s="8" t="str">
        <f>IF(ISERROR(VLOOKUP($I2590,Lookup!$H$2:$I$11,2,0)),"",VLOOKUP($I2590,Lookup!$H$2:$I$11,2,0))</f>
        <v/>
      </c>
      <c r="P2590" s="8">
        <f>COUNTIF(J$4:J2590,J2590)</f>
        <v>0</v>
      </c>
      <c r="Q2590" s="8">
        <f>COUNTIF(K$4:K2590,K2590)</f>
        <v>1</v>
      </c>
    </row>
    <row r="2591" spans="1:17" x14ac:dyDescent="0.25">
      <c r="A2591" s="35">
        <f t="shared" si="241"/>
        <v>0</v>
      </c>
      <c r="B2591" s="8">
        <f t="shared" si="242"/>
        <v>0</v>
      </c>
      <c r="C2591" s="8">
        <f t="shared" si="243"/>
        <v>0</v>
      </c>
      <c r="D2591" s="38">
        <f t="shared" si="244"/>
        <v>1</v>
      </c>
      <c r="E2591" s="39">
        <f t="shared" si="245"/>
        <v>0</v>
      </c>
      <c r="M2591" s="8" t="str">
        <f>VLOOKUP(MONTH($J2591),Lookup!$A$2:$B$13,2,0)&amp;" "&amp;YEAR($J2591)</f>
        <v>Jan 1900</v>
      </c>
      <c r="N2591" s="34" t="str">
        <f t="shared" si="240"/>
        <v>1/1/9999</v>
      </c>
      <c r="O2591" s="8" t="str">
        <f>IF(ISERROR(VLOOKUP($I2591,Lookup!$H$2:$I$11,2,0)),"",VLOOKUP($I2591,Lookup!$H$2:$I$11,2,0))</f>
        <v/>
      </c>
      <c r="P2591" s="8">
        <f>COUNTIF(J$4:J2591,J2591)</f>
        <v>0</v>
      </c>
      <c r="Q2591" s="8">
        <f>COUNTIF(K$4:K2591,K2591)</f>
        <v>1</v>
      </c>
    </row>
    <row r="2592" spans="1:17" x14ac:dyDescent="0.25">
      <c r="A2592" s="35">
        <f t="shared" si="241"/>
        <v>0</v>
      </c>
      <c r="B2592" s="8">
        <f t="shared" si="242"/>
        <v>0</v>
      </c>
      <c r="C2592" s="8">
        <f t="shared" si="243"/>
        <v>0</v>
      </c>
      <c r="D2592" s="38">
        <f t="shared" si="244"/>
        <v>1</v>
      </c>
      <c r="E2592" s="39">
        <f t="shared" si="245"/>
        <v>0</v>
      </c>
      <c r="M2592" s="8" t="str">
        <f>VLOOKUP(MONTH($J2592),Lookup!$A$2:$B$13,2,0)&amp;" "&amp;YEAR($J2592)</f>
        <v>Jan 1900</v>
      </c>
      <c r="N2592" s="34" t="str">
        <f t="shared" si="240"/>
        <v>1/1/9999</v>
      </c>
      <c r="O2592" s="8" t="str">
        <f>IF(ISERROR(VLOOKUP($I2592,Lookup!$H$2:$I$11,2,0)),"",VLOOKUP($I2592,Lookup!$H$2:$I$11,2,0))</f>
        <v/>
      </c>
      <c r="P2592" s="8">
        <f>COUNTIF(J$4:J2592,J2592)</f>
        <v>0</v>
      </c>
      <c r="Q2592" s="8">
        <f>COUNTIF(K$4:K2592,K2592)</f>
        <v>1</v>
      </c>
    </row>
    <row r="2593" spans="1:17" x14ac:dyDescent="0.25">
      <c r="A2593" s="35">
        <f t="shared" si="241"/>
        <v>0</v>
      </c>
      <c r="B2593" s="8">
        <f t="shared" si="242"/>
        <v>0</v>
      </c>
      <c r="C2593" s="8">
        <f t="shared" si="243"/>
        <v>0</v>
      </c>
      <c r="D2593" s="38">
        <f t="shared" si="244"/>
        <v>1</v>
      </c>
      <c r="E2593" s="39">
        <f t="shared" si="245"/>
        <v>0</v>
      </c>
      <c r="M2593" s="8" t="str">
        <f>VLOOKUP(MONTH($J2593),Lookup!$A$2:$B$13,2,0)&amp;" "&amp;YEAR($J2593)</f>
        <v>Jan 1900</v>
      </c>
      <c r="N2593" s="34" t="str">
        <f t="shared" si="240"/>
        <v>1/1/9999</v>
      </c>
      <c r="O2593" s="8" t="str">
        <f>IF(ISERROR(VLOOKUP($I2593,Lookup!$H$2:$I$11,2,0)),"",VLOOKUP($I2593,Lookup!$H$2:$I$11,2,0))</f>
        <v/>
      </c>
      <c r="P2593" s="8">
        <f>COUNTIF(J$4:J2593,J2593)</f>
        <v>0</v>
      </c>
      <c r="Q2593" s="8">
        <f>COUNTIF(K$4:K2593,K2593)</f>
        <v>1</v>
      </c>
    </row>
    <row r="2594" spans="1:17" x14ac:dyDescent="0.25">
      <c r="A2594" s="35">
        <f t="shared" si="241"/>
        <v>0</v>
      </c>
      <c r="B2594" s="8">
        <f t="shared" si="242"/>
        <v>0</v>
      </c>
      <c r="C2594" s="8">
        <f t="shared" si="243"/>
        <v>0</v>
      </c>
      <c r="D2594" s="38">
        <f t="shared" si="244"/>
        <v>1</v>
      </c>
      <c r="E2594" s="39">
        <f t="shared" si="245"/>
        <v>0</v>
      </c>
      <c r="M2594" s="8" t="str">
        <f>VLOOKUP(MONTH($J2594),Lookup!$A$2:$B$13,2,0)&amp;" "&amp;YEAR($J2594)</f>
        <v>Jan 1900</v>
      </c>
      <c r="N2594" s="34" t="str">
        <f t="shared" si="240"/>
        <v>1/1/9999</v>
      </c>
      <c r="O2594" s="8" t="str">
        <f>IF(ISERROR(VLOOKUP($I2594,Lookup!$H$2:$I$11,2,0)),"",VLOOKUP($I2594,Lookup!$H$2:$I$11,2,0))</f>
        <v/>
      </c>
      <c r="P2594" s="8">
        <f>COUNTIF(J$4:J2594,J2594)</f>
        <v>0</v>
      </c>
      <c r="Q2594" s="8">
        <f>COUNTIF(K$4:K2594,K2594)</f>
        <v>1</v>
      </c>
    </row>
    <row r="2595" spans="1:17" x14ac:dyDescent="0.25">
      <c r="A2595" s="35">
        <f t="shared" si="241"/>
        <v>0</v>
      </c>
      <c r="B2595" s="8">
        <f t="shared" si="242"/>
        <v>0</v>
      </c>
      <c r="C2595" s="8">
        <f t="shared" si="243"/>
        <v>0</v>
      </c>
      <c r="D2595" s="38">
        <f t="shared" si="244"/>
        <v>1</v>
      </c>
      <c r="E2595" s="39">
        <f t="shared" si="245"/>
        <v>0</v>
      </c>
      <c r="M2595" s="8" t="str">
        <f>VLOOKUP(MONTH($J2595),Lookup!$A$2:$B$13,2,0)&amp;" "&amp;YEAR($J2595)</f>
        <v>Jan 1900</v>
      </c>
      <c r="N2595" s="34" t="str">
        <f t="shared" si="240"/>
        <v>1/1/9999</v>
      </c>
      <c r="O2595" s="8" t="str">
        <f>IF(ISERROR(VLOOKUP($I2595,Lookup!$H$2:$I$11,2,0)),"",VLOOKUP($I2595,Lookup!$H$2:$I$11,2,0))</f>
        <v/>
      </c>
      <c r="P2595" s="8">
        <f>COUNTIF(J$4:J2595,J2595)</f>
        <v>0</v>
      </c>
      <c r="Q2595" s="8">
        <f>COUNTIF(K$4:K2595,K2595)</f>
        <v>1</v>
      </c>
    </row>
    <row r="2596" spans="1:17" x14ac:dyDescent="0.25">
      <c r="A2596" s="35">
        <f t="shared" si="241"/>
        <v>0</v>
      </c>
      <c r="B2596" s="8">
        <f t="shared" si="242"/>
        <v>0</v>
      </c>
      <c r="C2596" s="8">
        <f t="shared" si="243"/>
        <v>0</v>
      </c>
      <c r="D2596" s="38">
        <f t="shared" si="244"/>
        <v>1</v>
      </c>
      <c r="E2596" s="39">
        <f t="shared" si="245"/>
        <v>0</v>
      </c>
      <c r="M2596" s="8" t="str">
        <f>VLOOKUP(MONTH($J2596),Lookup!$A$2:$B$13,2,0)&amp;" "&amp;YEAR($J2596)</f>
        <v>Jan 1900</v>
      </c>
      <c r="N2596" s="34" t="str">
        <f t="shared" si="240"/>
        <v>1/1/9999</v>
      </c>
      <c r="O2596" s="8" t="str">
        <f>IF(ISERROR(VLOOKUP($I2596,Lookup!$H$2:$I$11,2,0)),"",VLOOKUP($I2596,Lookup!$H$2:$I$11,2,0))</f>
        <v/>
      </c>
      <c r="P2596" s="8">
        <f>COUNTIF(J$4:J2596,J2596)</f>
        <v>0</v>
      </c>
      <c r="Q2596" s="8">
        <f>COUNTIF(K$4:K2596,K2596)</f>
        <v>1</v>
      </c>
    </row>
    <row r="2597" spans="1:17" x14ac:dyDescent="0.25">
      <c r="A2597" s="35">
        <f t="shared" si="241"/>
        <v>0</v>
      </c>
      <c r="B2597" s="8">
        <f t="shared" si="242"/>
        <v>0</v>
      </c>
      <c r="C2597" s="8">
        <f t="shared" si="243"/>
        <v>0</v>
      </c>
      <c r="D2597" s="38">
        <f t="shared" si="244"/>
        <v>1</v>
      </c>
      <c r="E2597" s="39">
        <f t="shared" si="245"/>
        <v>0</v>
      </c>
      <c r="M2597" s="8" t="str">
        <f>VLOOKUP(MONTH($J2597),Lookup!$A$2:$B$13,2,0)&amp;" "&amp;YEAR($J2597)</f>
        <v>Jan 1900</v>
      </c>
      <c r="N2597" s="34" t="str">
        <f t="shared" si="240"/>
        <v>1/1/9999</v>
      </c>
      <c r="O2597" s="8" t="str">
        <f>IF(ISERROR(VLOOKUP($I2597,Lookup!$H$2:$I$11,2,0)),"",VLOOKUP($I2597,Lookup!$H$2:$I$11,2,0))</f>
        <v/>
      </c>
      <c r="P2597" s="8">
        <f>COUNTIF(J$4:J2597,J2597)</f>
        <v>0</v>
      </c>
      <c r="Q2597" s="8">
        <f>COUNTIF(K$4:K2597,K2597)</f>
        <v>1</v>
      </c>
    </row>
    <row r="2598" spans="1:17" x14ac:dyDescent="0.25">
      <c r="A2598" s="35">
        <f t="shared" si="241"/>
        <v>0</v>
      </c>
      <c r="B2598" s="8">
        <f t="shared" si="242"/>
        <v>0</v>
      </c>
      <c r="C2598" s="8">
        <f t="shared" si="243"/>
        <v>0</v>
      </c>
      <c r="D2598" s="38">
        <f t="shared" si="244"/>
        <v>1</v>
      </c>
      <c r="E2598" s="39">
        <f t="shared" si="245"/>
        <v>0</v>
      </c>
      <c r="M2598" s="8" t="str">
        <f>VLOOKUP(MONTH($J2598),Lookup!$A$2:$B$13,2,0)&amp;" "&amp;YEAR($J2598)</f>
        <v>Jan 1900</v>
      </c>
      <c r="N2598" s="34" t="str">
        <f t="shared" si="240"/>
        <v>1/1/9999</v>
      </c>
      <c r="O2598" s="8" t="str">
        <f>IF(ISERROR(VLOOKUP($I2598,Lookup!$H$2:$I$11,2,0)),"",VLOOKUP($I2598,Lookup!$H$2:$I$11,2,0))</f>
        <v/>
      </c>
      <c r="P2598" s="8">
        <f>COUNTIF(J$4:J2598,J2598)</f>
        <v>0</v>
      </c>
      <c r="Q2598" s="8">
        <f>COUNTIF(K$4:K2598,K2598)</f>
        <v>1</v>
      </c>
    </row>
    <row r="2599" spans="1:17" x14ac:dyDescent="0.25">
      <c r="A2599" s="35">
        <f t="shared" si="241"/>
        <v>0</v>
      </c>
      <c r="B2599" s="8">
        <f t="shared" si="242"/>
        <v>0</v>
      </c>
      <c r="C2599" s="8">
        <f t="shared" si="243"/>
        <v>0</v>
      </c>
      <c r="D2599" s="38">
        <f t="shared" si="244"/>
        <v>1</v>
      </c>
      <c r="E2599" s="39">
        <f t="shared" si="245"/>
        <v>0</v>
      </c>
      <c r="M2599" s="8" t="str">
        <f>VLOOKUP(MONTH($J2599),Lookup!$A$2:$B$13,2,0)&amp;" "&amp;YEAR($J2599)</f>
        <v>Jan 1900</v>
      </c>
      <c r="N2599" s="34" t="str">
        <f t="shared" si="240"/>
        <v>1/1/9999</v>
      </c>
      <c r="O2599" s="8" t="str">
        <f>IF(ISERROR(VLOOKUP($I2599,Lookup!$H$2:$I$11,2,0)),"",VLOOKUP($I2599,Lookup!$H$2:$I$11,2,0))</f>
        <v/>
      </c>
      <c r="P2599" s="8">
        <f>COUNTIF(J$4:J2599,J2599)</f>
        <v>0</v>
      </c>
      <c r="Q2599" s="8">
        <f>COUNTIF(K$4:K2599,K2599)</f>
        <v>1</v>
      </c>
    </row>
    <row r="2600" spans="1:17" x14ac:dyDescent="0.25">
      <c r="A2600" s="35">
        <f t="shared" si="241"/>
        <v>0</v>
      </c>
      <c r="B2600" s="8">
        <f t="shared" si="242"/>
        <v>0</v>
      </c>
      <c r="C2600" s="8">
        <f t="shared" si="243"/>
        <v>0</v>
      </c>
      <c r="D2600" s="38">
        <f t="shared" si="244"/>
        <v>1</v>
      </c>
      <c r="E2600" s="39">
        <f t="shared" si="245"/>
        <v>0</v>
      </c>
      <c r="M2600" s="8" t="str">
        <f>VLOOKUP(MONTH($J2600),Lookup!$A$2:$B$13,2,0)&amp;" "&amp;YEAR($J2600)</f>
        <v>Jan 1900</v>
      </c>
      <c r="N2600" s="34" t="str">
        <f t="shared" si="240"/>
        <v>1/1/9999</v>
      </c>
      <c r="O2600" s="8" t="str">
        <f>IF(ISERROR(VLOOKUP($I2600,Lookup!$H$2:$I$11,2,0)),"",VLOOKUP($I2600,Lookup!$H$2:$I$11,2,0))</f>
        <v/>
      </c>
      <c r="P2600" s="8">
        <f>COUNTIF(J$4:J2600,J2600)</f>
        <v>0</v>
      </c>
      <c r="Q2600" s="8">
        <f>COUNTIF(K$4:K2600,K2600)</f>
        <v>1</v>
      </c>
    </row>
    <row r="2601" spans="1:17" x14ac:dyDescent="0.25">
      <c r="A2601" s="35">
        <f t="shared" si="241"/>
        <v>0</v>
      </c>
      <c r="B2601" s="8">
        <f t="shared" si="242"/>
        <v>0</v>
      </c>
      <c r="C2601" s="8">
        <f t="shared" si="243"/>
        <v>0</v>
      </c>
      <c r="D2601" s="38">
        <f t="shared" si="244"/>
        <v>1</v>
      </c>
      <c r="E2601" s="39">
        <f t="shared" si="245"/>
        <v>0</v>
      </c>
      <c r="M2601" s="8" t="str">
        <f>VLOOKUP(MONTH($J2601),Lookup!$A$2:$B$13,2,0)&amp;" "&amp;YEAR($J2601)</f>
        <v>Jan 1900</v>
      </c>
      <c r="N2601" s="34" t="str">
        <f t="shared" si="240"/>
        <v>1/1/9999</v>
      </c>
      <c r="O2601" s="8" t="str">
        <f>IF(ISERROR(VLOOKUP($I2601,Lookup!$H$2:$I$11,2,0)),"",VLOOKUP($I2601,Lookup!$H$2:$I$11,2,0))</f>
        <v/>
      </c>
      <c r="P2601" s="8">
        <f>COUNTIF(J$4:J2601,J2601)</f>
        <v>0</v>
      </c>
      <c r="Q2601" s="8">
        <f>COUNTIF(K$4:K2601,K2601)</f>
        <v>1</v>
      </c>
    </row>
    <row r="2602" spans="1:17" x14ac:dyDescent="0.25">
      <c r="A2602" s="35">
        <f t="shared" si="241"/>
        <v>0</v>
      </c>
      <c r="B2602" s="8">
        <f t="shared" si="242"/>
        <v>0</v>
      </c>
      <c r="C2602" s="8">
        <f t="shared" si="243"/>
        <v>0</v>
      </c>
      <c r="D2602" s="38">
        <f t="shared" si="244"/>
        <v>1</v>
      </c>
      <c r="E2602" s="39">
        <f t="shared" si="245"/>
        <v>0</v>
      </c>
      <c r="M2602" s="8" t="str">
        <f>VLOOKUP(MONTH($J2602),Lookup!$A$2:$B$13,2,0)&amp;" "&amp;YEAR($J2602)</f>
        <v>Jan 1900</v>
      </c>
      <c r="N2602" s="34" t="str">
        <f t="shared" si="240"/>
        <v>1/1/9999</v>
      </c>
      <c r="O2602" s="8" t="str">
        <f>IF(ISERROR(VLOOKUP($I2602,Lookup!$H$2:$I$11,2,0)),"",VLOOKUP($I2602,Lookup!$H$2:$I$11,2,0))</f>
        <v/>
      </c>
      <c r="P2602" s="8">
        <f>COUNTIF(J$4:J2602,J2602)</f>
        <v>0</v>
      </c>
      <c r="Q2602" s="8">
        <f>COUNTIF(K$4:K2602,K2602)</f>
        <v>1</v>
      </c>
    </row>
    <row r="2603" spans="1:17" x14ac:dyDescent="0.25">
      <c r="A2603" s="35">
        <f t="shared" si="241"/>
        <v>0</v>
      </c>
      <c r="B2603" s="8">
        <f t="shared" si="242"/>
        <v>0</v>
      </c>
      <c r="C2603" s="8">
        <f t="shared" si="243"/>
        <v>0</v>
      </c>
      <c r="D2603" s="38">
        <f t="shared" si="244"/>
        <v>1</v>
      </c>
      <c r="E2603" s="39">
        <f t="shared" si="245"/>
        <v>0</v>
      </c>
      <c r="M2603" s="8" t="str">
        <f>VLOOKUP(MONTH($J2603),Lookup!$A$2:$B$13,2,0)&amp;" "&amp;YEAR($J2603)</f>
        <v>Jan 1900</v>
      </c>
      <c r="N2603" s="34" t="str">
        <f t="shared" si="240"/>
        <v>1/1/9999</v>
      </c>
      <c r="O2603" s="8" t="str">
        <f>IF(ISERROR(VLOOKUP($I2603,Lookup!$H$2:$I$11,2,0)),"",VLOOKUP($I2603,Lookup!$H$2:$I$11,2,0))</f>
        <v/>
      </c>
      <c r="P2603" s="8">
        <f>COUNTIF(J$4:J2603,J2603)</f>
        <v>0</v>
      </c>
      <c r="Q2603" s="8">
        <f>COUNTIF(K$4:K2603,K2603)</f>
        <v>1</v>
      </c>
    </row>
    <row r="2604" spans="1:17" x14ac:dyDescent="0.25">
      <c r="A2604" s="35">
        <f t="shared" si="241"/>
        <v>0</v>
      </c>
      <c r="B2604" s="8">
        <f t="shared" si="242"/>
        <v>0</v>
      </c>
      <c r="C2604" s="8">
        <f t="shared" si="243"/>
        <v>0</v>
      </c>
      <c r="D2604" s="38">
        <f t="shared" si="244"/>
        <v>1</v>
      </c>
      <c r="E2604" s="39">
        <f t="shared" si="245"/>
        <v>0</v>
      </c>
      <c r="M2604" s="8" t="str">
        <f>VLOOKUP(MONTH($J2604),Lookup!$A$2:$B$13,2,0)&amp;" "&amp;YEAR($J2604)</f>
        <v>Jan 1900</v>
      </c>
      <c r="N2604" s="34" t="str">
        <f t="shared" si="240"/>
        <v>1/1/9999</v>
      </c>
      <c r="O2604" s="8" t="str">
        <f>IF(ISERROR(VLOOKUP($I2604,Lookup!$H$2:$I$11,2,0)),"",VLOOKUP($I2604,Lookup!$H$2:$I$11,2,0))</f>
        <v/>
      </c>
      <c r="P2604" s="8">
        <f>COUNTIF(J$4:J2604,J2604)</f>
        <v>0</v>
      </c>
      <c r="Q2604" s="8">
        <f>COUNTIF(K$4:K2604,K2604)</f>
        <v>1</v>
      </c>
    </row>
    <row r="2605" spans="1:17" x14ac:dyDescent="0.25">
      <c r="A2605" s="35">
        <f t="shared" si="241"/>
        <v>0</v>
      </c>
      <c r="B2605" s="8">
        <f t="shared" si="242"/>
        <v>0</v>
      </c>
      <c r="C2605" s="8">
        <f t="shared" si="243"/>
        <v>0</v>
      </c>
      <c r="D2605" s="38">
        <f t="shared" si="244"/>
        <v>1</v>
      </c>
      <c r="E2605" s="39">
        <f t="shared" si="245"/>
        <v>0</v>
      </c>
      <c r="M2605" s="8" t="str">
        <f>VLOOKUP(MONTH($J2605),Lookup!$A$2:$B$13,2,0)&amp;" "&amp;YEAR($J2605)</f>
        <v>Jan 1900</v>
      </c>
      <c r="N2605" s="34" t="str">
        <f t="shared" si="240"/>
        <v>1/1/9999</v>
      </c>
      <c r="O2605" s="8" t="str">
        <f>IF(ISERROR(VLOOKUP($I2605,Lookup!$H$2:$I$11,2,0)),"",VLOOKUP($I2605,Lookup!$H$2:$I$11,2,0))</f>
        <v/>
      </c>
      <c r="P2605" s="8">
        <f>COUNTIF(J$4:J2605,J2605)</f>
        <v>0</v>
      </c>
      <c r="Q2605" s="8">
        <f>COUNTIF(K$4:K2605,K2605)</f>
        <v>1</v>
      </c>
    </row>
    <row r="2606" spans="1:17" x14ac:dyDescent="0.25">
      <c r="A2606" s="35">
        <f t="shared" si="241"/>
        <v>0</v>
      </c>
      <c r="B2606" s="8">
        <f t="shared" si="242"/>
        <v>0</v>
      </c>
      <c r="C2606" s="8">
        <f t="shared" si="243"/>
        <v>0</v>
      </c>
      <c r="D2606" s="38">
        <f t="shared" si="244"/>
        <v>1</v>
      </c>
      <c r="E2606" s="39">
        <f t="shared" si="245"/>
        <v>0</v>
      </c>
      <c r="M2606" s="8" t="str">
        <f>VLOOKUP(MONTH($J2606),Lookup!$A$2:$B$13,2,0)&amp;" "&amp;YEAR($J2606)</f>
        <v>Jan 1900</v>
      </c>
      <c r="N2606" s="34" t="str">
        <f t="shared" si="240"/>
        <v>1/1/9999</v>
      </c>
      <c r="O2606" s="8" t="str">
        <f>IF(ISERROR(VLOOKUP($I2606,Lookup!$H$2:$I$11,2,0)),"",VLOOKUP($I2606,Lookup!$H$2:$I$11,2,0))</f>
        <v/>
      </c>
      <c r="P2606" s="8">
        <f>COUNTIF(J$4:J2606,J2606)</f>
        <v>0</v>
      </c>
      <c r="Q2606" s="8">
        <f>COUNTIF(K$4:K2606,K2606)</f>
        <v>1</v>
      </c>
    </row>
    <row r="2607" spans="1:17" x14ac:dyDescent="0.25">
      <c r="A2607" s="35">
        <f t="shared" si="241"/>
        <v>0</v>
      </c>
      <c r="B2607" s="8">
        <f t="shared" si="242"/>
        <v>0</v>
      </c>
      <c r="C2607" s="8">
        <f t="shared" si="243"/>
        <v>0</v>
      </c>
      <c r="D2607" s="38">
        <f t="shared" si="244"/>
        <v>1</v>
      </c>
      <c r="E2607" s="39">
        <f t="shared" si="245"/>
        <v>0</v>
      </c>
      <c r="M2607" s="8" t="str">
        <f>VLOOKUP(MONTH($J2607),Lookup!$A$2:$B$13,2,0)&amp;" "&amp;YEAR($J2607)</f>
        <v>Jan 1900</v>
      </c>
      <c r="N2607" s="34" t="str">
        <f t="shared" si="240"/>
        <v>1/1/9999</v>
      </c>
      <c r="O2607" s="8" t="str">
        <f>IF(ISERROR(VLOOKUP($I2607,Lookup!$H$2:$I$11,2,0)),"",VLOOKUP($I2607,Lookup!$H$2:$I$11,2,0))</f>
        <v/>
      </c>
      <c r="P2607" s="8">
        <f>COUNTIF(J$4:J2607,J2607)</f>
        <v>0</v>
      </c>
      <c r="Q2607" s="8">
        <f>COUNTIF(K$4:K2607,K2607)</f>
        <v>1</v>
      </c>
    </row>
    <row r="2608" spans="1:17" x14ac:dyDescent="0.25">
      <c r="A2608" s="35">
        <f t="shared" si="241"/>
        <v>0</v>
      </c>
      <c r="B2608" s="8">
        <f t="shared" si="242"/>
        <v>0</v>
      </c>
      <c r="C2608" s="8">
        <f t="shared" si="243"/>
        <v>0</v>
      </c>
      <c r="D2608" s="38">
        <f t="shared" si="244"/>
        <v>1</v>
      </c>
      <c r="E2608" s="39">
        <f t="shared" si="245"/>
        <v>0</v>
      </c>
      <c r="M2608" s="8" t="str">
        <f>VLOOKUP(MONTH($J2608),Lookup!$A$2:$B$13,2,0)&amp;" "&amp;YEAR($J2608)</f>
        <v>Jan 1900</v>
      </c>
      <c r="N2608" s="34" t="str">
        <f t="shared" si="240"/>
        <v>1/1/9999</v>
      </c>
      <c r="O2608" s="8" t="str">
        <f>IF(ISERROR(VLOOKUP($I2608,Lookup!$H$2:$I$11,2,0)),"",VLOOKUP($I2608,Lookup!$H$2:$I$11,2,0))</f>
        <v/>
      </c>
      <c r="P2608" s="8">
        <f>COUNTIF(J$4:J2608,J2608)</f>
        <v>0</v>
      </c>
      <c r="Q2608" s="8">
        <f>COUNTIF(K$4:K2608,K2608)</f>
        <v>1</v>
      </c>
    </row>
    <row r="2609" spans="1:17" x14ac:dyDescent="0.25">
      <c r="A2609" s="35">
        <f t="shared" si="241"/>
        <v>0</v>
      </c>
      <c r="B2609" s="8">
        <f t="shared" si="242"/>
        <v>0</v>
      </c>
      <c r="C2609" s="8">
        <f t="shared" si="243"/>
        <v>0</v>
      </c>
      <c r="D2609" s="38">
        <f t="shared" si="244"/>
        <v>1</v>
      </c>
      <c r="E2609" s="39">
        <f t="shared" si="245"/>
        <v>0</v>
      </c>
      <c r="M2609" s="8" t="str">
        <f>VLOOKUP(MONTH($J2609),Lookup!$A$2:$B$13,2,0)&amp;" "&amp;YEAR($J2609)</f>
        <v>Jan 1900</v>
      </c>
      <c r="N2609" s="34" t="str">
        <f t="shared" si="240"/>
        <v>1/1/9999</v>
      </c>
      <c r="O2609" s="8" t="str">
        <f>IF(ISERROR(VLOOKUP($I2609,Lookup!$H$2:$I$11,2,0)),"",VLOOKUP($I2609,Lookup!$H$2:$I$11,2,0))</f>
        <v/>
      </c>
      <c r="P2609" s="8">
        <f>COUNTIF(J$4:J2609,J2609)</f>
        <v>0</v>
      </c>
      <c r="Q2609" s="8">
        <f>COUNTIF(K$4:K2609,K2609)</f>
        <v>1</v>
      </c>
    </row>
    <row r="2610" spans="1:17" x14ac:dyDescent="0.25">
      <c r="A2610" s="35">
        <f t="shared" si="241"/>
        <v>0</v>
      </c>
      <c r="B2610" s="8">
        <f t="shared" si="242"/>
        <v>0</v>
      </c>
      <c r="C2610" s="8">
        <f t="shared" si="243"/>
        <v>0</v>
      </c>
      <c r="D2610" s="38">
        <f t="shared" si="244"/>
        <v>1</v>
      </c>
      <c r="E2610" s="39">
        <f t="shared" si="245"/>
        <v>0</v>
      </c>
      <c r="M2610" s="8" t="str">
        <f>VLOOKUP(MONTH($J2610),Lookup!$A$2:$B$13,2,0)&amp;" "&amp;YEAR($J2610)</f>
        <v>Jan 1900</v>
      </c>
      <c r="N2610" s="34" t="str">
        <f t="shared" si="240"/>
        <v>1/1/9999</v>
      </c>
      <c r="O2610" s="8" t="str">
        <f>IF(ISERROR(VLOOKUP($I2610,Lookup!$H$2:$I$11,2,0)),"",VLOOKUP($I2610,Lookup!$H$2:$I$11,2,0))</f>
        <v/>
      </c>
      <c r="P2610" s="8">
        <f>COUNTIF(J$4:J2610,J2610)</f>
        <v>0</v>
      </c>
      <c r="Q2610" s="8">
        <f>COUNTIF(K$4:K2610,K2610)</f>
        <v>1</v>
      </c>
    </row>
    <row r="2611" spans="1:17" x14ac:dyDescent="0.25">
      <c r="A2611" s="35">
        <f t="shared" si="241"/>
        <v>0</v>
      </c>
      <c r="B2611" s="8">
        <f t="shared" si="242"/>
        <v>0</v>
      </c>
      <c r="C2611" s="8">
        <f t="shared" si="243"/>
        <v>0</v>
      </c>
      <c r="D2611" s="38">
        <f t="shared" si="244"/>
        <v>1</v>
      </c>
      <c r="E2611" s="39">
        <f t="shared" si="245"/>
        <v>0</v>
      </c>
      <c r="M2611" s="8" t="str">
        <f>VLOOKUP(MONTH($J2611),Lookup!$A$2:$B$13,2,0)&amp;" "&amp;YEAR($J2611)</f>
        <v>Jan 1900</v>
      </c>
      <c r="N2611" s="34" t="str">
        <f t="shared" si="240"/>
        <v>1/1/9999</v>
      </c>
      <c r="O2611" s="8" t="str">
        <f>IF(ISERROR(VLOOKUP($I2611,Lookup!$H$2:$I$11,2,0)),"",VLOOKUP($I2611,Lookup!$H$2:$I$11,2,0))</f>
        <v/>
      </c>
      <c r="P2611" s="8">
        <f>COUNTIF(J$4:J2611,J2611)</f>
        <v>0</v>
      </c>
      <c r="Q2611" s="8">
        <f>COUNTIF(K$4:K2611,K2611)</f>
        <v>1</v>
      </c>
    </row>
    <row r="2612" spans="1:17" x14ac:dyDescent="0.25">
      <c r="A2612" s="35">
        <f t="shared" si="241"/>
        <v>0</v>
      </c>
      <c r="B2612" s="8">
        <f t="shared" si="242"/>
        <v>0</v>
      </c>
      <c r="C2612" s="8">
        <f t="shared" si="243"/>
        <v>0</v>
      </c>
      <c r="D2612" s="38">
        <f t="shared" si="244"/>
        <v>1</v>
      </c>
      <c r="E2612" s="39">
        <f t="shared" si="245"/>
        <v>0</v>
      </c>
      <c r="M2612" s="8" t="str">
        <f>VLOOKUP(MONTH($J2612),Lookup!$A$2:$B$13,2,0)&amp;" "&amp;YEAR($J2612)</f>
        <v>Jan 1900</v>
      </c>
      <c r="N2612" s="34" t="str">
        <f t="shared" si="240"/>
        <v>1/1/9999</v>
      </c>
      <c r="O2612" s="8" t="str">
        <f>IF(ISERROR(VLOOKUP($I2612,Lookup!$H$2:$I$11,2,0)),"",VLOOKUP($I2612,Lookup!$H$2:$I$11,2,0))</f>
        <v/>
      </c>
      <c r="P2612" s="8">
        <f>COUNTIF(J$4:J2612,J2612)</f>
        <v>0</v>
      </c>
      <c r="Q2612" s="8">
        <f>COUNTIF(K$4:K2612,K2612)</f>
        <v>1</v>
      </c>
    </row>
    <row r="2613" spans="1:17" x14ac:dyDescent="0.25">
      <c r="A2613" s="35">
        <f t="shared" si="241"/>
        <v>0</v>
      </c>
      <c r="B2613" s="8">
        <f t="shared" si="242"/>
        <v>0</v>
      </c>
      <c r="C2613" s="8">
        <f t="shared" si="243"/>
        <v>0</v>
      </c>
      <c r="D2613" s="38">
        <f t="shared" si="244"/>
        <v>1</v>
      </c>
      <c r="E2613" s="39">
        <f t="shared" si="245"/>
        <v>0</v>
      </c>
      <c r="M2613" s="8" t="str">
        <f>VLOOKUP(MONTH($J2613),Lookup!$A$2:$B$13,2,0)&amp;" "&amp;YEAR($J2613)</f>
        <v>Jan 1900</v>
      </c>
      <c r="N2613" s="34" t="str">
        <f t="shared" si="240"/>
        <v>1/1/9999</v>
      </c>
      <c r="O2613" s="8" t="str">
        <f>IF(ISERROR(VLOOKUP($I2613,Lookup!$H$2:$I$11,2,0)),"",VLOOKUP($I2613,Lookup!$H$2:$I$11,2,0))</f>
        <v/>
      </c>
      <c r="P2613" s="8">
        <f>COUNTIF(J$4:J2613,J2613)</f>
        <v>0</v>
      </c>
      <c r="Q2613" s="8">
        <f>COUNTIF(K$4:K2613,K2613)</f>
        <v>1</v>
      </c>
    </row>
    <row r="2614" spans="1:17" x14ac:dyDescent="0.25">
      <c r="A2614" s="35">
        <f t="shared" si="241"/>
        <v>0</v>
      </c>
      <c r="B2614" s="8">
        <f t="shared" si="242"/>
        <v>0</v>
      </c>
      <c r="C2614" s="8">
        <f t="shared" si="243"/>
        <v>0</v>
      </c>
      <c r="D2614" s="38">
        <f t="shared" si="244"/>
        <v>1</v>
      </c>
      <c r="E2614" s="39">
        <f t="shared" si="245"/>
        <v>0</v>
      </c>
      <c r="M2614" s="8" t="str">
        <f>VLOOKUP(MONTH($J2614),Lookup!$A$2:$B$13,2,0)&amp;" "&amp;YEAR($J2614)</f>
        <v>Jan 1900</v>
      </c>
      <c r="N2614" s="34" t="str">
        <f t="shared" si="240"/>
        <v>1/1/9999</v>
      </c>
      <c r="O2614" s="8" t="str">
        <f>IF(ISERROR(VLOOKUP($I2614,Lookup!$H$2:$I$11,2,0)),"",VLOOKUP($I2614,Lookup!$H$2:$I$11,2,0))</f>
        <v/>
      </c>
      <c r="P2614" s="8">
        <f>COUNTIF(J$4:J2614,J2614)</f>
        <v>0</v>
      </c>
      <c r="Q2614" s="8">
        <f>COUNTIF(K$4:K2614,K2614)</f>
        <v>1</v>
      </c>
    </row>
    <row r="2615" spans="1:17" x14ac:dyDescent="0.25">
      <c r="A2615" s="35">
        <f t="shared" si="241"/>
        <v>0</v>
      </c>
      <c r="B2615" s="8">
        <f t="shared" si="242"/>
        <v>0</v>
      </c>
      <c r="C2615" s="8">
        <f t="shared" si="243"/>
        <v>0</v>
      </c>
      <c r="D2615" s="38">
        <f t="shared" si="244"/>
        <v>1</v>
      </c>
      <c r="E2615" s="39">
        <f t="shared" si="245"/>
        <v>0</v>
      </c>
      <c r="M2615" s="8" t="str">
        <f>VLOOKUP(MONTH($J2615),Lookup!$A$2:$B$13,2,0)&amp;" "&amp;YEAR($J2615)</f>
        <v>Jan 1900</v>
      </c>
      <c r="N2615" s="34" t="str">
        <f t="shared" si="240"/>
        <v>1/1/9999</v>
      </c>
      <c r="O2615" s="8" t="str">
        <f>IF(ISERROR(VLOOKUP($I2615,Lookup!$H$2:$I$11,2,0)),"",VLOOKUP($I2615,Lookup!$H$2:$I$11,2,0))</f>
        <v/>
      </c>
      <c r="P2615" s="8">
        <f>COUNTIF(J$4:J2615,J2615)</f>
        <v>0</v>
      </c>
      <c r="Q2615" s="8">
        <f>COUNTIF(K$4:K2615,K2615)</f>
        <v>1</v>
      </c>
    </row>
    <row r="2616" spans="1:17" x14ac:dyDescent="0.25">
      <c r="A2616" s="35">
        <f t="shared" si="241"/>
        <v>0</v>
      </c>
      <c r="B2616" s="8">
        <f t="shared" si="242"/>
        <v>0</v>
      </c>
      <c r="C2616" s="8">
        <f t="shared" si="243"/>
        <v>0</v>
      </c>
      <c r="D2616" s="38">
        <f t="shared" si="244"/>
        <v>1</v>
      </c>
      <c r="E2616" s="39">
        <f t="shared" si="245"/>
        <v>0</v>
      </c>
      <c r="M2616" s="8" t="str">
        <f>VLOOKUP(MONTH($J2616),Lookup!$A$2:$B$13,2,0)&amp;" "&amp;YEAR($J2616)</f>
        <v>Jan 1900</v>
      </c>
      <c r="N2616" s="34" t="str">
        <f t="shared" si="240"/>
        <v>1/1/9999</v>
      </c>
      <c r="O2616" s="8" t="str">
        <f>IF(ISERROR(VLOOKUP($I2616,Lookup!$H$2:$I$11,2,0)),"",VLOOKUP($I2616,Lookup!$H$2:$I$11,2,0))</f>
        <v/>
      </c>
      <c r="P2616" s="8">
        <f>COUNTIF(J$4:J2616,J2616)</f>
        <v>0</v>
      </c>
      <c r="Q2616" s="8">
        <f>COUNTIF(K$4:K2616,K2616)</f>
        <v>1</v>
      </c>
    </row>
    <row r="2617" spans="1:17" x14ac:dyDescent="0.25">
      <c r="A2617" s="35">
        <f t="shared" si="241"/>
        <v>0</v>
      </c>
      <c r="B2617" s="8">
        <f t="shared" si="242"/>
        <v>0</v>
      </c>
      <c r="C2617" s="8">
        <f t="shared" si="243"/>
        <v>0</v>
      </c>
      <c r="D2617" s="38">
        <f t="shared" si="244"/>
        <v>1</v>
      </c>
      <c r="E2617" s="39">
        <f t="shared" si="245"/>
        <v>0</v>
      </c>
      <c r="M2617" s="8" t="str">
        <f>VLOOKUP(MONTH($J2617),Lookup!$A$2:$B$13,2,0)&amp;" "&amp;YEAR($J2617)</f>
        <v>Jan 1900</v>
      </c>
      <c r="N2617" s="34" t="str">
        <f t="shared" si="240"/>
        <v>1/1/9999</v>
      </c>
      <c r="O2617" s="8" t="str">
        <f>IF(ISERROR(VLOOKUP($I2617,Lookup!$H$2:$I$11,2,0)),"",VLOOKUP($I2617,Lookup!$H$2:$I$11,2,0))</f>
        <v/>
      </c>
      <c r="P2617" s="8">
        <f>COUNTIF(J$4:J2617,J2617)</f>
        <v>0</v>
      </c>
      <c r="Q2617" s="8">
        <f>COUNTIF(K$4:K2617,K2617)</f>
        <v>1</v>
      </c>
    </row>
    <row r="2618" spans="1:17" x14ac:dyDescent="0.25">
      <c r="A2618" s="35">
        <f t="shared" si="241"/>
        <v>0</v>
      </c>
      <c r="B2618" s="8">
        <f t="shared" si="242"/>
        <v>0</v>
      </c>
      <c r="C2618" s="8">
        <f t="shared" si="243"/>
        <v>0</v>
      </c>
      <c r="D2618" s="38">
        <f t="shared" si="244"/>
        <v>1</v>
      </c>
      <c r="E2618" s="39">
        <f t="shared" si="245"/>
        <v>0</v>
      </c>
      <c r="M2618" s="8" t="str">
        <f>VLOOKUP(MONTH($J2618),Lookup!$A$2:$B$13,2,0)&amp;" "&amp;YEAR($J2618)</f>
        <v>Jan 1900</v>
      </c>
      <c r="N2618" s="34" t="str">
        <f t="shared" si="240"/>
        <v>1/1/9999</v>
      </c>
      <c r="O2618" s="8" t="str">
        <f>IF(ISERROR(VLOOKUP($I2618,Lookup!$H$2:$I$11,2,0)),"",VLOOKUP($I2618,Lookup!$H$2:$I$11,2,0))</f>
        <v/>
      </c>
      <c r="P2618" s="8">
        <f>COUNTIF(J$4:J2618,J2618)</f>
        <v>0</v>
      </c>
      <c r="Q2618" s="8">
        <f>COUNTIF(K$4:K2618,K2618)</f>
        <v>1</v>
      </c>
    </row>
    <row r="2619" spans="1:17" x14ac:dyDescent="0.25">
      <c r="A2619" s="35">
        <f t="shared" si="241"/>
        <v>0</v>
      </c>
      <c r="B2619" s="8">
        <f t="shared" si="242"/>
        <v>0</v>
      </c>
      <c r="C2619" s="8">
        <f t="shared" si="243"/>
        <v>0</v>
      </c>
      <c r="D2619" s="38">
        <f t="shared" si="244"/>
        <v>1</v>
      </c>
      <c r="E2619" s="39">
        <f t="shared" si="245"/>
        <v>0</v>
      </c>
      <c r="M2619" s="8" t="str">
        <f>VLOOKUP(MONTH($J2619),Lookup!$A$2:$B$13,2,0)&amp;" "&amp;YEAR($J2619)</f>
        <v>Jan 1900</v>
      </c>
      <c r="N2619" s="34" t="str">
        <f t="shared" si="240"/>
        <v>1/1/9999</v>
      </c>
      <c r="O2619" s="8" t="str">
        <f>IF(ISERROR(VLOOKUP($I2619,Lookup!$H$2:$I$11,2,0)),"",VLOOKUP($I2619,Lookup!$H$2:$I$11,2,0))</f>
        <v/>
      </c>
      <c r="P2619" s="8">
        <f>COUNTIF(J$4:J2619,J2619)</f>
        <v>0</v>
      </c>
      <c r="Q2619" s="8">
        <f>COUNTIF(K$4:K2619,K2619)</f>
        <v>1</v>
      </c>
    </row>
    <row r="2620" spans="1:17" x14ac:dyDescent="0.25">
      <c r="A2620" s="35">
        <f t="shared" si="241"/>
        <v>0</v>
      </c>
      <c r="B2620" s="8">
        <f t="shared" si="242"/>
        <v>0</v>
      </c>
      <c r="C2620" s="8">
        <f t="shared" si="243"/>
        <v>0</v>
      </c>
      <c r="D2620" s="38">
        <f t="shared" si="244"/>
        <v>1</v>
      </c>
      <c r="E2620" s="39">
        <f t="shared" si="245"/>
        <v>0</v>
      </c>
      <c r="M2620" s="8" t="str">
        <f>VLOOKUP(MONTH($J2620),Lookup!$A$2:$B$13,2,0)&amp;" "&amp;YEAR($J2620)</f>
        <v>Jan 1900</v>
      </c>
      <c r="N2620" s="34" t="str">
        <f t="shared" si="240"/>
        <v>1/1/9999</v>
      </c>
      <c r="O2620" s="8" t="str">
        <f>IF(ISERROR(VLOOKUP($I2620,Lookup!$H$2:$I$11,2,0)),"",VLOOKUP($I2620,Lookup!$H$2:$I$11,2,0))</f>
        <v/>
      </c>
      <c r="P2620" s="8">
        <f>COUNTIF(J$4:J2620,J2620)</f>
        <v>0</v>
      </c>
      <c r="Q2620" s="8">
        <f>COUNTIF(K$4:K2620,K2620)</f>
        <v>1</v>
      </c>
    </row>
    <row r="2621" spans="1:17" x14ac:dyDescent="0.25">
      <c r="A2621" s="35">
        <f t="shared" si="241"/>
        <v>0</v>
      </c>
      <c r="B2621" s="8">
        <f t="shared" si="242"/>
        <v>0</v>
      </c>
      <c r="C2621" s="8">
        <f t="shared" si="243"/>
        <v>0</v>
      </c>
      <c r="D2621" s="38">
        <f t="shared" si="244"/>
        <v>1</v>
      </c>
      <c r="E2621" s="39">
        <f t="shared" si="245"/>
        <v>0</v>
      </c>
      <c r="M2621" s="8" t="str">
        <f>VLOOKUP(MONTH($J2621),Lookup!$A$2:$B$13,2,0)&amp;" "&amp;YEAR($J2621)</f>
        <v>Jan 1900</v>
      </c>
      <c r="N2621" s="34" t="str">
        <f t="shared" si="240"/>
        <v>1/1/9999</v>
      </c>
      <c r="O2621" s="8" t="str">
        <f>IF(ISERROR(VLOOKUP($I2621,Lookup!$H$2:$I$11,2,0)),"",VLOOKUP($I2621,Lookup!$H$2:$I$11,2,0))</f>
        <v/>
      </c>
      <c r="P2621" s="8">
        <f>COUNTIF(J$4:J2621,J2621)</f>
        <v>0</v>
      </c>
      <c r="Q2621" s="8">
        <f>COUNTIF(K$4:K2621,K2621)</f>
        <v>1</v>
      </c>
    </row>
    <row r="2622" spans="1:17" x14ac:dyDescent="0.25">
      <c r="A2622" s="35">
        <f t="shared" si="241"/>
        <v>0</v>
      </c>
      <c r="B2622" s="8">
        <f t="shared" si="242"/>
        <v>0</v>
      </c>
      <c r="C2622" s="8">
        <f t="shared" si="243"/>
        <v>0</v>
      </c>
      <c r="D2622" s="38">
        <f t="shared" si="244"/>
        <v>1</v>
      </c>
      <c r="E2622" s="39">
        <f t="shared" si="245"/>
        <v>0</v>
      </c>
      <c r="M2622" s="8" t="str">
        <f>VLOOKUP(MONTH($J2622),Lookup!$A$2:$B$13,2,0)&amp;" "&amp;YEAR($J2622)</f>
        <v>Jan 1900</v>
      </c>
      <c r="N2622" s="34" t="str">
        <f t="shared" si="240"/>
        <v>1/1/9999</v>
      </c>
      <c r="O2622" s="8" t="str">
        <f>IF(ISERROR(VLOOKUP($I2622,Lookup!$H$2:$I$11,2,0)),"",VLOOKUP($I2622,Lookup!$H$2:$I$11,2,0))</f>
        <v/>
      </c>
      <c r="P2622" s="8">
        <f>COUNTIF(J$4:J2622,J2622)</f>
        <v>0</v>
      </c>
      <c r="Q2622" s="8">
        <f>COUNTIF(K$4:K2622,K2622)</f>
        <v>1</v>
      </c>
    </row>
    <row r="2623" spans="1:17" x14ac:dyDescent="0.25">
      <c r="A2623" s="35">
        <f t="shared" si="241"/>
        <v>0</v>
      </c>
      <c r="B2623" s="8">
        <f t="shared" si="242"/>
        <v>0</v>
      </c>
      <c r="C2623" s="8">
        <f t="shared" si="243"/>
        <v>0</v>
      </c>
      <c r="D2623" s="38">
        <f t="shared" si="244"/>
        <v>1</v>
      </c>
      <c r="E2623" s="39">
        <f t="shared" si="245"/>
        <v>0</v>
      </c>
      <c r="M2623" s="8" t="str">
        <f>VLOOKUP(MONTH($J2623),Lookup!$A$2:$B$13,2,0)&amp;" "&amp;YEAR($J2623)</f>
        <v>Jan 1900</v>
      </c>
      <c r="N2623" s="34" t="str">
        <f t="shared" si="240"/>
        <v>1/1/9999</v>
      </c>
      <c r="O2623" s="8" t="str">
        <f>IF(ISERROR(VLOOKUP($I2623,Lookup!$H$2:$I$11,2,0)),"",VLOOKUP($I2623,Lookup!$H$2:$I$11,2,0))</f>
        <v/>
      </c>
      <c r="P2623" s="8">
        <f>COUNTIF(J$4:J2623,J2623)</f>
        <v>0</v>
      </c>
      <c r="Q2623" s="8">
        <f>COUNTIF(K$4:K2623,K2623)</f>
        <v>1</v>
      </c>
    </row>
    <row r="2624" spans="1:17" x14ac:dyDescent="0.25">
      <c r="A2624" s="35">
        <f t="shared" si="241"/>
        <v>0</v>
      </c>
      <c r="B2624" s="8">
        <f t="shared" si="242"/>
        <v>0</v>
      </c>
      <c r="C2624" s="8">
        <f t="shared" si="243"/>
        <v>0</v>
      </c>
      <c r="D2624" s="38">
        <f t="shared" si="244"/>
        <v>1</v>
      </c>
      <c r="E2624" s="39">
        <f t="shared" si="245"/>
        <v>0</v>
      </c>
      <c r="M2624" s="8" t="str">
        <f>VLOOKUP(MONTH($J2624),Lookup!$A$2:$B$13,2,0)&amp;" "&amp;YEAR($J2624)</f>
        <v>Jan 1900</v>
      </c>
      <c r="N2624" s="34" t="str">
        <f t="shared" si="240"/>
        <v>1/1/9999</v>
      </c>
      <c r="O2624" s="8" t="str">
        <f>IF(ISERROR(VLOOKUP($I2624,Lookup!$H$2:$I$11,2,0)),"",VLOOKUP($I2624,Lookup!$H$2:$I$11,2,0))</f>
        <v/>
      </c>
      <c r="P2624" s="8">
        <f>COUNTIF(J$4:J2624,J2624)</f>
        <v>0</v>
      </c>
      <c r="Q2624" s="8">
        <f>COUNTIF(K$4:K2624,K2624)</f>
        <v>1</v>
      </c>
    </row>
    <row r="2625" spans="1:17" x14ac:dyDescent="0.25">
      <c r="A2625" s="35">
        <f t="shared" si="241"/>
        <v>0</v>
      </c>
      <c r="B2625" s="8">
        <f t="shared" si="242"/>
        <v>0</v>
      </c>
      <c r="C2625" s="8">
        <f t="shared" si="243"/>
        <v>0</v>
      </c>
      <c r="D2625" s="38">
        <f t="shared" si="244"/>
        <v>1</v>
      </c>
      <c r="E2625" s="39">
        <f t="shared" si="245"/>
        <v>0</v>
      </c>
      <c r="M2625" s="8" t="str">
        <f>VLOOKUP(MONTH($J2625),Lookup!$A$2:$B$13,2,0)&amp;" "&amp;YEAR($J2625)</f>
        <v>Jan 1900</v>
      </c>
      <c r="N2625" s="34" t="str">
        <f t="shared" si="240"/>
        <v>1/1/9999</v>
      </c>
      <c r="O2625" s="8" t="str">
        <f>IF(ISERROR(VLOOKUP($I2625,Lookup!$H$2:$I$11,2,0)),"",VLOOKUP($I2625,Lookup!$H$2:$I$11,2,0))</f>
        <v/>
      </c>
      <c r="P2625" s="8">
        <f>COUNTIF(J$4:J2625,J2625)</f>
        <v>0</v>
      </c>
      <c r="Q2625" s="8">
        <f>COUNTIF(K$4:K2625,K2625)</f>
        <v>1</v>
      </c>
    </row>
    <row r="2626" spans="1:17" x14ac:dyDescent="0.25">
      <c r="A2626" s="35">
        <f t="shared" si="241"/>
        <v>0</v>
      </c>
      <c r="B2626" s="8">
        <f t="shared" si="242"/>
        <v>0</v>
      </c>
      <c r="C2626" s="8">
        <f t="shared" si="243"/>
        <v>0</v>
      </c>
      <c r="D2626" s="38">
        <f t="shared" si="244"/>
        <v>1</v>
      </c>
      <c r="E2626" s="39">
        <f t="shared" si="245"/>
        <v>0</v>
      </c>
      <c r="M2626" s="8" t="str">
        <f>VLOOKUP(MONTH($J2626),Lookup!$A$2:$B$13,2,0)&amp;" "&amp;YEAR($J2626)</f>
        <v>Jan 1900</v>
      </c>
      <c r="N2626" s="34" t="str">
        <f t="shared" si="240"/>
        <v>1/1/9999</v>
      </c>
      <c r="O2626" s="8" t="str">
        <f>IF(ISERROR(VLOOKUP($I2626,Lookup!$H$2:$I$11,2,0)),"",VLOOKUP($I2626,Lookup!$H$2:$I$11,2,0))</f>
        <v/>
      </c>
      <c r="P2626" s="8">
        <f>COUNTIF(J$4:J2626,J2626)</f>
        <v>0</v>
      </c>
      <c r="Q2626" s="8">
        <f>COUNTIF(K$4:K2626,K2626)</f>
        <v>1</v>
      </c>
    </row>
    <row r="2627" spans="1:17" x14ac:dyDescent="0.25">
      <c r="A2627" s="35">
        <f t="shared" si="241"/>
        <v>0</v>
      </c>
      <c r="B2627" s="8">
        <f t="shared" si="242"/>
        <v>0</v>
      </c>
      <c r="C2627" s="8">
        <f t="shared" si="243"/>
        <v>0</v>
      </c>
      <c r="D2627" s="38">
        <f t="shared" si="244"/>
        <v>1</v>
      </c>
      <c r="E2627" s="39">
        <f t="shared" si="245"/>
        <v>0</v>
      </c>
      <c r="M2627" s="8" t="str">
        <f>VLOOKUP(MONTH($J2627),Lookup!$A$2:$B$13,2,0)&amp;" "&amp;YEAR($J2627)</f>
        <v>Jan 1900</v>
      </c>
      <c r="N2627" s="34" t="str">
        <f t="shared" si="240"/>
        <v>1/1/9999</v>
      </c>
      <c r="O2627" s="8" t="str">
        <f>IF(ISERROR(VLOOKUP($I2627,Lookup!$H$2:$I$11,2,0)),"",VLOOKUP($I2627,Lookup!$H$2:$I$11,2,0))</f>
        <v/>
      </c>
      <c r="P2627" s="8">
        <f>COUNTIF(J$4:J2627,J2627)</f>
        <v>0</v>
      </c>
      <c r="Q2627" s="8">
        <f>COUNTIF(K$4:K2627,K2627)</f>
        <v>1</v>
      </c>
    </row>
    <row r="2628" spans="1:17" x14ac:dyDescent="0.25">
      <c r="A2628" s="35">
        <f t="shared" si="241"/>
        <v>0</v>
      </c>
      <c r="B2628" s="8">
        <f t="shared" si="242"/>
        <v>0</v>
      </c>
      <c r="C2628" s="8">
        <f t="shared" si="243"/>
        <v>0</v>
      </c>
      <c r="D2628" s="38">
        <f t="shared" si="244"/>
        <v>1</v>
      </c>
      <c r="E2628" s="39">
        <f t="shared" si="245"/>
        <v>0</v>
      </c>
      <c r="M2628" s="8" t="str">
        <f>VLOOKUP(MONTH($J2628),Lookup!$A$2:$B$13,2,0)&amp;" "&amp;YEAR($J2628)</f>
        <v>Jan 1900</v>
      </c>
      <c r="N2628" s="34" t="str">
        <f t="shared" ref="N2628:N2691" si="246">IF(ISBLANK($J2628),"1/1/9999",J2628)</f>
        <v>1/1/9999</v>
      </c>
      <c r="O2628" s="8" t="str">
        <f>IF(ISERROR(VLOOKUP($I2628,Lookup!$H$2:$I$11,2,0)),"",VLOOKUP($I2628,Lookup!$H$2:$I$11,2,0))</f>
        <v/>
      </c>
      <c r="P2628" s="8">
        <f>COUNTIF(J$4:J2628,J2628)</f>
        <v>0</v>
      </c>
      <c r="Q2628" s="8">
        <f>COUNTIF(K$4:K2628,K2628)</f>
        <v>1</v>
      </c>
    </row>
    <row r="2629" spans="1:17" x14ac:dyDescent="0.25">
      <c r="A2629" s="35">
        <f t="shared" ref="A2629:A2692" si="247">K2629</f>
        <v>0</v>
      </c>
      <c r="B2629" s="8">
        <f t="shared" ref="B2629:B2692" si="248">J2629</f>
        <v>0</v>
      </c>
      <c r="C2629" s="8">
        <f t="shared" ref="C2629:C2692" si="249">L2629</f>
        <v>0</v>
      </c>
      <c r="D2629" s="38">
        <f t="shared" ref="D2629:D2692" si="250">SUM(A2629:C2629)+SUM(O2629:Q2629)</f>
        <v>1</v>
      </c>
      <c r="E2629" s="39">
        <f t="shared" ref="E2629:E2692" si="251">IF($D2629="","",COUNTIFS($F$4:$F$5000,$F2629,$D$4:$D$5000,"&gt;"&amp;$D2629))</f>
        <v>0</v>
      </c>
      <c r="M2629" s="8" t="str">
        <f>VLOOKUP(MONTH($J2629),Lookup!$A$2:$B$13,2,0)&amp;" "&amp;YEAR($J2629)</f>
        <v>Jan 1900</v>
      </c>
      <c r="N2629" s="34" t="str">
        <f t="shared" si="246"/>
        <v>1/1/9999</v>
      </c>
      <c r="O2629" s="8" t="str">
        <f>IF(ISERROR(VLOOKUP($I2629,Lookup!$H$2:$I$11,2,0)),"",VLOOKUP($I2629,Lookup!$H$2:$I$11,2,0))</f>
        <v/>
      </c>
      <c r="P2629" s="8">
        <f>COUNTIF(J$4:J2629,J2629)</f>
        <v>0</v>
      </c>
      <c r="Q2629" s="8">
        <f>COUNTIF(K$4:K2629,K2629)</f>
        <v>1</v>
      </c>
    </row>
    <row r="2630" spans="1:17" x14ac:dyDescent="0.25">
      <c r="A2630" s="35">
        <f t="shared" si="247"/>
        <v>0</v>
      </c>
      <c r="B2630" s="8">
        <f t="shared" si="248"/>
        <v>0</v>
      </c>
      <c r="C2630" s="8">
        <f t="shared" si="249"/>
        <v>0</v>
      </c>
      <c r="D2630" s="38">
        <f t="shared" si="250"/>
        <v>1</v>
      </c>
      <c r="E2630" s="39">
        <f t="shared" si="251"/>
        <v>0</v>
      </c>
      <c r="M2630" s="8" t="str">
        <f>VLOOKUP(MONTH($J2630),Lookup!$A$2:$B$13,2,0)&amp;" "&amp;YEAR($J2630)</f>
        <v>Jan 1900</v>
      </c>
      <c r="N2630" s="34" t="str">
        <f t="shared" si="246"/>
        <v>1/1/9999</v>
      </c>
      <c r="O2630" s="8" t="str">
        <f>IF(ISERROR(VLOOKUP($I2630,Lookup!$H$2:$I$11,2,0)),"",VLOOKUP($I2630,Lookup!$H$2:$I$11,2,0))</f>
        <v/>
      </c>
      <c r="P2630" s="8">
        <f>COUNTIF(J$4:J2630,J2630)</f>
        <v>0</v>
      </c>
      <c r="Q2630" s="8">
        <f>COUNTIF(K$4:K2630,K2630)</f>
        <v>1</v>
      </c>
    </row>
    <row r="2631" spans="1:17" x14ac:dyDescent="0.25">
      <c r="A2631" s="35">
        <f t="shared" si="247"/>
        <v>0</v>
      </c>
      <c r="B2631" s="8">
        <f t="shared" si="248"/>
        <v>0</v>
      </c>
      <c r="C2631" s="8">
        <f t="shared" si="249"/>
        <v>0</v>
      </c>
      <c r="D2631" s="38">
        <f t="shared" si="250"/>
        <v>1</v>
      </c>
      <c r="E2631" s="39">
        <f t="shared" si="251"/>
        <v>0</v>
      </c>
      <c r="M2631" s="8" t="str">
        <f>VLOOKUP(MONTH($J2631),Lookup!$A$2:$B$13,2,0)&amp;" "&amp;YEAR($J2631)</f>
        <v>Jan 1900</v>
      </c>
      <c r="N2631" s="34" t="str">
        <f t="shared" si="246"/>
        <v>1/1/9999</v>
      </c>
      <c r="O2631" s="8" t="str">
        <f>IF(ISERROR(VLOOKUP($I2631,Lookup!$H$2:$I$11,2,0)),"",VLOOKUP($I2631,Lookup!$H$2:$I$11,2,0))</f>
        <v/>
      </c>
      <c r="P2631" s="8">
        <f>COUNTIF(J$4:J2631,J2631)</f>
        <v>0</v>
      </c>
      <c r="Q2631" s="8">
        <f>COUNTIF(K$4:K2631,K2631)</f>
        <v>1</v>
      </c>
    </row>
    <row r="2632" spans="1:17" x14ac:dyDescent="0.25">
      <c r="A2632" s="35">
        <f t="shared" si="247"/>
        <v>0</v>
      </c>
      <c r="B2632" s="8">
        <f t="shared" si="248"/>
        <v>0</v>
      </c>
      <c r="C2632" s="8">
        <f t="shared" si="249"/>
        <v>0</v>
      </c>
      <c r="D2632" s="38">
        <f t="shared" si="250"/>
        <v>1</v>
      </c>
      <c r="E2632" s="39">
        <f t="shared" si="251"/>
        <v>0</v>
      </c>
      <c r="M2632" s="8" t="str">
        <f>VLOOKUP(MONTH($J2632),Lookup!$A$2:$B$13,2,0)&amp;" "&amp;YEAR($J2632)</f>
        <v>Jan 1900</v>
      </c>
      <c r="N2632" s="34" t="str">
        <f t="shared" si="246"/>
        <v>1/1/9999</v>
      </c>
      <c r="O2632" s="8" t="str">
        <f>IF(ISERROR(VLOOKUP($I2632,Lookup!$H$2:$I$11,2,0)),"",VLOOKUP($I2632,Lookup!$H$2:$I$11,2,0))</f>
        <v/>
      </c>
      <c r="P2632" s="8">
        <f>COUNTIF(J$4:J2632,J2632)</f>
        <v>0</v>
      </c>
      <c r="Q2632" s="8">
        <f>COUNTIF(K$4:K2632,K2632)</f>
        <v>1</v>
      </c>
    </row>
    <row r="2633" spans="1:17" x14ac:dyDescent="0.25">
      <c r="A2633" s="35">
        <f t="shared" si="247"/>
        <v>0</v>
      </c>
      <c r="B2633" s="8">
        <f t="shared" si="248"/>
        <v>0</v>
      </c>
      <c r="C2633" s="8">
        <f t="shared" si="249"/>
        <v>0</v>
      </c>
      <c r="D2633" s="38">
        <f t="shared" si="250"/>
        <v>1</v>
      </c>
      <c r="E2633" s="39">
        <f t="shared" si="251"/>
        <v>0</v>
      </c>
      <c r="M2633" s="8" t="str">
        <f>VLOOKUP(MONTH($J2633),Lookup!$A$2:$B$13,2,0)&amp;" "&amp;YEAR($J2633)</f>
        <v>Jan 1900</v>
      </c>
      <c r="N2633" s="34" t="str">
        <f t="shared" si="246"/>
        <v>1/1/9999</v>
      </c>
      <c r="O2633" s="8" t="str">
        <f>IF(ISERROR(VLOOKUP($I2633,Lookup!$H$2:$I$11,2,0)),"",VLOOKUP($I2633,Lookup!$H$2:$I$11,2,0))</f>
        <v/>
      </c>
      <c r="P2633" s="8">
        <f>COUNTIF(J$4:J2633,J2633)</f>
        <v>0</v>
      </c>
      <c r="Q2633" s="8">
        <f>COUNTIF(K$4:K2633,K2633)</f>
        <v>1</v>
      </c>
    </row>
    <row r="2634" spans="1:17" x14ac:dyDescent="0.25">
      <c r="A2634" s="35">
        <f t="shared" si="247"/>
        <v>0</v>
      </c>
      <c r="B2634" s="8">
        <f t="shared" si="248"/>
        <v>0</v>
      </c>
      <c r="C2634" s="8">
        <f t="shared" si="249"/>
        <v>0</v>
      </c>
      <c r="D2634" s="38">
        <f t="shared" si="250"/>
        <v>1</v>
      </c>
      <c r="E2634" s="39">
        <f t="shared" si="251"/>
        <v>0</v>
      </c>
      <c r="M2634" s="8" t="str">
        <f>VLOOKUP(MONTH($J2634),Lookup!$A$2:$B$13,2,0)&amp;" "&amp;YEAR($J2634)</f>
        <v>Jan 1900</v>
      </c>
      <c r="N2634" s="34" t="str">
        <f t="shared" si="246"/>
        <v>1/1/9999</v>
      </c>
      <c r="O2634" s="8" t="str">
        <f>IF(ISERROR(VLOOKUP($I2634,Lookup!$H$2:$I$11,2,0)),"",VLOOKUP($I2634,Lookup!$H$2:$I$11,2,0))</f>
        <v/>
      </c>
      <c r="P2634" s="8">
        <f>COUNTIF(J$4:J2634,J2634)</f>
        <v>0</v>
      </c>
      <c r="Q2634" s="8">
        <f>COUNTIF(K$4:K2634,K2634)</f>
        <v>1</v>
      </c>
    </row>
    <row r="2635" spans="1:17" x14ac:dyDescent="0.25">
      <c r="A2635" s="35">
        <f t="shared" si="247"/>
        <v>0</v>
      </c>
      <c r="B2635" s="8">
        <f t="shared" si="248"/>
        <v>0</v>
      </c>
      <c r="C2635" s="8">
        <f t="shared" si="249"/>
        <v>0</v>
      </c>
      <c r="D2635" s="38">
        <f t="shared" si="250"/>
        <v>1</v>
      </c>
      <c r="E2635" s="39">
        <f t="shared" si="251"/>
        <v>0</v>
      </c>
      <c r="M2635" s="8" t="str">
        <f>VLOOKUP(MONTH($J2635),Lookup!$A$2:$B$13,2,0)&amp;" "&amp;YEAR($J2635)</f>
        <v>Jan 1900</v>
      </c>
      <c r="N2635" s="34" t="str">
        <f t="shared" si="246"/>
        <v>1/1/9999</v>
      </c>
      <c r="O2635" s="8" t="str">
        <f>IF(ISERROR(VLOOKUP($I2635,Lookup!$H$2:$I$11,2,0)),"",VLOOKUP($I2635,Lookup!$H$2:$I$11,2,0))</f>
        <v/>
      </c>
      <c r="P2635" s="8">
        <f>COUNTIF(J$4:J2635,J2635)</f>
        <v>0</v>
      </c>
      <c r="Q2635" s="8">
        <f>COUNTIF(K$4:K2635,K2635)</f>
        <v>1</v>
      </c>
    </row>
    <row r="2636" spans="1:17" x14ac:dyDescent="0.25">
      <c r="A2636" s="35">
        <f t="shared" si="247"/>
        <v>0</v>
      </c>
      <c r="B2636" s="8">
        <f t="shared" si="248"/>
        <v>0</v>
      </c>
      <c r="C2636" s="8">
        <f t="shared" si="249"/>
        <v>0</v>
      </c>
      <c r="D2636" s="38">
        <f t="shared" si="250"/>
        <v>1</v>
      </c>
      <c r="E2636" s="39">
        <f t="shared" si="251"/>
        <v>0</v>
      </c>
      <c r="M2636" s="8" t="str">
        <f>VLOOKUP(MONTH($J2636),Lookup!$A$2:$B$13,2,0)&amp;" "&amp;YEAR($J2636)</f>
        <v>Jan 1900</v>
      </c>
      <c r="N2636" s="34" t="str">
        <f t="shared" si="246"/>
        <v>1/1/9999</v>
      </c>
      <c r="O2636" s="8" t="str">
        <f>IF(ISERROR(VLOOKUP($I2636,Lookup!$H$2:$I$11,2,0)),"",VLOOKUP($I2636,Lookup!$H$2:$I$11,2,0))</f>
        <v/>
      </c>
      <c r="P2636" s="8">
        <f>COUNTIF(J$4:J2636,J2636)</f>
        <v>0</v>
      </c>
      <c r="Q2636" s="8">
        <f>COUNTIF(K$4:K2636,K2636)</f>
        <v>1</v>
      </c>
    </row>
    <row r="2637" spans="1:17" x14ac:dyDescent="0.25">
      <c r="A2637" s="35">
        <f t="shared" si="247"/>
        <v>0</v>
      </c>
      <c r="B2637" s="8">
        <f t="shared" si="248"/>
        <v>0</v>
      </c>
      <c r="C2637" s="8">
        <f t="shared" si="249"/>
        <v>0</v>
      </c>
      <c r="D2637" s="38">
        <f t="shared" si="250"/>
        <v>1</v>
      </c>
      <c r="E2637" s="39">
        <f t="shared" si="251"/>
        <v>0</v>
      </c>
      <c r="M2637" s="8" t="str">
        <f>VLOOKUP(MONTH($J2637),Lookup!$A$2:$B$13,2,0)&amp;" "&amp;YEAR($J2637)</f>
        <v>Jan 1900</v>
      </c>
      <c r="N2637" s="34" t="str">
        <f t="shared" si="246"/>
        <v>1/1/9999</v>
      </c>
      <c r="O2637" s="8" t="str">
        <f>IF(ISERROR(VLOOKUP($I2637,Lookup!$H$2:$I$11,2,0)),"",VLOOKUP($I2637,Lookup!$H$2:$I$11,2,0))</f>
        <v/>
      </c>
      <c r="P2637" s="8">
        <f>COUNTIF(J$4:J2637,J2637)</f>
        <v>0</v>
      </c>
      <c r="Q2637" s="8">
        <f>COUNTIF(K$4:K2637,K2637)</f>
        <v>1</v>
      </c>
    </row>
    <row r="2638" spans="1:17" x14ac:dyDescent="0.25">
      <c r="A2638" s="35">
        <f t="shared" si="247"/>
        <v>0</v>
      </c>
      <c r="B2638" s="8">
        <f t="shared" si="248"/>
        <v>0</v>
      </c>
      <c r="C2638" s="8">
        <f t="shared" si="249"/>
        <v>0</v>
      </c>
      <c r="D2638" s="38">
        <f t="shared" si="250"/>
        <v>1</v>
      </c>
      <c r="E2638" s="39">
        <f t="shared" si="251"/>
        <v>0</v>
      </c>
      <c r="M2638" s="8" t="str">
        <f>VLOOKUP(MONTH($J2638),Lookup!$A$2:$B$13,2,0)&amp;" "&amp;YEAR($J2638)</f>
        <v>Jan 1900</v>
      </c>
      <c r="N2638" s="34" t="str">
        <f t="shared" si="246"/>
        <v>1/1/9999</v>
      </c>
      <c r="O2638" s="8" t="str">
        <f>IF(ISERROR(VLOOKUP($I2638,Lookup!$H$2:$I$11,2,0)),"",VLOOKUP($I2638,Lookup!$H$2:$I$11,2,0))</f>
        <v/>
      </c>
      <c r="P2638" s="8">
        <f>COUNTIF(J$4:J2638,J2638)</f>
        <v>0</v>
      </c>
      <c r="Q2638" s="8">
        <f>COUNTIF(K$4:K2638,K2638)</f>
        <v>1</v>
      </c>
    </row>
    <row r="2639" spans="1:17" x14ac:dyDescent="0.25">
      <c r="A2639" s="35">
        <f t="shared" si="247"/>
        <v>0</v>
      </c>
      <c r="B2639" s="8">
        <f t="shared" si="248"/>
        <v>0</v>
      </c>
      <c r="C2639" s="8">
        <f t="shared" si="249"/>
        <v>0</v>
      </c>
      <c r="D2639" s="38">
        <f t="shared" si="250"/>
        <v>1</v>
      </c>
      <c r="E2639" s="39">
        <f t="shared" si="251"/>
        <v>0</v>
      </c>
      <c r="M2639" s="8" t="str">
        <f>VLOOKUP(MONTH($J2639),Lookup!$A$2:$B$13,2,0)&amp;" "&amp;YEAR($J2639)</f>
        <v>Jan 1900</v>
      </c>
      <c r="N2639" s="34" t="str">
        <f t="shared" si="246"/>
        <v>1/1/9999</v>
      </c>
      <c r="O2639" s="8" t="str">
        <f>IF(ISERROR(VLOOKUP($I2639,Lookup!$H$2:$I$11,2,0)),"",VLOOKUP($I2639,Lookup!$H$2:$I$11,2,0))</f>
        <v/>
      </c>
      <c r="P2639" s="8">
        <f>COUNTIF(J$4:J2639,J2639)</f>
        <v>0</v>
      </c>
      <c r="Q2639" s="8">
        <f>COUNTIF(K$4:K2639,K2639)</f>
        <v>1</v>
      </c>
    </row>
    <row r="2640" spans="1:17" x14ac:dyDescent="0.25">
      <c r="A2640" s="35">
        <f t="shared" si="247"/>
        <v>0</v>
      </c>
      <c r="B2640" s="8">
        <f t="shared" si="248"/>
        <v>0</v>
      </c>
      <c r="C2640" s="8">
        <f t="shared" si="249"/>
        <v>0</v>
      </c>
      <c r="D2640" s="38">
        <f t="shared" si="250"/>
        <v>1</v>
      </c>
      <c r="E2640" s="39">
        <f t="shared" si="251"/>
        <v>0</v>
      </c>
      <c r="M2640" s="8" t="str">
        <f>VLOOKUP(MONTH($J2640),Lookup!$A$2:$B$13,2,0)&amp;" "&amp;YEAR($J2640)</f>
        <v>Jan 1900</v>
      </c>
      <c r="N2640" s="34" t="str">
        <f t="shared" si="246"/>
        <v>1/1/9999</v>
      </c>
      <c r="O2640" s="8" t="str">
        <f>IF(ISERROR(VLOOKUP($I2640,Lookup!$H$2:$I$11,2,0)),"",VLOOKUP($I2640,Lookup!$H$2:$I$11,2,0))</f>
        <v/>
      </c>
      <c r="P2640" s="8">
        <f>COUNTIF(J$4:J2640,J2640)</f>
        <v>0</v>
      </c>
      <c r="Q2640" s="8">
        <f>COUNTIF(K$4:K2640,K2640)</f>
        <v>1</v>
      </c>
    </row>
    <row r="2641" spans="1:17" x14ac:dyDescent="0.25">
      <c r="A2641" s="35">
        <f t="shared" si="247"/>
        <v>0</v>
      </c>
      <c r="B2641" s="8">
        <f t="shared" si="248"/>
        <v>0</v>
      </c>
      <c r="C2641" s="8">
        <f t="shared" si="249"/>
        <v>0</v>
      </c>
      <c r="D2641" s="38">
        <f t="shared" si="250"/>
        <v>1</v>
      </c>
      <c r="E2641" s="39">
        <f t="shared" si="251"/>
        <v>0</v>
      </c>
      <c r="M2641" s="8" t="str">
        <f>VLOOKUP(MONTH($J2641),Lookup!$A$2:$B$13,2,0)&amp;" "&amp;YEAR($J2641)</f>
        <v>Jan 1900</v>
      </c>
      <c r="N2641" s="34" t="str">
        <f t="shared" si="246"/>
        <v>1/1/9999</v>
      </c>
      <c r="O2641" s="8" t="str">
        <f>IF(ISERROR(VLOOKUP($I2641,Lookup!$H$2:$I$11,2,0)),"",VLOOKUP($I2641,Lookup!$H$2:$I$11,2,0))</f>
        <v/>
      </c>
      <c r="P2641" s="8">
        <f>COUNTIF(J$4:J2641,J2641)</f>
        <v>0</v>
      </c>
      <c r="Q2641" s="8">
        <f>COUNTIF(K$4:K2641,K2641)</f>
        <v>1</v>
      </c>
    </row>
    <row r="2642" spans="1:17" x14ac:dyDescent="0.25">
      <c r="A2642" s="35">
        <f t="shared" si="247"/>
        <v>0</v>
      </c>
      <c r="B2642" s="8">
        <f t="shared" si="248"/>
        <v>0</v>
      </c>
      <c r="C2642" s="8">
        <f t="shared" si="249"/>
        <v>0</v>
      </c>
      <c r="D2642" s="38">
        <f t="shared" si="250"/>
        <v>1</v>
      </c>
      <c r="E2642" s="39">
        <f t="shared" si="251"/>
        <v>0</v>
      </c>
      <c r="M2642" s="8" t="str">
        <f>VLOOKUP(MONTH($J2642),Lookup!$A$2:$B$13,2,0)&amp;" "&amp;YEAR($J2642)</f>
        <v>Jan 1900</v>
      </c>
      <c r="N2642" s="34" t="str">
        <f t="shared" si="246"/>
        <v>1/1/9999</v>
      </c>
      <c r="O2642" s="8" t="str">
        <f>IF(ISERROR(VLOOKUP($I2642,Lookup!$H$2:$I$11,2,0)),"",VLOOKUP($I2642,Lookup!$H$2:$I$11,2,0))</f>
        <v/>
      </c>
      <c r="P2642" s="8">
        <f>COUNTIF(J$4:J2642,J2642)</f>
        <v>0</v>
      </c>
      <c r="Q2642" s="8">
        <f>COUNTIF(K$4:K2642,K2642)</f>
        <v>1</v>
      </c>
    </row>
    <row r="2643" spans="1:17" x14ac:dyDescent="0.25">
      <c r="A2643" s="35">
        <f t="shared" si="247"/>
        <v>0</v>
      </c>
      <c r="B2643" s="8">
        <f t="shared" si="248"/>
        <v>0</v>
      </c>
      <c r="C2643" s="8">
        <f t="shared" si="249"/>
        <v>0</v>
      </c>
      <c r="D2643" s="38">
        <f t="shared" si="250"/>
        <v>1</v>
      </c>
      <c r="E2643" s="39">
        <f t="shared" si="251"/>
        <v>0</v>
      </c>
      <c r="M2643" s="8" t="str">
        <f>VLOOKUP(MONTH($J2643),Lookup!$A$2:$B$13,2,0)&amp;" "&amp;YEAR($J2643)</f>
        <v>Jan 1900</v>
      </c>
      <c r="N2643" s="34" t="str">
        <f t="shared" si="246"/>
        <v>1/1/9999</v>
      </c>
      <c r="O2643" s="8" t="str">
        <f>IF(ISERROR(VLOOKUP($I2643,Lookup!$H$2:$I$11,2,0)),"",VLOOKUP($I2643,Lookup!$H$2:$I$11,2,0))</f>
        <v/>
      </c>
      <c r="P2643" s="8">
        <f>COUNTIF(J$4:J2643,J2643)</f>
        <v>0</v>
      </c>
      <c r="Q2643" s="8">
        <f>COUNTIF(K$4:K2643,K2643)</f>
        <v>1</v>
      </c>
    </row>
    <row r="2644" spans="1:17" x14ac:dyDescent="0.25">
      <c r="A2644" s="35">
        <f t="shared" si="247"/>
        <v>0</v>
      </c>
      <c r="B2644" s="8">
        <f t="shared" si="248"/>
        <v>0</v>
      </c>
      <c r="C2644" s="8">
        <f t="shared" si="249"/>
        <v>0</v>
      </c>
      <c r="D2644" s="38">
        <f t="shared" si="250"/>
        <v>1</v>
      </c>
      <c r="E2644" s="39">
        <f t="shared" si="251"/>
        <v>0</v>
      </c>
      <c r="M2644" s="8" t="str">
        <f>VLOOKUP(MONTH($J2644),Lookup!$A$2:$B$13,2,0)&amp;" "&amp;YEAR($J2644)</f>
        <v>Jan 1900</v>
      </c>
      <c r="N2644" s="34" t="str">
        <f t="shared" si="246"/>
        <v>1/1/9999</v>
      </c>
      <c r="O2644" s="8" t="str">
        <f>IF(ISERROR(VLOOKUP($I2644,Lookup!$H$2:$I$11,2,0)),"",VLOOKUP($I2644,Lookup!$H$2:$I$11,2,0))</f>
        <v/>
      </c>
      <c r="P2644" s="8">
        <f>COUNTIF(J$4:J2644,J2644)</f>
        <v>0</v>
      </c>
      <c r="Q2644" s="8">
        <f>COUNTIF(K$4:K2644,K2644)</f>
        <v>1</v>
      </c>
    </row>
    <row r="2645" spans="1:17" x14ac:dyDescent="0.25">
      <c r="A2645" s="35">
        <f t="shared" si="247"/>
        <v>0</v>
      </c>
      <c r="B2645" s="8">
        <f t="shared" si="248"/>
        <v>0</v>
      </c>
      <c r="C2645" s="8">
        <f t="shared" si="249"/>
        <v>0</v>
      </c>
      <c r="D2645" s="38">
        <f t="shared" si="250"/>
        <v>1</v>
      </c>
      <c r="E2645" s="39">
        <f t="shared" si="251"/>
        <v>0</v>
      </c>
      <c r="M2645" s="8" t="str">
        <f>VLOOKUP(MONTH($J2645),Lookup!$A$2:$B$13,2,0)&amp;" "&amp;YEAR($J2645)</f>
        <v>Jan 1900</v>
      </c>
      <c r="N2645" s="34" t="str">
        <f t="shared" si="246"/>
        <v>1/1/9999</v>
      </c>
      <c r="O2645" s="8" t="str">
        <f>IF(ISERROR(VLOOKUP($I2645,Lookup!$H$2:$I$11,2,0)),"",VLOOKUP($I2645,Lookup!$H$2:$I$11,2,0))</f>
        <v/>
      </c>
      <c r="P2645" s="8">
        <f>COUNTIF(J$4:J2645,J2645)</f>
        <v>0</v>
      </c>
      <c r="Q2645" s="8">
        <f>COUNTIF(K$4:K2645,K2645)</f>
        <v>1</v>
      </c>
    </row>
    <row r="2646" spans="1:17" x14ac:dyDescent="0.25">
      <c r="A2646" s="35">
        <f t="shared" si="247"/>
        <v>0</v>
      </c>
      <c r="B2646" s="8">
        <f t="shared" si="248"/>
        <v>0</v>
      </c>
      <c r="C2646" s="8">
        <f t="shared" si="249"/>
        <v>0</v>
      </c>
      <c r="D2646" s="38">
        <f t="shared" si="250"/>
        <v>1</v>
      </c>
      <c r="E2646" s="39">
        <f t="shared" si="251"/>
        <v>0</v>
      </c>
      <c r="M2646" s="8" t="str">
        <f>VLOOKUP(MONTH($J2646),Lookup!$A$2:$B$13,2,0)&amp;" "&amp;YEAR($J2646)</f>
        <v>Jan 1900</v>
      </c>
      <c r="N2646" s="34" t="str">
        <f t="shared" si="246"/>
        <v>1/1/9999</v>
      </c>
      <c r="O2646" s="8" t="str">
        <f>IF(ISERROR(VLOOKUP($I2646,Lookup!$H$2:$I$11,2,0)),"",VLOOKUP($I2646,Lookup!$H$2:$I$11,2,0))</f>
        <v/>
      </c>
      <c r="P2646" s="8">
        <f>COUNTIF(J$4:J2646,J2646)</f>
        <v>0</v>
      </c>
      <c r="Q2646" s="8">
        <f>COUNTIF(K$4:K2646,K2646)</f>
        <v>1</v>
      </c>
    </row>
    <row r="2647" spans="1:17" x14ac:dyDescent="0.25">
      <c r="A2647" s="35">
        <f t="shared" si="247"/>
        <v>0</v>
      </c>
      <c r="B2647" s="8">
        <f t="shared" si="248"/>
        <v>0</v>
      </c>
      <c r="C2647" s="8">
        <f t="shared" si="249"/>
        <v>0</v>
      </c>
      <c r="D2647" s="38">
        <f t="shared" si="250"/>
        <v>1</v>
      </c>
      <c r="E2647" s="39">
        <f t="shared" si="251"/>
        <v>0</v>
      </c>
      <c r="M2647" s="8" t="str">
        <f>VLOOKUP(MONTH($J2647),Lookup!$A$2:$B$13,2,0)&amp;" "&amp;YEAR($J2647)</f>
        <v>Jan 1900</v>
      </c>
      <c r="N2647" s="34" t="str">
        <f t="shared" si="246"/>
        <v>1/1/9999</v>
      </c>
      <c r="O2647" s="8" t="str">
        <f>IF(ISERROR(VLOOKUP($I2647,Lookup!$H$2:$I$11,2,0)),"",VLOOKUP($I2647,Lookup!$H$2:$I$11,2,0))</f>
        <v/>
      </c>
      <c r="P2647" s="8">
        <f>COUNTIF(J$4:J2647,J2647)</f>
        <v>0</v>
      </c>
      <c r="Q2647" s="8">
        <f>COUNTIF(K$4:K2647,K2647)</f>
        <v>1</v>
      </c>
    </row>
    <row r="2648" spans="1:17" x14ac:dyDescent="0.25">
      <c r="A2648" s="35">
        <f t="shared" si="247"/>
        <v>0</v>
      </c>
      <c r="B2648" s="8">
        <f t="shared" si="248"/>
        <v>0</v>
      </c>
      <c r="C2648" s="8">
        <f t="shared" si="249"/>
        <v>0</v>
      </c>
      <c r="D2648" s="38">
        <f t="shared" si="250"/>
        <v>1</v>
      </c>
      <c r="E2648" s="39">
        <f t="shared" si="251"/>
        <v>0</v>
      </c>
      <c r="M2648" s="8" t="str">
        <f>VLOOKUP(MONTH($J2648),Lookup!$A$2:$B$13,2,0)&amp;" "&amp;YEAR($J2648)</f>
        <v>Jan 1900</v>
      </c>
      <c r="N2648" s="34" t="str">
        <f t="shared" si="246"/>
        <v>1/1/9999</v>
      </c>
      <c r="O2648" s="8" t="str">
        <f>IF(ISERROR(VLOOKUP($I2648,Lookup!$H$2:$I$11,2,0)),"",VLOOKUP($I2648,Lookup!$H$2:$I$11,2,0))</f>
        <v/>
      </c>
      <c r="P2648" s="8">
        <f>COUNTIF(J$4:J2648,J2648)</f>
        <v>0</v>
      </c>
      <c r="Q2648" s="8">
        <f>COUNTIF(K$4:K2648,K2648)</f>
        <v>1</v>
      </c>
    </row>
    <row r="2649" spans="1:17" x14ac:dyDescent="0.25">
      <c r="A2649" s="35">
        <f t="shared" si="247"/>
        <v>0</v>
      </c>
      <c r="B2649" s="8">
        <f t="shared" si="248"/>
        <v>0</v>
      </c>
      <c r="C2649" s="8">
        <f t="shared" si="249"/>
        <v>0</v>
      </c>
      <c r="D2649" s="38">
        <f t="shared" si="250"/>
        <v>1</v>
      </c>
      <c r="E2649" s="39">
        <f t="shared" si="251"/>
        <v>0</v>
      </c>
      <c r="M2649" s="8" t="str">
        <f>VLOOKUP(MONTH($J2649),Lookup!$A$2:$B$13,2,0)&amp;" "&amp;YEAR($J2649)</f>
        <v>Jan 1900</v>
      </c>
      <c r="N2649" s="34" t="str">
        <f t="shared" si="246"/>
        <v>1/1/9999</v>
      </c>
      <c r="O2649" s="8" t="str">
        <f>IF(ISERROR(VLOOKUP($I2649,Lookup!$H$2:$I$11,2,0)),"",VLOOKUP($I2649,Lookup!$H$2:$I$11,2,0))</f>
        <v/>
      </c>
      <c r="P2649" s="8">
        <f>COUNTIF(J$4:J2649,J2649)</f>
        <v>0</v>
      </c>
      <c r="Q2649" s="8">
        <f>COUNTIF(K$4:K2649,K2649)</f>
        <v>1</v>
      </c>
    </row>
    <row r="2650" spans="1:17" x14ac:dyDescent="0.25">
      <c r="A2650" s="35">
        <f t="shared" si="247"/>
        <v>0</v>
      </c>
      <c r="B2650" s="8">
        <f t="shared" si="248"/>
        <v>0</v>
      </c>
      <c r="C2650" s="8">
        <f t="shared" si="249"/>
        <v>0</v>
      </c>
      <c r="D2650" s="38">
        <f t="shared" si="250"/>
        <v>1</v>
      </c>
      <c r="E2650" s="39">
        <f t="shared" si="251"/>
        <v>0</v>
      </c>
      <c r="M2650" s="8" t="str">
        <f>VLOOKUP(MONTH($J2650),Lookup!$A$2:$B$13,2,0)&amp;" "&amp;YEAR($J2650)</f>
        <v>Jan 1900</v>
      </c>
      <c r="N2650" s="34" t="str">
        <f t="shared" si="246"/>
        <v>1/1/9999</v>
      </c>
      <c r="O2650" s="8" t="str">
        <f>IF(ISERROR(VLOOKUP($I2650,Lookup!$H$2:$I$11,2,0)),"",VLOOKUP($I2650,Lookup!$H$2:$I$11,2,0))</f>
        <v/>
      </c>
      <c r="P2650" s="8">
        <f>COUNTIF(J$4:J2650,J2650)</f>
        <v>0</v>
      </c>
      <c r="Q2650" s="8">
        <f>COUNTIF(K$4:K2650,K2650)</f>
        <v>1</v>
      </c>
    </row>
    <row r="2651" spans="1:17" x14ac:dyDescent="0.25">
      <c r="A2651" s="35">
        <f t="shared" si="247"/>
        <v>0</v>
      </c>
      <c r="B2651" s="8">
        <f t="shared" si="248"/>
        <v>0</v>
      </c>
      <c r="C2651" s="8">
        <f t="shared" si="249"/>
        <v>0</v>
      </c>
      <c r="D2651" s="38">
        <f t="shared" si="250"/>
        <v>1</v>
      </c>
      <c r="E2651" s="39">
        <f t="shared" si="251"/>
        <v>0</v>
      </c>
      <c r="M2651" s="8" t="str">
        <f>VLOOKUP(MONTH($J2651),Lookup!$A$2:$B$13,2,0)&amp;" "&amp;YEAR($J2651)</f>
        <v>Jan 1900</v>
      </c>
      <c r="N2651" s="34" t="str">
        <f t="shared" si="246"/>
        <v>1/1/9999</v>
      </c>
      <c r="O2651" s="8" t="str">
        <f>IF(ISERROR(VLOOKUP($I2651,Lookup!$H$2:$I$11,2,0)),"",VLOOKUP($I2651,Lookup!$H$2:$I$11,2,0))</f>
        <v/>
      </c>
      <c r="P2651" s="8">
        <f>COUNTIF(J$4:J2651,J2651)</f>
        <v>0</v>
      </c>
      <c r="Q2651" s="8">
        <f>COUNTIF(K$4:K2651,K2651)</f>
        <v>1</v>
      </c>
    </row>
    <row r="2652" spans="1:17" x14ac:dyDescent="0.25">
      <c r="A2652" s="35">
        <f t="shared" si="247"/>
        <v>0</v>
      </c>
      <c r="B2652" s="8">
        <f t="shared" si="248"/>
        <v>0</v>
      </c>
      <c r="C2652" s="8">
        <f t="shared" si="249"/>
        <v>0</v>
      </c>
      <c r="D2652" s="38">
        <f t="shared" si="250"/>
        <v>1</v>
      </c>
      <c r="E2652" s="39">
        <f t="shared" si="251"/>
        <v>0</v>
      </c>
      <c r="M2652" s="8" t="str">
        <f>VLOOKUP(MONTH($J2652),Lookup!$A$2:$B$13,2,0)&amp;" "&amp;YEAR($J2652)</f>
        <v>Jan 1900</v>
      </c>
      <c r="N2652" s="34" t="str">
        <f t="shared" si="246"/>
        <v>1/1/9999</v>
      </c>
      <c r="O2652" s="8" t="str">
        <f>IF(ISERROR(VLOOKUP($I2652,Lookup!$H$2:$I$11,2,0)),"",VLOOKUP($I2652,Lookup!$H$2:$I$11,2,0))</f>
        <v/>
      </c>
      <c r="P2652" s="8">
        <f>COUNTIF(J$4:J2652,J2652)</f>
        <v>0</v>
      </c>
      <c r="Q2652" s="8">
        <f>COUNTIF(K$4:K2652,K2652)</f>
        <v>1</v>
      </c>
    </row>
    <row r="2653" spans="1:17" x14ac:dyDescent="0.25">
      <c r="A2653" s="35">
        <f t="shared" si="247"/>
        <v>0</v>
      </c>
      <c r="B2653" s="8">
        <f t="shared" si="248"/>
        <v>0</v>
      </c>
      <c r="C2653" s="8">
        <f t="shared" si="249"/>
        <v>0</v>
      </c>
      <c r="D2653" s="38">
        <f t="shared" si="250"/>
        <v>1</v>
      </c>
      <c r="E2653" s="39">
        <f t="shared" si="251"/>
        <v>0</v>
      </c>
      <c r="M2653" s="8" t="str">
        <f>VLOOKUP(MONTH($J2653),Lookup!$A$2:$B$13,2,0)&amp;" "&amp;YEAR($J2653)</f>
        <v>Jan 1900</v>
      </c>
      <c r="N2653" s="34" t="str">
        <f t="shared" si="246"/>
        <v>1/1/9999</v>
      </c>
      <c r="O2653" s="8" t="str">
        <f>IF(ISERROR(VLOOKUP($I2653,Lookup!$H$2:$I$11,2,0)),"",VLOOKUP($I2653,Lookup!$H$2:$I$11,2,0))</f>
        <v/>
      </c>
      <c r="P2653" s="8">
        <f>COUNTIF(J$4:J2653,J2653)</f>
        <v>0</v>
      </c>
      <c r="Q2653" s="8">
        <f>COUNTIF(K$4:K2653,K2653)</f>
        <v>1</v>
      </c>
    </row>
    <row r="2654" spans="1:17" x14ac:dyDescent="0.25">
      <c r="A2654" s="35">
        <f t="shared" si="247"/>
        <v>0</v>
      </c>
      <c r="B2654" s="8">
        <f t="shared" si="248"/>
        <v>0</v>
      </c>
      <c r="C2654" s="8">
        <f t="shared" si="249"/>
        <v>0</v>
      </c>
      <c r="D2654" s="38">
        <f t="shared" si="250"/>
        <v>1</v>
      </c>
      <c r="E2654" s="39">
        <f t="shared" si="251"/>
        <v>0</v>
      </c>
      <c r="M2654" s="8" t="str">
        <f>VLOOKUP(MONTH($J2654),Lookup!$A$2:$B$13,2,0)&amp;" "&amp;YEAR($J2654)</f>
        <v>Jan 1900</v>
      </c>
      <c r="N2654" s="34" t="str">
        <f t="shared" si="246"/>
        <v>1/1/9999</v>
      </c>
      <c r="O2654" s="8" t="str">
        <f>IF(ISERROR(VLOOKUP($I2654,Lookup!$H$2:$I$11,2,0)),"",VLOOKUP($I2654,Lookup!$H$2:$I$11,2,0))</f>
        <v/>
      </c>
      <c r="P2654" s="8">
        <f>COUNTIF(J$4:J2654,J2654)</f>
        <v>0</v>
      </c>
      <c r="Q2654" s="8">
        <f>COUNTIF(K$4:K2654,K2654)</f>
        <v>1</v>
      </c>
    </row>
    <row r="2655" spans="1:17" x14ac:dyDescent="0.25">
      <c r="A2655" s="35">
        <f t="shared" si="247"/>
        <v>0</v>
      </c>
      <c r="B2655" s="8">
        <f t="shared" si="248"/>
        <v>0</v>
      </c>
      <c r="C2655" s="8">
        <f t="shared" si="249"/>
        <v>0</v>
      </c>
      <c r="D2655" s="38">
        <f t="shared" si="250"/>
        <v>1</v>
      </c>
      <c r="E2655" s="39">
        <f t="shared" si="251"/>
        <v>0</v>
      </c>
      <c r="M2655" s="8" t="str">
        <f>VLOOKUP(MONTH($J2655),Lookup!$A$2:$B$13,2,0)&amp;" "&amp;YEAR($J2655)</f>
        <v>Jan 1900</v>
      </c>
      <c r="N2655" s="34" t="str">
        <f t="shared" si="246"/>
        <v>1/1/9999</v>
      </c>
      <c r="O2655" s="8" t="str">
        <f>IF(ISERROR(VLOOKUP($I2655,Lookup!$H$2:$I$11,2,0)),"",VLOOKUP($I2655,Lookup!$H$2:$I$11,2,0))</f>
        <v/>
      </c>
      <c r="P2655" s="8">
        <f>COUNTIF(J$4:J2655,J2655)</f>
        <v>0</v>
      </c>
      <c r="Q2655" s="8">
        <f>COUNTIF(K$4:K2655,K2655)</f>
        <v>1</v>
      </c>
    </row>
    <row r="2656" spans="1:17" x14ac:dyDescent="0.25">
      <c r="A2656" s="35">
        <f t="shared" si="247"/>
        <v>0</v>
      </c>
      <c r="B2656" s="8">
        <f t="shared" si="248"/>
        <v>0</v>
      </c>
      <c r="C2656" s="8">
        <f t="shared" si="249"/>
        <v>0</v>
      </c>
      <c r="D2656" s="38">
        <f t="shared" si="250"/>
        <v>1</v>
      </c>
      <c r="E2656" s="39">
        <f t="shared" si="251"/>
        <v>0</v>
      </c>
      <c r="M2656" s="8" t="str">
        <f>VLOOKUP(MONTH($J2656),Lookup!$A$2:$B$13,2,0)&amp;" "&amp;YEAR($J2656)</f>
        <v>Jan 1900</v>
      </c>
      <c r="N2656" s="34" t="str">
        <f t="shared" si="246"/>
        <v>1/1/9999</v>
      </c>
      <c r="O2656" s="8" t="str">
        <f>IF(ISERROR(VLOOKUP($I2656,Lookup!$H$2:$I$11,2,0)),"",VLOOKUP($I2656,Lookup!$H$2:$I$11,2,0))</f>
        <v/>
      </c>
      <c r="P2656" s="8">
        <f>COUNTIF(J$4:J2656,J2656)</f>
        <v>0</v>
      </c>
      <c r="Q2656" s="8">
        <f>COUNTIF(K$4:K2656,K2656)</f>
        <v>1</v>
      </c>
    </row>
    <row r="2657" spans="1:17" x14ac:dyDescent="0.25">
      <c r="A2657" s="35">
        <f t="shared" si="247"/>
        <v>0</v>
      </c>
      <c r="B2657" s="8">
        <f t="shared" si="248"/>
        <v>0</v>
      </c>
      <c r="C2657" s="8">
        <f t="shared" si="249"/>
        <v>0</v>
      </c>
      <c r="D2657" s="38">
        <f t="shared" si="250"/>
        <v>1</v>
      </c>
      <c r="E2657" s="39">
        <f t="shared" si="251"/>
        <v>0</v>
      </c>
      <c r="M2657" s="8" t="str">
        <f>VLOOKUP(MONTH($J2657),Lookup!$A$2:$B$13,2,0)&amp;" "&amp;YEAR($J2657)</f>
        <v>Jan 1900</v>
      </c>
      <c r="N2657" s="34" t="str">
        <f t="shared" si="246"/>
        <v>1/1/9999</v>
      </c>
      <c r="O2657" s="8" t="str">
        <f>IF(ISERROR(VLOOKUP($I2657,Lookup!$H$2:$I$11,2,0)),"",VLOOKUP($I2657,Lookup!$H$2:$I$11,2,0))</f>
        <v/>
      </c>
      <c r="P2657" s="8">
        <f>COUNTIF(J$4:J2657,J2657)</f>
        <v>0</v>
      </c>
      <c r="Q2657" s="8">
        <f>COUNTIF(K$4:K2657,K2657)</f>
        <v>1</v>
      </c>
    </row>
    <row r="2658" spans="1:17" x14ac:dyDescent="0.25">
      <c r="A2658" s="35">
        <f t="shared" si="247"/>
        <v>0</v>
      </c>
      <c r="B2658" s="8">
        <f t="shared" si="248"/>
        <v>0</v>
      </c>
      <c r="C2658" s="8">
        <f t="shared" si="249"/>
        <v>0</v>
      </c>
      <c r="D2658" s="38">
        <f t="shared" si="250"/>
        <v>1</v>
      </c>
      <c r="E2658" s="39">
        <f t="shared" si="251"/>
        <v>0</v>
      </c>
      <c r="M2658" s="8" t="str">
        <f>VLOOKUP(MONTH($J2658),Lookup!$A$2:$B$13,2,0)&amp;" "&amp;YEAR($J2658)</f>
        <v>Jan 1900</v>
      </c>
      <c r="N2658" s="34" t="str">
        <f t="shared" si="246"/>
        <v>1/1/9999</v>
      </c>
      <c r="O2658" s="8" t="str">
        <f>IF(ISERROR(VLOOKUP($I2658,Lookup!$H$2:$I$11,2,0)),"",VLOOKUP($I2658,Lookup!$H$2:$I$11,2,0))</f>
        <v/>
      </c>
      <c r="P2658" s="8">
        <f>COUNTIF(J$4:J2658,J2658)</f>
        <v>0</v>
      </c>
      <c r="Q2658" s="8">
        <f>COUNTIF(K$4:K2658,K2658)</f>
        <v>1</v>
      </c>
    </row>
    <row r="2659" spans="1:17" x14ac:dyDescent="0.25">
      <c r="A2659" s="35">
        <f t="shared" si="247"/>
        <v>0</v>
      </c>
      <c r="B2659" s="8">
        <f t="shared" si="248"/>
        <v>0</v>
      </c>
      <c r="C2659" s="8">
        <f t="shared" si="249"/>
        <v>0</v>
      </c>
      <c r="D2659" s="38">
        <f t="shared" si="250"/>
        <v>1</v>
      </c>
      <c r="E2659" s="39">
        <f t="shared" si="251"/>
        <v>0</v>
      </c>
      <c r="M2659" s="8" t="str">
        <f>VLOOKUP(MONTH($J2659),Lookup!$A$2:$B$13,2,0)&amp;" "&amp;YEAR($J2659)</f>
        <v>Jan 1900</v>
      </c>
      <c r="N2659" s="34" t="str">
        <f t="shared" si="246"/>
        <v>1/1/9999</v>
      </c>
      <c r="O2659" s="8" t="str">
        <f>IF(ISERROR(VLOOKUP($I2659,Lookup!$H$2:$I$11,2,0)),"",VLOOKUP($I2659,Lookup!$H$2:$I$11,2,0))</f>
        <v/>
      </c>
      <c r="P2659" s="8">
        <f>COUNTIF(J$4:J2659,J2659)</f>
        <v>0</v>
      </c>
      <c r="Q2659" s="8">
        <f>COUNTIF(K$4:K2659,K2659)</f>
        <v>1</v>
      </c>
    </row>
    <row r="2660" spans="1:17" x14ac:dyDescent="0.25">
      <c r="A2660" s="35">
        <f t="shared" si="247"/>
        <v>0</v>
      </c>
      <c r="B2660" s="8">
        <f t="shared" si="248"/>
        <v>0</v>
      </c>
      <c r="C2660" s="8">
        <f t="shared" si="249"/>
        <v>0</v>
      </c>
      <c r="D2660" s="38">
        <f t="shared" si="250"/>
        <v>1</v>
      </c>
      <c r="E2660" s="39">
        <f t="shared" si="251"/>
        <v>0</v>
      </c>
      <c r="M2660" s="8" t="str">
        <f>VLOOKUP(MONTH($J2660),Lookup!$A$2:$B$13,2,0)&amp;" "&amp;YEAR($J2660)</f>
        <v>Jan 1900</v>
      </c>
      <c r="N2660" s="34" t="str">
        <f t="shared" si="246"/>
        <v>1/1/9999</v>
      </c>
      <c r="O2660" s="8" t="str">
        <f>IF(ISERROR(VLOOKUP($I2660,Lookup!$H$2:$I$11,2,0)),"",VLOOKUP($I2660,Lookup!$H$2:$I$11,2,0))</f>
        <v/>
      </c>
      <c r="P2660" s="8">
        <f>COUNTIF(J$4:J2660,J2660)</f>
        <v>0</v>
      </c>
      <c r="Q2660" s="8">
        <f>COUNTIF(K$4:K2660,K2660)</f>
        <v>1</v>
      </c>
    </row>
    <row r="2661" spans="1:17" x14ac:dyDescent="0.25">
      <c r="A2661" s="35">
        <f t="shared" si="247"/>
        <v>0</v>
      </c>
      <c r="B2661" s="8">
        <f t="shared" si="248"/>
        <v>0</v>
      </c>
      <c r="C2661" s="8">
        <f t="shared" si="249"/>
        <v>0</v>
      </c>
      <c r="D2661" s="38">
        <f t="shared" si="250"/>
        <v>1</v>
      </c>
      <c r="E2661" s="39">
        <f t="shared" si="251"/>
        <v>0</v>
      </c>
      <c r="M2661" s="8" t="str">
        <f>VLOOKUP(MONTH($J2661),Lookup!$A$2:$B$13,2,0)&amp;" "&amp;YEAR($J2661)</f>
        <v>Jan 1900</v>
      </c>
      <c r="N2661" s="34" t="str">
        <f t="shared" si="246"/>
        <v>1/1/9999</v>
      </c>
      <c r="O2661" s="8" t="str">
        <f>IF(ISERROR(VLOOKUP($I2661,Lookup!$H$2:$I$11,2,0)),"",VLOOKUP($I2661,Lookup!$H$2:$I$11,2,0))</f>
        <v/>
      </c>
      <c r="P2661" s="8">
        <f>COUNTIF(J$4:J2661,J2661)</f>
        <v>0</v>
      </c>
      <c r="Q2661" s="8">
        <f>COUNTIF(K$4:K2661,K2661)</f>
        <v>1</v>
      </c>
    </row>
    <row r="2662" spans="1:17" x14ac:dyDescent="0.25">
      <c r="A2662" s="35">
        <f t="shared" si="247"/>
        <v>0</v>
      </c>
      <c r="B2662" s="8">
        <f t="shared" si="248"/>
        <v>0</v>
      </c>
      <c r="C2662" s="8">
        <f t="shared" si="249"/>
        <v>0</v>
      </c>
      <c r="D2662" s="38">
        <f t="shared" si="250"/>
        <v>1</v>
      </c>
      <c r="E2662" s="39">
        <f t="shared" si="251"/>
        <v>0</v>
      </c>
      <c r="M2662" s="8" t="str">
        <f>VLOOKUP(MONTH($J2662),Lookup!$A$2:$B$13,2,0)&amp;" "&amp;YEAR($J2662)</f>
        <v>Jan 1900</v>
      </c>
      <c r="N2662" s="34" t="str">
        <f t="shared" si="246"/>
        <v>1/1/9999</v>
      </c>
      <c r="O2662" s="8" t="str">
        <f>IF(ISERROR(VLOOKUP($I2662,Lookup!$H$2:$I$11,2,0)),"",VLOOKUP($I2662,Lookup!$H$2:$I$11,2,0))</f>
        <v/>
      </c>
      <c r="P2662" s="8">
        <f>COUNTIF(J$4:J2662,J2662)</f>
        <v>0</v>
      </c>
      <c r="Q2662" s="8">
        <f>COUNTIF(K$4:K2662,K2662)</f>
        <v>1</v>
      </c>
    </row>
    <row r="2663" spans="1:17" x14ac:dyDescent="0.25">
      <c r="A2663" s="35">
        <f t="shared" si="247"/>
        <v>0</v>
      </c>
      <c r="B2663" s="8">
        <f t="shared" si="248"/>
        <v>0</v>
      </c>
      <c r="C2663" s="8">
        <f t="shared" si="249"/>
        <v>0</v>
      </c>
      <c r="D2663" s="38">
        <f t="shared" si="250"/>
        <v>1</v>
      </c>
      <c r="E2663" s="39">
        <f t="shared" si="251"/>
        <v>0</v>
      </c>
      <c r="M2663" s="8" t="str">
        <f>VLOOKUP(MONTH($J2663),Lookup!$A$2:$B$13,2,0)&amp;" "&amp;YEAR($J2663)</f>
        <v>Jan 1900</v>
      </c>
      <c r="N2663" s="34" t="str">
        <f t="shared" si="246"/>
        <v>1/1/9999</v>
      </c>
      <c r="O2663" s="8" t="str">
        <f>IF(ISERROR(VLOOKUP($I2663,Lookup!$H$2:$I$11,2,0)),"",VLOOKUP($I2663,Lookup!$H$2:$I$11,2,0))</f>
        <v/>
      </c>
      <c r="P2663" s="8">
        <f>COUNTIF(J$4:J2663,J2663)</f>
        <v>0</v>
      </c>
      <c r="Q2663" s="8">
        <f>COUNTIF(K$4:K2663,K2663)</f>
        <v>1</v>
      </c>
    </row>
    <row r="2664" spans="1:17" x14ac:dyDescent="0.25">
      <c r="A2664" s="35">
        <f t="shared" si="247"/>
        <v>0</v>
      </c>
      <c r="B2664" s="8">
        <f t="shared" si="248"/>
        <v>0</v>
      </c>
      <c r="C2664" s="8">
        <f t="shared" si="249"/>
        <v>0</v>
      </c>
      <c r="D2664" s="38">
        <f t="shared" si="250"/>
        <v>1</v>
      </c>
      <c r="E2664" s="39">
        <f t="shared" si="251"/>
        <v>0</v>
      </c>
      <c r="M2664" s="8" t="str">
        <f>VLOOKUP(MONTH($J2664),Lookup!$A$2:$B$13,2,0)&amp;" "&amp;YEAR($J2664)</f>
        <v>Jan 1900</v>
      </c>
      <c r="N2664" s="34" t="str">
        <f t="shared" si="246"/>
        <v>1/1/9999</v>
      </c>
      <c r="O2664" s="8" t="str">
        <f>IF(ISERROR(VLOOKUP($I2664,Lookup!$H$2:$I$11,2,0)),"",VLOOKUP($I2664,Lookup!$H$2:$I$11,2,0))</f>
        <v/>
      </c>
      <c r="P2664" s="8">
        <f>COUNTIF(J$4:J2664,J2664)</f>
        <v>0</v>
      </c>
      <c r="Q2664" s="8">
        <f>COUNTIF(K$4:K2664,K2664)</f>
        <v>1</v>
      </c>
    </row>
    <row r="2665" spans="1:17" x14ac:dyDescent="0.25">
      <c r="A2665" s="35">
        <f t="shared" si="247"/>
        <v>0</v>
      </c>
      <c r="B2665" s="8">
        <f t="shared" si="248"/>
        <v>0</v>
      </c>
      <c r="C2665" s="8">
        <f t="shared" si="249"/>
        <v>0</v>
      </c>
      <c r="D2665" s="38">
        <f t="shared" si="250"/>
        <v>1</v>
      </c>
      <c r="E2665" s="39">
        <f t="shared" si="251"/>
        <v>0</v>
      </c>
      <c r="M2665" s="8" t="str">
        <f>VLOOKUP(MONTH($J2665),Lookup!$A$2:$B$13,2,0)&amp;" "&amp;YEAR($J2665)</f>
        <v>Jan 1900</v>
      </c>
      <c r="N2665" s="34" t="str">
        <f t="shared" si="246"/>
        <v>1/1/9999</v>
      </c>
      <c r="O2665" s="8" t="str">
        <f>IF(ISERROR(VLOOKUP($I2665,Lookup!$H$2:$I$11,2,0)),"",VLOOKUP($I2665,Lookup!$H$2:$I$11,2,0))</f>
        <v/>
      </c>
      <c r="P2665" s="8">
        <f>COUNTIF(J$4:J2665,J2665)</f>
        <v>0</v>
      </c>
      <c r="Q2665" s="8">
        <f>COUNTIF(K$4:K2665,K2665)</f>
        <v>1</v>
      </c>
    </row>
    <row r="2666" spans="1:17" x14ac:dyDescent="0.25">
      <c r="A2666" s="35">
        <f t="shared" si="247"/>
        <v>0</v>
      </c>
      <c r="B2666" s="8">
        <f t="shared" si="248"/>
        <v>0</v>
      </c>
      <c r="C2666" s="8">
        <f t="shared" si="249"/>
        <v>0</v>
      </c>
      <c r="D2666" s="38">
        <f t="shared" si="250"/>
        <v>1</v>
      </c>
      <c r="E2666" s="39">
        <f t="shared" si="251"/>
        <v>0</v>
      </c>
      <c r="M2666" s="8" t="str">
        <f>VLOOKUP(MONTH($J2666),Lookup!$A$2:$B$13,2,0)&amp;" "&amp;YEAR($J2666)</f>
        <v>Jan 1900</v>
      </c>
      <c r="N2666" s="34" t="str">
        <f t="shared" si="246"/>
        <v>1/1/9999</v>
      </c>
      <c r="O2666" s="8" t="str">
        <f>IF(ISERROR(VLOOKUP($I2666,Lookup!$H$2:$I$11,2,0)),"",VLOOKUP($I2666,Lookup!$H$2:$I$11,2,0))</f>
        <v/>
      </c>
      <c r="P2666" s="8">
        <f>COUNTIF(J$4:J2666,J2666)</f>
        <v>0</v>
      </c>
      <c r="Q2666" s="8">
        <f>COUNTIF(K$4:K2666,K2666)</f>
        <v>1</v>
      </c>
    </row>
    <row r="2667" spans="1:17" x14ac:dyDescent="0.25">
      <c r="A2667" s="35">
        <f t="shared" si="247"/>
        <v>0</v>
      </c>
      <c r="B2667" s="8">
        <f t="shared" si="248"/>
        <v>0</v>
      </c>
      <c r="C2667" s="8">
        <f t="shared" si="249"/>
        <v>0</v>
      </c>
      <c r="D2667" s="38">
        <f t="shared" si="250"/>
        <v>1</v>
      </c>
      <c r="E2667" s="39">
        <f t="shared" si="251"/>
        <v>0</v>
      </c>
      <c r="M2667" s="8" t="str">
        <f>VLOOKUP(MONTH($J2667),Lookup!$A$2:$B$13,2,0)&amp;" "&amp;YEAR($J2667)</f>
        <v>Jan 1900</v>
      </c>
      <c r="N2667" s="34" t="str">
        <f t="shared" si="246"/>
        <v>1/1/9999</v>
      </c>
      <c r="O2667" s="8" t="str">
        <f>IF(ISERROR(VLOOKUP($I2667,Lookup!$H$2:$I$11,2,0)),"",VLOOKUP($I2667,Lookup!$H$2:$I$11,2,0))</f>
        <v/>
      </c>
      <c r="P2667" s="8">
        <f>COUNTIF(J$4:J2667,J2667)</f>
        <v>0</v>
      </c>
      <c r="Q2667" s="8">
        <f>COUNTIF(K$4:K2667,K2667)</f>
        <v>1</v>
      </c>
    </row>
    <row r="2668" spans="1:17" x14ac:dyDescent="0.25">
      <c r="A2668" s="35">
        <f t="shared" si="247"/>
        <v>0</v>
      </c>
      <c r="B2668" s="8">
        <f t="shared" si="248"/>
        <v>0</v>
      </c>
      <c r="C2668" s="8">
        <f t="shared" si="249"/>
        <v>0</v>
      </c>
      <c r="D2668" s="38">
        <f t="shared" si="250"/>
        <v>1</v>
      </c>
      <c r="E2668" s="39">
        <f t="shared" si="251"/>
        <v>0</v>
      </c>
      <c r="M2668" s="8" t="str">
        <f>VLOOKUP(MONTH($J2668),Lookup!$A$2:$B$13,2,0)&amp;" "&amp;YEAR($J2668)</f>
        <v>Jan 1900</v>
      </c>
      <c r="N2668" s="34" t="str">
        <f t="shared" si="246"/>
        <v>1/1/9999</v>
      </c>
      <c r="O2668" s="8" t="str">
        <f>IF(ISERROR(VLOOKUP($I2668,Lookup!$H$2:$I$11,2,0)),"",VLOOKUP($I2668,Lookup!$H$2:$I$11,2,0))</f>
        <v/>
      </c>
      <c r="P2668" s="8">
        <f>COUNTIF(J$4:J2668,J2668)</f>
        <v>0</v>
      </c>
      <c r="Q2668" s="8">
        <f>COUNTIF(K$4:K2668,K2668)</f>
        <v>1</v>
      </c>
    </row>
    <row r="2669" spans="1:17" x14ac:dyDescent="0.25">
      <c r="A2669" s="35">
        <f t="shared" si="247"/>
        <v>0</v>
      </c>
      <c r="B2669" s="8">
        <f t="shared" si="248"/>
        <v>0</v>
      </c>
      <c r="C2669" s="8">
        <f t="shared" si="249"/>
        <v>0</v>
      </c>
      <c r="D2669" s="38">
        <f t="shared" si="250"/>
        <v>1</v>
      </c>
      <c r="E2669" s="39">
        <f t="shared" si="251"/>
        <v>0</v>
      </c>
      <c r="M2669" s="8" t="str">
        <f>VLOOKUP(MONTH($J2669),Lookup!$A$2:$B$13,2,0)&amp;" "&amp;YEAR($J2669)</f>
        <v>Jan 1900</v>
      </c>
      <c r="N2669" s="34" t="str">
        <f t="shared" si="246"/>
        <v>1/1/9999</v>
      </c>
      <c r="O2669" s="8" t="str">
        <f>IF(ISERROR(VLOOKUP($I2669,Lookup!$H$2:$I$11,2,0)),"",VLOOKUP($I2669,Lookup!$H$2:$I$11,2,0))</f>
        <v/>
      </c>
      <c r="P2669" s="8">
        <f>COUNTIF(J$4:J2669,J2669)</f>
        <v>0</v>
      </c>
      <c r="Q2669" s="8">
        <f>COUNTIF(K$4:K2669,K2669)</f>
        <v>1</v>
      </c>
    </row>
    <row r="2670" spans="1:17" x14ac:dyDescent="0.25">
      <c r="A2670" s="35">
        <f t="shared" si="247"/>
        <v>0</v>
      </c>
      <c r="B2670" s="8">
        <f t="shared" si="248"/>
        <v>0</v>
      </c>
      <c r="C2670" s="8">
        <f t="shared" si="249"/>
        <v>0</v>
      </c>
      <c r="D2670" s="38">
        <f t="shared" si="250"/>
        <v>1</v>
      </c>
      <c r="E2670" s="39">
        <f t="shared" si="251"/>
        <v>0</v>
      </c>
      <c r="M2670" s="8" t="str">
        <f>VLOOKUP(MONTH($J2670),Lookup!$A$2:$B$13,2,0)&amp;" "&amp;YEAR($J2670)</f>
        <v>Jan 1900</v>
      </c>
      <c r="N2670" s="34" t="str">
        <f t="shared" si="246"/>
        <v>1/1/9999</v>
      </c>
      <c r="O2670" s="8" t="str">
        <f>IF(ISERROR(VLOOKUP($I2670,Lookup!$H$2:$I$11,2,0)),"",VLOOKUP($I2670,Lookup!$H$2:$I$11,2,0))</f>
        <v/>
      </c>
      <c r="P2670" s="8">
        <f>COUNTIF(J$4:J2670,J2670)</f>
        <v>0</v>
      </c>
      <c r="Q2670" s="8">
        <f>COUNTIF(K$4:K2670,K2670)</f>
        <v>1</v>
      </c>
    </row>
    <row r="2671" spans="1:17" x14ac:dyDescent="0.25">
      <c r="A2671" s="35">
        <f t="shared" si="247"/>
        <v>0</v>
      </c>
      <c r="B2671" s="8">
        <f t="shared" si="248"/>
        <v>0</v>
      </c>
      <c r="C2671" s="8">
        <f t="shared" si="249"/>
        <v>0</v>
      </c>
      <c r="D2671" s="38">
        <f t="shared" si="250"/>
        <v>1</v>
      </c>
      <c r="E2671" s="39">
        <f t="shared" si="251"/>
        <v>0</v>
      </c>
      <c r="M2671" s="8" t="str">
        <f>VLOOKUP(MONTH($J2671),Lookup!$A$2:$B$13,2,0)&amp;" "&amp;YEAR($J2671)</f>
        <v>Jan 1900</v>
      </c>
      <c r="N2671" s="34" t="str">
        <f t="shared" si="246"/>
        <v>1/1/9999</v>
      </c>
      <c r="O2671" s="8" t="str">
        <f>IF(ISERROR(VLOOKUP($I2671,Lookup!$H$2:$I$11,2,0)),"",VLOOKUP($I2671,Lookup!$H$2:$I$11,2,0))</f>
        <v/>
      </c>
      <c r="P2671" s="8">
        <f>COUNTIF(J$4:J2671,J2671)</f>
        <v>0</v>
      </c>
      <c r="Q2671" s="8">
        <f>COUNTIF(K$4:K2671,K2671)</f>
        <v>1</v>
      </c>
    </row>
    <row r="2672" spans="1:17" x14ac:dyDescent="0.25">
      <c r="A2672" s="35">
        <f t="shared" si="247"/>
        <v>0</v>
      </c>
      <c r="B2672" s="8">
        <f t="shared" si="248"/>
        <v>0</v>
      </c>
      <c r="C2672" s="8">
        <f t="shared" si="249"/>
        <v>0</v>
      </c>
      <c r="D2672" s="38">
        <f t="shared" si="250"/>
        <v>1</v>
      </c>
      <c r="E2672" s="39">
        <f t="shared" si="251"/>
        <v>0</v>
      </c>
      <c r="M2672" s="8" t="str">
        <f>VLOOKUP(MONTH($J2672),Lookup!$A$2:$B$13,2,0)&amp;" "&amp;YEAR($J2672)</f>
        <v>Jan 1900</v>
      </c>
      <c r="N2672" s="34" t="str">
        <f t="shared" si="246"/>
        <v>1/1/9999</v>
      </c>
      <c r="O2672" s="8" t="str">
        <f>IF(ISERROR(VLOOKUP($I2672,Lookup!$H$2:$I$11,2,0)),"",VLOOKUP($I2672,Lookup!$H$2:$I$11,2,0))</f>
        <v/>
      </c>
      <c r="P2672" s="8">
        <f>COUNTIF(J$4:J2672,J2672)</f>
        <v>0</v>
      </c>
      <c r="Q2672" s="8">
        <f>COUNTIF(K$4:K2672,K2672)</f>
        <v>1</v>
      </c>
    </row>
    <row r="2673" spans="1:17" x14ac:dyDescent="0.25">
      <c r="A2673" s="35">
        <f t="shared" si="247"/>
        <v>0</v>
      </c>
      <c r="B2673" s="8">
        <f t="shared" si="248"/>
        <v>0</v>
      </c>
      <c r="C2673" s="8">
        <f t="shared" si="249"/>
        <v>0</v>
      </c>
      <c r="D2673" s="38">
        <f t="shared" si="250"/>
        <v>1</v>
      </c>
      <c r="E2673" s="39">
        <f t="shared" si="251"/>
        <v>0</v>
      </c>
      <c r="M2673" s="8" t="str">
        <f>VLOOKUP(MONTH($J2673),Lookup!$A$2:$B$13,2,0)&amp;" "&amp;YEAR($J2673)</f>
        <v>Jan 1900</v>
      </c>
      <c r="N2673" s="34" t="str">
        <f t="shared" si="246"/>
        <v>1/1/9999</v>
      </c>
      <c r="O2673" s="8" t="str">
        <f>IF(ISERROR(VLOOKUP($I2673,Lookup!$H$2:$I$11,2,0)),"",VLOOKUP($I2673,Lookup!$H$2:$I$11,2,0))</f>
        <v/>
      </c>
      <c r="P2673" s="8">
        <f>COUNTIF(J$4:J2673,J2673)</f>
        <v>0</v>
      </c>
      <c r="Q2673" s="8">
        <f>COUNTIF(K$4:K2673,K2673)</f>
        <v>1</v>
      </c>
    </row>
    <row r="2674" spans="1:17" x14ac:dyDescent="0.25">
      <c r="A2674" s="35">
        <f t="shared" si="247"/>
        <v>0</v>
      </c>
      <c r="B2674" s="8">
        <f t="shared" si="248"/>
        <v>0</v>
      </c>
      <c r="C2674" s="8">
        <f t="shared" si="249"/>
        <v>0</v>
      </c>
      <c r="D2674" s="38">
        <f t="shared" si="250"/>
        <v>1</v>
      </c>
      <c r="E2674" s="39">
        <f t="shared" si="251"/>
        <v>0</v>
      </c>
      <c r="M2674" s="8" t="str">
        <f>VLOOKUP(MONTH($J2674),Lookup!$A$2:$B$13,2,0)&amp;" "&amp;YEAR($J2674)</f>
        <v>Jan 1900</v>
      </c>
      <c r="N2674" s="34" t="str">
        <f t="shared" si="246"/>
        <v>1/1/9999</v>
      </c>
      <c r="O2674" s="8" t="str">
        <f>IF(ISERROR(VLOOKUP($I2674,Lookup!$H$2:$I$11,2,0)),"",VLOOKUP($I2674,Lookup!$H$2:$I$11,2,0))</f>
        <v/>
      </c>
      <c r="P2674" s="8">
        <f>COUNTIF(J$4:J2674,J2674)</f>
        <v>0</v>
      </c>
      <c r="Q2674" s="8">
        <f>COUNTIF(K$4:K2674,K2674)</f>
        <v>1</v>
      </c>
    </row>
    <row r="2675" spans="1:17" x14ac:dyDescent="0.25">
      <c r="A2675" s="35">
        <f t="shared" si="247"/>
        <v>0</v>
      </c>
      <c r="B2675" s="8">
        <f t="shared" si="248"/>
        <v>0</v>
      </c>
      <c r="C2675" s="8">
        <f t="shared" si="249"/>
        <v>0</v>
      </c>
      <c r="D2675" s="38">
        <f t="shared" si="250"/>
        <v>1</v>
      </c>
      <c r="E2675" s="39">
        <f t="shared" si="251"/>
        <v>0</v>
      </c>
      <c r="M2675" s="8" t="str">
        <f>VLOOKUP(MONTH($J2675),Lookup!$A$2:$B$13,2,0)&amp;" "&amp;YEAR($J2675)</f>
        <v>Jan 1900</v>
      </c>
      <c r="N2675" s="34" t="str">
        <f t="shared" si="246"/>
        <v>1/1/9999</v>
      </c>
      <c r="O2675" s="8" t="str">
        <f>IF(ISERROR(VLOOKUP($I2675,Lookup!$H$2:$I$11,2,0)),"",VLOOKUP($I2675,Lookup!$H$2:$I$11,2,0))</f>
        <v/>
      </c>
      <c r="P2675" s="8">
        <f>COUNTIF(J$4:J2675,J2675)</f>
        <v>0</v>
      </c>
      <c r="Q2675" s="8">
        <f>COUNTIF(K$4:K2675,K2675)</f>
        <v>1</v>
      </c>
    </row>
    <row r="2676" spans="1:17" x14ac:dyDescent="0.25">
      <c r="A2676" s="35">
        <f t="shared" si="247"/>
        <v>0</v>
      </c>
      <c r="B2676" s="8">
        <f t="shared" si="248"/>
        <v>0</v>
      </c>
      <c r="C2676" s="8">
        <f t="shared" si="249"/>
        <v>0</v>
      </c>
      <c r="D2676" s="38">
        <f t="shared" si="250"/>
        <v>1</v>
      </c>
      <c r="E2676" s="39">
        <f t="shared" si="251"/>
        <v>0</v>
      </c>
      <c r="M2676" s="8" t="str">
        <f>VLOOKUP(MONTH($J2676),Lookup!$A$2:$B$13,2,0)&amp;" "&amp;YEAR($J2676)</f>
        <v>Jan 1900</v>
      </c>
      <c r="N2676" s="34" t="str">
        <f t="shared" si="246"/>
        <v>1/1/9999</v>
      </c>
      <c r="O2676" s="8" t="str">
        <f>IF(ISERROR(VLOOKUP($I2676,Lookup!$H$2:$I$11,2,0)),"",VLOOKUP($I2676,Lookup!$H$2:$I$11,2,0))</f>
        <v/>
      </c>
      <c r="P2676" s="8">
        <f>COUNTIF(J$4:J2676,J2676)</f>
        <v>0</v>
      </c>
      <c r="Q2676" s="8">
        <f>COUNTIF(K$4:K2676,K2676)</f>
        <v>1</v>
      </c>
    </row>
    <row r="2677" spans="1:17" x14ac:dyDescent="0.25">
      <c r="A2677" s="35">
        <f t="shared" si="247"/>
        <v>0</v>
      </c>
      <c r="B2677" s="8">
        <f t="shared" si="248"/>
        <v>0</v>
      </c>
      <c r="C2677" s="8">
        <f t="shared" si="249"/>
        <v>0</v>
      </c>
      <c r="D2677" s="38">
        <f t="shared" si="250"/>
        <v>1</v>
      </c>
      <c r="E2677" s="39">
        <f t="shared" si="251"/>
        <v>0</v>
      </c>
      <c r="M2677" s="8" t="str">
        <f>VLOOKUP(MONTH($J2677),Lookup!$A$2:$B$13,2,0)&amp;" "&amp;YEAR($J2677)</f>
        <v>Jan 1900</v>
      </c>
      <c r="N2677" s="34" t="str">
        <f t="shared" si="246"/>
        <v>1/1/9999</v>
      </c>
      <c r="O2677" s="8" t="str">
        <f>IF(ISERROR(VLOOKUP($I2677,Lookup!$H$2:$I$11,2,0)),"",VLOOKUP($I2677,Lookup!$H$2:$I$11,2,0))</f>
        <v/>
      </c>
      <c r="P2677" s="8">
        <f>COUNTIF(J$4:J2677,J2677)</f>
        <v>0</v>
      </c>
      <c r="Q2677" s="8">
        <f>COUNTIF(K$4:K2677,K2677)</f>
        <v>1</v>
      </c>
    </row>
    <row r="2678" spans="1:17" x14ac:dyDescent="0.25">
      <c r="A2678" s="35">
        <f t="shared" si="247"/>
        <v>0</v>
      </c>
      <c r="B2678" s="8">
        <f t="shared" si="248"/>
        <v>0</v>
      </c>
      <c r="C2678" s="8">
        <f t="shared" si="249"/>
        <v>0</v>
      </c>
      <c r="D2678" s="38">
        <f t="shared" si="250"/>
        <v>1</v>
      </c>
      <c r="E2678" s="39">
        <f t="shared" si="251"/>
        <v>0</v>
      </c>
      <c r="M2678" s="8" t="str">
        <f>VLOOKUP(MONTH($J2678),Lookup!$A$2:$B$13,2,0)&amp;" "&amp;YEAR($J2678)</f>
        <v>Jan 1900</v>
      </c>
      <c r="N2678" s="34" t="str">
        <f t="shared" si="246"/>
        <v>1/1/9999</v>
      </c>
      <c r="O2678" s="8" t="str">
        <f>IF(ISERROR(VLOOKUP($I2678,Lookup!$H$2:$I$11,2,0)),"",VLOOKUP($I2678,Lookup!$H$2:$I$11,2,0))</f>
        <v/>
      </c>
      <c r="P2678" s="8">
        <f>COUNTIF(J$4:J2678,J2678)</f>
        <v>0</v>
      </c>
      <c r="Q2678" s="8">
        <f>COUNTIF(K$4:K2678,K2678)</f>
        <v>1</v>
      </c>
    </row>
    <row r="2679" spans="1:17" x14ac:dyDescent="0.25">
      <c r="A2679" s="35">
        <f t="shared" si="247"/>
        <v>0</v>
      </c>
      <c r="B2679" s="8">
        <f t="shared" si="248"/>
        <v>0</v>
      </c>
      <c r="C2679" s="8">
        <f t="shared" si="249"/>
        <v>0</v>
      </c>
      <c r="D2679" s="38">
        <f t="shared" si="250"/>
        <v>1</v>
      </c>
      <c r="E2679" s="39">
        <f t="shared" si="251"/>
        <v>0</v>
      </c>
      <c r="M2679" s="8" t="str">
        <f>VLOOKUP(MONTH($J2679),Lookup!$A$2:$B$13,2,0)&amp;" "&amp;YEAR($J2679)</f>
        <v>Jan 1900</v>
      </c>
      <c r="N2679" s="34" t="str">
        <f t="shared" si="246"/>
        <v>1/1/9999</v>
      </c>
      <c r="O2679" s="8" t="str">
        <f>IF(ISERROR(VLOOKUP($I2679,Lookup!$H$2:$I$11,2,0)),"",VLOOKUP($I2679,Lookup!$H$2:$I$11,2,0))</f>
        <v/>
      </c>
      <c r="P2679" s="8">
        <f>COUNTIF(J$4:J2679,J2679)</f>
        <v>0</v>
      </c>
      <c r="Q2679" s="8">
        <f>COUNTIF(K$4:K2679,K2679)</f>
        <v>1</v>
      </c>
    </row>
    <row r="2680" spans="1:17" x14ac:dyDescent="0.25">
      <c r="A2680" s="35">
        <f t="shared" si="247"/>
        <v>0</v>
      </c>
      <c r="B2680" s="8">
        <f t="shared" si="248"/>
        <v>0</v>
      </c>
      <c r="C2680" s="8">
        <f t="shared" si="249"/>
        <v>0</v>
      </c>
      <c r="D2680" s="38">
        <f t="shared" si="250"/>
        <v>1</v>
      </c>
      <c r="E2680" s="39">
        <f t="shared" si="251"/>
        <v>0</v>
      </c>
      <c r="M2680" s="8" t="str">
        <f>VLOOKUP(MONTH($J2680),Lookup!$A$2:$B$13,2,0)&amp;" "&amp;YEAR($J2680)</f>
        <v>Jan 1900</v>
      </c>
      <c r="N2680" s="34" t="str">
        <f t="shared" si="246"/>
        <v>1/1/9999</v>
      </c>
      <c r="O2680" s="8" t="str">
        <f>IF(ISERROR(VLOOKUP($I2680,Lookup!$H$2:$I$11,2,0)),"",VLOOKUP($I2680,Lookup!$H$2:$I$11,2,0))</f>
        <v/>
      </c>
      <c r="P2680" s="8">
        <f>COUNTIF(J$4:J2680,J2680)</f>
        <v>0</v>
      </c>
      <c r="Q2680" s="8">
        <f>COUNTIF(K$4:K2680,K2680)</f>
        <v>1</v>
      </c>
    </row>
    <row r="2681" spans="1:17" x14ac:dyDescent="0.25">
      <c r="A2681" s="35">
        <f t="shared" si="247"/>
        <v>0</v>
      </c>
      <c r="B2681" s="8">
        <f t="shared" si="248"/>
        <v>0</v>
      </c>
      <c r="C2681" s="8">
        <f t="shared" si="249"/>
        <v>0</v>
      </c>
      <c r="D2681" s="38">
        <f t="shared" si="250"/>
        <v>1</v>
      </c>
      <c r="E2681" s="39">
        <f t="shared" si="251"/>
        <v>0</v>
      </c>
      <c r="M2681" s="8" t="str">
        <f>VLOOKUP(MONTH($J2681),Lookup!$A$2:$B$13,2,0)&amp;" "&amp;YEAR($J2681)</f>
        <v>Jan 1900</v>
      </c>
      <c r="N2681" s="34" t="str">
        <f t="shared" si="246"/>
        <v>1/1/9999</v>
      </c>
      <c r="O2681" s="8" t="str">
        <f>IF(ISERROR(VLOOKUP($I2681,Lookup!$H$2:$I$11,2,0)),"",VLOOKUP($I2681,Lookup!$H$2:$I$11,2,0))</f>
        <v/>
      </c>
      <c r="P2681" s="8">
        <f>COUNTIF(J$4:J2681,J2681)</f>
        <v>0</v>
      </c>
      <c r="Q2681" s="8">
        <f>COUNTIF(K$4:K2681,K2681)</f>
        <v>1</v>
      </c>
    </row>
    <row r="2682" spans="1:17" x14ac:dyDescent="0.25">
      <c r="A2682" s="35">
        <f t="shared" si="247"/>
        <v>0</v>
      </c>
      <c r="B2682" s="8">
        <f t="shared" si="248"/>
        <v>0</v>
      </c>
      <c r="C2682" s="8">
        <f t="shared" si="249"/>
        <v>0</v>
      </c>
      <c r="D2682" s="38">
        <f t="shared" si="250"/>
        <v>1</v>
      </c>
      <c r="E2682" s="39">
        <f t="shared" si="251"/>
        <v>0</v>
      </c>
      <c r="M2682" s="8" t="str">
        <f>VLOOKUP(MONTH($J2682),Lookup!$A$2:$B$13,2,0)&amp;" "&amp;YEAR($J2682)</f>
        <v>Jan 1900</v>
      </c>
      <c r="N2682" s="34" t="str">
        <f t="shared" si="246"/>
        <v>1/1/9999</v>
      </c>
      <c r="O2682" s="8" t="str">
        <f>IF(ISERROR(VLOOKUP($I2682,Lookup!$H$2:$I$11,2,0)),"",VLOOKUP($I2682,Lookup!$H$2:$I$11,2,0))</f>
        <v/>
      </c>
      <c r="P2682" s="8">
        <f>COUNTIF(J$4:J2682,J2682)</f>
        <v>0</v>
      </c>
      <c r="Q2682" s="8">
        <f>COUNTIF(K$4:K2682,K2682)</f>
        <v>1</v>
      </c>
    </row>
    <row r="2683" spans="1:17" x14ac:dyDescent="0.25">
      <c r="A2683" s="35">
        <f t="shared" si="247"/>
        <v>0</v>
      </c>
      <c r="B2683" s="8">
        <f t="shared" si="248"/>
        <v>0</v>
      </c>
      <c r="C2683" s="8">
        <f t="shared" si="249"/>
        <v>0</v>
      </c>
      <c r="D2683" s="38">
        <f t="shared" si="250"/>
        <v>1</v>
      </c>
      <c r="E2683" s="39">
        <f t="shared" si="251"/>
        <v>0</v>
      </c>
      <c r="M2683" s="8" t="str">
        <f>VLOOKUP(MONTH($J2683),Lookup!$A$2:$B$13,2,0)&amp;" "&amp;YEAR($J2683)</f>
        <v>Jan 1900</v>
      </c>
      <c r="N2683" s="34" t="str">
        <f t="shared" si="246"/>
        <v>1/1/9999</v>
      </c>
      <c r="O2683" s="8" t="str">
        <f>IF(ISERROR(VLOOKUP($I2683,Lookup!$H$2:$I$11,2,0)),"",VLOOKUP($I2683,Lookup!$H$2:$I$11,2,0))</f>
        <v/>
      </c>
      <c r="P2683" s="8">
        <f>COUNTIF(J$4:J2683,J2683)</f>
        <v>0</v>
      </c>
      <c r="Q2683" s="8">
        <f>COUNTIF(K$4:K2683,K2683)</f>
        <v>1</v>
      </c>
    </row>
    <row r="2684" spans="1:17" x14ac:dyDescent="0.25">
      <c r="A2684" s="35">
        <f t="shared" si="247"/>
        <v>0</v>
      </c>
      <c r="B2684" s="8">
        <f t="shared" si="248"/>
        <v>0</v>
      </c>
      <c r="C2684" s="8">
        <f t="shared" si="249"/>
        <v>0</v>
      </c>
      <c r="D2684" s="38">
        <f t="shared" si="250"/>
        <v>1</v>
      </c>
      <c r="E2684" s="39">
        <f t="shared" si="251"/>
        <v>0</v>
      </c>
      <c r="M2684" s="8" t="str">
        <f>VLOOKUP(MONTH($J2684),Lookup!$A$2:$B$13,2,0)&amp;" "&amp;YEAR($J2684)</f>
        <v>Jan 1900</v>
      </c>
      <c r="N2684" s="34" t="str">
        <f t="shared" si="246"/>
        <v>1/1/9999</v>
      </c>
      <c r="O2684" s="8" t="str">
        <f>IF(ISERROR(VLOOKUP($I2684,Lookup!$H$2:$I$11,2,0)),"",VLOOKUP($I2684,Lookup!$H$2:$I$11,2,0))</f>
        <v/>
      </c>
      <c r="P2684" s="8">
        <f>COUNTIF(J$4:J2684,J2684)</f>
        <v>0</v>
      </c>
      <c r="Q2684" s="8">
        <f>COUNTIF(K$4:K2684,K2684)</f>
        <v>1</v>
      </c>
    </row>
    <row r="2685" spans="1:17" x14ac:dyDescent="0.25">
      <c r="A2685" s="35">
        <f t="shared" si="247"/>
        <v>0</v>
      </c>
      <c r="B2685" s="8">
        <f t="shared" si="248"/>
        <v>0</v>
      </c>
      <c r="C2685" s="8">
        <f t="shared" si="249"/>
        <v>0</v>
      </c>
      <c r="D2685" s="38">
        <f t="shared" si="250"/>
        <v>1</v>
      </c>
      <c r="E2685" s="39">
        <f t="shared" si="251"/>
        <v>0</v>
      </c>
      <c r="M2685" s="8" t="str">
        <f>VLOOKUP(MONTH($J2685),Lookup!$A$2:$B$13,2,0)&amp;" "&amp;YEAR($J2685)</f>
        <v>Jan 1900</v>
      </c>
      <c r="N2685" s="34" t="str">
        <f t="shared" si="246"/>
        <v>1/1/9999</v>
      </c>
      <c r="O2685" s="8" t="str">
        <f>IF(ISERROR(VLOOKUP($I2685,Lookup!$H$2:$I$11,2,0)),"",VLOOKUP($I2685,Lookup!$H$2:$I$11,2,0))</f>
        <v/>
      </c>
      <c r="P2685" s="8">
        <f>COUNTIF(J$4:J2685,J2685)</f>
        <v>0</v>
      </c>
      <c r="Q2685" s="8">
        <f>COUNTIF(K$4:K2685,K2685)</f>
        <v>1</v>
      </c>
    </row>
    <row r="2686" spans="1:17" x14ac:dyDescent="0.25">
      <c r="A2686" s="35">
        <f t="shared" si="247"/>
        <v>0</v>
      </c>
      <c r="B2686" s="8">
        <f t="shared" si="248"/>
        <v>0</v>
      </c>
      <c r="C2686" s="8">
        <f t="shared" si="249"/>
        <v>0</v>
      </c>
      <c r="D2686" s="38">
        <f t="shared" si="250"/>
        <v>1</v>
      </c>
      <c r="E2686" s="39">
        <f t="shared" si="251"/>
        <v>0</v>
      </c>
      <c r="M2686" s="8" t="str">
        <f>VLOOKUP(MONTH($J2686),Lookup!$A$2:$B$13,2,0)&amp;" "&amp;YEAR($J2686)</f>
        <v>Jan 1900</v>
      </c>
      <c r="N2686" s="34" t="str">
        <f t="shared" si="246"/>
        <v>1/1/9999</v>
      </c>
      <c r="O2686" s="8" t="str">
        <f>IF(ISERROR(VLOOKUP($I2686,Lookup!$H$2:$I$11,2,0)),"",VLOOKUP($I2686,Lookup!$H$2:$I$11,2,0))</f>
        <v/>
      </c>
      <c r="P2686" s="8">
        <f>COUNTIF(J$4:J2686,J2686)</f>
        <v>0</v>
      </c>
      <c r="Q2686" s="8">
        <f>COUNTIF(K$4:K2686,K2686)</f>
        <v>1</v>
      </c>
    </row>
    <row r="2687" spans="1:17" x14ac:dyDescent="0.25">
      <c r="A2687" s="35">
        <f t="shared" si="247"/>
        <v>0</v>
      </c>
      <c r="B2687" s="8">
        <f t="shared" si="248"/>
        <v>0</v>
      </c>
      <c r="C2687" s="8">
        <f t="shared" si="249"/>
        <v>0</v>
      </c>
      <c r="D2687" s="38">
        <f t="shared" si="250"/>
        <v>1</v>
      </c>
      <c r="E2687" s="39">
        <f t="shared" si="251"/>
        <v>0</v>
      </c>
      <c r="M2687" s="8" t="str">
        <f>VLOOKUP(MONTH($J2687),Lookup!$A$2:$B$13,2,0)&amp;" "&amp;YEAR($J2687)</f>
        <v>Jan 1900</v>
      </c>
      <c r="N2687" s="34" t="str">
        <f t="shared" si="246"/>
        <v>1/1/9999</v>
      </c>
      <c r="O2687" s="8" t="str">
        <f>IF(ISERROR(VLOOKUP($I2687,Lookup!$H$2:$I$11,2,0)),"",VLOOKUP($I2687,Lookup!$H$2:$I$11,2,0))</f>
        <v/>
      </c>
      <c r="P2687" s="8">
        <f>COUNTIF(J$4:J2687,J2687)</f>
        <v>0</v>
      </c>
      <c r="Q2687" s="8">
        <f>COUNTIF(K$4:K2687,K2687)</f>
        <v>1</v>
      </c>
    </row>
    <row r="2688" spans="1:17" x14ac:dyDescent="0.25">
      <c r="A2688" s="35">
        <f t="shared" si="247"/>
        <v>0</v>
      </c>
      <c r="B2688" s="8">
        <f t="shared" si="248"/>
        <v>0</v>
      </c>
      <c r="C2688" s="8">
        <f t="shared" si="249"/>
        <v>0</v>
      </c>
      <c r="D2688" s="38">
        <f t="shared" si="250"/>
        <v>1</v>
      </c>
      <c r="E2688" s="39">
        <f t="shared" si="251"/>
        <v>0</v>
      </c>
      <c r="M2688" s="8" t="str">
        <f>VLOOKUP(MONTH($J2688),Lookup!$A$2:$B$13,2,0)&amp;" "&amp;YEAR($J2688)</f>
        <v>Jan 1900</v>
      </c>
      <c r="N2688" s="34" t="str">
        <f t="shared" si="246"/>
        <v>1/1/9999</v>
      </c>
      <c r="O2688" s="8" t="str">
        <f>IF(ISERROR(VLOOKUP($I2688,Lookup!$H$2:$I$11,2,0)),"",VLOOKUP($I2688,Lookup!$H$2:$I$11,2,0))</f>
        <v/>
      </c>
      <c r="P2688" s="8">
        <f>COUNTIF(J$4:J2688,J2688)</f>
        <v>0</v>
      </c>
      <c r="Q2688" s="8">
        <f>COUNTIF(K$4:K2688,K2688)</f>
        <v>1</v>
      </c>
    </row>
    <row r="2689" spans="1:17" x14ac:dyDescent="0.25">
      <c r="A2689" s="35">
        <f t="shared" si="247"/>
        <v>0</v>
      </c>
      <c r="B2689" s="8">
        <f t="shared" si="248"/>
        <v>0</v>
      </c>
      <c r="C2689" s="8">
        <f t="shared" si="249"/>
        <v>0</v>
      </c>
      <c r="D2689" s="38">
        <f t="shared" si="250"/>
        <v>1</v>
      </c>
      <c r="E2689" s="39">
        <f t="shared" si="251"/>
        <v>0</v>
      </c>
      <c r="M2689" s="8" t="str">
        <f>VLOOKUP(MONTH($J2689),Lookup!$A$2:$B$13,2,0)&amp;" "&amp;YEAR($J2689)</f>
        <v>Jan 1900</v>
      </c>
      <c r="N2689" s="34" t="str">
        <f t="shared" si="246"/>
        <v>1/1/9999</v>
      </c>
      <c r="O2689" s="8" t="str">
        <f>IF(ISERROR(VLOOKUP($I2689,Lookup!$H$2:$I$11,2,0)),"",VLOOKUP($I2689,Lookup!$H$2:$I$11,2,0))</f>
        <v/>
      </c>
      <c r="P2689" s="8">
        <f>COUNTIF(J$4:J2689,J2689)</f>
        <v>0</v>
      </c>
      <c r="Q2689" s="8">
        <f>COUNTIF(K$4:K2689,K2689)</f>
        <v>1</v>
      </c>
    </row>
    <row r="2690" spans="1:17" x14ac:dyDescent="0.25">
      <c r="A2690" s="35">
        <f t="shared" si="247"/>
        <v>0</v>
      </c>
      <c r="B2690" s="8">
        <f t="shared" si="248"/>
        <v>0</v>
      </c>
      <c r="C2690" s="8">
        <f t="shared" si="249"/>
        <v>0</v>
      </c>
      <c r="D2690" s="38">
        <f t="shared" si="250"/>
        <v>1</v>
      </c>
      <c r="E2690" s="39">
        <f t="shared" si="251"/>
        <v>0</v>
      </c>
      <c r="M2690" s="8" t="str">
        <f>VLOOKUP(MONTH($J2690),Lookup!$A$2:$B$13,2,0)&amp;" "&amp;YEAR($J2690)</f>
        <v>Jan 1900</v>
      </c>
      <c r="N2690" s="34" t="str">
        <f t="shared" si="246"/>
        <v>1/1/9999</v>
      </c>
      <c r="O2690" s="8" t="str">
        <f>IF(ISERROR(VLOOKUP($I2690,Lookup!$H$2:$I$11,2,0)),"",VLOOKUP($I2690,Lookup!$H$2:$I$11,2,0))</f>
        <v/>
      </c>
      <c r="P2690" s="8">
        <f>COUNTIF(J$4:J2690,J2690)</f>
        <v>0</v>
      </c>
      <c r="Q2690" s="8">
        <f>COUNTIF(K$4:K2690,K2690)</f>
        <v>1</v>
      </c>
    </row>
    <row r="2691" spans="1:17" x14ac:dyDescent="0.25">
      <c r="A2691" s="35">
        <f t="shared" si="247"/>
        <v>0</v>
      </c>
      <c r="B2691" s="8">
        <f t="shared" si="248"/>
        <v>0</v>
      </c>
      <c r="C2691" s="8">
        <f t="shared" si="249"/>
        <v>0</v>
      </c>
      <c r="D2691" s="38">
        <f t="shared" si="250"/>
        <v>1</v>
      </c>
      <c r="E2691" s="39">
        <f t="shared" si="251"/>
        <v>0</v>
      </c>
      <c r="M2691" s="8" t="str">
        <f>VLOOKUP(MONTH($J2691),Lookup!$A$2:$B$13,2,0)&amp;" "&amp;YEAR($J2691)</f>
        <v>Jan 1900</v>
      </c>
      <c r="N2691" s="34" t="str">
        <f t="shared" si="246"/>
        <v>1/1/9999</v>
      </c>
      <c r="O2691" s="8" t="str">
        <f>IF(ISERROR(VLOOKUP($I2691,Lookup!$H$2:$I$11,2,0)),"",VLOOKUP($I2691,Lookup!$H$2:$I$11,2,0))</f>
        <v/>
      </c>
      <c r="P2691" s="8">
        <f>COUNTIF(J$4:J2691,J2691)</f>
        <v>0</v>
      </c>
      <c r="Q2691" s="8">
        <f>COUNTIF(K$4:K2691,K2691)</f>
        <v>1</v>
      </c>
    </row>
    <row r="2692" spans="1:17" x14ac:dyDescent="0.25">
      <c r="A2692" s="35">
        <f t="shared" si="247"/>
        <v>0</v>
      </c>
      <c r="B2692" s="8">
        <f t="shared" si="248"/>
        <v>0</v>
      </c>
      <c r="C2692" s="8">
        <f t="shared" si="249"/>
        <v>0</v>
      </c>
      <c r="D2692" s="38">
        <f t="shared" si="250"/>
        <v>1</v>
      </c>
      <c r="E2692" s="39">
        <f t="shared" si="251"/>
        <v>0</v>
      </c>
      <c r="M2692" s="8" t="str">
        <f>VLOOKUP(MONTH($J2692),Lookup!$A$2:$B$13,2,0)&amp;" "&amp;YEAR($J2692)</f>
        <v>Jan 1900</v>
      </c>
      <c r="N2692" s="34" t="str">
        <f t="shared" ref="N2692:N2755" si="252">IF(ISBLANK($J2692),"1/1/9999",J2692)</f>
        <v>1/1/9999</v>
      </c>
      <c r="O2692" s="8" t="str">
        <f>IF(ISERROR(VLOOKUP($I2692,Lookup!$H$2:$I$11,2,0)),"",VLOOKUP($I2692,Lookup!$H$2:$I$11,2,0))</f>
        <v/>
      </c>
      <c r="P2692" s="8">
        <f>COUNTIF(J$4:J2692,J2692)</f>
        <v>0</v>
      </c>
      <c r="Q2692" s="8">
        <f>COUNTIF(K$4:K2692,K2692)</f>
        <v>1</v>
      </c>
    </row>
    <row r="2693" spans="1:17" x14ac:dyDescent="0.25">
      <c r="A2693" s="35">
        <f t="shared" ref="A2693:A2756" si="253">K2693</f>
        <v>0</v>
      </c>
      <c r="B2693" s="8">
        <f t="shared" ref="B2693:B2756" si="254">J2693</f>
        <v>0</v>
      </c>
      <c r="C2693" s="8">
        <f t="shared" ref="C2693:C2756" si="255">L2693</f>
        <v>0</v>
      </c>
      <c r="D2693" s="38">
        <f t="shared" ref="D2693:D2756" si="256">SUM(A2693:C2693)+SUM(O2693:Q2693)</f>
        <v>1</v>
      </c>
      <c r="E2693" s="39">
        <f t="shared" ref="E2693:E2756" si="257">IF($D2693="","",COUNTIFS($F$4:$F$5000,$F2693,$D$4:$D$5000,"&gt;"&amp;$D2693))</f>
        <v>0</v>
      </c>
      <c r="M2693" s="8" t="str">
        <f>VLOOKUP(MONTH($J2693),Lookup!$A$2:$B$13,2,0)&amp;" "&amp;YEAR($J2693)</f>
        <v>Jan 1900</v>
      </c>
      <c r="N2693" s="34" t="str">
        <f t="shared" si="252"/>
        <v>1/1/9999</v>
      </c>
      <c r="O2693" s="8" t="str">
        <f>IF(ISERROR(VLOOKUP($I2693,Lookup!$H$2:$I$11,2,0)),"",VLOOKUP($I2693,Lookup!$H$2:$I$11,2,0))</f>
        <v/>
      </c>
      <c r="P2693" s="8">
        <f>COUNTIF(J$4:J2693,J2693)</f>
        <v>0</v>
      </c>
      <c r="Q2693" s="8">
        <f>COUNTIF(K$4:K2693,K2693)</f>
        <v>1</v>
      </c>
    </row>
    <row r="2694" spans="1:17" x14ac:dyDescent="0.25">
      <c r="A2694" s="35">
        <f t="shared" si="253"/>
        <v>0</v>
      </c>
      <c r="B2694" s="8">
        <f t="shared" si="254"/>
        <v>0</v>
      </c>
      <c r="C2694" s="8">
        <f t="shared" si="255"/>
        <v>0</v>
      </c>
      <c r="D2694" s="38">
        <f t="shared" si="256"/>
        <v>1</v>
      </c>
      <c r="E2694" s="39">
        <f t="shared" si="257"/>
        <v>0</v>
      </c>
      <c r="M2694" s="8" t="str">
        <f>VLOOKUP(MONTH($J2694),Lookup!$A$2:$B$13,2,0)&amp;" "&amp;YEAR($J2694)</f>
        <v>Jan 1900</v>
      </c>
      <c r="N2694" s="34" t="str">
        <f t="shared" si="252"/>
        <v>1/1/9999</v>
      </c>
      <c r="O2694" s="8" t="str">
        <f>IF(ISERROR(VLOOKUP($I2694,Lookup!$H$2:$I$11,2,0)),"",VLOOKUP($I2694,Lookup!$H$2:$I$11,2,0))</f>
        <v/>
      </c>
      <c r="P2694" s="8">
        <f>COUNTIF(J$4:J2694,J2694)</f>
        <v>0</v>
      </c>
      <c r="Q2694" s="8">
        <f>COUNTIF(K$4:K2694,K2694)</f>
        <v>1</v>
      </c>
    </row>
    <row r="2695" spans="1:17" x14ac:dyDescent="0.25">
      <c r="A2695" s="35">
        <f t="shared" si="253"/>
        <v>0</v>
      </c>
      <c r="B2695" s="8">
        <f t="shared" si="254"/>
        <v>0</v>
      </c>
      <c r="C2695" s="8">
        <f t="shared" si="255"/>
        <v>0</v>
      </c>
      <c r="D2695" s="38">
        <f t="shared" si="256"/>
        <v>1</v>
      </c>
      <c r="E2695" s="39">
        <f t="shared" si="257"/>
        <v>0</v>
      </c>
      <c r="M2695" s="8" t="str">
        <f>VLOOKUP(MONTH($J2695),Lookup!$A$2:$B$13,2,0)&amp;" "&amp;YEAR($J2695)</f>
        <v>Jan 1900</v>
      </c>
      <c r="N2695" s="34" t="str">
        <f t="shared" si="252"/>
        <v>1/1/9999</v>
      </c>
      <c r="O2695" s="8" t="str">
        <f>IF(ISERROR(VLOOKUP($I2695,Lookup!$H$2:$I$11,2,0)),"",VLOOKUP($I2695,Lookup!$H$2:$I$11,2,0))</f>
        <v/>
      </c>
      <c r="P2695" s="8">
        <f>COUNTIF(J$4:J2695,J2695)</f>
        <v>0</v>
      </c>
      <c r="Q2695" s="8">
        <f>COUNTIF(K$4:K2695,K2695)</f>
        <v>1</v>
      </c>
    </row>
    <row r="2696" spans="1:17" x14ac:dyDescent="0.25">
      <c r="A2696" s="35">
        <f t="shared" si="253"/>
        <v>0</v>
      </c>
      <c r="B2696" s="8">
        <f t="shared" si="254"/>
        <v>0</v>
      </c>
      <c r="C2696" s="8">
        <f t="shared" si="255"/>
        <v>0</v>
      </c>
      <c r="D2696" s="38">
        <f t="shared" si="256"/>
        <v>1</v>
      </c>
      <c r="E2696" s="39">
        <f t="shared" si="257"/>
        <v>0</v>
      </c>
      <c r="M2696" s="8" t="str">
        <f>VLOOKUP(MONTH($J2696),Lookup!$A$2:$B$13,2,0)&amp;" "&amp;YEAR($J2696)</f>
        <v>Jan 1900</v>
      </c>
      <c r="N2696" s="34" t="str">
        <f t="shared" si="252"/>
        <v>1/1/9999</v>
      </c>
      <c r="O2696" s="8" t="str">
        <f>IF(ISERROR(VLOOKUP($I2696,Lookup!$H$2:$I$11,2,0)),"",VLOOKUP($I2696,Lookup!$H$2:$I$11,2,0))</f>
        <v/>
      </c>
      <c r="P2696" s="8">
        <f>COUNTIF(J$4:J2696,J2696)</f>
        <v>0</v>
      </c>
      <c r="Q2696" s="8">
        <f>COUNTIF(K$4:K2696,K2696)</f>
        <v>1</v>
      </c>
    </row>
    <row r="2697" spans="1:17" x14ac:dyDescent="0.25">
      <c r="A2697" s="35">
        <f t="shared" si="253"/>
        <v>0</v>
      </c>
      <c r="B2697" s="8">
        <f t="shared" si="254"/>
        <v>0</v>
      </c>
      <c r="C2697" s="8">
        <f t="shared" si="255"/>
        <v>0</v>
      </c>
      <c r="D2697" s="38">
        <f t="shared" si="256"/>
        <v>1</v>
      </c>
      <c r="E2697" s="39">
        <f t="shared" si="257"/>
        <v>0</v>
      </c>
      <c r="M2697" s="8" t="str">
        <f>VLOOKUP(MONTH($J2697),Lookup!$A$2:$B$13,2,0)&amp;" "&amp;YEAR($J2697)</f>
        <v>Jan 1900</v>
      </c>
      <c r="N2697" s="34" t="str">
        <f t="shared" si="252"/>
        <v>1/1/9999</v>
      </c>
      <c r="O2697" s="8" t="str">
        <f>IF(ISERROR(VLOOKUP($I2697,Lookup!$H$2:$I$11,2,0)),"",VLOOKUP($I2697,Lookup!$H$2:$I$11,2,0))</f>
        <v/>
      </c>
      <c r="P2697" s="8">
        <f>COUNTIF(J$4:J2697,J2697)</f>
        <v>0</v>
      </c>
      <c r="Q2697" s="8">
        <f>COUNTIF(K$4:K2697,K2697)</f>
        <v>1</v>
      </c>
    </row>
    <row r="2698" spans="1:17" x14ac:dyDescent="0.25">
      <c r="A2698" s="35">
        <f t="shared" si="253"/>
        <v>0</v>
      </c>
      <c r="B2698" s="8">
        <f t="shared" si="254"/>
        <v>0</v>
      </c>
      <c r="C2698" s="8">
        <f t="shared" si="255"/>
        <v>0</v>
      </c>
      <c r="D2698" s="38">
        <f t="shared" si="256"/>
        <v>1</v>
      </c>
      <c r="E2698" s="39">
        <f t="shared" si="257"/>
        <v>0</v>
      </c>
      <c r="M2698" s="8" t="str">
        <f>VLOOKUP(MONTH($J2698),Lookup!$A$2:$B$13,2,0)&amp;" "&amp;YEAR($J2698)</f>
        <v>Jan 1900</v>
      </c>
      <c r="N2698" s="34" t="str">
        <f t="shared" si="252"/>
        <v>1/1/9999</v>
      </c>
      <c r="O2698" s="8" t="str">
        <f>IF(ISERROR(VLOOKUP($I2698,Lookup!$H$2:$I$11,2,0)),"",VLOOKUP($I2698,Lookup!$H$2:$I$11,2,0))</f>
        <v/>
      </c>
      <c r="P2698" s="8">
        <f>COUNTIF(J$4:J2698,J2698)</f>
        <v>0</v>
      </c>
      <c r="Q2698" s="8">
        <f>COUNTIF(K$4:K2698,K2698)</f>
        <v>1</v>
      </c>
    </row>
    <row r="2699" spans="1:17" x14ac:dyDescent="0.25">
      <c r="A2699" s="35">
        <f t="shared" si="253"/>
        <v>0</v>
      </c>
      <c r="B2699" s="8">
        <f t="shared" si="254"/>
        <v>0</v>
      </c>
      <c r="C2699" s="8">
        <f t="shared" si="255"/>
        <v>0</v>
      </c>
      <c r="D2699" s="38">
        <f t="shared" si="256"/>
        <v>1</v>
      </c>
      <c r="E2699" s="39">
        <f t="shared" si="257"/>
        <v>0</v>
      </c>
      <c r="M2699" s="8" t="str">
        <f>VLOOKUP(MONTH($J2699),Lookup!$A$2:$B$13,2,0)&amp;" "&amp;YEAR($J2699)</f>
        <v>Jan 1900</v>
      </c>
      <c r="N2699" s="34" t="str">
        <f t="shared" si="252"/>
        <v>1/1/9999</v>
      </c>
      <c r="O2699" s="8" t="str">
        <f>IF(ISERROR(VLOOKUP($I2699,Lookup!$H$2:$I$11,2,0)),"",VLOOKUP($I2699,Lookup!$H$2:$I$11,2,0))</f>
        <v/>
      </c>
      <c r="P2699" s="8">
        <f>COUNTIF(J$4:J2699,J2699)</f>
        <v>0</v>
      </c>
      <c r="Q2699" s="8">
        <f>COUNTIF(K$4:K2699,K2699)</f>
        <v>1</v>
      </c>
    </row>
    <row r="2700" spans="1:17" x14ac:dyDescent="0.25">
      <c r="A2700" s="35">
        <f t="shared" si="253"/>
        <v>0</v>
      </c>
      <c r="B2700" s="8">
        <f t="shared" si="254"/>
        <v>0</v>
      </c>
      <c r="C2700" s="8">
        <f t="shared" si="255"/>
        <v>0</v>
      </c>
      <c r="D2700" s="38">
        <f t="shared" si="256"/>
        <v>1</v>
      </c>
      <c r="E2700" s="39">
        <f t="shared" si="257"/>
        <v>0</v>
      </c>
      <c r="M2700" s="8" t="str">
        <f>VLOOKUP(MONTH($J2700),Lookup!$A$2:$B$13,2,0)&amp;" "&amp;YEAR($J2700)</f>
        <v>Jan 1900</v>
      </c>
      <c r="N2700" s="34" t="str">
        <f t="shared" si="252"/>
        <v>1/1/9999</v>
      </c>
      <c r="O2700" s="8" t="str">
        <f>IF(ISERROR(VLOOKUP($I2700,Lookup!$H$2:$I$11,2,0)),"",VLOOKUP($I2700,Lookup!$H$2:$I$11,2,0))</f>
        <v/>
      </c>
      <c r="P2700" s="8">
        <f>COUNTIF(J$4:J2700,J2700)</f>
        <v>0</v>
      </c>
      <c r="Q2700" s="8">
        <f>COUNTIF(K$4:K2700,K2700)</f>
        <v>1</v>
      </c>
    </row>
    <row r="2701" spans="1:17" x14ac:dyDescent="0.25">
      <c r="A2701" s="35">
        <f t="shared" si="253"/>
        <v>0</v>
      </c>
      <c r="B2701" s="8">
        <f t="shared" si="254"/>
        <v>0</v>
      </c>
      <c r="C2701" s="8">
        <f t="shared" si="255"/>
        <v>0</v>
      </c>
      <c r="D2701" s="38">
        <f t="shared" si="256"/>
        <v>1</v>
      </c>
      <c r="E2701" s="39">
        <f t="shared" si="257"/>
        <v>0</v>
      </c>
      <c r="M2701" s="8" t="str">
        <f>VLOOKUP(MONTH($J2701),Lookup!$A$2:$B$13,2,0)&amp;" "&amp;YEAR($J2701)</f>
        <v>Jan 1900</v>
      </c>
      <c r="N2701" s="34" t="str">
        <f t="shared" si="252"/>
        <v>1/1/9999</v>
      </c>
      <c r="O2701" s="8" t="str">
        <f>IF(ISERROR(VLOOKUP($I2701,Lookup!$H$2:$I$11,2,0)),"",VLOOKUP($I2701,Lookup!$H$2:$I$11,2,0))</f>
        <v/>
      </c>
      <c r="P2701" s="8">
        <f>COUNTIF(J$4:J2701,J2701)</f>
        <v>0</v>
      </c>
      <c r="Q2701" s="8">
        <f>COUNTIF(K$4:K2701,K2701)</f>
        <v>1</v>
      </c>
    </row>
    <row r="2702" spans="1:17" x14ac:dyDescent="0.25">
      <c r="A2702" s="35">
        <f t="shared" si="253"/>
        <v>0</v>
      </c>
      <c r="B2702" s="8">
        <f t="shared" si="254"/>
        <v>0</v>
      </c>
      <c r="C2702" s="8">
        <f t="shared" si="255"/>
        <v>0</v>
      </c>
      <c r="D2702" s="38">
        <f t="shared" si="256"/>
        <v>1</v>
      </c>
      <c r="E2702" s="39">
        <f t="shared" si="257"/>
        <v>0</v>
      </c>
      <c r="M2702" s="8" t="str">
        <f>VLOOKUP(MONTH($J2702),Lookup!$A$2:$B$13,2,0)&amp;" "&amp;YEAR($J2702)</f>
        <v>Jan 1900</v>
      </c>
      <c r="N2702" s="34" t="str">
        <f t="shared" si="252"/>
        <v>1/1/9999</v>
      </c>
      <c r="O2702" s="8" t="str">
        <f>IF(ISERROR(VLOOKUP($I2702,Lookup!$H$2:$I$11,2,0)),"",VLOOKUP($I2702,Lookup!$H$2:$I$11,2,0))</f>
        <v/>
      </c>
      <c r="P2702" s="8">
        <f>COUNTIF(J$4:J2702,J2702)</f>
        <v>0</v>
      </c>
      <c r="Q2702" s="8">
        <f>COUNTIF(K$4:K2702,K2702)</f>
        <v>1</v>
      </c>
    </row>
    <row r="2703" spans="1:17" x14ac:dyDescent="0.25">
      <c r="A2703" s="35">
        <f t="shared" si="253"/>
        <v>0</v>
      </c>
      <c r="B2703" s="8">
        <f t="shared" si="254"/>
        <v>0</v>
      </c>
      <c r="C2703" s="8">
        <f t="shared" si="255"/>
        <v>0</v>
      </c>
      <c r="D2703" s="38">
        <f t="shared" si="256"/>
        <v>1</v>
      </c>
      <c r="E2703" s="39">
        <f t="shared" si="257"/>
        <v>0</v>
      </c>
      <c r="M2703" s="8" t="str">
        <f>VLOOKUP(MONTH($J2703),Lookup!$A$2:$B$13,2,0)&amp;" "&amp;YEAR($J2703)</f>
        <v>Jan 1900</v>
      </c>
      <c r="N2703" s="34" t="str">
        <f t="shared" si="252"/>
        <v>1/1/9999</v>
      </c>
      <c r="O2703" s="8" t="str">
        <f>IF(ISERROR(VLOOKUP($I2703,Lookup!$H$2:$I$11,2,0)),"",VLOOKUP($I2703,Lookup!$H$2:$I$11,2,0))</f>
        <v/>
      </c>
      <c r="P2703" s="8">
        <f>COUNTIF(J$4:J2703,J2703)</f>
        <v>0</v>
      </c>
      <c r="Q2703" s="8">
        <f>COUNTIF(K$4:K2703,K2703)</f>
        <v>1</v>
      </c>
    </row>
    <row r="2704" spans="1:17" x14ac:dyDescent="0.25">
      <c r="A2704" s="35">
        <f t="shared" si="253"/>
        <v>0</v>
      </c>
      <c r="B2704" s="8">
        <f t="shared" si="254"/>
        <v>0</v>
      </c>
      <c r="C2704" s="8">
        <f t="shared" si="255"/>
        <v>0</v>
      </c>
      <c r="D2704" s="38">
        <f t="shared" si="256"/>
        <v>1</v>
      </c>
      <c r="E2704" s="39">
        <f t="shared" si="257"/>
        <v>0</v>
      </c>
      <c r="M2704" s="8" t="str">
        <f>VLOOKUP(MONTH($J2704),Lookup!$A$2:$B$13,2,0)&amp;" "&amp;YEAR($J2704)</f>
        <v>Jan 1900</v>
      </c>
      <c r="N2704" s="34" t="str">
        <f t="shared" si="252"/>
        <v>1/1/9999</v>
      </c>
      <c r="O2704" s="8" t="str">
        <f>IF(ISERROR(VLOOKUP($I2704,Lookup!$H$2:$I$11,2,0)),"",VLOOKUP($I2704,Lookup!$H$2:$I$11,2,0))</f>
        <v/>
      </c>
      <c r="P2704" s="8">
        <f>COUNTIF(J$4:J2704,J2704)</f>
        <v>0</v>
      </c>
      <c r="Q2704" s="8">
        <f>COUNTIF(K$4:K2704,K2704)</f>
        <v>1</v>
      </c>
    </row>
    <row r="2705" spans="1:17" x14ac:dyDescent="0.25">
      <c r="A2705" s="35">
        <f t="shared" si="253"/>
        <v>0</v>
      </c>
      <c r="B2705" s="8">
        <f t="shared" si="254"/>
        <v>0</v>
      </c>
      <c r="C2705" s="8">
        <f t="shared" si="255"/>
        <v>0</v>
      </c>
      <c r="D2705" s="38">
        <f t="shared" si="256"/>
        <v>1</v>
      </c>
      <c r="E2705" s="39">
        <f t="shared" si="257"/>
        <v>0</v>
      </c>
      <c r="M2705" s="8" t="str">
        <f>VLOOKUP(MONTH($J2705),Lookup!$A$2:$B$13,2,0)&amp;" "&amp;YEAR($J2705)</f>
        <v>Jan 1900</v>
      </c>
      <c r="N2705" s="34" t="str">
        <f t="shared" si="252"/>
        <v>1/1/9999</v>
      </c>
      <c r="O2705" s="8" t="str">
        <f>IF(ISERROR(VLOOKUP($I2705,Lookup!$H$2:$I$11,2,0)),"",VLOOKUP($I2705,Lookup!$H$2:$I$11,2,0))</f>
        <v/>
      </c>
      <c r="P2705" s="8">
        <f>COUNTIF(J$4:J2705,J2705)</f>
        <v>0</v>
      </c>
      <c r="Q2705" s="8">
        <f>COUNTIF(K$4:K2705,K2705)</f>
        <v>1</v>
      </c>
    </row>
    <row r="2706" spans="1:17" x14ac:dyDescent="0.25">
      <c r="A2706" s="35">
        <f t="shared" si="253"/>
        <v>0</v>
      </c>
      <c r="B2706" s="8">
        <f t="shared" si="254"/>
        <v>0</v>
      </c>
      <c r="C2706" s="8">
        <f t="shared" si="255"/>
        <v>0</v>
      </c>
      <c r="D2706" s="38">
        <f t="shared" si="256"/>
        <v>1</v>
      </c>
      <c r="E2706" s="39">
        <f t="shared" si="257"/>
        <v>0</v>
      </c>
      <c r="M2706" s="8" t="str">
        <f>VLOOKUP(MONTH($J2706),Lookup!$A$2:$B$13,2,0)&amp;" "&amp;YEAR($J2706)</f>
        <v>Jan 1900</v>
      </c>
      <c r="N2706" s="34" t="str">
        <f t="shared" si="252"/>
        <v>1/1/9999</v>
      </c>
      <c r="O2706" s="8" t="str">
        <f>IF(ISERROR(VLOOKUP($I2706,Lookup!$H$2:$I$11,2,0)),"",VLOOKUP($I2706,Lookup!$H$2:$I$11,2,0))</f>
        <v/>
      </c>
      <c r="P2706" s="8">
        <f>COUNTIF(J$4:J2706,J2706)</f>
        <v>0</v>
      </c>
      <c r="Q2706" s="8">
        <f>COUNTIF(K$4:K2706,K2706)</f>
        <v>1</v>
      </c>
    </row>
    <row r="2707" spans="1:17" x14ac:dyDescent="0.25">
      <c r="A2707" s="35">
        <f t="shared" si="253"/>
        <v>0</v>
      </c>
      <c r="B2707" s="8">
        <f t="shared" si="254"/>
        <v>0</v>
      </c>
      <c r="C2707" s="8">
        <f t="shared" si="255"/>
        <v>0</v>
      </c>
      <c r="D2707" s="38">
        <f t="shared" si="256"/>
        <v>1</v>
      </c>
      <c r="E2707" s="39">
        <f t="shared" si="257"/>
        <v>0</v>
      </c>
      <c r="M2707" s="8" t="str">
        <f>VLOOKUP(MONTH($J2707),Lookup!$A$2:$B$13,2,0)&amp;" "&amp;YEAR($J2707)</f>
        <v>Jan 1900</v>
      </c>
      <c r="N2707" s="34" t="str">
        <f t="shared" si="252"/>
        <v>1/1/9999</v>
      </c>
      <c r="O2707" s="8" t="str">
        <f>IF(ISERROR(VLOOKUP($I2707,Lookup!$H$2:$I$11,2,0)),"",VLOOKUP($I2707,Lookup!$H$2:$I$11,2,0))</f>
        <v/>
      </c>
      <c r="P2707" s="8">
        <f>COUNTIF(J$4:J2707,J2707)</f>
        <v>0</v>
      </c>
      <c r="Q2707" s="8">
        <f>COUNTIF(K$4:K2707,K2707)</f>
        <v>1</v>
      </c>
    </row>
    <row r="2708" spans="1:17" x14ac:dyDescent="0.25">
      <c r="A2708" s="35">
        <f t="shared" si="253"/>
        <v>0</v>
      </c>
      <c r="B2708" s="8">
        <f t="shared" si="254"/>
        <v>0</v>
      </c>
      <c r="C2708" s="8">
        <f t="shared" si="255"/>
        <v>0</v>
      </c>
      <c r="D2708" s="38">
        <f t="shared" si="256"/>
        <v>1</v>
      </c>
      <c r="E2708" s="39">
        <f t="shared" si="257"/>
        <v>0</v>
      </c>
      <c r="M2708" s="8" t="str">
        <f>VLOOKUP(MONTH($J2708),Lookup!$A$2:$B$13,2,0)&amp;" "&amp;YEAR($J2708)</f>
        <v>Jan 1900</v>
      </c>
      <c r="N2708" s="34" t="str">
        <f t="shared" si="252"/>
        <v>1/1/9999</v>
      </c>
      <c r="O2708" s="8" t="str">
        <f>IF(ISERROR(VLOOKUP($I2708,Lookup!$H$2:$I$11,2,0)),"",VLOOKUP($I2708,Lookup!$H$2:$I$11,2,0))</f>
        <v/>
      </c>
      <c r="P2708" s="8">
        <f>COUNTIF(J$4:J2708,J2708)</f>
        <v>0</v>
      </c>
      <c r="Q2708" s="8">
        <f>COUNTIF(K$4:K2708,K2708)</f>
        <v>1</v>
      </c>
    </row>
    <row r="2709" spans="1:17" x14ac:dyDescent="0.25">
      <c r="A2709" s="35">
        <f t="shared" si="253"/>
        <v>0</v>
      </c>
      <c r="B2709" s="8">
        <f t="shared" si="254"/>
        <v>0</v>
      </c>
      <c r="C2709" s="8">
        <f t="shared" si="255"/>
        <v>0</v>
      </c>
      <c r="D2709" s="38">
        <f t="shared" si="256"/>
        <v>1</v>
      </c>
      <c r="E2709" s="39">
        <f t="shared" si="257"/>
        <v>0</v>
      </c>
      <c r="M2709" s="8" t="str">
        <f>VLOOKUP(MONTH($J2709),Lookup!$A$2:$B$13,2,0)&amp;" "&amp;YEAR($J2709)</f>
        <v>Jan 1900</v>
      </c>
      <c r="N2709" s="34" t="str">
        <f t="shared" si="252"/>
        <v>1/1/9999</v>
      </c>
      <c r="O2709" s="8" t="str">
        <f>IF(ISERROR(VLOOKUP($I2709,Lookup!$H$2:$I$11,2,0)),"",VLOOKUP($I2709,Lookup!$H$2:$I$11,2,0))</f>
        <v/>
      </c>
      <c r="P2709" s="8">
        <f>COUNTIF(J$4:J2709,J2709)</f>
        <v>0</v>
      </c>
      <c r="Q2709" s="8">
        <f>COUNTIF(K$4:K2709,K2709)</f>
        <v>1</v>
      </c>
    </row>
    <row r="2710" spans="1:17" x14ac:dyDescent="0.25">
      <c r="A2710" s="35">
        <f t="shared" si="253"/>
        <v>0</v>
      </c>
      <c r="B2710" s="8">
        <f t="shared" si="254"/>
        <v>0</v>
      </c>
      <c r="C2710" s="8">
        <f t="shared" si="255"/>
        <v>0</v>
      </c>
      <c r="D2710" s="38">
        <f t="shared" si="256"/>
        <v>1</v>
      </c>
      <c r="E2710" s="39">
        <f t="shared" si="257"/>
        <v>0</v>
      </c>
      <c r="M2710" s="8" t="str">
        <f>VLOOKUP(MONTH($J2710),Lookup!$A$2:$B$13,2,0)&amp;" "&amp;YEAR($J2710)</f>
        <v>Jan 1900</v>
      </c>
      <c r="N2710" s="34" t="str">
        <f t="shared" si="252"/>
        <v>1/1/9999</v>
      </c>
      <c r="O2710" s="8" t="str">
        <f>IF(ISERROR(VLOOKUP($I2710,Lookup!$H$2:$I$11,2,0)),"",VLOOKUP($I2710,Lookup!$H$2:$I$11,2,0))</f>
        <v/>
      </c>
      <c r="P2710" s="8">
        <f>COUNTIF(J$4:J2710,J2710)</f>
        <v>0</v>
      </c>
      <c r="Q2710" s="8">
        <f>COUNTIF(K$4:K2710,K2710)</f>
        <v>1</v>
      </c>
    </row>
    <row r="2711" spans="1:17" x14ac:dyDescent="0.25">
      <c r="A2711" s="35">
        <f t="shared" si="253"/>
        <v>0</v>
      </c>
      <c r="B2711" s="8">
        <f t="shared" si="254"/>
        <v>0</v>
      </c>
      <c r="C2711" s="8">
        <f t="shared" si="255"/>
        <v>0</v>
      </c>
      <c r="D2711" s="38">
        <f t="shared" si="256"/>
        <v>1</v>
      </c>
      <c r="E2711" s="39">
        <f t="shared" si="257"/>
        <v>0</v>
      </c>
      <c r="M2711" s="8" t="str">
        <f>VLOOKUP(MONTH($J2711),Lookup!$A$2:$B$13,2,0)&amp;" "&amp;YEAR($J2711)</f>
        <v>Jan 1900</v>
      </c>
      <c r="N2711" s="34" t="str">
        <f t="shared" si="252"/>
        <v>1/1/9999</v>
      </c>
      <c r="O2711" s="8" t="str">
        <f>IF(ISERROR(VLOOKUP($I2711,Lookup!$H$2:$I$11,2,0)),"",VLOOKUP($I2711,Lookup!$H$2:$I$11,2,0))</f>
        <v/>
      </c>
      <c r="P2711" s="8">
        <f>COUNTIF(J$4:J2711,J2711)</f>
        <v>0</v>
      </c>
      <c r="Q2711" s="8">
        <f>COUNTIF(K$4:K2711,K2711)</f>
        <v>1</v>
      </c>
    </row>
    <row r="2712" spans="1:17" x14ac:dyDescent="0.25">
      <c r="A2712" s="35">
        <f t="shared" si="253"/>
        <v>0</v>
      </c>
      <c r="B2712" s="8">
        <f t="shared" si="254"/>
        <v>0</v>
      </c>
      <c r="C2712" s="8">
        <f t="shared" si="255"/>
        <v>0</v>
      </c>
      <c r="D2712" s="38">
        <f t="shared" si="256"/>
        <v>1</v>
      </c>
      <c r="E2712" s="39">
        <f t="shared" si="257"/>
        <v>0</v>
      </c>
      <c r="M2712" s="8" t="str">
        <f>VLOOKUP(MONTH($J2712),Lookup!$A$2:$B$13,2,0)&amp;" "&amp;YEAR($J2712)</f>
        <v>Jan 1900</v>
      </c>
      <c r="N2712" s="34" t="str">
        <f t="shared" si="252"/>
        <v>1/1/9999</v>
      </c>
      <c r="O2712" s="8" t="str">
        <f>IF(ISERROR(VLOOKUP($I2712,Lookup!$H$2:$I$11,2,0)),"",VLOOKUP($I2712,Lookup!$H$2:$I$11,2,0))</f>
        <v/>
      </c>
      <c r="P2712" s="8">
        <f>COUNTIF(J$4:J2712,J2712)</f>
        <v>0</v>
      </c>
      <c r="Q2712" s="8">
        <f>COUNTIF(K$4:K2712,K2712)</f>
        <v>1</v>
      </c>
    </row>
    <row r="2713" spans="1:17" x14ac:dyDescent="0.25">
      <c r="A2713" s="35">
        <f t="shared" si="253"/>
        <v>0</v>
      </c>
      <c r="B2713" s="8">
        <f t="shared" si="254"/>
        <v>0</v>
      </c>
      <c r="C2713" s="8">
        <f t="shared" si="255"/>
        <v>0</v>
      </c>
      <c r="D2713" s="38">
        <f t="shared" si="256"/>
        <v>1</v>
      </c>
      <c r="E2713" s="39">
        <f t="shared" si="257"/>
        <v>0</v>
      </c>
      <c r="M2713" s="8" t="str">
        <f>VLOOKUP(MONTH($J2713),Lookup!$A$2:$B$13,2,0)&amp;" "&amp;YEAR($J2713)</f>
        <v>Jan 1900</v>
      </c>
      <c r="N2713" s="34" t="str">
        <f t="shared" si="252"/>
        <v>1/1/9999</v>
      </c>
      <c r="O2713" s="8" t="str">
        <f>IF(ISERROR(VLOOKUP($I2713,Lookup!$H$2:$I$11,2,0)),"",VLOOKUP($I2713,Lookup!$H$2:$I$11,2,0))</f>
        <v/>
      </c>
      <c r="P2713" s="8">
        <f>COUNTIF(J$4:J2713,J2713)</f>
        <v>0</v>
      </c>
      <c r="Q2713" s="8">
        <f>COUNTIF(K$4:K2713,K2713)</f>
        <v>1</v>
      </c>
    </row>
    <row r="2714" spans="1:17" x14ac:dyDescent="0.25">
      <c r="A2714" s="35">
        <f t="shared" si="253"/>
        <v>0</v>
      </c>
      <c r="B2714" s="8">
        <f t="shared" si="254"/>
        <v>0</v>
      </c>
      <c r="C2714" s="8">
        <f t="shared" si="255"/>
        <v>0</v>
      </c>
      <c r="D2714" s="38">
        <f t="shared" si="256"/>
        <v>1</v>
      </c>
      <c r="E2714" s="39">
        <f t="shared" si="257"/>
        <v>0</v>
      </c>
      <c r="M2714" s="8" t="str">
        <f>VLOOKUP(MONTH($J2714),Lookup!$A$2:$B$13,2,0)&amp;" "&amp;YEAR($J2714)</f>
        <v>Jan 1900</v>
      </c>
      <c r="N2714" s="34" t="str">
        <f t="shared" si="252"/>
        <v>1/1/9999</v>
      </c>
      <c r="O2714" s="8" t="str">
        <f>IF(ISERROR(VLOOKUP($I2714,Lookup!$H$2:$I$11,2,0)),"",VLOOKUP($I2714,Lookup!$H$2:$I$11,2,0))</f>
        <v/>
      </c>
      <c r="P2714" s="8">
        <f>COUNTIF(J$4:J2714,J2714)</f>
        <v>0</v>
      </c>
      <c r="Q2714" s="8">
        <f>COUNTIF(K$4:K2714,K2714)</f>
        <v>1</v>
      </c>
    </row>
    <row r="2715" spans="1:17" x14ac:dyDescent="0.25">
      <c r="A2715" s="35">
        <f t="shared" si="253"/>
        <v>0</v>
      </c>
      <c r="B2715" s="8">
        <f t="shared" si="254"/>
        <v>0</v>
      </c>
      <c r="C2715" s="8">
        <f t="shared" si="255"/>
        <v>0</v>
      </c>
      <c r="D2715" s="38">
        <f t="shared" si="256"/>
        <v>1</v>
      </c>
      <c r="E2715" s="39">
        <f t="shared" si="257"/>
        <v>0</v>
      </c>
      <c r="M2715" s="8" t="str">
        <f>VLOOKUP(MONTH($J2715),Lookup!$A$2:$B$13,2,0)&amp;" "&amp;YEAR($J2715)</f>
        <v>Jan 1900</v>
      </c>
      <c r="N2715" s="34" t="str">
        <f t="shared" si="252"/>
        <v>1/1/9999</v>
      </c>
      <c r="O2715" s="8" t="str">
        <f>IF(ISERROR(VLOOKUP($I2715,Lookup!$H$2:$I$11,2,0)),"",VLOOKUP($I2715,Lookup!$H$2:$I$11,2,0))</f>
        <v/>
      </c>
      <c r="P2715" s="8">
        <f>COUNTIF(J$4:J2715,J2715)</f>
        <v>0</v>
      </c>
      <c r="Q2715" s="8">
        <f>COUNTIF(K$4:K2715,K2715)</f>
        <v>1</v>
      </c>
    </row>
    <row r="2716" spans="1:17" x14ac:dyDescent="0.25">
      <c r="A2716" s="35">
        <f t="shared" si="253"/>
        <v>0</v>
      </c>
      <c r="B2716" s="8">
        <f t="shared" si="254"/>
        <v>0</v>
      </c>
      <c r="C2716" s="8">
        <f t="shared" si="255"/>
        <v>0</v>
      </c>
      <c r="D2716" s="38">
        <f t="shared" si="256"/>
        <v>1</v>
      </c>
      <c r="E2716" s="39">
        <f t="shared" si="257"/>
        <v>0</v>
      </c>
      <c r="M2716" s="8" t="str">
        <f>VLOOKUP(MONTH($J2716),Lookup!$A$2:$B$13,2,0)&amp;" "&amp;YEAR($J2716)</f>
        <v>Jan 1900</v>
      </c>
      <c r="N2716" s="34" t="str">
        <f t="shared" si="252"/>
        <v>1/1/9999</v>
      </c>
      <c r="O2716" s="8" t="str">
        <f>IF(ISERROR(VLOOKUP($I2716,Lookup!$H$2:$I$11,2,0)),"",VLOOKUP($I2716,Lookup!$H$2:$I$11,2,0))</f>
        <v/>
      </c>
      <c r="P2716" s="8">
        <f>COUNTIF(J$4:J2716,J2716)</f>
        <v>0</v>
      </c>
      <c r="Q2716" s="8">
        <f>COUNTIF(K$4:K2716,K2716)</f>
        <v>1</v>
      </c>
    </row>
    <row r="2717" spans="1:17" x14ac:dyDescent="0.25">
      <c r="A2717" s="35">
        <f t="shared" si="253"/>
        <v>0</v>
      </c>
      <c r="B2717" s="8">
        <f t="shared" si="254"/>
        <v>0</v>
      </c>
      <c r="C2717" s="8">
        <f t="shared" si="255"/>
        <v>0</v>
      </c>
      <c r="D2717" s="38">
        <f t="shared" si="256"/>
        <v>1</v>
      </c>
      <c r="E2717" s="39">
        <f t="shared" si="257"/>
        <v>0</v>
      </c>
      <c r="M2717" s="8" t="str">
        <f>VLOOKUP(MONTH($J2717),Lookup!$A$2:$B$13,2,0)&amp;" "&amp;YEAR($J2717)</f>
        <v>Jan 1900</v>
      </c>
      <c r="N2717" s="34" t="str">
        <f t="shared" si="252"/>
        <v>1/1/9999</v>
      </c>
      <c r="O2717" s="8" t="str">
        <f>IF(ISERROR(VLOOKUP($I2717,Lookup!$H$2:$I$11,2,0)),"",VLOOKUP($I2717,Lookup!$H$2:$I$11,2,0))</f>
        <v/>
      </c>
      <c r="P2717" s="8">
        <f>COUNTIF(J$4:J2717,J2717)</f>
        <v>0</v>
      </c>
      <c r="Q2717" s="8">
        <f>COUNTIF(K$4:K2717,K2717)</f>
        <v>1</v>
      </c>
    </row>
    <row r="2718" spans="1:17" x14ac:dyDescent="0.25">
      <c r="A2718" s="35">
        <f t="shared" si="253"/>
        <v>0</v>
      </c>
      <c r="B2718" s="8">
        <f t="shared" si="254"/>
        <v>0</v>
      </c>
      <c r="C2718" s="8">
        <f t="shared" si="255"/>
        <v>0</v>
      </c>
      <c r="D2718" s="38">
        <f t="shared" si="256"/>
        <v>1</v>
      </c>
      <c r="E2718" s="39">
        <f t="shared" si="257"/>
        <v>0</v>
      </c>
      <c r="M2718" s="8" t="str">
        <f>VLOOKUP(MONTH($J2718),Lookup!$A$2:$B$13,2,0)&amp;" "&amp;YEAR($J2718)</f>
        <v>Jan 1900</v>
      </c>
      <c r="N2718" s="34" t="str">
        <f t="shared" si="252"/>
        <v>1/1/9999</v>
      </c>
      <c r="O2718" s="8" t="str">
        <f>IF(ISERROR(VLOOKUP($I2718,Lookup!$H$2:$I$11,2,0)),"",VLOOKUP($I2718,Lookup!$H$2:$I$11,2,0))</f>
        <v/>
      </c>
      <c r="P2718" s="8">
        <f>COUNTIF(J$4:J2718,J2718)</f>
        <v>0</v>
      </c>
      <c r="Q2718" s="8">
        <f>COUNTIF(K$4:K2718,K2718)</f>
        <v>1</v>
      </c>
    </row>
    <row r="2719" spans="1:17" x14ac:dyDescent="0.25">
      <c r="A2719" s="35">
        <f t="shared" si="253"/>
        <v>0</v>
      </c>
      <c r="B2719" s="8">
        <f t="shared" si="254"/>
        <v>0</v>
      </c>
      <c r="C2719" s="8">
        <f t="shared" si="255"/>
        <v>0</v>
      </c>
      <c r="D2719" s="38">
        <f t="shared" si="256"/>
        <v>1</v>
      </c>
      <c r="E2719" s="39">
        <f t="shared" si="257"/>
        <v>0</v>
      </c>
      <c r="M2719" s="8" t="str">
        <f>VLOOKUP(MONTH($J2719),Lookup!$A$2:$B$13,2,0)&amp;" "&amp;YEAR($J2719)</f>
        <v>Jan 1900</v>
      </c>
      <c r="N2719" s="34" t="str">
        <f t="shared" si="252"/>
        <v>1/1/9999</v>
      </c>
      <c r="O2719" s="8" t="str">
        <f>IF(ISERROR(VLOOKUP($I2719,Lookup!$H$2:$I$11,2,0)),"",VLOOKUP($I2719,Lookup!$H$2:$I$11,2,0))</f>
        <v/>
      </c>
      <c r="P2719" s="8">
        <f>COUNTIF(J$4:J2719,J2719)</f>
        <v>0</v>
      </c>
      <c r="Q2719" s="8">
        <f>COUNTIF(K$4:K2719,K2719)</f>
        <v>1</v>
      </c>
    </row>
    <row r="2720" spans="1:17" x14ac:dyDescent="0.25">
      <c r="A2720" s="35">
        <f t="shared" si="253"/>
        <v>0</v>
      </c>
      <c r="B2720" s="8">
        <f t="shared" si="254"/>
        <v>0</v>
      </c>
      <c r="C2720" s="8">
        <f t="shared" si="255"/>
        <v>0</v>
      </c>
      <c r="D2720" s="38">
        <f t="shared" si="256"/>
        <v>1</v>
      </c>
      <c r="E2720" s="39">
        <f t="shared" si="257"/>
        <v>0</v>
      </c>
      <c r="M2720" s="8" t="str">
        <f>VLOOKUP(MONTH($J2720),Lookup!$A$2:$B$13,2,0)&amp;" "&amp;YEAR($J2720)</f>
        <v>Jan 1900</v>
      </c>
      <c r="N2720" s="34" t="str">
        <f t="shared" si="252"/>
        <v>1/1/9999</v>
      </c>
      <c r="O2720" s="8" t="str">
        <f>IF(ISERROR(VLOOKUP($I2720,Lookup!$H$2:$I$11,2,0)),"",VLOOKUP($I2720,Lookup!$H$2:$I$11,2,0))</f>
        <v/>
      </c>
      <c r="P2720" s="8">
        <f>COUNTIF(J$4:J2720,J2720)</f>
        <v>0</v>
      </c>
      <c r="Q2720" s="8">
        <f>COUNTIF(K$4:K2720,K2720)</f>
        <v>1</v>
      </c>
    </row>
    <row r="2721" spans="1:17" x14ac:dyDescent="0.25">
      <c r="A2721" s="35">
        <f t="shared" si="253"/>
        <v>0</v>
      </c>
      <c r="B2721" s="8">
        <f t="shared" si="254"/>
        <v>0</v>
      </c>
      <c r="C2721" s="8">
        <f t="shared" si="255"/>
        <v>0</v>
      </c>
      <c r="D2721" s="38">
        <f t="shared" si="256"/>
        <v>1</v>
      </c>
      <c r="E2721" s="39">
        <f t="shared" si="257"/>
        <v>0</v>
      </c>
      <c r="M2721" s="8" t="str">
        <f>VLOOKUP(MONTH($J2721),Lookup!$A$2:$B$13,2,0)&amp;" "&amp;YEAR($J2721)</f>
        <v>Jan 1900</v>
      </c>
      <c r="N2721" s="34" t="str">
        <f t="shared" si="252"/>
        <v>1/1/9999</v>
      </c>
      <c r="O2721" s="8" t="str">
        <f>IF(ISERROR(VLOOKUP($I2721,Lookup!$H$2:$I$11,2,0)),"",VLOOKUP($I2721,Lookup!$H$2:$I$11,2,0))</f>
        <v/>
      </c>
      <c r="P2721" s="8">
        <f>COUNTIF(J$4:J2721,J2721)</f>
        <v>0</v>
      </c>
      <c r="Q2721" s="8">
        <f>COUNTIF(K$4:K2721,K2721)</f>
        <v>1</v>
      </c>
    </row>
    <row r="2722" spans="1:17" x14ac:dyDescent="0.25">
      <c r="A2722" s="35">
        <f t="shared" si="253"/>
        <v>0</v>
      </c>
      <c r="B2722" s="8">
        <f t="shared" si="254"/>
        <v>0</v>
      </c>
      <c r="C2722" s="8">
        <f t="shared" si="255"/>
        <v>0</v>
      </c>
      <c r="D2722" s="38">
        <f t="shared" si="256"/>
        <v>1</v>
      </c>
      <c r="E2722" s="39">
        <f t="shared" si="257"/>
        <v>0</v>
      </c>
      <c r="M2722" s="8" t="str">
        <f>VLOOKUP(MONTH($J2722),Lookup!$A$2:$B$13,2,0)&amp;" "&amp;YEAR($J2722)</f>
        <v>Jan 1900</v>
      </c>
      <c r="N2722" s="34" t="str">
        <f t="shared" si="252"/>
        <v>1/1/9999</v>
      </c>
      <c r="O2722" s="8" t="str">
        <f>IF(ISERROR(VLOOKUP($I2722,Lookup!$H$2:$I$11,2,0)),"",VLOOKUP($I2722,Lookup!$H$2:$I$11,2,0))</f>
        <v/>
      </c>
      <c r="P2722" s="8">
        <f>COUNTIF(J$4:J2722,J2722)</f>
        <v>0</v>
      </c>
      <c r="Q2722" s="8">
        <f>COUNTIF(K$4:K2722,K2722)</f>
        <v>1</v>
      </c>
    </row>
    <row r="2723" spans="1:17" x14ac:dyDescent="0.25">
      <c r="A2723" s="35">
        <f t="shared" si="253"/>
        <v>0</v>
      </c>
      <c r="B2723" s="8">
        <f t="shared" si="254"/>
        <v>0</v>
      </c>
      <c r="C2723" s="8">
        <f t="shared" si="255"/>
        <v>0</v>
      </c>
      <c r="D2723" s="38">
        <f t="shared" si="256"/>
        <v>1</v>
      </c>
      <c r="E2723" s="39">
        <f t="shared" si="257"/>
        <v>0</v>
      </c>
      <c r="M2723" s="8" t="str">
        <f>VLOOKUP(MONTH($J2723),Lookup!$A$2:$B$13,2,0)&amp;" "&amp;YEAR($J2723)</f>
        <v>Jan 1900</v>
      </c>
      <c r="N2723" s="34" t="str">
        <f t="shared" si="252"/>
        <v>1/1/9999</v>
      </c>
      <c r="O2723" s="8" t="str">
        <f>IF(ISERROR(VLOOKUP($I2723,Lookup!$H$2:$I$11,2,0)),"",VLOOKUP($I2723,Lookup!$H$2:$I$11,2,0))</f>
        <v/>
      </c>
      <c r="P2723" s="8">
        <f>COUNTIF(J$4:J2723,J2723)</f>
        <v>0</v>
      </c>
      <c r="Q2723" s="8">
        <f>COUNTIF(K$4:K2723,K2723)</f>
        <v>1</v>
      </c>
    </row>
    <row r="2724" spans="1:17" x14ac:dyDescent="0.25">
      <c r="A2724" s="35">
        <f t="shared" si="253"/>
        <v>0</v>
      </c>
      <c r="B2724" s="8">
        <f t="shared" si="254"/>
        <v>0</v>
      </c>
      <c r="C2724" s="8">
        <f t="shared" si="255"/>
        <v>0</v>
      </c>
      <c r="D2724" s="38">
        <f t="shared" si="256"/>
        <v>1</v>
      </c>
      <c r="E2724" s="39">
        <f t="shared" si="257"/>
        <v>0</v>
      </c>
      <c r="M2724" s="8" t="str">
        <f>VLOOKUP(MONTH($J2724),Lookup!$A$2:$B$13,2,0)&amp;" "&amp;YEAR($J2724)</f>
        <v>Jan 1900</v>
      </c>
      <c r="N2724" s="34" t="str">
        <f t="shared" si="252"/>
        <v>1/1/9999</v>
      </c>
      <c r="O2724" s="8" t="str">
        <f>IF(ISERROR(VLOOKUP($I2724,Lookup!$H$2:$I$11,2,0)),"",VLOOKUP($I2724,Lookup!$H$2:$I$11,2,0))</f>
        <v/>
      </c>
      <c r="P2724" s="8">
        <f>COUNTIF(J$4:J2724,J2724)</f>
        <v>0</v>
      </c>
      <c r="Q2724" s="8">
        <f>COUNTIF(K$4:K2724,K2724)</f>
        <v>1</v>
      </c>
    </row>
    <row r="2725" spans="1:17" x14ac:dyDescent="0.25">
      <c r="A2725" s="35">
        <f t="shared" si="253"/>
        <v>0</v>
      </c>
      <c r="B2725" s="8">
        <f t="shared" si="254"/>
        <v>0</v>
      </c>
      <c r="C2725" s="8">
        <f t="shared" si="255"/>
        <v>0</v>
      </c>
      <c r="D2725" s="38">
        <f t="shared" si="256"/>
        <v>1</v>
      </c>
      <c r="E2725" s="39">
        <f t="shared" si="257"/>
        <v>0</v>
      </c>
      <c r="M2725" s="8" t="str">
        <f>VLOOKUP(MONTH($J2725),Lookup!$A$2:$B$13,2,0)&amp;" "&amp;YEAR($J2725)</f>
        <v>Jan 1900</v>
      </c>
      <c r="N2725" s="34" t="str">
        <f t="shared" si="252"/>
        <v>1/1/9999</v>
      </c>
      <c r="O2725" s="8" t="str">
        <f>IF(ISERROR(VLOOKUP($I2725,Lookup!$H$2:$I$11,2,0)),"",VLOOKUP($I2725,Lookup!$H$2:$I$11,2,0))</f>
        <v/>
      </c>
      <c r="P2725" s="8">
        <f>COUNTIF(J$4:J2725,J2725)</f>
        <v>0</v>
      </c>
      <c r="Q2725" s="8">
        <f>COUNTIF(K$4:K2725,K2725)</f>
        <v>1</v>
      </c>
    </row>
    <row r="2726" spans="1:17" x14ac:dyDescent="0.25">
      <c r="A2726" s="35">
        <f t="shared" si="253"/>
        <v>0</v>
      </c>
      <c r="B2726" s="8">
        <f t="shared" si="254"/>
        <v>0</v>
      </c>
      <c r="C2726" s="8">
        <f t="shared" si="255"/>
        <v>0</v>
      </c>
      <c r="D2726" s="38">
        <f t="shared" si="256"/>
        <v>1</v>
      </c>
      <c r="E2726" s="39">
        <f t="shared" si="257"/>
        <v>0</v>
      </c>
      <c r="M2726" s="8" t="str">
        <f>VLOOKUP(MONTH($J2726),Lookup!$A$2:$B$13,2,0)&amp;" "&amp;YEAR($J2726)</f>
        <v>Jan 1900</v>
      </c>
      <c r="N2726" s="34" t="str">
        <f t="shared" si="252"/>
        <v>1/1/9999</v>
      </c>
      <c r="O2726" s="8" t="str">
        <f>IF(ISERROR(VLOOKUP($I2726,Lookup!$H$2:$I$11,2,0)),"",VLOOKUP($I2726,Lookup!$H$2:$I$11,2,0))</f>
        <v/>
      </c>
      <c r="P2726" s="8">
        <f>COUNTIF(J$4:J2726,J2726)</f>
        <v>0</v>
      </c>
      <c r="Q2726" s="8">
        <f>COUNTIF(K$4:K2726,K2726)</f>
        <v>1</v>
      </c>
    </row>
    <row r="2727" spans="1:17" x14ac:dyDescent="0.25">
      <c r="A2727" s="35">
        <f t="shared" si="253"/>
        <v>0</v>
      </c>
      <c r="B2727" s="8">
        <f t="shared" si="254"/>
        <v>0</v>
      </c>
      <c r="C2727" s="8">
        <f t="shared" si="255"/>
        <v>0</v>
      </c>
      <c r="D2727" s="38">
        <f t="shared" si="256"/>
        <v>1</v>
      </c>
      <c r="E2727" s="39">
        <f t="shared" si="257"/>
        <v>0</v>
      </c>
      <c r="M2727" s="8" t="str">
        <f>VLOOKUP(MONTH($J2727),Lookup!$A$2:$B$13,2,0)&amp;" "&amp;YEAR($J2727)</f>
        <v>Jan 1900</v>
      </c>
      <c r="N2727" s="34" t="str">
        <f t="shared" si="252"/>
        <v>1/1/9999</v>
      </c>
      <c r="O2727" s="8" t="str">
        <f>IF(ISERROR(VLOOKUP($I2727,Lookup!$H$2:$I$11,2,0)),"",VLOOKUP($I2727,Lookup!$H$2:$I$11,2,0))</f>
        <v/>
      </c>
      <c r="P2727" s="8">
        <f>COUNTIF(J$4:J2727,J2727)</f>
        <v>0</v>
      </c>
      <c r="Q2727" s="8">
        <f>COUNTIF(K$4:K2727,K2727)</f>
        <v>1</v>
      </c>
    </row>
    <row r="2728" spans="1:17" x14ac:dyDescent="0.25">
      <c r="A2728" s="35">
        <f t="shared" si="253"/>
        <v>0</v>
      </c>
      <c r="B2728" s="8">
        <f t="shared" si="254"/>
        <v>0</v>
      </c>
      <c r="C2728" s="8">
        <f t="shared" si="255"/>
        <v>0</v>
      </c>
      <c r="D2728" s="38">
        <f t="shared" si="256"/>
        <v>1</v>
      </c>
      <c r="E2728" s="39">
        <f t="shared" si="257"/>
        <v>0</v>
      </c>
      <c r="M2728" s="8" t="str">
        <f>VLOOKUP(MONTH($J2728),Lookup!$A$2:$B$13,2,0)&amp;" "&amp;YEAR($J2728)</f>
        <v>Jan 1900</v>
      </c>
      <c r="N2728" s="34" t="str">
        <f t="shared" si="252"/>
        <v>1/1/9999</v>
      </c>
      <c r="O2728" s="8" t="str">
        <f>IF(ISERROR(VLOOKUP($I2728,Lookup!$H$2:$I$11,2,0)),"",VLOOKUP($I2728,Lookup!$H$2:$I$11,2,0))</f>
        <v/>
      </c>
      <c r="P2728" s="8">
        <f>COUNTIF(J$4:J2728,J2728)</f>
        <v>0</v>
      </c>
      <c r="Q2728" s="8">
        <f>COUNTIF(K$4:K2728,K2728)</f>
        <v>1</v>
      </c>
    </row>
    <row r="2729" spans="1:17" x14ac:dyDescent="0.25">
      <c r="A2729" s="35">
        <f t="shared" si="253"/>
        <v>0</v>
      </c>
      <c r="B2729" s="8">
        <f t="shared" si="254"/>
        <v>0</v>
      </c>
      <c r="C2729" s="8">
        <f t="shared" si="255"/>
        <v>0</v>
      </c>
      <c r="D2729" s="38">
        <f t="shared" si="256"/>
        <v>1</v>
      </c>
      <c r="E2729" s="39">
        <f t="shared" si="257"/>
        <v>0</v>
      </c>
      <c r="M2729" s="8" t="str">
        <f>VLOOKUP(MONTH($J2729),Lookup!$A$2:$B$13,2,0)&amp;" "&amp;YEAR($J2729)</f>
        <v>Jan 1900</v>
      </c>
      <c r="N2729" s="34" t="str">
        <f t="shared" si="252"/>
        <v>1/1/9999</v>
      </c>
      <c r="O2729" s="8" t="str">
        <f>IF(ISERROR(VLOOKUP($I2729,Lookup!$H$2:$I$11,2,0)),"",VLOOKUP($I2729,Lookup!$H$2:$I$11,2,0))</f>
        <v/>
      </c>
      <c r="P2729" s="8">
        <f>COUNTIF(J$4:J2729,J2729)</f>
        <v>0</v>
      </c>
      <c r="Q2729" s="8">
        <f>COUNTIF(K$4:K2729,K2729)</f>
        <v>1</v>
      </c>
    </row>
    <row r="2730" spans="1:17" x14ac:dyDescent="0.25">
      <c r="A2730" s="35">
        <f t="shared" si="253"/>
        <v>0</v>
      </c>
      <c r="B2730" s="8">
        <f t="shared" si="254"/>
        <v>0</v>
      </c>
      <c r="C2730" s="8">
        <f t="shared" si="255"/>
        <v>0</v>
      </c>
      <c r="D2730" s="38">
        <f t="shared" si="256"/>
        <v>1</v>
      </c>
      <c r="E2730" s="39">
        <f t="shared" si="257"/>
        <v>0</v>
      </c>
      <c r="M2730" s="8" t="str">
        <f>VLOOKUP(MONTH($J2730),Lookup!$A$2:$B$13,2,0)&amp;" "&amp;YEAR($J2730)</f>
        <v>Jan 1900</v>
      </c>
      <c r="N2730" s="34" t="str">
        <f t="shared" si="252"/>
        <v>1/1/9999</v>
      </c>
      <c r="O2730" s="8" t="str">
        <f>IF(ISERROR(VLOOKUP($I2730,Lookup!$H$2:$I$11,2,0)),"",VLOOKUP($I2730,Lookup!$H$2:$I$11,2,0))</f>
        <v/>
      </c>
      <c r="P2730" s="8">
        <f>COUNTIF(J$4:J2730,J2730)</f>
        <v>0</v>
      </c>
      <c r="Q2730" s="8">
        <f>COUNTIF(K$4:K2730,K2730)</f>
        <v>1</v>
      </c>
    </row>
    <row r="2731" spans="1:17" x14ac:dyDescent="0.25">
      <c r="A2731" s="35">
        <f t="shared" si="253"/>
        <v>0</v>
      </c>
      <c r="B2731" s="8">
        <f t="shared" si="254"/>
        <v>0</v>
      </c>
      <c r="C2731" s="8">
        <f t="shared" si="255"/>
        <v>0</v>
      </c>
      <c r="D2731" s="38">
        <f t="shared" si="256"/>
        <v>1</v>
      </c>
      <c r="E2731" s="39">
        <f t="shared" si="257"/>
        <v>0</v>
      </c>
      <c r="M2731" s="8" t="str">
        <f>VLOOKUP(MONTH($J2731),Lookup!$A$2:$B$13,2,0)&amp;" "&amp;YEAR($J2731)</f>
        <v>Jan 1900</v>
      </c>
      <c r="N2731" s="34" t="str">
        <f t="shared" si="252"/>
        <v>1/1/9999</v>
      </c>
      <c r="O2731" s="8" t="str">
        <f>IF(ISERROR(VLOOKUP($I2731,Lookup!$H$2:$I$11,2,0)),"",VLOOKUP($I2731,Lookup!$H$2:$I$11,2,0))</f>
        <v/>
      </c>
      <c r="P2731" s="8">
        <f>COUNTIF(J$4:J2731,J2731)</f>
        <v>0</v>
      </c>
      <c r="Q2731" s="8">
        <f>COUNTIF(K$4:K2731,K2731)</f>
        <v>1</v>
      </c>
    </row>
    <row r="2732" spans="1:17" x14ac:dyDescent="0.25">
      <c r="A2732" s="35">
        <f t="shared" si="253"/>
        <v>0</v>
      </c>
      <c r="B2732" s="8">
        <f t="shared" si="254"/>
        <v>0</v>
      </c>
      <c r="C2732" s="8">
        <f t="shared" si="255"/>
        <v>0</v>
      </c>
      <c r="D2732" s="38">
        <f t="shared" si="256"/>
        <v>1</v>
      </c>
      <c r="E2732" s="39">
        <f t="shared" si="257"/>
        <v>0</v>
      </c>
      <c r="M2732" s="8" t="str">
        <f>VLOOKUP(MONTH($J2732),Lookup!$A$2:$B$13,2,0)&amp;" "&amp;YEAR($J2732)</f>
        <v>Jan 1900</v>
      </c>
      <c r="N2732" s="34" t="str">
        <f t="shared" si="252"/>
        <v>1/1/9999</v>
      </c>
      <c r="O2732" s="8" t="str">
        <f>IF(ISERROR(VLOOKUP($I2732,Lookup!$H$2:$I$11,2,0)),"",VLOOKUP($I2732,Lookup!$H$2:$I$11,2,0))</f>
        <v/>
      </c>
      <c r="P2732" s="8">
        <f>COUNTIF(J$4:J2732,J2732)</f>
        <v>0</v>
      </c>
      <c r="Q2732" s="8">
        <f>COUNTIF(K$4:K2732,K2732)</f>
        <v>1</v>
      </c>
    </row>
    <row r="2733" spans="1:17" x14ac:dyDescent="0.25">
      <c r="A2733" s="35">
        <f t="shared" si="253"/>
        <v>0</v>
      </c>
      <c r="B2733" s="8">
        <f t="shared" si="254"/>
        <v>0</v>
      </c>
      <c r="C2733" s="8">
        <f t="shared" si="255"/>
        <v>0</v>
      </c>
      <c r="D2733" s="38">
        <f t="shared" si="256"/>
        <v>1</v>
      </c>
      <c r="E2733" s="39">
        <f t="shared" si="257"/>
        <v>0</v>
      </c>
      <c r="M2733" s="8" t="str">
        <f>VLOOKUP(MONTH($J2733),Lookup!$A$2:$B$13,2,0)&amp;" "&amp;YEAR($J2733)</f>
        <v>Jan 1900</v>
      </c>
      <c r="N2733" s="34" t="str">
        <f t="shared" si="252"/>
        <v>1/1/9999</v>
      </c>
      <c r="O2733" s="8" t="str">
        <f>IF(ISERROR(VLOOKUP($I2733,Lookup!$H$2:$I$11,2,0)),"",VLOOKUP($I2733,Lookup!$H$2:$I$11,2,0))</f>
        <v/>
      </c>
      <c r="P2733" s="8">
        <f>COUNTIF(J$4:J2733,J2733)</f>
        <v>0</v>
      </c>
      <c r="Q2733" s="8">
        <f>COUNTIF(K$4:K2733,K2733)</f>
        <v>1</v>
      </c>
    </row>
    <row r="2734" spans="1:17" x14ac:dyDescent="0.25">
      <c r="A2734" s="35">
        <f t="shared" si="253"/>
        <v>0</v>
      </c>
      <c r="B2734" s="8">
        <f t="shared" si="254"/>
        <v>0</v>
      </c>
      <c r="C2734" s="8">
        <f t="shared" si="255"/>
        <v>0</v>
      </c>
      <c r="D2734" s="38">
        <f t="shared" si="256"/>
        <v>1</v>
      </c>
      <c r="E2734" s="39">
        <f t="shared" si="257"/>
        <v>0</v>
      </c>
      <c r="M2734" s="8" t="str">
        <f>VLOOKUP(MONTH($J2734),Lookup!$A$2:$B$13,2,0)&amp;" "&amp;YEAR($J2734)</f>
        <v>Jan 1900</v>
      </c>
      <c r="N2734" s="34" t="str">
        <f t="shared" si="252"/>
        <v>1/1/9999</v>
      </c>
      <c r="O2734" s="8" t="str">
        <f>IF(ISERROR(VLOOKUP($I2734,Lookup!$H$2:$I$11,2,0)),"",VLOOKUP($I2734,Lookup!$H$2:$I$11,2,0))</f>
        <v/>
      </c>
      <c r="P2734" s="8">
        <f>COUNTIF(J$4:J2734,J2734)</f>
        <v>0</v>
      </c>
      <c r="Q2734" s="8">
        <f>COUNTIF(K$4:K2734,K2734)</f>
        <v>1</v>
      </c>
    </row>
    <row r="2735" spans="1:17" x14ac:dyDescent="0.25">
      <c r="A2735" s="35">
        <f t="shared" si="253"/>
        <v>0</v>
      </c>
      <c r="B2735" s="8">
        <f t="shared" si="254"/>
        <v>0</v>
      </c>
      <c r="C2735" s="8">
        <f t="shared" si="255"/>
        <v>0</v>
      </c>
      <c r="D2735" s="38">
        <f t="shared" si="256"/>
        <v>1</v>
      </c>
      <c r="E2735" s="39">
        <f t="shared" si="257"/>
        <v>0</v>
      </c>
      <c r="M2735" s="8" t="str">
        <f>VLOOKUP(MONTH($J2735),Lookup!$A$2:$B$13,2,0)&amp;" "&amp;YEAR($J2735)</f>
        <v>Jan 1900</v>
      </c>
      <c r="N2735" s="34" t="str">
        <f t="shared" si="252"/>
        <v>1/1/9999</v>
      </c>
      <c r="O2735" s="8" t="str">
        <f>IF(ISERROR(VLOOKUP($I2735,Lookup!$H$2:$I$11,2,0)),"",VLOOKUP($I2735,Lookup!$H$2:$I$11,2,0))</f>
        <v/>
      </c>
      <c r="P2735" s="8">
        <f>COUNTIF(J$4:J2735,J2735)</f>
        <v>0</v>
      </c>
      <c r="Q2735" s="8">
        <f>COUNTIF(K$4:K2735,K2735)</f>
        <v>1</v>
      </c>
    </row>
    <row r="2736" spans="1:17" x14ac:dyDescent="0.25">
      <c r="A2736" s="35">
        <f t="shared" si="253"/>
        <v>0</v>
      </c>
      <c r="B2736" s="8">
        <f t="shared" si="254"/>
        <v>0</v>
      </c>
      <c r="C2736" s="8">
        <f t="shared" si="255"/>
        <v>0</v>
      </c>
      <c r="D2736" s="38">
        <f t="shared" si="256"/>
        <v>1</v>
      </c>
      <c r="E2736" s="39">
        <f t="shared" si="257"/>
        <v>0</v>
      </c>
      <c r="M2736" s="8" t="str">
        <f>VLOOKUP(MONTH($J2736),Lookup!$A$2:$B$13,2,0)&amp;" "&amp;YEAR($J2736)</f>
        <v>Jan 1900</v>
      </c>
      <c r="N2736" s="34" t="str">
        <f t="shared" si="252"/>
        <v>1/1/9999</v>
      </c>
      <c r="O2736" s="8" t="str">
        <f>IF(ISERROR(VLOOKUP($I2736,Lookup!$H$2:$I$11,2,0)),"",VLOOKUP($I2736,Lookup!$H$2:$I$11,2,0))</f>
        <v/>
      </c>
      <c r="P2736" s="8">
        <f>COUNTIF(J$4:J2736,J2736)</f>
        <v>0</v>
      </c>
      <c r="Q2736" s="8">
        <f>COUNTIF(K$4:K2736,K2736)</f>
        <v>1</v>
      </c>
    </row>
    <row r="2737" spans="1:17" x14ac:dyDescent="0.25">
      <c r="A2737" s="35">
        <f t="shared" si="253"/>
        <v>0</v>
      </c>
      <c r="B2737" s="8">
        <f t="shared" si="254"/>
        <v>0</v>
      </c>
      <c r="C2737" s="8">
        <f t="shared" si="255"/>
        <v>0</v>
      </c>
      <c r="D2737" s="38">
        <f t="shared" si="256"/>
        <v>1</v>
      </c>
      <c r="E2737" s="39">
        <f t="shared" si="257"/>
        <v>0</v>
      </c>
      <c r="M2737" s="8" t="str">
        <f>VLOOKUP(MONTH($J2737),Lookup!$A$2:$B$13,2,0)&amp;" "&amp;YEAR($J2737)</f>
        <v>Jan 1900</v>
      </c>
      <c r="N2737" s="34" t="str">
        <f t="shared" si="252"/>
        <v>1/1/9999</v>
      </c>
      <c r="O2737" s="8" t="str">
        <f>IF(ISERROR(VLOOKUP($I2737,Lookup!$H$2:$I$11,2,0)),"",VLOOKUP($I2737,Lookup!$H$2:$I$11,2,0))</f>
        <v/>
      </c>
      <c r="P2737" s="8">
        <f>COUNTIF(J$4:J2737,J2737)</f>
        <v>0</v>
      </c>
      <c r="Q2737" s="8">
        <f>COUNTIF(K$4:K2737,K2737)</f>
        <v>1</v>
      </c>
    </row>
    <row r="2738" spans="1:17" x14ac:dyDescent="0.25">
      <c r="A2738" s="35">
        <f t="shared" si="253"/>
        <v>0</v>
      </c>
      <c r="B2738" s="8">
        <f t="shared" si="254"/>
        <v>0</v>
      </c>
      <c r="C2738" s="8">
        <f t="shared" si="255"/>
        <v>0</v>
      </c>
      <c r="D2738" s="38">
        <f t="shared" si="256"/>
        <v>1</v>
      </c>
      <c r="E2738" s="39">
        <f t="shared" si="257"/>
        <v>0</v>
      </c>
      <c r="M2738" s="8" t="str">
        <f>VLOOKUP(MONTH($J2738),Lookup!$A$2:$B$13,2,0)&amp;" "&amp;YEAR($J2738)</f>
        <v>Jan 1900</v>
      </c>
      <c r="N2738" s="34" t="str">
        <f t="shared" si="252"/>
        <v>1/1/9999</v>
      </c>
      <c r="O2738" s="8" t="str">
        <f>IF(ISERROR(VLOOKUP($I2738,Lookup!$H$2:$I$11,2,0)),"",VLOOKUP($I2738,Lookup!$H$2:$I$11,2,0))</f>
        <v/>
      </c>
      <c r="P2738" s="8">
        <f>COUNTIF(J$4:J2738,J2738)</f>
        <v>0</v>
      </c>
      <c r="Q2738" s="8">
        <f>COUNTIF(K$4:K2738,K2738)</f>
        <v>1</v>
      </c>
    </row>
    <row r="2739" spans="1:17" x14ac:dyDescent="0.25">
      <c r="A2739" s="35">
        <f t="shared" si="253"/>
        <v>0</v>
      </c>
      <c r="B2739" s="8">
        <f t="shared" si="254"/>
        <v>0</v>
      </c>
      <c r="C2739" s="8">
        <f t="shared" si="255"/>
        <v>0</v>
      </c>
      <c r="D2739" s="38">
        <f t="shared" si="256"/>
        <v>1</v>
      </c>
      <c r="E2739" s="39">
        <f t="shared" si="257"/>
        <v>0</v>
      </c>
      <c r="M2739" s="8" t="str">
        <f>VLOOKUP(MONTH($J2739),Lookup!$A$2:$B$13,2,0)&amp;" "&amp;YEAR($J2739)</f>
        <v>Jan 1900</v>
      </c>
      <c r="N2739" s="34" t="str">
        <f t="shared" si="252"/>
        <v>1/1/9999</v>
      </c>
      <c r="O2739" s="8" t="str">
        <f>IF(ISERROR(VLOOKUP($I2739,Lookup!$H$2:$I$11,2,0)),"",VLOOKUP($I2739,Lookup!$H$2:$I$11,2,0))</f>
        <v/>
      </c>
      <c r="P2739" s="8">
        <f>COUNTIF(J$4:J2739,J2739)</f>
        <v>0</v>
      </c>
      <c r="Q2739" s="8">
        <f>COUNTIF(K$4:K2739,K2739)</f>
        <v>1</v>
      </c>
    </row>
    <row r="2740" spans="1:17" x14ac:dyDescent="0.25">
      <c r="A2740" s="35">
        <f t="shared" si="253"/>
        <v>0</v>
      </c>
      <c r="B2740" s="8">
        <f t="shared" si="254"/>
        <v>0</v>
      </c>
      <c r="C2740" s="8">
        <f t="shared" si="255"/>
        <v>0</v>
      </c>
      <c r="D2740" s="38">
        <f t="shared" si="256"/>
        <v>1</v>
      </c>
      <c r="E2740" s="39">
        <f t="shared" si="257"/>
        <v>0</v>
      </c>
      <c r="M2740" s="8" t="str">
        <f>VLOOKUP(MONTH($J2740),Lookup!$A$2:$B$13,2,0)&amp;" "&amp;YEAR($J2740)</f>
        <v>Jan 1900</v>
      </c>
      <c r="N2740" s="34" t="str">
        <f t="shared" si="252"/>
        <v>1/1/9999</v>
      </c>
      <c r="O2740" s="8" t="str">
        <f>IF(ISERROR(VLOOKUP($I2740,Lookup!$H$2:$I$11,2,0)),"",VLOOKUP($I2740,Lookup!$H$2:$I$11,2,0))</f>
        <v/>
      </c>
      <c r="P2740" s="8">
        <f>COUNTIF(J$4:J2740,J2740)</f>
        <v>0</v>
      </c>
      <c r="Q2740" s="8">
        <f>COUNTIF(K$4:K2740,K2740)</f>
        <v>1</v>
      </c>
    </row>
    <row r="2741" spans="1:17" x14ac:dyDescent="0.25">
      <c r="A2741" s="35">
        <f t="shared" si="253"/>
        <v>0</v>
      </c>
      <c r="B2741" s="8">
        <f t="shared" si="254"/>
        <v>0</v>
      </c>
      <c r="C2741" s="8">
        <f t="shared" si="255"/>
        <v>0</v>
      </c>
      <c r="D2741" s="38">
        <f t="shared" si="256"/>
        <v>1</v>
      </c>
      <c r="E2741" s="39">
        <f t="shared" si="257"/>
        <v>0</v>
      </c>
      <c r="M2741" s="8" t="str">
        <f>VLOOKUP(MONTH($J2741),Lookup!$A$2:$B$13,2,0)&amp;" "&amp;YEAR($J2741)</f>
        <v>Jan 1900</v>
      </c>
      <c r="N2741" s="34" t="str">
        <f t="shared" si="252"/>
        <v>1/1/9999</v>
      </c>
      <c r="O2741" s="8" t="str">
        <f>IF(ISERROR(VLOOKUP($I2741,Lookup!$H$2:$I$11,2,0)),"",VLOOKUP($I2741,Lookup!$H$2:$I$11,2,0))</f>
        <v/>
      </c>
      <c r="P2741" s="8">
        <f>COUNTIF(J$4:J2741,J2741)</f>
        <v>0</v>
      </c>
      <c r="Q2741" s="8">
        <f>COUNTIF(K$4:K2741,K2741)</f>
        <v>1</v>
      </c>
    </row>
    <row r="2742" spans="1:17" x14ac:dyDescent="0.25">
      <c r="A2742" s="35">
        <f t="shared" si="253"/>
        <v>0</v>
      </c>
      <c r="B2742" s="8">
        <f t="shared" si="254"/>
        <v>0</v>
      </c>
      <c r="C2742" s="8">
        <f t="shared" si="255"/>
        <v>0</v>
      </c>
      <c r="D2742" s="38">
        <f t="shared" si="256"/>
        <v>1</v>
      </c>
      <c r="E2742" s="39">
        <f t="shared" si="257"/>
        <v>0</v>
      </c>
      <c r="M2742" s="8" t="str">
        <f>VLOOKUP(MONTH($J2742),Lookup!$A$2:$B$13,2,0)&amp;" "&amp;YEAR($J2742)</f>
        <v>Jan 1900</v>
      </c>
      <c r="N2742" s="34" t="str">
        <f t="shared" si="252"/>
        <v>1/1/9999</v>
      </c>
      <c r="O2742" s="8" t="str">
        <f>IF(ISERROR(VLOOKUP($I2742,Lookup!$H$2:$I$11,2,0)),"",VLOOKUP($I2742,Lookup!$H$2:$I$11,2,0))</f>
        <v/>
      </c>
      <c r="P2742" s="8">
        <f>COUNTIF(J$4:J2742,J2742)</f>
        <v>0</v>
      </c>
      <c r="Q2742" s="8">
        <f>COUNTIF(K$4:K2742,K2742)</f>
        <v>1</v>
      </c>
    </row>
    <row r="2743" spans="1:17" x14ac:dyDescent="0.25">
      <c r="A2743" s="35">
        <f t="shared" si="253"/>
        <v>0</v>
      </c>
      <c r="B2743" s="8">
        <f t="shared" si="254"/>
        <v>0</v>
      </c>
      <c r="C2743" s="8">
        <f t="shared" si="255"/>
        <v>0</v>
      </c>
      <c r="D2743" s="38">
        <f t="shared" si="256"/>
        <v>1</v>
      </c>
      <c r="E2743" s="39">
        <f t="shared" si="257"/>
        <v>0</v>
      </c>
      <c r="M2743" s="8" t="str">
        <f>VLOOKUP(MONTH($J2743),Lookup!$A$2:$B$13,2,0)&amp;" "&amp;YEAR($J2743)</f>
        <v>Jan 1900</v>
      </c>
      <c r="N2743" s="34" t="str">
        <f t="shared" si="252"/>
        <v>1/1/9999</v>
      </c>
      <c r="O2743" s="8" t="str">
        <f>IF(ISERROR(VLOOKUP($I2743,Lookup!$H$2:$I$11,2,0)),"",VLOOKUP($I2743,Lookup!$H$2:$I$11,2,0))</f>
        <v/>
      </c>
      <c r="P2743" s="8">
        <f>COUNTIF(J$4:J2743,J2743)</f>
        <v>0</v>
      </c>
      <c r="Q2743" s="8">
        <f>COUNTIF(K$4:K2743,K2743)</f>
        <v>1</v>
      </c>
    </row>
    <row r="2744" spans="1:17" x14ac:dyDescent="0.25">
      <c r="A2744" s="35">
        <f t="shared" si="253"/>
        <v>0</v>
      </c>
      <c r="B2744" s="8">
        <f t="shared" si="254"/>
        <v>0</v>
      </c>
      <c r="C2744" s="8">
        <f t="shared" si="255"/>
        <v>0</v>
      </c>
      <c r="D2744" s="38">
        <f t="shared" si="256"/>
        <v>1</v>
      </c>
      <c r="E2744" s="39">
        <f t="shared" si="257"/>
        <v>0</v>
      </c>
      <c r="M2744" s="8" t="str">
        <f>VLOOKUP(MONTH($J2744),Lookup!$A$2:$B$13,2,0)&amp;" "&amp;YEAR($J2744)</f>
        <v>Jan 1900</v>
      </c>
      <c r="N2744" s="34" t="str">
        <f t="shared" si="252"/>
        <v>1/1/9999</v>
      </c>
      <c r="O2744" s="8" t="str">
        <f>IF(ISERROR(VLOOKUP($I2744,Lookup!$H$2:$I$11,2,0)),"",VLOOKUP($I2744,Lookup!$H$2:$I$11,2,0))</f>
        <v/>
      </c>
      <c r="P2744" s="8">
        <f>COUNTIF(J$4:J2744,J2744)</f>
        <v>0</v>
      </c>
      <c r="Q2744" s="8">
        <f>COUNTIF(K$4:K2744,K2744)</f>
        <v>1</v>
      </c>
    </row>
    <row r="2745" spans="1:17" x14ac:dyDescent="0.25">
      <c r="A2745" s="35">
        <f t="shared" si="253"/>
        <v>0</v>
      </c>
      <c r="B2745" s="8">
        <f t="shared" si="254"/>
        <v>0</v>
      </c>
      <c r="C2745" s="8">
        <f t="shared" si="255"/>
        <v>0</v>
      </c>
      <c r="D2745" s="38">
        <f t="shared" si="256"/>
        <v>1</v>
      </c>
      <c r="E2745" s="39">
        <f t="shared" si="257"/>
        <v>0</v>
      </c>
      <c r="M2745" s="8" t="str">
        <f>VLOOKUP(MONTH($J2745),Lookup!$A$2:$B$13,2,0)&amp;" "&amp;YEAR($J2745)</f>
        <v>Jan 1900</v>
      </c>
      <c r="N2745" s="34" t="str">
        <f t="shared" si="252"/>
        <v>1/1/9999</v>
      </c>
      <c r="O2745" s="8" t="str">
        <f>IF(ISERROR(VLOOKUP($I2745,Lookup!$H$2:$I$11,2,0)),"",VLOOKUP($I2745,Lookup!$H$2:$I$11,2,0))</f>
        <v/>
      </c>
      <c r="P2745" s="8">
        <f>COUNTIF(J$4:J2745,J2745)</f>
        <v>0</v>
      </c>
      <c r="Q2745" s="8">
        <f>COUNTIF(K$4:K2745,K2745)</f>
        <v>1</v>
      </c>
    </row>
    <row r="2746" spans="1:17" x14ac:dyDescent="0.25">
      <c r="A2746" s="35">
        <f t="shared" si="253"/>
        <v>0</v>
      </c>
      <c r="B2746" s="8">
        <f t="shared" si="254"/>
        <v>0</v>
      </c>
      <c r="C2746" s="8">
        <f t="shared" si="255"/>
        <v>0</v>
      </c>
      <c r="D2746" s="38">
        <f t="shared" si="256"/>
        <v>1</v>
      </c>
      <c r="E2746" s="39">
        <f t="shared" si="257"/>
        <v>0</v>
      </c>
      <c r="M2746" s="8" t="str">
        <f>VLOOKUP(MONTH($J2746),Lookup!$A$2:$B$13,2,0)&amp;" "&amp;YEAR($J2746)</f>
        <v>Jan 1900</v>
      </c>
      <c r="N2746" s="34" t="str">
        <f t="shared" si="252"/>
        <v>1/1/9999</v>
      </c>
      <c r="O2746" s="8" t="str">
        <f>IF(ISERROR(VLOOKUP($I2746,Lookup!$H$2:$I$11,2,0)),"",VLOOKUP($I2746,Lookup!$H$2:$I$11,2,0))</f>
        <v/>
      </c>
      <c r="P2746" s="8">
        <f>COUNTIF(J$4:J2746,J2746)</f>
        <v>0</v>
      </c>
      <c r="Q2746" s="8">
        <f>COUNTIF(K$4:K2746,K2746)</f>
        <v>1</v>
      </c>
    </row>
    <row r="2747" spans="1:17" x14ac:dyDescent="0.25">
      <c r="A2747" s="35">
        <f t="shared" si="253"/>
        <v>0</v>
      </c>
      <c r="B2747" s="8">
        <f t="shared" si="254"/>
        <v>0</v>
      </c>
      <c r="C2747" s="8">
        <f t="shared" si="255"/>
        <v>0</v>
      </c>
      <c r="D2747" s="38">
        <f t="shared" si="256"/>
        <v>1</v>
      </c>
      <c r="E2747" s="39">
        <f t="shared" si="257"/>
        <v>0</v>
      </c>
      <c r="M2747" s="8" t="str">
        <f>VLOOKUP(MONTH($J2747),Lookup!$A$2:$B$13,2,0)&amp;" "&amp;YEAR($J2747)</f>
        <v>Jan 1900</v>
      </c>
      <c r="N2747" s="34" t="str">
        <f t="shared" si="252"/>
        <v>1/1/9999</v>
      </c>
      <c r="O2747" s="8" t="str">
        <f>IF(ISERROR(VLOOKUP($I2747,Lookup!$H$2:$I$11,2,0)),"",VLOOKUP($I2747,Lookup!$H$2:$I$11,2,0))</f>
        <v/>
      </c>
      <c r="P2747" s="8">
        <f>COUNTIF(J$4:J2747,J2747)</f>
        <v>0</v>
      </c>
      <c r="Q2747" s="8">
        <f>COUNTIF(K$4:K2747,K2747)</f>
        <v>1</v>
      </c>
    </row>
    <row r="2748" spans="1:17" x14ac:dyDescent="0.25">
      <c r="A2748" s="35">
        <f t="shared" si="253"/>
        <v>0</v>
      </c>
      <c r="B2748" s="8">
        <f t="shared" si="254"/>
        <v>0</v>
      </c>
      <c r="C2748" s="8">
        <f t="shared" si="255"/>
        <v>0</v>
      </c>
      <c r="D2748" s="38">
        <f t="shared" si="256"/>
        <v>1</v>
      </c>
      <c r="E2748" s="39">
        <f t="shared" si="257"/>
        <v>0</v>
      </c>
      <c r="M2748" s="8" t="str">
        <f>VLOOKUP(MONTH($J2748),Lookup!$A$2:$B$13,2,0)&amp;" "&amp;YEAR($J2748)</f>
        <v>Jan 1900</v>
      </c>
      <c r="N2748" s="34" t="str">
        <f t="shared" si="252"/>
        <v>1/1/9999</v>
      </c>
      <c r="O2748" s="8" t="str">
        <f>IF(ISERROR(VLOOKUP($I2748,Lookup!$H$2:$I$11,2,0)),"",VLOOKUP($I2748,Lookup!$H$2:$I$11,2,0))</f>
        <v/>
      </c>
      <c r="P2748" s="8">
        <f>COUNTIF(J$4:J2748,J2748)</f>
        <v>0</v>
      </c>
      <c r="Q2748" s="8">
        <f>COUNTIF(K$4:K2748,K2748)</f>
        <v>1</v>
      </c>
    </row>
    <row r="2749" spans="1:17" x14ac:dyDescent="0.25">
      <c r="A2749" s="35">
        <f t="shared" si="253"/>
        <v>0</v>
      </c>
      <c r="B2749" s="8">
        <f t="shared" si="254"/>
        <v>0</v>
      </c>
      <c r="C2749" s="8">
        <f t="shared" si="255"/>
        <v>0</v>
      </c>
      <c r="D2749" s="38">
        <f t="shared" si="256"/>
        <v>1</v>
      </c>
      <c r="E2749" s="39">
        <f t="shared" si="257"/>
        <v>0</v>
      </c>
      <c r="M2749" s="8" t="str">
        <f>VLOOKUP(MONTH($J2749),Lookup!$A$2:$B$13,2,0)&amp;" "&amp;YEAR($J2749)</f>
        <v>Jan 1900</v>
      </c>
      <c r="N2749" s="34" t="str">
        <f t="shared" si="252"/>
        <v>1/1/9999</v>
      </c>
      <c r="O2749" s="8" t="str">
        <f>IF(ISERROR(VLOOKUP($I2749,Lookup!$H$2:$I$11,2,0)),"",VLOOKUP($I2749,Lookup!$H$2:$I$11,2,0))</f>
        <v/>
      </c>
      <c r="P2749" s="8">
        <f>COUNTIF(J$4:J2749,J2749)</f>
        <v>0</v>
      </c>
      <c r="Q2749" s="8">
        <f>COUNTIF(K$4:K2749,K2749)</f>
        <v>1</v>
      </c>
    </row>
    <row r="2750" spans="1:17" x14ac:dyDescent="0.25">
      <c r="A2750" s="35">
        <f t="shared" si="253"/>
        <v>0</v>
      </c>
      <c r="B2750" s="8">
        <f t="shared" si="254"/>
        <v>0</v>
      </c>
      <c r="C2750" s="8">
        <f t="shared" si="255"/>
        <v>0</v>
      </c>
      <c r="D2750" s="38">
        <f t="shared" si="256"/>
        <v>1</v>
      </c>
      <c r="E2750" s="39">
        <f t="shared" si="257"/>
        <v>0</v>
      </c>
      <c r="M2750" s="8" t="str">
        <f>VLOOKUP(MONTH($J2750),Lookup!$A$2:$B$13,2,0)&amp;" "&amp;YEAR($J2750)</f>
        <v>Jan 1900</v>
      </c>
      <c r="N2750" s="34" t="str">
        <f t="shared" si="252"/>
        <v>1/1/9999</v>
      </c>
      <c r="O2750" s="8" t="str">
        <f>IF(ISERROR(VLOOKUP($I2750,Lookup!$H$2:$I$11,2,0)),"",VLOOKUP($I2750,Lookup!$H$2:$I$11,2,0))</f>
        <v/>
      </c>
      <c r="P2750" s="8">
        <f>COUNTIF(J$4:J2750,J2750)</f>
        <v>0</v>
      </c>
      <c r="Q2750" s="8">
        <f>COUNTIF(K$4:K2750,K2750)</f>
        <v>1</v>
      </c>
    </row>
    <row r="2751" spans="1:17" x14ac:dyDescent="0.25">
      <c r="A2751" s="35">
        <f t="shared" si="253"/>
        <v>0</v>
      </c>
      <c r="B2751" s="8">
        <f t="shared" si="254"/>
        <v>0</v>
      </c>
      <c r="C2751" s="8">
        <f t="shared" si="255"/>
        <v>0</v>
      </c>
      <c r="D2751" s="38">
        <f t="shared" si="256"/>
        <v>1</v>
      </c>
      <c r="E2751" s="39">
        <f t="shared" si="257"/>
        <v>0</v>
      </c>
      <c r="M2751" s="8" t="str">
        <f>VLOOKUP(MONTH($J2751),Lookup!$A$2:$B$13,2,0)&amp;" "&amp;YEAR($J2751)</f>
        <v>Jan 1900</v>
      </c>
      <c r="N2751" s="34" t="str">
        <f t="shared" si="252"/>
        <v>1/1/9999</v>
      </c>
      <c r="O2751" s="8" t="str">
        <f>IF(ISERROR(VLOOKUP($I2751,Lookup!$H$2:$I$11,2,0)),"",VLOOKUP($I2751,Lookup!$H$2:$I$11,2,0))</f>
        <v/>
      </c>
      <c r="P2751" s="8">
        <f>COUNTIF(J$4:J2751,J2751)</f>
        <v>0</v>
      </c>
      <c r="Q2751" s="8">
        <f>COUNTIF(K$4:K2751,K2751)</f>
        <v>1</v>
      </c>
    </row>
    <row r="2752" spans="1:17" x14ac:dyDescent="0.25">
      <c r="A2752" s="35">
        <f t="shared" si="253"/>
        <v>0</v>
      </c>
      <c r="B2752" s="8">
        <f t="shared" si="254"/>
        <v>0</v>
      </c>
      <c r="C2752" s="8">
        <f t="shared" si="255"/>
        <v>0</v>
      </c>
      <c r="D2752" s="38">
        <f t="shared" si="256"/>
        <v>1</v>
      </c>
      <c r="E2752" s="39">
        <f t="shared" si="257"/>
        <v>0</v>
      </c>
      <c r="M2752" s="8" t="str">
        <f>VLOOKUP(MONTH($J2752),Lookup!$A$2:$B$13,2,0)&amp;" "&amp;YEAR($J2752)</f>
        <v>Jan 1900</v>
      </c>
      <c r="N2752" s="34" t="str">
        <f t="shared" si="252"/>
        <v>1/1/9999</v>
      </c>
      <c r="O2752" s="8" t="str">
        <f>IF(ISERROR(VLOOKUP($I2752,Lookup!$H$2:$I$11,2,0)),"",VLOOKUP($I2752,Lookup!$H$2:$I$11,2,0))</f>
        <v/>
      </c>
      <c r="P2752" s="8">
        <f>COUNTIF(J$4:J2752,J2752)</f>
        <v>0</v>
      </c>
      <c r="Q2752" s="8">
        <f>COUNTIF(K$4:K2752,K2752)</f>
        <v>1</v>
      </c>
    </row>
    <row r="2753" spans="1:17" x14ac:dyDescent="0.25">
      <c r="A2753" s="35">
        <f t="shared" si="253"/>
        <v>0</v>
      </c>
      <c r="B2753" s="8">
        <f t="shared" si="254"/>
        <v>0</v>
      </c>
      <c r="C2753" s="8">
        <f t="shared" si="255"/>
        <v>0</v>
      </c>
      <c r="D2753" s="38">
        <f t="shared" si="256"/>
        <v>1</v>
      </c>
      <c r="E2753" s="39">
        <f t="shared" si="257"/>
        <v>0</v>
      </c>
      <c r="M2753" s="8" t="str">
        <f>VLOOKUP(MONTH($J2753),Lookup!$A$2:$B$13,2,0)&amp;" "&amp;YEAR($J2753)</f>
        <v>Jan 1900</v>
      </c>
      <c r="N2753" s="34" t="str">
        <f t="shared" si="252"/>
        <v>1/1/9999</v>
      </c>
      <c r="O2753" s="8" t="str">
        <f>IF(ISERROR(VLOOKUP($I2753,Lookup!$H$2:$I$11,2,0)),"",VLOOKUP($I2753,Lookup!$H$2:$I$11,2,0))</f>
        <v/>
      </c>
      <c r="P2753" s="8">
        <f>COUNTIF(J$4:J2753,J2753)</f>
        <v>0</v>
      </c>
      <c r="Q2753" s="8">
        <f>COUNTIF(K$4:K2753,K2753)</f>
        <v>1</v>
      </c>
    </row>
    <row r="2754" spans="1:17" x14ac:dyDescent="0.25">
      <c r="A2754" s="35">
        <f t="shared" si="253"/>
        <v>0</v>
      </c>
      <c r="B2754" s="8">
        <f t="shared" si="254"/>
        <v>0</v>
      </c>
      <c r="C2754" s="8">
        <f t="shared" si="255"/>
        <v>0</v>
      </c>
      <c r="D2754" s="38">
        <f t="shared" si="256"/>
        <v>1</v>
      </c>
      <c r="E2754" s="39">
        <f t="shared" si="257"/>
        <v>0</v>
      </c>
      <c r="M2754" s="8" t="str">
        <f>VLOOKUP(MONTH($J2754),Lookup!$A$2:$B$13,2,0)&amp;" "&amp;YEAR($J2754)</f>
        <v>Jan 1900</v>
      </c>
      <c r="N2754" s="34" t="str">
        <f t="shared" si="252"/>
        <v>1/1/9999</v>
      </c>
      <c r="O2754" s="8" t="str">
        <f>IF(ISERROR(VLOOKUP($I2754,Lookup!$H$2:$I$11,2,0)),"",VLOOKUP($I2754,Lookup!$H$2:$I$11,2,0))</f>
        <v/>
      </c>
      <c r="P2754" s="8">
        <f>COUNTIF(J$4:J2754,J2754)</f>
        <v>0</v>
      </c>
      <c r="Q2754" s="8">
        <f>COUNTIF(K$4:K2754,K2754)</f>
        <v>1</v>
      </c>
    </row>
    <row r="2755" spans="1:17" x14ac:dyDescent="0.25">
      <c r="A2755" s="35">
        <f t="shared" si="253"/>
        <v>0</v>
      </c>
      <c r="B2755" s="8">
        <f t="shared" si="254"/>
        <v>0</v>
      </c>
      <c r="C2755" s="8">
        <f t="shared" si="255"/>
        <v>0</v>
      </c>
      <c r="D2755" s="38">
        <f t="shared" si="256"/>
        <v>1</v>
      </c>
      <c r="E2755" s="39">
        <f t="shared" si="257"/>
        <v>0</v>
      </c>
      <c r="M2755" s="8" t="str">
        <f>VLOOKUP(MONTH($J2755),Lookup!$A$2:$B$13,2,0)&amp;" "&amp;YEAR($J2755)</f>
        <v>Jan 1900</v>
      </c>
      <c r="N2755" s="34" t="str">
        <f t="shared" si="252"/>
        <v>1/1/9999</v>
      </c>
      <c r="O2755" s="8" t="str">
        <f>IF(ISERROR(VLOOKUP($I2755,Lookup!$H$2:$I$11,2,0)),"",VLOOKUP($I2755,Lookup!$H$2:$I$11,2,0))</f>
        <v/>
      </c>
      <c r="P2755" s="8">
        <f>COUNTIF(J$4:J2755,J2755)</f>
        <v>0</v>
      </c>
      <c r="Q2755" s="8">
        <f>COUNTIF(K$4:K2755,K2755)</f>
        <v>1</v>
      </c>
    </row>
    <row r="2756" spans="1:17" x14ac:dyDescent="0.25">
      <c r="A2756" s="35">
        <f t="shared" si="253"/>
        <v>0</v>
      </c>
      <c r="B2756" s="8">
        <f t="shared" si="254"/>
        <v>0</v>
      </c>
      <c r="C2756" s="8">
        <f t="shared" si="255"/>
        <v>0</v>
      </c>
      <c r="D2756" s="38">
        <f t="shared" si="256"/>
        <v>1</v>
      </c>
      <c r="E2756" s="39">
        <f t="shared" si="257"/>
        <v>0</v>
      </c>
      <c r="M2756" s="8" t="str">
        <f>VLOOKUP(MONTH($J2756),Lookup!$A$2:$B$13,2,0)&amp;" "&amp;YEAR($J2756)</f>
        <v>Jan 1900</v>
      </c>
      <c r="N2756" s="34" t="str">
        <f t="shared" ref="N2756:N2819" si="258">IF(ISBLANK($J2756),"1/1/9999",J2756)</f>
        <v>1/1/9999</v>
      </c>
      <c r="O2756" s="8" t="str">
        <f>IF(ISERROR(VLOOKUP($I2756,Lookup!$H$2:$I$11,2,0)),"",VLOOKUP($I2756,Lookup!$H$2:$I$11,2,0))</f>
        <v/>
      </c>
      <c r="P2756" s="8">
        <f>COUNTIF(J$4:J2756,J2756)</f>
        <v>0</v>
      </c>
      <c r="Q2756" s="8">
        <f>COUNTIF(K$4:K2756,K2756)</f>
        <v>1</v>
      </c>
    </row>
    <row r="2757" spans="1:17" x14ac:dyDescent="0.25">
      <c r="A2757" s="35">
        <f t="shared" ref="A2757:A2820" si="259">K2757</f>
        <v>0</v>
      </c>
      <c r="B2757" s="8">
        <f t="shared" ref="B2757:B2820" si="260">J2757</f>
        <v>0</v>
      </c>
      <c r="C2757" s="8">
        <f t="shared" ref="C2757:C2820" si="261">L2757</f>
        <v>0</v>
      </c>
      <c r="D2757" s="38">
        <f t="shared" ref="D2757:D2820" si="262">SUM(A2757:C2757)+SUM(O2757:Q2757)</f>
        <v>1</v>
      </c>
      <c r="E2757" s="39">
        <f t="shared" ref="E2757:E2820" si="263">IF($D2757="","",COUNTIFS($F$4:$F$5000,$F2757,$D$4:$D$5000,"&gt;"&amp;$D2757))</f>
        <v>0</v>
      </c>
      <c r="M2757" s="8" t="str">
        <f>VLOOKUP(MONTH($J2757),Lookup!$A$2:$B$13,2,0)&amp;" "&amp;YEAR($J2757)</f>
        <v>Jan 1900</v>
      </c>
      <c r="N2757" s="34" t="str">
        <f t="shared" si="258"/>
        <v>1/1/9999</v>
      </c>
      <c r="O2757" s="8" t="str">
        <f>IF(ISERROR(VLOOKUP($I2757,Lookup!$H$2:$I$11,2,0)),"",VLOOKUP($I2757,Lookup!$H$2:$I$11,2,0))</f>
        <v/>
      </c>
      <c r="P2757" s="8">
        <f>COUNTIF(J$4:J2757,J2757)</f>
        <v>0</v>
      </c>
      <c r="Q2757" s="8">
        <f>COUNTIF(K$4:K2757,K2757)</f>
        <v>1</v>
      </c>
    </row>
    <row r="2758" spans="1:17" x14ac:dyDescent="0.25">
      <c r="A2758" s="35">
        <f t="shared" si="259"/>
        <v>0</v>
      </c>
      <c r="B2758" s="8">
        <f t="shared" si="260"/>
        <v>0</v>
      </c>
      <c r="C2758" s="8">
        <f t="shared" si="261"/>
        <v>0</v>
      </c>
      <c r="D2758" s="38">
        <f t="shared" si="262"/>
        <v>1</v>
      </c>
      <c r="E2758" s="39">
        <f t="shared" si="263"/>
        <v>0</v>
      </c>
      <c r="M2758" s="8" t="str">
        <f>VLOOKUP(MONTH($J2758),Lookup!$A$2:$B$13,2,0)&amp;" "&amp;YEAR($J2758)</f>
        <v>Jan 1900</v>
      </c>
      <c r="N2758" s="34" t="str">
        <f t="shared" si="258"/>
        <v>1/1/9999</v>
      </c>
      <c r="O2758" s="8" t="str">
        <f>IF(ISERROR(VLOOKUP($I2758,Lookup!$H$2:$I$11,2,0)),"",VLOOKUP($I2758,Lookup!$H$2:$I$11,2,0))</f>
        <v/>
      </c>
      <c r="P2758" s="8">
        <f>COUNTIF(J$4:J2758,J2758)</f>
        <v>0</v>
      </c>
      <c r="Q2758" s="8">
        <f>COUNTIF(K$4:K2758,K2758)</f>
        <v>1</v>
      </c>
    </row>
    <row r="2759" spans="1:17" x14ac:dyDescent="0.25">
      <c r="A2759" s="35">
        <f t="shared" si="259"/>
        <v>0</v>
      </c>
      <c r="B2759" s="8">
        <f t="shared" si="260"/>
        <v>0</v>
      </c>
      <c r="C2759" s="8">
        <f t="shared" si="261"/>
        <v>0</v>
      </c>
      <c r="D2759" s="38">
        <f t="shared" si="262"/>
        <v>1</v>
      </c>
      <c r="E2759" s="39">
        <f t="shared" si="263"/>
        <v>0</v>
      </c>
      <c r="M2759" s="8" t="str">
        <f>VLOOKUP(MONTH($J2759),Lookup!$A$2:$B$13,2,0)&amp;" "&amp;YEAR($J2759)</f>
        <v>Jan 1900</v>
      </c>
      <c r="N2759" s="34" t="str">
        <f t="shared" si="258"/>
        <v>1/1/9999</v>
      </c>
      <c r="O2759" s="8" t="str">
        <f>IF(ISERROR(VLOOKUP($I2759,Lookup!$H$2:$I$11,2,0)),"",VLOOKUP($I2759,Lookup!$H$2:$I$11,2,0))</f>
        <v/>
      </c>
      <c r="P2759" s="8">
        <f>COUNTIF(J$4:J2759,J2759)</f>
        <v>0</v>
      </c>
      <c r="Q2759" s="8">
        <f>COUNTIF(K$4:K2759,K2759)</f>
        <v>1</v>
      </c>
    </row>
    <row r="2760" spans="1:17" x14ac:dyDescent="0.25">
      <c r="A2760" s="35">
        <f t="shared" si="259"/>
        <v>0</v>
      </c>
      <c r="B2760" s="8">
        <f t="shared" si="260"/>
        <v>0</v>
      </c>
      <c r="C2760" s="8">
        <f t="shared" si="261"/>
        <v>0</v>
      </c>
      <c r="D2760" s="38">
        <f t="shared" si="262"/>
        <v>1</v>
      </c>
      <c r="E2760" s="39">
        <f t="shared" si="263"/>
        <v>0</v>
      </c>
      <c r="M2760" s="8" t="str">
        <f>VLOOKUP(MONTH($J2760),Lookup!$A$2:$B$13,2,0)&amp;" "&amp;YEAR($J2760)</f>
        <v>Jan 1900</v>
      </c>
      <c r="N2760" s="34" t="str">
        <f t="shared" si="258"/>
        <v>1/1/9999</v>
      </c>
      <c r="O2760" s="8" t="str">
        <f>IF(ISERROR(VLOOKUP($I2760,Lookup!$H$2:$I$11,2,0)),"",VLOOKUP($I2760,Lookup!$H$2:$I$11,2,0))</f>
        <v/>
      </c>
      <c r="P2760" s="8">
        <f>COUNTIF(J$4:J2760,J2760)</f>
        <v>0</v>
      </c>
      <c r="Q2760" s="8">
        <f>COUNTIF(K$4:K2760,K2760)</f>
        <v>1</v>
      </c>
    </row>
    <row r="2761" spans="1:17" x14ac:dyDescent="0.25">
      <c r="A2761" s="35">
        <f t="shared" si="259"/>
        <v>0</v>
      </c>
      <c r="B2761" s="8">
        <f t="shared" si="260"/>
        <v>0</v>
      </c>
      <c r="C2761" s="8">
        <f t="shared" si="261"/>
        <v>0</v>
      </c>
      <c r="D2761" s="38">
        <f t="shared" si="262"/>
        <v>1</v>
      </c>
      <c r="E2761" s="39">
        <f t="shared" si="263"/>
        <v>0</v>
      </c>
      <c r="M2761" s="8" t="str">
        <f>VLOOKUP(MONTH($J2761),Lookup!$A$2:$B$13,2,0)&amp;" "&amp;YEAR($J2761)</f>
        <v>Jan 1900</v>
      </c>
      <c r="N2761" s="34" t="str">
        <f t="shared" si="258"/>
        <v>1/1/9999</v>
      </c>
      <c r="O2761" s="8" t="str">
        <f>IF(ISERROR(VLOOKUP($I2761,Lookup!$H$2:$I$11,2,0)),"",VLOOKUP($I2761,Lookup!$H$2:$I$11,2,0))</f>
        <v/>
      </c>
      <c r="P2761" s="8">
        <f>COUNTIF(J$4:J2761,J2761)</f>
        <v>0</v>
      </c>
      <c r="Q2761" s="8">
        <f>COUNTIF(K$4:K2761,K2761)</f>
        <v>1</v>
      </c>
    </row>
    <row r="2762" spans="1:17" x14ac:dyDescent="0.25">
      <c r="A2762" s="35">
        <f t="shared" si="259"/>
        <v>0</v>
      </c>
      <c r="B2762" s="8">
        <f t="shared" si="260"/>
        <v>0</v>
      </c>
      <c r="C2762" s="8">
        <f t="shared" si="261"/>
        <v>0</v>
      </c>
      <c r="D2762" s="38">
        <f t="shared" si="262"/>
        <v>1</v>
      </c>
      <c r="E2762" s="39">
        <f t="shared" si="263"/>
        <v>0</v>
      </c>
      <c r="M2762" s="8" t="str">
        <f>VLOOKUP(MONTH($J2762),Lookup!$A$2:$B$13,2,0)&amp;" "&amp;YEAR($J2762)</f>
        <v>Jan 1900</v>
      </c>
      <c r="N2762" s="34" t="str">
        <f t="shared" si="258"/>
        <v>1/1/9999</v>
      </c>
      <c r="O2762" s="8" t="str">
        <f>IF(ISERROR(VLOOKUP($I2762,Lookup!$H$2:$I$11,2,0)),"",VLOOKUP($I2762,Lookup!$H$2:$I$11,2,0))</f>
        <v/>
      </c>
      <c r="P2762" s="8">
        <f>COUNTIF(J$4:J2762,J2762)</f>
        <v>0</v>
      </c>
      <c r="Q2762" s="8">
        <f>COUNTIF(K$4:K2762,K2762)</f>
        <v>1</v>
      </c>
    </row>
    <row r="2763" spans="1:17" x14ac:dyDescent="0.25">
      <c r="A2763" s="35">
        <f t="shared" si="259"/>
        <v>0</v>
      </c>
      <c r="B2763" s="8">
        <f t="shared" si="260"/>
        <v>0</v>
      </c>
      <c r="C2763" s="8">
        <f t="shared" si="261"/>
        <v>0</v>
      </c>
      <c r="D2763" s="38">
        <f t="shared" si="262"/>
        <v>1</v>
      </c>
      <c r="E2763" s="39">
        <f t="shared" si="263"/>
        <v>0</v>
      </c>
      <c r="M2763" s="8" t="str">
        <f>VLOOKUP(MONTH($J2763),Lookup!$A$2:$B$13,2,0)&amp;" "&amp;YEAR($J2763)</f>
        <v>Jan 1900</v>
      </c>
      <c r="N2763" s="34" t="str">
        <f t="shared" si="258"/>
        <v>1/1/9999</v>
      </c>
      <c r="O2763" s="8" t="str">
        <f>IF(ISERROR(VLOOKUP($I2763,Lookup!$H$2:$I$11,2,0)),"",VLOOKUP($I2763,Lookup!$H$2:$I$11,2,0))</f>
        <v/>
      </c>
      <c r="P2763" s="8">
        <f>COUNTIF(J$4:J2763,J2763)</f>
        <v>0</v>
      </c>
      <c r="Q2763" s="8">
        <f>COUNTIF(K$4:K2763,K2763)</f>
        <v>1</v>
      </c>
    </row>
    <row r="2764" spans="1:17" x14ac:dyDescent="0.25">
      <c r="A2764" s="35">
        <f t="shared" si="259"/>
        <v>0</v>
      </c>
      <c r="B2764" s="8">
        <f t="shared" si="260"/>
        <v>0</v>
      </c>
      <c r="C2764" s="8">
        <f t="shared" si="261"/>
        <v>0</v>
      </c>
      <c r="D2764" s="38">
        <f t="shared" si="262"/>
        <v>1</v>
      </c>
      <c r="E2764" s="39">
        <f t="shared" si="263"/>
        <v>0</v>
      </c>
      <c r="M2764" s="8" t="str">
        <f>VLOOKUP(MONTH($J2764),Lookup!$A$2:$B$13,2,0)&amp;" "&amp;YEAR($J2764)</f>
        <v>Jan 1900</v>
      </c>
      <c r="N2764" s="34" t="str">
        <f t="shared" si="258"/>
        <v>1/1/9999</v>
      </c>
      <c r="O2764" s="8" t="str">
        <f>IF(ISERROR(VLOOKUP($I2764,Lookup!$H$2:$I$11,2,0)),"",VLOOKUP($I2764,Lookup!$H$2:$I$11,2,0))</f>
        <v/>
      </c>
      <c r="P2764" s="8">
        <f>COUNTIF(J$4:J2764,J2764)</f>
        <v>0</v>
      </c>
      <c r="Q2764" s="8">
        <f>COUNTIF(K$4:K2764,K2764)</f>
        <v>1</v>
      </c>
    </row>
    <row r="2765" spans="1:17" x14ac:dyDescent="0.25">
      <c r="A2765" s="35">
        <f t="shared" si="259"/>
        <v>0</v>
      </c>
      <c r="B2765" s="8">
        <f t="shared" si="260"/>
        <v>0</v>
      </c>
      <c r="C2765" s="8">
        <f t="shared" si="261"/>
        <v>0</v>
      </c>
      <c r="D2765" s="38">
        <f t="shared" si="262"/>
        <v>1</v>
      </c>
      <c r="E2765" s="39">
        <f t="shared" si="263"/>
        <v>0</v>
      </c>
      <c r="M2765" s="8" t="str">
        <f>VLOOKUP(MONTH($J2765),Lookup!$A$2:$B$13,2,0)&amp;" "&amp;YEAR($J2765)</f>
        <v>Jan 1900</v>
      </c>
      <c r="N2765" s="34" t="str">
        <f t="shared" si="258"/>
        <v>1/1/9999</v>
      </c>
      <c r="O2765" s="8" t="str">
        <f>IF(ISERROR(VLOOKUP($I2765,Lookup!$H$2:$I$11,2,0)),"",VLOOKUP($I2765,Lookup!$H$2:$I$11,2,0))</f>
        <v/>
      </c>
      <c r="P2765" s="8">
        <f>COUNTIF(J$4:J2765,J2765)</f>
        <v>0</v>
      </c>
      <c r="Q2765" s="8">
        <f>COUNTIF(K$4:K2765,K2765)</f>
        <v>1</v>
      </c>
    </row>
    <row r="2766" spans="1:17" x14ac:dyDescent="0.25">
      <c r="A2766" s="35">
        <f t="shared" si="259"/>
        <v>0</v>
      </c>
      <c r="B2766" s="8">
        <f t="shared" si="260"/>
        <v>0</v>
      </c>
      <c r="C2766" s="8">
        <f t="shared" si="261"/>
        <v>0</v>
      </c>
      <c r="D2766" s="38">
        <f t="shared" si="262"/>
        <v>1</v>
      </c>
      <c r="E2766" s="39">
        <f t="shared" si="263"/>
        <v>0</v>
      </c>
      <c r="M2766" s="8" t="str">
        <f>VLOOKUP(MONTH($J2766),Lookup!$A$2:$B$13,2,0)&amp;" "&amp;YEAR($J2766)</f>
        <v>Jan 1900</v>
      </c>
      <c r="N2766" s="34" t="str">
        <f t="shared" si="258"/>
        <v>1/1/9999</v>
      </c>
      <c r="O2766" s="8" t="str">
        <f>IF(ISERROR(VLOOKUP($I2766,Lookup!$H$2:$I$11,2,0)),"",VLOOKUP($I2766,Lookup!$H$2:$I$11,2,0))</f>
        <v/>
      </c>
      <c r="P2766" s="8">
        <f>COUNTIF(J$4:J2766,J2766)</f>
        <v>0</v>
      </c>
      <c r="Q2766" s="8">
        <f>COUNTIF(K$4:K2766,K2766)</f>
        <v>1</v>
      </c>
    </row>
    <row r="2767" spans="1:17" x14ac:dyDescent="0.25">
      <c r="A2767" s="35">
        <f t="shared" si="259"/>
        <v>0</v>
      </c>
      <c r="B2767" s="8">
        <f t="shared" si="260"/>
        <v>0</v>
      </c>
      <c r="C2767" s="8">
        <f t="shared" si="261"/>
        <v>0</v>
      </c>
      <c r="D2767" s="38">
        <f t="shared" si="262"/>
        <v>1</v>
      </c>
      <c r="E2767" s="39">
        <f t="shared" si="263"/>
        <v>0</v>
      </c>
      <c r="M2767" s="8" t="str">
        <f>VLOOKUP(MONTH($J2767),Lookup!$A$2:$B$13,2,0)&amp;" "&amp;YEAR($J2767)</f>
        <v>Jan 1900</v>
      </c>
      <c r="N2767" s="34" t="str">
        <f t="shared" si="258"/>
        <v>1/1/9999</v>
      </c>
      <c r="O2767" s="8" t="str">
        <f>IF(ISERROR(VLOOKUP($I2767,Lookup!$H$2:$I$11,2,0)),"",VLOOKUP($I2767,Lookup!$H$2:$I$11,2,0))</f>
        <v/>
      </c>
      <c r="P2767" s="8">
        <f>COUNTIF(J$4:J2767,J2767)</f>
        <v>0</v>
      </c>
      <c r="Q2767" s="8">
        <f>COUNTIF(K$4:K2767,K2767)</f>
        <v>1</v>
      </c>
    </row>
    <row r="2768" spans="1:17" x14ac:dyDescent="0.25">
      <c r="A2768" s="35">
        <f t="shared" si="259"/>
        <v>0</v>
      </c>
      <c r="B2768" s="8">
        <f t="shared" si="260"/>
        <v>0</v>
      </c>
      <c r="C2768" s="8">
        <f t="shared" si="261"/>
        <v>0</v>
      </c>
      <c r="D2768" s="38">
        <f t="shared" si="262"/>
        <v>1</v>
      </c>
      <c r="E2768" s="39">
        <f t="shared" si="263"/>
        <v>0</v>
      </c>
      <c r="M2768" s="8" t="str">
        <f>VLOOKUP(MONTH($J2768),Lookup!$A$2:$B$13,2,0)&amp;" "&amp;YEAR($J2768)</f>
        <v>Jan 1900</v>
      </c>
      <c r="N2768" s="34" t="str">
        <f t="shared" si="258"/>
        <v>1/1/9999</v>
      </c>
      <c r="O2768" s="8" t="str">
        <f>IF(ISERROR(VLOOKUP($I2768,Lookup!$H$2:$I$11,2,0)),"",VLOOKUP($I2768,Lookup!$H$2:$I$11,2,0))</f>
        <v/>
      </c>
      <c r="P2768" s="8">
        <f>COUNTIF(J$4:J2768,J2768)</f>
        <v>0</v>
      </c>
      <c r="Q2768" s="8">
        <f>COUNTIF(K$4:K2768,K2768)</f>
        <v>1</v>
      </c>
    </row>
    <row r="2769" spans="1:17" x14ac:dyDescent="0.25">
      <c r="A2769" s="35">
        <f t="shared" si="259"/>
        <v>0</v>
      </c>
      <c r="B2769" s="8">
        <f t="shared" si="260"/>
        <v>0</v>
      </c>
      <c r="C2769" s="8">
        <f t="shared" si="261"/>
        <v>0</v>
      </c>
      <c r="D2769" s="38">
        <f t="shared" si="262"/>
        <v>1</v>
      </c>
      <c r="E2769" s="39">
        <f t="shared" si="263"/>
        <v>0</v>
      </c>
      <c r="M2769" s="8" t="str">
        <f>VLOOKUP(MONTH($J2769),Lookup!$A$2:$B$13,2,0)&amp;" "&amp;YEAR($J2769)</f>
        <v>Jan 1900</v>
      </c>
      <c r="N2769" s="34" t="str">
        <f t="shared" si="258"/>
        <v>1/1/9999</v>
      </c>
      <c r="O2769" s="8" t="str">
        <f>IF(ISERROR(VLOOKUP($I2769,Lookup!$H$2:$I$11,2,0)),"",VLOOKUP($I2769,Lookup!$H$2:$I$11,2,0))</f>
        <v/>
      </c>
      <c r="P2769" s="8">
        <f>COUNTIF(J$4:J2769,J2769)</f>
        <v>0</v>
      </c>
      <c r="Q2769" s="8">
        <f>COUNTIF(K$4:K2769,K2769)</f>
        <v>1</v>
      </c>
    </row>
    <row r="2770" spans="1:17" x14ac:dyDescent="0.25">
      <c r="A2770" s="35">
        <f t="shared" si="259"/>
        <v>0</v>
      </c>
      <c r="B2770" s="8">
        <f t="shared" si="260"/>
        <v>0</v>
      </c>
      <c r="C2770" s="8">
        <f t="shared" si="261"/>
        <v>0</v>
      </c>
      <c r="D2770" s="38">
        <f t="shared" si="262"/>
        <v>1</v>
      </c>
      <c r="E2770" s="39">
        <f t="shared" si="263"/>
        <v>0</v>
      </c>
      <c r="M2770" s="8" t="str">
        <f>VLOOKUP(MONTH($J2770),Lookup!$A$2:$B$13,2,0)&amp;" "&amp;YEAR($J2770)</f>
        <v>Jan 1900</v>
      </c>
      <c r="N2770" s="34" t="str">
        <f t="shared" si="258"/>
        <v>1/1/9999</v>
      </c>
      <c r="O2770" s="8" t="str">
        <f>IF(ISERROR(VLOOKUP($I2770,Lookup!$H$2:$I$11,2,0)),"",VLOOKUP($I2770,Lookup!$H$2:$I$11,2,0))</f>
        <v/>
      </c>
      <c r="P2770" s="8">
        <f>COUNTIF(J$4:J2770,J2770)</f>
        <v>0</v>
      </c>
      <c r="Q2770" s="8">
        <f>COUNTIF(K$4:K2770,K2770)</f>
        <v>1</v>
      </c>
    </row>
    <row r="2771" spans="1:17" x14ac:dyDescent="0.25">
      <c r="A2771" s="35">
        <f t="shared" si="259"/>
        <v>0</v>
      </c>
      <c r="B2771" s="8">
        <f t="shared" si="260"/>
        <v>0</v>
      </c>
      <c r="C2771" s="8">
        <f t="shared" si="261"/>
        <v>0</v>
      </c>
      <c r="D2771" s="38">
        <f t="shared" si="262"/>
        <v>1</v>
      </c>
      <c r="E2771" s="39">
        <f t="shared" si="263"/>
        <v>0</v>
      </c>
      <c r="M2771" s="8" t="str">
        <f>VLOOKUP(MONTH($J2771),Lookup!$A$2:$B$13,2,0)&amp;" "&amp;YEAR($J2771)</f>
        <v>Jan 1900</v>
      </c>
      <c r="N2771" s="34" t="str">
        <f t="shared" si="258"/>
        <v>1/1/9999</v>
      </c>
      <c r="O2771" s="8" t="str">
        <f>IF(ISERROR(VLOOKUP($I2771,Lookup!$H$2:$I$11,2,0)),"",VLOOKUP($I2771,Lookup!$H$2:$I$11,2,0))</f>
        <v/>
      </c>
      <c r="P2771" s="8">
        <f>COUNTIF(J$4:J2771,J2771)</f>
        <v>0</v>
      </c>
      <c r="Q2771" s="8">
        <f>COUNTIF(K$4:K2771,K2771)</f>
        <v>1</v>
      </c>
    </row>
    <row r="2772" spans="1:17" x14ac:dyDescent="0.25">
      <c r="A2772" s="35">
        <f t="shared" si="259"/>
        <v>0</v>
      </c>
      <c r="B2772" s="8">
        <f t="shared" si="260"/>
        <v>0</v>
      </c>
      <c r="C2772" s="8">
        <f t="shared" si="261"/>
        <v>0</v>
      </c>
      <c r="D2772" s="38">
        <f t="shared" si="262"/>
        <v>1</v>
      </c>
      <c r="E2772" s="39">
        <f t="shared" si="263"/>
        <v>0</v>
      </c>
      <c r="M2772" s="8" t="str">
        <f>VLOOKUP(MONTH($J2772),Lookup!$A$2:$B$13,2,0)&amp;" "&amp;YEAR($J2772)</f>
        <v>Jan 1900</v>
      </c>
      <c r="N2772" s="34" t="str">
        <f t="shared" si="258"/>
        <v>1/1/9999</v>
      </c>
      <c r="O2772" s="8" t="str">
        <f>IF(ISERROR(VLOOKUP($I2772,Lookup!$H$2:$I$11,2,0)),"",VLOOKUP($I2772,Lookup!$H$2:$I$11,2,0))</f>
        <v/>
      </c>
      <c r="P2772" s="8">
        <f>COUNTIF(J$4:J2772,J2772)</f>
        <v>0</v>
      </c>
      <c r="Q2772" s="8">
        <f>COUNTIF(K$4:K2772,K2772)</f>
        <v>1</v>
      </c>
    </row>
    <row r="2773" spans="1:17" x14ac:dyDescent="0.25">
      <c r="A2773" s="35">
        <f t="shared" si="259"/>
        <v>0</v>
      </c>
      <c r="B2773" s="8">
        <f t="shared" si="260"/>
        <v>0</v>
      </c>
      <c r="C2773" s="8">
        <f t="shared" si="261"/>
        <v>0</v>
      </c>
      <c r="D2773" s="38">
        <f t="shared" si="262"/>
        <v>1</v>
      </c>
      <c r="E2773" s="39">
        <f t="shared" si="263"/>
        <v>0</v>
      </c>
      <c r="M2773" s="8" t="str">
        <f>VLOOKUP(MONTH($J2773),Lookup!$A$2:$B$13,2,0)&amp;" "&amp;YEAR($J2773)</f>
        <v>Jan 1900</v>
      </c>
      <c r="N2773" s="34" t="str">
        <f t="shared" si="258"/>
        <v>1/1/9999</v>
      </c>
      <c r="O2773" s="8" t="str">
        <f>IF(ISERROR(VLOOKUP($I2773,Lookup!$H$2:$I$11,2,0)),"",VLOOKUP($I2773,Lookup!$H$2:$I$11,2,0))</f>
        <v/>
      </c>
      <c r="P2773" s="8">
        <f>COUNTIF(J$4:J2773,J2773)</f>
        <v>0</v>
      </c>
      <c r="Q2773" s="8">
        <f>COUNTIF(K$4:K2773,K2773)</f>
        <v>1</v>
      </c>
    </row>
    <row r="2774" spans="1:17" x14ac:dyDescent="0.25">
      <c r="A2774" s="35">
        <f t="shared" si="259"/>
        <v>0</v>
      </c>
      <c r="B2774" s="8">
        <f t="shared" si="260"/>
        <v>0</v>
      </c>
      <c r="C2774" s="8">
        <f t="shared" si="261"/>
        <v>0</v>
      </c>
      <c r="D2774" s="38">
        <f t="shared" si="262"/>
        <v>1</v>
      </c>
      <c r="E2774" s="39">
        <f t="shared" si="263"/>
        <v>0</v>
      </c>
      <c r="M2774" s="8" t="str">
        <f>VLOOKUP(MONTH($J2774),Lookup!$A$2:$B$13,2,0)&amp;" "&amp;YEAR($J2774)</f>
        <v>Jan 1900</v>
      </c>
      <c r="N2774" s="34" t="str">
        <f t="shared" si="258"/>
        <v>1/1/9999</v>
      </c>
      <c r="O2774" s="8" t="str">
        <f>IF(ISERROR(VLOOKUP($I2774,Lookup!$H$2:$I$11,2,0)),"",VLOOKUP($I2774,Lookup!$H$2:$I$11,2,0))</f>
        <v/>
      </c>
      <c r="P2774" s="8">
        <f>COUNTIF(J$4:J2774,J2774)</f>
        <v>0</v>
      </c>
      <c r="Q2774" s="8">
        <f>COUNTIF(K$4:K2774,K2774)</f>
        <v>1</v>
      </c>
    </row>
    <row r="2775" spans="1:17" x14ac:dyDescent="0.25">
      <c r="A2775" s="35">
        <f t="shared" si="259"/>
        <v>0</v>
      </c>
      <c r="B2775" s="8">
        <f t="shared" si="260"/>
        <v>0</v>
      </c>
      <c r="C2775" s="8">
        <f t="shared" si="261"/>
        <v>0</v>
      </c>
      <c r="D2775" s="38">
        <f t="shared" si="262"/>
        <v>1</v>
      </c>
      <c r="E2775" s="39">
        <f t="shared" si="263"/>
        <v>0</v>
      </c>
      <c r="M2775" s="8" t="str">
        <f>VLOOKUP(MONTH($J2775),Lookup!$A$2:$B$13,2,0)&amp;" "&amp;YEAR($J2775)</f>
        <v>Jan 1900</v>
      </c>
      <c r="N2775" s="34" t="str">
        <f t="shared" si="258"/>
        <v>1/1/9999</v>
      </c>
      <c r="O2775" s="8" t="str">
        <f>IF(ISERROR(VLOOKUP($I2775,Lookup!$H$2:$I$11,2,0)),"",VLOOKUP($I2775,Lookup!$H$2:$I$11,2,0))</f>
        <v/>
      </c>
      <c r="P2775" s="8">
        <f>COUNTIF(J$4:J2775,J2775)</f>
        <v>0</v>
      </c>
      <c r="Q2775" s="8">
        <f>COUNTIF(K$4:K2775,K2775)</f>
        <v>1</v>
      </c>
    </row>
    <row r="2776" spans="1:17" x14ac:dyDescent="0.25">
      <c r="A2776" s="35">
        <f t="shared" si="259"/>
        <v>0</v>
      </c>
      <c r="B2776" s="8">
        <f t="shared" si="260"/>
        <v>0</v>
      </c>
      <c r="C2776" s="8">
        <f t="shared" si="261"/>
        <v>0</v>
      </c>
      <c r="D2776" s="38">
        <f t="shared" si="262"/>
        <v>1</v>
      </c>
      <c r="E2776" s="39">
        <f t="shared" si="263"/>
        <v>0</v>
      </c>
      <c r="M2776" s="8" t="str">
        <f>VLOOKUP(MONTH($J2776),Lookup!$A$2:$B$13,2,0)&amp;" "&amp;YEAR($J2776)</f>
        <v>Jan 1900</v>
      </c>
      <c r="N2776" s="34" t="str">
        <f t="shared" si="258"/>
        <v>1/1/9999</v>
      </c>
      <c r="O2776" s="8" t="str">
        <f>IF(ISERROR(VLOOKUP($I2776,Lookup!$H$2:$I$11,2,0)),"",VLOOKUP($I2776,Lookup!$H$2:$I$11,2,0))</f>
        <v/>
      </c>
      <c r="P2776" s="8">
        <f>COUNTIF(J$4:J2776,J2776)</f>
        <v>0</v>
      </c>
      <c r="Q2776" s="8">
        <f>COUNTIF(K$4:K2776,K2776)</f>
        <v>1</v>
      </c>
    </row>
    <row r="2777" spans="1:17" x14ac:dyDescent="0.25">
      <c r="A2777" s="35">
        <f t="shared" si="259"/>
        <v>0</v>
      </c>
      <c r="B2777" s="8">
        <f t="shared" si="260"/>
        <v>0</v>
      </c>
      <c r="C2777" s="8">
        <f t="shared" si="261"/>
        <v>0</v>
      </c>
      <c r="D2777" s="38">
        <f t="shared" si="262"/>
        <v>1</v>
      </c>
      <c r="E2777" s="39">
        <f t="shared" si="263"/>
        <v>0</v>
      </c>
      <c r="M2777" s="8" t="str">
        <f>VLOOKUP(MONTH($J2777),Lookup!$A$2:$B$13,2,0)&amp;" "&amp;YEAR($J2777)</f>
        <v>Jan 1900</v>
      </c>
      <c r="N2777" s="34" t="str">
        <f t="shared" si="258"/>
        <v>1/1/9999</v>
      </c>
      <c r="O2777" s="8" t="str">
        <f>IF(ISERROR(VLOOKUP($I2777,Lookup!$H$2:$I$11,2,0)),"",VLOOKUP($I2777,Lookup!$H$2:$I$11,2,0))</f>
        <v/>
      </c>
      <c r="P2777" s="8">
        <f>COUNTIF(J$4:J2777,J2777)</f>
        <v>0</v>
      </c>
      <c r="Q2777" s="8">
        <f>COUNTIF(K$4:K2777,K2777)</f>
        <v>1</v>
      </c>
    </row>
    <row r="2778" spans="1:17" x14ac:dyDescent="0.25">
      <c r="A2778" s="35">
        <f t="shared" si="259"/>
        <v>0</v>
      </c>
      <c r="B2778" s="8">
        <f t="shared" si="260"/>
        <v>0</v>
      </c>
      <c r="C2778" s="8">
        <f t="shared" si="261"/>
        <v>0</v>
      </c>
      <c r="D2778" s="38">
        <f t="shared" si="262"/>
        <v>1</v>
      </c>
      <c r="E2778" s="39">
        <f t="shared" si="263"/>
        <v>0</v>
      </c>
      <c r="M2778" s="8" t="str">
        <f>VLOOKUP(MONTH($J2778),Lookup!$A$2:$B$13,2,0)&amp;" "&amp;YEAR($J2778)</f>
        <v>Jan 1900</v>
      </c>
      <c r="N2778" s="34" t="str">
        <f t="shared" si="258"/>
        <v>1/1/9999</v>
      </c>
      <c r="O2778" s="8" t="str">
        <f>IF(ISERROR(VLOOKUP($I2778,Lookup!$H$2:$I$11,2,0)),"",VLOOKUP($I2778,Lookup!$H$2:$I$11,2,0))</f>
        <v/>
      </c>
      <c r="P2778" s="8">
        <f>COUNTIF(J$4:J2778,J2778)</f>
        <v>0</v>
      </c>
      <c r="Q2778" s="8">
        <f>COUNTIF(K$4:K2778,K2778)</f>
        <v>1</v>
      </c>
    </row>
    <row r="2779" spans="1:17" x14ac:dyDescent="0.25">
      <c r="A2779" s="35">
        <f t="shared" si="259"/>
        <v>0</v>
      </c>
      <c r="B2779" s="8">
        <f t="shared" si="260"/>
        <v>0</v>
      </c>
      <c r="C2779" s="8">
        <f t="shared" si="261"/>
        <v>0</v>
      </c>
      <c r="D2779" s="38">
        <f t="shared" si="262"/>
        <v>1</v>
      </c>
      <c r="E2779" s="39">
        <f t="shared" si="263"/>
        <v>0</v>
      </c>
      <c r="M2779" s="8" t="str">
        <f>VLOOKUP(MONTH($J2779),Lookup!$A$2:$B$13,2,0)&amp;" "&amp;YEAR($J2779)</f>
        <v>Jan 1900</v>
      </c>
      <c r="N2779" s="34" t="str">
        <f t="shared" si="258"/>
        <v>1/1/9999</v>
      </c>
      <c r="O2779" s="8" t="str">
        <f>IF(ISERROR(VLOOKUP($I2779,Lookup!$H$2:$I$11,2,0)),"",VLOOKUP($I2779,Lookup!$H$2:$I$11,2,0))</f>
        <v/>
      </c>
      <c r="P2779" s="8">
        <f>COUNTIF(J$4:J2779,J2779)</f>
        <v>0</v>
      </c>
      <c r="Q2779" s="8">
        <f>COUNTIF(K$4:K2779,K2779)</f>
        <v>1</v>
      </c>
    </row>
    <row r="2780" spans="1:17" x14ac:dyDescent="0.25">
      <c r="A2780" s="35">
        <f t="shared" si="259"/>
        <v>0</v>
      </c>
      <c r="B2780" s="8">
        <f t="shared" si="260"/>
        <v>0</v>
      </c>
      <c r="C2780" s="8">
        <f t="shared" si="261"/>
        <v>0</v>
      </c>
      <c r="D2780" s="38">
        <f t="shared" si="262"/>
        <v>1</v>
      </c>
      <c r="E2780" s="39">
        <f t="shared" si="263"/>
        <v>0</v>
      </c>
      <c r="M2780" s="8" t="str">
        <f>VLOOKUP(MONTH($J2780),Lookup!$A$2:$B$13,2,0)&amp;" "&amp;YEAR($J2780)</f>
        <v>Jan 1900</v>
      </c>
      <c r="N2780" s="34" t="str">
        <f t="shared" si="258"/>
        <v>1/1/9999</v>
      </c>
      <c r="O2780" s="8" t="str">
        <f>IF(ISERROR(VLOOKUP($I2780,Lookup!$H$2:$I$11,2,0)),"",VLOOKUP($I2780,Lookup!$H$2:$I$11,2,0))</f>
        <v/>
      </c>
      <c r="P2780" s="8">
        <f>COUNTIF(J$4:J2780,J2780)</f>
        <v>0</v>
      </c>
      <c r="Q2780" s="8">
        <f>COUNTIF(K$4:K2780,K2780)</f>
        <v>1</v>
      </c>
    </row>
    <row r="2781" spans="1:17" x14ac:dyDescent="0.25">
      <c r="A2781" s="35">
        <f t="shared" si="259"/>
        <v>0</v>
      </c>
      <c r="B2781" s="8">
        <f t="shared" si="260"/>
        <v>0</v>
      </c>
      <c r="C2781" s="8">
        <f t="shared" si="261"/>
        <v>0</v>
      </c>
      <c r="D2781" s="38">
        <f t="shared" si="262"/>
        <v>1</v>
      </c>
      <c r="E2781" s="39">
        <f t="shared" si="263"/>
        <v>0</v>
      </c>
      <c r="M2781" s="8" t="str">
        <f>VLOOKUP(MONTH($J2781),Lookup!$A$2:$B$13,2,0)&amp;" "&amp;YEAR($J2781)</f>
        <v>Jan 1900</v>
      </c>
      <c r="N2781" s="34" t="str">
        <f t="shared" si="258"/>
        <v>1/1/9999</v>
      </c>
      <c r="O2781" s="8" t="str">
        <f>IF(ISERROR(VLOOKUP($I2781,Lookup!$H$2:$I$11,2,0)),"",VLOOKUP($I2781,Lookup!$H$2:$I$11,2,0))</f>
        <v/>
      </c>
      <c r="P2781" s="8">
        <f>COUNTIF(J$4:J2781,J2781)</f>
        <v>0</v>
      </c>
      <c r="Q2781" s="8">
        <f>COUNTIF(K$4:K2781,K2781)</f>
        <v>1</v>
      </c>
    </row>
    <row r="2782" spans="1:17" x14ac:dyDescent="0.25">
      <c r="A2782" s="35">
        <f t="shared" si="259"/>
        <v>0</v>
      </c>
      <c r="B2782" s="8">
        <f t="shared" si="260"/>
        <v>0</v>
      </c>
      <c r="C2782" s="8">
        <f t="shared" si="261"/>
        <v>0</v>
      </c>
      <c r="D2782" s="38">
        <f t="shared" si="262"/>
        <v>1</v>
      </c>
      <c r="E2782" s="39">
        <f t="shared" si="263"/>
        <v>0</v>
      </c>
      <c r="M2782" s="8" t="str">
        <f>VLOOKUP(MONTH($J2782),Lookup!$A$2:$B$13,2,0)&amp;" "&amp;YEAR($J2782)</f>
        <v>Jan 1900</v>
      </c>
      <c r="N2782" s="34" t="str">
        <f t="shared" si="258"/>
        <v>1/1/9999</v>
      </c>
      <c r="O2782" s="8" t="str">
        <f>IF(ISERROR(VLOOKUP($I2782,Lookup!$H$2:$I$11,2,0)),"",VLOOKUP($I2782,Lookup!$H$2:$I$11,2,0))</f>
        <v/>
      </c>
      <c r="P2782" s="8">
        <f>COUNTIF(J$4:J2782,J2782)</f>
        <v>0</v>
      </c>
      <c r="Q2782" s="8">
        <f>COUNTIF(K$4:K2782,K2782)</f>
        <v>1</v>
      </c>
    </row>
    <row r="2783" spans="1:17" x14ac:dyDescent="0.25">
      <c r="A2783" s="35">
        <f t="shared" si="259"/>
        <v>0</v>
      </c>
      <c r="B2783" s="8">
        <f t="shared" si="260"/>
        <v>0</v>
      </c>
      <c r="C2783" s="8">
        <f t="shared" si="261"/>
        <v>0</v>
      </c>
      <c r="D2783" s="38">
        <f t="shared" si="262"/>
        <v>1</v>
      </c>
      <c r="E2783" s="39">
        <f t="shared" si="263"/>
        <v>0</v>
      </c>
      <c r="M2783" s="8" t="str">
        <f>VLOOKUP(MONTH($J2783),Lookup!$A$2:$B$13,2,0)&amp;" "&amp;YEAR($J2783)</f>
        <v>Jan 1900</v>
      </c>
      <c r="N2783" s="34" t="str">
        <f t="shared" si="258"/>
        <v>1/1/9999</v>
      </c>
      <c r="O2783" s="8" t="str">
        <f>IF(ISERROR(VLOOKUP($I2783,Lookup!$H$2:$I$11,2,0)),"",VLOOKUP($I2783,Lookup!$H$2:$I$11,2,0))</f>
        <v/>
      </c>
      <c r="P2783" s="8">
        <f>COUNTIF(J$4:J2783,J2783)</f>
        <v>0</v>
      </c>
      <c r="Q2783" s="8">
        <f>COUNTIF(K$4:K2783,K2783)</f>
        <v>1</v>
      </c>
    </row>
    <row r="2784" spans="1:17" x14ac:dyDescent="0.25">
      <c r="A2784" s="35">
        <f t="shared" si="259"/>
        <v>0</v>
      </c>
      <c r="B2784" s="8">
        <f t="shared" si="260"/>
        <v>0</v>
      </c>
      <c r="C2784" s="8">
        <f t="shared" si="261"/>
        <v>0</v>
      </c>
      <c r="D2784" s="38">
        <f t="shared" si="262"/>
        <v>1</v>
      </c>
      <c r="E2784" s="39">
        <f t="shared" si="263"/>
        <v>0</v>
      </c>
      <c r="M2784" s="8" t="str">
        <f>VLOOKUP(MONTH($J2784),Lookup!$A$2:$B$13,2,0)&amp;" "&amp;YEAR($J2784)</f>
        <v>Jan 1900</v>
      </c>
      <c r="N2784" s="34" t="str">
        <f t="shared" si="258"/>
        <v>1/1/9999</v>
      </c>
      <c r="O2784" s="8" t="str">
        <f>IF(ISERROR(VLOOKUP($I2784,Lookup!$H$2:$I$11,2,0)),"",VLOOKUP($I2784,Lookup!$H$2:$I$11,2,0))</f>
        <v/>
      </c>
      <c r="P2784" s="8">
        <f>COUNTIF(J$4:J2784,J2784)</f>
        <v>0</v>
      </c>
      <c r="Q2784" s="8">
        <f>COUNTIF(K$4:K2784,K2784)</f>
        <v>1</v>
      </c>
    </row>
    <row r="2785" spans="1:17" x14ac:dyDescent="0.25">
      <c r="A2785" s="35">
        <f t="shared" si="259"/>
        <v>0</v>
      </c>
      <c r="B2785" s="8">
        <f t="shared" si="260"/>
        <v>0</v>
      </c>
      <c r="C2785" s="8">
        <f t="shared" si="261"/>
        <v>0</v>
      </c>
      <c r="D2785" s="38">
        <f t="shared" si="262"/>
        <v>1</v>
      </c>
      <c r="E2785" s="39">
        <f t="shared" si="263"/>
        <v>0</v>
      </c>
      <c r="M2785" s="8" t="str">
        <f>VLOOKUP(MONTH($J2785),Lookup!$A$2:$B$13,2,0)&amp;" "&amp;YEAR($J2785)</f>
        <v>Jan 1900</v>
      </c>
      <c r="N2785" s="34" t="str">
        <f t="shared" si="258"/>
        <v>1/1/9999</v>
      </c>
      <c r="O2785" s="8" t="str">
        <f>IF(ISERROR(VLOOKUP($I2785,Lookup!$H$2:$I$11,2,0)),"",VLOOKUP($I2785,Lookup!$H$2:$I$11,2,0))</f>
        <v/>
      </c>
      <c r="P2785" s="8">
        <f>COUNTIF(J$4:J2785,J2785)</f>
        <v>0</v>
      </c>
      <c r="Q2785" s="8">
        <f>COUNTIF(K$4:K2785,K2785)</f>
        <v>1</v>
      </c>
    </row>
    <row r="2786" spans="1:17" x14ac:dyDescent="0.25">
      <c r="A2786" s="35">
        <f t="shared" si="259"/>
        <v>0</v>
      </c>
      <c r="B2786" s="8">
        <f t="shared" si="260"/>
        <v>0</v>
      </c>
      <c r="C2786" s="8">
        <f t="shared" si="261"/>
        <v>0</v>
      </c>
      <c r="D2786" s="38">
        <f t="shared" si="262"/>
        <v>1</v>
      </c>
      <c r="E2786" s="39">
        <f t="shared" si="263"/>
        <v>0</v>
      </c>
      <c r="M2786" s="8" t="str">
        <f>VLOOKUP(MONTH($J2786),Lookup!$A$2:$B$13,2,0)&amp;" "&amp;YEAR($J2786)</f>
        <v>Jan 1900</v>
      </c>
      <c r="N2786" s="34" t="str">
        <f t="shared" si="258"/>
        <v>1/1/9999</v>
      </c>
      <c r="O2786" s="8" t="str">
        <f>IF(ISERROR(VLOOKUP($I2786,Lookup!$H$2:$I$11,2,0)),"",VLOOKUP($I2786,Lookup!$H$2:$I$11,2,0))</f>
        <v/>
      </c>
      <c r="P2786" s="8">
        <f>COUNTIF(J$4:J2786,J2786)</f>
        <v>0</v>
      </c>
      <c r="Q2786" s="8">
        <f>COUNTIF(K$4:K2786,K2786)</f>
        <v>1</v>
      </c>
    </row>
    <row r="2787" spans="1:17" x14ac:dyDescent="0.25">
      <c r="A2787" s="35">
        <f t="shared" si="259"/>
        <v>0</v>
      </c>
      <c r="B2787" s="8">
        <f t="shared" si="260"/>
        <v>0</v>
      </c>
      <c r="C2787" s="8">
        <f t="shared" si="261"/>
        <v>0</v>
      </c>
      <c r="D2787" s="38">
        <f t="shared" si="262"/>
        <v>1</v>
      </c>
      <c r="E2787" s="39">
        <f t="shared" si="263"/>
        <v>0</v>
      </c>
      <c r="M2787" s="8" t="str">
        <f>VLOOKUP(MONTH($J2787),Lookup!$A$2:$B$13,2,0)&amp;" "&amp;YEAR($J2787)</f>
        <v>Jan 1900</v>
      </c>
      <c r="N2787" s="34" t="str">
        <f t="shared" si="258"/>
        <v>1/1/9999</v>
      </c>
      <c r="O2787" s="8" t="str">
        <f>IF(ISERROR(VLOOKUP($I2787,Lookup!$H$2:$I$11,2,0)),"",VLOOKUP($I2787,Lookup!$H$2:$I$11,2,0))</f>
        <v/>
      </c>
      <c r="P2787" s="8">
        <f>COUNTIF(J$4:J2787,J2787)</f>
        <v>0</v>
      </c>
      <c r="Q2787" s="8">
        <f>COUNTIF(K$4:K2787,K2787)</f>
        <v>1</v>
      </c>
    </row>
    <row r="2788" spans="1:17" x14ac:dyDescent="0.25">
      <c r="A2788" s="35">
        <f t="shared" si="259"/>
        <v>0</v>
      </c>
      <c r="B2788" s="8">
        <f t="shared" si="260"/>
        <v>0</v>
      </c>
      <c r="C2788" s="8">
        <f t="shared" si="261"/>
        <v>0</v>
      </c>
      <c r="D2788" s="38">
        <f t="shared" si="262"/>
        <v>1</v>
      </c>
      <c r="E2788" s="39">
        <f t="shared" si="263"/>
        <v>0</v>
      </c>
      <c r="M2788" s="8" t="str">
        <f>VLOOKUP(MONTH($J2788),Lookup!$A$2:$B$13,2,0)&amp;" "&amp;YEAR($J2788)</f>
        <v>Jan 1900</v>
      </c>
      <c r="N2788" s="34" t="str">
        <f t="shared" si="258"/>
        <v>1/1/9999</v>
      </c>
      <c r="O2788" s="8" t="str">
        <f>IF(ISERROR(VLOOKUP($I2788,Lookup!$H$2:$I$11,2,0)),"",VLOOKUP($I2788,Lookup!$H$2:$I$11,2,0))</f>
        <v/>
      </c>
      <c r="P2788" s="8">
        <f>COUNTIF(J$4:J2788,J2788)</f>
        <v>0</v>
      </c>
      <c r="Q2788" s="8">
        <f>COUNTIF(K$4:K2788,K2788)</f>
        <v>1</v>
      </c>
    </row>
    <row r="2789" spans="1:17" x14ac:dyDescent="0.25">
      <c r="A2789" s="35">
        <f t="shared" si="259"/>
        <v>0</v>
      </c>
      <c r="B2789" s="8">
        <f t="shared" si="260"/>
        <v>0</v>
      </c>
      <c r="C2789" s="8">
        <f t="shared" si="261"/>
        <v>0</v>
      </c>
      <c r="D2789" s="38">
        <f t="shared" si="262"/>
        <v>1</v>
      </c>
      <c r="E2789" s="39">
        <f t="shared" si="263"/>
        <v>0</v>
      </c>
      <c r="M2789" s="8" t="str">
        <f>VLOOKUP(MONTH($J2789),Lookup!$A$2:$B$13,2,0)&amp;" "&amp;YEAR($J2789)</f>
        <v>Jan 1900</v>
      </c>
      <c r="N2789" s="34" t="str">
        <f t="shared" si="258"/>
        <v>1/1/9999</v>
      </c>
      <c r="O2789" s="8" t="str">
        <f>IF(ISERROR(VLOOKUP($I2789,Lookup!$H$2:$I$11,2,0)),"",VLOOKUP($I2789,Lookup!$H$2:$I$11,2,0))</f>
        <v/>
      </c>
      <c r="P2789" s="8">
        <f>COUNTIF(J$4:J2789,J2789)</f>
        <v>0</v>
      </c>
      <c r="Q2789" s="8">
        <f>COUNTIF(K$4:K2789,K2789)</f>
        <v>1</v>
      </c>
    </row>
    <row r="2790" spans="1:17" x14ac:dyDescent="0.25">
      <c r="A2790" s="35">
        <f t="shared" si="259"/>
        <v>0</v>
      </c>
      <c r="B2790" s="8">
        <f t="shared" si="260"/>
        <v>0</v>
      </c>
      <c r="C2790" s="8">
        <f t="shared" si="261"/>
        <v>0</v>
      </c>
      <c r="D2790" s="38">
        <f t="shared" si="262"/>
        <v>1</v>
      </c>
      <c r="E2790" s="39">
        <f t="shared" si="263"/>
        <v>0</v>
      </c>
      <c r="M2790" s="8" t="str">
        <f>VLOOKUP(MONTH($J2790),Lookup!$A$2:$B$13,2,0)&amp;" "&amp;YEAR($J2790)</f>
        <v>Jan 1900</v>
      </c>
      <c r="N2790" s="34" t="str">
        <f t="shared" si="258"/>
        <v>1/1/9999</v>
      </c>
      <c r="O2790" s="8" t="str">
        <f>IF(ISERROR(VLOOKUP($I2790,Lookup!$H$2:$I$11,2,0)),"",VLOOKUP($I2790,Lookup!$H$2:$I$11,2,0))</f>
        <v/>
      </c>
      <c r="P2790" s="8">
        <f>COUNTIF(J$4:J2790,J2790)</f>
        <v>0</v>
      </c>
      <c r="Q2790" s="8">
        <f>COUNTIF(K$4:K2790,K2790)</f>
        <v>1</v>
      </c>
    </row>
    <row r="2791" spans="1:17" x14ac:dyDescent="0.25">
      <c r="A2791" s="35">
        <f t="shared" si="259"/>
        <v>0</v>
      </c>
      <c r="B2791" s="8">
        <f t="shared" si="260"/>
        <v>0</v>
      </c>
      <c r="C2791" s="8">
        <f t="shared" si="261"/>
        <v>0</v>
      </c>
      <c r="D2791" s="38">
        <f t="shared" si="262"/>
        <v>1</v>
      </c>
      <c r="E2791" s="39">
        <f t="shared" si="263"/>
        <v>0</v>
      </c>
      <c r="M2791" s="8" t="str">
        <f>VLOOKUP(MONTH($J2791),Lookup!$A$2:$B$13,2,0)&amp;" "&amp;YEAR($J2791)</f>
        <v>Jan 1900</v>
      </c>
      <c r="N2791" s="34" t="str">
        <f t="shared" si="258"/>
        <v>1/1/9999</v>
      </c>
      <c r="O2791" s="8" t="str">
        <f>IF(ISERROR(VLOOKUP($I2791,Lookup!$H$2:$I$11,2,0)),"",VLOOKUP($I2791,Lookup!$H$2:$I$11,2,0))</f>
        <v/>
      </c>
      <c r="P2791" s="8">
        <f>COUNTIF(J$4:J2791,J2791)</f>
        <v>0</v>
      </c>
      <c r="Q2791" s="8">
        <f>COUNTIF(K$4:K2791,K2791)</f>
        <v>1</v>
      </c>
    </row>
    <row r="2792" spans="1:17" x14ac:dyDescent="0.25">
      <c r="A2792" s="35">
        <f t="shared" si="259"/>
        <v>0</v>
      </c>
      <c r="B2792" s="8">
        <f t="shared" si="260"/>
        <v>0</v>
      </c>
      <c r="C2792" s="8">
        <f t="shared" si="261"/>
        <v>0</v>
      </c>
      <c r="D2792" s="38">
        <f t="shared" si="262"/>
        <v>1</v>
      </c>
      <c r="E2792" s="39">
        <f t="shared" si="263"/>
        <v>0</v>
      </c>
      <c r="M2792" s="8" t="str">
        <f>VLOOKUP(MONTH($J2792),Lookup!$A$2:$B$13,2,0)&amp;" "&amp;YEAR($J2792)</f>
        <v>Jan 1900</v>
      </c>
      <c r="N2792" s="34" t="str">
        <f t="shared" si="258"/>
        <v>1/1/9999</v>
      </c>
      <c r="O2792" s="8" t="str">
        <f>IF(ISERROR(VLOOKUP($I2792,Lookup!$H$2:$I$11,2,0)),"",VLOOKUP($I2792,Lookup!$H$2:$I$11,2,0))</f>
        <v/>
      </c>
      <c r="P2792" s="8">
        <f>COUNTIF(J$4:J2792,J2792)</f>
        <v>0</v>
      </c>
      <c r="Q2792" s="8">
        <f>COUNTIF(K$4:K2792,K2792)</f>
        <v>1</v>
      </c>
    </row>
    <row r="2793" spans="1:17" x14ac:dyDescent="0.25">
      <c r="A2793" s="35">
        <f t="shared" si="259"/>
        <v>0</v>
      </c>
      <c r="B2793" s="8">
        <f t="shared" si="260"/>
        <v>0</v>
      </c>
      <c r="C2793" s="8">
        <f t="shared" si="261"/>
        <v>0</v>
      </c>
      <c r="D2793" s="38">
        <f t="shared" si="262"/>
        <v>1</v>
      </c>
      <c r="E2793" s="39">
        <f t="shared" si="263"/>
        <v>0</v>
      </c>
      <c r="M2793" s="8" t="str">
        <f>VLOOKUP(MONTH($J2793),Lookup!$A$2:$B$13,2,0)&amp;" "&amp;YEAR($J2793)</f>
        <v>Jan 1900</v>
      </c>
      <c r="N2793" s="34" t="str">
        <f t="shared" si="258"/>
        <v>1/1/9999</v>
      </c>
      <c r="O2793" s="8" t="str">
        <f>IF(ISERROR(VLOOKUP($I2793,Lookup!$H$2:$I$11,2,0)),"",VLOOKUP($I2793,Lookup!$H$2:$I$11,2,0))</f>
        <v/>
      </c>
      <c r="P2793" s="8">
        <f>COUNTIF(J$4:J2793,J2793)</f>
        <v>0</v>
      </c>
      <c r="Q2793" s="8">
        <f>COUNTIF(K$4:K2793,K2793)</f>
        <v>1</v>
      </c>
    </row>
    <row r="2794" spans="1:17" x14ac:dyDescent="0.25">
      <c r="A2794" s="35">
        <f t="shared" si="259"/>
        <v>0</v>
      </c>
      <c r="B2794" s="8">
        <f t="shared" si="260"/>
        <v>0</v>
      </c>
      <c r="C2794" s="8">
        <f t="shared" si="261"/>
        <v>0</v>
      </c>
      <c r="D2794" s="38">
        <f t="shared" si="262"/>
        <v>1</v>
      </c>
      <c r="E2794" s="39">
        <f t="shared" si="263"/>
        <v>0</v>
      </c>
      <c r="M2794" s="8" t="str">
        <f>VLOOKUP(MONTH($J2794),Lookup!$A$2:$B$13,2,0)&amp;" "&amp;YEAR($J2794)</f>
        <v>Jan 1900</v>
      </c>
      <c r="N2794" s="34" t="str">
        <f t="shared" si="258"/>
        <v>1/1/9999</v>
      </c>
      <c r="O2794" s="8" t="str">
        <f>IF(ISERROR(VLOOKUP($I2794,Lookup!$H$2:$I$11,2,0)),"",VLOOKUP($I2794,Lookup!$H$2:$I$11,2,0))</f>
        <v/>
      </c>
      <c r="P2794" s="8">
        <f>COUNTIF(J$4:J2794,J2794)</f>
        <v>0</v>
      </c>
      <c r="Q2794" s="8">
        <f>COUNTIF(K$4:K2794,K2794)</f>
        <v>1</v>
      </c>
    </row>
    <row r="2795" spans="1:17" x14ac:dyDescent="0.25">
      <c r="A2795" s="35">
        <f t="shared" si="259"/>
        <v>0</v>
      </c>
      <c r="B2795" s="8">
        <f t="shared" si="260"/>
        <v>0</v>
      </c>
      <c r="C2795" s="8">
        <f t="shared" si="261"/>
        <v>0</v>
      </c>
      <c r="D2795" s="38">
        <f t="shared" si="262"/>
        <v>1</v>
      </c>
      <c r="E2795" s="39">
        <f t="shared" si="263"/>
        <v>0</v>
      </c>
      <c r="M2795" s="8" t="str">
        <f>VLOOKUP(MONTH($J2795),Lookup!$A$2:$B$13,2,0)&amp;" "&amp;YEAR($J2795)</f>
        <v>Jan 1900</v>
      </c>
      <c r="N2795" s="34" t="str">
        <f t="shared" si="258"/>
        <v>1/1/9999</v>
      </c>
      <c r="O2795" s="8" t="str">
        <f>IF(ISERROR(VLOOKUP($I2795,Lookup!$H$2:$I$11,2,0)),"",VLOOKUP($I2795,Lookup!$H$2:$I$11,2,0))</f>
        <v/>
      </c>
      <c r="P2795" s="8">
        <f>COUNTIF(J$4:J2795,J2795)</f>
        <v>0</v>
      </c>
      <c r="Q2795" s="8">
        <f>COUNTIF(K$4:K2795,K2795)</f>
        <v>1</v>
      </c>
    </row>
    <row r="2796" spans="1:17" x14ac:dyDescent="0.25">
      <c r="A2796" s="35">
        <f t="shared" si="259"/>
        <v>0</v>
      </c>
      <c r="B2796" s="8">
        <f t="shared" si="260"/>
        <v>0</v>
      </c>
      <c r="C2796" s="8">
        <f t="shared" si="261"/>
        <v>0</v>
      </c>
      <c r="D2796" s="38">
        <f t="shared" si="262"/>
        <v>1</v>
      </c>
      <c r="E2796" s="39">
        <f t="shared" si="263"/>
        <v>0</v>
      </c>
      <c r="M2796" s="8" t="str">
        <f>VLOOKUP(MONTH($J2796),Lookup!$A$2:$B$13,2,0)&amp;" "&amp;YEAR($J2796)</f>
        <v>Jan 1900</v>
      </c>
      <c r="N2796" s="34" t="str">
        <f t="shared" si="258"/>
        <v>1/1/9999</v>
      </c>
      <c r="O2796" s="8" t="str">
        <f>IF(ISERROR(VLOOKUP($I2796,Lookup!$H$2:$I$11,2,0)),"",VLOOKUP($I2796,Lookup!$H$2:$I$11,2,0))</f>
        <v/>
      </c>
      <c r="P2796" s="8">
        <f>COUNTIF(J$4:J2796,J2796)</f>
        <v>0</v>
      </c>
      <c r="Q2796" s="8">
        <f>COUNTIF(K$4:K2796,K2796)</f>
        <v>1</v>
      </c>
    </row>
    <row r="2797" spans="1:17" x14ac:dyDescent="0.25">
      <c r="A2797" s="35">
        <f t="shared" si="259"/>
        <v>0</v>
      </c>
      <c r="B2797" s="8">
        <f t="shared" si="260"/>
        <v>0</v>
      </c>
      <c r="C2797" s="8">
        <f t="shared" si="261"/>
        <v>0</v>
      </c>
      <c r="D2797" s="38">
        <f t="shared" si="262"/>
        <v>1</v>
      </c>
      <c r="E2797" s="39">
        <f t="shared" si="263"/>
        <v>0</v>
      </c>
      <c r="M2797" s="8" t="str">
        <f>VLOOKUP(MONTH($J2797),Lookup!$A$2:$B$13,2,0)&amp;" "&amp;YEAR($J2797)</f>
        <v>Jan 1900</v>
      </c>
      <c r="N2797" s="34" t="str">
        <f t="shared" si="258"/>
        <v>1/1/9999</v>
      </c>
      <c r="O2797" s="8" t="str">
        <f>IF(ISERROR(VLOOKUP($I2797,Lookup!$H$2:$I$11,2,0)),"",VLOOKUP($I2797,Lookup!$H$2:$I$11,2,0))</f>
        <v/>
      </c>
      <c r="P2797" s="8">
        <f>COUNTIF(J$4:J2797,J2797)</f>
        <v>0</v>
      </c>
      <c r="Q2797" s="8">
        <f>COUNTIF(K$4:K2797,K2797)</f>
        <v>1</v>
      </c>
    </row>
    <row r="2798" spans="1:17" x14ac:dyDescent="0.25">
      <c r="A2798" s="35">
        <f t="shared" si="259"/>
        <v>0</v>
      </c>
      <c r="B2798" s="8">
        <f t="shared" si="260"/>
        <v>0</v>
      </c>
      <c r="C2798" s="8">
        <f t="shared" si="261"/>
        <v>0</v>
      </c>
      <c r="D2798" s="38">
        <f t="shared" si="262"/>
        <v>1</v>
      </c>
      <c r="E2798" s="39">
        <f t="shared" si="263"/>
        <v>0</v>
      </c>
      <c r="M2798" s="8" t="str">
        <f>VLOOKUP(MONTH($J2798),Lookup!$A$2:$B$13,2,0)&amp;" "&amp;YEAR($J2798)</f>
        <v>Jan 1900</v>
      </c>
      <c r="N2798" s="34" t="str">
        <f t="shared" si="258"/>
        <v>1/1/9999</v>
      </c>
      <c r="O2798" s="8" t="str">
        <f>IF(ISERROR(VLOOKUP($I2798,Lookup!$H$2:$I$11,2,0)),"",VLOOKUP($I2798,Lookup!$H$2:$I$11,2,0))</f>
        <v/>
      </c>
      <c r="P2798" s="8">
        <f>COUNTIF(J$4:J2798,J2798)</f>
        <v>0</v>
      </c>
      <c r="Q2798" s="8">
        <f>COUNTIF(K$4:K2798,K2798)</f>
        <v>1</v>
      </c>
    </row>
    <row r="2799" spans="1:17" x14ac:dyDescent="0.25">
      <c r="A2799" s="35">
        <f t="shared" si="259"/>
        <v>0</v>
      </c>
      <c r="B2799" s="8">
        <f t="shared" si="260"/>
        <v>0</v>
      </c>
      <c r="C2799" s="8">
        <f t="shared" si="261"/>
        <v>0</v>
      </c>
      <c r="D2799" s="38">
        <f t="shared" si="262"/>
        <v>1</v>
      </c>
      <c r="E2799" s="39">
        <f t="shared" si="263"/>
        <v>0</v>
      </c>
      <c r="M2799" s="8" t="str">
        <f>VLOOKUP(MONTH($J2799),Lookup!$A$2:$B$13,2,0)&amp;" "&amp;YEAR($J2799)</f>
        <v>Jan 1900</v>
      </c>
      <c r="N2799" s="34" t="str">
        <f t="shared" si="258"/>
        <v>1/1/9999</v>
      </c>
      <c r="O2799" s="8" t="str">
        <f>IF(ISERROR(VLOOKUP($I2799,Lookup!$H$2:$I$11,2,0)),"",VLOOKUP($I2799,Lookup!$H$2:$I$11,2,0))</f>
        <v/>
      </c>
      <c r="P2799" s="8">
        <f>COUNTIF(J$4:J2799,J2799)</f>
        <v>0</v>
      </c>
      <c r="Q2799" s="8">
        <f>COUNTIF(K$4:K2799,K2799)</f>
        <v>1</v>
      </c>
    </row>
    <row r="2800" spans="1:17" x14ac:dyDescent="0.25">
      <c r="A2800" s="35">
        <f t="shared" si="259"/>
        <v>0</v>
      </c>
      <c r="B2800" s="8">
        <f t="shared" si="260"/>
        <v>0</v>
      </c>
      <c r="C2800" s="8">
        <f t="shared" si="261"/>
        <v>0</v>
      </c>
      <c r="D2800" s="38">
        <f t="shared" si="262"/>
        <v>1</v>
      </c>
      <c r="E2800" s="39">
        <f t="shared" si="263"/>
        <v>0</v>
      </c>
      <c r="M2800" s="8" t="str">
        <f>VLOOKUP(MONTH($J2800),Lookup!$A$2:$B$13,2,0)&amp;" "&amp;YEAR($J2800)</f>
        <v>Jan 1900</v>
      </c>
      <c r="N2800" s="34" t="str">
        <f t="shared" si="258"/>
        <v>1/1/9999</v>
      </c>
      <c r="O2800" s="8" t="str">
        <f>IF(ISERROR(VLOOKUP($I2800,Lookup!$H$2:$I$11,2,0)),"",VLOOKUP($I2800,Lookup!$H$2:$I$11,2,0))</f>
        <v/>
      </c>
      <c r="P2800" s="8">
        <f>COUNTIF(J$4:J2800,J2800)</f>
        <v>0</v>
      </c>
      <c r="Q2800" s="8">
        <f>COUNTIF(K$4:K2800,K2800)</f>
        <v>1</v>
      </c>
    </row>
    <row r="2801" spans="1:17" x14ac:dyDescent="0.25">
      <c r="A2801" s="35">
        <f t="shared" si="259"/>
        <v>0</v>
      </c>
      <c r="B2801" s="8">
        <f t="shared" si="260"/>
        <v>0</v>
      </c>
      <c r="C2801" s="8">
        <f t="shared" si="261"/>
        <v>0</v>
      </c>
      <c r="D2801" s="38">
        <f t="shared" si="262"/>
        <v>1</v>
      </c>
      <c r="E2801" s="39">
        <f t="shared" si="263"/>
        <v>0</v>
      </c>
      <c r="M2801" s="8" t="str">
        <f>VLOOKUP(MONTH($J2801),Lookup!$A$2:$B$13,2,0)&amp;" "&amp;YEAR($J2801)</f>
        <v>Jan 1900</v>
      </c>
      <c r="N2801" s="34" t="str">
        <f t="shared" si="258"/>
        <v>1/1/9999</v>
      </c>
      <c r="O2801" s="8" t="str">
        <f>IF(ISERROR(VLOOKUP($I2801,Lookup!$H$2:$I$11,2,0)),"",VLOOKUP($I2801,Lookup!$H$2:$I$11,2,0))</f>
        <v/>
      </c>
      <c r="P2801" s="8">
        <f>COUNTIF(J$4:J2801,J2801)</f>
        <v>0</v>
      </c>
      <c r="Q2801" s="8">
        <f>COUNTIF(K$4:K2801,K2801)</f>
        <v>1</v>
      </c>
    </row>
    <row r="2802" spans="1:17" x14ac:dyDescent="0.25">
      <c r="A2802" s="35">
        <f t="shared" si="259"/>
        <v>0</v>
      </c>
      <c r="B2802" s="8">
        <f t="shared" si="260"/>
        <v>0</v>
      </c>
      <c r="C2802" s="8">
        <f t="shared" si="261"/>
        <v>0</v>
      </c>
      <c r="D2802" s="38">
        <f t="shared" si="262"/>
        <v>1</v>
      </c>
      <c r="E2802" s="39">
        <f t="shared" si="263"/>
        <v>0</v>
      </c>
      <c r="M2802" s="8" t="str">
        <f>VLOOKUP(MONTH($J2802),Lookup!$A$2:$B$13,2,0)&amp;" "&amp;YEAR($J2802)</f>
        <v>Jan 1900</v>
      </c>
      <c r="N2802" s="34" t="str">
        <f t="shared" si="258"/>
        <v>1/1/9999</v>
      </c>
      <c r="O2802" s="8" t="str">
        <f>IF(ISERROR(VLOOKUP($I2802,Lookup!$H$2:$I$11,2,0)),"",VLOOKUP($I2802,Lookup!$H$2:$I$11,2,0))</f>
        <v/>
      </c>
      <c r="P2802" s="8">
        <f>COUNTIF(J$4:J2802,J2802)</f>
        <v>0</v>
      </c>
      <c r="Q2802" s="8">
        <f>COUNTIF(K$4:K2802,K2802)</f>
        <v>1</v>
      </c>
    </row>
    <row r="2803" spans="1:17" x14ac:dyDescent="0.25">
      <c r="A2803" s="35">
        <f t="shared" si="259"/>
        <v>0</v>
      </c>
      <c r="B2803" s="8">
        <f t="shared" si="260"/>
        <v>0</v>
      </c>
      <c r="C2803" s="8">
        <f t="shared" si="261"/>
        <v>0</v>
      </c>
      <c r="D2803" s="38">
        <f t="shared" si="262"/>
        <v>1</v>
      </c>
      <c r="E2803" s="39">
        <f t="shared" si="263"/>
        <v>0</v>
      </c>
      <c r="M2803" s="8" t="str">
        <f>VLOOKUP(MONTH($J2803),Lookup!$A$2:$B$13,2,0)&amp;" "&amp;YEAR($J2803)</f>
        <v>Jan 1900</v>
      </c>
      <c r="N2803" s="34" t="str">
        <f t="shared" si="258"/>
        <v>1/1/9999</v>
      </c>
      <c r="O2803" s="8" t="str">
        <f>IF(ISERROR(VLOOKUP($I2803,Lookup!$H$2:$I$11,2,0)),"",VLOOKUP($I2803,Lookup!$H$2:$I$11,2,0))</f>
        <v/>
      </c>
      <c r="P2803" s="8">
        <f>COUNTIF(J$4:J2803,J2803)</f>
        <v>0</v>
      </c>
      <c r="Q2803" s="8">
        <f>COUNTIF(K$4:K2803,K2803)</f>
        <v>1</v>
      </c>
    </row>
    <row r="2804" spans="1:17" x14ac:dyDescent="0.25">
      <c r="A2804" s="35">
        <f t="shared" si="259"/>
        <v>0</v>
      </c>
      <c r="B2804" s="8">
        <f t="shared" si="260"/>
        <v>0</v>
      </c>
      <c r="C2804" s="8">
        <f t="shared" si="261"/>
        <v>0</v>
      </c>
      <c r="D2804" s="38">
        <f t="shared" si="262"/>
        <v>1</v>
      </c>
      <c r="E2804" s="39">
        <f t="shared" si="263"/>
        <v>0</v>
      </c>
      <c r="M2804" s="8" t="str">
        <f>VLOOKUP(MONTH($J2804),Lookup!$A$2:$B$13,2,0)&amp;" "&amp;YEAR($J2804)</f>
        <v>Jan 1900</v>
      </c>
      <c r="N2804" s="34" t="str">
        <f t="shared" si="258"/>
        <v>1/1/9999</v>
      </c>
      <c r="O2804" s="8" t="str">
        <f>IF(ISERROR(VLOOKUP($I2804,Lookup!$H$2:$I$11,2,0)),"",VLOOKUP($I2804,Lookup!$H$2:$I$11,2,0))</f>
        <v/>
      </c>
      <c r="P2804" s="8">
        <f>COUNTIF(J$4:J2804,J2804)</f>
        <v>0</v>
      </c>
      <c r="Q2804" s="8">
        <f>COUNTIF(K$4:K2804,K2804)</f>
        <v>1</v>
      </c>
    </row>
    <row r="2805" spans="1:17" x14ac:dyDescent="0.25">
      <c r="A2805" s="35">
        <f t="shared" si="259"/>
        <v>0</v>
      </c>
      <c r="B2805" s="8">
        <f t="shared" si="260"/>
        <v>0</v>
      </c>
      <c r="C2805" s="8">
        <f t="shared" si="261"/>
        <v>0</v>
      </c>
      <c r="D2805" s="38">
        <f t="shared" si="262"/>
        <v>1</v>
      </c>
      <c r="E2805" s="39">
        <f t="shared" si="263"/>
        <v>0</v>
      </c>
      <c r="M2805" s="8" t="str">
        <f>VLOOKUP(MONTH($J2805),Lookup!$A$2:$B$13,2,0)&amp;" "&amp;YEAR($J2805)</f>
        <v>Jan 1900</v>
      </c>
      <c r="N2805" s="34" t="str">
        <f t="shared" si="258"/>
        <v>1/1/9999</v>
      </c>
      <c r="O2805" s="8" t="str">
        <f>IF(ISERROR(VLOOKUP($I2805,Lookup!$H$2:$I$11,2,0)),"",VLOOKUP($I2805,Lookup!$H$2:$I$11,2,0))</f>
        <v/>
      </c>
      <c r="P2805" s="8">
        <f>COUNTIF(J$4:J2805,J2805)</f>
        <v>0</v>
      </c>
      <c r="Q2805" s="8">
        <f>COUNTIF(K$4:K2805,K2805)</f>
        <v>1</v>
      </c>
    </row>
    <row r="2806" spans="1:17" x14ac:dyDescent="0.25">
      <c r="A2806" s="35">
        <f t="shared" si="259"/>
        <v>0</v>
      </c>
      <c r="B2806" s="8">
        <f t="shared" si="260"/>
        <v>0</v>
      </c>
      <c r="C2806" s="8">
        <f t="shared" si="261"/>
        <v>0</v>
      </c>
      <c r="D2806" s="38">
        <f t="shared" si="262"/>
        <v>1</v>
      </c>
      <c r="E2806" s="39">
        <f t="shared" si="263"/>
        <v>0</v>
      </c>
      <c r="M2806" s="8" t="str">
        <f>VLOOKUP(MONTH($J2806),Lookup!$A$2:$B$13,2,0)&amp;" "&amp;YEAR($J2806)</f>
        <v>Jan 1900</v>
      </c>
      <c r="N2806" s="34" t="str">
        <f t="shared" si="258"/>
        <v>1/1/9999</v>
      </c>
      <c r="O2806" s="8" t="str">
        <f>IF(ISERROR(VLOOKUP($I2806,Lookup!$H$2:$I$11,2,0)),"",VLOOKUP($I2806,Lookup!$H$2:$I$11,2,0))</f>
        <v/>
      </c>
      <c r="P2806" s="8">
        <f>COUNTIF(J$4:J2806,J2806)</f>
        <v>0</v>
      </c>
      <c r="Q2806" s="8">
        <f>COUNTIF(K$4:K2806,K2806)</f>
        <v>1</v>
      </c>
    </row>
    <row r="2807" spans="1:17" x14ac:dyDescent="0.25">
      <c r="A2807" s="35">
        <f t="shared" si="259"/>
        <v>0</v>
      </c>
      <c r="B2807" s="8">
        <f t="shared" si="260"/>
        <v>0</v>
      </c>
      <c r="C2807" s="8">
        <f t="shared" si="261"/>
        <v>0</v>
      </c>
      <c r="D2807" s="38">
        <f t="shared" si="262"/>
        <v>1</v>
      </c>
      <c r="E2807" s="39">
        <f t="shared" si="263"/>
        <v>0</v>
      </c>
      <c r="M2807" s="8" t="str">
        <f>VLOOKUP(MONTH($J2807),Lookup!$A$2:$B$13,2,0)&amp;" "&amp;YEAR($J2807)</f>
        <v>Jan 1900</v>
      </c>
      <c r="N2807" s="34" t="str">
        <f t="shared" si="258"/>
        <v>1/1/9999</v>
      </c>
      <c r="O2807" s="8" t="str">
        <f>IF(ISERROR(VLOOKUP($I2807,Lookup!$H$2:$I$11,2,0)),"",VLOOKUP($I2807,Lookup!$H$2:$I$11,2,0))</f>
        <v/>
      </c>
      <c r="P2807" s="8">
        <f>COUNTIF(J$4:J2807,J2807)</f>
        <v>0</v>
      </c>
      <c r="Q2807" s="8">
        <f>COUNTIF(K$4:K2807,K2807)</f>
        <v>1</v>
      </c>
    </row>
    <row r="2808" spans="1:17" x14ac:dyDescent="0.25">
      <c r="A2808" s="35">
        <f t="shared" si="259"/>
        <v>0</v>
      </c>
      <c r="B2808" s="8">
        <f t="shared" si="260"/>
        <v>0</v>
      </c>
      <c r="C2808" s="8">
        <f t="shared" si="261"/>
        <v>0</v>
      </c>
      <c r="D2808" s="38">
        <f t="shared" si="262"/>
        <v>1</v>
      </c>
      <c r="E2808" s="39">
        <f t="shared" si="263"/>
        <v>0</v>
      </c>
      <c r="M2808" s="8" t="str">
        <f>VLOOKUP(MONTH($J2808),Lookup!$A$2:$B$13,2,0)&amp;" "&amp;YEAR($J2808)</f>
        <v>Jan 1900</v>
      </c>
      <c r="N2808" s="34" t="str">
        <f t="shared" si="258"/>
        <v>1/1/9999</v>
      </c>
      <c r="O2808" s="8" t="str">
        <f>IF(ISERROR(VLOOKUP($I2808,Lookup!$H$2:$I$11,2,0)),"",VLOOKUP($I2808,Lookup!$H$2:$I$11,2,0))</f>
        <v/>
      </c>
      <c r="P2808" s="8">
        <f>COUNTIF(J$4:J2808,J2808)</f>
        <v>0</v>
      </c>
      <c r="Q2808" s="8">
        <f>COUNTIF(K$4:K2808,K2808)</f>
        <v>1</v>
      </c>
    </row>
    <row r="2809" spans="1:17" x14ac:dyDescent="0.25">
      <c r="A2809" s="35">
        <f t="shared" si="259"/>
        <v>0</v>
      </c>
      <c r="B2809" s="8">
        <f t="shared" si="260"/>
        <v>0</v>
      </c>
      <c r="C2809" s="8">
        <f t="shared" si="261"/>
        <v>0</v>
      </c>
      <c r="D2809" s="38">
        <f t="shared" si="262"/>
        <v>1</v>
      </c>
      <c r="E2809" s="39">
        <f t="shared" si="263"/>
        <v>0</v>
      </c>
      <c r="M2809" s="8" t="str">
        <f>VLOOKUP(MONTH($J2809),Lookup!$A$2:$B$13,2,0)&amp;" "&amp;YEAR($J2809)</f>
        <v>Jan 1900</v>
      </c>
      <c r="N2809" s="34" t="str">
        <f t="shared" si="258"/>
        <v>1/1/9999</v>
      </c>
      <c r="O2809" s="8" t="str">
        <f>IF(ISERROR(VLOOKUP($I2809,Lookup!$H$2:$I$11,2,0)),"",VLOOKUP($I2809,Lookup!$H$2:$I$11,2,0))</f>
        <v/>
      </c>
      <c r="P2809" s="8">
        <f>COUNTIF(J$4:J2809,J2809)</f>
        <v>0</v>
      </c>
      <c r="Q2809" s="8">
        <f>COUNTIF(K$4:K2809,K2809)</f>
        <v>1</v>
      </c>
    </row>
    <row r="2810" spans="1:17" x14ac:dyDescent="0.25">
      <c r="A2810" s="35">
        <f t="shared" si="259"/>
        <v>0</v>
      </c>
      <c r="B2810" s="8">
        <f t="shared" si="260"/>
        <v>0</v>
      </c>
      <c r="C2810" s="8">
        <f t="shared" si="261"/>
        <v>0</v>
      </c>
      <c r="D2810" s="38">
        <f t="shared" si="262"/>
        <v>1</v>
      </c>
      <c r="E2810" s="39">
        <f t="shared" si="263"/>
        <v>0</v>
      </c>
      <c r="M2810" s="8" t="str">
        <f>VLOOKUP(MONTH($J2810),Lookup!$A$2:$B$13,2,0)&amp;" "&amp;YEAR($J2810)</f>
        <v>Jan 1900</v>
      </c>
      <c r="N2810" s="34" t="str">
        <f t="shared" si="258"/>
        <v>1/1/9999</v>
      </c>
      <c r="O2810" s="8" t="str">
        <f>IF(ISERROR(VLOOKUP($I2810,Lookup!$H$2:$I$11,2,0)),"",VLOOKUP($I2810,Lookup!$H$2:$I$11,2,0))</f>
        <v/>
      </c>
      <c r="P2810" s="8">
        <f>COUNTIF(J$4:J2810,J2810)</f>
        <v>0</v>
      </c>
      <c r="Q2810" s="8">
        <f>COUNTIF(K$4:K2810,K2810)</f>
        <v>1</v>
      </c>
    </row>
    <row r="2811" spans="1:17" x14ac:dyDescent="0.25">
      <c r="A2811" s="35">
        <f t="shared" si="259"/>
        <v>0</v>
      </c>
      <c r="B2811" s="8">
        <f t="shared" si="260"/>
        <v>0</v>
      </c>
      <c r="C2811" s="8">
        <f t="shared" si="261"/>
        <v>0</v>
      </c>
      <c r="D2811" s="38">
        <f t="shared" si="262"/>
        <v>1</v>
      </c>
      <c r="E2811" s="39">
        <f t="shared" si="263"/>
        <v>0</v>
      </c>
      <c r="M2811" s="8" t="str">
        <f>VLOOKUP(MONTH($J2811),Lookup!$A$2:$B$13,2,0)&amp;" "&amp;YEAR($J2811)</f>
        <v>Jan 1900</v>
      </c>
      <c r="N2811" s="34" t="str">
        <f t="shared" si="258"/>
        <v>1/1/9999</v>
      </c>
      <c r="O2811" s="8" t="str">
        <f>IF(ISERROR(VLOOKUP($I2811,Lookup!$H$2:$I$11,2,0)),"",VLOOKUP($I2811,Lookup!$H$2:$I$11,2,0))</f>
        <v/>
      </c>
      <c r="P2811" s="8">
        <f>COUNTIF(J$4:J2811,J2811)</f>
        <v>0</v>
      </c>
      <c r="Q2811" s="8">
        <f>COUNTIF(K$4:K2811,K2811)</f>
        <v>1</v>
      </c>
    </row>
    <row r="2812" spans="1:17" x14ac:dyDescent="0.25">
      <c r="A2812" s="35">
        <f t="shared" si="259"/>
        <v>0</v>
      </c>
      <c r="B2812" s="8">
        <f t="shared" si="260"/>
        <v>0</v>
      </c>
      <c r="C2812" s="8">
        <f t="shared" si="261"/>
        <v>0</v>
      </c>
      <c r="D2812" s="38">
        <f t="shared" si="262"/>
        <v>1</v>
      </c>
      <c r="E2812" s="39">
        <f t="shared" si="263"/>
        <v>0</v>
      </c>
      <c r="M2812" s="8" t="str">
        <f>VLOOKUP(MONTH($J2812),Lookup!$A$2:$B$13,2,0)&amp;" "&amp;YEAR($J2812)</f>
        <v>Jan 1900</v>
      </c>
      <c r="N2812" s="34" t="str">
        <f t="shared" si="258"/>
        <v>1/1/9999</v>
      </c>
      <c r="O2812" s="8" t="str">
        <f>IF(ISERROR(VLOOKUP($I2812,Lookup!$H$2:$I$11,2,0)),"",VLOOKUP($I2812,Lookup!$H$2:$I$11,2,0))</f>
        <v/>
      </c>
      <c r="P2812" s="8">
        <f>COUNTIF(J$4:J2812,J2812)</f>
        <v>0</v>
      </c>
      <c r="Q2812" s="8">
        <f>COUNTIF(K$4:K2812,K2812)</f>
        <v>1</v>
      </c>
    </row>
    <row r="2813" spans="1:17" x14ac:dyDescent="0.25">
      <c r="A2813" s="35">
        <f t="shared" si="259"/>
        <v>0</v>
      </c>
      <c r="B2813" s="8">
        <f t="shared" si="260"/>
        <v>0</v>
      </c>
      <c r="C2813" s="8">
        <f t="shared" si="261"/>
        <v>0</v>
      </c>
      <c r="D2813" s="38">
        <f t="shared" si="262"/>
        <v>1</v>
      </c>
      <c r="E2813" s="39">
        <f t="shared" si="263"/>
        <v>0</v>
      </c>
      <c r="M2813" s="8" t="str">
        <f>VLOOKUP(MONTH($J2813),Lookup!$A$2:$B$13,2,0)&amp;" "&amp;YEAR($J2813)</f>
        <v>Jan 1900</v>
      </c>
      <c r="N2813" s="34" t="str">
        <f t="shared" si="258"/>
        <v>1/1/9999</v>
      </c>
      <c r="O2813" s="8" t="str">
        <f>IF(ISERROR(VLOOKUP($I2813,Lookup!$H$2:$I$11,2,0)),"",VLOOKUP($I2813,Lookup!$H$2:$I$11,2,0))</f>
        <v/>
      </c>
      <c r="P2813" s="8">
        <f>COUNTIF(J$4:J2813,J2813)</f>
        <v>0</v>
      </c>
      <c r="Q2813" s="8">
        <f>COUNTIF(K$4:K2813,K2813)</f>
        <v>1</v>
      </c>
    </row>
    <row r="2814" spans="1:17" x14ac:dyDescent="0.25">
      <c r="A2814" s="35">
        <f t="shared" si="259"/>
        <v>0</v>
      </c>
      <c r="B2814" s="8">
        <f t="shared" si="260"/>
        <v>0</v>
      </c>
      <c r="C2814" s="8">
        <f t="shared" si="261"/>
        <v>0</v>
      </c>
      <c r="D2814" s="38">
        <f t="shared" si="262"/>
        <v>1</v>
      </c>
      <c r="E2814" s="39">
        <f t="shared" si="263"/>
        <v>0</v>
      </c>
      <c r="M2814" s="8" t="str">
        <f>VLOOKUP(MONTH($J2814),Lookup!$A$2:$B$13,2,0)&amp;" "&amp;YEAR($J2814)</f>
        <v>Jan 1900</v>
      </c>
      <c r="N2814" s="34" t="str">
        <f t="shared" si="258"/>
        <v>1/1/9999</v>
      </c>
      <c r="O2814" s="8" t="str">
        <f>IF(ISERROR(VLOOKUP($I2814,Lookup!$H$2:$I$11,2,0)),"",VLOOKUP($I2814,Lookup!$H$2:$I$11,2,0))</f>
        <v/>
      </c>
      <c r="P2814" s="8">
        <f>COUNTIF(J$4:J2814,J2814)</f>
        <v>0</v>
      </c>
      <c r="Q2814" s="8">
        <f>COUNTIF(K$4:K2814,K2814)</f>
        <v>1</v>
      </c>
    </row>
    <row r="2815" spans="1:17" x14ac:dyDescent="0.25">
      <c r="A2815" s="35">
        <f t="shared" si="259"/>
        <v>0</v>
      </c>
      <c r="B2815" s="8">
        <f t="shared" si="260"/>
        <v>0</v>
      </c>
      <c r="C2815" s="8">
        <f t="shared" si="261"/>
        <v>0</v>
      </c>
      <c r="D2815" s="38">
        <f t="shared" si="262"/>
        <v>1</v>
      </c>
      <c r="E2815" s="39">
        <f t="shared" si="263"/>
        <v>0</v>
      </c>
      <c r="M2815" s="8" t="str">
        <f>VLOOKUP(MONTH($J2815),Lookup!$A$2:$B$13,2,0)&amp;" "&amp;YEAR($J2815)</f>
        <v>Jan 1900</v>
      </c>
      <c r="N2815" s="34" t="str">
        <f t="shared" si="258"/>
        <v>1/1/9999</v>
      </c>
      <c r="O2815" s="8" t="str">
        <f>IF(ISERROR(VLOOKUP($I2815,Lookup!$H$2:$I$11,2,0)),"",VLOOKUP($I2815,Lookup!$H$2:$I$11,2,0))</f>
        <v/>
      </c>
      <c r="P2815" s="8">
        <f>COUNTIF(J$4:J2815,J2815)</f>
        <v>0</v>
      </c>
      <c r="Q2815" s="8">
        <f>COUNTIF(K$4:K2815,K2815)</f>
        <v>1</v>
      </c>
    </row>
    <row r="2816" spans="1:17" x14ac:dyDescent="0.25">
      <c r="A2816" s="35">
        <f t="shared" si="259"/>
        <v>0</v>
      </c>
      <c r="B2816" s="8">
        <f t="shared" si="260"/>
        <v>0</v>
      </c>
      <c r="C2816" s="8">
        <f t="shared" si="261"/>
        <v>0</v>
      </c>
      <c r="D2816" s="38">
        <f t="shared" si="262"/>
        <v>1</v>
      </c>
      <c r="E2816" s="39">
        <f t="shared" si="263"/>
        <v>0</v>
      </c>
      <c r="M2816" s="8" t="str">
        <f>VLOOKUP(MONTH($J2816),Lookup!$A$2:$B$13,2,0)&amp;" "&amp;YEAR($J2816)</f>
        <v>Jan 1900</v>
      </c>
      <c r="N2816" s="34" t="str">
        <f t="shared" si="258"/>
        <v>1/1/9999</v>
      </c>
      <c r="O2816" s="8" t="str">
        <f>IF(ISERROR(VLOOKUP($I2816,Lookup!$H$2:$I$11,2,0)),"",VLOOKUP($I2816,Lookup!$H$2:$I$11,2,0))</f>
        <v/>
      </c>
      <c r="P2816" s="8">
        <f>COUNTIF(J$4:J2816,J2816)</f>
        <v>0</v>
      </c>
      <c r="Q2816" s="8">
        <f>COUNTIF(K$4:K2816,K2816)</f>
        <v>1</v>
      </c>
    </row>
    <row r="2817" spans="1:17" x14ac:dyDescent="0.25">
      <c r="A2817" s="35">
        <f t="shared" si="259"/>
        <v>0</v>
      </c>
      <c r="B2817" s="8">
        <f t="shared" si="260"/>
        <v>0</v>
      </c>
      <c r="C2817" s="8">
        <f t="shared" si="261"/>
        <v>0</v>
      </c>
      <c r="D2817" s="38">
        <f t="shared" si="262"/>
        <v>1</v>
      </c>
      <c r="E2817" s="39">
        <f t="shared" si="263"/>
        <v>0</v>
      </c>
      <c r="M2817" s="8" t="str">
        <f>VLOOKUP(MONTH($J2817),Lookup!$A$2:$B$13,2,0)&amp;" "&amp;YEAR($J2817)</f>
        <v>Jan 1900</v>
      </c>
      <c r="N2817" s="34" t="str">
        <f t="shared" si="258"/>
        <v>1/1/9999</v>
      </c>
      <c r="O2817" s="8" t="str">
        <f>IF(ISERROR(VLOOKUP($I2817,Lookup!$H$2:$I$11,2,0)),"",VLOOKUP($I2817,Lookup!$H$2:$I$11,2,0))</f>
        <v/>
      </c>
      <c r="P2817" s="8">
        <f>COUNTIF(J$4:J2817,J2817)</f>
        <v>0</v>
      </c>
      <c r="Q2817" s="8">
        <f>COUNTIF(K$4:K2817,K2817)</f>
        <v>1</v>
      </c>
    </row>
    <row r="2818" spans="1:17" x14ac:dyDescent="0.25">
      <c r="A2818" s="35">
        <f t="shared" si="259"/>
        <v>0</v>
      </c>
      <c r="B2818" s="8">
        <f t="shared" si="260"/>
        <v>0</v>
      </c>
      <c r="C2818" s="8">
        <f t="shared" si="261"/>
        <v>0</v>
      </c>
      <c r="D2818" s="38">
        <f t="shared" si="262"/>
        <v>1</v>
      </c>
      <c r="E2818" s="39">
        <f t="shared" si="263"/>
        <v>0</v>
      </c>
      <c r="M2818" s="8" t="str">
        <f>VLOOKUP(MONTH($J2818),Lookup!$A$2:$B$13,2,0)&amp;" "&amp;YEAR($J2818)</f>
        <v>Jan 1900</v>
      </c>
      <c r="N2818" s="34" t="str">
        <f t="shared" si="258"/>
        <v>1/1/9999</v>
      </c>
      <c r="O2818" s="8" t="str">
        <f>IF(ISERROR(VLOOKUP($I2818,Lookup!$H$2:$I$11,2,0)),"",VLOOKUP($I2818,Lookup!$H$2:$I$11,2,0))</f>
        <v/>
      </c>
      <c r="P2818" s="8">
        <f>COUNTIF(J$4:J2818,J2818)</f>
        <v>0</v>
      </c>
      <c r="Q2818" s="8">
        <f>COUNTIF(K$4:K2818,K2818)</f>
        <v>1</v>
      </c>
    </row>
    <row r="2819" spans="1:17" x14ac:dyDescent="0.25">
      <c r="A2819" s="35">
        <f t="shared" si="259"/>
        <v>0</v>
      </c>
      <c r="B2819" s="8">
        <f t="shared" si="260"/>
        <v>0</v>
      </c>
      <c r="C2819" s="8">
        <f t="shared" si="261"/>
        <v>0</v>
      </c>
      <c r="D2819" s="38">
        <f t="shared" si="262"/>
        <v>1</v>
      </c>
      <c r="E2819" s="39">
        <f t="shared" si="263"/>
        <v>0</v>
      </c>
      <c r="M2819" s="8" t="str">
        <f>VLOOKUP(MONTH($J2819),Lookup!$A$2:$B$13,2,0)&amp;" "&amp;YEAR($J2819)</f>
        <v>Jan 1900</v>
      </c>
      <c r="N2819" s="34" t="str">
        <f t="shared" si="258"/>
        <v>1/1/9999</v>
      </c>
      <c r="O2819" s="8" t="str">
        <f>IF(ISERROR(VLOOKUP($I2819,Lookup!$H$2:$I$11,2,0)),"",VLOOKUP($I2819,Lookup!$H$2:$I$11,2,0))</f>
        <v/>
      </c>
      <c r="P2819" s="8">
        <f>COUNTIF(J$4:J2819,J2819)</f>
        <v>0</v>
      </c>
      <c r="Q2819" s="8">
        <f>COUNTIF(K$4:K2819,K2819)</f>
        <v>1</v>
      </c>
    </row>
    <row r="2820" spans="1:17" x14ac:dyDescent="0.25">
      <c r="A2820" s="35">
        <f t="shared" si="259"/>
        <v>0</v>
      </c>
      <c r="B2820" s="8">
        <f t="shared" si="260"/>
        <v>0</v>
      </c>
      <c r="C2820" s="8">
        <f t="shared" si="261"/>
        <v>0</v>
      </c>
      <c r="D2820" s="38">
        <f t="shared" si="262"/>
        <v>1</v>
      </c>
      <c r="E2820" s="39">
        <f t="shared" si="263"/>
        <v>0</v>
      </c>
      <c r="M2820" s="8" t="str">
        <f>VLOOKUP(MONTH($J2820),Lookup!$A$2:$B$13,2,0)&amp;" "&amp;YEAR($J2820)</f>
        <v>Jan 1900</v>
      </c>
      <c r="N2820" s="34" t="str">
        <f t="shared" ref="N2820:N2883" si="264">IF(ISBLANK($J2820),"1/1/9999",J2820)</f>
        <v>1/1/9999</v>
      </c>
      <c r="O2820" s="8" t="str">
        <f>IF(ISERROR(VLOOKUP($I2820,Lookup!$H$2:$I$11,2,0)),"",VLOOKUP($I2820,Lookup!$H$2:$I$11,2,0))</f>
        <v/>
      </c>
      <c r="P2820" s="8">
        <f>COUNTIF(J$4:J2820,J2820)</f>
        <v>0</v>
      </c>
      <c r="Q2820" s="8">
        <f>COUNTIF(K$4:K2820,K2820)</f>
        <v>1</v>
      </c>
    </row>
    <row r="2821" spans="1:17" x14ac:dyDescent="0.25">
      <c r="A2821" s="35">
        <f t="shared" ref="A2821:A2884" si="265">K2821</f>
        <v>0</v>
      </c>
      <c r="B2821" s="8">
        <f t="shared" ref="B2821:B2884" si="266">J2821</f>
        <v>0</v>
      </c>
      <c r="C2821" s="8">
        <f t="shared" ref="C2821:C2884" si="267">L2821</f>
        <v>0</v>
      </c>
      <c r="D2821" s="38">
        <f t="shared" ref="D2821:D2884" si="268">SUM(A2821:C2821)+SUM(O2821:Q2821)</f>
        <v>1</v>
      </c>
      <c r="E2821" s="39">
        <f t="shared" ref="E2821:E2884" si="269">IF($D2821="","",COUNTIFS($F$4:$F$5000,$F2821,$D$4:$D$5000,"&gt;"&amp;$D2821))</f>
        <v>0</v>
      </c>
      <c r="M2821" s="8" t="str">
        <f>VLOOKUP(MONTH($J2821),Lookup!$A$2:$B$13,2,0)&amp;" "&amp;YEAR($J2821)</f>
        <v>Jan 1900</v>
      </c>
      <c r="N2821" s="34" t="str">
        <f t="shared" si="264"/>
        <v>1/1/9999</v>
      </c>
      <c r="O2821" s="8" t="str">
        <f>IF(ISERROR(VLOOKUP($I2821,Lookup!$H$2:$I$11,2,0)),"",VLOOKUP($I2821,Lookup!$H$2:$I$11,2,0))</f>
        <v/>
      </c>
      <c r="P2821" s="8">
        <f>COUNTIF(J$4:J2821,J2821)</f>
        <v>0</v>
      </c>
      <c r="Q2821" s="8">
        <f>COUNTIF(K$4:K2821,K2821)</f>
        <v>1</v>
      </c>
    </row>
    <row r="2822" spans="1:17" x14ac:dyDescent="0.25">
      <c r="A2822" s="35">
        <f t="shared" si="265"/>
        <v>0</v>
      </c>
      <c r="B2822" s="8">
        <f t="shared" si="266"/>
        <v>0</v>
      </c>
      <c r="C2822" s="8">
        <f t="shared" si="267"/>
        <v>0</v>
      </c>
      <c r="D2822" s="38">
        <f t="shared" si="268"/>
        <v>1</v>
      </c>
      <c r="E2822" s="39">
        <f t="shared" si="269"/>
        <v>0</v>
      </c>
      <c r="M2822" s="8" t="str">
        <f>VLOOKUP(MONTH($J2822),Lookup!$A$2:$B$13,2,0)&amp;" "&amp;YEAR($J2822)</f>
        <v>Jan 1900</v>
      </c>
      <c r="N2822" s="34" t="str">
        <f t="shared" si="264"/>
        <v>1/1/9999</v>
      </c>
      <c r="O2822" s="8" t="str">
        <f>IF(ISERROR(VLOOKUP($I2822,Lookup!$H$2:$I$11,2,0)),"",VLOOKUP($I2822,Lookup!$H$2:$I$11,2,0))</f>
        <v/>
      </c>
      <c r="P2822" s="8">
        <f>COUNTIF(J$4:J2822,J2822)</f>
        <v>0</v>
      </c>
      <c r="Q2822" s="8">
        <f>COUNTIF(K$4:K2822,K2822)</f>
        <v>1</v>
      </c>
    </row>
    <row r="2823" spans="1:17" x14ac:dyDescent="0.25">
      <c r="A2823" s="35">
        <f t="shared" si="265"/>
        <v>0</v>
      </c>
      <c r="B2823" s="8">
        <f t="shared" si="266"/>
        <v>0</v>
      </c>
      <c r="C2823" s="8">
        <f t="shared" si="267"/>
        <v>0</v>
      </c>
      <c r="D2823" s="38">
        <f t="shared" si="268"/>
        <v>1</v>
      </c>
      <c r="E2823" s="39">
        <f t="shared" si="269"/>
        <v>0</v>
      </c>
      <c r="M2823" s="8" t="str">
        <f>VLOOKUP(MONTH($J2823),Lookup!$A$2:$B$13,2,0)&amp;" "&amp;YEAR($J2823)</f>
        <v>Jan 1900</v>
      </c>
      <c r="N2823" s="34" t="str">
        <f t="shared" si="264"/>
        <v>1/1/9999</v>
      </c>
      <c r="O2823" s="8" t="str">
        <f>IF(ISERROR(VLOOKUP($I2823,Lookup!$H$2:$I$11,2,0)),"",VLOOKUP($I2823,Lookup!$H$2:$I$11,2,0))</f>
        <v/>
      </c>
      <c r="P2823" s="8">
        <f>COUNTIF(J$4:J2823,J2823)</f>
        <v>0</v>
      </c>
      <c r="Q2823" s="8">
        <f>COUNTIF(K$4:K2823,K2823)</f>
        <v>1</v>
      </c>
    </row>
    <row r="2824" spans="1:17" x14ac:dyDescent="0.25">
      <c r="A2824" s="35">
        <f t="shared" si="265"/>
        <v>0</v>
      </c>
      <c r="B2824" s="8">
        <f t="shared" si="266"/>
        <v>0</v>
      </c>
      <c r="C2824" s="8">
        <f t="shared" si="267"/>
        <v>0</v>
      </c>
      <c r="D2824" s="38">
        <f t="shared" si="268"/>
        <v>1</v>
      </c>
      <c r="E2824" s="39">
        <f t="shared" si="269"/>
        <v>0</v>
      </c>
      <c r="M2824" s="8" t="str">
        <f>VLOOKUP(MONTH($J2824),Lookup!$A$2:$B$13,2,0)&amp;" "&amp;YEAR($J2824)</f>
        <v>Jan 1900</v>
      </c>
      <c r="N2824" s="34" t="str">
        <f t="shared" si="264"/>
        <v>1/1/9999</v>
      </c>
      <c r="O2824" s="8" t="str">
        <f>IF(ISERROR(VLOOKUP($I2824,Lookup!$H$2:$I$11,2,0)),"",VLOOKUP($I2824,Lookup!$H$2:$I$11,2,0))</f>
        <v/>
      </c>
      <c r="P2824" s="8">
        <f>COUNTIF(J$4:J2824,J2824)</f>
        <v>0</v>
      </c>
      <c r="Q2824" s="8">
        <f>COUNTIF(K$4:K2824,K2824)</f>
        <v>1</v>
      </c>
    </row>
    <row r="2825" spans="1:17" x14ac:dyDescent="0.25">
      <c r="A2825" s="35">
        <f t="shared" si="265"/>
        <v>0</v>
      </c>
      <c r="B2825" s="8">
        <f t="shared" si="266"/>
        <v>0</v>
      </c>
      <c r="C2825" s="8">
        <f t="shared" si="267"/>
        <v>0</v>
      </c>
      <c r="D2825" s="38">
        <f t="shared" si="268"/>
        <v>1</v>
      </c>
      <c r="E2825" s="39">
        <f t="shared" si="269"/>
        <v>0</v>
      </c>
      <c r="M2825" s="8" t="str">
        <f>VLOOKUP(MONTH($J2825),Lookup!$A$2:$B$13,2,0)&amp;" "&amp;YEAR($J2825)</f>
        <v>Jan 1900</v>
      </c>
      <c r="N2825" s="34" t="str">
        <f t="shared" si="264"/>
        <v>1/1/9999</v>
      </c>
      <c r="O2825" s="8" t="str">
        <f>IF(ISERROR(VLOOKUP($I2825,Lookup!$H$2:$I$11,2,0)),"",VLOOKUP($I2825,Lookup!$H$2:$I$11,2,0))</f>
        <v/>
      </c>
      <c r="P2825" s="8">
        <f>COUNTIF(J$4:J2825,J2825)</f>
        <v>0</v>
      </c>
      <c r="Q2825" s="8">
        <f>COUNTIF(K$4:K2825,K2825)</f>
        <v>1</v>
      </c>
    </row>
    <row r="2826" spans="1:17" x14ac:dyDescent="0.25">
      <c r="A2826" s="35">
        <f t="shared" si="265"/>
        <v>0</v>
      </c>
      <c r="B2826" s="8">
        <f t="shared" si="266"/>
        <v>0</v>
      </c>
      <c r="C2826" s="8">
        <f t="shared" si="267"/>
        <v>0</v>
      </c>
      <c r="D2826" s="38">
        <f t="shared" si="268"/>
        <v>1</v>
      </c>
      <c r="E2826" s="39">
        <f t="shared" si="269"/>
        <v>0</v>
      </c>
      <c r="M2826" s="8" t="str">
        <f>VLOOKUP(MONTH($J2826),Lookup!$A$2:$B$13,2,0)&amp;" "&amp;YEAR($J2826)</f>
        <v>Jan 1900</v>
      </c>
      <c r="N2826" s="34" t="str">
        <f t="shared" si="264"/>
        <v>1/1/9999</v>
      </c>
      <c r="O2826" s="8" t="str">
        <f>IF(ISERROR(VLOOKUP($I2826,Lookup!$H$2:$I$11,2,0)),"",VLOOKUP($I2826,Lookup!$H$2:$I$11,2,0))</f>
        <v/>
      </c>
      <c r="P2826" s="8">
        <f>COUNTIF(J$4:J2826,J2826)</f>
        <v>0</v>
      </c>
      <c r="Q2826" s="8">
        <f>COUNTIF(K$4:K2826,K2826)</f>
        <v>1</v>
      </c>
    </row>
    <row r="2827" spans="1:17" x14ac:dyDescent="0.25">
      <c r="A2827" s="35">
        <f t="shared" si="265"/>
        <v>0</v>
      </c>
      <c r="B2827" s="8">
        <f t="shared" si="266"/>
        <v>0</v>
      </c>
      <c r="C2827" s="8">
        <f t="shared" si="267"/>
        <v>0</v>
      </c>
      <c r="D2827" s="38">
        <f t="shared" si="268"/>
        <v>1</v>
      </c>
      <c r="E2827" s="39">
        <f t="shared" si="269"/>
        <v>0</v>
      </c>
      <c r="M2827" s="8" t="str">
        <f>VLOOKUP(MONTH($J2827),Lookup!$A$2:$B$13,2,0)&amp;" "&amp;YEAR($J2827)</f>
        <v>Jan 1900</v>
      </c>
      <c r="N2827" s="34" t="str">
        <f t="shared" si="264"/>
        <v>1/1/9999</v>
      </c>
      <c r="O2827" s="8" t="str">
        <f>IF(ISERROR(VLOOKUP($I2827,Lookup!$H$2:$I$11,2,0)),"",VLOOKUP($I2827,Lookup!$H$2:$I$11,2,0))</f>
        <v/>
      </c>
      <c r="P2827" s="8">
        <f>COUNTIF(J$4:J2827,J2827)</f>
        <v>0</v>
      </c>
      <c r="Q2827" s="8">
        <f>COUNTIF(K$4:K2827,K2827)</f>
        <v>1</v>
      </c>
    </row>
    <row r="2828" spans="1:17" x14ac:dyDescent="0.25">
      <c r="A2828" s="35">
        <f t="shared" si="265"/>
        <v>0</v>
      </c>
      <c r="B2828" s="8">
        <f t="shared" si="266"/>
        <v>0</v>
      </c>
      <c r="C2828" s="8">
        <f t="shared" si="267"/>
        <v>0</v>
      </c>
      <c r="D2828" s="38">
        <f t="shared" si="268"/>
        <v>1</v>
      </c>
      <c r="E2828" s="39">
        <f t="shared" si="269"/>
        <v>0</v>
      </c>
      <c r="M2828" s="8" t="str">
        <f>VLOOKUP(MONTH($J2828),Lookup!$A$2:$B$13,2,0)&amp;" "&amp;YEAR($J2828)</f>
        <v>Jan 1900</v>
      </c>
      <c r="N2828" s="34" t="str">
        <f t="shared" si="264"/>
        <v>1/1/9999</v>
      </c>
      <c r="O2828" s="8" t="str">
        <f>IF(ISERROR(VLOOKUP($I2828,Lookup!$H$2:$I$11,2,0)),"",VLOOKUP($I2828,Lookup!$H$2:$I$11,2,0))</f>
        <v/>
      </c>
      <c r="P2828" s="8">
        <f>COUNTIF(J$4:J2828,J2828)</f>
        <v>0</v>
      </c>
      <c r="Q2828" s="8">
        <f>COUNTIF(K$4:K2828,K2828)</f>
        <v>1</v>
      </c>
    </row>
    <row r="2829" spans="1:17" x14ac:dyDescent="0.25">
      <c r="A2829" s="35">
        <f t="shared" si="265"/>
        <v>0</v>
      </c>
      <c r="B2829" s="8">
        <f t="shared" si="266"/>
        <v>0</v>
      </c>
      <c r="C2829" s="8">
        <f t="shared" si="267"/>
        <v>0</v>
      </c>
      <c r="D2829" s="38">
        <f t="shared" si="268"/>
        <v>1</v>
      </c>
      <c r="E2829" s="39">
        <f t="shared" si="269"/>
        <v>0</v>
      </c>
      <c r="M2829" s="8" t="str">
        <f>VLOOKUP(MONTH($J2829),Lookup!$A$2:$B$13,2,0)&amp;" "&amp;YEAR($J2829)</f>
        <v>Jan 1900</v>
      </c>
      <c r="N2829" s="34" t="str">
        <f t="shared" si="264"/>
        <v>1/1/9999</v>
      </c>
      <c r="O2829" s="8" t="str">
        <f>IF(ISERROR(VLOOKUP($I2829,Lookup!$H$2:$I$11,2,0)),"",VLOOKUP($I2829,Lookup!$H$2:$I$11,2,0))</f>
        <v/>
      </c>
      <c r="P2829" s="8">
        <f>COUNTIF(J$4:J2829,J2829)</f>
        <v>0</v>
      </c>
      <c r="Q2829" s="8">
        <f>COUNTIF(K$4:K2829,K2829)</f>
        <v>1</v>
      </c>
    </row>
    <row r="2830" spans="1:17" x14ac:dyDescent="0.25">
      <c r="A2830" s="35">
        <f t="shared" si="265"/>
        <v>0</v>
      </c>
      <c r="B2830" s="8">
        <f t="shared" si="266"/>
        <v>0</v>
      </c>
      <c r="C2830" s="8">
        <f t="shared" si="267"/>
        <v>0</v>
      </c>
      <c r="D2830" s="38">
        <f t="shared" si="268"/>
        <v>1</v>
      </c>
      <c r="E2830" s="39">
        <f t="shared" si="269"/>
        <v>0</v>
      </c>
      <c r="M2830" s="8" t="str">
        <f>VLOOKUP(MONTH($J2830),Lookup!$A$2:$B$13,2,0)&amp;" "&amp;YEAR($J2830)</f>
        <v>Jan 1900</v>
      </c>
      <c r="N2830" s="34" t="str">
        <f t="shared" si="264"/>
        <v>1/1/9999</v>
      </c>
      <c r="O2830" s="8" t="str">
        <f>IF(ISERROR(VLOOKUP($I2830,Lookup!$H$2:$I$11,2,0)),"",VLOOKUP($I2830,Lookup!$H$2:$I$11,2,0))</f>
        <v/>
      </c>
      <c r="P2830" s="8">
        <f>COUNTIF(J$4:J2830,J2830)</f>
        <v>0</v>
      </c>
      <c r="Q2830" s="8">
        <f>COUNTIF(K$4:K2830,K2830)</f>
        <v>1</v>
      </c>
    </row>
    <row r="2831" spans="1:17" x14ac:dyDescent="0.25">
      <c r="A2831" s="35">
        <f t="shared" si="265"/>
        <v>0</v>
      </c>
      <c r="B2831" s="8">
        <f t="shared" si="266"/>
        <v>0</v>
      </c>
      <c r="C2831" s="8">
        <f t="shared" si="267"/>
        <v>0</v>
      </c>
      <c r="D2831" s="38">
        <f t="shared" si="268"/>
        <v>1</v>
      </c>
      <c r="E2831" s="39">
        <f t="shared" si="269"/>
        <v>0</v>
      </c>
      <c r="M2831" s="8" t="str">
        <f>VLOOKUP(MONTH($J2831),Lookup!$A$2:$B$13,2,0)&amp;" "&amp;YEAR($J2831)</f>
        <v>Jan 1900</v>
      </c>
      <c r="N2831" s="34" t="str">
        <f t="shared" si="264"/>
        <v>1/1/9999</v>
      </c>
      <c r="O2831" s="8" t="str">
        <f>IF(ISERROR(VLOOKUP($I2831,Lookup!$H$2:$I$11,2,0)),"",VLOOKUP($I2831,Lookup!$H$2:$I$11,2,0))</f>
        <v/>
      </c>
      <c r="P2831" s="8">
        <f>COUNTIF(J$4:J2831,J2831)</f>
        <v>0</v>
      </c>
      <c r="Q2831" s="8">
        <f>COUNTIF(K$4:K2831,K2831)</f>
        <v>1</v>
      </c>
    </row>
    <row r="2832" spans="1:17" x14ac:dyDescent="0.25">
      <c r="A2832" s="35">
        <f t="shared" si="265"/>
        <v>0</v>
      </c>
      <c r="B2832" s="8">
        <f t="shared" si="266"/>
        <v>0</v>
      </c>
      <c r="C2832" s="8">
        <f t="shared" si="267"/>
        <v>0</v>
      </c>
      <c r="D2832" s="38">
        <f t="shared" si="268"/>
        <v>1</v>
      </c>
      <c r="E2832" s="39">
        <f t="shared" si="269"/>
        <v>0</v>
      </c>
      <c r="M2832" s="8" t="str">
        <f>VLOOKUP(MONTH($J2832),Lookup!$A$2:$B$13,2,0)&amp;" "&amp;YEAR($J2832)</f>
        <v>Jan 1900</v>
      </c>
      <c r="N2832" s="34" t="str">
        <f t="shared" si="264"/>
        <v>1/1/9999</v>
      </c>
      <c r="O2832" s="8" t="str">
        <f>IF(ISERROR(VLOOKUP($I2832,Lookup!$H$2:$I$11,2,0)),"",VLOOKUP($I2832,Lookup!$H$2:$I$11,2,0))</f>
        <v/>
      </c>
      <c r="P2832" s="8">
        <f>COUNTIF(J$4:J2832,J2832)</f>
        <v>0</v>
      </c>
      <c r="Q2832" s="8">
        <f>COUNTIF(K$4:K2832,K2832)</f>
        <v>1</v>
      </c>
    </row>
    <row r="2833" spans="1:17" x14ac:dyDescent="0.25">
      <c r="A2833" s="35">
        <f t="shared" si="265"/>
        <v>0</v>
      </c>
      <c r="B2833" s="8">
        <f t="shared" si="266"/>
        <v>0</v>
      </c>
      <c r="C2833" s="8">
        <f t="shared" si="267"/>
        <v>0</v>
      </c>
      <c r="D2833" s="38">
        <f t="shared" si="268"/>
        <v>1</v>
      </c>
      <c r="E2833" s="39">
        <f t="shared" si="269"/>
        <v>0</v>
      </c>
      <c r="M2833" s="8" t="str">
        <f>VLOOKUP(MONTH($J2833),Lookup!$A$2:$B$13,2,0)&amp;" "&amp;YEAR($J2833)</f>
        <v>Jan 1900</v>
      </c>
      <c r="N2833" s="34" t="str">
        <f t="shared" si="264"/>
        <v>1/1/9999</v>
      </c>
      <c r="O2833" s="8" t="str">
        <f>IF(ISERROR(VLOOKUP($I2833,Lookup!$H$2:$I$11,2,0)),"",VLOOKUP($I2833,Lookup!$H$2:$I$11,2,0))</f>
        <v/>
      </c>
      <c r="P2833" s="8">
        <f>COUNTIF(J$4:J2833,J2833)</f>
        <v>0</v>
      </c>
      <c r="Q2833" s="8">
        <f>COUNTIF(K$4:K2833,K2833)</f>
        <v>1</v>
      </c>
    </row>
    <row r="2834" spans="1:17" x14ac:dyDescent="0.25">
      <c r="A2834" s="35">
        <f t="shared" si="265"/>
        <v>0</v>
      </c>
      <c r="B2834" s="8">
        <f t="shared" si="266"/>
        <v>0</v>
      </c>
      <c r="C2834" s="8">
        <f t="shared" si="267"/>
        <v>0</v>
      </c>
      <c r="D2834" s="38">
        <f t="shared" si="268"/>
        <v>1</v>
      </c>
      <c r="E2834" s="39">
        <f t="shared" si="269"/>
        <v>0</v>
      </c>
      <c r="M2834" s="8" t="str">
        <f>VLOOKUP(MONTH($J2834),Lookup!$A$2:$B$13,2,0)&amp;" "&amp;YEAR($J2834)</f>
        <v>Jan 1900</v>
      </c>
      <c r="N2834" s="34" t="str">
        <f t="shared" si="264"/>
        <v>1/1/9999</v>
      </c>
      <c r="O2834" s="8" t="str">
        <f>IF(ISERROR(VLOOKUP($I2834,Lookup!$H$2:$I$11,2,0)),"",VLOOKUP($I2834,Lookup!$H$2:$I$11,2,0))</f>
        <v/>
      </c>
      <c r="P2834" s="8">
        <f>COUNTIF(J$4:J2834,J2834)</f>
        <v>0</v>
      </c>
      <c r="Q2834" s="8">
        <f>COUNTIF(K$4:K2834,K2834)</f>
        <v>1</v>
      </c>
    </row>
    <row r="2835" spans="1:17" x14ac:dyDescent="0.25">
      <c r="A2835" s="35">
        <f t="shared" si="265"/>
        <v>0</v>
      </c>
      <c r="B2835" s="8">
        <f t="shared" si="266"/>
        <v>0</v>
      </c>
      <c r="C2835" s="8">
        <f t="shared" si="267"/>
        <v>0</v>
      </c>
      <c r="D2835" s="38">
        <f t="shared" si="268"/>
        <v>1</v>
      </c>
      <c r="E2835" s="39">
        <f t="shared" si="269"/>
        <v>0</v>
      </c>
      <c r="M2835" s="8" t="str">
        <f>VLOOKUP(MONTH($J2835),Lookup!$A$2:$B$13,2,0)&amp;" "&amp;YEAR($J2835)</f>
        <v>Jan 1900</v>
      </c>
      <c r="N2835" s="34" t="str">
        <f t="shared" si="264"/>
        <v>1/1/9999</v>
      </c>
      <c r="O2835" s="8" t="str">
        <f>IF(ISERROR(VLOOKUP($I2835,Lookup!$H$2:$I$11,2,0)),"",VLOOKUP($I2835,Lookup!$H$2:$I$11,2,0))</f>
        <v/>
      </c>
      <c r="P2835" s="8">
        <f>COUNTIF(J$4:J2835,J2835)</f>
        <v>0</v>
      </c>
      <c r="Q2835" s="8">
        <f>COUNTIF(K$4:K2835,K2835)</f>
        <v>1</v>
      </c>
    </row>
    <row r="2836" spans="1:17" x14ac:dyDescent="0.25">
      <c r="A2836" s="35">
        <f t="shared" si="265"/>
        <v>0</v>
      </c>
      <c r="B2836" s="8">
        <f t="shared" si="266"/>
        <v>0</v>
      </c>
      <c r="C2836" s="8">
        <f t="shared" si="267"/>
        <v>0</v>
      </c>
      <c r="D2836" s="38">
        <f t="shared" si="268"/>
        <v>1</v>
      </c>
      <c r="E2836" s="39">
        <f t="shared" si="269"/>
        <v>0</v>
      </c>
      <c r="M2836" s="8" t="str">
        <f>VLOOKUP(MONTH($J2836),Lookup!$A$2:$B$13,2,0)&amp;" "&amp;YEAR($J2836)</f>
        <v>Jan 1900</v>
      </c>
      <c r="N2836" s="34" t="str">
        <f t="shared" si="264"/>
        <v>1/1/9999</v>
      </c>
      <c r="O2836" s="8" t="str">
        <f>IF(ISERROR(VLOOKUP($I2836,Lookup!$H$2:$I$11,2,0)),"",VLOOKUP($I2836,Lookup!$H$2:$I$11,2,0))</f>
        <v/>
      </c>
      <c r="P2836" s="8">
        <f>COUNTIF(J$4:J2836,J2836)</f>
        <v>0</v>
      </c>
      <c r="Q2836" s="8">
        <f>COUNTIF(K$4:K2836,K2836)</f>
        <v>1</v>
      </c>
    </row>
    <row r="2837" spans="1:17" x14ac:dyDescent="0.25">
      <c r="A2837" s="35">
        <f t="shared" si="265"/>
        <v>0</v>
      </c>
      <c r="B2837" s="8">
        <f t="shared" si="266"/>
        <v>0</v>
      </c>
      <c r="C2837" s="8">
        <f t="shared" si="267"/>
        <v>0</v>
      </c>
      <c r="D2837" s="38">
        <f t="shared" si="268"/>
        <v>1</v>
      </c>
      <c r="E2837" s="39">
        <f t="shared" si="269"/>
        <v>0</v>
      </c>
      <c r="M2837" s="8" t="str">
        <f>VLOOKUP(MONTH($J2837),Lookup!$A$2:$B$13,2,0)&amp;" "&amp;YEAR($J2837)</f>
        <v>Jan 1900</v>
      </c>
      <c r="N2837" s="34" t="str">
        <f t="shared" si="264"/>
        <v>1/1/9999</v>
      </c>
      <c r="O2837" s="8" t="str">
        <f>IF(ISERROR(VLOOKUP($I2837,Lookup!$H$2:$I$11,2,0)),"",VLOOKUP($I2837,Lookup!$H$2:$I$11,2,0))</f>
        <v/>
      </c>
      <c r="P2837" s="8">
        <f>COUNTIF(J$4:J2837,J2837)</f>
        <v>0</v>
      </c>
      <c r="Q2837" s="8">
        <f>COUNTIF(K$4:K2837,K2837)</f>
        <v>1</v>
      </c>
    </row>
    <row r="2838" spans="1:17" x14ac:dyDescent="0.25">
      <c r="A2838" s="35">
        <f t="shared" si="265"/>
        <v>0</v>
      </c>
      <c r="B2838" s="8">
        <f t="shared" si="266"/>
        <v>0</v>
      </c>
      <c r="C2838" s="8">
        <f t="shared" si="267"/>
        <v>0</v>
      </c>
      <c r="D2838" s="38">
        <f t="shared" si="268"/>
        <v>1</v>
      </c>
      <c r="E2838" s="39">
        <f t="shared" si="269"/>
        <v>0</v>
      </c>
      <c r="M2838" s="8" t="str">
        <f>VLOOKUP(MONTH($J2838),Lookup!$A$2:$B$13,2,0)&amp;" "&amp;YEAR($J2838)</f>
        <v>Jan 1900</v>
      </c>
      <c r="N2838" s="34" t="str">
        <f t="shared" si="264"/>
        <v>1/1/9999</v>
      </c>
      <c r="O2838" s="8" t="str">
        <f>IF(ISERROR(VLOOKUP($I2838,Lookup!$H$2:$I$11,2,0)),"",VLOOKUP($I2838,Lookup!$H$2:$I$11,2,0))</f>
        <v/>
      </c>
      <c r="P2838" s="8">
        <f>COUNTIF(J$4:J2838,J2838)</f>
        <v>0</v>
      </c>
      <c r="Q2838" s="8">
        <f>COUNTIF(K$4:K2838,K2838)</f>
        <v>1</v>
      </c>
    </row>
    <row r="2839" spans="1:17" x14ac:dyDescent="0.25">
      <c r="A2839" s="35">
        <f t="shared" si="265"/>
        <v>0</v>
      </c>
      <c r="B2839" s="8">
        <f t="shared" si="266"/>
        <v>0</v>
      </c>
      <c r="C2839" s="8">
        <f t="shared" si="267"/>
        <v>0</v>
      </c>
      <c r="D2839" s="38">
        <f t="shared" si="268"/>
        <v>1</v>
      </c>
      <c r="E2839" s="39">
        <f t="shared" si="269"/>
        <v>0</v>
      </c>
      <c r="M2839" s="8" t="str">
        <f>VLOOKUP(MONTH($J2839),Lookup!$A$2:$B$13,2,0)&amp;" "&amp;YEAR($J2839)</f>
        <v>Jan 1900</v>
      </c>
      <c r="N2839" s="34" t="str">
        <f t="shared" si="264"/>
        <v>1/1/9999</v>
      </c>
      <c r="O2839" s="8" t="str">
        <f>IF(ISERROR(VLOOKUP($I2839,Lookup!$H$2:$I$11,2,0)),"",VLOOKUP($I2839,Lookup!$H$2:$I$11,2,0))</f>
        <v/>
      </c>
      <c r="P2839" s="8">
        <f>COUNTIF(J$4:J2839,J2839)</f>
        <v>0</v>
      </c>
      <c r="Q2839" s="8">
        <f>COUNTIF(K$4:K2839,K2839)</f>
        <v>1</v>
      </c>
    </row>
    <row r="2840" spans="1:17" x14ac:dyDescent="0.25">
      <c r="A2840" s="35">
        <f t="shared" si="265"/>
        <v>0</v>
      </c>
      <c r="B2840" s="8">
        <f t="shared" si="266"/>
        <v>0</v>
      </c>
      <c r="C2840" s="8">
        <f t="shared" si="267"/>
        <v>0</v>
      </c>
      <c r="D2840" s="38">
        <f t="shared" si="268"/>
        <v>1</v>
      </c>
      <c r="E2840" s="39">
        <f t="shared" si="269"/>
        <v>0</v>
      </c>
      <c r="M2840" s="8" t="str">
        <f>VLOOKUP(MONTH($J2840),Lookup!$A$2:$B$13,2,0)&amp;" "&amp;YEAR($J2840)</f>
        <v>Jan 1900</v>
      </c>
      <c r="N2840" s="34" t="str">
        <f t="shared" si="264"/>
        <v>1/1/9999</v>
      </c>
      <c r="O2840" s="8" t="str">
        <f>IF(ISERROR(VLOOKUP($I2840,Lookup!$H$2:$I$11,2,0)),"",VLOOKUP($I2840,Lookup!$H$2:$I$11,2,0))</f>
        <v/>
      </c>
      <c r="P2840" s="8">
        <f>COUNTIF(J$4:J2840,J2840)</f>
        <v>0</v>
      </c>
      <c r="Q2840" s="8">
        <f>COUNTIF(K$4:K2840,K2840)</f>
        <v>1</v>
      </c>
    </row>
    <row r="2841" spans="1:17" x14ac:dyDescent="0.25">
      <c r="A2841" s="35">
        <f t="shared" si="265"/>
        <v>0</v>
      </c>
      <c r="B2841" s="8">
        <f t="shared" si="266"/>
        <v>0</v>
      </c>
      <c r="C2841" s="8">
        <f t="shared" si="267"/>
        <v>0</v>
      </c>
      <c r="D2841" s="38">
        <f t="shared" si="268"/>
        <v>1</v>
      </c>
      <c r="E2841" s="39">
        <f t="shared" si="269"/>
        <v>0</v>
      </c>
      <c r="M2841" s="8" t="str">
        <f>VLOOKUP(MONTH($J2841),Lookup!$A$2:$B$13,2,0)&amp;" "&amp;YEAR($J2841)</f>
        <v>Jan 1900</v>
      </c>
      <c r="N2841" s="34" t="str">
        <f t="shared" si="264"/>
        <v>1/1/9999</v>
      </c>
      <c r="O2841" s="8" t="str">
        <f>IF(ISERROR(VLOOKUP($I2841,Lookup!$H$2:$I$11,2,0)),"",VLOOKUP($I2841,Lookup!$H$2:$I$11,2,0))</f>
        <v/>
      </c>
      <c r="P2841" s="8">
        <f>COUNTIF(J$4:J2841,J2841)</f>
        <v>0</v>
      </c>
      <c r="Q2841" s="8">
        <f>COUNTIF(K$4:K2841,K2841)</f>
        <v>1</v>
      </c>
    </row>
    <row r="2842" spans="1:17" x14ac:dyDescent="0.25">
      <c r="A2842" s="35">
        <f t="shared" si="265"/>
        <v>0</v>
      </c>
      <c r="B2842" s="8">
        <f t="shared" si="266"/>
        <v>0</v>
      </c>
      <c r="C2842" s="8">
        <f t="shared" si="267"/>
        <v>0</v>
      </c>
      <c r="D2842" s="38">
        <f t="shared" si="268"/>
        <v>1</v>
      </c>
      <c r="E2842" s="39">
        <f t="shared" si="269"/>
        <v>0</v>
      </c>
      <c r="M2842" s="8" t="str">
        <f>VLOOKUP(MONTH($J2842),Lookup!$A$2:$B$13,2,0)&amp;" "&amp;YEAR($J2842)</f>
        <v>Jan 1900</v>
      </c>
      <c r="N2842" s="34" t="str">
        <f t="shared" si="264"/>
        <v>1/1/9999</v>
      </c>
      <c r="O2842" s="8" t="str">
        <f>IF(ISERROR(VLOOKUP($I2842,Lookup!$H$2:$I$11,2,0)),"",VLOOKUP($I2842,Lookup!$H$2:$I$11,2,0))</f>
        <v/>
      </c>
      <c r="P2842" s="8">
        <f>COUNTIF(J$4:J2842,J2842)</f>
        <v>0</v>
      </c>
      <c r="Q2842" s="8">
        <f>COUNTIF(K$4:K2842,K2842)</f>
        <v>1</v>
      </c>
    </row>
    <row r="2843" spans="1:17" x14ac:dyDescent="0.25">
      <c r="A2843" s="35">
        <f t="shared" si="265"/>
        <v>0</v>
      </c>
      <c r="B2843" s="8">
        <f t="shared" si="266"/>
        <v>0</v>
      </c>
      <c r="C2843" s="8">
        <f t="shared" si="267"/>
        <v>0</v>
      </c>
      <c r="D2843" s="38">
        <f t="shared" si="268"/>
        <v>1</v>
      </c>
      <c r="E2843" s="39">
        <f t="shared" si="269"/>
        <v>0</v>
      </c>
      <c r="M2843" s="8" t="str">
        <f>VLOOKUP(MONTH($J2843),Lookup!$A$2:$B$13,2,0)&amp;" "&amp;YEAR($J2843)</f>
        <v>Jan 1900</v>
      </c>
      <c r="N2843" s="34" t="str">
        <f t="shared" si="264"/>
        <v>1/1/9999</v>
      </c>
      <c r="O2843" s="8" t="str">
        <f>IF(ISERROR(VLOOKUP($I2843,Lookup!$H$2:$I$11,2,0)),"",VLOOKUP($I2843,Lookup!$H$2:$I$11,2,0))</f>
        <v/>
      </c>
      <c r="P2843" s="8">
        <f>COUNTIF(J$4:J2843,J2843)</f>
        <v>0</v>
      </c>
      <c r="Q2843" s="8">
        <f>COUNTIF(K$4:K2843,K2843)</f>
        <v>1</v>
      </c>
    </row>
    <row r="2844" spans="1:17" x14ac:dyDescent="0.25">
      <c r="A2844" s="35">
        <f t="shared" si="265"/>
        <v>0</v>
      </c>
      <c r="B2844" s="8">
        <f t="shared" si="266"/>
        <v>0</v>
      </c>
      <c r="C2844" s="8">
        <f t="shared" si="267"/>
        <v>0</v>
      </c>
      <c r="D2844" s="38">
        <f t="shared" si="268"/>
        <v>1</v>
      </c>
      <c r="E2844" s="39">
        <f t="shared" si="269"/>
        <v>0</v>
      </c>
      <c r="M2844" s="8" t="str">
        <f>VLOOKUP(MONTH($J2844),Lookup!$A$2:$B$13,2,0)&amp;" "&amp;YEAR($J2844)</f>
        <v>Jan 1900</v>
      </c>
      <c r="N2844" s="34" t="str">
        <f t="shared" si="264"/>
        <v>1/1/9999</v>
      </c>
      <c r="O2844" s="8" t="str">
        <f>IF(ISERROR(VLOOKUP($I2844,Lookup!$H$2:$I$11,2,0)),"",VLOOKUP($I2844,Lookup!$H$2:$I$11,2,0))</f>
        <v/>
      </c>
      <c r="P2844" s="8">
        <f>COUNTIF(J$4:J2844,J2844)</f>
        <v>0</v>
      </c>
      <c r="Q2844" s="8">
        <f>COUNTIF(K$4:K2844,K2844)</f>
        <v>1</v>
      </c>
    </row>
    <row r="2845" spans="1:17" x14ac:dyDescent="0.25">
      <c r="A2845" s="35">
        <f t="shared" si="265"/>
        <v>0</v>
      </c>
      <c r="B2845" s="8">
        <f t="shared" si="266"/>
        <v>0</v>
      </c>
      <c r="C2845" s="8">
        <f t="shared" si="267"/>
        <v>0</v>
      </c>
      <c r="D2845" s="38">
        <f t="shared" si="268"/>
        <v>1</v>
      </c>
      <c r="E2845" s="39">
        <f t="shared" si="269"/>
        <v>0</v>
      </c>
      <c r="M2845" s="8" t="str">
        <f>VLOOKUP(MONTH($J2845),Lookup!$A$2:$B$13,2,0)&amp;" "&amp;YEAR($J2845)</f>
        <v>Jan 1900</v>
      </c>
      <c r="N2845" s="34" t="str">
        <f t="shared" si="264"/>
        <v>1/1/9999</v>
      </c>
      <c r="O2845" s="8" t="str">
        <f>IF(ISERROR(VLOOKUP($I2845,Lookup!$H$2:$I$11,2,0)),"",VLOOKUP($I2845,Lookup!$H$2:$I$11,2,0))</f>
        <v/>
      </c>
      <c r="P2845" s="8">
        <f>COUNTIF(J$4:J2845,J2845)</f>
        <v>0</v>
      </c>
      <c r="Q2845" s="8">
        <f>COUNTIF(K$4:K2845,K2845)</f>
        <v>1</v>
      </c>
    </row>
    <row r="2846" spans="1:17" x14ac:dyDescent="0.25">
      <c r="A2846" s="35">
        <f t="shared" si="265"/>
        <v>0</v>
      </c>
      <c r="B2846" s="8">
        <f t="shared" si="266"/>
        <v>0</v>
      </c>
      <c r="C2846" s="8">
        <f t="shared" si="267"/>
        <v>0</v>
      </c>
      <c r="D2846" s="38">
        <f t="shared" si="268"/>
        <v>1</v>
      </c>
      <c r="E2846" s="39">
        <f t="shared" si="269"/>
        <v>0</v>
      </c>
      <c r="M2846" s="8" t="str">
        <f>VLOOKUP(MONTH($J2846),Lookup!$A$2:$B$13,2,0)&amp;" "&amp;YEAR($J2846)</f>
        <v>Jan 1900</v>
      </c>
      <c r="N2846" s="34" t="str">
        <f t="shared" si="264"/>
        <v>1/1/9999</v>
      </c>
      <c r="O2846" s="8" t="str">
        <f>IF(ISERROR(VLOOKUP($I2846,Lookup!$H$2:$I$11,2,0)),"",VLOOKUP($I2846,Lookup!$H$2:$I$11,2,0))</f>
        <v/>
      </c>
      <c r="P2846" s="8">
        <f>COUNTIF(J$4:J2846,J2846)</f>
        <v>0</v>
      </c>
      <c r="Q2846" s="8">
        <f>COUNTIF(K$4:K2846,K2846)</f>
        <v>1</v>
      </c>
    </row>
    <row r="2847" spans="1:17" x14ac:dyDescent="0.25">
      <c r="A2847" s="35">
        <f t="shared" si="265"/>
        <v>0</v>
      </c>
      <c r="B2847" s="8">
        <f t="shared" si="266"/>
        <v>0</v>
      </c>
      <c r="C2847" s="8">
        <f t="shared" si="267"/>
        <v>0</v>
      </c>
      <c r="D2847" s="38">
        <f t="shared" si="268"/>
        <v>1</v>
      </c>
      <c r="E2847" s="39">
        <f t="shared" si="269"/>
        <v>0</v>
      </c>
      <c r="M2847" s="8" t="str">
        <f>VLOOKUP(MONTH($J2847),Lookup!$A$2:$B$13,2,0)&amp;" "&amp;YEAR($J2847)</f>
        <v>Jan 1900</v>
      </c>
      <c r="N2847" s="34" t="str">
        <f t="shared" si="264"/>
        <v>1/1/9999</v>
      </c>
      <c r="O2847" s="8" t="str">
        <f>IF(ISERROR(VLOOKUP($I2847,Lookup!$H$2:$I$11,2,0)),"",VLOOKUP($I2847,Lookup!$H$2:$I$11,2,0))</f>
        <v/>
      </c>
      <c r="P2847" s="8">
        <f>COUNTIF(J$4:J2847,J2847)</f>
        <v>0</v>
      </c>
      <c r="Q2847" s="8">
        <f>COUNTIF(K$4:K2847,K2847)</f>
        <v>1</v>
      </c>
    </row>
    <row r="2848" spans="1:17" x14ac:dyDescent="0.25">
      <c r="A2848" s="35">
        <f t="shared" si="265"/>
        <v>0</v>
      </c>
      <c r="B2848" s="8">
        <f t="shared" si="266"/>
        <v>0</v>
      </c>
      <c r="C2848" s="8">
        <f t="shared" si="267"/>
        <v>0</v>
      </c>
      <c r="D2848" s="38">
        <f t="shared" si="268"/>
        <v>1</v>
      </c>
      <c r="E2848" s="39">
        <f t="shared" si="269"/>
        <v>0</v>
      </c>
      <c r="M2848" s="8" t="str">
        <f>VLOOKUP(MONTH($J2848),Lookup!$A$2:$B$13,2,0)&amp;" "&amp;YEAR($J2848)</f>
        <v>Jan 1900</v>
      </c>
      <c r="N2848" s="34" t="str">
        <f t="shared" si="264"/>
        <v>1/1/9999</v>
      </c>
      <c r="O2848" s="8" t="str">
        <f>IF(ISERROR(VLOOKUP($I2848,Lookup!$H$2:$I$11,2,0)),"",VLOOKUP($I2848,Lookup!$H$2:$I$11,2,0))</f>
        <v/>
      </c>
      <c r="P2848" s="8">
        <f>COUNTIF(J$4:J2848,J2848)</f>
        <v>0</v>
      </c>
      <c r="Q2848" s="8">
        <f>COUNTIF(K$4:K2848,K2848)</f>
        <v>1</v>
      </c>
    </row>
    <row r="2849" spans="1:17" x14ac:dyDescent="0.25">
      <c r="A2849" s="35">
        <f t="shared" si="265"/>
        <v>0</v>
      </c>
      <c r="B2849" s="8">
        <f t="shared" si="266"/>
        <v>0</v>
      </c>
      <c r="C2849" s="8">
        <f t="shared" si="267"/>
        <v>0</v>
      </c>
      <c r="D2849" s="38">
        <f t="shared" si="268"/>
        <v>1</v>
      </c>
      <c r="E2849" s="39">
        <f t="shared" si="269"/>
        <v>0</v>
      </c>
      <c r="M2849" s="8" t="str">
        <f>VLOOKUP(MONTH($J2849),Lookup!$A$2:$B$13,2,0)&amp;" "&amp;YEAR($J2849)</f>
        <v>Jan 1900</v>
      </c>
      <c r="N2849" s="34" t="str">
        <f t="shared" si="264"/>
        <v>1/1/9999</v>
      </c>
      <c r="O2849" s="8" t="str">
        <f>IF(ISERROR(VLOOKUP($I2849,Lookup!$H$2:$I$11,2,0)),"",VLOOKUP($I2849,Lookup!$H$2:$I$11,2,0))</f>
        <v/>
      </c>
      <c r="P2849" s="8">
        <f>COUNTIF(J$4:J2849,J2849)</f>
        <v>0</v>
      </c>
      <c r="Q2849" s="8">
        <f>COUNTIF(K$4:K2849,K2849)</f>
        <v>1</v>
      </c>
    </row>
    <row r="2850" spans="1:17" x14ac:dyDescent="0.25">
      <c r="A2850" s="35">
        <f t="shared" si="265"/>
        <v>0</v>
      </c>
      <c r="B2850" s="8">
        <f t="shared" si="266"/>
        <v>0</v>
      </c>
      <c r="C2850" s="8">
        <f t="shared" si="267"/>
        <v>0</v>
      </c>
      <c r="D2850" s="38">
        <f t="shared" si="268"/>
        <v>1</v>
      </c>
      <c r="E2850" s="39">
        <f t="shared" si="269"/>
        <v>0</v>
      </c>
      <c r="M2850" s="8" t="str">
        <f>VLOOKUP(MONTH($J2850),Lookup!$A$2:$B$13,2,0)&amp;" "&amp;YEAR($J2850)</f>
        <v>Jan 1900</v>
      </c>
      <c r="N2850" s="34" t="str">
        <f t="shared" si="264"/>
        <v>1/1/9999</v>
      </c>
      <c r="O2850" s="8" t="str">
        <f>IF(ISERROR(VLOOKUP($I2850,Lookup!$H$2:$I$11,2,0)),"",VLOOKUP($I2850,Lookup!$H$2:$I$11,2,0))</f>
        <v/>
      </c>
      <c r="P2850" s="8">
        <f>COUNTIF(J$4:J2850,J2850)</f>
        <v>0</v>
      </c>
      <c r="Q2850" s="8">
        <f>COUNTIF(K$4:K2850,K2850)</f>
        <v>1</v>
      </c>
    </row>
    <row r="2851" spans="1:17" x14ac:dyDescent="0.25">
      <c r="A2851" s="35">
        <f t="shared" si="265"/>
        <v>0</v>
      </c>
      <c r="B2851" s="8">
        <f t="shared" si="266"/>
        <v>0</v>
      </c>
      <c r="C2851" s="8">
        <f t="shared" si="267"/>
        <v>0</v>
      </c>
      <c r="D2851" s="38">
        <f t="shared" si="268"/>
        <v>1</v>
      </c>
      <c r="E2851" s="39">
        <f t="shared" si="269"/>
        <v>0</v>
      </c>
      <c r="M2851" s="8" t="str">
        <f>VLOOKUP(MONTH($J2851),Lookup!$A$2:$B$13,2,0)&amp;" "&amp;YEAR($J2851)</f>
        <v>Jan 1900</v>
      </c>
      <c r="N2851" s="34" t="str">
        <f t="shared" si="264"/>
        <v>1/1/9999</v>
      </c>
      <c r="O2851" s="8" t="str">
        <f>IF(ISERROR(VLOOKUP($I2851,Lookup!$H$2:$I$11,2,0)),"",VLOOKUP($I2851,Lookup!$H$2:$I$11,2,0))</f>
        <v/>
      </c>
      <c r="P2851" s="8">
        <f>COUNTIF(J$4:J2851,J2851)</f>
        <v>0</v>
      </c>
      <c r="Q2851" s="8">
        <f>COUNTIF(K$4:K2851,K2851)</f>
        <v>1</v>
      </c>
    </row>
    <row r="2852" spans="1:17" x14ac:dyDescent="0.25">
      <c r="A2852" s="35">
        <f t="shared" si="265"/>
        <v>0</v>
      </c>
      <c r="B2852" s="8">
        <f t="shared" si="266"/>
        <v>0</v>
      </c>
      <c r="C2852" s="8">
        <f t="shared" si="267"/>
        <v>0</v>
      </c>
      <c r="D2852" s="38">
        <f t="shared" si="268"/>
        <v>1</v>
      </c>
      <c r="E2852" s="39">
        <f t="shared" si="269"/>
        <v>0</v>
      </c>
      <c r="M2852" s="8" t="str">
        <f>VLOOKUP(MONTH($J2852),Lookup!$A$2:$B$13,2,0)&amp;" "&amp;YEAR($J2852)</f>
        <v>Jan 1900</v>
      </c>
      <c r="N2852" s="34" t="str">
        <f t="shared" si="264"/>
        <v>1/1/9999</v>
      </c>
      <c r="O2852" s="8" t="str">
        <f>IF(ISERROR(VLOOKUP($I2852,Lookup!$H$2:$I$11,2,0)),"",VLOOKUP($I2852,Lookup!$H$2:$I$11,2,0))</f>
        <v/>
      </c>
      <c r="P2852" s="8">
        <f>COUNTIF(J$4:J2852,J2852)</f>
        <v>0</v>
      </c>
      <c r="Q2852" s="8">
        <f>COUNTIF(K$4:K2852,K2852)</f>
        <v>1</v>
      </c>
    </row>
    <row r="2853" spans="1:17" x14ac:dyDescent="0.25">
      <c r="A2853" s="35">
        <f t="shared" si="265"/>
        <v>0</v>
      </c>
      <c r="B2853" s="8">
        <f t="shared" si="266"/>
        <v>0</v>
      </c>
      <c r="C2853" s="8">
        <f t="shared" si="267"/>
        <v>0</v>
      </c>
      <c r="D2853" s="38">
        <f t="shared" si="268"/>
        <v>1</v>
      </c>
      <c r="E2853" s="39">
        <f t="shared" si="269"/>
        <v>0</v>
      </c>
      <c r="M2853" s="8" t="str">
        <f>VLOOKUP(MONTH($J2853),Lookup!$A$2:$B$13,2,0)&amp;" "&amp;YEAR($J2853)</f>
        <v>Jan 1900</v>
      </c>
      <c r="N2853" s="34" t="str">
        <f t="shared" si="264"/>
        <v>1/1/9999</v>
      </c>
      <c r="O2853" s="8" t="str">
        <f>IF(ISERROR(VLOOKUP($I2853,Lookup!$H$2:$I$11,2,0)),"",VLOOKUP($I2853,Lookup!$H$2:$I$11,2,0))</f>
        <v/>
      </c>
      <c r="P2853" s="8">
        <f>COUNTIF(J$4:J2853,J2853)</f>
        <v>0</v>
      </c>
      <c r="Q2853" s="8">
        <f>COUNTIF(K$4:K2853,K2853)</f>
        <v>1</v>
      </c>
    </row>
    <row r="2854" spans="1:17" x14ac:dyDescent="0.25">
      <c r="A2854" s="35">
        <f t="shared" si="265"/>
        <v>0</v>
      </c>
      <c r="B2854" s="8">
        <f t="shared" si="266"/>
        <v>0</v>
      </c>
      <c r="C2854" s="8">
        <f t="shared" si="267"/>
        <v>0</v>
      </c>
      <c r="D2854" s="38">
        <f t="shared" si="268"/>
        <v>1</v>
      </c>
      <c r="E2854" s="39">
        <f t="shared" si="269"/>
        <v>0</v>
      </c>
      <c r="M2854" s="8" t="str">
        <f>VLOOKUP(MONTH($J2854),Lookup!$A$2:$B$13,2,0)&amp;" "&amp;YEAR($J2854)</f>
        <v>Jan 1900</v>
      </c>
      <c r="N2854" s="34" t="str">
        <f t="shared" si="264"/>
        <v>1/1/9999</v>
      </c>
      <c r="O2854" s="8" t="str">
        <f>IF(ISERROR(VLOOKUP($I2854,Lookup!$H$2:$I$11,2,0)),"",VLOOKUP($I2854,Lookup!$H$2:$I$11,2,0))</f>
        <v/>
      </c>
      <c r="P2854" s="8">
        <f>COUNTIF(J$4:J2854,J2854)</f>
        <v>0</v>
      </c>
      <c r="Q2854" s="8">
        <f>COUNTIF(K$4:K2854,K2854)</f>
        <v>1</v>
      </c>
    </row>
    <row r="2855" spans="1:17" x14ac:dyDescent="0.25">
      <c r="A2855" s="35">
        <f t="shared" si="265"/>
        <v>0</v>
      </c>
      <c r="B2855" s="8">
        <f t="shared" si="266"/>
        <v>0</v>
      </c>
      <c r="C2855" s="8">
        <f t="shared" si="267"/>
        <v>0</v>
      </c>
      <c r="D2855" s="38">
        <f t="shared" si="268"/>
        <v>1</v>
      </c>
      <c r="E2855" s="39">
        <f t="shared" si="269"/>
        <v>0</v>
      </c>
      <c r="M2855" s="8" t="str">
        <f>VLOOKUP(MONTH($J2855),Lookup!$A$2:$B$13,2,0)&amp;" "&amp;YEAR($J2855)</f>
        <v>Jan 1900</v>
      </c>
      <c r="N2855" s="34" t="str">
        <f t="shared" si="264"/>
        <v>1/1/9999</v>
      </c>
      <c r="O2855" s="8" t="str">
        <f>IF(ISERROR(VLOOKUP($I2855,Lookup!$H$2:$I$11,2,0)),"",VLOOKUP($I2855,Lookup!$H$2:$I$11,2,0))</f>
        <v/>
      </c>
      <c r="P2855" s="8">
        <f>COUNTIF(J$4:J2855,J2855)</f>
        <v>0</v>
      </c>
      <c r="Q2855" s="8">
        <f>COUNTIF(K$4:K2855,K2855)</f>
        <v>1</v>
      </c>
    </row>
    <row r="2856" spans="1:17" x14ac:dyDescent="0.25">
      <c r="A2856" s="35">
        <f t="shared" si="265"/>
        <v>0</v>
      </c>
      <c r="B2856" s="8">
        <f t="shared" si="266"/>
        <v>0</v>
      </c>
      <c r="C2856" s="8">
        <f t="shared" si="267"/>
        <v>0</v>
      </c>
      <c r="D2856" s="38">
        <f t="shared" si="268"/>
        <v>1</v>
      </c>
      <c r="E2856" s="39">
        <f t="shared" si="269"/>
        <v>0</v>
      </c>
      <c r="M2856" s="8" t="str">
        <f>VLOOKUP(MONTH($J2856),Lookup!$A$2:$B$13,2,0)&amp;" "&amp;YEAR($J2856)</f>
        <v>Jan 1900</v>
      </c>
      <c r="N2856" s="34" t="str">
        <f t="shared" si="264"/>
        <v>1/1/9999</v>
      </c>
      <c r="O2856" s="8" t="str">
        <f>IF(ISERROR(VLOOKUP($I2856,Lookup!$H$2:$I$11,2,0)),"",VLOOKUP($I2856,Lookup!$H$2:$I$11,2,0))</f>
        <v/>
      </c>
      <c r="P2856" s="8">
        <f>COUNTIF(J$4:J2856,J2856)</f>
        <v>0</v>
      </c>
      <c r="Q2856" s="8">
        <f>COUNTIF(K$4:K2856,K2856)</f>
        <v>1</v>
      </c>
    </row>
    <row r="2857" spans="1:17" x14ac:dyDescent="0.25">
      <c r="A2857" s="35">
        <f t="shared" si="265"/>
        <v>0</v>
      </c>
      <c r="B2857" s="8">
        <f t="shared" si="266"/>
        <v>0</v>
      </c>
      <c r="C2857" s="8">
        <f t="shared" si="267"/>
        <v>0</v>
      </c>
      <c r="D2857" s="38">
        <f t="shared" si="268"/>
        <v>1</v>
      </c>
      <c r="E2857" s="39">
        <f t="shared" si="269"/>
        <v>0</v>
      </c>
      <c r="M2857" s="8" t="str">
        <f>VLOOKUP(MONTH($J2857),Lookup!$A$2:$B$13,2,0)&amp;" "&amp;YEAR($J2857)</f>
        <v>Jan 1900</v>
      </c>
      <c r="N2857" s="34" t="str">
        <f t="shared" si="264"/>
        <v>1/1/9999</v>
      </c>
      <c r="O2857" s="8" t="str">
        <f>IF(ISERROR(VLOOKUP($I2857,Lookup!$H$2:$I$11,2,0)),"",VLOOKUP($I2857,Lookup!$H$2:$I$11,2,0))</f>
        <v/>
      </c>
      <c r="P2857" s="8">
        <f>COUNTIF(J$4:J2857,J2857)</f>
        <v>0</v>
      </c>
      <c r="Q2857" s="8">
        <f>COUNTIF(K$4:K2857,K2857)</f>
        <v>1</v>
      </c>
    </row>
    <row r="2858" spans="1:17" x14ac:dyDescent="0.25">
      <c r="A2858" s="35">
        <f t="shared" si="265"/>
        <v>0</v>
      </c>
      <c r="B2858" s="8">
        <f t="shared" si="266"/>
        <v>0</v>
      </c>
      <c r="C2858" s="8">
        <f t="shared" si="267"/>
        <v>0</v>
      </c>
      <c r="D2858" s="38">
        <f t="shared" si="268"/>
        <v>1</v>
      </c>
      <c r="E2858" s="39">
        <f t="shared" si="269"/>
        <v>0</v>
      </c>
      <c r="M2858" s="8" t="str">
        <f>VLOOKUP(MONTH($J2858),Lookup!$A$2:$B$13,2,0)&amp;" "&amp;YEAR($J2858)</f>
        <v>Jan 1900</v>
      </c>
      <c r="N2858" s="34" t="str">
        <f t="shared" si="264"/>
        <v>1/1/9999</v>
      </c>
      <c r="O2858" s="8" t="str">
        <f>IF(ISERROR(VLOOKUP($I2858,Lookup!$H$2:$I$11,2,0)),"",VLOOKUP($I2858,Lookup!$H$2:$I$11,2,0))</f>
        <v/>
      </c>
      <c r="P2858" s="8">
        <f>COUNTIF(J$4:J2858,J2858)</f>
        <v>0</v>
      </c>
      <c r="Q2858" s="8">
        <f>COUNTIF(K$4:K2858,K2858)</f>
        <v>1</v>
      </c>
    </row>
    <row r="2859" spans="1:17" x14ac:dyDescent="0.25">
      <c r="A2859" s="35">
        <f t="shared" si="265"/>
        <v>0</v>
      </c>
      <c r="B2859" s="8">
        <f t="shared" si="266"/>
        <v>0</v>
      </c>
      <c r="C2859" s="8">
        <f t="shared" si="267"/>
        <v>0</v>
      </c>
      <c r="D2859" s="38">
        <f t="shared" si="268"/>
        <v>1</v>
      </c>
      <c r="E2859" s="39">
        <f t="shared" si="269"/>
        <v>0</v>
      </c>
      <c r="M2859" s="8" t="str">
        <f>VLOOKUP(MONTH($J2859),Lookup!$A$2:$B$13,2,0)&amp;" "&amp;YEAR($J2859)</f>
        <v>Jan 1900</v>
      </c>
      <c r="N2859" s="34" t="str">
        <f t="shared" si="264"/>
        <v>1/1/9999</v>
      </c>
      <c r="O2859" s="8" t="str">
        <f>IF(ISERROR(VLOOKUP($I2859,Lookup!$H$2:$I$11,2,0)),"",VLOOKUP($I2859,Lookup!$H$2:$I$11,2,0))</f>
        <v/>
      </c>
      <c r="P2859" s="8">
        <f>COUNTIF(J$4:J2859,J2859)</f>
        <v>0</v>
      </c>
      <c r="Q2859" s="8">
        <f>COUNTIF(K$4:K2859,K2859)</f>
        <v>1</v>
      </c>
    </row>
    <row r="2860" spans="1:17" x14ac:dyDescent="0.25">
      <c r="A2860" s="35">
        <f t="shared" si="265"/>
        <v>0</v>
      </c>
      <c r="B2860" s="8">
        <f t="shared" si="266"/>
        <v>0</v>
      </c>
      <c r="C2860" s="8">
        <f t="shared" si="267"/>
        <v>0</v>
      </c>
      <c r="D2860" s="38">
        <f t="shared" si="268"/>
        <v>1</v>
      </c>
      <c r="E2860" s="39">
        <f t="shared" si="269"/>
        <v>0</v>
      </c>
      <c r="M2860" s="8" t="str">
        <f>VLOOKUP(MONTH($J2860),Lookup!$A$2:$B$13,2,0)&amp;" "&amp;YEAR($J2860)</f>
        <v>Jan 1900</v>
      </c>
      <c r="N2860" s="34" t="str">
        <f t="shared" si="264"/>
        <v>1/1/9999</v>
      </c>
      <c r="O2860" s="8" t="str">
        <f>IF(ISERROR(VLOOKUP($I2860,Lookup!$H$2:$I$11,2,0)),"",VLOOKUP($I2860,Lookup!$H$2:$I$11,2,0))</f>
        <v/>
      </c>
      <c r="P2860" s="8">
        <f>COUNTIF(J$4:J2860,J2860)</f>
        <v>0</v>
      </c>
      <c r="Q2860" s="8">
        <f>COUNTIF(K$4:K2860,K2860)</f>
        <v>1</v>
      </c>
    </row>
    <row r="2861" spans="1:17" x14ac:dyDescent="0.25">
      <c r="A2861" s="35">
        <f t="shared" si="265"/>
        <v>0</v>
      </c>
      <c r="B2861" s="8">
        <f t="shared" si="266"/>
        <v>0</v>
      </c>
      <c r="C2861" s="8">
        <f t="shared" si="267"/>
        <v>0</v>
      </c>
      <c r="D2861" s="38">
        <f t="shared" si="268"/>
        <v>1</v>
      </c>
      <c r="E2861" s="39">
        <f t="shared" si="269"/>
        <v>0</v>
      </c>
      <c r="M2861" s="8" t="str">
        <f>VLOOKUP(MONTH($J2861),Lookup!$A$2:$B$13,2,0)&amp;" "&amp;YEAR($J2861)</f>
        <v>Jan 1900</v>
      </c>
      <c r="N2861" s="34" t="str">
        <f t="shared" si="264"/>
        <v>1/1/9999</v>
      </c>
      <c r="O2861" s="8" t="str">
        <f>IF(ISERROR(VLOOKUP($I2861,Lookup!$H$2:$I$11,2,0)),"",VLOOKUP($I2861,Lookup!$H$2:$I$11,2,0))</f>
        <v/>
      </c>
      <c r="P2861" s="8">
        <f>COUNTIF(J$4:J2861,J2861)</f>
        <v>0</v>
      </c>
      <c r="Q2861" s="8">
        <f>COUNTIF(K$4:K2861,K2861)</f>
        <v>1</v>
      </c>
    </row>
    <row r="2862" spans="1:17" x14ac:dyDescent="0.25">
      <c r="A2862" s="35">
        <f t="shared" si="265"/>
        <v>0</v>
      </c>
      <c r="B2862" s="8">
        <f t="shared" si="266"/>
        <v>0</v>
      </c>
      <c r="C2862" s="8">
        <f t="shared" si="267"/>
        <v>0</v>
      </c>
      <c r="D2862" s="38">
        <f t="shared" si="268"/>
        <v>1</v>
      </c>
      <c r="E2862" s="39">
        <f t="shared" si="269"/>
        <v>0</v>
      </c>
      <c r="M2862" s="8" t="str">
        <f>VLOOKUP(MONTH($J2862),Lookup!$A$2:$B$13,2,0)&amp;" "&amp;YEAR($J2862)</f>
        <v>Jan 1900</v>
      </c>
      <c r="N2862" s="34" t="str">
        <f t="shared" si="264"/>
        <v>1/1/9999</v>
      </c>
      <c r="O2862" s="8" t="str">
        <f>IF(ISERROR(VLOOKUP($I2862,Lookup!$H$2:$I$11,2,0)),"",VLOOKUP($I2862,Lookup!$H$2:$I$11,2,0))</f>
        <v/>
      </c>
      <c r="P2862" s="8">
        <f>COUNTIF(J$4:J2862,J2862)</f>
        <v>0</v>
      </c>
      <c r="Q2862" s="8">
        <f>COUNTIF(K$4:K2862,K2862)</f>
        <v>1</v>
      </c>
    </row>
    <row r="2863" spans="1:17" x14ac:dyDescent="0.25">
      <c r="A2863" s="35">
        <f t="shared" si="265"/>
        <v>0</v>
      </c>
      <c r="B2863" s="8">
        <f t="shared" si="266"/>
        <v>0</v>
      </c>
      <c r="C2863" s="8">
        <f t="shared" si="267"/>
        <v>0</v>
      </c>
      <c r="D2863" s="38">
        <f t="shared" si="268"/>
        <v>1</v>
      </c>
      <c r="E2863" s="39">
        <f t="shared" si="269"/>
        <v>0</v>
      </c>
      <c r="M2863" s="8" t="str">
        <f>VLOOKUP(MONTH($J2863),Lookup!$A$2:$B$13,2,0)&amp;" "&amp;YEAR($J2863)</f>
        <v>Jan 1900</v>
      </c>
      <c r="N2863" s="34" t="str">
        <f t="shared" si="264"/>
        <v>1/1/9999</v>
      </c>
      <c r="O2863" s="8" t="str">
        <f>IF(ISERROR(VLOOKUP($I2863,Lookup!$H$2:$I$11,2,0)),"",VLOOKUP($I2863,Lookup!$H$2:$I$11,2,0))</f>
        <v/>
      </c>
      <c r="P2863" s="8">
        <f>COUNTIF(J$4:J2863,J2863)</f>
        <v>0</v>
      </c>
      <c r="Q2863" s="8">
        <f>COUNTIF(K$4:K2863,K2863)</f>
        <v>1</v>
      </c>
    </row>
    <row r="2864" spans="1:17" x14ac:dyDescent="0.25">
      <c r="A2864" s="35">
        <f t="shared" si="265"/>
        <v>0</v>
      </c>
      <c r="B2864" s="8">
        <f t="shared" si="266"/>
        <v>0</v>
      </c>
      <c r="C2864" s="8">
        <f t="shared" si="267"/>
        <v>0</v>
      </c>
      <c r="D2864" s="38">
        <f t="shared" si="268"/>
        <v>1</v>
      </c>
      <c r="E2864" s="39">
        <f t="shared" si="269"/>
        <v>0</v>
      </c>
      <c r="M2864" s="8" t="str">
        <f>VLOOKUP(MONTH($J2864),Lookup!$A$2:$B$13,2,0)&amp;" "&amp;YEAR($J2864)</f>
        <v>Jan 1900</v>
      </c>
      <c r="N2864" s="34" t="str">
        <f t="shared" si="264"/>
        <v>1/1/9999</v>
      </c>
      <c r="O2864" s="8" t="str">
        <f>IF(ISERROR(VLOOKUP($I2864,Lookup!$H$2:$I$11,2,0)),"",VLOOKUP($I2864,Lookup!$H$2:$I$11,2,0))</f>
        <v/>
      </c>
      <c r="P2864" s="8">
        <f>COUNTIF(J$4:J2864,J2864)</f>
        <v>0</v>
      </c>
      <c r="Q2864" s="8">
        <f>COUNTIF(K$4:K2864,K2864)</f>
        <v>1</v>
      </c>
    </row>
    <row r="2865" spans="1:17" x14ac:dyDescent="0.25">
      <c r="A2865" s="35">
        <f t="shared" si="265"/>
        <v>0</v>
      </c>
      <c r="B2865" s="8">
        <f t="shared" si="266"/>
        <v>0</v>
      </c>
      <c r="C2865" s="8">
        <f t="shared" si="267"/>
        <v>0</v>
      </c>
      <c r="D2865" s="38">
        <f t="shared" si="268"/>
        <v>1</v>
      </c>
      <c r="E2865" s="39">
        <f t="shared" si="269"/>
        <v>0</v>
      </c>
      <c r="M2865" s="8" t="str">
        <f>VLOOKUP(MONTH($J2865),Lookup!$A$2:$B$13,2,0)&amp;" "&amp;YEAR($J2865)</f>
        <v>Jan 1900</v>
      </c>
      <c r="N2865" s="34" t="str">
        <f t="shared" si="264"/>
        <v>1/1/9999</v>
      </c>
      <c r="O2865" s="8" t="str">
        <f>IF(ISERROR(VLOOKUP($I2865,Lookup!$H$2:$I$11,2,0)),"",VLOOKUP($I2865,Lookup!$H$2:$I$11,2,0))</f>
        <v/>
      </c>
      <c r="P2865" s="8">
        <f>COUNTIF(J$4:J2865,J2865)</f>
        <v>0</v>
      </c>
      <c r="Q2865" s="8">
        <f>COUNTIF(K$4:K2865,K2865)</f>
        <v>1</v>
      </c>
    </row>
    <row r="2866" spans="1:17" x14ac:dyDescent="0.25">
      <c r="A2866" s="35">
        <f t="shared" si="265"/>
        <v>0</v>
      </c>
      <c r="B2866" s="8">
        <f t="shared" si="266"/>
        <v>0</v>
      </c>
      <c r="C2866" s="8">
        <f t="shared" si="267"/>
        <v>0</v>
      </c>
      <c r="D2866" s="38">
        <f t="shared" si="268"/>
        <v>1</v>
      </c>
      <c r="E2866" s="39">
        <f t="shared" si="269"/>
        <v>0</v>
      </c>
      <c r="M2866" s="8" t="str">
        <f>VLOOKUP(MONTH($J2866),Lookup!$A$2:$B$13,2,0)&amp;" "&amp;YEAR($J2866)</f>
        <v>Jan 1900</v>
      </c>
      <c r="N2866" s="34" t="str">
        <f t="shared" si="264"/>
        <v>1/1/9999</v>
      </c>
      <c r="O2866" s="8" t="str">
        <f>IF(ISERROR(VLOOKUP($I2866,Lookup!$H$2:$I$11,2,0)),"",VLOOKUP($I2866,Lookup!$H$2:$I$11,2,0))</f>
        <v/>
      </c>
      <c r="P2866" s="8">
        <f>COUNTIF(J$4:J2866,J2866)</f>
        <v>0</v>
      </c>
      <c r="Q2866" s="8">
        <f>COUNTIF(K$4:K2866,K2866)</f>
        <v>1</v>
      </c>
    </row>
    <row r="2867" spans="1:17" x14ac:dyDescent="0.25">
      <c r="A2867" s="35">
        <f t="shared" si="265"/>
        <v>0</v>
      </c>
      <c r="B2867" s="8">
        <f t="shared" si="266"/>
        <v>0</v>
      </c>
      <c r="C2867" s="8">
        <f t="shared" si="267"/>
        <v>0</v>
      </c>
      <c r="D2867" s="38">
        <f t="shared" si="268"/>
        <v>1</v>
      </c>
      <c r="E2867" s="39">
        <f t="shared" si="269"/>
        <v>0</v>
      </c>
      <c r="M2867" s="8" t="str">
        <f>VLOOKUP(MONTH($J2867),Lookup!$A$2:$B$13,2,0)&amp;" "&amp;YEAR($J2867)</f>
        <v>Jan 1900</v>
      </c>
      <c r="N2867" s="34" t="str">
        <f t="shared" si="264"/>
        <v>1/1/9999</v>
      </c>
      <c r="O2867" s="8" t="str">
        <f>IF(ISERROR(VLOOKUP($I2867,Lookup!$H$2:$I$11,2,0)),"",VLOOKUP($I2867,Lookup!$H$2:$I$11,2,0))</f>
        <v/>
      </c>
      <c r="P2867" s="8">
        <f>COUNTIF(J$4:J2867,J2867)</f>
        <v>0</v>
      </c>
      <c r="Q2867" s="8">
        <f>COUNTIF(K$4:K2867,K2867)</f>
        <v>1</v>
      </c>
    </row>
    <row r="2868" spans="1:17" x14ac:dyDescent="0.25">
      <c r="A2868" s="35">
        <f t="shared" si="265"/>
        <v>0</v>
      </c>
      <c r="B2868" s="8">
        <f t="shared" si="266"/>
        <v>0</v>
      </c>
      <c r="C2868" s="8">
        <f t="shared" si="267"/>
        <v>0</v>
      </c>
      <c r="D2868" s="38">
        <f t="shared" si="268"/>
        <v>1</v>
      </c>
      <c r="E2868" s="39">
        <f t="shared" si="269"/>
        <v>0</v>
      </c>
      <c r="M2868" s="8" t="str">
        <f>VLOOKUP(MONTH($J2868),Lookup!$A$2:$B$13,2,0)&amp;" "&amp;YEAR($J2868)</f>
        <v>Jan 1900</v>
      </c>
      <c r="N2868" s="34" t="str">
        <f t="shared" si="264"/>
        <v>1/1/9999</v>
      </c>
      <c r="O2868" s="8" t="str">
        <f>IF(ISERROR(VLOOKUP($I2868,Lookup!$H$2:$I$11,2,0)),"",VLOOKUP($I2868,Lookup!$H$2:$I$11,2,0))</f>
        <v/>
      </c>
      <c r="P2868" s="8">
        <f>COUNTIF(J$4:J2868,J2868)</f>
        <v>0</v>
      </c>
      <c r="Q2868" s="8">
        <f>COUNTIF(K$4:K2868,K2868)</f>
        <v>1</v>
      </c>
    </row>
    <row r="2869" spans="1:17" x14ac:dyDescent="0.25">
      <c r="A2869" s="35">
        <f t="shared" si="265"/>
        <v>0</v>
      </c>
      <c r="B2869" s="8">
        <f t="shared" si="266"/>
        <v>0</v>
      </c>
      <c r="C2869" s="8">
        <f t="shared" si="267"/>
        <v>0</v>
      </c>
      <c r="D2869" s="38">
        <f t="shared" si="268"/>
        <v>1</v>
      </c>
      <c r="E2869" s="39">
        <f t="shared" si="269"/>
        <v>0</v>
      </c>
      <c r="M2869" s="8" t="str">
        <f>VLOOKUP(MONTH($J2869),Lookup!$A$2:$B$13,2,0)&amp;" "&amp;YEAR($J2869)</f>
        <v>Jan 1900</v>
      </c>
      <c r="N2869" s="34" t="str">
        <f t="shared" si="264"/>
        <v>1/1/9999</v>
      </c>
      <c r="O2869" s="8" t="str">
        <f>IF(ISERROR(VLOOKUP($I2869,Lookup!$H$2:$I$11,2,0)),"",VLOOKUP($I2869,Lookup!$H$2:$I$11,2,0))</f>
        <v/>
      </c>
      <c r="P2869" s="8">
        <f>COUNTIF(J$4:J2869,J2869)</f>
        <v>0</v>
      </c>
      <c r="Q2869" s="8">
        <f>COUNTIF(K$4:K2869,K2869)</f>
        <v>1</v>
      </c>
    </row>
    <row r="2870" spans="1:17" x14ac:dyDescent="0.25">
      <c r="A2870" s="35">
        <f t="shared" si="265"/>
        <v>0</v>
      </c>
      <c r="B2870" s="8">
        <f t="shared" si="266"/>
        <v>0</v>
      </c>
      <c r="C2870" s="8">
        <f t="shared" si="267"/>
        <v>0</v>
      </c>
      <c r="D2870" s="38">
        <f t="shared" si="268"/>
        <v>1</v>
      </c>
      <c r="E2870" s="39">
        <f t="shared" si="269"/>
        <v>0</v>
      </c>
      <c r="M2870" s="8" t="str">
        <f>VLOOKUP(MONTH($J2870),Lookup!$A$2:$B$13,2,0)&amp;" "&amp;YEAR($J2870)</f>
        <v>Jan 1900</v>
      </c>
      <c r="N2870" s="34" t="str">
        <f t="shared" si="264"/>
        <v>1/1/9999</v>
      </c>
      <c r="O2870" s="8" t="str">
        <f>IF(ISERROR(VLOOKUP($I2870,Lookup!$H$2:$I$11,2,0)),"",VLOOKUP($I2870,Lookup!$H$2:$I$11,2,0))</f>
        <v/>
      </c>
      <c r="P2870" s="8">
        <f>COUNTIF(J$4:J2870,J2870)</f>
        <v>0</v>
      </c>
      <c r="Q2870" s="8">
        <f>COUNTIF(K$4:K2870,K2870)</f>
        <v>1</v>
      </c>
    </row>
    <row r="2871" spans="1:17" x14ac:dyDescent="0.25">
      <c r="A2871" s="35">
        <f t="shared" si="265"/>
        <v>0</v>
      </c>
      <c r="B2871" s="8">
        <f t="shared" si="266"/>
        <v>0</v>
      </c>
      <c r="C2871" s="8">
        <f t="shared" si="267"/>
        <v>0</v>
      </c>
      <c r="D2871" s="38">
        <f t="shared" si="268"/>
        <v>1</v>
      </c>
      <c r="E2871" s="39">
        <f t="shared" si="269"/>
        <v>0</v>
      </c>
      <c r="M2871" s="8" t="str">
        <f>VLOOKUP(MONTH($J2871),Lookup!$A$2:$B$13,2,0)&amp;" "&amp;YEAR($J2871)</f>
        <v>Jan 1900</v>
      </c>
      <c r="N2871" s="34" t="str">
        <f t="shared" si="264"/>
        <v>1/1/9999</v>
      </c>
      <c r="O2871" s="8" t="str">
        <f>IF(ISERROR(VLOOKUP($I2871,Lookup!$H$2:$I$11,2,0)),"",VLOOKUP($I2871,Lookup!$H$2:$I$11,2,0))</f>
        <v/>
      </c>
      <c r="P2871" s="8">
        <f>COUNTIF(J$4:J2871,J2871)</f>
        <v>0</v>
      </c>
      <c r="Q2871" s="8">
        <f>COUNTIF(K$4:K2871,K2871)</f>
        <v>1</v>
      </c>
    </row>
    <row r="2872" spans="1:17" x14ac:dyDescent="0.25">
      <c r="A2872" s="35">
        <f t="shared" si="265"/>
        <v>0</v>
      </c>
      <c r="B2872" s="8">
        <f t="shared" si="266"/>
        <v>0</v>
      </c>
      <c r="C2872" s="8">
        <f t="shared" si="267"/>
        <v>0</v>
      </c>
      <c r="D2872" s="38">
        <f t="shared" si="268"/>
        <v>1</v>
      </c>
      <c r="E2872" s="39">
        <f t="shared" si="269"/>
        <v>0</v>
      </c>
      <c r="M2872" s="8" t="str">
        <f>VLOOKUP(MONTH($J2872),Lookup!$A$2:$B$13,2,0)&amp;" "&amp;YEAR($J2872)</f>
        <v>Jan 1900</v>
      </c>
      <c r="N2872" s="34" t="str">
        <f t="shared" si="264"/>
        <v>1/1/9999</v>
      </c>
      <c r="O2872" s="8" t="str">
        <f>IF(ISERROR(VLOOKUP($I2872,Lookup!$H$2:$I$11,2,0)),"",VLOOKUP($I2872,Lookup!$H$2:$I$11,2,0))</f>
        <v/>
      </c>
      <c r="P2872" s="8">
        <f>COUNTIF(J$4:J2872,J2872)</f>
        <v>0</v>
      </c>
      <c r="Q2872" s="8">
        <f>COUNTIF(K$4:K2872,K2872)</f>
        <v>1</v>
      </c>
    </row>
    <row r="2873" spans="1:17" x14ac:dyDescent="0.25">
      <c r="A2873" s="35">
        <f t="shared" si="265"/>
        <v>0</v>
      </c>
      <c r="B2873" s="8">
        <f t="shared" si="266"/>
        <v>0</v>
      </c>
      <c r="C2873" s="8">
        <f t="shared" si="267"/>
        <v>0</v>
      </c>
      <c r="D2873" s="38">
        <f t="shared" si="268"/>
        <v>1</v>
      </c>
      <c r="E2873" s="39">
        <f t="shared" si="269"/>
        <v>0</v>
      </c>
      <c r="M2873" s="8" t="str">
        <f>VLOOKUP(MONTH($J2873),Lookup!$A$2:$B$13,2,0)&amp;" "&amp;YEAR($J2873)</f>
        <v>Jan 1900</v>
      </c>
      <c r="N2873" s="34" t="str">
        <f t="shared" si="264"/>
        <v>1/1/9999</v>
      </c>
      <c r="O2873" s="8" t="str">
        <f>IF(ISERROR(VLOOKUP($I2873,Lookup!$H$2:$I$11,2,0)),"",VLOOKUP($I2873,Lookup!$H$2:$I$11,2,0))</f>
        <v/>
      </c>
      <c r="P2873" s="8">
        <f>COUNTIF(J$4:J2873,J2873)</f>
        <v>0</v>
      </c>
      <c r="Q2873" s="8">
        <f>COUNTIF(K$4:K2873,K2873)</f>
        <v>1</v>
      </c>
    </row>
    <row r="2874" spans="1:17" x14ac:dyDescent="0.25">
      <c r="A2874" s="35">
        <f t="shared" si="265"/>
        <v>0</v>
      </c>
      <c r="B2874" s="8">
        <f t="shared" si="266"/>
        <v>0</v>
      </c>
      <c r="C2874" s="8">
        <f t="shared" si="267"/>
        <v>0</v>
      </c>
      <c r="D2874" s="38">
        <f t="shared" si="268"/>
        <v>1</v>
      </c>
      <c r="E2874" s="39">
        <f t="shared" si="269"/>
        <v>0</v>
      </c>
      <c r="M2874" s="8" t="str">
        <f>VLOOKUP(MONTH($J2874),Lookup!$A$2:$B$13,2,0)&amp;" "&amp;YEAR($J2874)</f>
        <v>Jan 1900</v>
      </c>
      <c r="N2874" s="34" t="str">
        <f t="shared" si="264"/>
        <v>1/1/9999</v>
      </c>
      <c r="O2874" s="8" t="str">
        <f>IF(ISERROR(VLOOKUP($I2874,Lookup!$H$2:$I$11,2,0)),"",VLOOKUP($I2874,Lookup!$H$2:$I$11,2,0))</f>
        <v/>
      </c>
      <c r="P2874" s="8">
        <f>COUNTIF(J$4:J2874,J2874)</f>
        <v>0</v>
      </c>
      <c r="Q2874" s="8">
        <f>COUNTIF(K$4:K2874,K2874)</f>
        <v>1</v>
      </c>
    </row>
    <row r="2875" spans="1:17" x14ac:dyDescent="0.25">
      <c r="A2875" s="35">
        <f t="shared" si="265"/>
        <v>0</v>
      </c>
      <c r="B2875" s="8">
        <f t="shared" si="266"/>
        <v>0</v>
      </c>
      <c r="C2875" s="8">
        <f t="shared" si="267"/>
        <v>0</v>
      </c>
      <c r="D2875" s="38">
        <f t="shared" si="268"/>
        <v>1</v>
      </c>
      <c r="E2875" s="39">
        <f t="shared" si="269"/>
        <v>0</v>
      </c>
      <c r="M2875" s="8" t="str">
        <f>VLOOKUP(MONTH($J2875),Lookup!$A$2:$B$13,2,0)&amp;" "&amp;YEAR($J2875)</f>
        <v>Jan 1900</v>
      </c>
      <c r="N2875" s="34" t="str">
        <f t="shared" si="264"/>
        <v>1/1/9999</v>
      </c>
      <c r="O2875" s="8" t="str">
        <f>IF(ISERROR(VLOOKUP($I2875,Lookup!$H$2:$I$11,2,0)),"",VLOOKUP($I2875,Lookup!$H$2:$I$11,2,0))</f>
        <v/>
      </c>
      <c r="P2875" s="8">
        <f>COUNTIF(J$4:J2875,J2875)</f>
        <v>0</v>
      </c>
      <c r="Q2875" s="8">
        <f>COUNTIF(K$4:K2875,K2875)</f>
        <v>1</v>
      </c>
    </row>
    <row r="2876" spans="1:17" x14ac:dyDescent="0.25">
      <c r="A2876" s="35">
        <f t="shared" si="265"/>
        <v>0</v>
      </c>
      <c r="B2876" s="8">
        <f t="shared" si="266"/>
        <v>0</v>
      </c>
      <c r="C2876" s="8">
        <f t="shared" si="267"/>
        <v>0</v>
      </c>
      <c r="D2876" s="38">
        <f t="shared" si="268"/>
        <v>1</v>
      </c>
      <c r="E2876" s="39">
        <f t="shared" si="269"/>
        <v>0</v>
      </c>
      <c r="M2876" s="8" t="str">
        <f>VLOOKUP(MONTH($J2876),Lookup!$A$2:$B$13,2,0)&amp;" "&amp;YEAR($J2876)</f>
        <v>Jan 1900</v>
      </c>
      <c r="N2876" s="34" t="str">
        <f t="shared" si="264"/>
        <v>1/1/9999</v>
      </c>
      <c r="O2876" s="8" t="str">
        <f>IF(ISERROR(VLOOKUP($I2876,Lookup!$H$2:$I$11,2,0)),"",VLOOKUP($I2876,Lookup!$H$2:$I$11,2,0))</f>
        <v/>
      </c>
      <c r="P2876" s="8">
        <f>COUNTIF(J$4:J2876,J2876)</f>
        <v>0</v>
      </c>
      <c r="Q2876" s="8">
        <f>COUNTIF(K$4:K2876,K2876)</f>
        <v>1</v>
      </c>
    </row>
    <row r="2877" spans="1:17" x14ac:dyDescent="0.25">
      <c r="A2877" s="35">
        <f t="shared" si="265"/>
        <v>0</v>
      </c>
      <c r="B2877" s="8">
        <f t="shared" si="266"/>
        <v>0</v>
      </c>
      <c r="C2877" s="8">
        <f t="shared" si="267"/>
        <v>0</v>
      </c>
      <c r="D2877" s="38">
        <f t="shared" si="268"/>
        <v>1</v>
      </c>
      <c r="E2877" s="39">
        <f t="shared" si="269"/>
        <v>0</v>
      </c>
      <c r="M2877" s="8" t="str">
        <f>VLOOKUP(MONTH($J2877),Lookup!$A$2:$B$13,2,0)&amp;" "&amp;YEAR($J2877)</f>
        <v>Jan 1900</v>
      </c>
      <c r="N2877" s="34" t="str">
        <f t="shared" si="264"/>
        <v>1/1/9999</v>
      </c>
      <c r="O2877" s="8" t="str">
        <f>IF(ISERROR(VLOOKUP($I2877,Lookup!$H$2:$I$11,2,0)),"",VLOOKUP($I2877,Lookup!$H$2:$I$11,2,0))</f>
        <v/>
      </c>
      <c r="P2877" s="8">
        <f>COUNTIF(J$4:J2877,J2877)</f>
        <v>0</v>
      </c>
      <c r="Q2877" s="8">
        <f>COUNTIF(K$4:K2877,K2877)</f>
        <v>1</v>
      </c>
    </row>
    <row r="2878" spans="1:17" x14ac:dyDescent="0.25">
      <c r="A2878" s="35">
        <f t="shared" si="265"/>
        <v>0</v>
      </c>
      <c r="B2878" s="8">
        <f t="shared" si="266"/>
        <v>0</v>
      </c>
      <c r="C2878" s="8">
        <f t="shared" si="267"/>
        <v>0</v>
      </c>
      <c r="D2878" s="38">
        <f t="shared" si="268"/>
        <v>1</v>
      </c>
      <c r="E2878" s="39">
        <f t="shared" si="269"/>
        <v>0</v>
      </c>
      <c r="M2878" s="8" t="str">
        <f>VLOOKUP(MONTH($J2878),Lookup!$A$2:$B$13,2,0)&amp;" "&amp;YEAR($J2878)</f>
        <v>Jan 1900</v>
      </c>
      <c r="N2878" s="34" t="str">
        <f t="shared" si="264"/>
        <v>1/1/9999</v>
      </c>
      <c r="O2878" s="8" t="str">
        <f>IF(ISERROR(VLOOKUP($I2878,Lookup!$H$2:$I$11,2,0)),"",VLOOKUP($I2878,Lookup!$H$2:$I$11,2,0))</f>
        <v/>
      </c>
      <c r="P2878" s="8">
        <f>COUNTIF(J$4:J2878,J2878)</f>
        <v>0</v>
      </c>
      <c r="Q2878" s="8">
        <f>COUNTIF(K$4:K2878,K2878)</f>
        <v>1</v>
      </c>
    </row>
    <row r="2879" spans="1:17" x14ac:dyDescent="0.25">
      <c r="A2879" s="35">
        <f t="shared" si="265"/>
        <v>0</v>
      </c>
      <c r="B2879" s="8">
        <f t="shared" si="266"/>
        <v>0</v>
      </c>
      <c r="C2879" s="8">
        <f t="shared" si="267"/>
        <v>0</v>
      </c>
      <c r="D2879" s="38">
        <f t="shared" si="268"/>
        <v>1</v>
      </c>
      <c r="E2879" s="39">
        <f t="shared" si="269"/>
        <v>0</v>
      </c>
      <c r="M2879" s="8" t="str">
        <f>VLOOKUP(MONTH($J2879),Lookup!$A$2:$B$13,2,0)&amp;" "&amp;YEAR($J2879)</f>
        <v>Jan 1900</v>
      </c>
      <c r="N2879" s="34" t="str">
        <f t="shared" si="264"/>
        <v>1/1/9999</v>
      </c>
      <c r="O2879" s="8" t="str">
        <f>IF(ISERROR(VLOOKUP($I2879,Lookup!$H$2:$I$11,2,0)),"",VLOOKUP($I2879,Lookup!$H$2:$I$11,2,0))</f>
        <v/>
      </c>
      <c r="P2879" s="8">
        <f>COUNTIF(J$4:J2879,J2879)</f>
        <v>0</v>
      </c>
      <c r="Q2879" s="8">
        <f>COUNTIF(K$4:K2879,K2879)</f>
        <v>1</v>
      </c>
    </row>
    <row r="2880" spans="1:17" x14ac:dyDescent="0.25">
      <c r="A2880" s="35">
        <f t="shared" si="265"/>
        <v>0</v>
      </c>
      <c r="B2880" s="8">
        <f t="shared" si="266"/>
        <v>0</v>
      </c>
      <c r="C2880" s="8">
        <f t="shared" si="267"/>
        <v>0</v>
      </c>
      <c r="D2880" s="38">
        <f t="shared" si="268"/>
        <v>1</v>
      </c>
      <c r="E2880" s="39">
        <f t="shared" si="269"/>
        <v>0</v>
      </c>
      <c r="M2880" s="8" t="str">
        <f>VLOOKUP(MONTH($J2880),Lookup!$A$2:$B$13,2,0)&amp;" "&amp;YEAR($J2880)</f>
        <v>Jan 1900</v>
      </c>
      <c r="N2880" s="34" t="str">
        <f t="shared" si="264"/>
        <v>1/1/9999</v>
      </c>
      <c r="O2880" s="8" t="str">
        <f>IF(ISERROR(VLOOKUP($I2880,Lookup!$H$2:$I$11,2,0)),"",VLOOKUP($I2880,Lookup!$H$2:$I$11,2,0))</f>
        <v/>
      </c>
      <c r="P2880" s="8">
        <f>COUNTIF(J$4:J2880,J2880)</f>
        <v>0</v>
      </c>
      <c r="Q2880" s="8">
        <f>COUNTIF(K$4:K2880,K2880)</f>
        <v>1</v>
      </c>
    </row>
    <row r="2881" spans="1:17" x14ac:dyDescent="0.25">
      <c r="A2881" s="35">
        <f t="shared" si="265"/>
        <v>0</v>
      </c>
      <c r="B2881" s="8">
        <f t="shared" si="266"/>
        <v>0</v>
      </c>
      <c r="C2881" s="8">
        <f t="shared" si="267"/>
        <v>0</v>
      </c>
      <c r="D2881" s="38">
        <f t="shared" si="268"/>
        <v>1</v>
      </c>
      <c r="E2881" s="39">
        <f t="shared" si="269"/>
        <v>0</v>
      </c>
      <c r="M2881" s="8" t="str">
        <f>VLOOKUP(MONTH($J2881),Lookup!$A$2:$B$13,2,0)&amp;" "&amp;YEAR($J2881)</f>
        <v>Jan 1900</v>
      </c>
      <c r="N2881" s="34" t="str">
        <f t="shared" si="264"/>
        <v>1/1/9999</v>
      </c>
      <c r="O2881" s="8" t="str">
        <f>IF(ISERROR(VLOOKUP($I2881,Lookup!$H$2:$I$11,2,0)),"",VLOOKUP($I2881,Lookup!$H$2:$I$11,2,0))</f>
        <v/>
      </c>
      <c r="P2881" s="8">
        <f>COUNTIF(J$4:J2881,J2881)</f>
        <v>0</v>
      </c>
      <c r="Q2881" s="8">
        <f>COUNTIF(K$4:K2881,K2881)</f>
        <v>1</v>
      </c>
    </row>
    <row r="2882" spans="1:17" x14ac:dyDescent="0.25">
      <c r="A2882" s="35">
        <f t="shared" si="265"/>
        <v>0</v>
      </c>
      <c r="B2882" s="8">
        <f t="shared" si="266"/>
        <v>0</v>
      </c>
      <c r="C2882" s="8">
        <f t="shared" si="267"/>
        <v>0</v>
      </c>
      <c r="D2882" s="38">
        <f t="shared" si="268"/>
        <v>1</v>
      </c>
      <c r="E2882" s="39">
        <f t="shared" si="269"/>
        <v>0</v>
      </c>
      <c r="M2882" s="8" t="str">
        <f>VLOOKUP(MONTH($J2882),Lookup!$A$2:$B$13,2,0)&amp;" "&amp;YEAR($J2882)</f>
        <v>Jan 1900</v>
      </c>
      <c r="N2882" s="34" t="str">
        <f t="shared" si="264"/>
        <v>1/1/9999</v>
      </c>
      <c r="O2882" s="8" t="str">
        <f>IF(ISERROR(VLOOKUP($I2882,Lookup!$H$2:$I$11,2,0)),"",VLOOKUP($I2882,Lookup!$H$2:$I$11,2,0))</f>
        <v/>
      </c>
      <c r="P2882" s="8">
        <f>COUNTIF(J$4:J2882,J2882)</f>
        <v>0</v>
      </c>
      <c r="Q2882" s="8">
        <f>COUNTIF(K$4:K2882,K2882)</f>
        <v>1</v>
      </c>
    </row>
    <row r="2883" spans="1:17" x14ac:dyDescent="0.25">
      <c r="A2883" s="35">
        <f t="shared" si="265"/>
        <v>0</v>
      </c>
      <c r="B2883" s="8">
        <f t="shared" si="266"/>
        <v>0</v>
      </c>
      <c r="C2883" s="8">
        <f t="shared" si="267"/>
        <v>0</v>
      </c>
      <c r="D2883" s="38">
        <f t="shared" si="268"/>
        <v>1</v>
      </c>
      <c r="E2883" s="39">
        <f t="shared" si="269"/>
        <v>0</v>
      </c>
      <c r="M2883" s="8" t="str">
        <f>VLOOKUP(MONTH($J2883),Lookup!$A$2:$B$13,2,0)&amp;" "&amp;YEAR($J2883)</f>
        <v>Jan 1900</v>
      </c>
      <c r="N2883" s="34" t="str">
        <f t="shared" si="264"/>
        <v>1/1/9999</v>
      </c>
      <c r="O2883" s="8" t="str">
        <f>IF(ISERROR(VLOOKUP($I2883,Lookup!$H$2:$I$11,2,0)),"",VLOOKUP($I2883,Lookup!$H$2:$I$11,2,0))</f>
        <v/>
      </c>
      <c r="P2883" s="8">
        <f>COUNTIF(J$4:J2883,J2883)</f>
        <v>0</v>
      </c>
      <c r="Q2883" s="8">
        <f>COUNTIF(K$4:K2883,K2883)</f>
        <v>1</v>
      </c>
    </row>
    <row r="2884" spans="1:17" x14ac:dyDescent="0.25">
      <c r="A2884" s="35">
        <f t="shared" si="265"/>
        <v>0</v>
      </c>
      <c r="B2884" s="8">
        <f t="shared" si="266"/>
        <v>0</v>
      </c>
      <c r="C2884" s="8">
        <f t="shared" si="267"/>
        <v>0</v>
      </c>
      <c r="D2884" s="38">
        <f t="shared" si="268"/>
        <v>1</v>
      </c>
      <c r="E2884" s="39">
        <f t="shared" si="269"/>
        <v>0</v>
      </c>
      <c r="M2884" s="8" t="str">
        <f>VLOOKUP(MONTH($J2884),Lookup!$A$2:$B$13,2,0)&amp;" "&amp;YEAR($J2884)</f>
        <v>Jan 1900</v>
      </c>
      <c r="N2884" s="34" t="str">
        <f t="shared" ref="N2884:N2947" si="270">IF(ISBLANK($J2884),"1/1/9999",J2884)</f>
        <v>1/1/9999</v>
      </c>
      <c r="O2884" s="8" t="str">
        <f>IF(ISERROR(VLOOKUP($I2884,Lookup!$H$2:$I$11,2,0)),"",VLOOKUP($I2884,Lookup!$H$2:$I$11,2,0))</f>
        <v/>
      </c>
      <c r="P2884" s="8">
        <f>COUNTIF(J$4:J2884,J2884)</f>
        <v>0</v>
      </c>
      <c r="Q2884" s="8">
        <f>COUNTIF(K$4:K2884,K2884)</f>
        <v>1</v>
      </c>
    </row>
    <row r="2885" spans="1:17" x14ac:dyDescent="0.25">
      <c r="A2885" s="35">
        <f t="shared" ref="A2885:A2948" si="271">K2885</f>
        <v>0</v>
      </c>
      <c r="B2885" s="8">
        <f t="shared" ref="B2885:B2948" si="272">J2885</f>
        <v>0</v>
      </c>
      <c r="C2885" s="8">
        <f t="shared" ref="C2885:C2948" si="273">L2885</f>
        <v>0</v>
      </c>
      <c r="D2885" s="38">
        <f t="shared" ref="D2885:D2948" si="274">SUM(A2885:C2885)+SUM(O2885:Q2885)</f>
        <v>1</v>
      </c>
      <c r="E2885" s="39">
        <f t="shared" ref="E2885:E2948" si="275">IF($D2885="","",COUNTIFS($F$4:$F$5000,$F2885,$D$4:$D$5000,"&gt;"&amp;$D2885))</f>
        <v>0</v>
      </c>
      <c r="M2885" s="8" t="str">
        <f>VLOOKUP(MONTH($J2885),Lookup!$A$2:$B$13,2,0)&amp;" "&amp;YEAR($J2885)</f>
        <v>Jan 1900</v>
      </c>
      <c r="N2885" s="34" t="str">
        <f t="shared" si="270"/>
        <v>1/1/9999</v>
      </c>
      <c r="O2885" s="8" t="str">
        <f>IF(ISERROR(VLOOKUP($I2885,Lookup!$H$2:$I$11,2,0)),"",VLOOKUP($I2885,Lookup!$H$2:$I$11,2,0))</f>
        <v/>
      </c>
      <c r="P2885" s="8">
        <f>COUNTIF(J$4:J2885,J2885)</f>
        <v>0</v>
      </c>
      <c r="Q2885" s="8">
        <f>COUNTIF(K$4:K2885,K2885)</f>
        <v>1</v>
      </c>
    </row>
    <row r="2886" spans="1:17" x14ac:dyDescent="0.25">
      <c r="A2886" s="35">
        <f t="shared" si="271"/>
        <v>0</v>
      </c>
      <c r="B2886" s="8">
        <f t="shared" si="272"/>
        <v>0</v>
      </c>
      <c r="C2886" s="8">
        <f t="shared" si="273"/>
        <v>0</v>
      </c>
      <c r="D2886" s="38">
        <f t="shared" si="274"/>
        <v>1</v>
      </c>
      <c r="E2886" s="39">
        <f t="shared" si="275"/>
        <v>0</v>
      </c>
      <c r="M2886" s="8" t="str">
        <f>VLOOKUP(MONTH($J2886),Lookup!$A$2:$B$13,2,0)&amp;" "&amp;YEAR($J2886)</f>
        <v>Jan 1900</v>
      </c>
      <c r="N2886" s="34" t="str">
        <f t="shared" si="270"/>
        <v>1/1/9999</v>
      </c>
      <c r="O2886" s="8" t="str">
        <f>IF(ISERROR(VLOOKUP($I2886,Lookup!$H$2:$I$11,2,0)),"",VLOOKUP($I2886,Lookup!$H$2:$I$11,2,0))</f>
        <v/>
      </c>
      <c r="P2886" s="8">
        <f>COUNTIF(J$4:J2886,J2886)</f>
        <v>0</v>
      </c>
      <c r="Q2886" s="8">
        <f>COUNTIF(K$4:K2886,K2886)</f>
        <v>1</v>
      </c>
    </row>
    <row r="2887" spans="1:17" x14ac:dyDescent="0.25">
      <c r="A2887" s="35">
        <f t="shared" si="271"/>
        <v>0</v>
      </c>
      <c r="B2887" s="8">
        <f t="shared" si="272"/>
        <v>0</v>
      </c>
      <c r="C2887" s="8">
        <f t="shared" si="273"/>
        <v>0</v>
      </c>
      <c r="D2887" s="38">
        <f t="shared" si="274"/>
        <v>1</v>
      </c>
      <c r="E2887" s="39">
        <f t="shared" si="275"/>
        <v>0</v>
      </c>
      <c r="M2887" s="8" t="str">
        <f>VLOOKUP(MONTH($J2887),Lookup!$A$2:$B$13,2,0)&amp;" "&amp;YEAR($J2887)</f>
        <v>Jan 1900</v>
      </c>
      <c r="N2887" s="34" t="str">
        <f t="shared" si="270"/>
        <v>1/1/9999</v>
      </c>
      <c r="O2887" s="8" t="str">
        <f>IF(ISERROR(VLOOKUP($I2887,Lookup!$H$2:$I$11,2,0)),"",VLOOKUP($I2887,Lookup!$H$2:$I$11,2,0))</f>
        <v/>
      </c>
      <c r="P2887" s="8">
        <f>COUNTIF(J$4:J2887,J2887)</f>
        <v>0</v>
      </c>
      <c r="Q2887" s="8">
        <f>COUNTIF(K$4:K2887,K2887)</f>
        <v>1</v>
      </c>
    </row>
    <row r="2888" spans="1:17" x14ac:dyDescent="0.25">
      <c r="A2888" s="35">
        <f t="shared" si="271"/>
        <v>0</v>
      </c>
      <c r="B2888" s="8">
        <f t="shared" si="272"/>
        <v>0</v>
      </c>
      <c r="C2888" s="8">
        <f t="shared" si="273"/>
        <v>0</v>
      </c>
      <c r="D2888" s="38">
        <f t="shared" si="274"/>
        <v>1</v>
      </c>
      <c r="E2888" s="39">
        <f t="shared" si="275"/>
        <v>0</v>
      </c>
      <c r="M2888" s="8" t="str">
        <f>VLOOKUP(MONTH($J2888),Lookup!$A$2:$B$13,2,0)&amp;" "&amp;YEAR($J2888)</f>
        <v>Jan 1900</v>
      </c>
      <c r="N2888" s="34" t="str">
        <f t="shared" si="270"/>
        <v>1/1/9999</v>
      </c>
      <c r="O2888" s="8" t="str">
        <f>IF(ISERROR(VLOOKUP($I2888,Lookup!$H$2:$I$11,2,0)),"",VLOOKUP($I2888,Lookup!$H$2:$I$11,2,0))</f>
        <v/>
      </c>
      <c r="P2888" s="8">
        <f>COUNTIF(J$4:J2888,J2888)</f>
        <v>0</v>
      </c>
      <c r="Q2888" s="8">
        <f>COUNTIF(K$4:K2888,K2888)</f>
        <v>1</v>
      </c>
    </row>
    <row r="2889" spans="1:17" x14ac:dyDescent="0.25">
      <c r="A2889" s="35">
        <f t="shared" si="271"/>
        <v>0</v>
      </c>
      <c r="B2889" s="8">
        <f t="shared" si="272"/>
        <v>0</v>
      </c>
      <c r="C2889" s="8">
        <f t="shared" si="273"/>
        <v>0</v>
      </c>
      <c r="D2889" s="38">
        <f t="shared" si="274"/>
        <v>1</v>
      </c>
      <c r="E2889" s="39">
        <f t="shared" si="275"/>
        <v>0</v>
      </c>
      <c r="M2889" s="8" t="str">
        <f>VLOOKUP(MONTH($J2889),Lookup!$A$2:$B$13,2,0)&amp;" "&amp;YEAR($J2889)</f>
        <v>Jan 1900</v>
      </c>
      <c r="N2889" s="34" t="str">
        <f t="shared" si="270"/>
        <v>1/1/9999</v>
      </c>
      <c r="O2889" s="8" t="str">
        <f>IF(ISERROR(VLOOKUP($I2889,Lookup!$H$2:$I$11,2,0)),"",VLOOKUP($I2889,Lookup!$H$2:$I$11,2,0))</f>
        <v/>
      </c>
      <c r="P2889" s="8">
        <f>COUNTIF(J$4:J2889,J2889)</f>
        <v>0</v>
      </c>
      <c r="Q2889" s="8">
        <f>COUNTIF(K$4:K2889,K2889)</f>
        <v>1</v>
      </c>
    </row>
    <row r="2890" spans="1:17" x14ac:dyDescent="0.25">
      <c r="A2890" s="35">
        <f t="shared" si="271"/>
        <v>0</v>
      </c>
      <c r="B2890" s="8">
        <f t="shared" si="272"/>
        <v>0</v>
      </c>
      <c r="C2890" s="8">
        <f t="shared" si="273"/>
        <v>0</v>
      </c>
      <c r="D2890" s="38">
        <f t="shared" si="274"/>
        <v>1</v>
      </c>
      <c r="E2890" s="39">
        <f t="shared" si="275"/>
        <v>0</v>
      </c>
      <c r="M2890" s="8" t="str">
        <f>VLOOKUP(MONTH($J2890),Lookup!$A$2:$B$13,2,0)&amp;" "&amp;YEAR($J2890)</f>
        <v>Jan 1900</v>
      </c>
      <c r="N2890" s="34" t="str">
        <f t="shared" si="270"/>
        <v>1/1/9999</v>
      </c>
      <c r="O2890" s="8" t="str">
        <f>IF(ISERROR(VLOOKUP($I2890,Lookup!$H$2:$I$11,2,0)),"",VLOOKUP($I2890,Lookup!$H$2:$I$11,2,0))</f>
        <v/>
      </c>
      <c r="P2890" s="8">
        <f>COUNTIF(J$4:J2890,J2890)</f>
        <v>0</v>
      </c>
      <c r="Q2890" s="8">
        <f>COUNTIF(K$4:K2890,K2890)</f>
        <v>1</v>
      </c>
    </row>
    <row r="2891" spans="1:17" x14ac:dyDescent="0.25">
      <c r="A2891" s="35">
        <f t="shared" si="271"/>
        <v>0</v>
      </c>
      <c r="B2891" s="8">
        <f t="shared" si="272"/>
        <v>0</v>
      </c>
      <c r="C2891" s="8">
        <f t="shared" si="273"/>
        <v>0</v>
      </c>
      <c r="D2891" s="38">
        <f t="shared" si="274"/>
        <v>1</v>
      </c>
      <c r="E2891" s="39">
        <f t="shared" si="275"/>
        <v>0</v>
      </c>
      <c r="M2891" s="8" t="str">
        <f>VLOOKUP(MONTH($J2891),Lookup!$A$2:$B$13,2,0)&amp;" "&amp;YEAR($J2891)</f>
        <v>Jan 1900</v>
      </c>
      <c r="N2891" s="34" t="str">
        <f t="shared" si="270"/>
        <v>1/1/9999</v>
      </c>
      <c r="O2891" s="8" t="str">
        <f>IF(ISERROR(VLOOKUP($I2891,Lookup!$H$2:$I$11,2,0)),"",VLOOKUP($I2891,Lookup!$H$2:$I$11,2,0))</f>
        <v/>
      </c>
      <c r="P2891" s="8">
        <f>COUNTIF(J$4:J2891,J2891)</f>
        <v>0</v>
      </c>
      <c r="Q2891" s="8">
        <f>COUNTIF(K$4:K2891,K2891)</f>
        <v>1</v>
      </c>
    </row>
    <row r="2892" spans="1:17" x14ac:dyDescent="0.25">
      <c r="A2892" s="35">
        <f t="shared" si="271"/>
        <v>0</v>
      </c>
      <c r="B2892" s="8">
        <f t="shared" si="272"/>
        <v>0</v>
      </c>
      <c r="C2892" s="8">
        <f t="shared" si="273"/>
        <v>0</v>
      </c>
      <c r="D2892" s="38">
        <f t="shared" si="274"/>
        <v>1</v>
      </c>
      <c r="E2892" s="39">
        <f t="shared" si="275"/>
        <v>0</v>
      </c>
      <c r="M2892" s="8" t="str">
        <f>VLOOKUP(MONTH($J2892),Lookup!$A$2:$B$13,2,0)&amp;" "&amp;YEAR($J2892)</f>
        <v>Jan 1900</v>
      </c>
      <c r="N2892" s="34" t="str">
        <f t="shared" si="270"/>
        <v>1/1/9999</v>
      </c>
      <c r="O2892" s="8" t="str">
        <f>IF(ISERROR(VLOOKUP($I2892,Lookup!$H$2:$I$11,2,0)),"",VLOOKUP($I2892,Lookup!$H$2:$I$11,2,0))</f>
        <v/>
      </c>
      <c r="P2892" s="8">
        <f>COUNTIF(J$4:J2892,J2892)</f>
        <v>0</v>
      </c>
      <c r="Q2892" s="8">
        <f>COUNTIF(K$4:K2892,K2892)</f>
        <v>1</v>
      </c>
    </row>
    <row r="2893" spans="1:17" x14ac:dyDescent="0.25">
      <c r="A2893" s="35">
        <f t="shared" si="271"/>
        <v>0</v>
      </c>
      <c r="B2893" s="8">
        <f t="shared" si="272"/>
        <v>0</v>
      </c>
      <c r="C2893" s="8">
        <f t="shared" si="273"/>
        <v>0</v>
      </c>
      <c r="D2893" s="38">
        <f t="shared" si="274"/>
        <v>1</v>
      </c>
      <c r="E2893" s="39">
        <f t="shared" si="275"/>
        <v>0</v>
      </c>
      <c r="M2893" s="8" t="str">
        <f>VLOOKUP(MONTH($J2893),Lookup!$A$2:$B$13,2,0)&amp;" "&amp;YEAR($J2893)</f>
        <v>Jan 1900</v>
      </c>
      <c r="N2893" s="34" t="str">
        <f t="shared" si="270"/>
        <v>1/1/9999</v>
      </c>
      <c r="O2893" s="8" t="str">
        <f>IF(ISERROR(VLOOKUP($I2893,Lookup!$H$2:$I$11,2,0)),"",VLOOKUP($I2893,Lookup!$H$2:$I$11,2,0))</f>
        <v/>
      </c>
      <c r="P2893" s="8">
        <f>COUNTIF(J$4:J2893,J2893)</f>
        <v>0</v>
      </c>
      <c r="Q2893" s="8">
        <f>COUNTIF(K$4:K2893,K2893)</f>
        <v>1</v>
      </c>
    </row>
    <row r="2894" spans="1:17" x14ac:dyDescent="0.25">
      <c r="A2894" s="35">
        <f t="shared" si="271"/>
        <v>0</v>
      </c>
      <c r="B2894" s="8">
        <f t="shared" si="272"/>
        <v>0</v>
      </c>
      <c r="C2894" s="8">
        <f t="shared" si="273"/>
        <v>0</v>
      </c>
      <c r="D2894" s="38">
        <f t="shared" si="274"/>
        <v>1</v>
      </c>
      <c r="E2894" s="39">
        <f t="shared" si="275"/>
        <v>0</v>
      </c>
      <c r="M2894" s="8" t="str">
        <f>VLOOKUP(MONTH($J2894),Lookup!$A$2:$B$13,2,0)&amp;" "&amp;YEAR($J2894)</f>
        <v>Jan 1900</v>
      </c>
      <c r="N2894" s="34" t="str">
        <f t="shared" si="270"/>
        <v>1/1/9999</v>
      </c>
      <c r="O2894" s="8" t="str">
        <f>IF(ISERROR(VLOOKUP($I2894,Lookup!$H$2:$I$11,2,0)),"",VLOOKUP($I2894,Lookup!$H$2:$I$11,2,0))</f>
        <v/>
      </c>
      <c r="P2894" s="8">
        <f>COUNTIF(J$4:J2894,J2894)</f>
        <v>0</v>
      </c>
      <c r="Q2894" s="8">
        <f>COUNTIF(K$4:K2894,K2894)</f>
        <v>1</v>
      </c>
    </row>
    <row r="2895" spans="1:17" x14ac:dyDescent="0.25">
      <c r="A2895" s="35">
        <f t="shared" si="271"/>
        <v>0</v>
      </c>
      <c r="B2895" s="8">
        <f t="shared" si="272"/>
        <v>0</v>
      </c>
      <c r="C2895" s="8">
        <f t="shared" si="273"/>
        <v>0</v>
      </c>
      <c r="D2895" s="38">
        <f t="shared" si="274"/>
        <v>1</v>
      </c>
      <c r="E2895" s="39">
        <f t="shared" si="275"/>
        <v>0</v>
      </c>
      <c r="M2895" s="8" t="str">
        <f>VLOOKUP(MONTH($J2895),Lookup!$A$2:$B$13,2,0)&amp;" "&amp;YEAR($J2895)</f>
        <v>Jan 1900</v>
      </c>
      <c r="N2895" s="34" t="str">
        <f t="shared" si="270"/>
        <v>1/1/9999</v>
      </c>
      <c r="O2895" s="8" t="str">
        <f>IF(ISERROR(VLOOKUP($I2895,Lookup!$H$2:$I$11,2,0)),"",VLOOKUP($I2895,Lookup!$H$2:$I$11,2,0))</f>
        <v/>
      </c>
      <c r="P2895" s="8">
        <f>COUNTIF(J$4:J2895,J2895)</f>
        <v>0</v>
      </c>
      <c r="Q2895" s="8">
        <f>COUNTIF(K$4:K2895,K2895)</f>
        <v>1</v>
      </c>
    </row>
    <row r="2896" spans="1:17" x14ac:dyDescent="0.25">
      <c r="A2896" s="35">
        <f t="shared" si="271"/>
        <v>0</v>
      </c>
      <c r="B2896" s="8">
        <f t="shared" si="272"/>
        <v>0</v>
      </c>
      <c r="C2896" s="8">
        <f t="shared" si="273"/>
        <v>0</v>
      </c>
      <c r="D2896" s="38">
        <f t="shared" si="274"/>
        <v>1</v>
      </c>
      <c r="E2896" s="39">
        <f t="shared" si="275"/>
        <v>0</v>
      </c>
      <c r="M2896" s="8" t="str">
        <f>VLOOKUP(MONTH($J2896),Lookup!$A$2:$B$13,2,0)&amp;" "&amp;YEAR($J2896)</f>
        <v>Jan 1900</v>
      </c>
      <c r="N2896" s="34" t="str">
        <f t="shared" si="270"/>
        <v>1/1/9999</v>
      </c>
      <c r="O2896" s="8" t="str">
        <f>IF(ISERROR(VLOOKUP($I2896,Lookup!$H$2:$I$11,2,0)),"",VLOOKUP($I2896,Lookup!$H$2:$I$11,2,0))</f>
        <v/>
      </c>
      <c r="P2896" s="8">
        <f>COUNTIF(J$4:J2896,J2896)</f>
        <v>0</v>
      </c>
      <c r="Q2896" s="8">
        <f>COUNTIF(K$4:K2896,K2896)</f>
        <v>1</v>
      </c>
    </row>
    <row r="2897" spans="1:17" x14ac:dyDescent="0.25">
      <c r="A2897" s="35">
        <f t="shared" si="271"/>
        <v>0</v>
      </c>
      <c r="B2897" s="8">
        <f t="shared" si="272"/>
        <v>0</v>
      </c>
      <c r="C2897" s="8">
        <f t="shared" si="273"/>
        <v>0</v>
      </c>
      <c r="D2897" s="38">
        <f t="shared" si="274"/>
        <v>1</v>
      </c>
      <c r="E2897" s="39">
        <f t="shared" si="275"/>
        <v>0</v>
      </c>
      <c r="M2897" s="8" t="str">
        <f>VLOOKUP(MONTH($J2897),Lookup!$A$2:$B$13,2,0)&amp;" "&amp;YEAR($J2897)</f>
        <v>Jan 1900</v>
      </c>
      <c r="N2897" s="34" t="str">
        <f t="shared" si="270"/>
        <v>1/1/9999</v>
      </c>
      <c r="O2897" s="8" t="str">
        <f>IF(ISERROR(VLOOKUP($I2897,Lookup!$H$2:$I$11,2,0)),"",VLOOKUP($I2897,Lookup!$H$2:$I$11,2,0))</f>
        <v/>
      </c>
      <c r="P2897" s="8">
        <f>COUNTIF(J$4:J2897,J2897)</f>
        <v>0</v>
      </c>
      <c r="Q2897" s="8">
        <f>COUNTIF(K$4:K2897,K2897)</f>
        <v>1</v>
      </c>
    </row>
    <row r="2898" spans="1:17" x14ac:dyDescent="0.25">
      <c r="A2898" s="35">
        <f t="shared" si="271"/>
        <v>0</v>
      </c>
      <c r="B2898" s="8">
        <f t="shared" si="272"/>
        <v>0</v>
      </c>
      <c r="C2898" s="8">
        <f t="shared" si="273"/>
        <v>0</v>
      </c>
      <c r="D2898" s="38">
        <f t="shared" si="274"/>
        <v>1</v>
      </c>
      <c r="E2898" s="39">
        <f t="shared" si="275"/>
        <v>0</v>
      </c>
      <c r="M2898" s="8" t="str">
        <f>VLOOKUP(MONTH($J2898),Lookup!$A$2:$B$13,2,0)&amp;" "&amp;YEAR($J2898)</f>
        <v>Jan 1900</v>
      </c>
      <c r="N2898" s="34" t="str">
        <f t="shared" si="270"/>
        <v>1/1/9999</v>
      </c>
      <c r="O2898" s="8" t="str">
        <f>IF(ISERROR(VLOOKUP($I2898,Lookup!$H$2:$I$11,2,0)),"",VLOOKUP($I2898,Lookup!$H$2:$I$11,2,0))</f>
        <v/>
      </c>
      <c r="P2898" s="8">
        <f>COUNTIF(J$4:J2898,J2898)</f>
        <v>0</v>
      </c>
      <c r="Q2898" s="8">
        <f>COUNTIF(K$4:K2898,K2898)</f>
        <v>1</v>
      </c>
    </row>
    <row r="2899" spans="1:17" x14ac:dyDescent="0.25">
      <c r="A2899" s="35">
        <f t="shared" si="271"/>
        <v>0</v>
      </c>
      <c r="B2899" s="8">
        <f t="shared" si="272"/>
        <v>0</v>
      </c>
      <c r="C2899" s="8">
        <f t="shared" si="273"/>
        <v>0</v>
      </c>
      <c r="D2899" s="38">
        <f t="shared" si="274"/>
        <v>1</v>
      </c>
      <c r="E2899" s="39">
        <f t="shared" si="275"/>
        <v>0</v>
      </c>
      <c r="M2899" s="8" t="str">
        <f>VLOOKUP(MONTH($J2899),Lookup!$A$2:$B$13,2,0)&amp;" "&amp;YEAR($J2899)</f>
        <v>Jan 1900</v>
      </c>
      <c r="N2899" s="34" t="str">
        <f t="shared" si="270"/>
        <v>1/1/9999</v>
      </c>
      <c r="O2899" s="8" t="str">
        <f>IF(ISERROR(VLOOKUP($I2899,Lookup!$H$2:$I$11,2,0)),"",VLOOKUP($I2899,Lookup!$H$2:$I$11,2,0))</f>
        <v/>
      </c>
      <c r="P2899" s="8">
        <f>COUNTIF(J$4:J2899,J2899)</f>
        <v>0</v>
      </c>
      <c r="Q2899" s="8">
        <f>COUNTIF(K$4:K2899,K2899)</f>
        <v>1</v>
      </c>
    </row>
    <row r="2900" spans="1:17" x14ac:dyDescent="0.25">
      <c r="A2900" s="35">
        <f t="shared" si="271"/>
        <v>0</v>
      </c>
      <c r="B2900" s="8">
        <f t="shared" si="272"/>
        <v>0</v>
      </c>
      <c r="C2900" s="8">
        <f t="shared" si="273"/>
        <v>0</v>
      </c>
      <c r="D2900" s="38">
        <f t="shared" si="274"/>
        <v>1</v>
      </c>
      <c r="E2900" s="39">
        <f t="shared" si="275"/>
        <v>0</v>
      </c>
      <c r="M2900" s="8" t="str">
        <f>VLOOKUP(MONTH($J2900),Lookup!$A$2:$B$13,2,0)&amp;" "&amp;YEAR($J2900)</f>
        <v>Jan 1900</v>
      </c>
      <c r="N2900" s="34" t="str">
        <f t="shared" si="270"/>
        <v>1/1/9999</v>
      </c>
      <c r="O2900" s="8" t="str">
        <f>IF(ISERROR(VLOOKUP($I2900,Lookup!$H$2:$I$11,2,0)),"",VLOOKUP($I2900,Lookup!$H$2:$I$11,2,0))</f>
        <v/>
      </c>
      <c r="P2900" s="8">
        <f>COUNTIF(J$4:J2900,J2900)</f>
        <v>0</v>
      </c>
      <c r="Q2900" s="8">
        <f>COUNTIF(K$4:K2900,K2900)</f>
        <v>1</v>
      </c>
    </row>
    <row r="2901" spans="1:17" x14ac:dyDescent="0.25">
      <c r="A2901" s="35">
        <f t="shared" si="271"/>
        <v>0</v>
      </c>
      <c r="B2901" s="8">
        <f t="shared" si="272"/>
        <v>0</v>
      </c>
      <c r="C2901" s="8">
        <f t="shared" si="273"/>
        <v>0</v>
      </c>
      <c r="D2901" s="38">
        <f t="shared" si="274"/>
        <v>1</v>
      </c>
      <c r="E2901" s="39">
        <f t="shared" si="275"/>
        <v>0</v>
      </c>
      <c r="M2901" s="8" t="str">
        <f>VLOOKUP(MONTH($J2901),Lookup!$A$2:$B$13,2,0)&amp;" "&amp;YEAR($J2901)</f>
        <v>Jan 1900</v>
      </c>
      <c r="N2901" s="34" t="str">
        <f t="shared" si="270"/>
        <v>1/1/9999</v>
      </c>
      <c r="O2901" s="8" t="str">
        <f>IF(ISERROR(VLOOKUP($I2901,Lookup!$H$2:$I$11,2,0)),"",VLOOKUP($I2901,Lookup!$H$2:$I$11,2,0))</f>
        <v/>
      </c>
      <c r="P2901" s="8">
        <f>COUNTIF(J$4:J2901,J2901)</f>
        <v>0</v>
      </c>
      <c r="Q2901" s="8">
        <f>COUNTIF(K$4:K2901,K2901)</f>
        <v>1</v>
      </c>
    </row>
    <row r="2902" spans="1:17" x14ac:dyDescent="0.25">
      <c r="A2902" s="35">
        <f t="shared" si="271"/>
        <v>0</v>
      </c>
      <c r="B2902" s="8">
        <f t="shared" si="272"/>
        <v>0</v>
      </c>
      <c r="C2902" s="8">
        <f t="shared" si="273"/>
        <v>0</v>
      </c>
      <c r="D2902" s="38">
        <f t="shared" si="274"/>
        <v>1</v>
      </c>
      <c r="E2902" s="39">
        <f t="shared" si="275"/>
        <v>0</v>
      </c>
      <c r="M2902" s="8" t="str">
        <f>VLOOKUP(MONTH($J2902),Lookup!$A$2:$B$13,2,0)&amp;" "&amp;YEAR($J2902)</f>
        <v>Jan 1900</v>
      </c>
      <c r="N2902" s="34" t="str">
        <f t="shared" si="270"/>
        <v>1/1/9999</v>
      </c>
      <c r="O2902" s="8" t="str">
        <f>IF(ISERROR(VLOOKUP($I2902,Lookup!$H$2:$I$11,2,0)),"",VLOOKUP($I2902,Lookup!$H$2:$I$11,2,0))</f>
        <v/>
      </c>
      <c r="P2902" s="8">
        <f>COUNTIF(J$4:J2902,J2902)</f>
        <v>0</v>
      </c>
      <c r="Q2902" s="8">
        <f>COUNTIF(K$4:K2902,K2902)</f>
        <v>1</v>
      </c>
    </row>
    <row r="2903" spans="1:17" x14ac:dyDescent="0.25">
      <c r="A2903" s="35">
        <f t="shared" si="271"/>
        <v>0</v>
      </c>
      <c r="B2903" s="8">
        <f t="shared" si="272"/>
        <v>0</v>
      </c>
      <c r="C2903" s="8">
        <f t="shared" si="273"/>
        <v>0</v>
      </c>
      <c r="D2903" s="38">
        <f t="shared" si="274"/>
        <v>1</v>
      </c>
      <c r="E2903" s="39">
        <f t="shared" si="275"/>
        <v>0</v>
      </c>
      <c r="M2903" s="8" t="str">
        <f>VLOOKUP(MONTH($J2903),Lookup!$A$2:$B$13,2,0)&amp;" "&amp;YEAR($J2903)</f>
        <v>Jan 1900</v>
      </c>
      <c r="N2903" s="34" t="str">
        <f t="shared" si="270"/>
        <v>1/1/9999</v>
      </c>
      <c r="O2903" s="8" t="str">
        <f>IF(ISERROR(VLOOKUP($I2903,Lookup!$H$2:$I$11,2,0)),"",VLOOKUP($I2903,Lookup!$H$2:$I$11,2,0))</f>
        <v/>
      </c>
      <c r="P2903" s="8">
        <f>COUNTIF(J$4:J2903,J2903)</f>
        <v>0</v>
      </c>
      <c r="Q2903" s="8">
        <f>COUNTIF(K$4:K2903,K2903)</f>
        <v>1</v>
      </c>
    </row>
    <row r="2904" spans="1:17" x14ac:dyDescent="0.25">
      <c r="A2904" s="35">
        <f t="shared" si="271"/>
        <v>0</v>
      </c>
      <c r="B2904" s="8">
        <f t="shared" si="272"/>
        <v>0</v>
      </c>
      <c r="C2904" s="8">
        <f t="shared" si="273"/>
        <v>0</v>
      </c>
      <c r="D2904" s="38">
        <f t="shared" si="274"/>
        <v>1</v>
      </c>
      <c r="E2904" s="39">
        <f t="shared" si="275"/>
        <v>0</v>
      </c>
      <c r="M2904" s="8" t="str">
        <f>VLOOKUP(MONTH($J2904),Lookup!$A$2:$B$13,2,0)&amp;" "&amp;YEAR($J2904)</f>
        <v>Jan 1900</v>
      </c>
      <c r="N2904" s="34" t="str">
        <f t="shared" si="270"/>
        <v>1/1/9999</v>
      </c>
      <c r="O2904" s="8" t="str">
        <f>IF(ISERROR(VLOOKUP($I2904,Lookup!$H$2:$I$11,2,0)),"",VLOOKUP($I2904,Lookup!$H$2:$I$11,2,0))</f>
        <v/>
      </c>
      <c r="P2904" s="8">
        <f>COUNTIF(J$4:J2904,J2904)</f>
        <v>0</v>
      </c>
      <c r="Q2904" s="8">
        <f>COUNTIF(K$4:K2904,K2904)</f>
        <v>1</v>
      </c>
    </row>
    <row r="2905" spans="1:17" x14ac:dyDescent="0.25">
      <c r="A2905" s="35">
        <f t="shared" si="271"/>
        <v>0</v>
      </c>
      <c r="B2905" s="8">
        <f t="shared" si="272"/>
        <v>0</v>
      </c>
      <c r="C2905" s="8">
        <f t="shared" si="273"/>
        <v>0</v>
      </c>
      <c r="D2905" s="38">
        <f t="shared" si="274"/>
        <v>1</v>
      </c>
      <c r="E2905" s="39">
        <f t="shared" si="275"/>
        <v>0</v>
      </c>
      <c r="M2905" s="8" t="str">
        <f>VLOOKUP(MONTH($J2905),Lookup!$A$2:$B$13,2,0)&amp;" "&amp;YEAR($J2905)</f>
        <v>Jan 1900</v>
      </c>
      <c r="N2905" s="34" t="str">
        <f t="shared" si="270"/>
        <v>1/1/9999</v>
      </c>
      <c r="O2905" s="8" t="str">
        <f>IF(ISERROR(VLOOKUP($I2905,Lookup!$H$2:$I$11,2,0)),"",VLOOKUP($I2905,Lookup!$H$2:$I$11,2,0))</f>
        <v/>
      </c>
      <c r="P2905" s="8">
        <f>COUNTIF(J$4:J2905,J2905)</f>
        <v>0</v>
      </c>
      <c r="Q2905" s="8">
        <f>COUNTIF(K$4:K2905,K2905)</f>
        <v>1</v>
      </c>
    </row>
    <row r="2906" spans="1:17" x14ac:dyDescent="0.25">
      <c r="A2906" s="35">
        <f t="shared" si="271"/>
        <v>0</v>
      </c>
      <c r="B2906" s="8">
        <f t="shared" si="272"/>
        <v>0</v>
      </c>
      <c r="C2906" s="8">
        <f t="shared" si="273"/>
        <v>0</v>
      </c>
      <c r="D2906" s="38">
        <f t="shared" si="274"/>
        <v>1</v>
      </c>
      <c r="E2906" s="39">
        <f t="shared" si="275"/>
        <v>0</v>
      </c>
      <c r="M2906" s="8" t="str">
        <f>VLOOKUP(MONTH($J2906),Lookup!$A$2:$B$13,2,0)&amp;" "&amp;YEAR($J2906)</f>
        <v>Jan 1900</v>
      </c>
      <c r="N2906" s="34" t="str">
        <f t="shared" si="270"/>
        <v>1/1/9999</v>
      </c>
      <c r="O2906" s="8" t="str">
        <f>IF(ISERROR(VLOOKUP($I2906,Lookup!$H$2:$I$11,2,0)),"",VLOOKUP($I2906,Lookup!$H$2:$I$11,2,0))</f>
        <v/>
      </c>
      <c r="P2906" s="8">
        <f>COUNTIF(J$4:J2906,J2906)</f>
        <v>0</v>
      </c>
      <c r="Q2906" s="8">
        <f>COUNTIF(K$4:K2906,K2906)</f>
        <v>1</v>
      </c>
    </row>
    <row r="2907" spans="1:17" x14ac:dyDescent="0.25">
      <c r="A2907" s="35">
        <f t="shared" si="271"/>
        <v>0</v>
      </c>
      <c r="B2907" s="8">
        <f t="shared" si="272"/>
        <v>0</v>
      </c>
      <c r="C2907" s="8">
        <f t="shared" si="273"/>
        <v>0</v>
      </c>
      <c r="D2907" s="38">
        <f t="shared" si="274"/>
        <v>1</v>
      </c>
      <c r="E2907" s="39">
        <f t="shared" si="275"/>
        <v>0</v>
      </c>
      <c r="M2907" s="8" t="str">
        <f>VLOOKUP(MONTH($J2907),Lookup!$A$2:$B$13,2,0)&amp;" "&amp;YEAR($J2907)</f>
        <v>Jan 1900</v>
      </c>
      <c r="N2907" s="34" t="str">
        <f t="shared" si="270"/>
        <v>1/1/9999</v>
      </c>
      <c r="O2907" s="8" t="str">
        <f>IF(ISERROR(VLOOKUP($I2907,Lookup!$H$2:$I$11,2,0)),"",VLOOKUP($I2907,Lookup!$H$2:$I$11,2,0))</f>
        <v/>
      </c>
      <c r="P2907" s="8">
        <f>COUNTIF(J$4:J2907,J2907)</f>
        <v>0</v>
      </c>
      <c r="Q2907" s="8">
        <f>COUNTIF(K$4:K2907,K2907)</f>
        <v>1</v>
      </c>
    </row>
    <row r="2908" spans="1:17" x14ac:dyDescent="0.25">
      <c r="A2908" s="35">
        <f t="shared" si="271"/>
        <v>0</v>
      </c>
      <c r="B2908" s="8">
        <f t="shared" si="272"/>
        <v>0</v>
      </c>
      <c r="C2908" s="8">
        <f t="shared" si="273"/>
        <v>0</v>
      </c>
      <c r="D2908" s="38">
        <f t="shared" si="274"/>
        <v>1</v>
      </c>
      <c r="E2908" s="39">
        <f t="shared" si="275"/>
        <v>0</v>
      </c>
      <c r="M2908" s="8" t="str">
        <f>VLOOKUP(MONTH($J2908),Lookup!$A$2:$B$13,2,0)&amp;" "&amp;YEAR($J2908)</f>
        <v>Jan 1900</v>
      </c>
      <c r="N2908" s="34" t="str">
        <f t="shared" si="270"/>
        <v>1/1/9999</v>
      </c>
      <c r="O2908" s="8" t="str">
        <f>IF(ISERROR(VLOOKUP($I2908,Lookup!$H$2:$I$11,2,0)),"",VLOOKUP($I2908,Lookup!$H$2:$I$11,2,0))</f>
        <v/>
      </c>
      <c r="P2908" s="8">
        <f>COUNTIF(J$4:J2908,J2908)</f>
        <v>0</v>
      </c>
      <c r="Q2908" s="8">
        <f>COUNTIF(K$4:K2908,K2908)</f>
        <v>1</v>
      </c>
    </row>
    <row r="2909" spans="1:17" x14ac:dyDescent="0.25">
      <c r="A2909" s="35">
        <f t="shared" si="271"/>
        <v>0</v>
      </c>
      <c r="B2909" s="8">
        <f t="shared" si="272"/>
        <v>0</v>
      </c>
      <c r="C2909" s="8">
        <f t="shared" si="273"/>
        <v>0</v>
      </c>
      <c r="D2909" s="38">
        <f t="shared" si="274"/>
        <v>1</v>
      </c>
      <c r="E2909" s="39">
        <f t="shared" si="275"/>
        <v>0</v>
      </c>
      <c r="M2909" s="8" t="str">
        <f>VLOOKUP(MONTH($J2909),Lookup!$A$2:$B$13,2,0)&amp;" "&amp;YEAR($J2909)</f>
        <v>Jan 1900</v>
      </c>
      <c r="N2909" s="34" t="str">
        <f t="shared" si="270"/>
        <v>1/1/9999</v>
      </c>
      <c r="O2909" s="8" t="str">
        <f>IF(ISERROR(VLOOKUP($I2909,Lookup!$H$2:$I$11,2,0)),"",VLOOKUP($I2909,Lookup!$H$2:$I$11,2,0))</f>
        <v/>
      </c>
      <c r="P2909" s="8">
        <f>COUNTIF(J$4:J2909,J2909)</f>
        <v>0</v>
      </c>
      <c r="Q2909" s="8">
        <f>COUNTIF(K$4:K2909,K2909)</f>
        <v>1</v>
      </c>
    </row>
    <row r="2910" spans="1:17" x14ac:dyDescent="0.25">
      <c r="A2910" s="35">
        <f t="shared" si="271"/>
        <v>0</v>
      </c>
      <c r="B2910" s="8">
        <f t="shared" si="272"/>
        <v>0</v>
      </c>
      <c r="C2910" s="8">
        <f t="shared" si="273"/>
        <v>0</v>
      </c>
      <c r="D2910" s="38">
        <f t="shared" si="274"/>
        <v>1</v>
      </c>
      <c r="E2910" s="39">
        <f t="shared" si="275"/>
        <v>0</v>
      </c>
      <c r="M2910" s="8" t="str">
        <f>VLOOKUP(MONTH($J2910),Lookup!$A$2:$B$13,2,0)&amp;" "&amp;YEAR($J2910)</f>
        <v>Jan 1900</v>
      </c>
      <c r="N2910" s="34" t="str">
        <f t="shared" si="270"/>
        <v>1/1/9999</v>
      </c>
      <c r="O2910" s="8" t="str">
        <f>IF(ISERROR(VLOOKUP($I2910,Lookup!$H$2:$I$11,2,0)),"",VLOOKUP($I2910,Lookup!$H$2:$I$11,2,0))</f>
        <v/>
      </c>
      <c r="P2910" s="8">
        <f>COUNTIF(J$4:J2910,J2910)</f>
        <v>0</v>
      </c>
      <c r="Q2910" s="8">
        <f>COUNTIF(K$4:K2910,K2910)</f>
        <v>1</v>
      </c>
    </row>
    <row r="2911" spans="1:17" x14ac:dyDescent="0.25">
      <c r="A2911" s="35">
        <f t="shared" si="271"/>
        <v>0</v>
      </c>
      <c r="B2911" s="8">
        <f t="shared" si="272"/>
        <v>0</v>
      </c>
      <c r="C2911" s="8">
        <f t="shared" si="273"/>
        <v>0</v>
      </c>
      <c r="D2911" s="38">
        <f t="shared" si="274"/>
        <v>1</v>
      </c>
      <c r="E2911" s="39">
        <f t="shared" si="275"/>
        <v>0</v>
      </c>
      <c r="M2911" s="8" t="str">
        <f>VLOOKUP(MONTH($J2911),Lookup!$A$2:$B$13,2,0)&amp;" "&amp;YEAR($J2911)</f>
        <v>Jan 1900</v>
      </c>
      <c r="N2911" s="34" t="str">
        <f t="shared" si="270"/>
        <v>1/1/9999</v>
      </c>
      <c r="O2911" s="8" t="str">
        <f>IF(ISERROR(VLOOKUP($I2911,Lookup!$H$2:$I$11,2,0)),"",VLOOKUP($I2911,Lookup!$H$2:$I$11,2,0))</f>
        <v/>
      </c>
      <c r="P2911" s="8">
        <f>COUNTIF(J$4:J2911,J2911)</f>
        <v>0</v>
      </c>
      <c r="Q2911" s="8">
        <f>COUNTIF(K$4:K2911,K2911)</f>
        <v>1</v>
      </c>
    </row>
    <row r="2912" spans="1:17" x14ac:dyDescent="0.25">
      <c r="A2912" s="35">
        <f t="shared" si="271"/>
        <v>0</v>
      </c>
      <c r="B2912" s="8">
        <f t="shared" si="272"/>
        <v>0</v>
      </c>
      <c r="C2912" s="8">
        <f t="shared" si="273"/>
        <v>0</v>
      </c>
      <c r="D2912" s="38">
        <f t="shared" si="274"/>
        <v>1</v>
      </c>
      <c r="E2912" s="39">
        <f t="shared" si="275"/>
        <v>0</v>
      </c>
      <c r="M2912" s="8" t="str">
        <f>VLOOKUP(MONTH($J2912),Lookup!$A$2:$B$13,2,0)&amp;" "&amp;YEAR($J2912)</f>
        <v>Jan 1900</v>
      </c>
      <c r="N2912" s="34" t="str">
        <f t="shared" si="270"/>
        <v>1/1/9999</v>
      </c>
      <c r="O2912" s="8" t="str">
        <f>IF(ISERROR(VLOOKUP($I2912,Lookup!$H$2:$I$11,2,0)),"",VLOOKUP($I2912,Lookup!$H$2:$I$11,2,0))</f>
        <v/>
      </c>
      <c r="P2912" s="8">
        <f>COUNTIF(J$4:J2912,J2912)</f>
        <v>0</v>
      </c>
      <c r="Q2912" s="8">
        <f>COUNTIF(K$4:K2912,K2912)</f>
        <v>1</v>
      </c>
    </row>
    <row r="2913" spans="1:17" x14ac:dyDescent="0.25">
      <c r="A2913" s="35">
        <f t="shared" si="271"/>
        <v>0</v>
      </c>
      <c r="B2913" s="8">
        <f t="shared" si="272"/>
        <v>0</v>
      </c>
      <c r="C2913" s="8">
        <f t="shared" si="273"/>
        <v>0</v>
      </c>
      <c r="D2913" s="38">
        <f t="shared" si="274"/>
        <v>1</v>
      </c>
      <c r="E2913" s="39">
        <f t="shared" si="275"/>
        <v>0</v>
      </c>
      <c r="M2913" s="8" t="str">
        <f>VLOOKUP(MONTH($J2913),Lookup!$A$2:$B$13,2,0)&amp;" "&amp;YEAR($J2913)</f>
        <v>Jan 1900</v>
      </c>
      <c r="N2913" s="34" t="str">
        <f t="shared" si="270"/>
        <v>1/1/9999</v>
      </c>
      <c r="O2913" s="8" t="str">
        <f>IF(ISERROR(VLOOKUP($I2913,Lookup!$H$2:$I$11,2,0)),"",VLOOKUP($I2913,Lookup!$H$2:$I$11,2,0))</f>
        <v/>
      </c>
      <c r="P2913" s="8">
        <f>COUNTIF(J$4:J2913,J2913)</f>
        <v>0</v>
      </c>
      <c r="Q2913" s="8">
        <f>COUNTIF(K$4:K2913,K2913)</f>
        <v>1</v>
      </c>
    </row>
    <row r="2914" spans="1:17" x14ac:dyDescent="0.25">
      <c r="A2914" s="35">
        <f t="shared" si="271"/>
        <v>0</v>
      </c>
      <c r="B2914" s="8">
        <f t="shared" si="272"/>
        <v>0</v>
      </c>
      <c r="C2914" s="8">
        <f t="shared" si="273"/>
        <v>0</v>
      </c>
      <c r="D2914" s="38">
        <f t="shared" si="274"/>
        <v>1</v>
      </c>
      <c r="E2914" s="39">
        <f t="shared" si="275"/>
        <v>0</v>
      </c>
      <c r="M2914" s="8" t="str">
        <f>VLOOKUP(MONTH($J2914),Lookup!$A$2:$B$13,2,0)&amp;" "&amp;YEAR($J2914)</f>
        <v>Jan 1900</v>
      </c>
      <c r="N2914" s="34" t="str">
        <f t="shared" si="270"/>
        <v>1/1/9999</v>
      </c>
      <c r="O2914" s="8" t="str">
        <f>IF(ISERROR(VLOOKUP($I2914,Lookup!$H$2:$I$11,2,0)),"",VLOOKUP($I2914,Lookup!$H$2:$I$11,2,0))</f>
        <v/>
      </c>
      <c r="P2914" s="8">
        <f>COUNTIF(J$4:J2914,J2914)</f>
        <v>0</v>
      </c>
      <c r="Q2914" s="8">
        <f>COUNTIF(K$4:K2914,K2914)</f>
        <v>1</v>
      </c>
    </row>
    <row r="2915" spans="1:17" x14ac:dyDescent="0.25">
      <c r="A2915" s="35">
        <f t="shared" si="271"/>
        <v>0</v>
      </c>
      <c r="B2915" s="8">
        <f t="shared" si="272"/>
        <v>0</v>
      </c>
      <c r="C2915" s="8">
        <f t="shared" si="273"/>
        <v>0</v>
      </c>
      <c r="D2915" s="38">
        <f t="shared" si="274"/>
        <v>1</v>
      </c>
      <c r="E2915" s="39">
        <f t="shared" si="275"/>
        <v>0</v>
      </c>
      <c r="M2915" s="8" t="str">
        <f>VLOOKUP(MONTH($J2915),Lookup!$A$2:$B$13,2,0)&amp;" "&amp;YEAR($J2915)</f>
        <v>Jan 1900</v>
      </c>
      <c r="N2915" s="34" t="str">
        <f t="shared" si="270"/>
        <v>1/1/9999</v>
      </c>
      <c r="O2915" s="8" t="str">
        <f>IF(ISERROR(VLOOKUP($I2915,Lookup!$H$2:$I$11,2,0)),"",VLOOKUP($I2915,Lookup!$H$2:$I$11,2,0))</f>
        <v/>
      </c>
      <c r="P2915" s="8">
        <f>COUNTIF(J$4:J2915,J2915)</f>
        <v>0</v>
      </c>
      <c r="Q2915" s="8">
        <f>COUNTIF(K$4:K2915,K2915)</f>
        <v>1</v>
      </c>
    </row>
    <row r="2916" spans="1:17" x14ac:dyDescent="0.25">
      <c r="A2916" s="35">
        <f t="shared" si="271"/>
        <v>0</v>
      </c>
      <c r="B2916" s="8">
        <f t="shared" si="272"/>
        <v>0</v>
      </c>
      <c r="C2916" s="8">
        <f t="shared" si="273"/>
        <v>0</v>
      </c>
      <c r="D2916" s="38">
        <f t="shared" si="274"/>
        <v>1</v>
      </c>
      <c r="E2916" s="39">
        <f t="shared" si="275"/>
        <v>0</v>
      </c>
      <c r="M2916" s="8" t="str">
        <f>VLOOKUP(MONTH($J2916),Lookup!$A$2:$B$13,2,0)&amp;" "&amp;YEAR($J2916)</f>
        <v>Jan 1900</v>
      </c>
      <c r="N2916" s="34" t="str">
        <f t="shared" si="270"/>
        <v>1/1/9999</v>
      </c>
      <c r="O2916" s="8" t="str">
        <f>IF(ISERROR(VLOOKUP($I2916,Lookup!$H$2:$I$11,2,0)),"",VLOOKUP($I2916,Lookup!$H$2:$I$11,2,0))</f>
        <v/>
      </c>
      <c r="P2916" s="8">
        <f>COUNTIF(J$4:J2916,J2916)</f>
        <v>0</v>
      </c>
      <c r="Q2916" s="8">
        <f>COUNTIF(K$4:K2916,K2916)</f>
        <v>1</v>
      </c>
    </row>
    <row r="2917" spans="1:17" x14ac:dyDescent="0.25">
      <c r="A2917" s="35">
        <f t="shared" si="271"/>
        <v>0</v>
      </c>
      <c r="B2917" s="8">
        <f t="shared" si="272"/>
        <v>0</v>
      </c>
      <c r="C2917" s="8">
        <f t="shared" si="273"/>
        <v>0</v>
      </c>
      <c r="D2917" s="38">
        <f t="shared" si="274"/>
        <v>1</v>
      </c>
      <c r="E2917" s="39">
        <f t="shared" si="275"/>
        <v>0</v>
      </c>
      <c r="M2917" s="8" t="str">
        <f>VLOOKUP(MONTH($J2917),Lookup!$A$2:$B$13,2,0)&amp;" "&amp;YEAR($J2917)</f>
        <v>Jan 1900</v>
      </c>
      <c r="N2917" s="34" t="str">
        <f t="shared" si="270"/>
        <v>1/1/9999</v>
      </c>
      <c r="O2917" s="8" t="str">
        <f>IF(ISERROR(VLOOKUP($I2917,Lookup!$H$2:$I$11,2,0)),"",VLOOKUP($I2917,Lookup!$H$2:$I$11,2,0))</f>
        <v/>
      </c>
      <c r="P2917" s="8">
        <f>COUNTIF(J$4:J2917,J2917)</f>
        <v>0</v>
      </c>
      <c r="Q2917" s="8">
        <f>COUNTIF(K$4:K2917,K2917)</f>
        <v>1</v>
      </c>
    </row>
    <row r="2918" spans="1:17" x14ac:dyDescent="0.25">
      <c r="A2918" s="35">
        <f t="shared" si="271"/>
        <v>0</v>
      </c>
      <c r="B2918" s="8">
        <f t="shared" si="272"/>
        <v>0</v>
      </c>
      <c r="C2918" s="8">
        <f t="shared" si="273"/>
        <v>0</v>
      </c>
      <c r="D2918" s="38">
        <f t="shared" si="274"/>
        <v>1</v>
      </c>
      <c r="E2918" s="39">
        <f t="shared" si="275"/>
        <v>0</v>
      </c>
      <c r="M2918" s="8" t="str">
        <f>VLOOKUP(MONTH($J2918),Lookup!$A$2:$B$13,2,0)&amp;" "&amp;YEAR($J2918)</f>
        <v>Jan 1900</v>
      </c>
      <c r="N2918" s="34" t="str">
        <f t="shared" si="270"/>
        <v>1/1/9999</v>
      </c>
      <c r="O2918" s="8" t="str">
        <f>IF(ISERROR(VLOOKUP($I2918,Lookup!$H$2:$I$11,2,0)),"",VLOOKUP($I2918,Lookup!$H$2:$I$11,2,0))</f>
        <v/>
      </c>
      <c r="P2918" s="8">
        <f>COUNTIF(J$4:J2918,J2918)</f>
        <v>0</v>
      </c>
      <c r="Q2918" s="8">
        <f>COUNTIF(K$4:K2918,K2918)</f>
        <v>1</v>
      </c>
    </row>
    <row r="2919" spans="1:17" x14ac:dyDescent="0.25">
      <c r="A2919" s="35">
        <f t="shared" si="271"/>
        <v>0</v>
      </c>
      <c r="B2919" s="8">
        <f t="shared" si="272"/>
        <v>0</v>
      </c>
      <c r="C2919" s="8">
        <f t="shared" si="273"/>
        <v>0</v>
      </c>
      <c r="D2919" s="38">
        <f t="shared" si="274"/>
        <v>1</v>
      </c>
      <c r="E2919" s="39">
        <f t="shared" si="275"/>
        <v>0</v>
      </c>
      <c r="M2919" s="8" t="str">
        <f>VLOOKUP(MONTH($J2919),Lookup!$A$2:$B$13,2,0)&amp;" "&amp;YEAR($J2919)</f>
        <v>Jan 1900</v>
      </c>
      <c r="N2919" s="34" t="str">
        <f t="shared" si="270"/>
        <v>1/1/9999</v>
      </c>
      <c r="O2919" s="8" t="str">
        <f>IF(ISERROR(VLOOKUP($I2919,Lookup!$H$2:$I$11,2,0)),"",VLOOKUP($I2919,Lookup!$H$2:$I$11,2,0))</f>
        <v/>
      </c>
      <c r="P2919" s="8">
        <f>COUNTIF(J$4:J2919,J2919)</f>
        <v>0</v>
      </c>
      <c r="Q2919" s="8">
        <f>COUNTIF(K$4:K2919,K2919)</f>
        <v>1</v>
      </c>
    </row>
    <row r="2920" spans="1:17" x14ac:dyDescent="0.25">
      <c r="A2920" s="35">
        <f t="shared" si="271"/>
        <v>0</v>
      </c>
      <c r="B2920" s="8">
        <f t="shared" si="272"/>
        <v>0</v>
      </c>
      <c r="C2920" s="8">
        <f t="shared" si="273"/>
        <v>0</v>
      </c>
      <c r="D2920" s="38">
        <f t="shared" si="274"/>
        <v>1</v>
      </c>
      <c r="E2920" s="39">
        <f t="shared" si="275"/>
        <v>0</v>
      </c>
      <c r="M2920" s="8" t="str">
        <f>VLOOKUP(MONTH($J2920),Lookup!$A$2:$B$13,2,0)&amp;" "&amp;YEAR($J2920)</f>
        <v>Jan 1900</v>
      </c>
      <c r="N2920" s="34" t="str">
        <f t="shared" si="270"/>
        <v>1/1/9999</v>
      </c>
      <c r="O2920" s="8" t="str">
        <f>IF(ISERROR(VLOOKUP($I2920,Lookup!$H$2:$I$11,2,0)),"",VLOOKUP($I2920,Lookup!$H$2:$I$11,2,0))</f>
        <v/>
      </c>
      <c r="P2920" s="8">
        <f>COUNTIF(J$4:J2920,J2920)</f>
        <v>0</v>
      </c>
      <c r="Q2920" s="8">
        <f>COUNTIF(K$4:K2920,K2920)</f>
        <v>1</v>
      </c>
    </row>
    <row r="2921" spans="1:17" x14ac:dyDescent="0.25">
      <c r="A2921" s="35">
        <f t="shared" si="271"/>
        <v>0</v>
      </c>
      <c r="B2921" s="8">
        <f t="shared" si="272"/>
        <v>0</v>
      </c>
      <c r="C2921" s="8">
        <f t="shared" si="273"/>
        <v>0</v>
      </c>
      <c r="D2921" s="38">
        <f t="shared" si="274"/>
        <v>1</v>
      </c>
      <c r="E2921" s="39">
        <f t="shared" si="275"/>
        <v>0</v>
      </c>
      <c r="M2921" s="8" t="str">
        <f>VLOOKUP(MONTH($J2921),Lookup!$A$2:$B$13,2,0)&amp;" "&amp;YEAR($J2921)</f>
        <v>Jan 1900</v>
      </c>
      <c r="N2921" s="34" t="str">
        <f t="shared" si="270"/>
        <v>1/1/9999</v>
      </c>
      <c r="O2921" s="8" t="str">
        <f>IF(ISERROR(VLOOKUP($I2921,Lookup!$H$2:$I$11,2,0)),"",VLOOKUP($I2921,Lookup!$H$2:$I$11,2,0))</f>
        <v/>
      </c>
      <c r="P2921" s="8">
        <f>COUNTIF(J$4:J2921,J2921)</f>
        <v>0</v>
      </c>
      <c r="Q2921" s="8">
        <f>COUNTIF(K$4:K2921,K2921)</f>
        <v>1</v>
      </c>
    </row>
    <row r="2922" spans="1:17" x14ac:dyDescent="0.25">
      <c r="A2922" s="35">
        <f t="shared" si="271"/>
        <v>0</v>
      </c>
      <c r="B2922" s="8">
        <f t="shared" si="272"/>
        <v>0</v>
      </c>
      <c r="C2922" s="8">
        <f t="shared" si="273"/>
        <v>0</v>
      </c>
      <c r="D2922" s="38">
        <f t="shared" si="274"/>
        <v>1</v>
      </c>
      <c r="E2922" s="39">
        <f t="shared" si="275"/>
        <v>0</v>
      </c>
      <c r="M2922" s="8" t="str">
        <f>VLOOKUP(MONTH($J2922),Lookup!$A$2:$B$13,2,0)&amp;" "&amp;YEAR($J2922)</f>
        <v>Jan 1900</v>
      </c>
      <c r="N2922" s="34" t="str">
        <f t="shared" si="270"/>
        <v>1/1/9999</v>
      </c>
      <c r="O2922" s="8" t="str">
        <f>IF(ISERROR(VLOOKUP($I2922,Lookup!$H$2:$I$11,2,0)),"",VLOOKUP($I2922,Lookup!$H$2:$I$11,2,0))</f>
        <v/>
      </c>
      <c r="P2922" s="8">
        <f>COUNTIF(J$4:J2922,J2922)</f>
        <v>0</v>
      </c>
      <c r="Q2922" s="8">
        <f>COUNTIF(K$4:K2922,K2922)</f>
        <v>1</v>
      </c>
    </row>
    <row r="2923" spans="1:17" x14ac:dyDescent="0.25">
      <c r="A2923" s="35">
        <f t="shared" si="271"/>
        <v>0</v>
      </c>
      <c r="B2923" s="8">
        <f t="shared" si="272"/>
        <v>0</v>
      </c>
      <c r="C2923" s="8">
        <f t="shared" si="273"/>
        <v>0</v>
      </c>
      <c r="D2923" s="38">
        <f t="shared" si="274"/>
        <v>1</v>
      </c>
      <c r="E2923" s="39">
        <f t="shared" si="275"/>
        <v>0</v>
      </c>
      <c r="M2923" s="8" t="str">
        <f>VLOOKUP(MONTH($J2923),Lookup!$A$2:$B$13,2,0)&amp;" "&amp;YEAR($J2923)</f>
        <v>Jan 1900</v>
      </c>
      <c r="N2923" s="34" t="str">
        <f t="shared" si="270"/>
        <v>1/1/9999</v>
      </c>
      <c r="O2923" s="8" t="str">
        <f>IF(ISERROR(VLOOKUP($I2923,Lookup!$H$2:$I$11,2,0)),"",VLOOKUP($I2923,Lookup!$H$2:$I$11,2,0))</f>
        <v/>
      </c>
      <c r="P2923" s="8">
        <f>COUNTIF(J$4:J2923,J2923)</f>
        <v>0</v>
      </c>
      <c r="Q2923" s="8">
        <f>COUNTIF(K$4:K2923,K2923)</f>
        <v>1</v>
      </c>
    </row>
    <row r="2924" spans="1:17" x14ac:dyDescent="0.25">
      <c r="A2924" s="35">
        <f t="shared" si="271"/>
        <v>0</v>
      </c>
      <c r="B2924" s="8">
        <f t="shared" si="272"/>
        <v>0</v>
      </c>
      <c r="C2924" s="8">
        <f t="shared" si="273"/>
        <v>0</v>
      </c>
      <c r="D2924" s="38">
        <f t="shared" si="274"/>
        <v>1</v>
      </c>
      <c r="E2924" s="39">
        <f t="shared" si="275"/>
        <v>0</v>
      </c>
      <c r="M2924" s="8" t="str">
        <f>VLOOKUP(MONTH($J2924),Lookup!$A$2:$B$13,2,0)&amp;" "&amp;YEAR($J2924)</f>
        <v>Jan 1900</v>
      </c>
      <c r="N2924" s="34" t="str">
        <f t="shared" si="270"/>
        <v>1/1/9999</v>
      </c>
      <c r="O2924" s="8" t="str">
        <f>IF(ISERROR(VLOOKUP($I2924,Lookup!$H$2:$I$11,2,0)),"",VLOOKUP($I2924,Lookup!$H$2:$I$11,2,0))</f>
        <v/>
      </c>
      <c r="P2924" s="8">
        <f>COUNTIF(J$4:J2924,J2924)</f>
        <v>0</v>
      </c>
      <c r="Q2924" s="8">
        <f>COUNTIF(K$4:K2924,K2924)</f>
        <v>1</v>
      </c>
    </row>
    <row r="2925" spans="1:17" x14ac:dyDescent="0.25">
      <c r="A2925" s="35">
        <f t="shared" si="271"/>
        <v>0</v>
      </c>
      <c r="B2925" s="8">
        <f t="shared" si="272"/>
        <v>0</v>
      </c>
      <c r="C2925" s="8">
        <f t="shared" si="273"/>
        <v>0</v>
      </c>
      <c r="D2925" s="38">
        <f t="shared" si="274"/>
        <v>1</v>
      </c>
      <c r="E2925" s="39">
        <f t="shared" si="275"/>
        <v>0</v>
      </c>
      <c r="M2925" s="8" t="str">
        <f>VLOOKUP(MONTH($J2925),Lookup!$A$2:$B$13,2,0)&amp;" "&amp;YEAR($J2925)</f>
        <v>Jan 1900</v>
      </c>
      <c r="N2925" s="34" t="str">
        <f t="shared" si="270"/>
        <v>1/1/9999</v>
      </c>
      <c r="O2925" s="8" t="str">
        <f>IF(ISERROR(VLOOKUP($I2925,Lookup!$H$2:$I$11,2,0)),"",VLOOKUP($I2925,Lookup!$H$2:$I$11,2,0))</f>
        <v/>
      </c>
      <c r="P2925" s="8">
        <f>COUNTIF(J$4:J2925,J2925)</f>
        <v>0</v>
      </c>
      <c r="Q2925" s="8">
        <f>COUNTIF(K$4:K2925,K2925)</f>
        <v>1</v>
      </c>
    </row>
    <row r="2926" spans="1:17" x14ac:dyDescent="0.25">
      <c r="A2926" s="35">
        <f t="shared" si="271"/>
        <v>0</v>
      </c>
      <c r="B2926" s="8">
        <f t="shared" si="272"/>
        <v>0</v>
      </c>
      <c r="C2926" s="8">
        <f t="shared" si="273"/>
        <v>0</v>
      </c>
      <c r="D2926" s="38">
        <f t="shared" si="274"/>
        <v>1</v>
      </c>
      <c r="E2926" s="39">
        <f t="shared" si="275"/>
        <v>0</v>
      </c>
      <c r="M2926" s="8" t="str">
        <f>VLOOKUP(MONTH($J2926),Lookup!$A$2:$B$13,2,0)&amp;" "&amp;YEAR($J2926)</f>
        <v>Jan 1900</v>
      </c>
      <c r="N2926" s="34" t="str">
        <f t="shared" si="270"/>
        <v>1/1/9999</v>
      </c>
      <c r="O2926" s="8" t="str">
        <f>IF(ISERROR(VLOOKUP($I2926,Lookup!$H$2:$I$11,2,0)),"",VLOOKUP($I2926,Lookup!$H$2:$I$11,2,0))</f>
        <v/>
      </c>
      <c r="P2926" s="8">
        <f>COUNTIF(J$4:J2926,J2926)</f>
        <v>0</v>
      </c>
      <c r="Q2926" s="8">
        <f>COUNTIF(K$4:K2926,K2926)</f>
        <v>1</v>
      </c>
    </row>
    <row r="2927" spans="1:17" x14ac:dyDescent="0.25">
      <c r="A2927" s="35">
        <f t="shared" si="271"/>
        <v>0</v>
      </c>
      <c r="B2927" s="8">
        <f t="shared" si="272"/>
        <v>0</v>
      </c>
      <c r="C2927" s="8">
        <f t="shared" si="273"/>
        <v>0</v>
      </c>
      <c r="D2927" s="38">
        <f t="shared" si="274"/>
        <v>1</v>
      </c>
      <c r="E2927" s="39">
        <f t="shared" si="275"/>
        <v>0</v>
      </c>
      <c r="M2927" s="8" t="str">
        <f>VLOOKUP(MONTH($J2927),Lookup!$A$2:$B$13,2,0)&amp;" "&amp;YEAR($J2927)</f>
        <v>Jan 1900</v>
      </c>
      <c r="N2927" s="34" t="str">
        <f t="shared" si="270"/>
        <v>1/1/9999</v>
      </c>
      <c r="O2927" s="8" t="str">
        <f>IF(ISERROR(VLOOKUP($I2927,Lookup!$H$2:$I$11,2,0)),"",VLOOKUP($I2927,Lookup!$H$2:$I$11,2,0))</f>
        <v/>
      </c>
      <c r="P2927" s="8">
        <f>COUNTIF(J$4:J2927,J2927)</f>
        <v>0</v>
      </c>
      <c r="Q2927" s="8">
        <f>COUNTIF(K$4:K2927,K2927)</f>
        <v>1</v>
      </c>
    </row>
    <row r="2928" spans="1:17" x14ac:dyDescent="0.25">
      <c r="A2928" s="35">
        <f t="shared" si="271"/>
        <v>0</v>
      </c>
      <c r="B2928" s="8">
        <f t="shared" si="272"/>
        <v>0</v>
      </c>
      <c r="C2928" s="8">
        <f t="shared" si="273"/>
        <v>0</v>
      </c>
      <c r="D2928" s="38">
        <f t="shared" si="274"/>
        <v>1</v>
      </c>
      <c r="E2928" s="39">
        <f t="shared" si="275"/>
        <v>0</v>
      </c>
      <c r="M2928" s="8" t="str">
        <f>VLOOKUP(MONTH($J2928),Lookup!$A$2:$B$13,2,0)&amp;" "&amp;YEAR($J2928)</f>
        <v>Jan 1900</v>
      </c>
      <c r="N2928" s="34" t="str">
        <f t="shared" si="270"/>
        <v>1/1/9999</v>
      </c>
      <c r="O2928" s="8" t="str">
        <f>IF(ISERROR(VLOOKUP($I2928,Lookup!$H$2:$I$11,2,0)),"",VLOOKUP($I2928,Lookup!$H$2:$I$11,2,0))</f>
        <v/>
      </c>
      <c r="P2928" s="8">
        <f>COUNTIF(J$4:J2928,J2928)</f>
        <v>0</v>
      </c>
      <c r="Q2928" s="8">
        <f>COUNTIF(K$4:K2928,K2928)</f>
        <v>1</v>
      </c>
    </row>
    <row r="2929" spans="1:17" x14ac:dyDescent="0.25">
      <c r="A2929" s="35">
        <f t="shared" si="271"/>
        <v>0</v>
      </c>
      <c r="B2929" s="8">
        <f t="shared" si="272"/>
        <v>0</v>
      </c>
      <c r="C2929" s="8">
        <f t="shared" si="273"/>
        <v>0</v>
      </c>
      <c r="D2929" s="38">
        <f t="shared" si="274"/>
        <v>1</v>
      </c>
      <c r="E2929" s="39">
        <f t="shared" si="275"/>
        <v>0</v>
      </c>
      <c r="M2929" s="8" t="str">
        <f>VLOOKUP(MONTH($J2929),Lookup!$A$2:$B$13,2,0)&amp;" "&amp;YEAR($J2929)</f>
        <v>Jan 1900</v>
      </c>
      <c r="N2929" s="34" t="str">
        <f t="shared" si="270"/>
        <v>1/1/9999</v>
      </c>
      <c r="O2929" s="8" t="str">
        <f>IF(ISERROR(VLOOKUP($I2929,Lookup!$H$2:$I$11,2,0)),"",VLOOKUP($I2929,Lookup!$H$2:$I$11,2,0))</f>
        <v/>
      </c>
      <c r="P2929" s="8">
        <f>COUNTIF(J$4:J2929,J2929)</f>
        <v>0</v>
      </c>
      <c r="Q2929" s="8">
        <f>COUNTIF(K$4:K2929,K2929)</f>
        <v>1</v>
      </c>
    </row>
    <row r="2930" spans="1:17" x14ac:dyDescent="0.25">
      <c r="A2930" s="35">
        <f t="shared" si="271"/>
        <v>0</v>
      </c>
      <c r="B2930" s="8">
        <f t="shared" si="272"/>
        <v>0</v>
      </c>
      <c r="C2930" s="8">
        <f t="shared" si="273"/>
        <v>0</v>
      </c>
      <c r="D2930" s="38">
        <f t="shared" si="274"/>
        <v>1</v>
      </c>
      <c r="E2930" s="39">
        <f t="shared" si="275"/>
        <v>0</v>
      </c>
      <c r="M2930" s="8" t="str">
        <f>VLOOKUP(MONTH($J2930),Lookup!$A$2:$B$13,2,0)&amp;" "&amp;YEAR($J2930)</f>
        <v>Jan 1900</v>
      </c>
      <c r="N2930" s="34" t="str">
        <f t="shared" si="270"/>
        <v>1/1/9999</v>
      </c>
      <c r="O2930" s="8" t="str">
        <f>IF(ISERROR(VLOOKUP($I2930,Lookup!$H$2:$I$11,2,0)),"",VLOOKUP($I2930,Lookup!$H$2:$I$11,2,0))</f>
        <v/>
      </c>
      <c r="P2930" s="8">
        <f>COUNTIF(J$4:J2930,J2930)</f>
        <v>0</v>
      </c>
      <c r="Q2930" s="8">
        <f>COUNTIF(K$4:K2930,K2930)</f>
        <v>1</v>
      </c>
    </row>
    <row r="2931" spans="1:17" x14ac:dyDescent="0.25">
      <c r="A2931" s="35">
        <f t="shared" si="271"/>
        <v>0</v>
      </c>
      <c r="B2931" s="8">
        <f t="shared" si="272"/>
        <v>0</v>
      </c>
      <c r="C2931" s="8">
        <f t="shared" si="273"/>
        <v>0</v>
      </c>
      <c r="D2931" s="38">
        <f t="shared" si="274"/>
        <v>1</v>
      </c>
      <c r="E2931" s="39">
        <f t="shared" si="275"/>
        <v>0</v>
      </c>
      <c r="M2931" s="8" t="str">
        <f>VLOOKUP(MONTH($J2931),Lookup!$A$2:$B$13,2,0)&amp;" "&amp;YEAR($J2931)</f>
        <v>Jan 1900</v>
      </c>
      <c r="N2931" s="34" t="str">
        <f t="shared" si="270"/>
        <v>1/1/9999</v>
      </c>
      <c r="O2931" s="8" t="str">
        <f>IF(ISERROR(VLOOKUP($I2931,Lookup!$H$2:$I$11,2,0)),"",VLOOKUP($I2931,Lookup!$H$2:$I$11,2,0))</f>
        <v/>
      </c>
      <c r="P2931" s="8">
        <f>COUNTIF(J$4:J2931,J2931)</f>
        <v>0</v>
      </c>
      <c r="Q2931" s="8">
        <f>COUNTIF(K$4:K2931,K2931)</f>
        <v>1</v>
      </c>
    </row>
    <row r="2932" spans="1:17" x14ac:dyDescent="0.25">
      <c r="A2932" s="35">
        <f t="shared" si="271"/>
        <v>0</v>
      </c>
      <c r="B2932" s="8">
        <f t="shared" si="272"/>
        <v>0</v>
      </c>
      <c r="C2932" s="8">
        <f t="shared" si="273"/>
        <v>0</v>
      </c>
      <c r="D2932" s="38">
        <f t="shared" si="274"/>
        <v>1</v>
      </c>
      <c r="E2932" s="39">
        <f t="shared" si="275"/>
        <v>0</v>
      </c>
      <c r="M2932" s="8" t="str">
        <f>VLOOKUP(MONTH($J2932),Lookup!$A$2:$B$13,2,0)&amp;" "&amp;YEAR($J2932)</f>
        <v>Jan 1900</v>
      </c>
      <c r="N2932" s="34" t="str">
        <f t="shared" si="270"/>
        <v>1/1/9999</v>
      </c>
      <c r="O2932" s="8" t="str">
        <f>IF(ISERROR(VLOOKUP($I2932,Lookup!$H$2:$I$11,2,0)),"",VLOOKUP($I2932,Lookup!$H$2:$I$11,2,0))</f>
        <v/>
      </c>
      <c r="P2932" s="8">
        <f>COUNTIF(J$4:J2932,J2932)</f>
        <v>0</v>
      </c>
      <c r="Q2932" s="8">
        <f>COUNTIF(K$4:K2932,K2932)</f>
        <v>1</v>
      </c>
    </row>
    <row r="2933" spans="1:17" x14ac:dyDescent="0.25">
      <c r="A2933" s="35">
        <f t="shared" si="271"/>
        <v>0</v>
      </c>
      <c r="B2933" s="8">
        <f t="shared" si="272"/>
        <v>0</v>
      </c>
      <c r="C2933" s="8">
        <f t="shared" si="273"/>
        <v>0</v>
      </c>
      <c r="D2933" s="38">
        <f t="shared" si="274"/>
        <v>1</v>
      </c>
      <c r="E2933" s="39">
        <f t="shared" si="275"/>
        <v>0</v>
      </c>
      <c r="M2933" s="8" t="str">
        <f>VLOOKUP(MONTH($J2933),Lookup!$A$2:$B$13,2,0)&amp;" "&amp;YEAR($J2933)</f>
        <v>Jan 1900</v>
      </c>
      <c r="N2933" s="34" t="str">
        <f t="shared" si="270"/>
        <v>1/1/9999</v>
      </c>
      <c r="O2933" s="8" t="str">
        <f>IF(ISERROR(VLOOKUP($I2933,Lookup!$H$2:$I$11,2,0)),"",VLOOKUP($I2933,Lookup!$H$2:$I$11,2,0))</f>
        <v/>
      </c>
      <c r="P2933" s="8">
        <f>COUNTIF(J$4:J2933,J2933)</f>
        <v>0</v>
      </c>
      <c r="Q2933" s="8">
        <f>COUNTIF(K$4:K2933,K2933)</f>
        <v>1</v>
      </c>
    </row>
    <row r="2934" spans="1:17" x14ac:dyDescent="0.25">
      <c r="A2934" s="35">
        <f t="shared" si="271"/>
        <v>0</v>
      </c>
      <c r="B2934" s="8">
        <f t="shared" si="272"/>
        <v>0</v>
      </c>
      <c r="C2934" s="8">
        <f t="shared" si="273"/>
        <v>0</v>
      </c>
      <c r="D2934" s="38">
        <f t="shared" si="274"/>
        <v>1</v>
      </c>
      <c r="E2934" s="39">
        <f t="shared" si="275"/>
        <v>0</v>
      </c>
      <c r="M2934" s="8" t="str">
        <f>VLOOKUP(MONTH($J2934),Lookup!$A$2:$B$13,2,0)&amp;" "&amp;YEAR($J2934)</f>
        <v>Jan 1900</v>
      </c>
      <c r="N2934" s="34" t="str">
        <f t="shared" si="270"/>
        <v>1/1/9999</v>
      </c>
      <c r="O2934" s="8" t="str">
        <f>IF(ISERROR(VLOOKUP($I2934,Lookup!$H$2:$I$11,2,0)),"",VLOOKUP($I2934,Lookup!$H$2:$I$11,2,0))</f>
        <v/>
      </c>
      <c r="P2934" s="8">
        <f>COUNTIF(J$4:J2934,J2934)</f>
        <v>0</v>
      </c>
      <c r="Q2934" s="8">
        <f>COUNTIF(K$4:K2934,K2934)</f>
        <v>1</v>
      </c>
    </row>
    <row r="2935" spans="1:17" x14ac:dyDescent="0.25">
      <c r="A2935" s="35">
        <f t="shared" si="271"/>
        <v>0</v>
      </c>
      <c r="B2935" s="8">
        <f t="shared" si="272"/>
        <v>0</v>
      </c>
      <c r="C2935" s="8">
        <f t="shared" si="273"/>
        <v>0</v>
      </c>
      <c r="D2935" s="38">
        <f t="shared" si="274"/>
        <v>1</v>
      </c>
      <c r="E2935" s="39">
        <f t="shared" si="275"/>
        <v>0</v>
      </c>
      <c r="M2935" s="8" t="str">
        <f>VLOOKUP(MONTH($J2935),Lookup!$A$2:$B$13,2,0)&amp;" "&amp;YEAR($J2935)</f>
        <v>Jan 1900</v>
      </c>
      <c r="N2935" s="34" t="str">
        <f t="shared" si="270"/>
        <v>1/1/9999</v>
      </c>
      <c r="O2935" s="8" t="str">
        <f>IF(ISERROR(VLOOKUP($I2935,Lookup!$H$2:$I$11,2,0)),"",VLOOKUP($I2935,Lookup!$H$2:$I$11,2,0))</f>
        <v/>
      </c>
      <c r="P2935" s="8">
        <f>COUNTIF(J$4:J2935,J2935)</f>
        <v>0</v>
      </c>
      <c r="Q2935" s="8">
        <f>COUNTIF(K$4:K2935,K2935)</f>
        <v>1</v>
      </c>
    </row>
    <row r="2936" spans="1:17" x14ac:dyDescent="0.25">
      <c r="A2936" s="35">
        <f t="shared" si="271"/>
        <v>0</v>
      </c>
      <c r="B2936" s="8">
        <f t="shared" si="272"/>
        <v>0</v>
      </c>
      <c r="C2936" s="8">
        <f t="shared" si="273"/>
        <v>0</v>
      </c>
      <c r="D2936" s="38">
        <f t="shared" si="274"/>
        <v>1</v>
      </c>
      <c r="E2936" s="39">
        <f t="shared" si="275"/>
        <v>0</v>
      </c>
      <c r="M2936" s="8" t="str">
        <f>VLOOKUP(MONTH($J2936),Lookup!$A$2:$B$13,2,0)&amp;" "&amp;YEAR($J2936)</f>
        <v>Jan 1900</v>
      </c>
      <c r="N2936" s="34" t="str">
        <f t="shared" si="270"/>
        <v>1/1/9999</v>
      </c>
      <c r="O2936" s="8" t="str">
        <f>IF(ISERROR(VLOOKUP($I2936,Lookup!$H$2:$I$11,2,0)),"",VLOOKUP($I2936,Lookup!$H$2:$I$11,2,0))</f>
        <v/>
      </c>
      <c r="P2936" s="8">
        <f>COUNTIF(J$4:J2936,J2936)</f>
        <v>0</v>
      </c>
      <c r="Q2936" s="8">
        <f>COUNTIF(K$4:K2936,K2936)</f>
        <v>1</v>
      </c>
    </row>
    <row r="2937" spans="1:17" x14ac:dyDescent="0.25">
      <c r="A2937" s="35">
        <f t="shared" si="271"/>
        <v>0</v>
      </c>
      <c r="B2937" s="8">
        <f t="shared" si="272"/>
        <v>0</v>
      </c>
      <c r="C2937" s="8">
        <f t="shared" si="273"/>
        <v>0</v>
      </c>
      <c r="D2937" s="38">
        <f t="shared" si="274"/>
        <v>1</v>
      </c>
      <c r="E2937" s="39">
        <f t="shared" si="275"/>
        <v>0</v>
      </c>
      <c r="M2937" s="8" t="str">
        <f>VLOOKUP(MONTH($J2937),Lookup!$A$2:$B$13,2,0)&amp;" "&amp;YEAR($J2937)</f>
        <v>Jan 1900</v>
      </c>
      <c r="N2937" s="34" t="str">
        <f t="shared" si="270"/>
        <v>1/1/9999</v>
      </c>
      <c r="O2937" s="8" t="str">
        <f>IF(ISERROR(VLOOKUP($I2937,Lookup!$H$2:$I$11,2,0)),"",VLOOKUP($I2937,Lookup!$H$2:$I$11,2,0))</f>
        <v/>
      </c>
      <c r="P2937" s="8">
        <f>COUNTIF(J$4:J2937,J2937)</f>
        <v>0</v>
      </c>
      <c r="Q2937" s="8">
        <f>COUNTIF(K$4:K2937,K2937)</f>
        <v>1</v>
      </c>
    </row>
    <row r="2938" spans="1:17" x14ac:dyDescent="0.25">
      <c r="A2938" s="35">
        <f t="shared" si="271"/>
        <v>0</v>
      </c>
      <c r="B2938" s="8">
        <f t="shared" si="272"/>
        <v>0</v>
      </c>
      <c r="C2938" s="8">
        <f t="shared" si="273"/>
        <v>0</v>
      </c>
      <c r="D2938" s="38">
        <f t="shared" si="274"/>
        <v>1</v>
      </c>
      <c r="E2938" s="39">
        <f t="shared" si="275"/>
        <v>0</v>
      </c>
      <c r="M2938" s="8" t="str">
        <f>VLOOKUP(MONTH($J2938),Lookup!$A$2:$B$13,2,0)&amp;" "&amp;YEAR($J2938)</f>
        <v>Jan 1900</v>
      </c>
      <c r="N2938" s="34" t="str">
        <f t="shared" si="270"/>
        <v>1/1/9999</v>
      </c>
      <c r="O2938" s="8" t="str">
        <f>IF(ISERROR(VLOOKUP($I2938,Lookup!$H$2:$I$11,2,0)),"",VLOOKUP($I2938,Lookup!$H$2:$I$11,2,0))</f>
        <v/>
      </c>
      <c r="P2938" s="8">
        <f>COUNTIF(J$4:J2938,J2938)</f>
        <v>0</v>
      </c>
      <c r="Q2938" s="8">
        <f>COUNTIF(K$4:K2938,K2938)</f>
        <v>1</v>
      </c>
    </row>
    <row r="2939" spans="1:17" x14ac:dyDescent="0.25">
      <c r="A2939" s="35">
        <f t="shared" si="271"/>
        <v>0</v>
      </c>
      <c r="B2939" s="8">
        <f t="shared" si="272"/>
        <v>0</v>
      </c>
      <c r="C2939" s="8">
        <f t="shared" si="273"/>
        <v>0</v>
      </c>
      <c r="D2939" s="38">
        <f t="shared" si="274"/>
        <v>1</v>
      </c>
      <c r="E2939" s="39">
        <f t="shared" si="275"/>
        <v>0</v>
      </c>
      <c r="M2939" s="8" t="str">
        <f>VLOOKUP(MONTH($J2939),Lookup!$A$2:$B$13,2,0)&amp;" "&amp;YEAR($J2939)</f>
        <v>Jan 1900</v>
      </c>
      <c r="N2939" s="34" t="str">
        <f t="shared" si="270"/>
        <v>1/1/9999</v>
      </c>
      <c r="O2939" s="8" t="str">
        <f>IF(ISERROR(VLOOKUP($I2939,Lookup!$H$2:$I$11,2,0)),"",VLOOKUP($I2939,Lookup!$H$2:$I$11,2,0))</f>
        <v/>
      </c>
      <c r="P2939" s="8">
        <f>COUNTIF(J$4:J2939,J2939)</f>
        <v>0</v>
      </c>
      <c r="Q2939" s="8">
        <f>COUNTIF(K$4:K2939,K2939)</f>
        <v>1</v>
      </c>
    </row>
    <row r="2940" spans="1:17" x14ac:dyDescent="0.25">
      <c r="A2940" s="35">
        <f t="shared" si="271"/>
        <v>0</v>
      </c>
      <c r="B2940" s="8">
        <f t="shared" si="272"/>
        <v>0</v>
      </c>
      <c r="C2940" s="8">
        <f t="shared" si="273"/>
        <v>0</v>
      </c>
      <c r="D2940" s="38">
        <f t="shared" si="274"/>
        <v>1</v>
      </c>
      <c r="E2940" s="39">
        <f t="shared" si="275"/>
        <v>0</v>
      </c>
      <c r="M2940" s="8" t="str">
        <f>VLOOKUP(MONTH($J2940),Lookup!$A$2:$B$13,2,0)&amp;" "&amp;YEAR($J2940)</f>
        <v>Jan 1900</v>
      </c>
      <c r="N2940" s="34" t="str">
        <f t="shared" si="270"/>
        <v>1/1/9999</v>
      </c>
      <c r="O2940" s="8" t="str">
        <f>IF(ISERROR(VLOOKUP($I2940,Lookup!$H$2:$I$11,2,0)),"",VLOOKUP($I2940,Lookup!$H$2:$I$11,2,0))</f>
        <v/>
      </c>
      <c r="P2940" s="8">
        <f>COUNTIF(J$4:J2940,J2940)</f>
        <v>0</v>
      </c>
      <c r="Q2940" s="8">
        <f>COUNTIF(K$4:K2940,K2940)</f>
        <v>1</v>
      </c>
    </row>
    <row r="2941" spans="1:17" x14ac:dyDescent="0.25">
      <c r="A2941" s="35">
        <f t="shared" si="271"/>
        <v>0</v>
      </c>
      <c r="B2941" s="8">
        <f t="shared" si="272"/>
        <v>0</v>
      </c>
      <c r="C2941" s="8">
        <f t="shared" si="273"/>
        <v>0</v>
      </c>
      <c r="D2941" s="38">
        <f t="shared" si="274"/>
        <v>1</v>
      </c>
      <c r="E2941" s="39">
        <f t="shared" si="275"/>
        <v>0</v>
      </c>
      <c r="M2941" s="8" t="str">
        <f>VLOOKUP(MONTH($J2941),Lookup!$A$2:$B$13,2,0)&amp;" "&amp;YEAR($J2941)</f>
        <v>Jan 1900</v>
      </c>
      <c r="N2941" s="34" t="str">
        <f t="shared" si="270"/>
        <v>1/1/9999</v>
      </c>
      <c r="O2941" s="8" t="str">
        <f>IF(ISERROR(VLOOKUP($I2941,Lookup!$H$2:$I$11,2,0)),"",VLOOKUP($I2941,Lookup!$H$2:$I$11,2,0))</f>
        <v/>
      </c>
      <c r="P2941" s="8">
        <f>COUNTIF(J$4:J2941,J2941)</f>
        <v>0</v>
      </c>
      <c r="Q2941" s="8">
        <f>COUNTIF(K$4:K2941,K2941)</f>
        <v>1</v>
      </c>
    </row>
    <row r="2942" spans="1:17" x14ac:dyDescent="0.25">
      <c r="A2942" s="35">
        <f t="shared" si="271"/>
        <v>0</v>
      </c>
      <c r="B2942" s="8">
        <f t="shared" si="272"/>
        <v>0</v>
      </c>
      <c r="C2942" s="8">
        <f t="shared" si="273"/>
        <v>0</v>
      </c>
      <c r="D2942" s="38">
        <f t="shared" si="274"/>
        <v>1</v>
      </c>
      <c r="E2942" s="39">
        <f t="shared" si="275"/>
        <v>0</v>
      </c>
      <c r="M2942" s="8" t="str">
        <f>VLOOKUP(MONTH($J2942),Lookup!$A$2:$B$13,2,0)&amp;" "&amp;YEAR($J2942)</f>
        <v>Jan 1900</v>
      </c>
      <c r="N2942" s="34" t="str">
        <f t="shared" si="270"/>
        <v>1/1/9999</v>
      </c>
      <c r="O2942" s="8" t="str">
        <f>IF(ISERROR(VLOOKUP($I2942,Lookup!$H$2:$I$11,2,0)),"",VLOOKUP($I2942,Lookup!$H$2:$I$11,2,0))</f>
        <v/>
      </c>
      <c r="P2942" s="8">
        <f>COUNTIF(J$4:J2942,J2942)</f>
        <v>0</v>
      </c>
      <c r="Q2942" s="8">
        <f>COUNTIF(K$4:K2942,K2942)</f>
        <v>1</v>
      </c>
    </row>
    <row r="2943" spans="1:17" x14ac:dyDescent="0.25">
      <c r="A2943" s="35">
        <f t="shared" si="271"/>
        <v>0</v>
      </c>
      <c r="B2943" s="8">
        <f t="shared" si="272"/>
        <v>0</v>
      </c>
      <c r="C2943" s="8">
        <f t="shared" si="273"/>
        <v>0</v>
      </c>
      <c r="D2943" s="38">
        <f t="shared" si="274"/>
        <v>1</v>
      </c>
      <c r="E2943" s="39">
        <f t="shared" si="275"/>
        <v>0</v>
      </c>
      <c r="M2943" s="8" t="str">
        <f>VLOOKUP(MONTH($J2943),Lookup!$A$2:$B$13,2,0)&amp;" "&amp;YEAR($J2943)</f>
        <v>Jan 1900</v>
      </c>
      <c r="N2943" s="34" t="str">
        <f t="shared" si="270"/>
        <v>1/1/9999</v>
      </c>
      <c r="O2943" s="8" t="str">
        <f>IF(ISERROR(VLOOKUP($I2943,Lookup!$H$2:$I$11,2,0)),"",VLOOKUP($I2943,Lookup!$H$2:$I$11,2,0))</f>
        <v/>
      </c>
      <c r="P2943" s="8">
        <f>COUNTIF(J$4:J2943,J2943)</f>
        <v>0</v>
      </c>
      <c r="Q2943" s="8">
        <f>COUNTIF(K$4:K2943,K2943)</f>
        <v>1</v>
      </c>
    </row>
    <row r="2944" spans="1:17" x14ac:dyDescent="0.25">
      <c r="A2944" s="35">
        <f t="shared" si="271"/>
        <v>0</v>
      </c>
      <c r="B2944" s="8">
        <f t="shared" si="272"/>
        <v>0</v>
      </c>
      <c r="C2944" s="8">
        <f t="shared" si="273"/>
        <v>0</v>
      </c>
      <c r="D2944" s="38">
        <f t="shared" si="274"/>
        <v>1</v>
      </c>
      <c r="E2944" s="39">
        <f t="shared" si="275"/>
        <v>0</v>
      </c>
      <c r="M2944" s="8" t="str">
        <f>VLOOKUP(MONTH($J2944),Lookup!$A$2:$B$13,2,0)&amp;" "&amp;YEAR($J2944)</f>
        <v>Jan 1900</v>
      </c>
      <c r="N2944" s="34" t="str">
        <f t="shared" si="270"/>
        <v>1/1/9999</v>
      </c>
      <c r="O2944" s="8" t="str">
        <f>IF(ISERROR(VLOOKUP($I2944,Lookup!$H$2:$I$11,2,0)),"",VLOOKUP($I2944,Lookup!$H$2:$I$11,2,0))</f>
        <v/>
      </c>
      <c r="P2944" s="8">
        <f>COUNTIF(J$4:J2944,J2944)</f>
        <v>0</v>
      </c>
      <c r="Q2944" s="8">
        <f>COUNTIF(K$4:K2944,K2944)</f>
        <v>1</v>
      </c>
    </row>
    <row r="2945" spans="1:17" x14ac:dyDescent="0.25">
      <c r="A2945" s="35">
        <f t="shared" si="271"/>
        <v>0</v>
      </c>
      <c r="B2945" s="8">
        <f t="shared" si="272"/>
        <v>0</v>
      </c>
      <c r="C2945" s="8">
        <f t="shared" si="273"/>
        <v>0</v>
      </c>
      <c r="D2945" s="38">
        <f t="shared" si="274"/>
        <v>1</v>
      </c>
      <c r="E2945" s="39">
        <f t="shared" si="275"/>
        <v>0</v>
      </c>
      <c r="M2945" s="8" t="str">
        <f>VLOOKUP(MONTH($J2945),Lookup!$A$2:$B$13,2,0)&amp;" "&amp;YEAR($J2945)</f>
        <v>Jan 1900</v>
      </c>
      <c r="N2945" s="34" t="str">
        <f t="shared" si="270"/>
        <v>1/1/9999</v>
      </c>
      <c r="O2945" s="8" t="str">
        <f>IF(ISERROR(VLOOKUP($I2945,Lookup!$H$2:$I$11,2,0)),"",VLOOKUP($I2945,Lookup!$H$2:$I$11,2,0))</f>
        <v/>
      </c>
      <c r="P2945" s="8">
        <f>COUNTIF(J$4:J2945,J2945)</f>
        <v>0</v>
      </c>
      <c r="Q2945" s="8">
        <f>COUNTIF(K$4:K2945,K2945)</f>
        <v>1</v>
      </c>
    </row>
    <row r="2946" spans="1:17" x14ac:dyDescent="0.25">
      <c r="A2946" s="35">
        <f t="shared" si="271"/>
        <v>0</v>
      </c>
      <c r="B2946" s="8">
        <f t="shared" si="272"/>
        <v>0</v>
      </c>
      <c r="C2946" s="8">
        <f t="shared" si="273"/>
        <v>0</v>
      </c>
      <c r="D2946" s="38">
        <f t="shared" si="274"/>
        <v>1</v>
      </c>
      <c r="E2946" s="39">
        <f t="shared" si="275"/>
        <v>0</v>
      </c>
      <c r="M2946" s="8" t="str">
        <f>VLOOKUP(MONTH($J2946),Lookup!$A$2:$B$13,2,0)&amp;" "&amp;YEAR($J2946)</f>
        <v>Jan 1900</v>
      </c>
      <c r="N2946" s="34" t="str">
        <f t="shared" si="270"/>
        <v>1/1/9999</v>
      </c>
      <c r="O2946" s="8" t="str">
        <f>IF(ISERROR(VLOOKUP($I2946,Lookup!$H$2:$I$11,2,0)),"",VLOOKUP($I2946,Lookup!$H$2:$I$11,2,0))</f>
        <v/>
      </c>
      <c r="P2946" s="8">
        <f>COUNTIF(J$4:J2946,J2946)</f>
        <v>0</v>
      </c>
      <c r="Q2946" s="8">
        <f>COUNTIF(K$4:K2946,K2946)</f>
        <v>1</v>
      </c>
    </row>
    <row r="2947" spans="1:17" x14ac:dyDescent="0.25">
      <c r="A2947" s="35">
        <f t="shared" si="271"/>
        <v>0</v>
      </c>
      <c r="B2947" s="8">
        <f t="shared" si="272"/>
        <v>0</v>
      </c>
      <c r="C2947" s="8">
        <f t="shared" si="273"/>
        <v>0</v>
      </c>
      <c r="D2947" s="38">
        <f t="shared" si="274"/>
        <v>1</v>
      </c>
      <c r="E2947" s="39">
        <f t="shared" si="275"/>
        <v>0</v>
      </c>
      <c r="M2947" s="8" t="str">
        <f>VLOOKUP(MONTH($J2947),Lookup!$A$2:$B$13,2,0)&amp;" "&amp;YEAR($J2947)</f>
        <v>Jan 1900</v>
      </c>
      <c r="N2947" s="34" t="str">
        <f t="shared" si="270"/>
        <v>1/1/9999</v>
      </c>
      <c r="O2947" s="8" t="str">
        <f>IF(ISERROR(VLOOKUP($I2947,Lookup!$H$2:$I$11,2,0)),"",VLOOKUP($I2947,Lookup!$H$2:$I$11,2,0))</f>
        <v/>
      </c>
      <c r="P2947" s="8">
        <f>COUNTIF(J$4:J2947,J2947)</f>
        <v>0</v>
      </c>
      <c r="Q2947" s="8">
        <f>COUNTIF(K$4:K2947,K2947)</f>
        <v>1</v>
      </c>
    </row>
    <row r="2948" spans="1:17" x14ac:dyDescent="0.25">
      <c r="A2948" s="35">
        <f t="shared" si="271"/>
        <v>0</v>
      </c>
      <c r="B2948" s="8">
        <f t="shared" si="272"/>
        <v>0</v>
      </c>
      <c r="C2948" s="8">
        <f t="shared" si="273"/>
        <v>0</v>
      </c>
      <c r="D2948" s="38">
        <f t="shared" si="274"/>
        <v>1</v>
      </c>
      <c r="E2948" s="39">
        <f t="shared" si="275"/>
        <v>0</v>
      </c>
      <c r="M2948" s="8" t="str">
        <f>VLOOKUP(MONTH($J2948),Lookup!$A$2:$B$13,2,0)&amp;" "&amp;YEAR($J2948)</f>
        <v>Jan 1900</v>
      </c>
      <c r="N2948" s="34" t="str">
        <f t="shared" ref="N2948:N3011" si="276">IF(ISBLANK($J2948),"1/1/9999",J2948)</f>
        <v>1/1/9999</v>
      </c>
      <c r="O2948" s="8" t="str">
        <f>IF(ISERROR(VLOOKUP($I2948,Lookup!$H$2:$I$11,2,0)),"",VLOOKUP($I2948,Lookup!$H$2:$I$11,2,0))</f>
        <v/>
      </c>
      <c r="P2948" s="8">
        <f>COUNTIF(J$4:J2948,J2948)</f>
        <v>0</v>
      </c>
      <c r="Q2948" s="8">
        <f>COUNTIF(K$4:K2948,K2948)</f>
        <v>1</v>
      </c>
    </row>
    <row r="2949" spans="1:17" x14ac:dyDescent="0.25">
      <c r="A2949" s="35">
        <f t="shared" ref="A2949:A3012" si="277">K2949</f>
        <v>0</v>
      </c>
      <c r="B2949" s="8">
        <f t="shared" ref="B2949:B3012" si="278">J2949</f>
        <v>0</v>
      </c>
      <c r="C2949" s="8">
        <f t="shared" ref="C2949:C3012" si="279">L2949</f>
        <v>0</v>
      </c>
      <c r="D2949" s="38">
        <f t="shared" ref="D2949:D3012" si="280">SUM(A2949:C2949)+SUM(O2949:Q2949)</f>
        <v>1</v>
      </c>
      <c r="E2949" s="39">
        <f t="shared" ref="E2949:E3012" si="281">IF($D2949="","",COUNTIFS($F$4:$F$5000,$F2949,$D$4:$D$5000,"&gt;"&amp;$D2949))</f>
        <v>0</v>
      </c>
      <c r="M2949" s="8" t="str">
        <f>VLOOKUP(MONTH($J2949),Lookup!$A$2:$B$13,2,0)&amp;" "&amp;YEAR($J2949)</f>
        <v>Jan 1900</v>
      </c>
      <c r="N2949" s="34" t="str">
        <f t="shared" si="276"/>
        <v>1/1/9999</v>
      </c>
      <c r="O2949" s="8" t="str">
        <f>IF(ISERROR(VLOOKUP($I2949,Lookup!$H$2:$I$11,2,0)),"",VLOOKUP($I2949,Lookup!$H$2:$I$11,2,0))</f>
        <v/>
      </c>
      <c r="P2949" s="8">
        <f>COUNTIF(J$4:J2949,J2949)</f>
        <v>0</v>
      </c>
      <c r="Q2949" s="8">
        <f>COUNTIF(K$4:K2949,K2949)</f>
        <v>1</v>
      </c>
    </row>
    <row r="2950" spans="1:17" x14ac:dyDescent="0.25">
      <c r="A2950" s="35">
        <f t="shared" si="277"/>
        <v>0</v>
      </c>
      <c r="B2950" s="8">
        <f t="shared" si="278"/>
        <v>0</v>
      </c>
      <c r="C2950" s="8">
        <f t="shared" si="279"/>
        <v>0</v>
      </c>
      <c r="D2950" s="38">
        <f t="shared" si="280"/>
        <v>1</v>
      </c>
      <c r="E2950" s="39">
        <f t="shared" si="281"/>
        <v>0</v>
      </c>
      <c r="M2950" s="8" t="str">
        <f>VLOOKUP(MONTH($J2950),Lookup!$A$2:$B$13,2,0)&amp;" "&amp;YEAR($J2950)</f>
        <v>Jan 1900</v>
      </c>
      <c r="N2950" s="34" t="str">
        <f t="shared" si="276"/>
        <v>1/1/9999</v>
      </c>
      <c r="O2950" s="8" t="str">
        <f>IF(ISERROR(VLOOKUP($I2950,Lookup!$H$2:$I$11,2,0)),"",VLOOKUP($I2950,Lookup!$H$2:$I$11,2,0))</f>
        <v/>
      </c>
      <c r="P2950" s="8">
        <f>COUNTIF(J$4:J2950,J2950)</f>
        <v>0</v>
      </c>
      <c r="Q2950" s="8">
        <f>COUNTIF(K$4:K2950,K2950)</f>
        <v>1</v>
      </c>
    </row>
    <row r="2951" spans="1:17" x14ac:dyDescent="0.25">
      <c r="A2951" s="35">
        <f t="shared" si="277"/>
        <v>0</v>
      </c>
      <c r="B2951" s="8">
        <f t="shared" si="278"/>
        <v>0</v>
      </c>
      <c r="C2951" s="8">
        <f t="shared" si="279"/>
        <v>0</v>
      </c>
      <c r="D2951" s="38">
        <f t="shared" si="280"/>
        <v>1</v>
      </c>
      <c r="E2951" s="39">
        <f t="shared" si="281"/>
        <v>0</v>
      </c>
      <c r="M2951" s="8" t="str">
        <f>VLOOKUP(MONTH($J2951),Lookup!$A$2:$B$13,2,0)&amp;" "&amp;YEAR($J2951)</f>
        <v>Jan 1900</v>
      </c>
      <c r="N2951" s="34" t="str">
        <f t="shared" si="276"/>
        <v>1/1/9999</v>
      </c>
      <c r="O2951" s="8" t="str">
        <f>IF(ISERROR(VLOOKUP($I2951,Lookup!$H$2:$I$11,2,0)),"",VLOOKUP($I2951,Lookup!$H$2:$I$11,2,0))</f>
        <v/>
      </c>
      <c r="P2951" s="8">
        <f>COUNTIF(J$4:J2951,J2951)</f>
        <v>0</v>
      </c>
      <c r="Q2951" s="8">
        <f>COUNTIF(K$4:K2951,K2951)</f>
        <v>1</v>
      </c>
    </row>
    <row r="2952" spans="1:17" x14ac:dyDescent="0.25">
      <c r="A2952" s="35">
        <f t="shared" si="277"/>
        <v>0</v>
      </c>
      <c r="B2952" s="8">
        <f t="shared" si="278"/>
        <v>0</v>
      </c>
      <c r="C2952" s="8">
        <f t="shared" si="279"/>
        <v>0</v>
      </c>
      <c r="D2952" s="38">
        <f t="shared" si="280"/>
        <v>1</v>
      </c>
      <c r="E2952" s="39">
        <f t="shared" si="281"/>
        <v>0</v>
      </c>
      <c r="M2952" s="8" t="str">
        <f>VLOOKUP(MONTH($J2952),Lookup!$A$2:$B$13,2,0)&amp;" "&amp;YEAR($J2952)</f>
        <v>Jan 1900</v>
      </c>
      <c r="N2952" s="34" t="str">
        <f t="shared" si="276"/>
        <v>1/1/9999</v>
      </c>
      <c r="O2952" s="8" t="str">
        <f>IF(ISERROR(VLOOKUP($I2952,Lookup!$H$2:$I$11,2,0)),"",VLOOKUP($I2952,Lookup!$H$2:$I$11,2,0))</f>
        <v/>
      </c>
      <c r="P2952" s="8">
        <f>COUNTIF(J$4:J2952,J2952)</f>
        <v>0</v>
      </c>
      <c r="Q2952" s="8">
        <f>COUNTIF(K$4:K2952,K2952)</f>
        <v>1</v>
      </c>
    </row>
    <row r="2953" spans="1:17" x14ac:dyDescent="0.25">
      <c r="A2953" s="35">
        <f t="shared" si="277"/>
        <v>0</v>
      </c>
      <c r="B2953" s="8">
        <f t="shared" si="278"/>
        <v>0</v>
      </c>
      <c r="C2953" s="8">
        <f t="shared" si="279"/>
        <v>0</v>
      </c>
      <c r="D2953" s="38">
        <f t="shared" si="280"/>
        <v>1</v>
      </c>
      <c r="E2953" s="39">
        <f t="shared" si="281"/>
        <v>0</v>
      </c>
      <c r="M2953" s="8" t="str">
        <f>VLOOKUP(MONTH($J2953),Lookup!$A$2:$B$13,2,0)&amp;" "&amp;YEAR($J2953)</f>
        <v>Jan 1900</v>
      </c>
      <c r="N2953" s="34" t="str">
        <f t="shared" si="276"/>
        <v>1/1/9999</v>
      </c>
      <c r="O2953" s="8" t="str">
        <f>IF(ISERROR(VLOOKUP($I2953,Lookup!$H$2:$I$11,2,0)),"",VLOOKUP($I2953,Lookup!$H$2:$I$11,2,0))</f>
        <v/>
      </c>
      <c r="P2953" s="8">
        <f>COUNTIF(J$4:J2953,J2953)</f>
        <v>0</v>
      </c>
      <c r="Q2953" s="8">
        <f>COUNTIF(K$4:K2953,K2953)</f>
        <v>1</v>
      </c>
    </row>
    <row r="2954" spans="1:17" x14ac:dyDescent="0.25">
      <c r="A2954" s="35">
        <f t="shared" si="277"/>
        <v>0</v>
      </c>
      <c r="B2954" s="8">
        <f t="shared" si="278"/>
        <v>0</v>
      </c>
      <c r="C2954" s="8">
        <f t="shared" si="279"/>
        <v>0</v>
      </c>
      <c r="D2954" s="38">
        <f t="shared" si="280"/>
        <v>1</v>
      </c>
      <c r="E2954" s="39">
        <f t="shared" si="281"/>
        <v>0</v>
      </c>
      <c r="M2954" s="8" t="str">
        <f>VLOOKUP(MONTH($J2954),Lookup!$A$2:$B$13,2,0)&amp;" "&amp;YEAR($J2954)</f>
        <v>Jan 1900</v>
      </c>
      <c r="N2954" s="34" t="str">
        <f t="shared" si="276"/>
        <v>1/1/9999</v>
      </c>
      <c r="O2954" s="8" t="str">
        <f>IF(ISERROR(VLOOKUP($I2954,Lookup!$H$2:$I$11,2,0)),"",VLOOKUP($I2954,Lookup!$H$2:$I$11,2,0))</f>
        <v/>
      </c>
      <c r="P2954" s="8">
        <f>COUNTIF(J$4:J2954,J2954)</f>
        <v>0</v>
      </c>
      <c r="Q2954" s="8">
        <f>COUNTIF(K$4:K2954,K2954)</f>
        <v>1</v>
      </c>
    </row>
    <row r="2955" spans="1:17" x14ac:dyDescent="0.25">
      <c r="A2955" s="35">
        <f t="shared" si="277"/>
        <v>0</v>
      </c>
      <c r="B2955" s="8">
        <f t="shared" si="278"/>
        <v>0</v>
      </c>
      <c r="C2955" s="8">
        <f t="shared" si="279"/>
        <v>0</v>
      </c>
      <c r="D2955" s="38">
        <f t="shared" si="280"/>
        <v>1</v>
      </c>
      <c r="E2955" s="39">
        <f t="shared" si="281"/>
        <v>0</v>
      </c>
      <c r="M2955" s="8" t="str">
        <f>VLOOKUP(MONTH($J2955),Lookup!$A$2:$B$13,2,0)&amp;" "&amp;YEAR($J2955)</f>
        <v>Jan 1900</v>
      </c>
      <c r="N2955" s="34" t="str">
        <f t="shared" si="276"/>
        <v>1/1/9999</v>
      </c>
      <c r="O2955" s="8" t="str">
        <f>IF(ISERROR(VLOOKUP($I2955,Lookup!$H$2:$I$11,2,0)),"",VLOOKUP($I2955,Lookup!$H$2:$I$11,2,0))</f>
        <v/>
      </c>
      <c r="P2955" s="8">
        <f>COUNTIF(J$4:J2955,J2955)</f>
        <v>0</v>
      </c>
      <c r="Q2955" s="8">
        <f>COUNTIF(K$4:K2955,K2955)</f>
        <v>1</v>
      </c>
    </row>
    <row r="2956" spans="1:17" x14ac:dyDescent="0.25">
      <c r="A2956" s="35">
        <f t="shared" si="277"/>
        <v>0</v>
      </c>
      <c r="B2956" s="8">
        <f t="shared" si="278"/>
        <v>0</v>
      </c>
      <c r="C2956" s="8">
        <f t="shared" si="279"/>
        <v>0</v>
      </c>
      <c r="D2956" s="38">
        <f t="shared" si="280"/>
        <v>1</v>
      </c>
      <c r="E2956" s="39">
        <f t="shared" si="281"/>
        <v>0</v>
      </c>
      <c r="M2956" s="8" t="str">
        <f>VLOOKUP(MONTH($J2956),Lookup!$A$2:$B$13,2,0)&amp;" "&amp;YEAR($J2956)</f>
        <v>Jan 1900</v>
      </c>
      <c r="N2956" s="34" t="str">
        <f t="shared" si="276"/>
        <v>1/1/9999</v>
      </c>
      <c r="O2956" s="8" t="str">
        <f>IF(ISERROR(VLOOKUP($I2956,Lookup!$H$2:$I$11,2,0)),"",VLOOKUP($I2956,Lookup!$H$2:$I$11,2,0))</f>
        <v/>
      </c>
      <c r="P2956" s="8">
        <f>COUNTIF(J$4:J2956,J2956)</f>
        <v>0</v>
      </c>
      <c r="Q2956" s="8">
        <f>COUNTIF(K$4:K2956,K2956)</f>
        <v>1</v>
      </c>
    </row>
    <row r="2957" spans="1:17" x14ac:dyDescent="0.25">
      <c r="A2957" s="35">
        <f t="shared" si="277"/>
        <v>0</v>
      </c>
      <c r="B2957" s="8">
        <f t="shared" si="278"/>
        <v>0</v>
      </c>
      <c r="C2957" s="8">
        <f t="shared" si="279"/>
        <v>0</v>
      </c>
      <c r="D2957" s="38">
        <f t="shared" si="280"/>
        <v>1</v>
      </c>
      <c r="E2957" s="39">
        <f t="shared" si="281"/>
        <v>0</v>
      </c>
      <c r="M2957" s="8" t="str">
        <f>VLOOKUP(MONTH($J2957),Lookup!$A$2:$B$13,2,0)&amp;" "&amp;YEAR($J2957)</f>
        <v>Jan 1900</v>
      </c>
      <c r="N2957" s="34" t="str">
        <f t="shared" si="276"/>
        <v>1/1/9999</v>
      </c>
      <c r="O2957" s="8" t="str">
        <f>IF(ISERROR(VLOOKUP($I2957,Lookup!$H$2:$I$11,2,0)),"",VLOOKUP($I2957,Lookup!$H$2:$I$11,2,0))</f>
        <v/>
      </c>
      <c r="P2957" s="8">
        <f>COUNTIF(J$4:J2957,J2957)</f>
        <v>0</v>
      </c>
      <c r="Q2957" s="8">
        <f>COUNTIF(K$4:K2957,K2957)</f>
        <v>1</v>
      </c>
    </row>
    <row r="2958" spans="1:17" x14ac:dyDescent="0.25">
      <c r="A2958" s="35">
        <f t="shared" si="277"/>
        <v>0</v>
      </c>
      <c r="B2958" s="8">
        <f t="shared" si="278"/>
        <v>0</v>
      </c>
      <c r="C2958" s="8">
        <f t="shared" si="279"/>
        <v>0</v>
      </c>
      <c r="D2958" s="38">
        <f t="shared" si="280"/>
        <v>1</v>
      </c>
      <c r="E2958" s="39">
        <f t="shared" si="281"/>
        <v>0</v>
      </c>
      <c r="M2958" s="8" t="str">
        <f>VLOOKUP(MONTH($J2958),Lookup!$A$2:$B$13,2,0)&amp;" "&amp;YEAR($J2958)</f>
        <v>Jan 1900</v>
      </c>
      <c r="N2958" s="34" t="str">
        <f t="shared" si="276"/>
        <v>1/1/9999</v>
      </c>
      <c r="O2958" s="8" t="str">
        <f>IF(ISERROR(VLOOKUP($I2958,Lookup!$H$2:$I$11,2,0)),"",VLOOKUP($I2958,Lookup!$H$2:$I$11,2,0))</f>
        <v/>
      </c>
      <c r="P2958" s="8">
        <f>COUNTIF(J$4:J2958,J2958)</f>
        <v>0</v>
      </c>
      <c r="Q2958" s="8">
        <f>COUNTIF(K$4:K2958,K2958)</f>
        <v>1</v>
      </c>
    </row>
    <row r="2959" spans="1:17" x14ac:dyDescent="0.25">
      <c r="A2959" s="35">
        <f t="shared" si="277"/>
        <v>0</v>
      </c>
      <c r="B2959" s="8">
        <f t="shared" si="278"/>
        <v>0</v>
      </c>
      <c r="C2959" s="8">
        <f t="shared" si="279"/>
        <v>0</v>
      </c>
      <c r="D2959" s="38">
        <f t="shared" si="280"/>
        <v>1</v>
      </c>
      <c r="E2959" s="39">
        <f t="shared" si="281"/>
        <v>0</v>
      </c>
      <c r="M2959" s="8" t="str">
        <f>VLOOKUP(MONTH($J2959),Lookup!$A$2:$B$13,2,0)&amp;" "&amp;YEAR($J2959)</f>
        <v>Jan 1900</v>
      </c>
      <c r="N2959" s="34" t="str">
        <f t="shared" si="276"/>
        <v>1/1/9999</v>
      </c>
      <c r="O2959" s="8" t="str">
        <f>IF(ISERROR(VLOOKUP($I2959,Lookup!$H$2:$I$11,2,0)),"",VLOOKUP($I2959,Lookup!$H$2:$I$11,2,0))</f>
        <v/>
      </c>
      <c r="P2959" s="8">
        <f>COUNTIF(J$4:J2959,J2959)</f>
        <v>0</v>
      </c>
      <c r="Q2959" s="8">
        <f>COUNTIF(K$4:K2959,K2959)</f>
        <v>1</v>
      </c>
    </row>
    <row r="2960" spans="1:17" x14ac:dyDescent="0.25">
      <c r="A2960" s="35">
        <f t="shared" si="277"/>
        <v>0</v>
      </c>
      <c r="B2960" s="8">
        <f t="shared" si="278"/>
        <v>0</v>
      </c>
      <c r="C2960" s="8">
        <f t="shared" si="279"/>
        <v>0</v>
      </c>
      <c r="D2960" s="38">
        <f t="shared" si="280"/>
        <v>1</v>
      </c>
      <c r="E2960" s="39">
        <f t="shared" si="281"/>
        <v>0</v>
      </c>
      <c r="M2960" s="8" t="str">
        <f>VLOOKUP(MONTH($J2960),Lookup!$A$2:$B$13,2,0)&amp;" "&amp;YEAR($J2960)</f>
        <v>Jan 1900</v>
      </c>
      <c r="N2960" s="34" t="str">
        <f t="shared" si="276"/>
        <v>1/1/9999</v>
      </c>
      <c r="O2960" s="8" t="str">
        <f>IF(ISERROR(VLOOKUP($I2960,Lookup!$H$2:$I$11,2,0)),"",VLOOKUP($I2960,Lookup!$H$2:$I$11,2,0))</f>
        <v/>
      </c>
      <c r="P2960" s="8">
        <f>COUNTIF(J$4:J2960,J2960)</f>
        <v>0</v>
      </c>
      <c r="Q2960" s="8">
        <f>COUNTIF(K$4:K2960,K2960)</f>
        <v>1</v>
      </c>
    </row>
    <row r="2961" spans="1:17" x14ac:dyDescent="0.25">
      <c r="A2961" s="35">
        <f t="shared" si="277"/>
        <v>0</v>
      </c>
      <c r="B2961" s="8">
        <f t="shared" si="278"/>
        <v>0</v>
      </c>
      <c r="C2961" s="8">
        <f t="shared" si="279"/>
        <v>0</v>
      </c>
      <c r="D2961" s="38">
        <f t="shared" si="280"/>
        <v>1</v>
      </c>
      <c r="E2961" s="39">
        <f t="shared" si="281"/>
        <v>0</v>
      </c>
      <c r="M2961" s="8" t="str">
        <f>VLOOKUP(MONTH($J2961),Lookup!$A$2:$B$13,2,0)&amp;" "&amp;YEAR($J2961)</f>
        <v>Jan 1900</v>
      </c>
      <c r="N2961" s="34" t="str">
        <f t="shared" si="276"/>
        <v>1/1/9999</v>
      </c>
      <c r="O2961" s="8" t="str">
        <f>IF(ISERROR(VLOOKUP($I2961,Lookup!$H$2:$I$11,2,0)),"",VLOOKUP($I2961,Lookup!$H$2:$I$11,2,0))</f>
        <v/>
      </c>
      <c r="P2961" s="8">
        <f>COUNTIF(J$4:J2961,J2961)</f>
        <v>0</v>
      </c>
      <c r="Q2961" s="8">
        <f>COUNTIF(K$4:K2961,K2961)</f>
        <v>1</v>
      </c>
    </row>
    <row r="2962" spans="1:17" x14ac:dyDescent="0.25">
      <c r="A2962" s="35">
        <f t="shared" si="277"/>
        <v>0</v>
      </c>
      <c r="B2962" s="8">
        <f t="shared" si="278"/>
        <v>0</v>
      </c>
      <c r="C2962" s="8">
        <f t="shared" si="279"/>
        <v>0</v>
      </c>
      <c r="D2962" s="38">
        <f t="shared" si="280"/>
        <v>1</v>
      </c>
      <c r="E2962" s="39">
        <f t="shared" si="281"/>
        <v>0</v>
      </c>
      <c r="M2962" s="8" t="str">
        <f>VLOOKUP(MONTH($J2962),Lookup!$A$2:$B$13,2,0)&amp;" "&amp;YEAR($J2962)</f>
        <v>Jan 1900</v>
      </c>
      <c r="N2962" s="34" t="str">
        <f t="shared" si="276"/>
        <v>1/1/9999</v>
      </c>
      <c r="O2962" s="8" t="str">
        <f>IF(ISERROR(VLOOKUP($I2962,Lookup!$H$2:$I$11,2,0)),"",VLOOKUP($I2962,Lookup!$H$2:$I$11,2,0))</f>
        <v/>
      </c>
      <c r="P2962" s="8">
        <f>COUNTIF(J$4:J2962,J2962)</f>
        <v>0</v>
      </c>
      <c r="Q2962" s="8">
        <f>COUNTIF(K$4:K2962,K2962)</f>
        <v>1</v>
      </c>
    </row>
    <row r="2963" spans="1:17" x14ac:dyDescent="0.25">
      <c r="A2963" s="35">
        <f t="shared" si="277"/>
        <v>0</v>
      </c>
      <c r="B2963" s="8">
        <f t="shared" si="278"/>
        <v>0</v>
      </c>
      <c r="C2963" s="8">
        <f t="shared" si="279"/>
        <v>0</v>
      </c>
      <c r="D2963" s="38">
        <f t="shared" si="280"/>
        <v>1</v>
      </c>
      <c r="E2963" s="39">
        <f t="shared" si="281"/>
        <v>0</v>
      </c>
      <c r="M2963" s="8" t="str">
        <f>VLOOKUP(MONTH($J2963),Lookup!$A$2:$B$13,2,0)&amp;" "&amp;YEAR($J2963)</f>
        <v>Jan 1900</v>
      </c>
      <c r="N2963" s="34" t="str">
        <f t="shared" si="276"/>
        <v>1/1/9999</v>
      </c>
      <c r="O2963" s="8" t="str">
        <f>IF(ISERROR(VLOOKUP($I2963,Lookup!$H$2:$I$11,2,0)),"",VLOOKUP($I2963,Lookup!$H$2:$I$11,2,0))</f>
        <v/>
      </c>
      <c r="P2963" s="8">
        <f>COUNTIF(J$4:J2963,J2963)</f>
        <v>0</v>
      </c>
      <c r="Q2963" s="8">
        <f>COUNTIF(K$4:K2963,K2963)</f>
        <v>1</v>
      </c>
    </row>
    <row r="2964" spans="1:17" x14ac:dyDescent="0.25">
      <c r="A2964" s="35">
        <f t="shared" si="277"/>
        <v>0</v>
      </c>
      <c r="B2964" s="8">
        <f t="shared" si="278"/>
        <v>0</v>
      </c>
      <c r="C2964" s="8">
        <f t="shared" si="279"/>
        <v>0</v>
      </c>
      <c r="D2964" s="38">
        <f t="shared" si="280"/>
        <v>1</v>
      </c>
      <c r="E2964" s="39">
        <f t="shared" si="281"/>
        <v>0</v>
      </c>
      <c r="M2964" s="8" t="str">
        <f>VLOOKUP(MONTH($J2964),Lookup!$A$2:$B$13,2,0)&amp;" "&amp;YEAR($J2964)</f>
        <v>Jan 1900</v>
      </c>
      <c r="N2964" s="34" t="str">
        <f t="shared" si="276"/>
        <v>1/1/9999</v>
      </c>
      <c r="O2964" s="8" t="str">
        <f>IF(ISERROR(VLOOKUP($I2964,Lookup!$H$2:$I$11,2,0)),"",VLOOKUP($I2964,Lookup!$H$2:$I$11,2,0))</f>
        <v/>
      </c>
      <c r="P2964" s="8">
        <f>COUNTIF(J$4:J2964,J2964)</f>
        <v>0</v>
      </c>
      <c r="Q2964" s="8">
        <f>COUNTIF(K$4:K2964,K2964)</f>
        <v>1</v>
      </c>
    </row>
    <row r="2965" spans="1:17" x14ac:dyDescent="0.25">
      <c r="A2965" s="35">
        <f t="shared" si="277"/>
        <v>0</v>
      </c>
      <c r="B2965" s="8">
        <f t="shared" si="278"/>
        <v>0</v>
      </c>
      <c r="C2965" s="8">
        <f t="shared" si="279"/>
        <v>0</v>
      </c>
      <c r="D2965" s="38">
        <f t="shared" si="280"/>
        <v>1</v>
      </c>
      <c r="E2965" s="39">
        <f t="shared" si="281"/>
        <v>0</v>
      </c>
      <c r="M2965" s="8" t="str">
        <f>VLOOKUP(MONTH($J2965),Lookup!$A$2:$B$13,2,0)&amp;" "&amp;YEAR($J2965)</f>
        <v>Jan 1900</v>
      </c>
      <c r="N2965" s="34" t="str">
        <f t="shared" si="276"/>
        <v>1/1/9999</v>
      </c>
      <c r="O2965" s="8" t="str">
        <f>IF(ISERROR(VLOOKUP($I2965,Lookup!$H$2:$I$11,2,0)),"",VLOOKUP($I2965,Lookup!$H$2:$I$11,2,0))</f>
        <v/>
      </c>
      <c r="P2965" s="8">
        <f>COUNTIF(J$4:J2965,J2965)</f>
        <v>0</v>
      </c>
      <c r="Q2965" s="8">
        <f>COUNTIF(K$4:K2965,K2965)</f>
        <v>1</v>
      </c>
    </row>
    <row r="2966" spans="1:17" x14ac:dyDescent="0.25">
      <c r="A2966" s="35">
        <f t="shared" si="277"/>
        <v>0</v>
      </c>
      <c r="B2966" s="8">
        <f t="shared" si="278"/>
        <v>0</v>
      </c>
      <c r="C2966" s="8">
        <f t="shared" si="279"/>
        <v>0</v>
      </c>
      <c r="D2966" s="38">
        <f t="shared" si="280"/>
        <v>1</v>
      </c>
      <c r="E2966" s="39">
        <f t="shared" si="281"/>
        <v>0</v>
      </c>
      <c r="M2966" s="8" t="str">
        <f>VLOOKUP(MONTH($J2966),Lookup!$A$2:$B$13,2,0)&amp;" "&amp;YEAR($J2966)</f>
        <v>Jan 1900</v>
      </c>
      <c r="N2966" s="34" t="str">
        <f t="shared" si="276"/>
        <v>1/1/9999</v>
      </c>
      <c r="O2966" s="8" t="str">
        <f>IF(ISERROR(VLOOKUP($I2966,Lookup!$H$2:$I$11,2,0)),"",VLOOKUP($I2966,Lookup!$H$2:$I$11,2,0))</f>
        <v/>
      </c>
      <c r="P2966" s="8">
        <f>COUNTIF(J$4:J2966,J2966)</f>
        <v>0</v>
      </c>
      <c r="Q2966" s="8">
        <f>COUNTIF(K$4:K2966,K2966)</f>
        <v>1</v>
      </c>
    </row>
    <row r="2967" spans="1:17" x14ac:dyDescent="0.25">
      <c r="A2967" s="35">
        <f t="shared" si="277"/>
        <v>0</v>
      </c>
      <c r="B2967" s="8">
        <f t="shared" si="278"/>
        <v>0</v>
      </c>
      <c r="C2967" s="8">
        <f t="shared" si="279"/>
        <v>0</v>
      </c>
      <c r="D2967" s="38">
        <f t="shared" si="280"/>
        <v>1</v>
      </c>
      <c r="E2967" s="39">
        <f t="shared" si="281"/>
        <v>0</v>
      </c>
      <c r="M2967" s="8" t="str">
        <f>VLOOKUP(MONTH($J2967),Lookup!$A$2:$B$13,2,0)&amp;" "&amp;YEAR($J2967)</f>
        <v>Jan 1900</v>
      </c>
      <c r="N2967" s="34" t="str">
        <f t="shared" si="276"/>
        <v>1/1/9999</v>
      </c>
      <c r="O2967" s="8" t="str">
        <f>IF(ISERROR(VLOOKUP($I2967,Lookup!$H$2:$I$11,2,0)),"",VLOOKUP($I2967,Lookup!$H$2:$I$11,2,0))</f>
        <v/>
      </c>
      <c r="P2967" s="8">
        <f>COUNTIF(J$4:J2967,J2967)</f>
        <v>0</v>
      </c>
      <c r="Q2967" s="8">
        <f>COUNTIF(K$4:K2967,K2967)</f>
        <v>1</v>
      </c>
    </row>
    <row r="2968" spans="1:17" x14ac:dyDescent="0.25">
      <c r="A2968" s="35">
        <f t="shared" si="277"/>
        <v>0</v>
      </c>
      <c r="B2968" s="8">
        <f t="shared" si="278"/>
        <v>0</v>
      </c>
      <c r="C2968" s="8">
        <f t="shared" si="279"/>
        <v>0</v>
      </c>
      <c r="D2968" s="38">
        <f t="shared" si="280"/>
        <v>1</v>
      </c>
      <c r="E2968" s="39">
        <f t="shared" si="281"/>
        <v>0</v>
      </c>
      <c r="M2968" s="8" t="str">
        <f>VLOOKUP(MONTH($J2968),Lookup!$A$2:$B$13,2,0)&amp;" "&amp;YEAR($J2968)</f>
        <v>Jan 1900</v>
      </c>
      <c r="N2968" s="34" t="str">
        <f t="shared" si="276"/>
        <v>1/1/9999</v>
      </c>
      <c r="O2968" s="8" t="str">
        <f>IF(ISERROR(VLOOKUP($I2968,Lookup!$H$2:$I$11,2,0)),"",VLOOKUP($I2968,Lookup!$H$2:$I$11,2,0))</f>
        <v/>
      </c>
      <c r="P2968" s="8">
        <f>COUNTIF(J$4:J2968,J2968)</f>
        <v>0</v>
      </c>
      <c r="Q2968" s="8">
        <f>COUNTIF(K$4:K2968,K2968)</f>
        <v>1</v>
      </c>
    </row>
    <row r="2969" spans="1:17" x14ac:dyDescent="0.25">
      <c r="A2969" s="35">
        <f t="shared" si="277"/>
        <v>0</v>
      </c>
      <c r="B2969" s="8">
        <f t="shared" si="278"/>
        <v>0</v>
      </c>
      <c r="C2969" s="8">
        <f t="shared" si="279"/>
        <v>0</v>
      </c>
      <c r="D2969" s="38">
        <f t="shared" si="280"/>
        <v>1</v>
      </c>
      <c r="E2969" s="39">
        <f t="shared" si="281"/>
        <v>0</v>
      </c>
      <c r="M2969" s="8" t="str">
        <f>VLOOKUP(MONTH($J2969),Lookup!$A$2:$B$13,2,0)&amp;" "&amp;YEAR($J2969)</f>
        <v>Jan 1900</v>
      </c>
      <c r="N2969" s="34" t="str">
        <f t="shared" si="276"/>
        <v>1/1/9999</v>
      </c>
      <c r="O2969" s="8" t="str">
        <f>IF(ISERROR(VLOOKUP($I2969,Lookup!$H$2:$I$11,2,0)),"",VLOOKUP($I2969,Lookup!$H$2:$I$11,2,0))</f>
        <v/>
      </c>
      <c r="P2969" s="8">
        <f>COUNTIF(J$4:J2969,J2969)</f>
        <v>0</v>
      </c>
      <c r="Q2969" s="8">
        <f>COUNTIF(K$4:K2969,K2969)</f>
        <v>1</v>
      </c>
    </row>
    <row r="2970" spans="1:17" x14ac:dyDescent="0.25">
      <c r="A2970" s="35">
        <f t="shared" si="277"/>
        <v>0</v>
      </c>
      <c r="B2970" s="8">
        <f t="shared" si="278"/>
        <v>0</v>
      </c>
      <c r="C2970" s="8">
        <f t="shared" si="279"/>
        <v>0</v>
      </c>
      <c r="D2970" s="38">
        <f t="shared" si="280"/>
        <v>1</v>
      </c>
      <c r="E2970" s="39">
        <f t="shared" si="281"/>
        <v>0</v>
      </c>
      <c r="M2970" s="8" t="str">
        <f>VLOOKUP(MONTH($J2970),Lookup!$A$2:$B$13,2,0)&amp;" "&amp;YEAR($J2970)</f>
        <v>Jan 1900</v>
      </c>
      <c r="N2970" s="34" t="str">
        <f t="shared" si="276"/>
        <v>1/1/9999</v>
      </c>
      <c r="O2970" s="8" t="str">
        <f>IF(ISERROR(VLOOKUP($I2970,Lookup!$H$2:$I$11,2,0)),"",VLOOKUP($I2970,Lookup!$H$2:$I$11,2,0))</f>
        <v/>
      </c>
      <c r="P2970" s="8">
        <f>COUNTIF(J$4:J2970,J2970)</f>
        <v>0</v>
      </c>
      <c r="Q2970" s="8">
        <f>COUNTIF(K$4:K2970,K2970)</f>
        <v>1</v>
      </c>
    </row>
    <row r="2971" spans="1:17" x14ac:dyDescent="0.25">
      <c r="A2971" s="35">
        <f t="shared" si="277"/>
        <v>0</v>
      </c>
      <c r="B2971" s="8">
        <f t="shared" si="278"/>
        <v>0</v>
      </c>
      <c r="C2971" s="8">
        <f t="shared" si="279"/>
        <v>0</v>
      </c>
      <c r="D2971" s="38">
        <f t="shared" si="280"/>
        <v>1</v>
      </c>
      <c r="E2971" s="39">
        <f t="shared" si="281"/>
        <v>0</v>
      </c>
      <c r="M2971" s="8" t="str">
        <f>VLOOKUP(MONTH($J2971),Lookup!$A$2:$B$13,2,0)&amp;" "&amp;YEAR($J2971)</f>
        <v>Jan 1900</v>
      </c>
      <c r="N2971" s="34" t="str">
        <f t="shared" si="276"/>
        <v>1/1/9999</v>
      </c>
      <c r="O2971" s="8" t="str">
        <f>IF(ISERROR(VLOOKUP($I2971,Lookup!$H$2:$I$11,2,0)),"",VLOOKUP($I2971,Lookup!$H$2:$I$11,2,0))</f>
        <v/>
      </c>
      <c r="P2971" s="8">
        <f>COUNTIF(J$4:J2971,J2971)</f>
        <v>0</v>
      </c>
      <c r="Q2971" s="8">
        <f>COUNTIF(K$4:K2971,K2971)</f>
        <v>1</v>
      </c>
    </row>
    <row r="2972" spans="1:17" x14ac:dyDescent="0.25">
      <c r="A2972" s="35">
        <f t="shared" si="277"/>
        <v>0</v>
      </c>
      <c r="B2972" s="8">
        <f t="shared" si="278"/>
        <v>0</v>
      </c>
      <c r="C2972" s="8">
        <f t="shared" si="279"/>
        <v>0</v>
      </c>
      <c r="D2972" s="38">
        <f t="shared" si="280"/>
        <v>1</v>
      </c>
      <c r="E2972" s="39">
        <f t="shared" si="281"/>
        <v>0</v>
      </c>
      <c r="M2972" s="8" t="str">
        <f>VLOOKUP(MONTH($J2972),Lookup!$A$2:$B$13,2,0)&amp;" "&amp;YEAR($J2972)</f>
        <v>Jan 1900</v>
      </c>
      <c r="N2972" s="34" t="str">
        <f t="shared" si="276"/>
        <v>1/1/9999</v>
      </c>
      <c r="O2972" s="8" t="str">
        <f>IF(ISERROR(VLOOKUP($I2972,Lookup!$H$2:$I$11,2,0)),"",VLOOKUP($I2972,Lookup!$H$2:$I$11,2,0))</f>
        <v/>
      </c>
      <c r="P2972" s="8">
        <f>COUNTIF(J$4:J2972,J2972)</f>
        <v>0</v>
      </c>
      <c r="Q2972" s="8">
        <f>COUNTIF(K$4:K2972,K2972)</f>
        <v>1</v>
      </c>
    </row>
    <row r="2973" spans="1:17" x14ac:dyDescent="0.25">
      <c r="A2973" s="35">
        <f t="shared" si="277"/>
        <v>0</v>
      </c>
      <c r="B2973" s="8">
        <f t="shared" si="278"/>
        <v>0</v>
      </c>
      <c r="C2973" s="8">
        <f t="shared" si="279"/>
        <v>0</v>
      </c>
      <c r="D2973" s="38">
        <f t="shared" si="280"/>
        <v>1</v>
      </c>
      <c r="E2973" s="39">
        <f t="shared" si="281"/>
        <v>0</v>
      </c>
      <c r="M2973" s="8" t="str">
        <f>VLOOKUP(MONTH($J2973),Lookup!$A$2:$B$13,2,0)&amp;" "&amp;YEAR($J2973)</f>
        <v>Jan 1900</v>
      </c>
      <c r="N2973" s="34" t="str">
        <f t="shared" si="276"/>
        <v>1/1/9999</v>
      </c>
      <c r="O2973" s="8" t="str">
        <f>IF(ISERROR(VLOOKUP($I2973,Lookup!$H$2:$I$11,2,0)),"",VLOOKUP($I2973,Lookup!$H$2:$I$11,2,0))</f>
        <v/>
      </c>
      <c r="P2973" s="8">
        <f>COUNTIF(J$4:J2973,J2973)</f>
        <v>0</v>
      </c>
      <c r="Q2973" s="8">
        <f>COUNTIF(K$4:K2973,K2973)</f>
        <v>1</v>
      </c>
    </row>
    <row r="2974" spans="1:17" x14ac:dyDescent="0.25">
      <c r="A2974" s="35">
        <f t="shared" si="277"/>
        <v>0</v>
      </c>
      <c r="B2974" s="8">
        <f t="shared" si="278"/>
        <v>0</v>
      </c>
      <c r="C2974" s="8">
        <f t="shared" si="279"/>
        <v>0</v>
      </c>
      <c r="D2974" s="38">
        <f t="shared" si="280"/>
        <v>1</v>
      </c>
      <c r="E2974" s="39">
        <f t="shared" si="281"/>
        <v>0</v>
      </c>
      <c r="M2974" s="8" t="str">
        <f>VLOOKUP(MONTH($J2974),Lookup!$A$2:$B$13,2,0)&amp;" "&amp;YEAR($J2974)</f>
        <v>Jan 1900</v>
      </c>
      <c r="N2974" s="34" t="str">
        <f t="shared" si="276"/>
        <v>1/1/9999</v>
      </c>
      <c r="O2974" s="8" t="str">
        <f>IF(ISERROR(VLOOKUP($I2974,Lookup!$H$2:$I$11,2,0)),"",VLOOKUP($I2974,Lookup!$H$2:$I$11,2,0))</f>
        <v/>
      </c>
      <c r="P2974" s="8">
        <f>COUNTIF(J$4:J2974,J2974)</f>
        <v>0</v>
      </c>
      <c r="Q2974" s="8">
        <f>COUNTIF(K$4:K2974,K2974)</f>
        <v>1</v>
      </c>
    </row>
    <row r="2975" spans="1:17" x14ac:dyDescent="0.25">
      <c r="A2975" s="35">
        <f t="shared" si="277"/>
        <v>0</v>
      </c>
      <c r="B2975" s="8">
        <f t="shared" si="278"/>
        <v>0</v>
      </c>
      <c r="C2975" s="8">
        <f t="shared" si="279"/>
        <v>0</v>
      </c>
      <c r="D2975" s="38">
        <f t="shared" si="280"/>
        <v>1</v>
      </c>
      <c r="E2975" s="39">
        <f t="shared" si="281"/>
        <v>0</v>
      </c>
      <c r="M2975" s="8" t="str">
        <f>VLOOKUP(MONTH($J2975),Lookup!$A$2:$B$13,2,0)&amp;" "&amp;YEAR($J2975)</f>
        <v>Jan 1900</v>
      </c>
      <c r="N2975" s="34" t="str">
        <f t="shared" si="276"/>
        <v>1/1/9999</v>
      </c>
      <c r="O2975" s="8" t="str">
        <f>IF(ISERROR(VLOOKUP($I2975,Lookup!$H$2:$I$11,2,0)),"",VLOOKUP($I2975,Lookup!$H$2:$I$11,2,0))</f>
        <v/>
      </c>
      <c r="P2975" s="8">
        <f>COUNTIF(J$4:J2975,J2975)</f>
        <v>0</v>
      </c>
      <c r="Q2975" s="8">
        <f>COUNTIF(K$4:K2975,K2975)</f>
        <v>1</v>
      </c>
    </row>
    <row r="2976" spans="1:17" x14ac:dyDescent="0.25">
      <c r="A2976" s="35">
        <f t="shared" si="277"/>
        <v>0</v>
      </c>
      <c r="B2976" s="8">
        <f t="shared" si="278"/>
        <v>0</v>
      </c>
      <c r="C2976" s="8">
        <f t="shared" si="279"/>
        <v>0</v>
      </c>
      <c r="D2976" s="38">
        <f t="shared" si="280"/>
        <v>1</v>
      </c>
      <c r="E2976" s="39">
        <f t="shared" si="281"/>
        <v>0</v>
      </c>
      <c r="M2976" s="8" t="str">
        <f>VLOOKUP(MONTH($J2976),Lookup!$A$2:$B$13,2,0)&amp;" "&amp;YEAR($J2976)</f>
        <v>Jan 1900</v>
      </c>
      <c r="N2976" s="34" t="str">
        <f t="shared" si="276"/>
        <v>1/1/9999</v>
      </c>
      <c r="O2976" s="8" t="str">
        <f>IF(ISERROR(VLOOKUP($I2976,Lookup!$H$2:$I$11,2,0)),"",VLOOKUP($I2976,Lookup!$H$2:$I$11,2,0))</f>
        <v/>
      </c>
      <c r="P2976" s="8">
        <f>COUNTIF(J$4:J2976,J2976)</f>
        <v>0</v>
      </c>
      <c r="Q2976" s="8">
        <f>COUNTIF(K$4:K2976,K2976)</f>
        <v>1</v>
      </c>
    </row>
    <row r="2977" spans="1:17" x14ac:dyDescent="0.25">
      <c r="A2977" s="35">
        <f t="shared" si="277"/>
        <v>0</v>
      </c>
      <c r="B2977" s="8">
        <f t="shared" si="278"/>
        <v>0</v>
      </c>
      <c r="C2977" s="8">
        <f t="shared" si="279"/>
        <v>0</v>
      </c>
      <c r="D2977" s="38">
        <f t="shared" si="280"/>
        <v>1</v>
      </c>
      <c r="E2977" s="39">
        <f t="shared" si="281"/>
        <v>0</v>
      </c>
      <c r="M2977" s="8" t="str">
        <f>VLOOKUP(MONTH($J2977),Lookup!$A$2:$B$13,2,0)&amp;" "&amp;YEAR($J2977)</f>
        <v>Jan 1900</v>
      </c>
      <c r="N2977" s="34" t="str">
        <f t="shared" si="276"/>
        <v>1/1/9999</v>
      </c>
      <c r="O2977" s="8" t="str">
        <f>IF(ISERROR(VLOOKUP($I2977,Lookup!$H$2:$I$11,2,0)),"",VLOOKUP($I2977,Lookup!$H$2:$I$11,2,0))</f>
        <v/>
      </c>
      <c r="P2977" s="8">
        <f>COUNTIF(J$4:J2977,J2977)</f>
        <v>0</v>
      </c>
      <c r="Q2977" s="8">
        <f>COUNTIF(K$4:K2977,K2977)</f>
        <v>1</v>
      </c>
    </row>
    <row r="2978" spans="1:17" x14ac:dyDescent="0.25">
      <c r="A2978" s="35">
        <f t="shared" si="277"/>
        <v>0</v>
      </c>
      <c r="B2978" s="8">
        <f t="shared" si="278"/>
        <v>0</v>
      </c>
      <c r="C2978" s="8">
        <f t="shared" si="279"/>
        <v>0</v>
      </c>
      <c r="D2978" s="38">
        <f t="shared" si="280"/>
        <v>1</v>
      </c>
      <c r="E2978" s="39">
        <f t="shared" si="281"/>
        <v>0</v>
      </c>
      <c r="M2978" s="8" t="str">
        <f>VLOOKUP(MONTH($J2978),Lookup!$A$2:$B$13,2,0)&amp;" "&amp;YEAR($J2978)</f>
        <v>Jan 1900</v>
      </c>
      <c r="N2978" s="34" t="str">
        <f t="shared" si="276"/>
        <v>1/1/9999</v>
      </c>
      <c r="O2978" s="8" t="str">
        <f>IF(ISERROR(VLOOKUP($I2978,Lookup!$H$2:$I$11,2,0)),"",VLOOKUP($I2978,Lookup!$H$2:$I$11,2,0))</f>
        <v/>
      </c>
      <c r="P2978" s="8">
        <f>COUNTIF(J$4:J2978,J2978)</f>
        <v>0</v>
      </c>
      <c r="Q2978" s="8">
        <f>COUNTIF(K$4:K2978,K2978)</f>
        <v>1</v>
      </c>
    </row>
    <row r="2979" spans="1:17" x14ac:dyDescent="0.25">
      <c r="A2979" s="35">
        <f t="shared" si="277"/>
        <v>0</v>
      </c>
      <c r="B2979" s="8">
        <f t="shared" si="278"/>
        <v>0</v>
      </c>
      <c r="C2979" s="8">
        <f t="shared" si="279"/>
        <v>0</v>
      </c>
      <c r="D2979" s="38">
        <f t="shared" si="280"/>
        <v>1</v>
      </c>
      <c r="E2979" s="39">
        <f t="shared" si="281"/>
        <v>0</v>
      </c>
      <c r="M2979" s="8" t="str">
        <f>VLOOKUP(MONTH($J2979),Lookup!$A$2:$B$13,2,0)&amp;" "&amp;YEAR($J2979)</f>
        <v>Jan 1900</v>
      </c>
      <c r="N2979" s="34" t="str">
        <f t="shared" si="276"/>
        <v>1/1/9999</v>
      </c>
      <c r="O2979" s="8" t="str">
        <f>IF(ISERROR(VLOOKUP($I2979,Lookup!$H$2:$I$11,2,0)),"",VLOOKUP($I2979,Lookup!$H$2:$I$11,2,0))</f>
        <v/>
      </c>
      <c r="P2979" s="8">
        <f>COUNTIF(J$4:J2979,J2979)</f>
        <v>0</v>
      </c>
      <c r="Q2979" s="8">
        <f>COUNTIF(K$4:K2979,K2979)</f>
        <v>1</v>
      </c>
    </row>
    <row r="2980" spans="1:17" x14ac:dyDescent="0.25">
      <c r="A2980" s="35">
        <f t="shared" si="277"/>
        <v>0</v>
      </c>
      <c r="B2980" s="8">
        <f t="shared" si="278"/>
        <v>0</v>
      </c>
      <c r="C2980" s="8">
        <f t="shared" si="279"/>
        <v>0</v>
      </c>
      <c r="D2980" s="38">
        <f t="shared" si="280"/>
        <v>1</v>
      </c>
      <c r="E2980" s="39">
        <f t="shared" si="281"/>
        <v>0</v>
      </c>
      <c r="M2980" s="8" t="str">
        <f>VLOOKUP(MONTH($J2980),Lookup!$A$2:$B$13,2,0)&amp;" "&amp;YEAR($J2980)</f>
        <v>Jan 1900</v>
      </c>
      <c r="N2980" s="34" t="str">
        <f t="shared" si="276"/>
        <v>1/1/9999</v>
      </c>
      <c r="O2980" s="8" t="str">
        <f>IF(ISERROR(VLOOKUP($I2980,Lookup!$H$2:$I$11,2,0)),"",VLOOKUP($I2980,Lookup!$H$2:$I$11,2,0))</f>
        <v/>
      </c>
      <c r="P2980" s="8">
        <f>COUNTIF(J$4:J2980,J2980)</f>
        <v>0</v>
      </c>
      <c r="Q2980" s="8">
        <f>COUNTIF(K$4:K2980,K2980)</f>
        <v>1</v>
      </c>
    </row>
    <row r="2981" spans="1:17" x14ac:dyDescent="0.25">
      <c r="A2981" s="35">
        <f t="shared" si="277"/>
        <v>0</v>
      </c>
      <c r="B2981" s="8">
        <f t="shared" si="278"/>
        <v>0</v>
      </c>
      <c r="C2981" s="8">
        <f t="shared" si="279"/>
        <v>0</v>
      </c>
      <c r="D2981" s="38">
        <f t="shared" si="280"/>
        <v>1</v>
      </c>
      <c r="E2981" s="39">
        <f t="shared" si="281"/>
        <v>0</v>
      </c>
      <c r="M2981" s="8" t="str">
        <f>VLOOKUP(MONTH($J2981),Lookup!$A$2:$B$13,2,0)&amp;" "&amp;YEAR($J2981)</f>
        <v>Jan 1900</v>
      </c>
      <c r="N2981" s="34" t="str">
        <f t="shared" si="276"/>
        <v>1/1/9999</v>
      </c>
      <c r="O2981" s="8" t="str">
        <f>IF(ISERROR(VLOOKUP($I2981,Lookup!$H$2:$I$11,2,0)),"",VLOOKUP($I2981,Lookup!$H$2:$I$11,2,0))</f>
        <v/>
      </c>
      <c r="P2981" s="8">
        <f>COUNTIF(J$4:J2981,J2981)</f>
        <v>0</v>
      </c>
      <c r="Q2981" s="8">
        <f>COUNTIF(K$4:K2981,K2981)</f>
        <v>1</v>
      </c>
    </row>
    <row r="2982" spans="1:17" x14ac:dyDescent="0.25">
      <c r="A2982" s="35">
        <f t="shared" si="277"/>
        <v>0</v>
      </c>
      <c r="B2982" s="8">
        <f t="shared" si="278"/>
        <v>0</v>
      </c>
      <c r="C2982" s="8">
        <f t="shared" si="279"/>
        <v>0</v>
      </c>
      <c r="D2982" s="38">
        <f t="shared" si="280"/>
        <v>1</v>
      </c>
      <c r="E2982" s="39">
        <f t="shared" si="281"/>
        <v>0</v>
      </c>
      <c r="M2982" s="8" t="str">
        <f>VLOOKUP(MONTH($J2982),Lookup!$A$2:$B$13,2,0)&amp;" "&amp;YEAR($J2982)</f>
        <v>Jan 1900</v>
      </c>
      <c r="N2982" s="34" t="str">
        <f t="shared" si="276"/>
        <v>1/1/9999</v>
      </c>
      <c r="O2982" s="8" t="str">
        <f>IF(ISERROR(VLOOKUP($I2982,Lookup!$H$2:$I$11,2,0)),"",VLOOKUP($I2982,Lookup!$H$2:$I$11,2,0))</f>
        <v/>
      </c>
      <c r="P2982" s="8">
        <f>COUNTIF(J$4:J2982,J2982)</f>
        <v>0</v>
      </c>
      <c r="Q2982" s="8">
        <f>COUNTIF(K$4:K2982,K2982)</f>
        <v>1</v>
      </c>
    </row>
    <row r="2983" spans="1:17" x14ac:dyDescent="0.25">
      <c r="A2983" s="35">
        <f t="shared" si="277"/>
        <v>0</v>
      </c>
      <c r="B2983" s="8">
        <f t="shared" si="278"/>
        <v>0</v>
      </c>
      <c r="C2983" s="8">
        <f t="shared" si="279"/>
        <v>0</v>
      </c>
      <c r="D2983" s="38">
        <f t="shared" si="280"/>
        <v>1</v>
      </c>
      <c r="E2983" s="39">
        <f t="shared" si="281"/>
        <v>0</v>
      </c>
      <c r="M2983" s="8" t="str">
        <f>VLOOKUP(MONTH($J2983),Lookup!$A$2:$B$13,2,0)&amp;" "&amp;YEAR($J2983)</f>
        <v>Jan 1900</v>
      </c>
      <c r="N2983" s="34" t="str">
        <f t="shared" si="276"/>
        <v>1/1/9999</v>
      </c>
      <c r="O2983" s="8" t="str">
        <f>IF(ISERROR(VLOOKUP($I2983,Lookup!$H$2:$I$11,2,0)),"",VLOOKUP($I2983,Lookup!$H$2:$I$11,2,0))</f>
        <v/>
      </c>
      <c r="P2983" s="8">
        <f>COUNTIF(J$4:J2983,J2983)</f>
        <v>0</v>
      </c>
      <c r="Q2983" s="8">
        <f>COUNTIF(K$4:K2983,K2983)</f>
        <v>1</v>
      </c>
    </row>
    <row r="2984" spans="1:17" x14ac:dyDescent="0.25">
      <c r="A2984" s="35">
        <f t="shared" si="277"/>
        <v>0</v>
      </c>
      <c r="B2984" s="8">
        <f t="shared" si="278"/>
        <v>0</v>
      </c>
      <c r="C2984" s="8">
        <f t="shared" si="279"/>
        <v>0</v>
      </c>
      <c r="D2984" s="38">
        <f t="shared" si="280"/>
        <v>1</v>
      </c>
      <c r="E2984" s="39">
        <f t="shared" si="281"/>
        <v>0</v>
      </c>
      <c r="M2984" s="8" t="str">
        <f>VLOOKUP(MONTH($J2984),Lookup!$A$2:$B$13,2,0)&amp;" "&amp;YEAR($J2984)</f>
        <v>Jan 1900</v>
      </c>
      <c r="N2984" s="34" t="str">
        <f t="shared" si="276"/>
        <v>1/1/9999</v>
      </c>
      <c r="O2984" s="8" t="str">
        <f>IF(ISERROR(VLOOKUP($I2984,Lookup!$H$2:$I$11,2,0)),"",VLOOKUP($I2984,Lookup!$H$2:$I$11,2,0))</f>
        <v/>
      </c>
      <c r="P2984" s="8">
        <f>COUNTIF(J$4:J2984,J2984)</f>
        <v>0</v>
      </c>
      <c r="Q2984" s="8">
        <f>COUNTIF(K$4:K2984,K2984)</f>
        <v>1</v>
      </c>
    </row>
    <row r="2985" spans="1:17" x14ac:dyDescent="0.25">
      <c r="A2985" s="35">
        <f t="shared" si="277"/>
        <v>0</v>
      </c>
      <c r="B2985" s="8">
        <f t="shared" si="278"/>
        <v>0</v>
      </c>
      <c r="C2985" s="8">
        <f t="shared" si="279"/>
        <v>0</v>
      </c>
      <c r="D2985" s="38">
        <f t="shared" si="280"/>
        <v>1</v>
      </c>
      <c r="E2985" s="39">
        <f t="shared" si="281"/>
        <v>0</v>
      </c>
      <c r="M2985" s="8" t="str">
        <f>VLOOKUP(MONTH($J2985),Lookup!$A$2:$B$13,2,0)&amp;" "&amp;YEAR($J2985)</f>
        <v>Jan 1900</v>
      </c>
      <c r="N2985" s="34" t="str">
        <f t="shared" si="276"/>
        <v>1/1/9999</v>
      </c>
      <c r="O2985" s="8" t="str">
        <f>IF(ISERROR(VLOOKUP($I2985,Lookup!$H$2:$I$11,2,0)),"",VLOOKUP($I2985,Lookup!$H$2:$I$11,2,0))</f>
        <v/>
      </c>
      <c r="P2985" s="8">
        <f>COUNTIF(J$4:J2985,J2985)</f>
        <v>0</v>
      </c>
      <c r="Q2985" s="8">
        <f>COUNTIF(K$4:K2985,K2985)</f>
        <v>1</v>
      </c>
    </row>
    <row r="2986" spans="1:17" x14ac:dyDescent="0.25">
      <c r="A2986" s="35">
        <f t="shared" si="277"/>
        <v>0</v>
      </c>
      <c r="B2986" s="8">
        <f t="shared" si="278"/>
        <v>0</v>
      </c>
      <c r="C2986" s="8">
        <f t="shared" si="279"/>
        <v>0</v>
      </c>
      <c r="D2986" s="38">
        <f t="shared" si="280"/>
        <v>1</v>
      </c>
      <c r="E2986" s="39">
        <f t="shared" si="281"/>
        <v>0</v>
      </c>
      <c r="M2986" s="8" t="str">
        <f>VLOOKUP(MONTH($J2986),Lookup!$A$2:$B$13,2,0)&amp;" "&amp;YEAR($J2986)</f>
        <v>Jan 1900</v>
      </c>
      <c r="N2986" s="34" t="str">
        <f t="shared" si="276"/>
        <v>1/1/9999</v>
      </c>
      <c r="O2986" s="8" t="str">
        <f>IF(ISERROR(VLOOKUP($I2986,Lookup!$H$2:$I$11,2,0)),"",VLOOKUP($I2986,Lookup!$H$2:$I$11,2,0))</f>
        <v/>
      </c>
      <c r="P2986" s="8">
        <f>COUNTIF(J$4:J2986,J2986)</f>
        <v>0</v>
      </c>
      <c r="Q2986" s="8">
        <f>COUNTIF(K$4:K2986,K2986)</f>
        <v>1</v>
      </c>
    </row>
    <row r="2987" spans="1:17" x14ac:dyDescent="0.25">
      <c r="A2987" s="35">
        <f t="shared" si="277"/>
        <v>0</v>
      </c>
      <c r="B2987" s="8">
        <f t="shared" si="278"/>
        <v>0</v>
      </c>
      <c r="C2987" s="8">
        <f t="shared" si="279"/>
        <v>0</v>
      </c>
      <c r="D2987" s="38">
        <f t="shared" si="280"/>
        <v>1</v>
      </c>
      <c r="E2987" s="39">
        <f t="shared" si="281"/>
        <v>0</v>
      </c>
      <c r="M2987" s="8" t="str">
        <f>VLOOKUP(MONTH($J2987),Lookup!$A$2:$B$13,2,0)&amp;" "&amp;YEAR($J2987)</f>
        <v>Jan 1900</v>
      </c>
      <c r="N2987" s="34" t="str">
        <f t="shared" si="276"/>
        <v>1/1/9999</v>
      </c>
      <c r="O2987" s="8" t="str">
        <f>IF(ISERROR(VLOOKUP($I2987,Lookup!$H$2:$I$11,2,0)),"",VLOOKUP($I2987,Lookup!$H$2:$I$11,2,0))</f>
        <v/>
      </c>
      <c r="P2987" s="8">
        <f>COUNTIF(J$4:J2987,J2987)</f>
        <v>0</v>
      </c>
      <c r="Q2987" s="8">
        <f>COUNTIF(K$4:K2987,K2987)</f>
        <v>1</v>
      </c>
    </row>
    <row r="2988" spans="1:17" x14ac:dyDescent="0.25">
      <c r="A2988" s="35">
        <f t="shared" si="277"/>
        <v>0</v>
      </c>
      <c r="B2988" s="8">
        <f t="shared" si="278"/>
        <v>0</v>
      </c>
      <c r="C2988" s="8">
        <f t="shared" si="279"/>
        <v>0</v>
      </c>
      <c r="D2988" s="38">
        <f t="shared" si="280"/>
        <v>1</v>
      </c>
      <c r="E2988" s="39">
        <f t="shared" si="281"/>
        <v>0</v>
      </c>
      <c r="M2988" s="8" t="str">
        <f>VLOOKUP(MONTH($J2988),Lookup!$A$2:$B$13,2,0)&amp;" "&amp;YEAR($J2988)</f>
        <v>Jan 1900</v>
      </c>
      <c r="N2988" s="34" t="str">
        <f t="shared" si="276"/>
        <v>1/1/9999</v>
      </c>
      <c r="O2988" s="8" t="str">
        <f>IF(ISERROR(VLOOKUP($I2988,Lookup!$H$2:$I$11,2,0)),"",VLOOKUP($I2988,Lookup!$H$2:$I$11,2,0))</f>
        <v/>
      </c>
      <c r="P2988" s="8">
        <f>COUNTIF(J$4:J2988,J2988)</f>
        <v>0</v>
      </c>
      <c r="Q2988" s="8">
        <f>COUNTIF(K$4:K2988,K2988)</f>
        <v>1</v>
      </c>
    </row>
    <row r="2989" spans="1:17" x14ac:dyDescent="0.25">
      <c r="A2989" s="35">
        <f t="shared" si="277"/>
        <v>0</v>
      </c>
      <c r="B2989" s="8">
        <f t="shared" si="278"/>
        <v>0</v>
      </c>
      <c r="C2989" s="8">
        <f t="shared" si="279"/>
        <v>0</v>
      </c>
      <c r="D2989" s="38">
        <f t="shared" si="280"/>
        <v>1</v>
      </c>
      <c r="E2989" s="39">
        <f t="shared" si="281"/>
        <v>0</v>
      </c>
      <c r="M2989" s="8" t="str">
        <f>VLOOKUP(MONTH($J2989),Lookup!$A$2:$B$13,2,0)&amp;" "&amp;YEAR($J2989)</f>
        <v>Jan 1900</v>
      </c>
      <c r="N2989" s="34" t="str">
        <f t="shared" si="276"/>
        <v>1/1/9999</v>
      </c>
      <c r="O2989" s="8" t="str">
        <f>IF(ISERROR(VLOOKUP($I2989,Lookup!$H$2:$I$11,2,0)),"",VLOOKUP($I2989,Lookup!$H$2:$I$11,2,0))</f>
        <v/>
      </c>
      <c r="P2989" s="8">
        <f>COUNTIF(J$4:J2989,J2989)</f>
        <v>0</v>
      </c>
      <c r="Q2989" s="8">
        <f>COUNTIF(K$4:K2989,K2989)</f>
        <v>1</v>
      </c>
    </row>
    <row r="2990" spans="1:17" x14ac:dyDescent="0.25">
      <c r="A2990" s="35">
        <f t="shared" si="277"/>
        <v>0</v>
      </c>
      <c r="B2990" s="8">
        <f t="shared" si="278"/>
        <v>0</v>
      </c>
      <c r="C2990" s="8">
        <f t="shared" si="279"/>
        <v>0</v>
      </c>
      <c r="D2990" s="38">
        <f t="shared" si="280"/>
        <v>1</v>
      </c>
      <c r="E2990" s="39">
        <f t="shared" si="281"/>
        <v>0</v>
      </c>
      <c r="M2990" s="8" t="str">
        <f>VLOOKUP(MONTH($J2990),Lookup!$A$2:$B$13,2,0)&amp;" "&amp;YEAR($J2990)</f>
        <v>Jan 1900</v>
      </c>
      <c r="N2990" s="34" t="str">
        <f t="shared" si="276"/>
        <v>1/1/9999</v>
      </c>
      <c r="O2990" s="8" t="str">
        <f>IF(ISERROR(VLOOKUP($I2990,Lookup!$H$2:$I$11,2,0)),"",VLOOKUP($I2990,Lookup!$H$2:$I$11,2,0))</f>
        <v/>
      </c>
      <c r="P2990" s="8">
        <f>COUNTIF(J$4:J2990,J2990)</f>
        <v>0</v>
      </c>
      <c r="Q2990" s="8">
        <f>COUNTIF(K$4:K2990,K2990)</f>
        <v>1</v>
      </c>
    </row>
    <row r="2991" spans="1:17" x14ac:dyDescent="0.25">
      <c r="A2991" s="35">
        <f t="shared" si="277"/>
        <v>0</v>
      </c>
      <c r="B2991" s="8">
        <f t="shared" si="278"/>
        <v>0</v>
      </c>
      <c r="C2991" s="8">
        <f t="shared" si="279"/>
        <v>0</v>
      </c>
      <c r="D2991" s="38">
        <f t="shared" si="280"/>
        <v>1</v>
      </c>
      <c r="E2991" s="39">
        <f t="shared" si="281"/>
        <v>0</v>
      </c>
      <c r="M2991" s="8" t="str">
        <f>VLOOKUP(MONTH($J2991),Lookup!$A$2:$B$13,2,0)&amp;" "&amp;YEAR($J2991)</f>
        <v>Jan 1900</v>
      </c>
      <c r="N2991" s="34" t="str">
        <f t="shared" si="276"/>
        <v>1/1/9999</v>
      </c>
      <c r="O2991" s="8" t="str">
        <f>IF(ISERROR(VLOOKUP($I2991,Lookup!$H$2:$I$11,2,0)),"",VLOOKUP($I2991,Lookup!$H$2:$I$11,2,0))</f>
        <v/>
      </c>
      <c r="P2991" s="8">
        <f>COUNTIF(J$4:J2991,J2991)</f>
        <v>0</v>
      </c>
      <c r="Q2991" s="8">
        <f>COUNTIF(K$4:K2991,K2991)</f>
        <v>1</v>
      </c>
    </row>
    <row r="2992" spans="1:17" x14ac:dyDescent="0.25">
      <c r="A2992" s="35">
        <f t="shared" si="277"/>
        <v>0</v>
      </c>
      <c r="B2992" s="8">
        <f t="shared" si="278"/>
        <v>0</v>
      </c>
      <c r="C2992" s="8">
        <f t="shared" si="279"/>
        <v>0</v>
      </c>
      <c r="D2992" s="38">
        <f t="shared" si="280"/>
        <v>1</v>
      </c>
      <c r="E2992" s="39">
        <f t="shared" si="281"/>
        <v>0</v>
      </c>
      <c r="M2992" s="8" t="str">
        <f>VLOOKUP(MONTH($J2992),Lookup!$A$2:$B$13,2,0)&amp;" "&amp;YEAR($J2992)</f>
        <v>Jan 1900</v>
      </c>
      <c r="N2992" s="34" t="str">
        <f t="shared" si="276"/>
        <v>1/1/9999</v>
      </c>
      <c r="O2992" s="8" t="str">
        <f>IF(ISERROR(VLOOKUP($I2992,Lookup!$H$2:$I$11,2,0)),"",VLOOKUP($I2992,Lookup!$H$2:$I$11,2,0))</f>
        <v/>
      </c>
      <c r="P2992" s="8">
        <f>COUNTIF(J$4:J2992,J2992)</f>
        <v>0</v>
      </c>
      <c r="Q2992" s="8">
        <f>COUNTIF(K$4:K2992,K2992)</f>
        <v>1</v>
      </c>
    </row>
    <row r="2993" spans="1:17" x14ac:dyDescent="0.25">
      <c r="A2993" s="35">
        <f t="shared" si="277"/>
        <v>0</v>
      </c>
      <c r="B2993" s="8">
        <f t="shared" si="278"/>
        <v>0</v>
      </c>
      <c r="C2993" s="8">
        <f t="shared" si="279"/>
        <v>0</v>
      </c>
      <c r="D2993" s="38">
        <f t="shared" si="280"/>
        <v>1</v>
      </c>
      <c r="E2993" s="39">
        <f t="shared" si="281"/>
        <v>0</v>
      </c>
      <c r="M2993" s="8" t="str">
        <f>VLOOKUP(MONTH($J2993),Lookup!$A$2:$B$13,2,0)&amp;" "&amp;YEAR($J2993)</f>
        <v>Jan 1900</v>
      </c>
      <c r="N2993" s="34" t="str">
        <f t="shared" si="276"/>
        <v>1/1/9999</v>
      </c>
      <c r="O2993" s="8" t="str">
        <f>IF(ISERROR(VLOOKUP($I2993,Lookup!$H$2:$I$11,2,0)),"",VLOOKUP($I2993,Lookup!$H$2:$I$11,2,0))</f>
        <v/>
      </c>
      <c r="P2993" s="8">
        <f>COUNTIF(J$4:J2993,J2993)</f>
        <v>0</v>
      </c>
      <c r="Q2993" s="8">
        <f>COUNTIF(K$4:K2993,K2993)</f>
        <v>1</v>
      </c>
    </row>
    <row r="2994" spans="1:17" x14ac:dyDescent="0.25">
      <c r="A2994" s="35">
        <f t="shared" si="277"/>
        <v>0</v>
      </c>
      <c r="B2994" s="8">
        <f t="shared" si="278"/>
        <v>0</v>
      </c>
      <c r="C2994" s="8">
        <f t="shared" si="279"/>
        <v>0</v>
      </c>
      <c r="D2994" s="38">
        <f t="shared" si="280"/>
        <v>1</v>
      </c>
      <c r="E2994" s="39">
        <f t="shared" si="281"/>
        <v>0</v>
      </c>
      <c r="M2994" s="8" t="str">
        <f>VLOOKUP(MONTH($J2994),Lookup!$A$2:$B$13,2,0)&amp;" "&amp;YEAR($J2994)</f>
        <v>Jan 1900</v>
      </c>
      <c r="N2994" s="34" t="str">
        <f t="shared" si="276"/>
        <v>1/1/9999</v>
      </c>
      <c r="O2994" s="8" t="str">
        <f>IF(ISERROR(VLOOKUP($I2994,Lookup!$H$2:$I$11,2,0)),"",VLOOKUP($I2994,Lookup!$H$2:$I$11,2,0))</f>
        <v/>
      </c>
      <c r="P2994" s="8">
        <f>COUNTIF(J$4:J2994,J2994)</f>
        <v>0</v>
      </c>
      <c r="Q2994" s="8">
        <f>COUNTIF(K$4:K2994,K2994)</f>
        <v>1</v>
      </c>
    </row>
    <row r="2995" spans="1:17" x14ac:dyDescent="0.25">
      <c r="A2995" s="35">
        <f t="shared" si="277"/>
        <v>0</v>
      </c>
      <c r="B2995" s="8">
        <f t="shared" si="278"/>
        <v>0</v>
      </c>
      <c r="C2995" s="8">
        <f t="shared" si="279"/>
        <v>0</v>
      </c>
      <c r="D2995" s="38">
        <f t="shared" si="280"/>
        <v>1</v>
      </c>
      <c r="E2995" s="39">
        <f t="shared" si="281"/>
        <v>0</v>
      </c>
      <c r="M2995" s="8" t="str">
        <f>VLOOKUP(MONTH($J2995),Lookup!$A$2:$B$13,2,0)&amp;" "&amp;YEAR($J2995)</f>
        <v>Jan 1900</v>
      </c>
      <c r="N2995" s="34" t="str">
        <f t="shared" si="276"/>
        <v>1/1/9999</v>
      </c>
      <c r="O2995" s="8" t="str">
        <f>IF(ISERROR(VLOOKUP($I2995,Lookup!$H$2:$I$11,2,0)),"",VLOOKUP($I2995,Lookup!$H$2:$I$11,2,0))</f>
        <v/>
      </c>
      <c r="P2995" s="8">
        <f>COUNTIF(J$4:J2995,J2995)</f>
        <v>0</v>
      </c>
      <c r="Q2995" s="8">
        <f>COUNTIF(K$4:K2995,K2995)</f>
        <v>1</v>
      </c>
    </row>
    <row r="2996" spans="1:17" x14ac:dyDescent="0.25">
      <c r="A2996" s="35">
        <f t="shared" si="277"/>
        <v>0</v>
      </c>
      <c r="B2996" s="8">
        <f t="shared" si="278"/>
        <v>0</v>
      </c>
      <c r="C2996" s="8">
        <f t="shared" si="279"/>
        <v>0</v>
      </c>
      <c r="D2996" s="38">
        <f t="shared" si="280"/>
        <v>1</v>
      </c>
      <c r="E2996" s="39">
        <f t="shared" si="281"/>
        <v>0</v>
      </c>
      <c r="M2996" s="8" t="str">
        <f>VLOOKUP(MONTH($J2996),Lookup!$A$2:$B$13,2,0)&amp;" "&amp;YEAR($J2996)</f>
        <v>Jan 1900</v>
      </c>
      <c r="N2996" s="34" t="str">
        <f t="shared" si="276"/>
        <v>1/1/9999</v>
      </c>
      <c r="O2996" s="8" t="str">
        <f>IF(ISERROR(VLOOKUP($I2996,Lookup!$H$2:$I$11,2,0)),"",VLOOKUP($I2996,Lookup!$H$2:$I$11,2,0))</f>
        <v/>
      </c>
      <c r="P2996" s="8">
        <f>COUNTIF(J$4:J2996,J2996)</f>
        <v>0</v>
      </c>
      <c r="Q2996" s="8">
        <f>COUNTIF(K$4:K2996,K2996)</f>
        <v>1</v>
      </c>
    </row>
    <row r="2997" spans="1:17" x14ac:dyDescent="0.25">
      <c r="A2997" s="35">
        <f t="shared" si="277"/>
        <v>0</v>
      </c>
      <c r="B2997" s="8">
        <f t="shared" si="278"/>
        <v>0</v>
      </c>
      <c r="C2997" s="8">
        <f t="shared" si="279"/>
        <v>0</v>
      </c>
      <c r="D2997" s="38">
        <f t="shared" si="280"/>
        <v>1</v>
      </c>
      <c r="E2997" s="39">
        <f t="shared" si="281"/>
        <v>0</v>
      </c>
      <c r="M2997" s="8" t="str">
        <f>VLOOKUP(MONTH($J2997),Lookup!$A$2:$B$13,2,0)&amp;" "&amp;YEAR($J2997)</f>
        <v>Jan 1900</v>
      </c>
      <c r="N2997" s="34" t="str">
        <f t="shared" si="276"/>
        <v>1/1/9999</v>
      </c>
      <c r="O2997" s="8" t="str">
        <f>IF(ISERROR(VLOOKUP($I2997,Lookup!$H$2:$I$11,2,0)),"",VLOOKUP($I2997,Lookup!$H$2:$I$11,2,0))</f>
        <v/>
      </c>
      <c r="P2997" s="8">
        <f>COUNTIF(J$4:J2997,J2997)</f>
        <v>0</v>
      </c>
      <c r="Q2997" s="8">
        <f>COUNTIF(K$4:K2997,K2997)</f>
        <v>1</v>
      </c>
    </row>
    <row r="2998" spans="1:17" x14ac:dyDescent="0.25">
      <c r="A2998" s="35">
        <f t="shared" si="277"/>
        <v>0</v>
      </c>
      <c r="B2998" s="8">
        <f t="shared" si="278"/>
        <v>0</v>
      </c>
      <c r="C2998" s="8">
        <f t="shared" si="279"/>
        <v>0</v>
      </c>
      <c r="D2998" s="38">
        <f t="shared" si="280"/>
        <v>1</v>
      </c>
      <c r="E2998" s="39">
        <f t="shared" si="281"/>
        <v>0</v>
      </c>
      <c r="M2998" s="8" t="str">
        <f>VLOOKUP(MONTH($J2998),Lookup!$A$2:$B$13,2,0)&amp;" "&amp;YEAR($J2998)</f>
        <v>Jan 1900</v>
      </c>
      <c r="N2998" s="34" t="str">
        <f t="shared" si="276"/>
        <v>1/1/9999</v>
      </c>
      <c r="O2998" s="8" t="str">
        <f>IF(ISERROR(VLOOKUP($I2998,Lookup!$H$2:$I$11,2,0)),"",VLOOKUP($I2998,Lookup!$H$2:$I$11,2,0))</f>
        <v/>
      </c>
      <c r="P2998" s="8">
        <f>COUNTIF(J$4:J2998,J2998)</f>
        <v>0</v>
      </c>
      <c r="Q2998" s="8">
        <f>COUNTIF(K$4:K2998,K2998)</f>
        <v>1</v>
      </c>
    </row>
    <row r="2999" spans="1:17" x14ac:dyDescent="0.25">
      <c r="A2999" s="35">
        <f t="shared" si="277"/>
        <v>0</v>
      </c>
      <c r="B2999" s="8">
        <f t="shared" si="278"/>
        <v>0</v>
      </c>
      <c r="C2999" s="8">
        <f t="shared" si="279"/>
        <v>0</v>
      </c>
      <c r="D2999" s="38">
        <f t="shared" si="280"/>
        <v>1</v>
      </c>
      <c r="E2999" s="39">
        <f t="shared" si="281"/>
        <v>0</v>
      </c>
      <c r="M2999" s="8" t="str">
        <f>VLOOKUP(MONTH($J2999),Lookup!$A$2:$B$13,2,0)&amp;" "&amp;YEAR($J2999)</f>
        <v>Jan 1900</v>
      </c>
      <c r="N2999" s="34" t="str">
        <f t="shared" si="276"/>
        <v>1/1/9999</v>
      </c>
      <c r="O2999" s="8" t="str">
        <f>IF(ISERROR(VLOOKUP($I2999,Lookup!$H$2:$I$11,2,0)),"",VLOOKUP($I2999,Lookup!$H$2:$I$11,2,0))</f>
        <v/>
      </c>
      <c r="P2999" s="8">
        <f>COUNTIF(J$4:J2999,J2999)</f>
        <v>0</v>
      </c>
      <c r="Q2999" s="8">
        <f>COUNTIF(K$4:K2999,K2999)</f>
        <v>1</v>
      </c>
    </row>
    <row r="3000" spans="1:17" x14ac:dyDescent="0.25">
      <c r="A3000" s="35">
        <f t="shared" si="277"/>
        <v>0</v>
      </c>
      <c r="B3000" s="8">
        <f t="shared" si="278"/>
        <v>0</v>
      </c>
      <c r="C3000" s="8">
        <f t="shared" si="279"/>
        <v>0</v>
      </c>
      <c r="D3000" s="38">
        <f t="shared" si="280"/>
        <v>1</v>
      </c>
      <c r="E3000" s="39">
        <f t="shared" si="281"/>
        <v>0</v>
      </c>
      <c r="M3000" s="8" t="str">
        <f>VLOOKUP(MONTH($J3000),Lookup!$A$2:$B$13,2,0)&amp;" "&amp;YEAR($J3000)</f>
        <v>Jan 1900</v>
      </c>
      <c r="N3000" s="34" t="str">
        <f t="shared" si="276"/>
        <v>1/1/9999</v>
      </c>
      <c r="O3000" s="8" t="str">
        <f>IF(ISERROR(VLOOKUP($I3000,Lookup!$H$2:$I$11,2,0)),"",VLOOKUP($I3000,Lookup!$H$2:$I$11,2,0))</f>
        <v/>
      </c>
      <c r="P3000" s="8">
        <f>COUNTIF(J$4:J3000,J3000)</f>
        <v>0</v>
      </c>
      <c r="Q3000" s="8">
        <f>COUNTIF(K$4:K3000,K3000)</f>
        <v>1</v>
      </c>
    </row>
    <row r="3001" spans="1:17" x14ac:dyDescent="0.25">
      <c r="A3001" s="35">
        <f t="shared" si="277"/>
        <v>0</v>
      </c>
      <c r="B3001" s="8">
        <f t="shared" si="278"/>
        <v>0</v>
      </c>
      <c r="C3001" s="8">
        <f t="shared" si="279"/>
        <v>0</v>
      </c>
      <c r="D3001" s="38">
        <f t="shared" si="280"/>
        <v>1</v>
      </c>
      <c r="E3001" s="39">
        <f t="shared" si="281"/>
        <v>0</v>
      </c>
      <c r="M3001" s="8" t="str">
        <f>VLOOKUP(MONTH($J3001),Lookup!$A$2:$B$13,2,0)&amp;" "&amp;YEAR($J3001)</f>
        <v>Jan 1900</v>
      </c>
      <c r="N3001" s="34" t="str">
        <f t="shared" si="276"/>
        <v>1/1/9999</v>
      </c>
      <c r="O3001" s="8" t="str">
        <f>IF(ISERROR(VLOOKUP($I3001,Lookup!$H$2:$I$11,2,0)),"",VLOOKUP($I3001,Lookup!$H$2:$I$11,2,0))</f>
        <v/>
      </c>
      <c r="P3001" s="8">
        <f>COUNTIF(J$4:J3001,J3001)</f>
        <v>0</v>
      </c>
      <c r="Q3001" s="8">
        <f>COUNTIF(K$4:K3001,K3001)</f>
        <v>1</v>
      </c>
    </row>
    <row r="3002" spans="1:17" x14ac:dyDescent="0.25">
      <c r="A3002" s="35">
        <f t="shared" si="277"/>
        <v>0</v>
      </c>
      <c r="B3002" s="8">
        <f t="shared" si="278"/>
        <v>0</v>
      </c>
      <c r="C3002" s="8">
        <f t="shared" si="279"/>
        <v>0</v>
      </c>
      <c r="D3002" s="38">
        <f t="shared" si="280"/>
        <v>1</v>
      </c>
      <c r="E3002" s="39">
        <f t="shared" si="281"/>
        <v>0</v>
      </c>
      <c r="M3002" s="8" t="str">
        <f>VLOOKUP(MONTH($J3002),Lookup!$A$2:$B$13,2,0)&amp;" "&amp;YEAR($J3002)</f>
        <v>Jan 1900</v>
      </c>
      <c r="N3002" s="34" t="str">
        <f t="shared" si="276"/>
        <v>1/1/9999</v>
      </c>
      <c r="O3002" s="8" t="str">
        <f>IF(ISERROR(VLOOKUP($I3002,Lookup!$H$2:$I$11,2,0)),"",VLOOKUP($I3002,Lookup!$H$2:$I$11,2,0))</f>
        <v/>
      </c>
      <c r="P3002" s="8">
        <f>COUNTIF(J$4:J3002,J3002)</f>
        <v>0</v>
      </c>
      <c r="Q3002" s="8">
        <f>COUNTIF(K$4:K3002,K3002)</f>
        <v>1</v>
      </c>
    </row>
    <row r="3003" spans="1:17" x14ac:dyDescent="0.25">
      <c r="A3003" s="35">
        <f t="shared" si="277"/>
        <v>0</v>
      </c>
      <c r="B3003" s="8">
        <f t="shared" si="278"/>
        <v>0</v>
      </c>
      <c r="C3003" s="8">
        <f t="shared" si="279"/>
        <v>0</v>
      </c>
      <c r="D3003" s="38">
        <f t="shared" si="280"/>
        <v>1</v>
      </c>
      <c r="E3003" s="39">
        <f t="shared" si="281"/>
        <v>0</v>
      </c>
      <c r="M3003" s="8" t="str">
        <f>VLOOKUP(MONTH($J3003),Lookup!$A$2:$B$13,2,0)&amp;" "&amp;YEAR($J3003)</f>
        <v>Jan 1900</v>
      </c>
      <c r="N3003" s="34" t="str">
        <f t="shared" si="276"/>
        <v>1/1/9999</v>
      </c>
      <c r="O3003" s="8" t="str">
        <f>IF(ISERROR(VLOOKUP($I3003,Lookup!$H$2:$I$11,2,0)),"",VLOOKUP($I3003,Lookup!$H$2:$I$11,2,0))</f>
        <v/>
      </c>
      <c r="P3003" s="8">
        <f>COUNTIF(J$4:J3003,J3003)</f>
        <v>0</v>
      </c>
      <c r="Q3003" s="8">
        <f>COUNTIF(K$4:K3003,K3003)</f>
        <v>1</v>
      </c>
    </row>
    <row r="3004" spans="1:17" x14ac:dyDescent="0.25">
      <c r="A3004" s="35">
        <f t="shared" si="277"/>
        <v>0</v>
      </c>
      <c r="B3004" s="8">
        <f t="shared" si="278"/>
        <v>0</v>
      </c>
      <c r="C3004" s="8">
        <f t="shared" si="279"/>
        <v>0</v>
      </c>
      <c r="D3004" s="38">
        <f t="shared" si="280"/>
        <v>1</v>
      </c>
      <c r="E3004" s="39">
        <f t="shared" si="281"/>
        <v>0</v>
      </c>
      <c r="M3004" s="8" t="str">
        <f>VLOOKUP(MONTH($J3004),Lookup!$A$2:$B$13,2,0)&amp;" "&amp;YEAR($J3004)</f>
        <v>Jan 1900</v>
      </c>
      <c r="N3004" s="34" t="str">
        <f t="shared" si="276"/>
        <v>1/1/9999</v>
      </c>
      <c r="O3004" s="8" t="str">
        <f>IF(ISERROR(VLOOKUP($I3004,Lookup!$H$2:$I$11,2,0)),"",VLOOKUP($I3004,Lookup!$H$2:$I$11,2,0))</f>
        <v/>
      </c>
      <c r="P3004" s="8">
        <f>COUNTIF(J$4:J3004,J3004)</f>
        <v>0</v>
      </c>
      <c r="Q3004" s="8">
        <f>COUNTIF(K$4:K3004,K3004)</f>
        <v>1</v>
      </c>
    </row>
    <row r="3005" spans="1:17" x14ac:dyDescent="0.25">
      <c r="A3005" s="35">
        <f t="shared" si="277"/>
        <v>0</v>
      </c>
      <c r="B3005" s="8">
        <f t="shared" si="278"/>
        <v>0</v>
      </c>
      <c r="C3005" s="8">
        <f t="shared" si="279"/>
        <v>0</v>
      </c>
      <c r="D3005" s="38">
        <f t="shared" si="280"/>
        <v>1</v>
      </c>
      <c r="E3005" s="39">
        <f t="shared" si="281"/>
        <v>0</v>
      </c>
      <c r="M3005" s="8" t="str">
        <f>VLOOKUP(MONTH($J3005),Lookup!$A$2:$B$13,2,0)&amp;" "&amp;YEAR($J3005)</f>
        <v>Jan 1900</v>
      </c>
      <c r="N3005" s="34" t="str">
        <f t="shared" si="276"/>
        <v>1/1/9999</v>
      </c>
      <c r="O3005" s="8" t="str">
        <f>IF(ISERROR(VLOOKUP($I3005,Lookup!$H$2:$I$11,2,0)),"",VLOOKUP($I3005,Lookup!$H$2:$I$11,2,0))</f>
        <v/>
      </c>
      <c r="P3005" s="8">
        <f>COUNTIF(J$4:J3005,J3005)</f>
        <v>0</v>
      </c>
      <c r="Q3005" s="8">
        <f>COUNTIF(K$4:K3005,K3005)</f>
        <v>1</v>
      </c>
    </row>
    <row r="3006" spans="1:17" x14ac:dyDescent="0.25">
      <c r="A3006" s="35">
        <f t="shared" si="277"/>
        <v>0</v>
      </c>
      <c r="B3006" s="8">
        <f t="shared" si="278"/>
        <v>0</v>
      </c>
      <c r="C3006" s="8">
        <f t="shared" si="279"/>
        <v>0</v>
      </c>
      <c r="D3006" s="38">
        <f t="shared" si="280"/>
        <v>1</v>
      </c>
      <c r="E3006" s="39">
        <f t="shared" si="281"/>
        <v>0</v>
      </c>
      <c r="M3006" s="8" t="str">
        <f>VLOOKUP(MONTH($J3006),Lookup!$A$2:$B$13,2,0)&amp;" "&amp;YEAR($J3006)</f>
        <v>Jan 1900</v>
      </c>
      <c r="N3006" s="34" t="str">
        <f t="shared" si="276"/>
        <v>1/1/9999</v>
      </c>
      <c r="O3006" s="8" t="str">
        <f>IF(ISERROR(VLOOKUP($I3006,Lookup!$H$2:$I$11,2,0)),"",VLOOKUP($I3006,Lookup!$H$2:$I$11,2,0))</f>
        <v/>
      </c>
      <c r="P3006" s="8">
        <f>COUNTIF(J$4:J3006,J3006)</f>
        <v>0</v>
      </c>
      <c r="Q3006" s="8">
        <f>COUNTIF(K$4:K3006,K3006)</f>
        <v>1</v>
      </c>
    </row>
    <row r="3007" spans="1:17" x14ac:dyDescent="0.25">
      <c r="A3007" s="35">
        <f t="shared" si="277"/>
        <v>0</v>
      </c>
      <c r="B3007" s="8">
        <f t="shared" si="278"/>
        <v>0</v>
      </c>
      <c r="C3007" s="8">
        <f t="shared" si="279"/>
        <v>0</v>
      </c>
      <c r="D3007" s="38">
        <f t="shared" si="280"/>
        <v>1</v>
      </c>
      <c r="E3007" s="39">
        <f t="shared" si="281"/>
        <v>0</v>
      </c>
      <c r="M3007" s="8" t="str">
        <f>VLOOKUP(MONTH($J3007),Lookup!$A$2:$B$13,2,0)&amp;" "&amp;YEAR($J3007)</f>
        <v>Jan 1900</v>
      </c>
      <c r="N3007" s="34" t="str">
        <f t="shared" si="276"/>
        <v>1/1/9999</v>
      </c>
      <c r="O3007" s="8" t="str">
        <f>IF(ISERROR(VLOOKUP($I3007,Lookup!$H$2:$I$11,2,0)),"",VLOOKUP($I3007,Lookup!$H$2:$I$11,2,0))</f>
        <v/>
      </c>
      <c r="P3007" s="8">
        <f>COUNTIF(J$4:J3007,J3007)</f>
        <v>0</v>
      </c>
      <c r="Q3007" s="8">
        <f>COUNTIF(K$4:K3007,K3007)</f>
        <v>1</v>
      </c>
    </row>
    <row r="3008" spans="1:17" x14ac:dyDescent="0.25">
      <c r="A3008" s="35">
        <f t="shared" si="277"/>
        <v>0</v>
      </c>
      <c r="B3008" s="8">
        <f t="shared" si="278"/>
        <v>0</v>
      </c>
      <c r="C3008" s="8">
        <f t="shared" si="279"/>
        <v>0</v>
      </c>
      <c r="D3008" s="38">
        <f t="shared" si="280"/>
        <v>1</v>
      </c>
      <c r="E3008" s="39">
        <f t="shared" si="281"/>
        <v>0</v>
      </c>
      <c r="M3008" s="8" t="str">
        <f>VLOOKUP(MONTH($J3008),Lookup!$A$2:$B$13,2,0)&amp;" "&amp;YEAR($J3008)</f>
        <v>Jan 1900</v>
      </c>
      <c r="N3008" s="34" t="str">
        <f t="shared" si="276"/>
        <v>1/1/9999</v>
      </c>
      <c r="O3008" s="8" t="str">
        <f>IF(ISERROR(VLOOKUP($I3008,Lookup!$H$2:$I$11,2,0)),"",VLOOKUP($I3008,Lookup!$H$2:$I$11,2,0))</f>
        <v/>
      </c>
      <c r="P3008" s="8">
        <f>COUNTIF(J$4:J3008,J3008)</f>
        <v>0</v>
      </c>
      <c r="Q3008" s="8">
        <f>COUNTIF(K$4:K3008,K3008)</f>
        <v>1</v>
      </c>
    </row>
    <row r="3009" spans="1:17" x14ac:dyDescent="0.25">
      <c r="A3009" s="35">
        <f t="shared" si="277"/>
        <v>0</v>
      </c>
      <c r="B3009" s="8">
        <f t="shared" si="278"/>
        <v>0</v>
      </c>
      <c r="C3009" s="8">
        <f t="shared" si="279"/>
        <v>0</v>
      </c>
      <c r="D3009" s="38">
        <f t="shared" si="280"/>
        <v>1</v>
      </c>
      <c r="E3009" s="39">
        <f t="shared" si="281"/>
        <v>0</v>
      </c>
      <c r="M3009" s="8" t="str">
        <f>VLOOKUP(MONTH($J3009),Lookup!$A$2:$B$13,2,0)&amp;" "&amp;YEAR($J3009)</f>
        <v>Jan 1900</v>
      </c>
      <c r="N3009" s="34" t="str">
        <f t="shared" si="276"/>
        <v>1/1/9999</v>
      </c>
      <c r="O3009" s="8" t="str">
        <f>IF(ISERROR(VLOOKUP($I3009,Lookup!$H$2:$I$11,2,0)),"",VLOOKUP($I3009,Lookup!$H$2:$I$11,2,0))</f>
        <v/>
      </c>
      <c r="P3009" s="8">
        <f>COUNTIF(J$4:J3009,J3009)</f>
        <v>0</v>
      </c>
      <c r="Q3009" s="8">
        <f>COUNTIF(K$4:K3009,K3009)</f>
        <v>1</v>
      </c>
    </row>
    <row r="3010" spans="1:17" x14ac:dyDescent="0.25">
      <c r="A3010" s="35">
        <f t="shared" si="277"/>
        <v>0</v>
      </c>
      <c r="B3010" s="8">
        <f t="shared" si="278"/>
        <v>0</v>
      </c>
      <c r="C3010" s="8">
        <f t="shared" si="279"/>
        <v>0</v>
      </c>
      <c r="D3010" s="38">
        <f t="shared" si="280"/>
        <v>1</v>
      </c>
      <c r="E3010" s="39">
        <f t="shared" si="281"/>
        <v>0</v>
      </c>
      <c r="M3010" s="8" t="str">
        <f>VLOOKUP(MONTH($J3010),Lookup!$A$2:$B$13,2,0)&amp;" "&amp;YEAR($J3010)</f>
        <v>Jan 1900</v>
      </c>
      <c r="N3010" s="34" t="str">
        <f t="shared" si="276"/>
        <v>1/1/9999</v>
      </c>
      <c r="O3010" s="8" t="str">
        <f>IF(ISERROR(VLOOKUP($I3010,Lookup!$H$2:$I$11,2,0)),"",VLOOKUP($I3010,Lookup!$H$2:$I$11,2,0))</f>
        <v/>
      </c>
      <c r="P3010" s="8">
        <f>COUNTIF(J$4:J3010,J3010)</f>
        <v>0</v>
      </c>
      <c r="Q3010" s="8">
        <f>COUNTIF(K$4:K3010,K3010)</f>
        <v>1</v>
      </c>
    </row>
    <row r="3011" spans="1:17" x14ac:dyDescent="0.25">
      <c r="A3011" s="35">
        <f t="shared" si="277"/>
        <v>0</v>
      </c>
      <c r="B3011" s="8">
        <f t="shared" si="278"/>
        <v>0</v>
      </c>
      <c r="C3011" s="8">
        <f t="shared" si="279"/>
        <v>0</v>
      </c>
      <c r="D3011" s="38">
        <f t="shared" si="280"/>
        <v>1</v>
      </c>
      <c r="E3011" s="39">
        <f t="shared" si="281"/>
        <v>0</v>
      </c>
      <c r="M3011" s="8" t="str">
        <f>VLOOKUP(MONTH($J3011),Lookup!$A$2:$B$13,2,0)&amp;" "&amp;YEAR($J3011)</f>
        <v>Jan 1900</v>
      </c>
      <c r="N3011" s="34" t="str">
        <f t="shared" si="276"/>
        <v>1/1/9999</v>
      </c>
      <c r="O3011" s="8" t="str">
        <f>IF(ISERROR(VLOOKUP($I3011,Lookup!$H$2:$I$11,2,0)),"",VLOOKUP($I3011,Lookup!$H$2:$I$11,2,0))</f>
        <v/>
      </c>
      <c r="P3011" s="8">
        <f>COUNTIF(J$4:J3011,J3011)</f>
        <v>0</v>
      </c>
      <c r="Q3011" s="8">
        <f>COUNTIF(K$4:K3011,K3011)</f>
        <v>1</v>
      </c>
    </row>
    <row r="3012" spans="1:17" x14ac:dyDescent="0.25">
      <c r="A3012" s="35">
        <f t="shared" si="277"/>
        <v>0</v>
      </c>
      <c r="B3012" s="8">
        <f t="shared" si="278"/>
        <v>0</v>
      </c>
      <c r="C3012" s="8">
        <f t="shared" si="279"/>
        <v>0</v>
      </c>
      <c r="D3012" s="38">
        <f t="shared" si="280"/>
        <v>1</v>
      </c>
      <c r="E3012" s="39">
        <f t="shared" si="281"/>
        <v>0</v>
      </c>
      <c r="M3012" s="8" t="str">
        <f>VLOOKUP(MONTH($J3012),Lookup!$A$2:$B$13,2,0)&amp;" "&amp;YEAR($J3012)</f>
        <v>Jan 1900</v>
      </c>
      <c r="N3012" s="34" t="str">
        <f t="shared" ref="N3012:N3075" si="282">IF(ISBLANK($J3012),"1/1/9999",J3012)</f>
        <v>1/1/9999</v>
      </c>
      <c r="O3012" s="8" t="str">
        <f>IF(ISERROR(VLOOKUP($I3012,Lookup!$H$2:$I$11,2,0)),"",VLOOKUP($I3012,Lookup!$H$2:$I$11,2,0))</f>
        <v/>
      </c>
      <c r="P3012" s="8">
        <f>COUNTIF(J$4:J3012,J3012)</f>
        <v>0</v>
      </c>
      <c r="Q3012" s="8">
        <f>COUNTIF(K$4:K3012,K3012)</f>
        <v>1</v>
      </c>
    </row>
    <row r="3013" spans="1:17" x14ac:dyDescent="0.25">
      <c r="A3013" s="35">
        <f t="shared" ref="A3013:A3076" si="283">K3013</f>
        <v>0</v>
      </c>
      <c r="B3013" s="8">
        <f t="shared" ref="B3013:B3076" si="284">J3013</f>
        <v>0</v>
      </c>
      <c r="C3013" s="8">
        <f t="shared" ref="C3013:C3076" si="285">L3013</f>
        <v>0</v>
      </c>
      <c r="D3013" s="38">
        <f t="shared" ref="D3013:D3076" si="286">SUM(A3013:C3013)+SUM(O3013:Q3013)</f>
        <v>1</v>
      </c>
      <c r="E3013" s="39">
        <f t="shared" ref="E3013:E3076" si="287">IF($D3013="","",COUNTIFS($F$4:$F$5000,$F3013,$D$4:$D$5000,"&gt;"&amp;$D3013))</f>
        <v>0</v>
      </c>
      <c r="M3013" s="8" t="str">
        <f>VLOOKUP(MONTH($J3013),Lookup!$A$2:$B$13,2,0)&amp;" "&amp;YEAR($J3013)</f>
        <v>Jan 1900</v>
      </c>
      <c r="N3013" s="34" t="str">
        <f t="shared" si="282"/>
        <v>1/1/9999</v>
      </c>
      <c r="O3013" s="8" t="str">
        <f>IF(ISERROR(VLOOKUP($I3013,Lookup!$H$2:$I$11,2,0)),"",VLOOKUP($I3013,Lookup!$H$2:$I$11,2,0))</f>
        <v/>
      </c>
      <c r="P3013" s="8">
        <f>COUNTIF(J$4:J3013,J3013)</f>
        <v>0</v>
      </c>
      <c r="Q3013" s="8">
        <f>COUNTIF(K$4:K3013,K3013)</f>
        <v>1</v>
      </c>
    </row>
    <row r="3014" spans="1:17" x14ac:dyDescent="0.25">
      <c r="A3014" s="35">
        <f t="shared" si="283"/>
        <v>0</v>
      </c>
      <c r="B3014" s="8">
        <f t="shared" si="284"/>
        <v>0</v>
      </c>
      <c r="C3014" s="8">
        <f t="shared" si="285"/>
        <v>0</v>
      </c>
      <c r="D3014" s="38">
        <f t="shared" si="286"/>
        <v>1</v>
      </c>
      <c r="E3014" s="39">
        <f t="shared" si="287"/>
        <v>0</v>
      </c>
      <c r="M3014" s="8" t="str">
        <f>VLOOKUP(MONTH($J3014),Lookup!$A$2:$B$13,2,0)&amp;" "&amp;YEAR($J3014)</f>
        <v>Jan 1900</v>
      </c>
      <c r="N3014" s="34" t="str">
        <f t="shared" si="282"/>
        <v>1/1/9999</v>
      </c>
      <c r="O3014" s="8" t="str">
        <f>IF(ISERROR(VLOOKUP($I3014,Lookup!$H$2:$I$11,2,0)),"",VLOOKUP($I3014,Lookup!$H$2:$I$11,2,0))</f>
        <v/>
      </c>
      <c r="P3014" s="8">
        <f>COUNTIF(J$4:J3014,J3014)</f>
        <v>0</v>
      </c>
      <c r="Q3014" s="8">
        <f>COUNTIF(K$4:K3014,K3014)</f>
        <v>1</v>
      </c>
    </row>
    <row r="3015" spans="1:17" x14ac:dyDescent="0.25">
      <c r="A3015" s="35">
        <f t="shared" si="283"/>
        <v>0</v>
      </c>
      <c r="B3015" s="8">
        <f t="shared" si="284"/>
        <v>0</v>
      </c>
      <c r="C3015" s="8">
        <f t="shared" si="285"/>
        <v>0</v>
      </c>
      <c r="D3015" s="38">
        <f t="shared" si="286"/>
        <v>1</v>
      </c>
      <c r="E3015" s="39">
        <f t="shared" si="287"/>
        <v>0</v>
      </c>
      <c r="M3015" s="8" t="str">
        <f>VLOOKUP(MONTH($J3015),Lookup!$A$2:$B$13,2,0)&amp;" "&amp;YEAR($J3015)</f>
        <v>Jan 1900</v>
      </c>
      <c r="N3015" s="34" t="str">
        <f t="shared" si="282"/>
        <v>1/1/9999</v>
      </c>
      <c r="O3015" s="8" t="str">
        <f>IF(ISERROR(VLOOKUP($I3015,Lookup!$H$2:$I$11,2,0)),"",VLOOKUP($I3015,Lookup!$H$2:$I$11,2,0))</f>
        <v/>
      </c>
      <c r="P3015" s="8">
        <f>COUNTIF(J$4:J3015,J3015)</f>
        <v>0</v>
      </c>
      <c r="Q3015" s="8">
        <f>COUNTIF(K$4:K3015,K3015)</f>
        <v>1</v>
      </c>
    </row>
    <row r="3016" spans="1:17" x14ac:dyDescent="0.25">
      <c r="A3016" s="35">
        <f t="shared" si="283"/>
        <v>0</v>
      </c>
      <c r="B3016" s="8">
        <f t="shared" si="284"/>
        <v>0</v>
      </c>
      <c r="C3016" s="8">
        <f t="shared" si="285"/>
        <v>0</v>
      </c>
      <c r="D3016" s="38">
        <f t="shared" si="286"/>
        <v>1</v>
      </c>
      <c r="E3016" s="39">
        <f t="shared" si="287"/>
        <v>0</v>
      </c>
      <c r="M3016" s="8" t="str">
        <f>VLOOKUP(MONTH($J3016),Lookup!$A$2:$B$13,2,0)&amp;" "&amp;YEAR($J3016)</f>
        <v>Jan 1900</v>
      </c>
      <c r="N3016" s="34" t="str">
        <f t="shared" si="282"/>
        <v>1/1/9999</v>
      </c>
      <c r="O3016" s="8" t="str">
        <f>IF(ISERROR(VLOOKUP($I3016,Lookup!$H$2:$I$11,2,0)),"",VLOOKUP($I3016,Lookup!$H$2:$I$11,2,0))</f>
        <v/>
      </c>
      <c r="P3016" s="8">
        <f>COUNTIF(J$4:J3016,J3016)</f>
        <v>0</v>
      </c>
      <c r="Q3016" s="8">
        <f>COUNTIF(K$4:K3016,K3016)</f>
        <v>1</v>
      </c>
    </row>
    <row r="3017" spans="1:17" x14ac:dyDescent="0.25">
      <c r="A3017" s="35">
        <f t="shared" si="283"/>
        <v>0</v>
      </c>
      <c r="B3017" s="8">
        <f t="shared" si="284"/>
        <v>0</v>
      </c>
      <c r="C3017" s="8">
        <f t="shared" si="285"/>
        <v>0</v>
      </c>
      <c r="D3017" s="38">
        <f t="shared" si="286"/>
        <v>1</v>
      </c>
      <c r="E3017" s="39">
        <f t="shared" si="287"/>
        <v>0</v>
      </c>
      <c r="M3017" s="8" t="str">
        <f>VLOOKUP(MONTH($J3017),Lookup!$A$2:$B$13,2,0)&amp;" "&amp;YEAR($J3017)</f>
        <v>Jan 1900</v>
      </c>
      <c r="N3017" s="34" t="str">
        <f t="shared" si="282"/>
        <v>1/1/9999</v>
      </c>
      <c r="O3017" s="8" t="str">
        <f>IF(ISERROR(VLOOKUP($I3017,Lookup!$H$2:$I$11,2,0)),"",VLOOKUP($I3017,Lookup!$H$2:$I$11,2,0))</f>
        <v/>
      </c>
      <c r="P3017" s="8">
        <f>COUNTIF(J$4:J3017,J3017)</f>
        <v>0</v>
      </c>
      <c r="Q3017" s="8">
        <f>COUNTIF(K$4:K3017,K3017)</f>
        <v>1</v>
      </c>
    </row>
    <row r="3018" spans="1:17" x14ac:dyDescent="0.25">
      <c r="A3018" s="35">
        <f t="shared" si="283"/>
        <v>0</v>
      </c>
      <c r="B3018" s="8">
        <f t="shared" si="284"/>
        <v>0</v>
      </c>
      <c r="C3018" s="8">
        <f t="shared" si="285"/>
        <v>0</v>
      </c>
      <c r="D3018" s="38">
        <f t="shared" si="286"/>
        <v>1</v>
      </c>
      <c r="E3018" s="39">
        <f t="shared" si="287"/>
        <v>0</v>
      </c>
      <c r="M3018" s="8" t="str">
        <f>VLOOKUP(MONTH($J3018),Lookup!$A$2:$B$13,2,0)&amp;" "&amp;YEAR($J3018)</f>
        <v>Jan 1900</v>
      </c>
      <c r="N3018" s="34" t="str">
        <f t="shared" si="282"/>
        <v>1/1/9999</v>
      </c>
      <c r="O3018" s="8" t="str">
        <f>IF(ISERROR(VLOOKUP($I3018,Lookup!$H$2:$I$11,2,0)),"",VLOOKUP($I3018,Lookup!$H$2:$I$11,2,0))</f>
        <v/>
      </c>
      <c r="P3018" s="8">
        <f>COUNTIF(J$4:J3018,J3018)</f>
        <v>0</v>
      </c>
      <c r="Q3018" s="8">
        <f>COUNTIF(K$4:K3018,K3018)</f>
        <v>1</v>
      </c>
    </row>
    <row r="3019" spans="1:17" x14ac:dyDescent="0.25">
      <c r="A3019" s="35">
        <f t="shared" si="283"/>
        <v>0</v>
      </c>
      <c r="B3019" s="8">
        <f t="shared" si="284"/>
        <v>0</v>
      </c>
      <c r="C3019" s="8">
        <f t="shared" si="285"/>
        <v>0</v>
      </c>
      <c r="D3019" s="38">
        <f t="shared" si="286"/>
        <v>1</v>
      </c>
      <c r="E3019" s="39">
        <f t="shared" si="287"/>
        <v>0</v>
      </c>
      <c r="M3019" s="8" t="str">
        <f>VLOOKUP(MONTH($J3019),Lookup!$A$2:$B$13,2,0)&amp;" "&amp;YEAR($J3019)</f>
        <v>Jan 1900</v>
      </c>
      <c r="N3019" s="34" t="str">
        <f t="shared" si="282"/>
        <v>1/1/9999</v>
      </c>
      <c r="O3019" s="8" t="str">
        <f>IF(ISERROR(VLOOKUP($I3019,Lookup!$H$2:$I$11,2,0)),"",VLOOKUP($I3019,Lookup!$H$2:$I$11,2,0))</f>
        <v/>
      </c>
      <c r="P3019" s="8">
        <f>COUNTIF(J$4:J3019,J3019)</f>
        <v>0</v>
      </c>
      <c r="Q3019" s="8">
        <f>COUNTIF(K$4:K3019,K3019)</f>
        <v>1</v>
      </c>
    </row>
    <row r="3020" spans="1:17" x14ac:dyDescent="0.25">
      <c r="A3020" s="35">
        <f t="shared" si="283"/>
        <v>0</v>
      </c>
      <c r="B3020" s="8">
        <f t="shared" si="284"/>
        <v>0</v>
      </c>
      <c r="C3020" s="8">
        <f t="shared" si="285"/>
        <v>0</v>
      </c>
      <c r="D3020" s="38">
        <f t="shared" si="286"/>
        <v>1</v>
      </c>
      <c r="E3020" s="39">
        <f t="shared" si="287"/>
        <v>0</v>
      </c>
      <c r="M3020" s="8" t="str">
        <f>VLOOKUP(MONTH($J3020),Lookup!$A$2:$B$13,2,0)&amp;" "&amp;YEAR($J3020)</f>
        <v>Jan 1900</v>
      </c>
      <c r="N3020" s="34" t="str">
        <f t="shared" si="282"/>
        <v>1/1/9999</v>
      </c>
      <c r="O3020" s="8" t="str">
        <f>IF(ISERROR(VLOOKUP($I3020,Lookup!$H$2:$I$11,2,0)),"",VLOOKUP($I3020,Lookup!$H$2:$I$11,2,0))</f>
        <v/>
      </c>
      <c r="P3020" s="8">
        <f>COUNTIF(J$4:J3020,J3020)</f>
        <v>0</v>
      </c>
      <c r="Q3020" s="8">
        <f>COUNTIF(K$4:K3020,K3020)</f>
        <v>1</v>
      </c>
    </row>
    <row r="3021" spans="1:17" x14ac:dyDescent="0.25">
      <c r="A3021" s="35">
        <f t="shared" si="283"/>
        <v>0</v>
      </c>
      <c r="B3021" s="8">
        <f t="shared" si="284"/>
        <v>0</v>
      </c>
      <c r="C3021" s="8">
        <f t="shared" si="285"/>
        <v>0</v>
      </c>
      <c r="D3021" s="38">
        <f t="shared" si="286"/>
        <v>1</v>
      </c>
      <c r="E3021" s="39">
        <f t="shared" si="287"/>
        <v>0</v>
      </c>
      <c r="M3021" s="8" t="str">
        <f>VLOOKUP(MONTH($J3021),Lookup!$A$2:$B$13,2,0)&amp;" "&amp;YEAR($J3021)</f>
        <v>Jan 1900</v>
      </c>
      <c r="N3021" s="34" t="str">
        <f t="shared" si="282"/>
        <v>1/1/9999</v>
      </c>
      <c r="O3021" s="8" t="str">
        <f>IF(ISERROR(VLOOKUP($I3021,Lookup!$H$2:$I$11,2,0)),"",VLOOKUP($I3021,Lookup!$H$2:$I$11,2,0))</f>
        <v/>
      </c>
      <c r="P3021" s="8">
        <f>COUNTIF(J$4:J3021,J3021)</f>
        <v>0</v>
      </c>
      <c r="Q3021" s="8">
        <f>COUNTIF(K$4:K3021,K3021)</f>
        <v>1</v>
      </c>
    </row>
    <row r="3022" spans="1:17" x14ac:dyDescent="0.25">
      <c r="A3022" s="35">
        <f t="shared" si="283"/>
        <v>0</v>
      </c>
      <c r="B3022" s="8">
        <f t="shared" si="284"/>
        <v>0</v>
      </c>
      <c r="C3022" s="8">
        <f t="shared" si="285"/>
        <v>0</v>
      </c>
      <c r="D3022" s="38">
        <f t="shared" si="286"/>
        <v>1</v>
      </c>
      <c r="E3022" s="39">
        <f t="shared" si="287"/>
        <v>0</v>
      </c>
      <c r="M3022" s="8" t="str">
        <f>VLOOKUP(MONTH($J3022),Lookup!$A$2:$B$13,2,0)&amp;" "&amp;YEAR($J3022)</f>
        <v>Jan 1900</v>
      </c>
      <c r="N3022" s="34" t="str">
        <f t="shared" si="282"/>
        <v>1/1/9999</v>
      </c>
      <c r="O3022" s="8" t="str">
        <f>IF(ISERROR(VLOOKUP($I3022,Lookup!$H$2:$I$11,2,0)),"",VLOOKUP($I3022,Lookup!$H$2:$I$11,2,0))</f>
        <v/>
      </c>
      <c r="P3022" s="8">
        <f>COUNTIF(J$4:J3022,J3022)</f>
        <v>0</v>
      </c>
      <c r="Q3022" s="8">
        <f>COUNTIF(K$4:K3022,K3022)</f>
        <v>1</v>
      </c>
    </row>
    <row r="3023" spans="1:17" x14ac:dyDescent="0.25">
      <c r="A3023" s="35">
        <f t="shared" si="283"/>
        <v>0</v>
      </c>
      <c r="B3023" s="8">
        <f t="shared" si="284"/>
        <v>0</v>
      </c>
      <c r="C3023" s="8">
        <f t="shared" si="285"/>
        <v>0</v>
      </c>
      <c r="D3023" s="38">
        <f t="shared" si="286"/>
        <v>1</v>
      </c>
      <c r="E3023" s="39">
        <f t="shared" si="287"/>
        <v>0</v>
      </c>
      <c r="M3023" s="8" t="str">
        <f>VLOOKUP(MONTH($J3023),Lookup!$A$2:$B$13,2,0)&amp;" "&amp;YEAR($J3023)</f>
        <v>Jan 1900</v>
      </c>
      <c r="N3023" s="34" t="str">
        <f t="shared" si="282"/>
        <v>1/1/9999</v>
      </c>
      <c r="O3023" s="8" t="str">
        <f>IF(ISERROR(VLOOKUP($I3023,Lookup!$H$2:$I$11,2,0)),"",VLOOKUP($I3023,Lookup!$H$2:$I$11,2,0))</f>
        <v/>
      </c>
      <c r="P3023" s="8">
        <f>COUNTIF(J$4:J3023,J3023)</f>
        <v>0</v>
      </c>
      <c r="Q3023" s="8">
        <f>COUNTIF(K$4:K3023,K3023)</f>
        <v>1</v>
      </c>
    </row>
    <row r="3024" spans="1:17" x14ac:dyDescent="0.25">
      <c r="A3024" s="35">
        <f t="shared" si="283"/>
        <v>0</v>
      </c>
      <c r="B3024" s="8">
        <f t="shared" si="284"/>
        <v>0</v>
      </c>
      <c r="C3024" s="8">
        <f t="shared" si="285"/>
        <v>0</v>
      </c>
      <c r="D3024" s="38">
        <f t="shared" si="286"/>
        <v>1</v>
      </c>
      <c r="E3024" s="39">
        <f t="shared" si="287"/>
        <v>0</v>
      </c>
      <c r="M3024" s="8" t="str">
        <f>VLOOKUP(MONTH($J3024),Lookup!$A$2:$B$13,2,0)&amp;" "&amp;YEAR($J3024)</f>
        <v>Jan 1900</v>
      </c>
      <c r="N3024" s="34" t="str">
        <f t="shared" si="282"/>
        <v>1/1/9999</v>
      </c>
      <c r="O3024" s="8" t="str">
        <f>IF(ISERROR(VLOOKUP($I3024,Lookup!$H$2:$I$11,2,0)),"",VLOOKUP($I3024,Lookup!$H$2:$I$11,2,0))</f>
        <v/>
      </c>
      <c r="P3024" s="8">
        <f>COUNTIF(J$4:J3024,J3024)</f>
        <v>0</v>
      </c>
      <c r="Q3024" s="8">
        <f>COUNTIF(K$4:K3024,K3024)</f>
        <v>1</v>
      </c>
    </row>
    <row r="3025" spans="1:17" x14ac:dyDescent="0.25">
      <c r="A3025" s="35">
        <f t="shared" si="283"/>
        <v>0</v>
      </c>
      <c r="B3025" s="8">
        <f t="shared" si="284"/>
        <v>0</v>
      </c>
      <c r="C3025" s="8">
        <f t="shared" si="285"/>
        <v>0</v>
      </c>
      <c r="D3025" s="38">
        <f t="shared" si="286"/>
        <v>1</v>
      </c>
      <c r="E3025" s="39">
        <f t="shared" si="287"/>
        <v>0</v>
      </c>
      <c r="M3025" s="8" t="str">
        <f>VLOOKUP(MONTH($J3025),Lookup!$A$2:$B$13,2,0)&amp;" "&amp;YEAR($J3025)</f>
        <v>Jan 1900</v>
      </c>
      <c r="N3025" s="34" t="str">
        <f t="shared" si="282"/>
        <v>1/1/9999</v>
      </c>
      <c r="O3025" s="8" t="str">
        <f>IF(ISERROR(VLOOKUP($I3025,Lookup!$H$2:$I$11,2,0)),"",VLOOKUP($I3025,Lookup!$H$2:$I$11,2,0))</f>
        <v/>
      </c>
      <c r="P3025" s="8">
        <f>COUNTIF(J$4:J3025,J3025)</f>
        <v>0</v>
      </c>
      <c r="Q3025" s="8">
        <f>COUNTIF(K$4:K3025,K3025)</f>
        <v>1</v>
      </c>
    </row>
    <row r="3026" spans="1:17" x14ac:dyDescent="0.25">
      <c r="A3026" s="35">
        <f t="shared" si="283"/>
        <v>0</v>
      </c>
      <c r="B3026" s="8">
        <f t="shared" si="284"/>
        <v>0</v>
      </c>
      <c r="C3026" s="8">
        <f t="shared" si="285"/>
        <v>0</v>
      </c>
      <c r="D3026" s="38">
        <f t="shared" si="286"/>
        <v>1</v>
      </c>
      <c r="E3026" s="39">
        <f t="shared" si="287"/>
        <v>0</v>
      </c>
      <c r="M3026" s="8" t="str">
        <f>VLOOKUP(MONTH($J3026),Lookup!$A$2:$B$13,2,0)&amp;" "&amp;YEAR($J3026)</f>
        <v>Jan 1900</v>
      </c>
      <c r="N3026" s="34" t="str">
        <f t="shared" si="282"/>
        <v>1/1/9999</v>
      </c>
      <c r="O3026" s="8" t="str">
        <f>IF(ISERROR(VLOOKUP($I3026,Lookup!$H$2:$I$11,2,0)),"",VLOOKUP($I3026,Lookup!$H$2:$I$11,2,0))</f>
        <v/>
      </c>
      <c r="P3026" s="8">
        <f>COUNTIF(J$4:J3026,J3026)</f>
        <v>0</v>
      </c>
      <c r="Q3026" s="8">
        <f>COUNTIF(K$4:K3026,K3026)</f>
        <v>1</v>
      </c>
    </row>
    <row r="3027" spans="1:17" x14ac:dyDescent="0.25">
      <c r="A3027" s="35">
        <f t="shared" si="283"/>
        <v>0</v>
      </c>
      <c r="B3027" s="8">
        <f t="shared" si="284"/>
        <v>0</v>
      </c>
      <c r="C3027" s="8">
        <f t="shared" si="285"/>
        <v>0</v>
      </c>
      <c r="D3027" s="38">
        <f t="shared" si="286"/>
        <v>1</v>
      </c>
      <c r="E3027" s="39">
        <f t="shared" si="287"/>
        <v>0</v>
      </c>
      <c r="M3027" s="8" t="str">
        <f>VLOOKUP(MONTH($J3027),Lookup!$A$2:$B$13,2,0)&amp;" "&amp;YEAR($J3027)</f>
        <v>Jan 1900</v>
      </c>
      <c r="N3027" s="34" t="str">
        <f t="shared" si="282"/>
        <v>1/1/9999</v>
      </c>
      <c r="O3027" s="8" t="str">
        <f>IF(ISERROR(VLOOKUP($I3027,Lookup!$H$2:$I$11,2,0)),"",VLOOKUP($I3027,Lookup!$H$2:$I$11,2,0))</f>
        <v/>
      </c>
      <c r="P3027" s="8">
        <f>COUNTIF(J$4:J3027,J3027)</f>
        <v>0</v>
      </c>
      <c r="Q3027" s="8">
        <f>COUNTIF(K$4:K3027,K3027)</f>
        <v>1</v>
      </c>
    </row>
    <row r="3028" spans="1:17" x14ac:dyDescent="0.25">
      <c r="A3028" s="35">
        <f t="shared" si="283"/>
        <v>0</v>
      </c>
      <c r="B3028" s="8">
        <f t="shared" si="284"/>
        <v>0</v>
      </c>
      <c r="C3028" s="8">
        <f t="shared" si="285"/>
        <v>0</v>
      </c>
      <c r="D3028" s="38">
        <f t="shared" si="286"/>
        <v>1</v>
      </c>
      <c r="E3028" s="39">
        <f t="shared" si="287"/>
        <v>0</v>
      </c>
      <c r="M3028" s="8" t="str">
        <f>VLOOKUP(MONTH($J3028),Lookup!$A$2:$B$13,2,0)&amp;" "&amp;YEAR($J3028)</f>
        <v>Jan 1900</v>
      </c>
      <c r="N3028" s="34" t="str">
        <f t="shared" si="282"/>
        <v>1/1/9999</v>
      </c>
      <c r="O3028" s="8" t="str">
        <f>IF(ISERROR(VLOOKUP($I3028,Lookup!$H$2:$I$11,2,0)),"",VLOOKUP($I3028,Lookup!$H$2:$I$11,2,0))</f>
        <v/>
      </c>
      <c r="P3028" s="8">
        <f>COUNTIF(J$4:J3028,J3028)</f>
        <v>0</v>
      </c>
      <c r="Q3028" s="8">
        <f>COUNTIF(K$4:K3028,K3028)</f>
        <v>1</v>
      </c>
    </row>
    <row r="3029" spans="1:17" x14ac:dyDescent="0.25">
      <c r="A3029" s="35">
        <f t="shared" si="283"/>
        <v>0</v>
      </c>
      <c r="B3029" s="8">
        <f t="shared" si="284"/>
        <v>0</v>
      </c>
      <c r="C3029" s="8">
        <f t="shared" si="285"/>
        <v>0</v>
      </c>
      <c r="D3029" s="38">
        <f t="shared" si="286"/>
        <v>1</v>
      </c>
      <c r="E3029" s="39">
        <f t="shared" si="287"/>
        <v>0</v>
      </c>
      <c r="M3029" s="8" t="str">
        <f>VLOOKUP(MONTH($J3029),Lookup!$A$2:$B$13,2,0)&amp;" "&amp;YEAR($J3029)</f>
        <v>Jan 1900</v>
      </c>
      <c r="N3029" s="34" t="str">
        <f t="shared" si="282"/>
        <v>1/1/9999</v>
      </c>
      <c r="O3029" s="8" t="str">
        <f>IF(ISERROR(VLOOKUP($I3029,Lookup!$H$2:$I$11,2,0)),"",VLOOKUP($I3029,Lookup!$H$2:$I$11,2,0))</f>
        <v/>
      </c>
      <c r="P3029" s="8">
        <f>COUNTIF(J$4:J3029,J3029)</f>
        <v>0</v>
      </c>
      <c r="Q3029" s="8">
        <f>COUNTIF(K$4:K3029,K3029)</f>
        <v>1</v>
      </c>
    </row>
    <row r="3030" spans="1:17" x14ac:dyDescent="0.25">
      <c r="A3030" s="35">
        <f t="shared" si="283"/>
        <v>0</v>
      </c>
      <c r="B3030" s="8">
        <f t="shared" si="284"/>
        <v>0</v>
      </c>
      <c r="C3030" s="8">
        <f t="shared" si="285"/>
        <v>0</v>
      </c>
      <c r="D3030" s="38">
        <f t="shared" si="286"/>
        <v>1</v>
      </c>
      <c r="E3030" s="39">
        <f t="shared" si="287"/>
        <v>0</v>
      </c>
      <c r="M3030" s="8" t="str">
        <f>VLOOKUP(MONTH($J3030),Lookup!$A$2:$B$13,2,0)&amp;" "&amp;YEAR($J3030)</f>
        <v>Jan 1900</v>
      </c>
      <c r="N3030" s="34" t="str">
        <f t="shared" si="282"/>
        <v>1/1/9999</v>
      </c>
      <c r="O3030" s="8" t="str">
        <f>IF(ISERROR(VLOOKUP($I3030,Lookup!$H$2:$I$11,2,0)),"",VLOOKUP($I3030,Lookup!$H$2:$I$11,2,0))</f>
        <v/>
      </c>
      <c r="P3030" s="8">
        <f>COUNTIF(J$4:J3030,J3030)</f>
        <v>0</v>
      </c>
      <c r="Q3030" s="8">
        <f>COUNTIF(K$4:K3030,K3030)</f>
        <v>1</v>
      </c>
    </row>
    <row r="3031" spans="1:17" x14ac:dyDescent="0.25">
      <c r="A3031" s="35">
        <f t="shared" si="283"/>
        <v>0</v>
      </c>
      <c r="B3031" s="8">
        <f t="shared" si="284"/>
        <v>0</v>
      </c>
      <c r="C3031" s="8">
        <f t="shared" si="285"/>
        <v>0</v>
      </c>
      <c r="D3031" s="38">
        <f t="shared" si="286"/>
        <v>1</v>
      </c>
      <c r="E3031" s="39">
        <f t="shared" si="287"/>
        <v>0</v>
      </c>
      <c r="M3031" s="8" t="str">
        <f>VLOOKUP(MONTH($J3031),Lookup!$A$2:$B$13,2,0)&amp;" "&amp;YEAR($J3031)</f>
        <v>Jan 1900</v>
      </c>
      <c r="N3031" s="34" t="str">
        <f t="shared" si="282"/>
        <v>1/1/9999</v>
      </c>
      <c r="O3031" s="8" t="str">
        <f>IF(ISERROR(VLOOKUP($I3031,Lookup!$H$2:$I$11,2,0)),"",VLOOKUP($I3031,Lookup!$H$2:$I$11,2,0))</f>
        <v/>
      </c>
      <c r="P3031" s="8">
        <f>COUNTIF(J$4:J3031,J3031)</f>
        <v>0</v>
      </c>
      <c r="Q3031" s="8">
        <f>COUNTIF(K$4:K3031,K3031)</f>
        <v>1</v>
      </c>
    </row>
    <row r="3032" spans="1:17" x14ac:dyDescent="0.25">
      <c r="A3032" s="35">
        <f t="shared" si="283"/>
        <v>0</v>
      </c>
      <c r="B3032" s="8">
        <f t="shared" si="284"/>
        <v>0</v>
      </c>
      <c r="C3032" s="8">
        <f t="shared" si="285"/>
        <v>0</v>
      </c>
      <c r="D3032" s="38">
        <f t="shared" si="286"/>
        <v>1</v>
      </c>
      <c r="E3032" s="39">
        <f t="shared" si="287"/>
        <v>0</v>
      </c>
      <c r="M3032" s="8" t="str">
        <f>VLOOKUP(MONTH($J3032),Lookup!$A$2:$B$13,2,0)&amp;" "&amp;YEAR($J3032)</f>
        <v>Jan 1900</v>
      </c>
      <c r="N3032" s="34" t="str">
        <f t="shared" si="282"/>
        <v>1/1/9999</v>
      </c>
      <c r="O3032" s="8" t="str">
        <f>IF(ISERROR(VLOOKUP($I3032,Lookup!$H$2:$I$11,2,0)),"",VLOOKUP($I3032,Lookup!$H$2:$I$11,2,0))</f>
        <v/>
      </c>
      <c r="P3032" s="8">
        <f>COUNTIF(J$4:J3032,J3032)</f>
        <v>0</v>
      </c>
      <c r="Q3032" s="8">
        <f>COUNTIF(K$4:K3032,K3032)</f>
        <v>1</v>
      </c>
    </row>
    <row r="3033" spans="1:17" x14ac:dyDescent="0.25">
      <c r="A3033" s="35">
        <f t="shared" si="283"/>
        <v>0</v>
      </c>
      <c r="B3033" s="8">
        <f t="shared" si="284"/>
        <v>0</v>
      </c>
      <c r="C3033" s="8">
        <f t="shared" si="285"/>
        <v>0</v>
      </c>
      <c r="D3033" s="38">
        <f t="shared" si="286"/>
        <v>1</v>
      </c>
      <c r="E3033" s="39">
        <f t="shared" si="287"/>
        <v>0</v>
      </c>
      <c r="M3033" s="8" t="str">
        <f>VLOOKUP(MONTH($J3033),Lookup!$A$2:$B$13,2,0)&amp;" "&amp;YEAR($J3033)</f>
        <v>Jan 1900</v>
      </c>
      <c r="N3033" s="34" t="str">
        <f t="shared" si="282"/>
        <v>1/1/9999</v>
      </c>
      <c r="O3033" s="8" t="str">
        <f>IF(ISERROR(VLOOKUP($I3033,Lookup!$H$2:$I$11,2,0)),"",VLOOKUP($I3033,Lookup!$H$2:$I$11,2,0))</f>
        <v/>
      </c>
      <c r="P3033" s="8">
        <f>COUNTIF(J$4:J3033,J3033)</f>
        <v>0</v>
      </c>
      <c r="Q3033" s="8">
        <f>COUNTIF(K$4:K3033,K3033)</f>
        <v>1</v>
      </c>
    </row>
    <row r="3034" spans="1:17" x14ac:dyDescent="0.25">
      <c r="A3034" s="35">
        <f t="shared" si="283"/>
        <v>0</v>
      </c>
      <c r="B3034" s="8">
        <f t="shared" si="284"/>
        <v>0</v>
      </c>
      <c r="C3034" s="8">
        <f t="shared" si="285"/>
        <v>0</v>
      </c>
      <c r="D3034" s="38">
        <f t="shared" si="286"/>
        <v>1</v>
      </c>
      <c r="E3034" s="39">
        <f t="shared" si="287"/>
        <v>0</v>
      </c>
      <c r="M3034" s="8" t="str">
        <f>VLOOKUP(MONTH($J3034),Lookup!$A$2:$B$13,2,0)&amp;" "&amp;YEAR($J3034)</f>
        <v>Jan 1900</v>
      </c>
      <c r="N3034" s="34" t="str">
        <f t="shared" si="282"/>
        <v>1/1/9999</v>
      </c>
      <c r="O3034" s="8" t="str">
        <f>IF(ISERROR(VLOOKUP($I3034,Lookup!$H$2:$I$11,2,0)),"",VLOOKUP($I3034,Lookup!$H$2:$I$11,2,0))</f>
        <v/>
      </c>
      <c r="P3034" s="8">
        <f>COUNTIF(J$4:J3034,J3034)</f>
        <v>0</v>
      </c>
      <c r="Q3034" s="8">
        <f>COUNTIF(K$4:K3034,K3034)</f>
        <v>1</v>
      </c>
    </row>
    <row r="3035" spans="1:17" x14ac:dyDescent="0.25">
      <c r="A3035" s="35">
        <f t="shared" si="283"/>
        <v>0</v>
      </c>
      <c r="B3035" s="8">
        <f t="shared" si="284"/>
        <v>0</v>
      </c>
      <c r="C3035" s="8">
        <f t="shared" si="285"/>
        <v>0</v>
      </c>
      <c r="D3035" s="38">
        <f t="shared" si="286"/>
        <v>1</v>
      </c>
      <c r="E3035" s="39">
        <f t="shared" si="287"/>
        <v>0</v>
      </c>
      <c r="M3035" s="8" t="str">
        <f>VLOOKUP(MONTH($J3035),Lookup!$A$2:$B$13,2,0)&amp;" "&amp;YEAR($J3035)</f>
        <v>Jan 1900</v>
      </c>
      <c r="N3035" s="34" t="str">
        <f t="shared" si="282"/>
        <v>1/1/9999</v>
      </c>
      <c r="O3035" s="8" t="str">
        <f>IF(ISERROR(VLOOKUP($I3035,Lookup!$H$2:$I$11,2,0)),"",VLOOKUP($I3035,Lookup!$H$2:$I$11,2,0))</f>
        <v/>
      </c>
      <c r="P3035" s="8">
        <f>COUNTIF(J$4:J3035,J3035)</f>
        <v>0</v>
      </c>
      <c r="Q3035" s="8">
        <f>COUNTIF(K$4:K3035,K3035)</f>
        <v>1</v>
      </c>
    </row>
    <row r="3036" spans="1:17" x14ac:dyDescent="0.25">
      <c r="A3036" s="35">
        <f t="shared" si="283"/>
        <v>0</v>
      </c>
      <c r="B3036" s="8">
        <f t="shared" si="284"/>
        <v>0</v>
      </c>
      <c r="C3036" s="8">
        <f t="shared" si="285"/>
        <v>0</v>
      </c>
      <c r="D3036" s="38">
        <f t="shared" si="286"/>
        <v>1</v>
      </c>
      <c r="E3036" s="39">
        <f t="shared" si="287"/>
        <v>0</v>
      </c>
      <c r="M3036" s="8" t="str">
        <f>VLOOKUP(MONTH($J3036),Lookup!$A$2:$B$13,2,0)&amp;" "&amp;YEAR($J3036)</f>
        <v>Jan 1900</v>
      </c>
      <c r="N3036" s="34" t="str">
        <f t="shared" si="282"/>
        <v>1/1/9999</v>
      </c>
      <c r="O3036" s="8" t="str">
        <f>IF(ISERROR(VLOOKUP($I3036,Lookup!$H$2:$I$11,2,0)),"",VLOOKUP($I3036,Lookup!$H$2:$I$11,2,0))</f>
        <v/>
      </c>
      <c r="P3036" s="8">
        <f>COUNTIF(J$4:J3036,J3036)</f>
        <v>0</v>
      </c>
      <c r="Q3036" s="8">
        <f>COUNTIF(K$4:K3036,K3036)</f>
        <v>1</v>
      </c>
    </row>
    <row r="3037" spans="1:17" x14ac:dyDescent="0.25">
      <c r="A3037" s="35">
        <f t="shared" si="283"/>
        <v>0</v>
      </c>
      <c r="B3037" s="8">
        <f t="shared" si="284"/>
        <v>0</v>
      </c>
      <c r="C3037" s="8">
        <f t="shared" si="285"/>
        <v>0</v>
      </c>
      <c r="D3037" s="38">
        <f t="shared" si="286"/>
        <v>1</v>
      </c>
      <c r="E3037" s="39">
        <f t="shared" si="287"/>
        <v>0</v>
      </c>
      <c r="M3037" s="8" t="str">
        <f>VLOOKUP(MONTH($J3037),Lookup!$A$2:$B$13,2,0)&amp;" "&amp;YEAR($J3037)</f>
        <v>Jan 1900</v>
      </c>
      <c r="N3037" s="34" t="str">
        <f t="shared" si="282"/>
        <v>1/1/9999</v>
      </c>
      <c r="O3037" s="8" t="str">
        <f>IF(ISERROR(VLOOKUP($I3037,Lookup!$H$2:$I$11,2,0)),"",VLOOKUP($I3037,Lookup!$H$2:$I$11,2,0))</f>
        <v/>
      </c>
      <c r="P3037" s="8">
        <f>COUNTIF(J$4:J3037,J3037)</f>
        <v>0</v>
      </c>
      <c r="Q3037" s="8">
        <f>COUNTIF(K$4:K3037,K3037)</f>
        <v>1</v>
      </c>
    </row>
    <row r="3038" spans="1:17" x14ac:dyDescent="0.25">
      <c r="A3038" s="35">
        <f t="shared" si="283"/>
        <v>0</v>
      </c>
      <c r="B3038" s="8">
        <f t="shared" si="284"/>
        <v>0</v>
      </c>
      <c r="C3038" s="8">
        <f t="shared" si="285"/>
        <v>0</v>
      </c>
      <c r="D3038" s="38">
        <f t="shared" si="286"/>
        <v>1</v>
      </c>
      <c r="E3038" s="39">
        <f t="shared" si="287"/>
        <v>0</v>
      </c>
      <c r="M3038" s="8" t="str">
        <f>VLOOKUP(MONTH($J3038),Lookup!$A$2:$B$13,2,0)&amp;" "&amp;YEAR($J3038)</f>
        <v>Jan 1900</v>
      </c>
      <c r="N3038" s="34" t="str">
        <f t="shared" si="282"/>
        <v>1/1/9999</v>
      </c>
      <c r="O3038" s="8" t="str">
        <f>IF(ISERROR(VLOOKUP($I3038,Lookup!$H$2:$I$11,2,0)),"",VLOOKUP($I3038,Lookup!$H$2:$I$11,2,0))</f>
        <v/>
      </c>
      <c r="P3038" s="8">
        <f>COUNTIF(J$4:J3038,J3038)</f>
        <v>0</v>
      </c>
      <c r="Q3038" s="8">
        <f>COUNTIF(K$4:K3038,K3038)</f>
        <v>1</v>
      </c>
    </row>
    <row r="3039" spans="1:17" x14ac:dyDescent="0.25">
      <c r="A3039" s="35">
        <f t="shared" si="283"/>
        <v>0</v>
      </c>
      <c r="B3039" s="8">
        <f t="shared" si="284"/>
        <v>0</v>
      </c>
      <c r="C3039" s="8">
        <f t="shared" si="285"/>
        <v>0</v>
      </c>
      <c r="D3039" s="38">
        <f t="shared" si="286"/>
        <v>1</v>
      </c>
      <c r="E3039" s="39">
        <f t="shared" si="287"/>
        <v>0</v>
      </c>
      <c r="M3039" s="8" t="str">
        <f>VLOOKUP(MONTH($J3039),Lookup!$A$2:$B$13,2,0)&amp;" "&amp;YEAR($J3039)</f>
        <v>Jan 1900</v>
      </c>
      <c r="N3039" s="34" t="str">
        <f t="shared" si="282"/>
        <v>1/1/9999</v>
      </c>
      <c r="O3039" s="8" t="str">
        <f>IF(ISERROR(VLOOKUP($I3039,Lookup!$H$2:$I$11,2,0)),"",VLOOKUP($I3039,Lookup!$H$2:$I$11,2,0))</f>
        <v/>
      </c>
      <c r="P3039" s="8">
        <f>COUNTIF(J$4:J3039,J3039)</f>
        <v>0</v>
      </c>
      <c r="Q3039" s="8">
        <f>COUNTIF(K$4:K3039,K3039)</f>
        <v>1</v>
      </c>
    </row>
    <row r="3040" spans="1:17" x14ac:dyDescent="0.25">
      <c r="A3040" s="35">
        <f t="shared" si="283"/>
        <v>0</v>
      </c>
      <c r="B3040" s="8">
        <f t="shared" si="284"/>
        <v>0</v>
      </c>
      <c r="C3040" s="8">
        <f t="shared" si="285"/>
        <v>0</v>
      </c>
      <c r="D3040" s="38">
        <f t="shared" si="286"/>
        <v>1</v>
      </c>
      <c r="E3040" s="39">
        <f t="shared" si="287"/>
        <v>0</v>
      </c>
      <c r="M3040" s="8" t="str">
        <f>VLOOKUP(MONTH($J3040),Lookup!$A$2:$B$13,2,0)&amp;" "&amp;YEAR($J3040)</f>
        <v>Jan 1900</v>
      </c>
      <c r="N3040" s="34" t="str">
        <f t="shared" si="282"/>
        <v>1/1/9999</v>
      </c>
      <c r="O3040" s="8" t="str">
        <f>IF(ISERROR(VLOOKUP($I3040,Lookup!$H$2:$I$11,2,0)),"",VLOOKUP($I3040,Lookup!$H$2:$I$11,2,0))</f>
        <v/>
      </c>
      <c r="P3040" s="8">
        <f>COUNTIF(J$4:J3040,J3040)</f>
        <v>0</v>
      </c>
      <c r="Q3040" s="8">
        <f>COUNTIF(K$4:K3040,K3040)</f>
        <v>1</v>
      </c>
    </row>
    <row r="3041" spans="1:17" x14ac:dyDescent="0.25">
      <c r="A3041" s="35">
        <f t="shared" si="283"/>
        <v>0</v>
      </c>
      <c r="B3041" s="8">
        <f t="shared" si="284"/>
        <v>0</v>
      </c>
      <c r="C3041" s="8">
        <f t="shared" si="285"/>
        <v>0</v>
      </c>
      <c r="D3041" s="38">
        <f t="shared" si="286"/>
        <v>1</v>
      </c>
      <c r="E3041" s="39">
        <f t="shared" si="287"/>
        <v>0</v>
      </c>
      <c r="M3041" s="8" t="str">
        <f>VLOOKUP(MONTH($J3041),Lookup!$A$2:$B$13,2,0)&amp;" "&amp;YEAR($J3041)</f>
        <v>Jan 1900</v>
      </c>
      <c r="N3041" s="34" t="str">
        <f t="shared" si="282"/>
        <v>1/1/9999</v>
      </c>
      <c r="O3041" s="8" t="str">
        <f>IF(ISERROR(VLOOKUP($I3041,Lookup!$H$2:$I$11,2,0)),"",VLOOKUP($I3041,Lookup!$H$2:$I$11,2,0))</f>
        <v/>
      </c>
      <c r="P3041" s="8">
        <f>COUNTIF(J$4:J3041,J3041)</f>
        <v>0</v>
      </c>
      <c r="Q3041" s="8">
        <f>COUNTIF(K$4:K3041,K3041)</f>
        <v>1</v>
      </c>
    </row>
    <row r="3042" spans="1:17" x14ac:dyDescent="0.25">
      <c r="A3042" s="35">
        <f t="shared" si="283"/>
        <v>0</v>
      </c>
      <c r="B3042" s="8">
        <f t="shared" si="284"/>
        <v>0</v>
      </c>
      <c r="C3042" s="8">
        <f t="shared" si="285"/>
        <v>0</v>
      </c>
      <c r="D3042" s="38">
        <f t="shared" si="286"/>
        <v>1</v>
      </c>
      <c r="E3042" s="39">
        <f t="shared" si="287"/>
        <v>0</v>
      </c>
      <c r="M3042" s="8" t="str">
        <f>VLOOKUP(MONTH($J3042),Lookup!$A$2:$B$13,2,0)&amp;" "&amp;YEAR($J3042)</f>
        <v>Jan 1900</v>
      </c>
      <c r="N3042" s="34" t="str">
        <f t="shared" si="282"/>
        <v>1/1/9999</v>
      </c>
      <c r="O3042" s="8" t="str">
        <f>IF(ISERROR(VLOOKUP($I3042,Lookup!$H$2:$I$11,2,0)),"",VLOOKUP($I3042,Lookup!$H$2:$I$11,2,0))</f>
        <v/>
      </c>
      <c r="P3042" s="8">
        <f>COUNTIF(J$4:J3042,J3042)</f>
        <v>0</v>
      </c>
      <c r="Q3042" s="8">
        <f>COUNTIF(K$4:K3042,K3042)</f>
        <v>1</v>
      </c>
    </row>
    <row r="3043" spans="1:17" x14ac:dyDescent="0.25">
      <c r="A3043" s="35">
        <f t="shared" si="283"/>
        <v>0</v>
      </c>
      <c r="B3043" s="8">
        <f t="shared" si="284"/>
        <v>0</v>
      </c>
      <c r="C3043" s="8">
        <f t="shared" si="285"/>
        <v>0</v>
      </c>
      <c r="D3043" s="38">
        <f t="shared" si="286"/>
        <v>1</v>
      </c>
      <c r="E3043" s="39">
        <f t="shared" si="287"/>
        <v>0</v>
      </c>
      <c r="M3043" s="8" t="str">
        <f>VLOOKUP(MONTH($J3043),Lookup!$A$2:$B$13,2,0)&amp;" "&amp;YEAR($J3043)</f>
        <v>Jan 1900</v>
      </c>
      <c r="N3043" s="34" t="str">
        <f t="shared" si="282"/>
        <v>1/1/9999</v>
      </c>
      <c r="O3043" s="8" t="str">
        <f>IF(ISERROR(VLOOKUP($I3043,Lookup!$H$2:$I$11,2,0)),"",VLOOKUP($I3043,Lookup!$H$2:$I$11,2,0))</f>
        <v/>
      </c>
      <c r="P3043" s="8">
        <f>COUNTIF(J$4:J3043,J3043)</f>
        <v>0</v>
      </c>
      <c r="Q3043" s="8">
        <f>COUNTIF(K$4:K3043,K3043)</f>
        <v>1</v>
      </c>
    </row>
    <row r="3044" spans="1:17" x14ac:dyDescent="0.25">
      <c r="A3044" s="35">
        <f t="shared" si="283"/>
        <v>0</v>
      </c>
      <c r="B3044" s="8">
        <f t="shared" si="284"/>
        <v>0</v>
      </c>
      <c r="C3044" s="8">
        <f t="shared" si="285"/>
        <v>0</v>
      </c>
      <c r="D3044" s="38">
        <f t="shared" si="286"/>
        <v>1</v>
      </c>
      <c r="E3044" s="39">
        <f t="shared" si="287"/>
        <v>0</v>
      </c>
      <c r="M3044" s="8" t="str">
        <f>VLOOKUP(MONTH($J3044),Lookup!$A$2:$B$13,2,0)&amp;" "&amp;YEAR($J3044)</f>
        <v>Jan 1900</v>
      </c>
      <c r="N3044" s="34" t="str">
        <f t="shared" si="282"/>
        <v>1/1/9999</v>
      </c>
      <c r="O3044" s="8" t="str">
        <f>IF(ISERROR(VLOOKUP($I3044,Lookup!$H$2:$I$11,2,0)),"",VLOOKUP($I3044,Lookup!$H$2:$I$11,2,0))</f>
        <v/>
      </c>
      <c r="P3044" s="8">
        <f>COUNTIF(J$4:J3044,J3044)</f>
        <v>0</v>
      </c>
      <c r="Q3044" s="8">
        <f>COUNTIF(K$4:K3044,K3044)</f>
        <v>1</v>
      </c>
    </row>
    <row r="3045" spans="1:17" x14ac:dyDescent="0.25">
      <c r="A3045" s="35">
        <f t="shared" si="283"/>
        <v>0</v>
      </c>
      <c r="B3045" s="8">
        <f t="shared" si="284"/>
        <v>0</v>
      </c>
      <c r="C3045" s="8">
        <f t="shared" si="285"/>
        <v>0</v>
      </c>
      <c r="D3045" s="38">
        <f t="shared" si="286"/>
        <v>1</v>
      </c>
      <c r="E3045" s="39">
        <f t="shared" si="287"/>
        <v>0</v>
      </c>
      <c r="M3045" s="8" t="str">
        <f>VLOOKUP(MONTH($J3045),Lookup!$A$2:$B$13,2,0)&amp;" "&amp;YEAR($J3045)</f>
        <v>Jan 1900</v>
      </c>
      <c r="N3045" s="34" t="str">
        <f t="shared" si="282"/>
        <v>1/1/9999</v>
      </c>
      <c r="O3045" s="8" t="str">
        <f>IF(ISERROR(VLOOKUP($I3045,Lookup!$H$2:$I$11,2,0)),"",VLOOKUP($I3045,Lookup!$H$2:$I$11,2,0))</f>
        <v/>
      </c>
      <c r="P3045" s="8">
        <f>COUNTIF(J$4:J3045,J3045)</f>
        <v>0</v>
      </c>
      <c r="Q3045" s="8">
        <f>COUNTIF(K$4:K3045,K3045)</f>
        <v>1</v>
      </c>
    </row>
    <row r="3046" spans="1:17" x14ac:dyDescent="0.25">
      <c r="A3046" s="35">
        <f t="shared" si="283"/>
        <v>0</v>
      </c>
      <c r="B3046" s="8">
        <f t="shared" si="284"/>
        <v>0</v>
      </c>
      <c r="C3046" s="8">
        <f t="shared" si="285"/>
        <v>0</v>
      </c>
      <c r="D3046" s="38">
        <f t="shared" si="286"/>
        <v>1</v>
      </c>
      <c r="E3046" s="39">
        <f t="shared" si="287"/>
        <v>0</v>
      </c>
      <c r="M3046" s="8" t="str">
        <f>VLOOKUP(MONTH($J3046),Lookup!$A$2:$B$13,2,0)&amp;" "&amp;YEAR($J3046)</f>
        <v>Jan 1900</v>
      </c>
      <c r="N3046" s="34" t="str">
        <f t="shared" si="282"/>
        <v>1/1/9999</v>
      </c>
      <c r="O3046" s="8" t="str">
        <f>IF(ISERROR(VLOOKUP($I3046,Lookup!$H$2:$I$11,2,0)),"",VLOOKUP($I3046,Lookup!$H$2:$I$11,2,0))</f>
        <v/>
      </c>
      <c r="P3046" s="8">
        <f>COUNTIF(J$4:J3046,J3046)</f>
        <v>0</v>
      </c>
      <c r="Q3046" s="8">
        <f>COUNTIF(K$4:K3046,K3046)</f>
        <v>1</v>
      </c>
    </row>
    <row r="3047" spans="1:17" x14ac:dyDescent="0.25">
      <c r="A3047" s="35">
        <f t="shared" si="283"/>
        <v>0</v>
      </c>
      <c r="B3047" s="8">
        <f t="shared" si="284"/>
        <v>0</v>
      </c>
      <c r="C3047" s="8">
        <f t="shared" si="285"/>
        <v>0</v>
      </c>
      <c r="D3047" s="38">
        <f t="shared" si="286"/>
        <v>1</v>
      </c>
      <c r="E3047" s="39">
        <f t="shared" si="287"/>
        <v>0</v>
      </c>
      <c r="M3047" s="8" t="str">
        <f>VLOOKUP(MONTH($J3047),Lookup!$A$2:$B$13,2,0)&amp;" "&amp;YEAR($J3047)</f>
        <v>Jan 1900</v>
      </c>
      <c r="N3047" s="34" t="str">
        <f t="shared" si="282"/>
        <v>1/1/9999</v>
      </c>
      <c r="O3047" s="8" t="str">
        <f>IF(ISERROR(VLOOKUP($I3047,Lookup!$H$2:$I$11,2,0)),"",VLOOKUP($I3047,Lookup!$H$2:$I$11,2,0))</f>
        <v/>
      </c>
      <c r="P3047" s="8">
        <f>COUNTIF(J$4:J3047,J3047)</f>
        <v>0</v>
      </c>
      <c r="Q3047" s="8">
        <f>COUNTIF(K$4:K3047,K3047)</f>
        <v>1</v>
      </c>
    </row>
    <row r="3048" spans="1:17" x14ac:dyDescent="0.25">
      <c r="A3048" s="35">
        <f t="shared" si="283"/>
        <v>0</v>
      </c>
      <c r="B3048" s="8">
        <f t="shared" si="284"/>
        <v>0</v>
      </c>
      <c r="C3048" s="8">
        <f t="shared" si="285"/>
        <v>0</v>
      </c>
      <c r="D3048" s="38">
        <f t="shared" si="286"/>
        <v>1</v>
      </c>
      <c r="E3048" s="39">
        <f t="shared" si="287"/>
        <v>0</v>
      </c>
      <c r="M3048" s="8" t="str">
        <f>VLOOKUP(MONTH($J3048),Lookup!$A$2:$B$13,2,0)&amp;" "&amp;YEAR($J3048)</f>
        <v>Jan 1900</v>
      </c>
      <c r="N3048" s="34" t="str">
        <f t="shared" si="282"/>
        <v>1/1/9999</v>
      </c>
      <c r="O3048" s="8" t="str">
        <f>IF(ISERROR(VLOOKUP($I3048,Lookup!$H$2:$I$11,2,0)),"",VLOOKUP($I3048,Lookup!$H$2:$I$11,2,0))</f>
        <v/>
      </c>
      <c r="P3048" s="8">
        <f>COUNTIF(J$4:J3048,J3048)</f>
        <v>0</v>
      </c>
      <c r="Q3048" s="8">
        <f>COUNTIF(K$4:K3048,K3048)</f>
        <v>1</v>
      </c>
    </row>
    <row r="3049" spans="1:17" x14ac:dyDescent="0.25">
      <c r="A3049" s="35">
        <f t="shared" si="283"/>
        <v>0</v>
      </c>
      <c r="B3049" s="8">
        <f t="shared" si="284"/>
        <v>0</v>
      </c>
      <c r="C3049" s="8">
        <f t="shared" si="285"/>
        <v>0</v>
      </c>
      <c r="D3049" s="38">
        <f t="shared" si="286"/>
        <v>1</v>
      </c>
      <c r="E3049" s="39">
        <f t="shared" si="287"/>
        <v>0</v>
      </c>
      <c r="M3049" s="8" t="str">
        <f>VLOOKUP(MONTH($J3049),Lookup!$A$2:$B$13,2,0)&amp;" "&amp;YEAR($J3049)</f>
        <v>Jan 1900</v>
      </c>
      <c r="N3049" s="34" t="str">
        <f t="shared" si="282"/>
        <v>1/1/9999</v>
      </c>
      <c r="O3049" s="8" t="str">
        <f>IF(ISERROR(VLOOKUP($I3049,Lookup!$H$2:$I$11,2,0)),"",VLOOKUP($I3049,Lookup!$H$2:$I$11,2,0))</f>
        <v/>
      </c>
      <c r="P3049" s="8">
        <f>COUNTIF(J$4:J3049,J3049)</f>
        <v>0</v>
      </c>
      <c r="Q3049" s="8">
        <f>COUNTIF(K$4:K3049,K3049)</f>
        <v>1</v>
      </c>
    </row>
    <row r="3050" spans="1:17" x14ac:dyDescent="0.25">
      <c r="A3050" s="35">
        <f t="shared" si="283"/>
        <v>0</v>
      </c>
      <c r="B3050" s="8">
        <f t="shared" si="284"/>
        <v>0</v>
      </c>
      <c r="C3050" s="8">
        <f t="shared" si="285"/>
        <v>0</v>
      </c>
      <c r="D3050" s="38">
        <f t="shared" si="286"/>
        <v>1</v>
      </c>
      <c r="E3050" s="39">
        <f t="shared" si="287"/>
        <v>0</v>
      </c>
      <c r="M3050" s="8" t="str">
        <f>VLOOKUP(MONTH($J3050),Lookup!$A$2:$B$13,2,0)&amp;" "&amp;YEAR($J3050)</f>
        <v>Jan 1900</v>
      </c>
      <c r="N3050" s="34" t="str">
        <f t="shared" si="282"/>
        <v>1/1/9999</v>
      </c>
      <c r="O3050" s="8" t="str">
        <f>IF(ISERROR(VLOOKUP($I3050,Lookup!$H$2:$I$11,2,0)),"",VLOOKUP($I3050,Lookup!$H$2:$I$11,2,0))</f>
        <v/>
      </c>
      <c r="P3050" s="8">
        <f>COUNTIF(J$4:J3050,J3050)</f>
        <v>0</v>
      </c>
      <c r="Q3050" s="8">
        <f>COUNTIF(K$4:K3050,K3050)</f>
        <v>1</v>
      </c>
    </row>
    <row r="3051" spans="1:17" x14ac:dyDescent="0.25">
      <c r="A3051" s="35">
        <f t="shared" si="283"/>
        <v>0</v>
      </c>
      <c r="B3051" s="8">
        <f t="shared" si="284"/>
        <v>0</v>
      </c>
      <c r="C3051" s="8">
        <f t="shared" si="285"/>
        <v>0</v>
      </c>
      <c r="D3051" s="38">
        <f t="shared" si="286"/>
        <v>1</v>
      </c>
      <c r="E3051" s="39">
        <f t="shared" si="287"/>
        <v>0</v>
      </c>
      <c r="M3051" s="8" t="str">
        <f>VLOOKUP(MONTH($J3051),Lookup!$A$2:$B$13,2,0)&amp;" "&amp;YEAR($J3051)</f>
        <v>Jan 1900</v>
      </c>
      <c r="N3051" s="34" t="str">
        <f t="shared" si="282"/>
        <v>1/1/9999</v>
      </c>
      <c r="O3051" s="8" t="str">
        <f>IF(ISERROR(VLOOKUP($I3051,Lookup!$H$2:$I$11,2,0)),"",VLOOKUP($I3051,Lookup!$H$2:$I$11,2,0))</f>
        <v/>
      </c>
      <c r="P3051" s="8">
        <f>COUNTIF(J$4:J3051,J3051)</f>
        <v>0</v>
      </c>
      <c r="Q3051" s="8">
        <f>COUNTIF(K$4:K3051,K3051)</f>
        <v>1</v>
      </c>
    </row>
    <row r="3052" spans="1:17" x14ac:dyDescent="0.25">
      <c r="A3052" s="35">
        <f t="shared" si="283"/>
        <v>0</v>
      </c>
      <c r="B3052" s="8">
        <f t="shared" si="284"/>
        <v>0</v>
      </c>
      <c r="C3052" s="8">
        <f t="shared" si="285"/>
        <v>0</v>
      </c>
      <c r="D3052" s="38">
        <f t="shared" si="286"/>
        <v>1</v>
      </c>
      <c r="E3052" s="39">
        <f t="shared" si="287"/>
        <v>0</v>
      </c>
      <c r="M3052" s="8" t="str">
        <f>VLOOKUP(MONTH($J3052),Lookup!$A$2:$B$13,2,0)&amp;" "&amp;YEAR($J3052)</f>
        <v>Jan 1900</v>
      </c>
      <c r="N3052" s="34" t="str">
        <f t="shared" si="282"/>
        <v>1/1/9999</v>
      </c>
      <c r="O3052" s="8" t="str">
        <f>IF(ISERROR(VLOOKUP($I3052,Lookup!$H$2:$I$11,2,0)),"",VLOOKUP($I3052,Lookup!$H$2:$I$11,2,0))</f>
        <v/>
      </c>
      <c r="P3052" s="8">
        <f>COUNTIF(J$4:J3052,J3052)</f>
        <v>0</v>
      </c>
      <c r="Q3052" s="8">
        <f>COUNTIF(K$4:K3052,K3052)</f>
        <v>1</v>
      </c>
    </row>
    <row r="3053" spans="1:17" x14ac:dyDescent="0.25">
      <c r="A3053" s="35">
        <f t="shared" si="283"/>
        <v>0</v>
      </c>
      <c r="B3053" s="8">
        <f t="shared" si="284"/>
        <v>0</v>
      </c>
      <c r="C3053" s="8">
        <f t="shared" si="285"/>
        <v>0</v>
      </c>
      <c r="D3053" s="38">
        <f t="shared" si="286"/>
        <v>1</v>
      </c>
      <c r="E3053" s="39">
        <f t="shared" si="287"/>
        <v>0</v>
      </c>
      <c r="M3053" s="8" t="str">
        <f>VLOOKUP(MONTH($J3053),Lookup!$A$2:$B$13,2,0)&amp;" "&amp;YEAR($J3053)</f>
        <v>Jan 1900</v>
      </c>
      <c r="N3053" s="34" t="str">
        <f t="shared" si="282"/>
        <v>1/1/9999</v>
      </c>
      <c r="O3053" s="8" t="str">
        <f>IF(ISERROR(VLOOKUP($I3053,Lookup!$H$2:$I$11,2,0)),"",VLOOKUP($I3053,Lookup!$H$2:$I$11,2,0))</f>
        <v/>
      </c>
      <c r="P3053" s="8">
        <f>COUNTIF(J$4:J3053,J3053)</f>
        <v>0</v>
      </c>
      <c r="Q3053" s="8">
        <f>COUNTIF(K$4:K3053,K3053)</f>
        <v>1</v>
      </c>
    </row>
    <row r="3054" spans="1:17" x14ac:dyDescent="0.25">
      <c r="A3054" s="35">
        <f t="shared" si="283"/>
        <v>0</v>
      </c>
      <c r="B3054" s="8">
        <f t="shared" si="284"/>
        <v>0</v>
      </c>
      <c r="C3054" s="8">
        <f t="shared" si="285"/>
        <v>0</v>
      </c>
      <c r="D3054" s="38">
        <f t="shared" si="286"/>
        <v>1</v>
      </c>
      <c r="E3054" s="39">
        <f t="shared" si="287"/>
        <v>0</v>
      </c>
      <c r="M3054" s="8" t="str">
        <f>VLOOKUP(MONTH($J3054),Lookup!$A$2:$B$13,2,0)&amp;" "&amp;YEAR($J3054)</f>
        <v>Jan 1900</v>
      </c>
      <c r="N3054" s="34" t="str">
        <f t="shared" si="282"/>
        <v>1/1/9999</v>
      </c>
      <c r="O3054" s="8" t="str">
        <f>IF(ISERROR(VLOOKUP($I3054,Lookup!$H$2:$I$11,2,0)),"",VLOOKUP($I3054,Lookup!$H$2:$I$11,2,0))</f>
        <v/>
      </c>
      <c r="P3054" s="8">
        <f>COUNTIF(J$4:J3054,J3054)</f>
        <v>0</v>
      </c>
      <c r="Q3054" s="8">
        <f>COUNTIF(K$4:K3054,K3054)</f>
        <v>1</v>
      </c>
    </row>
    <row r="3055" spans="1:17" x14ac:dyDescent="0.25">
      <c r="A3055" s="35">
        <f t="shared" si="283"/>
        <v>0</v>
      </c>
      <c r="B3055" s="8">
        <f t="shared" si="284"/>
        <v>0</v>
      </c>
      <c r="C3055" s="8">
        <f t="shared" si="285"/>
        <v>0</v>
      </c>
      <c r="D3055" s="38">
        <f t="shared" si="286"/>
        <v>1</v>
      </c>
      <c r="E3055" s="39">
        <f t="shared" si="287"/>
        <v>0</v>
      </c>
      <c r="M3055" s="8" t="str">
        <f>VLOOKUP(MONTH($J3055),Lookup!$A$2:$B$13,2,0)&amp;" "&amp;YEAR($J3055)</f>
        <v>Jan 1900</v>
      </c>
      <c r="N3055" s="34" t="str">
        <f t="shared" si="282"/>
        <v>1/1/9999</v>
      </c>
      <c r="O3055" s="8" t="str">
        <f>IF(ISERROR(VLOOKUP($I3055,Lookup!$H$2:$I$11,2,0)),"",VLOOKUP($I3055,Lookup!$H$2:$I$11,2,0))</f>
        <v/>
      </c>
      <c r="P3055" s="8">
        <f>COUNTIF(J$4:J3055,J3055)</f>
        <v>0</v>
      </c>
      <c r="Q3055" s="8">
        <f>COUNTIF(K$4:K3055,K3055)</f>
        <v>1</v>
      </c>
    </row>
    <row r="3056" spans="1:17" x14ac:dyDescent="0.25">
      <c r="A3056" s="35">
        <f t="shared" si="283"/>
        <v>0</v>
      </c>
      <c r="B3056" s="8">
        <f t="shared" si="284"/>
        <v>0</v>
      </c>
      <c r="C3056" s="8">
        <f t="shared" si="285"/>
        <v>0</v>
      </c>
      <c r="D3056" s="38">
        <f t="shared" si="286"/>
        <v>1</v>
      </c>
      <c r="E3056" s="39">
        <f t="shared" si="287"/>
        <v>0</v>
      </c>
      <c r="M3056" s="8" t="str">
        <f>VLOOKUP(MONTH($J3056),Lookup!$A$2:$B$13,2,0)&amp;" "&amp;YEAR($J3056)</f>
        <v>Jan 1900</v>
      </c>
      <c r="N3056" s="34" t="str">
        <f t="shared" si="282"/>
        <v>1/1/9999</v>
      </c>
      <c r="O3056" s="8" t="str">
        <f>IF(ISERROR(VLOOKUP($I3056,Lookup!$H$2:$I$11,2,0)),"",VLOOKUP($I3056,Lookup!$H$2:$I$11,2,0))</f>
        <v/>
      </c>
      <c r="P3056" s="8">
        <f>COUNTIF(J$4:J3056,J3056)</f>
        <v>0</v>
      </c>
      <c r="Q3056" s="8">
        <f>COUNTIF(K$4:K3056,K3056)</f>
        <v>1</v>
      </c>
    </row>
    <row r="3057" spans="1:17" x14ac:dyDescent="0.25">
      <c r="A3057" s="35">
        <f t="shared" si="283"/>
        <v>0</v>
      </c>
      <c r="B3057" s="8">
        <f t="shared" si="284"/>
        <v>0</v>
      </c>
      <c r="C3057" s="8">
        <f t="shared" si="285"/>
        <v>0</v>
      </c>
      <c r="D3057" s="38">
        <f t="shared" si="286"/>
        <v>1</v>
      </c>
      <c r="E3057" s="39">
        <f t="shared" si="287"/>
        <v>0</v>
      </c>
      <c r="M3057" s="8" t="str">
        <f>VLOOKUP(MONTH($J3057),Lookup!$A$2:$B$13,2,0)&amp;" "&amp;YEAR($J3057)</f>
        <v>Jan 1900</v>
      </c>
      <c r="N3057" s="34" t="str">
        <f t="shared" si="282"/>
        <v>1/1/9999</v>
      </c>
      <c r="O3057" s="8" t="str">
        <f>IF(ISERROR(VLOOKUP($I3057,Lookup!$H$2:$I$11,2,0)),"",VLOOKUP($I3057,Lookup!$H$2:$I$11,2,0))</f>
        <v/>
      </c>
      <c r="P3057" s="8">
        <f>COUNTIF(J$4:J3057,J3057)</f>
        <v>0</v>
      </c>
      <c r="Q3057" s="8">
        <f>COUNTIF(K$4:K3057,K3057)</f>
        <v>1</v>
      </c>
    </row>
    <row r="3058" spans="1:17" x14ac:dyDescent="0.25">
      <c r="A3058" s="35">
        <f t="shared" si="283"/>
        <v>0</v>
      </c>
      <c r="B3058" s="8">
        <f t="shared" si="284"/>
        <v>0</v>
      </c>
      <c r="C3058" s="8">
        <f t="shared" si="285"/>
        <v>0</v>
      </c>
      <c r="D3058" s="38">
        <f t="shared" si="286"/>
        <v>1</v>
      </c>
      <c r="E3058" s="39">
        <f t="shared" si="287"/>
        <v>0</v>
      </c>
      <c r="M3058" s="8" t="str">
        <f>VLOOKUP(MONTH($J3058),Lookup!$A$2:$B$13,2,0)&amp;" "&amp;YEAR($J3058)</f>
        <v>Jan 1900</v>
      </c>
      <c r="N3058" s="34" t="str">
        <f t="shared" si="282"/>
        <v>1/1/9999</v>
      </c>
      <c r="O3058" s="8" t="str">
        <f>IF(ISERROR(VLOOKUP($I3058,Lookup!$H$2:$I$11,2,0)),"",VLOOKUP($I3058,Lookup!$H$2:$I$11,2,0))</f>
        <v/>
      </c>
      <c r="P3058" s="8">
        <f>COUNTIF(J$4:J3058,J3058)</f>
        <v>0</v>
      </c>
      <c r="Q3058" s="8">
        <f>COUNTIF(K$4:K3058,K3058)</f>
        <v>1</v>
      </c>
    </row>
    <row r="3059" spans="1:17" x14ac:dyDescent="0.25">
      <c r="A3059" s="35">
        <f t="shared" si="283"/>
        <v>0</v>
      </c>
      <c r="B3059" s="8">
        <f t="shared" si="284"/>
        <v>0</v>
      </c>
      <c r="C3059" s="8">
        <f t="shared" si="285"/>
        <v>0</v>
      </c>
      <c r="D3059" s="38">
        <f t="shared" si="286"/>
        <v>1</v>
      </c>
      <c r="E3059" s="39">
        <f t="shared" si="287"/>
        <v>0</v>
      </c>
      <c r="M3059" s="8" t="str">
        <f>VLOOKUP(MONTH($J3059),Lookup!$A$2:$B$13,2,0)&amp;" "&amp;YEAR($J3059)</f>
        <v>Jan 1900</v>
      </c>
      <c r="N3059" s="34" t="str">
        <f t="shared" si="282"/>
        <v>1/1/9999</v>
      </c>
      <c r="O3059" s="8" t="str">
        <f>IF(ISERROR(VLOOKUP($I3059,Lookup!$H$2:$I$11,2,0)),"",VLOOKUP($I3059,Lookup!$H$2:$I$11,2,0))</f>
        <v/>
      </c>
      <c r="P3059" s="8">
        <f>COUNTIF(J$4:J3059,J3059)</f>
        <v>0</v>
      </c>
      <c r="Q3059" s="8">
        <f>COUNTIF(K$4:K3059,K3059)</f>
        <v>1</v>
      </c>
    </row>
    <row r="3060" spans="1:17" x14ac:dyDescent="0.25">
      <c r="A3060" s="35">
        <f t="shared" si="283"/>
        <v>0</v>
      </c>
      <c r="B3060" s="8">
        <f t="shared" si="284"/>
        <v>0</v>
      </c>
      <c r="C3060" s="8">
        <f t="shared" si="285"/>
        <v>0</v>
      </c>
      <c r="D3060" s="38">
        <f t="shared" si="286"/>
        <v>1</v>
      </c>
      <c r="E3060" s="39">
        <f t="shared" si="287"/>
        <v>0</v>
      </c>
      <c r="M3060" s="8" t="str">
        <f>VLOOKUP(MONTH($J3060),Lookup!$A$2:$B$13,2,0)&amp;" "&amp;YEAR($J3060)</f>
        <v>Jan 1900</v>
      </c>
      <c r="N3060" s="34" t="str">
        <f t="shared" si="282"/>
        <v>1/1/9999</v>
      </c>
      <c r="O3060" s="8" t="str">
        <f>IF(ISERROR(VLOOKUP($I3060,Lookup!$H$2:$I$11,2,0)),"",VLOOKUP($I3060,Lookup!$H$2:$I$11,2,0))</f>
        <v/>
      </c>
      <c r="P3060" s="8">
        <f>COUNTIF(J$4:J3060,J3060)</f>
        <v>0</v>
      </c>
      <c r="Q3060" s="8">
        <f>COUNTIF(K$4:K3060,K3060)</f>
        <v>1</v>
      </c>
    </row>
    <row r="3061" spans="1:17" x14ac:dyDescent="0.25">
      <c r="A3061" s="35">
        <f t="shared" si="283"/>
        <v>0</v>
      </c>
      <c r="B3061" s="8">
        <f t="shared" si="284"/>
        <v>0</v>
      </c>
      <c r="C3061" s="8">
        <f t="shared" si="285"/>
        <v>0</v>
      </c>
      <c r="D3061" s="38">
        <f t="shared" si="286"/>
        <v>1</v>
      </c>
      <c r="E3061" s="39">
        <f t="shared" si="287"/>
        <v>0</v>
      </c>
      <c r="M3061" s="8" t="str">
        <f>VLOOKUP(MONTH($J3061),Lookup!$A$2:$B$13,2,0)&amp;" "&amp;YEAR($J3061)</f>
        <v>Jan 1900</v>
      </c>
      <c r="N3061" s="34" t="str">
        <f t="shared" si="282"/>
        <v>1/1/9999</v>
      </c>
      <c r="O3061" s="8" t="str">
        <f>IF(ISERROR(VLOOKUP($I3061,Lookup!$H$2:$I$11,2,0)),"",VLOOKUP($I3061,Lookup!$H$2:$I$11,2,0))</f>
        <v/>
      </c>
      <c r="P3061" s="8">
        <f>COUNTIF(J$4:J3061,J3061)</f>
        <v>0</v>
      </c>
      <c r="Q3061" s="8">
        <f>COUNTIF(K$4:K3061,K3061)</f>
        <v>1</v>
      </c>
    </row>
    <row r="3062" spans="1:17" x14ac:dyDescent="0.25">
      <c r="A3062" s="35">
        <f t="shared" si="283"/>
        <v>0</v>
      </c>
      <c r="B3062" s="8">
        <f t="shared" si="284"/>
        <v>0</v>
      </c>
      <c r="C3062" s="8">
        <f t="shared" si="285"/>
        <v>0</v>
      </c>
      <c r="D3062" s="38">
        <f t="shared" si="286"/>
        <v>1</v>
      </c>
      <c r="E3062" s="39">
        <f t="shared" si="287"/>
        <v>0</v>
      </c>
      <c r="M3062" s="8" t="str">
        <f>VLOOKUP(MONTH($J3062),Lookup!$A$2:$B$13,2,0)&amp;" "&amp;YEAR($J3062)</f>
        <v>Jan 1900</v>
      </c>
      <c r="N3062" s="34" t="str">
        <f t="shared" si="282"/>
        <v>1/1/9999</v>
      </c>
      <c r="O3062" s="8" t="str">
        <f>IF(ISERROR(VLOOKUP($I3062,Lookup!$H$2:$I$11,2,0)),"",VLOOKUP($I3062,Lookup!$H$2:$I$11,2,0))</f>
        <v/>
      </c>
      <c r="P3062" s="8">
        <f>COUNTIF(J$4:J3062,J3062)</f>
        <v>0</v>
      </c>
      <c r="Q3062" s="8">
        <f>COUNTIF(K$4:K3062,K3062)</f>
        <v>1</v>
      </c>
    </row>
    <row r="3063" spans="1:17" x14ac:dyDescent="0.25">
      <c r="A3063" s="35">
        <f t="shared" si="283"/>
        <v>0</v>
      </c>
      <c r="B3063" s="8">
        <f t="shared" si="284"/>
        <v>0</v>
      </c>
      <c r="C3063" s="8">
        <f t="shared" si="285"/>
        <v>0</v>
      </c>
      <c r="D3063" s="38">
        <f t="shared" si="286"/>
        <v>1</v>
      </c>
      <c r="E3063" s="39">
        <f t="shared" si="287"/>
        <v>0</v>
      </c>
      <c r="M3063" s="8" t="str">
        <f>VLOOKUP(MONTH($J3063),Lookup!$A$2:$B$13,2,0)&amp;" "&amp;YEAR($J3063)</f>
        <v>Jan 1900</v>
      </c>
      <c r="N3063" s="34" t="str">
        <f t="shared" si="282"/>
        <v>1/1/9999</v>
      </c>
      <c r="O3063" s="8" t="str">
        <f>IF(ISERROR(VLOOKUP($I3063,Lookup!$H$2:$I$11,2,0)),"",VLOOKUP($I3063,Lookup!$H$2:$I$11,2,0))</f>
        <v/>
      </c>
      <c r="P3063" s="8">
        <f>COUNTIF(J$4:J3063,J3063)</f>
        <v>0</v>
      </c>
      <c r="Q3063" s="8">
        <f>COUNTIF(K$4:K3063,K3063)</f>
        <v>1</v>
      </c>
    </row>
    <row r="3064" spans="1:17" x14ac:dyDescent="0.25">
      <c r="A3064" s="35">
        <f t="shared" si="283"/>
        <v>0</v>
      </c>
      <c r="B3064" s="8">
        <f t="shared" si="284"/>
        <v>0</v>
      </c>
      <c r="C3064" s="8">
        <f t="shared" si="285"/>
        <v>0</v>
      </c>
      <c r="D3064" s="38">
        <f t="shared" si="286"/>
        <v>1</v>
      </c>
      <c r="E3064" s="39">
        <f t="shared" si="287"/>
        <v>0</v>
      </c>
      <c r="M3064" s="8" t="str">
        <f>VLOOKUP(MONTH($J3064),Lookup!$A$2:$B$13,2,0)&amp;" "&amp;YEAR($J3064)</f>
        <v>Jan 1900</v>
      </c>
      <c r="N3064" s="34" t="str">
        <f t="shared" si="282"/>
        <v>1/1/9999</v>
      </c>
      <c r="O3064" s="8" t="str">
        <f>IF(ISERROR(VLOOKUP($I3064,Lookup!$H$2:$I$11,2,0)),"",VLOOKUP($I3064,Lookup!$H$2:$I$11,2,0))</f>
        <v/>
      </c>
      <c r="P3064" s="8">
        <f>COUNTIF(J$4:J3064,J3064)</f>
        <v>0</v>
      </c>
      <c r="Q3064" s="8">
        <f>COUNTIF(K$4:K3064,K3064)</f>
        <v>1</v>
      </c>
    </row>
    <row r="3065" spans="1:17" x14ac:dyDescent="0.25">
      <c r="A3065" s="35">
        <f t="shared" si="283"/>
        <v>0</v>
      </c>
      <c r="B3065" s="8">
        <f t="shared" si="284"/>
        <v>0</v>
      </c>
      <c r="C3065" s="8">
        <f t="shared" si="285"/>
        <v>0</v>
      </c>
      <c r="D3065" s="38">
        <f t="shared" si="286"/>
        <v>1</v>
      </c>
      <c r="E3065" s="39">
        <f t="shared" si="287"/>
        <v>0</v>
      </c>
      <c r="M3065" s="8" t="str">
        <f>VLOOKUP(MONTH($J3065),Lookup!$A$2:$B$13,2,0)&amp;" "&amp;YEAR($J3065)</f>
        <v>Jan 1900</v>
      </c>
      <c r="N3065" s="34" t="str">
        <f t="shared" si="282"/>
        <v>1/1/9999</v>
      </c>
      <c r="O3065" s="8" t="str">
        <f>IF(ISERROR(VLOOKUP($I3065,Lookup!$H$2:$I$11,2,0)),"",VLOOKUP($I3065,Lookup!$H$2:$I$11,2,0))</f>
        <v/>
      </c>
      <c r="P3065" s="8">
        <f>COUNTIF(J$4:J3065,J3065)</f>
        <v>0</v>
      </c>
      <c r="Q3065" s="8">
        <f>COUNTIF(K$4:K3065,K3065)</f>
        <v>1</v>
      </c>
    </row>
    <row r="3066" spans="1:17" x14ac:dyDescent="0.25">
      <c r="A3066" s="35">
        <f t="shared" si="283"/>
        <v>0</v>
      </c>
      <c r="B3066" s="8">
        <f t="shared" si="284"/>
        <v>0</v>
      </c>
      <c r="C3066" s="8">
        <f t="shared" si="285"/>
        <v>0</v>
      </c>
      <c r="D3066" s="38">
        <f t="shared" si="286"/>
        <v>1</v>
      </c>
      <c r="E3066" s="39">
        <f t="shared" si="287"/>
        <v>0</v>
      </c>
      <c r="M3066" s="8" t="str">
        <f>VLOOKUP(MONTH($J3066),Lookup!$A$2:$B$13,2,0)&amp;" "&amp;YEAR($J3066)</f>
        <v>Jan 1900</v>
      </c>
      <c r="N3066" s="34" t="str">
        <f t="shared" si="282"/>
        <v>1/1/9999</v>
      </c>
      <c r="O3066" s="8" t="str">
        <f>IF(ISERROR(VLOOKUP($I3066,Lookup!$H$2:$I$11,2,0)),"",VLOOKUP($I3066,Lookup!$H$2:$I$11,2,0))</f>
        <v/>
      </c>
      <c r="P3066" s="8">
        <f>COUNTIF(J$4:J3066,J3066)</f>
        <v>0</v>
      </c>
      <c r="Q3066" s="8">
        <f>COUNTIF(K$4:K3066,K3066)</f>
        <v>1</v>
      </c>
    </row>
    <row r="3067" spans="1:17" x14ac:dyDescent="0.25">
      <c r="A3067" s="35">
        <f t="shared" si="283"/>
        <v>0</v>
      </c>
      <c r="B3067" s="8">
        <f t="shared" si="284"/>
        <v>0</v>
      </c>
      <c r="C3067" s="8">
        <f t="shared" si="285"/>
        <v>0</v>
      </c>
      <c r="D3067" s="38">
        <f t="shared" si="286"/>
        <v>1</v>
      </c>
      <c r="E3067" s="39">
        <f t="shared" si="287"/>
        <v>0</v>
      </c>
      <c r="M3067" s="8" t="str">
        <f>VLOOKUP(MONTH($J3067),Lookup!$A$2:$B$13,2,0)&amp;" "&amp;YEAR($J3067)</f>
        <v>Jan 1900</v>
      </c>
      <c r="N3067" s="34" t="str">
        <f t="shared" si="282"/>
        <v>1/1/9999</v>
      </c>
      <c r="O3067" s="8" t="str">
        <f>IF(ISERROR(VLOOKUP($I3067,Lookup!$H$2:$I$11,2,0)),"",VLOOKUP($I3067,Lookup!$H$2:$I$11,2,0))</f>
        <v/>
      </c>
      <c r="P3067" s="8">
        <f>COUNTIF(J$4:J3067,J3067)</f>
        <v>0</v>
      </c>
      <c r="Q3067" s="8">
        <f>COUNTIF(K$4:K3067,K3067)</f>
        <v>1</v>
      </c>
    </row>
    <row r="3068" spans="1:17" x14ac:dyDescent="0.25">
      <c r="A3068" s="35">
        <f t="shared" si="283"/>
        <v>0</v>
      </c>
      <c r="B3068" s="8">
        <f t="shared" si="284"/>
        <v>0</v>
      </c>
      <c r="C3068" s="8">
        <f t="shared" si="285"/>
        <v>0</v>
      </c>
      <c r="D3068" s="38">
        <f t="shared" si="286"/>
        <v>1</v>
      </c>
      <c r="E3068" s="39">
        <f t="shared" si="287"/>
        <v>0</v>
      </c>
      <c r="M3068" s="8" t="str">
        <f>VLOOKUP(MONTH($J3068),Lookup!$A$2:$B$13,2,0)&amp;" "&amp;YEAR($J3068)</f>
        <v>Jan 1900</v>
      </c>
      <c r="N3068" s="34" t="str">
        <f t="shared" si="282"/>
        <v>1/1/9999</v>
      </c>
      <c r="O3068" s="8" t="str">
        <f>IF(ISERROR(VLOOKUP($I3068,Lookup!$H$2:$I$11,2,0)),"",VLOOKUP($I3068,Lookup!$H$2:$I$11,2,0))</f>
        <v/>
      </c>
      <c r="P3068" s="8">
        <f>COUNTIF(J$4:J3068,J3068)</f>
        <v>0</v>
      </c>
      <c r="Q3068" s="8">
        <f>COUNTIF(K$4:K3068,K3068)</f>
        <v>1</v>
      </c>
    </row>
    <row r="3069" spans="1:17" x14ac:dyDescent="0.25">
      <c r="A3069" s="35">
        <f t="shared" si="283"/>
        <v>0</v>
      </c>
      <c r="B3069" s="8">
        <f t="shared" si="284"/>
        <v>0</v>
      </c>
      <c r="C3069" s="8">
        <f t="shared" si="285"/>
        <v>0</v>
      </c>
      <c r="D3069" s="38">
        <f t="shared" si="286"/>
        <v>1</v>
      </c>
      <c r="E3069" s="39">
        <f t="shared" si="287"/>
        <v>0</v>
      </c>
      <c r="M3069" s="8" t="str">
        <f>VLOOKUP(MONTH($J3069),Lookup!$A$2:$B$13,2,0)&amp;" "&amp;YEAR($J3069)</f>
        <v>Jan 1900</v>
      </c>
      <c r="N3069" s="34" t="str">
        <f t="shared" si="282"/>
        <v>1/1/9999</v>
      </c>
      <c r="O3069" s="8" t="str">
        <f>IF(ISERROR(VLOOKUP($I3069,Lookup!$H$2:$I$11,2,0)),"",VLOOKUP($I3069,Lookup!$H$2:$I$11,2,0))</f>
        <v/>
      </c>
      <c r="P3069" s="8">
        <f>COUNTIF(J$4:J3069,J3069)</f>
        <v>0</v>
      </c>
      <c r="Q3069" s="8">
        <f>COUNTIF(K$4:K3069,K3069)</f>
        <v>1</v>
      </c>
    </row>
    <row r="3070" spans="1:17" x14ac:dyDescent="0.25">
      <c r="A3070" s="35">
        <f t="shared" si="283"/>
        <v>0</v>
      </c>
      <c r="B3070" s="8">
        <f t="shared" si="284"/>
        <v>0</v>
      </c>
      <c r="C3070" s="8">
        <f t="shared" si="285"/>
        <v>0</v>
      </c>
      <c r="D3070" s="38">
        <f t="shared" si="286"/>
        <v>1</v>
      </c>
      <c r="E3070" s="39">
        <f t="shared" si="287"/>
        <v>0</v>
      </c>
      <c r="M3070" s="8" t="str">
        <f>VLOOKUP(MONTH($J3070),Lookup!$A$2:$B$13,2,0)&amp;" "&amp;YEAR($J3070)</f>
        <v>Jan 1900</v>
      </c>
      <c r="N3070" s="34" t="str">
        <f t="shared" si="282"/>
        <v>1/1/9999</v>
      </c>
      <c r="O3070" s="8" t="str">
        <f>IF(ISERROR(VLOOKUP($I3070,Lookup!$H$2:$I$11,2,0)),"",VLOOKUP($I3070,Lookup!$H$2:$I$11,2,0))</f>
        <v/>
      </c>
      <c r="P3070" s="8">
        <f>COUNTIF(J$4:J3070,J3070)</f>
        <v>0</v>
      </c>
      <c r="Q3070" s="8">
        <f>COUNTIF(K$4:K3070,K3070)</f>
        <v>1</v>
      </c>
    </row>
    <row r="3071" spans="1:17" x14ac:dyDescent="0.25">
      <c r="A3071" s="35">
        <f t="shared" si="283"/>
        <v>0</v>
      </c>
      <c r="B3071" s="8">
        <f t="shared" si="284"/>
        <v>0</v>
      </c>
      <c r="C3071" s="8">
        <f t="shared" si="285"/>
        <v>0</v>
      </c>
      <c r="D3071" s="38">
        <f t="shared" si="286"/>
        <v>1</v>
      </c>
      <c r="E3071" s="39">
        <f t="shared" si="287"/>
        <v>0</v>
      </c>
      <c r="M3071" s="8" t="str">
        <f>VLOOKUP(MONTH($J3071),Lookup!$A$2:$B$13,2,0)&amp;" "&amp;YEAR($J3071)</f>
        <v>Jan 1900</v>
      </c>
      <c r="N3071" s="34" t="str">
        <f t="shared" si="282"/>
        <v>1/1/9999</v>
      </c>
      <c r="O3071" s="8" t="str">
        <f>IF(ISERROR(VLOOKUP($I3071,Lookup!$H$2:$I$11,2,0)),"",VLOOKUP($I3071,Lookup!$H$2:$I$11,2,0))</f>
        <v/>
      </c>
      <c r="P3071" s="8">
        <f>COUNTIF(J$4:J3071,J3071)</f>
        <v>0</v>
      </c>
      <c r="Q3071" s="8">
        <f>COUNTIF(K$4:K3071,K3071)</f>
        <v>1</v>
      </c>
    </row>
    <row r="3072" spans="1:17" x14ac:dyDescent="0.25">
      <c r="A3072" s="35">
        <f t="shared" si="283"/>
        <v>0</v>
      </c>
      <c r="B3072" s="8">
        <f t="shared" si="284"/>
        <v>0</v>
      </c>
      <c r="C3072" s="8">
        <f t="shared" si="285"/>
        <v>0</v>
      </c>
      <c r="D3072" s="38">
        <f t="shared" si="286"/>
        <v>1</v>
      </c>
      <c r="E3072" s="39">
        <f t="shared" si="287"/>
        <v>0</v>
      </c>
      <c r="M3072" s="8" t="str">
        <f>VLOOKUP(MONTH($J3072),Lookup!$A$2:$B$13,2,0)&amp;" "&amp;YEAR($J3072)</f>
        <v>Jan 1900</v>
      </c>
      <c r="N3072" s="34" t="str">
        <f t="shared" si="282"/>
        <v>1/1/9999</v>
      </c>
      <c r="O3072" s="8" t="str">
        <f>IF(ISERROR(VLOOKUP($I3072,Lookup!$H$2:$I$11,2,0)),"",VLOOKUP($I3072,Lookup!$H$2:$I$11,2,0))</f>
        <v/>
      </c>
      <c r="P3072" s="8">
        <f>COUNTIF(J$4:J3072,J3072)</f>
        <v>0</v>
      </c>
      <c r="Q3072" s="8">
        <f>COUNTIF(K$4:K3072,K3072)</f>
        <v>1</v>
      </c>
    </row>
    <row r="3073" spans="1:17" x14ac:dyDescent="0.25">
      <c r="A3073" s="35">
        <f t="shared" si="283"/>
        <v>0</v>
      </c>
      <c r="B3073" s="8">
        <f t="shared" si="284"/>
        <v>0</v>
      </c>
      <c r="C3073" s="8">
        <f t="shared" si="285"/>
        <v>0</v>
      </c>
      <c r="D3073" s="38">
        <f t="shared" si="286"/>
        <v>1</v>
      </c>
      <c r="E3073" s="39">
        <f t="shared" si="287"/>
        <v>0</v>
      </c>
      <c r="M3073" s="8" t="str">
        <f>VLOOKUP(MONTH($J3073),Lookup!$A$2:$B$13,2,0)&amp;" "&amp;YEAR($J3073)</f>
        <v>Jan 1900</v>
      </c>
      <c r="N3073" s="34" t="str">
        <f t="shared" si="282"/>
        <v>1/1/9999</v>
      </c>
      <c r="O3073" s="8" t="str">
        <f>IF(ISERROR(VLOOKUP($I3073,Lookup!$H$2:$I$11,2,0)),"",VLOOKUP($I3073,Lookup!$H$2:$I$11,2,0))</f>
        <v/>
      </c>
      <c r="P3073" s="8">
        <f>COUNTIF(J$4:J3073,J3073)</f>
        <v>0</v>
      </c>
      <c r="Q3073" s="8">
        <f>COUNTIF(K$4:K3073,K3073)</f>
        <v>1</v>
      </c>
    </row>
    <row r="3074" spans="1:17" x14ac:dyDescent="0.25">
      <c r="A3074" s="35">
        <f t="shared" si="283"/>
        <v>0</v>
      </c>
      <c r="B3074" s="8">
        <f t="shared" si="284"/>
        <v>0</v>
      </c>
      <c r="C3074" s="8">
        <f t="shared" si="285"/>
        <v>0</v>
      </c>
      <c r="D3074" s="38">
        <f t="shared" si="286"/>
        <v>1</v>
      </c>
      <c r="E3074" s="39">
        <f t="shared" si="287"/>
        <v>0</v>
      </c>
      <c r="M3074" s="8" t="str">
        <f>VLOOKUP(MONTH($J3074),Lookup!$A$2:$B$13,2,0)&amp;" "&amp;YEAR($J3074)</f>
        <v>Jan 1900</v>
      </c>
      <c r="N3074" s="34" t="str">
        <f t="shared" si="282"/>
        <v>1/1/9999</v>
      </c>
      <c r="O3074" s="8" t="str">
        <f>IF(ISERROR(VLOOKUP($I3074,Lookup!$H$2:$I$11,2,0)),"",VLOOKUP($I3074,Lookup!$H$2:$I$11,2,0))</f>
        <v/>
      </c>
      <c r="P3074" s="8">
        <f>COUNTIF(J$4:J3074,J3074)</f>
        <v>0</v>
      </c>
      <c r="Q3074" s="8">
        <f>COUNTIF(K$4:K3074,K3074)</f>
        <v>1</v>
      </c>
    </row>
    <row r="3075" spans="1:17" x14ac:dyDescent="0.25">
      <c r="A3075" s="35">
        <f t="shared" si="283"/>
        <v>0</v>
      </c>
      <c r="B3075" s="8">
        <f t="shared" si="284"/>
        <v>0</v>
      </c>
      <c r="C3075" s="8">
        <f t="shared" si="285"/>
        <v>0</v>
      </c>
      <c r="D3075" s="38">
        <f t="shared" si="286"/>
        <v>1</v>
      </c>
      <c r="E3075" s="39">
        <f t="shared" si="287"/>
        <v>0</v>
      </c>
      <c r="M3075" s="8" t="str">
        <f>VLOOKUP(MONTH($J3075),Lookup!$A$2:$B$13,2,0)&amp;" "&amp;YEAR($J3075)</f>
        <v>Jan 1900</v>
      </c>
      <c r="N3075" s="34" t="str">
        <f t="shared" si="282"/>
        <v>1/1/9999</v>
      </c>
      <c r="O3075" s="8" t="str">
        <f>IF(ISERROR(VLOOKUP($I3075,Lookup!$H$2:$I$11,2,0)),"",VLOOKUP($I3075,Lookup!$H$2:$I$11,2,0))</f>
        <v/>
      </c>
      <c r="P3075" s="8">
        <f>COUNTIF(J$4:J3075,J3075)</f>
        <v>0</v>
      </c>
      <c r="Q3075" s="8">
        <f>COUNTIF(K$4:K3075,K3075)</f>
        <v>1</v>
      </c>
    </row>
    <row r="3076" spans="1:17" x14ac:dyDescent="0.25">
      <c r="A3076" s="35">
        <f t="shared" si="283"/>
        <v>0</v>
      </c>
      <c r="B3076" s="8">
        <f t="shared" si="284"/>
        <v>0</v>
      </c>
      <c r="C3076" s="8">
        <f t="shared" si="285"/>
        <v>0</v>
      </c>
      <c r="D3076" s="38">
        <f t="shared" si="286"/>
        <v>1</v>
      </c>
      <c r="E3076" s="39">
        <f t="shared" si="287"/>
        <v>0</v>
      </c>
      <c r="M3076" s="8" t="str">
        <f>VLOOKUP(MONTH($J3076),Lookup!$A$2:$B$13,2,0)&amp;" "&amp;YEAR($J3076)</f>
        <v>Jan 1900</v>
      </c>
      <c r="N3076" s="34" t="str">
        <f t="shared" ref="N3076:N3139" si="288">IF(ISBLANK($J3076),"1/1/9999",J3076)</f>
        <v>1/1/9999</v>
      </c>
      <c r="O3076" s="8" t="str">
        <f>IF(ISERROR(VLOOKUP($I3076,Lookup!$H$2:$I$11,2,0)),"",VLOOKUP($I3076,Lookup!$H$2:$I$11,2,0))</f>
        <v/>
      </c>
      <c r="P3076" s="8">
        <f>COUNTIF(J$4:J3076,J3076)</f>
        <v>0</v>
      </c>
      <c r="Q3076" s="8">
        <f>COUNTIF(K$4:K3076,K3076)</f>
        <v>1</v>
      </c>
    </row>
    <row r="3077" spans="1:17" x14ac:dyDescent="0.25">
      <c r="A3077" s="35">
        <f t="shared" ref="A3077:A3140" si="289">K3077</f>
        <v>0</v>
      </c>
      <c r="B3077" s="8">
        <f t="shared" ref="B3077:B3140" si="290">J3077</f>
        <v>0</v>
      </c>
      <c r="C3077" s="8">
        <f t="shared" ref="C3077:C3140" si="291">L3077</f>
        <v>0</v>
      </c>
      <c r="D3077" s="38">
        <f t="shared" ref="D3077:D3140" si="292">SUM(A3077:C3077)+SUM(O3077:Q3077)</f>
        <v>1</v>
      </c>
      <c r="E3077" s="39">
        <f t="shared" ref="E3077:E3140" si="293">IF($D3077="","",COUNTIFS($F$4:$F$5000,$F3077,$D$4:$D$5000,"&gt;"&amp;$D3077))</f>
        <v>0</v>
      </c>
      <c r="M3077" s="8" t="str">
        <f>VLOOKUP(MONTH($J3077),Lookup!$A$2:$B$13,2,0)&amp;" "&amp;YEAR($J3077)</f>
        <v>Jan 1900</v>
      </c>
      <c r="N3077" s="34" t="str">
        <f t="shared" si="288"/>
        <v>1/1/9999</v>
      </c>
      <c r="O3077" s="8" t="str">
        <f>IF(ISERROR(VLOOKUP($I3077,Lookup!$H$2:$I$11,2,0)),"",VLOOKUP($I3077,Lookup!$H$2:$I$11,2,0))</f>
        <v/>
      </c>
      <c r="P3077" s="8">
        <f>COUNTIF(J$4:J3077,J3077)</f>
        <v>0</v>
      </c>
      <c r="Q3077" s="8">
        <f>COUNTIF(K$4:K3077,K3077)</f>
        <v>1</v>
      </c>
    </row>
    <row r="3078" spans="1:17" x14ac:dyDescent="0.25">
      <c r="A3078" s="35">
        <f t="shared" si="289"/>
        <v>0</v>
      </c>
      <c r="B3078" s="8">
        <f t="shared" si="290"/>
        <v>0</v>
      </c>
      <c r="C3078" s="8">
        <f t="shared" si="291"/>
        <v>0</v>
      </c>
      <c r="D3078" s="38">
        <f t="shared" si="292"/>
        <v>1</v>
      </c>
      <c r="E3078" s="39">
        <f t="shared" si="293"/>
        <v>0</v>
      </c>
      <c r="M3078" s="8" t="str">
        <f>VLOOKUP(MONTH($J3078),Lookup!$A$2:$B$13,2,0)&amp;" "&amp;YEAR($J3078)</f>
        <v>Jan 1900</v>
      </c>
      <c r="N3078" s="34" t="str">
        <f t="shared" si="288"/>
        <v>1/1/9999</v>
      </c>
      <c r="O3078" s="8" t="str">
        <f>IF(ISERROR(VLOOKUP($I3078,Lookup!$H$2:$I$11,2,0)),"",VLOOKUP($I3078,Lookup!$H$2:$I$11,2,0))</f>
        <v/>
      </c>
      <c r="P3078" s="8">
        <f>COUNTIF(J$4:J3078,J3078)</f>
        <v>0</v>
      </c>
      <c r="Q3078" s="8">
        <f>COUNTIF(K$4:K3078,K3078)</f>
        <v>1</v>
      </c>
    </row>
    <row r="3079" spans="1:17" x14ac:dyDescent="0.25">
      <c r="A3079" s="35">
        <f t="shared" si="289"/>
        <v>0</v>
      </c>
      <c r="B3079" s="8">
        <f t="shared" si="290"/>
        <v>0</v>
      </c>
      <c r="C3079" s="8">
        <f t="shared" si="291"/>
        <v>0</v>
      </c>
      <c r="D3079" s="38">
        <f t="shared" si="292"/>
        <v>1</v>
      </c>
      <c r="E3079" s="39">
        <f t="shared" si="293"/>
        <v>0</v>
      </c>
      <c r="M3079" s="8" t="str">
        <f>VLOOKUP(MONTH($J3079),Lookup!$A$2:$B$13,2,0)&amp;" "&amp;YEAR($J3079)</f>
        <v>Jan 1900</v>
      </c>
      <c r="N3079" s="34" t="str">
        <f t="shared" si="288"/>
        <v>1/1/9999</v>
      </c>
      <c r="O3079" s="8" t="str">
        <f>IF(ISERROR(VLOOKUP($I3079,Lookup!$H$2:$I$11,2,0)),"",VLOOKUP($I3079,Lookup!$H$2:$I$11,2,0))</f>
        <v/>
      </c>
      <c r="P3079" s="8">
        <f>COUNTIF(J$4:J3079,J3079)</f>
        <v>0</v>
      </c>
      <c r="Q3079" s="8">
        <f>COUNTIF(K$4:K3079,K3079)</f>
        <v>1</v>
      </c>
    </row>
    <row r="3080" spans="1:17" x14ac:dyDescent="0.25">
      <c r="A3080" s="35">
        <f t="shared" si="289"/>
        <v>0</v>
      </c>
      <c r="B3080" s="8">
        <f t="shared" si="290"/>
        <v>0</v>
      </c>
      <c r="C3080" s="8">
        <f t="shared" si="291"/>
        <v>0</v>
      </c>
      <c r="D3080" s="38">
        <f t="shared" si="292"/>
        <v>1</v>
      </c>
      <c r="E3080" s="39">
        <f t="shared" si="293"/>
        <v>0</v>
      </c>
      <c r="M3080" s="8" t="str">
        <f>VLOOKUP(MONTH($J3080),Lookup!$A$2:$B$13,2,0)&amp;" "&amp;YEAR($J3080)</f>
        <v>Jan 1900</v>
      </c>
      <c r="N3080" s="34" t="str">
        <f t="shared" si="288"/>
        <v>1/1/9999</v>
      </c>
      <c r="O3080" s="8" t="str">
        <f>IF(ISERROR(VLOOKUP($I3080,Lookup!$H$2:$I$11,2,0)),"",VLOOKUP($I3080,Lookup!$H$2:$I$11,2,0))</f>
        <v/>
      </c>
      <c r="P3080" s="8">
        <f>COUNTIF(J$4:J3080,J3080)</f>
        <v>0</v>
      </c>
      <c r="Q3080" s="8">
        <f>COUNTIF(K$4:K3080,K3080)</f>
        <v>1</v>
      </c>
    </row>
    <row r="3081" spans="1:17" x14ac:dyDescent="0.25">
      <c r="A3081" s="35">
        <f t="shared" si="289"/>
        <v>0</v>
      </c>
      <c r="B3081" s="8">
        <f t="shared" si="290"/>
        <v>0</v>
      </c>
      <c r="C3081" s="8">
        <f t="shared" si="291"/>
        <v>0</v>
      </c>
      <c r="D3081" s="38">
        <f t="shared" si="292"/>
        <v>1</v>
      </c>
      <c r="E3081" s="39">
        <f t="shared" si="293"/>
        <v>0</v>
      </c>
      <c r="M3081" s="8" t="str">
        <f>VLOOKUP(MONTH($J3081),Lookup!$A$2:$B$13,2,0)&amp;" "&amp;YEAR($J3081)</f>
        <v>Jan 1900</v>
      </c>
      <c r="N3081" s="34" t="str">
        <f t="shared" si="288"/>
        <v>1/1/9999</v>
      </c>
      <c r="O3081" s="8" t="str">
        <f>IF(ISERROR(VLOOKUP($I3081,Lookup!$H$2:$I$11,2,0)),"",VLOOKUP($I3081,Lookup!$H$2:$I$11,2,0))</f>
        <v/>
      </c>
      <c r="P3081" s="8">
        <f>COUNTIF(J$4:J3081,J3081)</f>
        <v>0</v>
      </c>
      <c r="Q3081" s="8">
        <f>COUNTIF(K$4:K3081,K3081)</f>
        <v>1</v>
      </c>
    </row>
    <row r="3082" spans="1:17" x14ac:dyDescent="0.25">
      <c r="A3082" s="35">
        <f t="shared" si="289"/>
        <v>0</v>
      </c>
      <c r="B3082" s="8">
        <f t="shared" si="290"/>
        <v>0</v>
      </c>
      <c r="C3082" s="8">
        <f t="shared" si="291"/>
        <v>0</v>
      </c>
      <c r="D3082" s="38">
        <f t="shared" si="292"/>
        <v>1</v>
      </c>
      <c r="E3082" s="39">
        <f t="shared" si="293"/>
        <v>0</v>
      </c>
      <c r="M3082" s="8" t="str">
        <f>VLOOKUP(MONTH($J3082),Lookup!$A$2:$B$13,2,0)&amp;" "&amp;YEAR($J3082)</f>
        <v>Jan 1900</v>
      </c>
      <c r="N3082" s="34" t="str">
        <f t="shared" si="288"/>
        <v>1/1/9999</v>
      </c>
      <c r="O3082" s="8" t="str">
        <f>IF(ISERROR(VLOOKUP($I3082,Lookup!$H$2:$I$11,2,0)),"",VLOOKUP($I3082,Lookup!$H$2:$I$11,2,0))</f>
        <v/>
      </c>
      <c r="P3082" s="8">
        <f>COUNTIF(J$4:J3082,J3082)</f>
        <v>0</v>
      </c>
      <c r="Q3082" s="8">
        <f>COUNTIF(K$4:K3082,K3082)</f>
        <v>1</v>
      </c>
    </row>
    <row r="3083" spans="1:17" x14ac:dyDescent="0.25">
      <c r="A3083" s="35">
        <f t="shared" si="289"/>
        <v>0</v>
      </c>
      <c r="B3083" s="8">
        <f t="shared" si="290"/>
        <v>0</v>
      </c>
      <c r="C3083" s="8">
        <f t="shared" si="291"/>
        <v>0</v>
      </c>
      <c r="D3083" s="38">
        <f t="shared" si="292"/>
        <v>1</v>
      </c>
      <c r="E3083" s="39">
        <f t="shared" si="293"/>
        <v>0</v>
      </c>
      <c r="M3083" s="8" t="str">
        <f>VLOOKUP(MONTH($J3083),Lookup!$A$2:$B$13,2,0)&amp;" "&amp;YEAR($J3083)</f>
        <v>Jan 1900</v>
      </c>
      <c r="N3083" s="34" t="str">
        <f t="shared" si="288"/>
        <v>1/1/9999</v>
      </c>
      <c r="O3083" s="8" t="str">
        <f>IF(ISERROR(VLOOKUP($I3083,Lookup!$H$2:$I$11,2,0)),"",VLOOKUP($I3083,Lookup!$H$2:$I$11,2,0))</f>
        <v/>
      </c>
      <c r="P3083" s="8">
        <f>COUNTIF(J$4:J3083,J3083)</f>
        <v>0</v>
      </c>
      <c r="Q3083" s="8">
        <f>COUNTIF(K$4:K3083,K3083)</f>
        <v>1</v>
      </c>
    </row>
    <row r="3084" spans="1:17" x14ac:dyDescent="0.25">
      <c r="A3084" s="35">
        <f t="shared" si="289"/>
        <v>0</v>
      </c>
      <c r="B3084" s="8">
        <f t="shared" si="290"/>
        <v>0</v>
      </c>
      <c r="C3084" s="8">
        <f t="shared" si="291"/>
        <v>0</v>
      </c>
      <c r="D3084" s="38">
        <f t="shared" si="292"/>
        <v>1</v>
      </c>
      <c r="E3084" s="39">
        <f t="shared" si="293"/>
        <v>0</v>
      </c>
      <c r="M3084" s="8" t="str">
        <f>VLOOKUP(MONTH($J3084),Lookup!$A$2:$B$13,2,0)&amp;" "&amp;YEAR($J3084)</f>
        <v>Jan 1900</v>
      </c>
      <c r="N3084" s="34" t="str">
        <f t="shared" si="288"/>
        <v>1/1/9999</v>
      </c>
      <c r="O3084" s="8" t="str">
        <f>IF(ISERROR(VLOOKUP($I3084,Lookup!$H$2:$I$11,2,0)),"",VLOOKUP($I3084,Lookup!$H$2:$I$11,2,0))</f>
        <v/>
      </c>
      <c r="P3084" s="8">
        <f>COUNTIF(J$4:J3084,J3084)</f>
        <v>0</v>
      </c>
      <c r="Q3084" s="8">
        <f>COUNTIF(K$4:K3084,K3084)</f>
        <v>1</v>
      </c>
    </row>
    <row r="3085" spans="1:17" x14ac:dyDescent="0.25">
      <c r="A3085" s="35">
        <f t="shared" si="289"/>
        <v>0</v>
      </c>
      <c r="B3085" s="8">
        <f t="shared" si="290"/>
        <v>0</v>
      </c>
      <c r="C3085" s="8">
        <f t="shared" si="291"/>
        <v>0</v>
      </c>
      <c r="D3085" s="38">
        <f t="shared" si="292"/>
        <v>1</v>
      </c>
      <c r="E3085" s="39">
        <f t="shared" si="293"/>
        <v>0</v>
      </c>
      <c r="M3085" s="8" t="str">
        <f>VLOOKUP(MONTH($J3085),Lookup!$A$2:$B$13,2,0)&amp;" "&amp;YEAR($J3085)</f>
        <v>Jan 1900</v>
      </c>
      <c r="N3085" s="34" t="str">
        <f t="shared" si="288"/>
        <v>1/1/9999</v>
      </c>
      <c r="O3085" s="8" t="str">
        <f>IF(ISERROR(VLOOKUP($I3085,Lookup!$H$2:$I$11,2,0)),"",VLOOKUP($I3085,Lookup!$H$2:$I$11,2,0))</f>
        <v/>
      </c>
      <c r="P3085" s="8">
        <f>COUNTIF(J$4:J3085,J3085)</f>
        <v>0</v>
      </c>
      <c r="Q3085" s="8">
        <f>COUNTIF(K$4:K3085,K3085)</f>
        <v>1</v>
      </c>
    </row>
    <row r="3086" spans="1:17" x14ac:dyDescent="0.25">
      <c r="A3086" s="35">
        <f t="shared" si="289"/>
        <v>0</v>
      </c>
      <c r="B3086" s="8">
        <f t="shared" si="290"/>
        <v>0</v>
      </c>
      <c r="C3086" s="8">
        <f t="shared" si="291"/>
        <v>0</v>
      </c>
      <c r="D3086" s="38">
        <f t="shared" si="292"/>
        <v>1</v>
      </c>
      <c r="E3086" s="39">
        <f t="shared" si="293"/>
        <v>0</v>
      </c>
      <c r="M3086" s="8" t="str">
        <f>VLOOKUP(MONTH($J3086),Lookup!$A$2:$B$13,2,0)&amp;" "&amp;YEAR($J3086)</f>
        <v>Jan 1900</v>
      </c>
      <c r="N3086" s="34" t="str">
        <f t="shared" si="288"/>
        <v>1/1/9999</v>
      </c>
      <c r="O3086" s="8" t="str">
        <f>IF(ISERROR(VLOOKUP($I3086,Lookup!$H$2:$I$11,2,0)),"",VLOOKUP($I3086,Lookup!$H$2:$I$11,2,0))</f>
        <v/>
      </c>
      <c r="P3086" s="8">
        <f>COUNTIF(J$4:J3086,J3086)</f>
        <v>0</v>
      </c>
      <c r="Q3086" s="8">
        <f>COUNTIF(K$4:K3086,K3086)</f>
        <v>1</v>
      </c>
    </row>
    <row r="3087" spans="1:17" x14ac:dyDescent="0.25">
      <c r="A3087" s="35">
        <f t="shared" si="289"/>
        <v>0</v>
      </c>
      <c r="B3087" s="8">
        <f t="shared" si="290"/>
        <v>0</v>
      </c>
      <c r="C3087" s="8">
        <f t="shared" si="291"/>
        <v>0</v>
      </c>
      <c r="D3087" s="38">
        <f t="shared" si="292"/>
        <v>1</v>
      </c>
      <c r="E3087" s="39">
        <f t="shared" si="293"/>
        <v>0</v>
      </c>
      <c r="M3087" s="8" t="str">
        <f>VLOOKUP(MONTH($J3087),Lookup!$A$2:$B$13,2,0)&amp;" "&amp;YEAR($J3087)</f>
        <v>Jan 1900</v>
      </c>
      <c r="N3087" s="34" t="str">
        <f t="shared" si="288"/>
        <v>1/1/9999</v>
      </c>
      <c r="O3087" s="8" t="str">
        <f>IF(ISERROR(VLOOKUP($I3087,Lookup!$H$2:$I$11,2,0)),"",VLOOKUP($I3087,Lookup!$H$2:$I$11,2,0))</f>
        <v/>
      </c>
      <c r="P3087" s="8">
        <f>COUNTIF(J$4:J3087,J3087)</f>
        <v>0</v>
      </c>
      <c r="Q3087" s="8">
        <f>COUNTIF(K$4:K3087,K3087)</f>
        <v>1</v>
      </c>
    </row>
    <row r="3088" spans="1:17" x14ac:dyDescent="0.25">
      <c r="A3088" s="35">
        <f t="shared" si="289"/>
        <v>0</v>
      </c>
      <c r="B3088" s="8">
        <f t="shared" si="290"/>
        <v>0</v>
      </c>
      <c r="C3088" s="8">
        <f t="shared" si="291"/>
        <v>0</v>
      </c>
      <c r="D3088" s="38">
        <f t="shared" si="292"/>
        <v>1</v>
      </c>
      <c r="E3088" s="39">
        <f t="shared" si="293"/>
        <v>0</v>
      </c>
      <c r="M3088" s="8" t="str">
        <f>VLOOKUP(MONTH($J3088),Lookup!$A$2:$B$13,2,0)&amp;" "&amp;YEAR($J3088)</f>
        <v>Jan 1900</v>
      </c>
      <c r="N3088" s="34" t="str">
        <f t="shared" si="288"/>
        <v>1/1/9999</v>
      </c>
      <c r="O3088" s="8" t="str">
        <f>IF(ISERROR(VLOOKUP($I3088,Lookup!$H$2:$I$11,2,0)),"",VLOOKUP($I3088,Lookup!$H$2:$I$11,2,0))</f>
        <v/>
      </c>
      <c r="P3088" s="8">
        <f>COUNTIF(J$4:J3088,J3088)</f>
        <v>0</v>
      </c>
      <c r="Q3088" s="8">
        <f>COUNTIF(K$4:K3088,K3088)</f>
        <v>1</v>
      </c>
    </row>
    <row r="3089" spans="1:17" x14ac:dyDescent="0.25">
      <c r="A3089" s="35">
        <f t="shared" si="289"/>
        <v>0</v>
      </c>
      <c r="B3089" s="8">
        <f t="shared" si="290"/>
        <v>0</v>
      </c>
      <c r="C3089" s="8">
        <f t="shared" si="291"/>
        <v>0</v>
      </c>
      <c r="D3089" s="38">
        <f t="shared" si="292"/>
        <v>1</v>
      </c>
      <c r="E3089" s="39">
        <f t="shared" si="293"/>
        <v>0</v>
      </c>
      <c r="M3089" s="8" t="str">
        <f>VLOOKUP(MONTH($J3089),Lookup!$A$2:$B$13,2,0)&amp;" "&amp;YEAR($J3089)</f>
        <v>Jan 1900</v>
      </c>
      <c r="N3089" s="34" t="str">
        <f t="shared" si="288"/>
        <v>1/1/9999</v>
      </c>
      <c r="O3089" s="8" t="str">
        <f>IF(ISERROR(VLOOKUP($I3089,Lookup!$H$2:$I$11,2,0)),"",VLOOKUP($I3089,Lookup!$H$2:$I$11,2,0))</f>
        <v/>
      </c>
      <c r="P3089" s="8">
        <f>COUNTIF(J$4:J3089,J3089)</f>
        <v>0</v>
      </c>
      <c r="Q3089" s="8">
        <f>COUNTIF(K$4:K3089,K3089)</f>
        <v>1</v>
      </c>
    </row>
    <row r="3090" spans="1:17" x14ac:dyDescent="0.25">
      <c r="A3090" s="35">
        <f t="shared" si="289"/>
        <v>0</v>
      </c>
      <c r="B3090" s="8">
        <f t="shared" si="290"/>
        <v>0</v>
      </c>
      <c r="C3090" s="8">
        <f t="shared" si="291"/>
        <v>0</v>
      </c>
      <c r="D3090" s="38">
        <f t="shared" si="292"/>
        <v>1</v>
      </c>
      <c r="E3090" s="39">
        <f t="shared" si="293"/>
        <v>0</v>
      </c>
      <c r="M3090" s="8" t="str">
        <f>VLOOKUP(MONTH($J3090),Lookup!$A$2:$B$13,2,0)&amp;" "&amp;YEAR($J3090)</f>
        <v>Jan 1900</v>
      </c>
      <c r="N3090" s="34" t="str">
        <f t="shared" si="288"/>
        <v>1/1/9999</v>
      </c>
      <c r="O3090" s="8" t="str">
        <f>IF(ISERROR(VLOOKUP($I3090,Lookup!$H$2:$I$11,2,0)),"",VLOOKUP($I3090,Lookup!$H$2:$I$11,2,0))</f>
        <v/>
      </c>
      <c r="P3090" s="8">
        <f>COUNTIF(J$4:J3090,J3090)</f>
        <v>0</v>
      </c>
      <c r="Q3090" s="8">
        <f>COUNTIF(K$4:K3090,K3090)</f>
        <v>1</v>
      </c>
    </row>
    <row r="3091" spans="1:17" x14ac:dyDescent="0.25">
      <c r="A3091" s="35">
        <f t="shared" si="289"/>
        <v>0</v>
      </c>
      <c r="B3091" s="8">
        <f t="shared" si="290"/>
        <v>0</v>
      </c>
      <c r="C3091" s="8">
        <f t="shared" si="291"/>
        <v>0</v>
      </c>
      <c r="D3091" s="38">
        <f t="shared" si="292"/>
        <v>1</v>
      </c>
      <c r="E3091" s="39">
        <f t="shared" si="293"/>
        <v>0</v>
      </c>
      <c r="M3091" s="8" t="str">
        <f>VLOOKUP(MONTH($J3091),Lookup!$A$2:$B$13,2,0)&amp;" "&amp;YEAR($J3091)</f>
        <v>Jan 1900</v>
      </c>
      <c r="N3091" s="34" t="str">
        <f t="shared" si="288"/>
        <v>1/1/9999</v>
      </c>
      <c r="O3091" s="8" t="str">
        <f>IF(ISERROR(VLOOKUP($I3091,Lookup!$H$2:$I$11,2,0)),"",VLOOKUP($I3091,Lookup!$H$2:$I$11,2,0))</f>
        <v/>
      </c>
      <c r="P3091" s="8">
        <f>COUNTIF(J$4:J3091,J3091)</f>
        <v>0</v>
      </c>
      <c r="Q3091" s="8">
        <f>COUNTIF(K$4:K3091,K3091)</f>
        <v>1</v>
      </c>
    </row>
    <row r="3092" spans="1:17" x14ac:dyDescent="0.25">
      <c r="A3092" s="35">
        <f t="shared" si="289"/>
        <v>0</v>
      </c>
      <c r="B3092" s="8">
        <f t="shared" si="290"/>
        <v>0</v>
      </c>
      <c r="C3092" s="8">
        <f t="shared" si="291"/>
        <v>0</v>
      </c>
      <c r="D3092" s="38">
        <f t="shared" si="292"/>
        <v>1</v>
      </c>
      <c r="E3092" s="39">
        <f t="shared" si="293"/>
        <v>0</v>
      </c>
      <c r="M3092" s="8" t="str">
        <f>VLOOKUP(MONTH($J3092),Lookup!$A$2:$B$13,2,0)&amp;" "&amp;YEAR($J3092)</f>
        <v>Jan 1900</v>
      </c>
      <c r="N3092" s="34" t="str">
        <f t="shared" si="288"/>
        <v>1/1/9999</v>
      </c>
      <c r="O3092" s="8" t="str">
        <f>IF(ISERROR(VLOOKUP($I3092,Lookup!$H$2:$I$11,2,0)),"",VLOOKUP($I3092,Lookup!$H$2:$I$11,2,0))</f>
        <v/>
      </c>
      <c r="P3092" s="8">
        <f>COUNTIF(J$4:J3092,J3092)</f>
        <v>0</v>
      </c>
      <c r="Q3092" s="8">
        <f>COUNTIF(K$4:K3092,K3092)</f>
        <v>1</v>
      </c>
    </row>
    <row r="3093" spans="1:17" x14ac:dyDescent="0.25">
      <c r="A3093" s="35">
        <f t="shared" si="289"/>
        <v>0</v>
      </c>
      <c r="B3093" s="8">
        <f t="shared" si="290"/>
        <v>0</v>
      </c>
      <c r="C3093" s="8">
        <f t="shared" si="291"/>
        <v>0</v>
      </c>
      <c r="D3093" s="38">
        <f t="shared" si="292"/>
        <v>1</v>
      </c>
      <c r="E3093" s="39">
        <f t="shared" si="293"/>
        <v>0</v>
      </c>
      <c r="M3093" s="8" t="str">
        <f>VLOOKUP(MONTH($J3093),Lookup!$A$2:$B$13,2,0)&amp;" "&amp;YEAR($J3093)</f>
        <v>Jan 1900</v>
      </c>
      <c r="N3093" s="34" t="str">
        <f t="shared" si="288"/>
        <v>1/1/9999</v>
      </c>
      <c r="O3093" s="8" t="str">
        <f>IF(ISERROR(VLOOKUP($I3093,Lookup!$H$2:$I$11,2,0)),"",VLOOKUP($I3093,Lookup!$H$2:$I$11,2,0))</f>
        <v/>
      </c>
      <c r="P3093" s="8">
        <f>COUNTIF(J$4:J3093,J3093)</f>
        <v>0</v>
      </c>
      <c r="Q3093" s="8">
        <f>COUNTIF(K$4:K3093,K3093)</f>
        <v>1</v>
      </c>
    </row>
    <row r="3094" spans="1:17" x14ac:dyDescent="0.25">
      <c r="A3094" s="35">
        <f t="shared" si="289"/>
        <v>0</v>
      </c>
      <c r="B3094" s="8">
        <f t="shared" si="290"/>
        <v>0</v>
      </c>
      <c r="C3094" s="8">
        <f t="shared" si="291"/>
        <v>0</v>
      </c>
      <c r="D3094" s="38">
        <f t="shared" si="292"/>
        <v>1</v>
      </c>
      <c r="E3094" s="39">
        <f t="shared" si="293"/>
        <v>0</v>
      </c>
      <c r="M3094" s="8" t="str">
        <f>VLOOKUP(MONTH($J3094),Lookup!$A$2:$B$13,2,0)&amp;" "&amp;YEAR($J3094)</f>
        <v>Jan 1900</v>
      </c>
      <c r="N3094" s="34" t="str">
        <f t="shared" si="288"/>
        <v>1/1/9999</v>
      </c>
      <c r="O3094" s="8" t="str">
        <f>IF(ISERROR(VLOOKUP($I3094,Lookup!$H$2:$I$11,2,0)),"",VLOOKUP($I3094,Lookup!$H$2:$I$11,2,0))</f>
        <v/>
      </c>
      <c r="P3094" s="8">
        <f>COUNTIF(J$4:J3094,J3094)</f>
        <v>0</v>
      </c>
      <c r="Q3094" s="8">
        <f>COUNTIF(K$4:K3094,K3094)</f>
        <v>1</v>
      </c>
    </row>
    <row r="3095" spans="1:17" x14ac:dyDescent="0.25">
      <c r="A3095" s="35">
        <f t="shared" si="289"/>
        <v>0</v>
      </c>
      <c r="B3095" s="8">
        <f t="shared" si="290"/>
        <v>0</v>
      </c>
      <c r="C3095" s="8">
        <f t="shared" si="291"/>
        <v>0</v>
      </c>
      <c r="D3095" s="38">
        <f t="shared" si="292"/>
        <v>1</v>
      </c>
      <c r="E3095" s="39">
        <f t="shared" si="293"/>
        <v>0</v>
      </c>
      <c r="M3095" s="8" t="str">
        <f>VLOOKUP(MONTH($J3095),Lookup!$A$2:$B$13,2,0)&amp;" "&amp;YEAR($J3095)</f>
        <v>Jan 1900</v>
      </c>
      <c r="N3095" s="34" t="str">
        <f t="shared" si="288"/>
        <v>1/1/9999</v>
      </c>
      <c r="O3095" s="8" t="str">
        <f>IF(ISERROR(VLOOKUP($I3095,Lookup!$H$2:$I$11,2,0)),"",VLOOKUP($I3095,Lookup!$H$2:$I$11,2,0))</f>
        <v/>
      </c>
      <c r="P3095" s="8">
        <f>COUNTIF(J$4:J3095,J3095)</f>
        <v>0</v>
      </c>
      <c r="Q3095" s="8">
        <f>COUNTIF(K$4:K3095,K3095)</f>
        <v>1</v>
      </c>
    </row>
    <row r="3096" spans="1:17" x14ac:dyDescent="0.25">
      <c r="A3096" s="35">
        <f t="shared" si="289"/>
        <v>0</v>
      </c>
      <c r="B3096" s="8">
        <f t="shared" si="290"/>
        <v>0</v>
      </c>
      <c r="C3096" s="8">
        <f t="shared" si="291"/>
        <v>0</v>
      </c>
      <c r="D3096" s="38">
        <f t="shared" si="292"/>
        <v>1</v>
      </c>
      <c r="E3096" s="39">
        <f t="shared" si="293"/>
        <v>0</v>
      </c>
      <c r="M3096" s="8" t="str">
        <f>VLOOKUP(MONTH($J3096),Lookup!$A$2:$B$13,2,0)&amp;" "&amp;YEAR($J3096)</f>
        <v>Jan 1900</v>
      </c>
      <c r="N3096" s="34" t="str">
        <f t="shared" si="288"/>
        <v>1/1/9999</v>
      </c>
      <c r="O3096" s="8" t="str">
        <f>IF(ISERROR(VLOOKUP($I3096,Lookup!$H$2:$I$11,2,0)),"",VLOOKUP($I3096,Lookup!$H$2:$I$11,2,0))</f>
        <v/>
      </c>
      <c r="P3096" s="8">
        <f>COUNTIF(J$4:J3096,J3096)</f>
        <v>0</v>
      </c>
      <c r="Q3096" s="8">
        <f>COUNTIF(K$4:K3096,K3096)</f>
        <v>1</v>
      </c>
    </row>
    <row r="3097" spans="1:17" x14ac:dyDescent="0.25">
      <c r="A3097" s="35">
        <f t="shared" si="289"/>
        <v>0</v>
      </c>
      <c r="B3097" s="8">
        <f t="shared" si="290"/>
        <v>0</v>
      </c>
      <c r="C3097" s="8">
        <f t="shared" si="291"/>
        <v>0</v>
      </c>
      <c r="D3097" s="38">
        <f t="shared" si="292"/>
        <v>1</v>
      </c>
      <c r="E3097" s="39">
        <f t="shared" si="293"/>
        <v>0</v>
      </c>
      <c r="M3097" s="8" t="str">
        <f>VLOOKUP(MONTH($J3097),Lookup!$A$2:$B$13,2,0)&amp;" "&amp;YEAR($J3097)</f>
        <v>Jan 1900</v>
      </c>
      <c r="N3097" s="34" t="str">
        <f t="shared" si="288"/>
        <v>1/1/9999</v>
      </c>
      <c r="O3097" s="8" t="str">
        <f>IF(ISERROR(VLOOKUP($I3097,Lookup!$H$2:$I$11,2,0)),"",VLOOKUP($I3097,Lookup!$H$2:$I$11,2,0))</f>
        <v/>
      </c>
      <c r="P3097" s="8">
        <f>COUNTIF(J$4:J3097,J3097)</f>
        <v>0</v>
      </c>
      <c r="Q3097" s="8">
        <f>COUNTIF(K$4:K3097,K3097)</f>
        <v>1</v>
      </c>
    </row>
    <row r="3098" spans="1:17" x14ac:dyDescent="0.25">
      <c r="A3098" s="35">
        <f t="shared" si="289"/>
        <v>0</v>
      </c>
      <c r="B3098" s="8">
        <f t="shared" si="290"/>
        <v>0</v>
      </c>
      <c r="C3098" s="8">
        <f t="shared" si="291"/>
        <v>0</v>
      </c>
      <c r="D3098" s="38">
        <f t="shared" si="292"/>
        <v>1</v>
      </c>
      <c r="E3098" s="39">
        <f t="shared" si="293"/>
        <v>0</v>
      </c>
      <c r="M3098" s="8" t="str">
        <f>VLOOKUP(MONTH($J3098),Lookup!$A$2:$B$13,2,0)&amp;" "&amp;YEAR($J3098)</f>
        <v>Jan 1900</v>
      </c>
      <c r="N3098" s="34" t="str">
        <f t="shared" si="288"/>
        <v>1/1/9999</v>
      </c>
      <c r="O3098" s="8" t="str">
        <f>IF(ISERROR(VLOOKUP($I3098,Lookup!$H$2:$I$11,2,0)),"",VLOOKUP($I3098,Lookup!$H$2:$I$11,2,0))</f>
        <v/>
      </c>
      <c r="P3098" s="8">
        <f>COUNTIF(J$4:J3098,J3098)</f>
        <v>0</v>
      </c>
      <c r="Q3098" s="8">
        <f>COUNTIF(K$4:K3098,K3098)</f>
        <v>1</v>
      </c>
    </row>
    <row r="3099" spans="1:17" x14ac:dyDescent="0.25">
      <c r="A3099" s="35">
        <f t="shared" si="289"/>
        <v>0</v>
      </c>
      <c r="B3099" s="8">
        <f t="shared" si="290"/>
        <v>0</v>
      </c>
      <c r="C3099" s="8">
        <f t="shared" si="291"/>
        <v>0</v>
      </c>
      <c r="D3099" s="38">
        <f t="shared" si="292"/>
        <v>1</v>
      </c>
      <c r="E3099" s="39">
        <f t="shared" si="293"/>
        <v>0</v>
      </c>
      <c r="M3099" s="8" t="str">
        <f>VLOOKUP(MONTH($J3099),Lookup!$A$2:$B$13,2,0)&amp;" "&amp;YEAR($J3099)</f>
        <v>Jan 1900</v>
      </c>
      <c r="N3099" s="34" t="str">
        <f t="shared" si="288"/>
        <v>1/1/9999</v>
      </c>
      <c r="O3099" s="8" t="str">
        <f>IF(ISERROR(VLOOKUP($I3099,Lookup!$H$2:$I$11,2,0)),"",VLOOKUP($I3099,Lookup!$H$2:$I$11,2,0))</f>
        <v/>
      </c>
      <c r="P3099" s="8">
        <f>COUNTIF(J$4:J3099,J3099)</f>
        <v>0</v>
      </c>
      <c r="Q3099" s="8">
        <f>COUNTIF(K$4:K3099,K3099)</f>
        <v>1</v>
      </c>
    </row>
    <row r="3100" spans="1:17" x14ac:dyDescent="0.25">
      <c r="A3100" s="35">
        <f t="shared" si="289"/>
        <v>0</v>
      </c>
      <c r="B3100" s="8">
        <f t="shared" si="290"/>
        <v>0</v>
      </c>
      <c r="C3100" s="8">
        <f t="shared" si="291"/>
        <v>0</v>
      </c>
      <c r="D3100" s="38">
        <f t="shared" si="292"/>
        <v>1</v>
      </c>
      <c r="E3100" s="39">
        <f t="shared" si="293"/>
        <v>0</v>
      </c>
      <c r="M3100" s="8" t="str">
        <f>VLOOKUP(MONTH($J3100),Lookup!$A$2:$B$13,2,0)&amp;" "&amp;YEAR($J3100)</f>
        <v>Jan 1900</v>
      </c>
      <c r="N3100" s="34" t="str">
        <f t="shared" si="288"/>
        <v>1/1/9999</v>
      </c>
      <c r="O3100" s="8" t="str">
        <f>IF(ISERROR(VLOOKUP($I3100,Lookup!$H$2:$I$11,2,0)),"",VLOOKUP($I3100,Lookup!$H$2:$I$11,2,0))</f>
        <v/>
      </c>
      <c r="P3100" s="8">
        <f>COUNTIF(J$4:J3100,J3100)</f>
        <v>0</v>
      </c>
      <c r="Q3100" s="8">
        <f>COUNTIF(K$4:K3100,K3100)</f>
        <v>1</v>
      </c>
    </row>
    <row r="3101" spans="1:17" x14ac:dyDescent="0.25">
      <c r="A3101" s="35">
        <f t="shared" si="289"/>
        <v>0</v>
      </c>
      <c r="B3101" s="8">
        <f t="shared" si="290"/>
        <v>0</v>
      </c>
      <c r="C3101" s="8">
        <f t="shared" si="291"/>
        <v>0</v>
      </c>
      <c r="D3101" s="38">
        <f t="shared" si="292"/>
        <v>1</v>
      </c>
      <c r="E3101" s="39">
        <f t="shared" si="293"/>
        <v>0</v>
      </c>
      <c r="M3101" s="8" t="str">
        <f>VLOOKUP(MONTH($J3101),Lookup!$A$2:$B$13,2,0)&amp;" "&amp;YEAR($J3101)</f>
        <v>Jan 1900</v>
      </c>
      <c r="N3101" s="34" t="str">
        <f t="shared" si="288"/>
        <v>1/1/9999</v>
      </c>
      <c r="O3101" s="8" t="str">
        <f>IF(ISERROR(VLOOKUP($I3101,Lookup!$H$2:$I$11,2,0)),"",VLOOKUP($I3101,Lookup!$H$2:$I$11,2,0))</f>
        <v/>
      </c>
      <c r="P3101" s="8">
        <f>COUNTIF(J$4:J3101,J3101)</f>
        <v>0</v>
      </c>
      <c r="Q3101" s="8">
        <f>COUNTIF(K$4:K3101,K3101)</f>
        <v>1</v>
      </c>
    </row>
    <row r="3102" spans="1:17" x14ac:dyDescent="0.25">
      <c r="A3102" s="35">
        <f t="shared" si="289"/>
        <v>0</v>
      </c>
      <c r="B3102" s="8">
        <f t="shared" si="290"/>
        <v>0</v>
      </c>
      <c r="C3102" s="8">
        <f t="shared" si="291"/>
        <v>0</v>
      </c>
      <c r="D3102" s="38">
        <f t="shared" si="292"/>
        <v>1</v>
      </c>
      <c r="E3102" s="39">
        <f t="shared" si="293"/>
        <v>0</v>
      </c>
      <c r="M3102" s="8" t="str">
        <f>VLOOKUP(MONTH($J3102),Lookup!$A$2:$B$13,2,0)&amp;" "&amp;YEAR($J3102)</f>
        <v>Jan 1900</v>
      </c>
      <c r="N3102" s="34" t="str">
        <f t="shared" si="288"/>
        <v>1/1/9999</v>
      </c>
      <c r="O3102" s="8" t="str">
        <f>IF(ISERROR(VLOOKUP($I3102,Lookup!$H$2:$I$11,2,0)),"",VLOOKUP($I3102,Lookup!$H$2:$I$11,2,0))</f>
        <v/>
      </c>
      <c r="P3102" s="8">
        <f>COUNTIF(J$4:J3102,J3102)</f>
        <v>0</v>
      </c>
      <c r="Q3102" s="8">
        <f>COUNTIF(K$4:K3102,K3102)</f>
        <v>1</v>
      </c>
    </row>
    <row r="3103" spans="1:17" x14ac:dyDescent="0.25">
      <c r="A3103" s="35">
        <f t="shared" si="289"/>
        <v>0</v>
      </c>
      <c r="B3103" s="8">
        <f t="shared" si="290"/>
        <v>0</v>
      </c>
      <c r="C3103" s="8">
        <f t="shared" si="291"/>
        <v>0</v>
      </c>
      <c r="D3103" s="38">
        <f t="shared" si="292"/>
        <v>1</v>
      </c>
      <c r="E3103" s="39">
        <f t="shared" si="293"/>
        <v>0</v>
      </c>
      <c r="M3103" s="8" t="str">
        <f>VLOOKUP(MONTH($J3103),Lookup!$A$2:$B$13,2,0)&amp;" "&amp;YEAR($J3103)</f>
        <v>Jan 1900</v>
      </c>
      <c r="N3103" s="34" t="str">
        <f t="shared" si="288"/>
        <v>1/1/9999</v>
      </c>
      <c r="O3103" s="8" t="str">
        <f>IF(ISERROR(VLOOKUP($I3103,Lookup!$H$2:$I$11,2,0)),"",VLOOKUP($I3103,Lookup!$H$2:$I$11,2,0))</f>
        <v/>
      </c>
      <c r="P3103" s="8">
        <f>COUNTIF(J$4:J3103,J3103)</f>
        <v>0</v>
      </c>
      <c r="Q3103" s="8">
        <f>COUNTIF(K$4:K3103,K3103)</f>
        <v>1</v>
      </c>
    </row>
    <row r="3104" spans="1:17" x14ac:dyDescent="0.25">
      <c r="A3104" s="35">
        <f t="shared" si="289"/>
        <v>0</v>
      </c>
      <c r="B3104" s="8">
        <f t="shared" si="290"/>
        <v>0</v>
      </c>
      <c r="C3104" s="8">
        <f t="shared" si="291"/>
        <v>0</v>
      </c>
      <c r="D3104" s="38">
        <f t="shared" si="292"/>
        <v>1</v>
      </c>
      <c r="E3104" s="39">
        <f t="shared" si="293"/>
        <v>0</v>
      </c>
      <c r="M3104" s="8" t="str">
        <f>VLOOKUP(MONTH($J3104),Lookup!$A$2:$B$13,2,0)&amp;" "&amp;YEAR($J3104)</f>
        <v>Jan 1900</v>
      </c>
      <c r="N3104" s="34" t="str">
        <f t="shared" si="288"/>
        <v>1/1/9999</v>
      </c>
      <c r="O3104" s="8" t="str">
        <f>IF(ISERROR(VLOOKUP($I3104,Lookup!$H$2:$I$11,2,0)),"",VLOOKUP($I3104,Lookup!$H$2:$I$11,2,0))</f>
        <v/>
      </c>
      <c r="P3104" s="8">
        <f>COUNTIF(J$4:J3104,J3104)</f>
        <v>0</v>
      </c>
      <c r="Q3104" s="8">
        <f>COUNTIF(K$4:K3104,K3104)</f>
        <v>1</v>
      </c>
    </row>
    <row r="3105" spans="1:17" x14ac:dyDescent="0.25">
      <c r="A3105" s="35">
        <f t="shared" si="289"/>
        <v>0</v>
      </c>
      <c r="B3105" s="8">
        <f t="shared" si="290"/>
        <v>0</v>
      </c>
      <c r="C3105" s="8">
        <f t="shared" si="291"/>
        <v>0</v>
      </c>
      <c r="D3105" s="38">
        <f t="shared" si="292"/>
        <v>1</v>
      </c>
      <c r="E3105" s="39">
        <f t="shared" si="293"/>
        <v>0</v>
      </c>
      <c r="M3105" s="8" t="str">
        <f>VLOOKUP(MONTH($J3105),Lookup!$A$2:$B$13,2,0)&amp;" "&amp;YEAR($J3105)</f>
        <v>Jan 1900</v>
      </c>
      <c r="N3105" s="34" t="str">
        <f t="shared" si="288"/>
        <v>1/1/9999</v>
      </c>
      <c r="O3105" s="8" t="str">
        <f>IF(ISERROR(VLOOKUP($I3105,Lookup!$H$2:$I$11,2,0)),"",VLOOKUP($I3105,Lookup!$H$2:$I$11,2,0))</f>
        <v/>
      </c>
      <c r="P3105" s="8">
        <f>COUNTIF(J$4:J3105,J3105)</f>
        <v>0</v>
      </c>
      <c r="Q3105" s="8">
        <f>COUNTIF(K$4:K3105,K3105)</f>
        <v>1</v>
      </c>
    </row>
    <row r="3106" spans="1:17" x14ac:dyDescent="0.25">
      <c r="A3106" s="35">
        <f t="shared" si="289"/>
        <v>0</v>
      </c>
      <c r="B3106" s="8">
        <f t="shared" si="290"/>
        <v>0</v>
      </c>
      <c r="C3106" s="8">
        <f t="shared" si="291"/>
        <v>0</v>
      </c>
      <c r="D3106" s="38">
        <f t="shared" si="292"/>
        <v>1</v>
      </c>
      <c r="E3106" s="39">
        <f t="shared" si="293"/>
        <v>0</v>
      </c>
      <c r="M3106" s="8" t="str">
        <f>VLOOKUP(MONTH($J3106),Lookup!$A$2:$B$13,2,0)&amp;" "&amp;YEAR($J3106)</f>
        <v>Jan 1900</v>
      </c>
      <c r="N3106" s="34" t="str">
        <f t="shared" si="288"/>
        <v>1/1/9999</v>
      </c>
      <c r="O3106" s="8" t="str">
        <f>IF(ISERROR(VLOOKUP($I3106,Lookup!$H$2:$I$11,2,0)),"",VLOOKUP($I3106,Lookup!$H$2:$I$11,2,0))</f>
        <v/>
      </c>
      <c r="P3106" s="8">
        <f>COUNTIF(J$4:J3106,J3106)</f>
        <v>0</v>
      </c>
      <c r="Q3106" s="8">
        <f>COUNTIF(K$4:K3106,K3106)</f>
        <v>1</v>
      </c>
    </row>
    <row r="3107" spans="1:17" x14ac:dyDescent="0.25">
      <c r="A3107" s="35">
        <f t="shared" si="289"/>
        <v>0</v>
      </c>
      <c r="B3107" s="8">
        <f t="shared" si="290"/>
        <v>0</v>
      </c>
      <c r="C3107" s="8">
        <f t="shared" si="291"/>
        <v>0</v>
      </c>
      <c r="D3107" s="38">
        <f t="shared" si="292"/>
        <v>1</v>
      </c>
      <c r="E3107" s="39">
        <f t="shared" si="293"/>
        <v>0</v>
      </c>
      <c r="M3107" s="8" t="str">
        <f>VLOOKUP(MONTH($J3107),Lookup!$A$2:$B$13,2,0)&amp;" "&amp;YEAR($J3107)</f>
        <v>Jan 1900</v>
      </c>
      <c r="N3107" s="34" t="str">
        <f t="shared" si="288"/>
        <v>1/1/9999</v>
      </c>
      <c r="O3107" s="8" t="str">
        <f>IF(ISERROR(VLOOKUP($I3107,Lookup!$H$2:$I$11,2,0)),"",VLOOKUP($I3107,Lookup!$H$2:$I$11,2,0))</f>
        <v/>
      </c>
      <c r="P3107" s="8">
        <f>COUNTIF(J$4:J3107,J3107)</f>
        <v>0</v>
      </c>
      <c r="Q3107" s="8">
        <f>COUNTIF(K$4:K3107,K3107)</f>
        <v>1</v>
      </c>
    </row>
    <row r="3108" spans="1:17" x14ac:dyDescent="0.25">
      <c r="A3108" s="35">
        <f t="shared" si="289"/>
        <v>0</v>
      </c>
      <c r="B3108" s="8">
        <f t="shared" si="290"/>
        <v>0</v>
      </c>
      <c r="C3108" s="8">
        <f t="shared" si="291"/>
        <v>0</v>
      </c>
      <c r="D3108" s="38">
        <f t="shared" si="292"/>
        <v>1</v>
      </c>
      <c r="E3108" s="39">
        <f t="shared" si="293"/>
        <v>0</v>
      </c>
      <c r="M3108" s="8" t="str">
        <f>VLOOKUP(MONTH($J3108),Lookup!$A$2:$B$13,2,0)&amp;" "&amp;YEAR($J3108)</f>
        <v>Jan 1900</v>
      </c>
      <c r="N3108" s="34" t="str">
        <f t="shared" si="288"/>
        <v>1/1/9999</v>
      </c>
      <c r="O3108" s="8" t="str">
        <f>IF(ISERROR(VLOOKUP($I3108,Lookup!$H$2:$I$11,2,0)),"",VLOOKUP($I3108,Lookup!$H$2:$I$11,2,0))</f>
        <v/>
      </c>
      <c r="P3108" s="8">
        <f>COUNTIF(J$4:J3108,J3108)</f>
        <v>0</v>
      </c>
      <c r="Q3108" s="8">
        <f>COUNTIF(K$4:K3108,K3108)</f>
        <v>1</v>
      </c>
    </row>
    <row r="3109" spans="1:17" x14ac:dyDescent="0.25">
      <c r="A3109" s="35">
        <f t="shared" si="289"/>
        <v>0</v>
      </c>
      <c r="B3109" s="8">
        <f t="shared" si="290"/>
        <v>0</v>
      </c>
      <c r="C3109" s="8">
        <f t="shared" si="291"/>
        <v>0</v>
      </c>
      <c r="D3109" s="38">
        <f t="shared" si="292"/>
        <v>1</v>
      </c>
      <c r="E3109" s="39">
        <f t="shared" si="293"/>
        <v>0</v>
      </c>
      <c r="M3109" s="8" t="str">
        <f>VLOOKUP(MONTH($J3109),Lookup!$A$2:$B$13,2,0)&amp;" "&amp;YEAR($J3109)</f>
        <v>Jan 1900</v>
      </c>
      <c r="N3109" s="34" t="str">
        <f t="shared" si="288"/>
        <v>1/1/9999</v>
      </c>
      <c r="O3109" s="8" t="str">
        <f>IF(ISERROR(VLOOKUP($I3109,Lookup!$H$2:$I$11,2,0)),"",VLOOKUP($I3109,Lookup!$H$2:$I$11,2,0))</f>
        <v/>
      </c>
      <c r="P3109" s="8">
        <f>COUNTIF(J$4:J3109,J3109)</f>
        <v>0</v>
      </c>
      <c r="Q3109" s="8">
        <f>COUNTIF(K$4:K3109,K3109)</f>
        <v>1</v>
      </c>
    </row>
    <row r="3110" spans="1:17" x14ac:dyDescent="0.25">
      <c r="A3110" s="35">
        <f t="shared" si="289"/>
        <v>0</v>
      </c>
      <c r="B3110" s="8">
        <f t="shared" si="290"/>
        <v>0</v>
      </c>
      <c r="C3110" s="8">
        <f t="shared" si="291"/>
        <v>0</v>
      </c>
      <c r="D3110" s="38">
        <f t="shared" si="292"/>
        <v>1</v>
      </c>
      <c r="E3110" s="39">
        <f t="shared" si="293"/>
        <v>0</v>
      </c>
      <c r="M3110" s="8" t="str">
        <f>VLOOKUP(MONTH($J3110),Lookup!$A$2:$B$13,2,0)&amp;" "&amp;YEAR($J3110)</f>
        <v>Jan 1900</v>
      </c>
      <c r="N3110" s="34" t="str">
        <f t="shared" si="288"/>
        <v>1/1/9999</v>
      </c>
      <c r="O3110" s="8" t="str">
        <f>IF(ISERROR(VLOOKUP($I3110,Lookup!$H$2:$I$11,2,0)),"",VLOOKUP($I3110,Lookup!$H$2:$I$11,2,0))</f>
        <v/>
      </c>
      <c r="P3110" s="8">
        <f>COUNTIF(J$4:J3110,J3110)</f>
        <v>0</v>
      </c>
      <c r="Q3110" s="8">
        <f>COUNTIF(K$4:K3110,K3110)</f>
        <v>1</v>
      </c>
    </row>
    <row r="3111" spans="1:17" x14ac:dyDescent="0.25">
      <c r="A3111" s="35">
        <f t="shared" si="289"/>
        <v>0</v>
      </c>
      <c r="B3111" s="8">
        <f t="shared" si="290"/>
        <v>0</v>
      </c>
      <c r="C3111" s="8">
        <f t="shared" si="291"/>
        <v>0</v>
      </c>
      <c r="D3111" s="38">
        <f t="shared" si="292"/>
        <v>1</v>
      </c>
      <c r="E3111" s="39">
        <f t="shared" si="293"/>
        <v>0</v>
      </c>
      <c r="M3111" s="8" t="str">
        <f>VLOOKUP(MONTH($J3111),Lookup!$A$2:$B$13,2,0)&amp;" "&amp;YEAR($J3111)</f>
        <v>Jan 1900</v>
      </c>
      <c r="N3111" s="34" t="str">
        <f t="shared" si="288"/>
        <v>1/1/9999</v>
      </c>
      <c r="O3111" s="8" t="str">
        <f>IF(ISERROR(VLOOKUP($I3111,Lookup!$H$2:$I$11,2,0)),"",VLOOKUP($I3111,Lookup!$H$2:$I$11,2,0))</f>
        <v/>
      </c>
      <c r="P3111" s="8">
        <f>COUNTIF(J$4:J3111,J3111)</f>
        <v>0</v>
      </c>
      <c r="Q3111" s="8">
        <f>COUNTIF(K$4:K3111,K3111)</f>
        <v>1</v>
      </c>
    </row>
    <row r="3112" spans="1:17" x14ac:dyDescent="0.25">
      <c r="A3112" s="35">
        <f t="shared" si="289"/>
        <v>0</v>
      </c>
      <c r="B3112" s="8">
        <f t="shared" si="290"/>
        <v>0</v>
      </c>
      <c r="C3112" s="8">
        <f t="shared" si="291"/>
        <v>0</v>
      </c>
      <c r="D3112" s="38">
        <f t="shared" si="292"/>
        <v>1</v>
      </c>
      <c r="E3112" s="39">
        <f t="shared" si="293"/>
        <v>0</v>
      </c>
      <c r="M3112" s="8" t="str">
        <f>VLOOKUP(MONTH($J3112),Lookup!$A$2:$B$13,2,0)&amp;" "&amp;YEAR($J3112)</f>
        <v>Jan 1900</v>
      </c>
      <c r="N3112" s="34" t="str">
        <f t="shared" si="288"/>
        <v>1/1/9999</v>
      </c>
      <c r="O3112" s="8" t="str">
        <f>IF(ISERROR(VLOOKUP($I3112,Lookup!$H$2:$I$11,2,0)),"",VLOOKUP($I3112,Lookup!$H$2:$I$11,2,0))</f>
        <v/>
      </c>
      <c r="P3112" s="8">
        <f>COUNTIF(J$4:J3112,J3112)</f>
        <v>0</v>
      </c>
      <c r="Q3112" s="8">
        <f>COUNTIF(K$4:K3112,K3112)</f>
        <v>1</v>
      </c>
    </row>
    <row r="3113" spans="1:17" x14ac:dyDescent="0.25">
      <c r="A3113" s="35">
        <f t="shared" si="289"/>
        <v>0</v>
      </c>
      <c r="B3113" s="8">
        <f t="shared" si="290"/>
        <v>0</v>
      </c>
      <c r="C3113" s="8">
        <f t="shared" si="291"/>
        <v>0</v>
      </c>
      <c r="D3113" s="38">
        <f t="shared" si="292"/>
        <v>1</v>
      </c>
      <c r="E3113" s="39">
        <f t="shared" si="293"/>
        <v>0</v>
      </c>
      <c r="M3113" s="8" t="str">
        <f>VLOOKUP(MONTH($J3113),Lookup!$A$2:$B$13,2,0)&amp;" "&amp;YEAR($J3113)</f>
        <v>Jan 1900</v>
      </c>
      <c r="N3113" s="34" t="str">
        <f t="shared" si="288"/>
        <v>1/1/9999</v>
      </c>
      <c r="O3113" s="8" t="str">
        <f>IF(ISERROR(VLOOKUP($I3113,Lookup!$H$2:$I$11,2,0)),"",VLOOKUP($I3113,Lookup!$H$2:$I$11,2,0))</f>
        <v/>
      </c>
      <c r="P3113" s="8">
        <f>COUNTIF(J$4:J3113,J3113)</f>
        <v>0</v>
      </c>
      <c r="Q3113" s="8">
        <f>COUNTIF(K$4:K3113,K3113)</f>
        <v>1</v>
      </c>
    </row>
    <row r="3114" spans="1:17" x14ac:dyDescent="0.25">
      <c r="A3114" s="35">
        <f t="shared" si="289"/>
        <v>0</v>
      </c>
      <c r="B3114" s="8">
        <f t="shared" si="290"/>
        <v>0</v>
      </c>
      <c r="C3114" s="8">
        <f t="shared" si="291"/>
        <v>0</v>
      </c>
      <c r="D3114" s="38">
        <f t="shared" si="292"/>
        <v>1</v>
      </c>
      <c r="E3114" s="39">
        <f t="shared" si="293"/>
        <v>0</v>
      </c>
      <c r="M3114" s="8" t="str">
        <f>VLOOKUP(MONTH($J3114),Lookup!$A$2:$B$13,2,0)&amp;" "&amp;YEAR($J3114)</f>
        <v>Jan 1900</v>
      </c>
      <c r="N3114" s="34" t="str">
        <f t="shared" si="288"/>
        <v>1/1/9999</v>
      </c>
      <c r="O3114" s="8" t="str">
        <f>IF(ISERROR(VLOOKUP($I3114,Lookup!$H$2:$I$11,2,0)),"",VLOOKUP($I3114,Lookup!$H$2:$I$11,2,0))</f>
        <v/>
      </c>
      <c r="P3114" s="8">
        <f>COUNTIF(J$4:J3114,J3114)</f>
        <v>0</v>
      </c>
      <c r="Q3114" s="8">
        <f>COUNTIF(K$4:K3114,K3114)</f>
        <v>1</v>
      </c>
    </row>
    <row r="3115" spans="1:17" x14ac:dyDescent="0.25">
      <c r="A3115" s="35">
        <f t="shared" si="289"/>
        <v>0</v>
      </c>
      <c r="B3115" s="8">
        <f t="shared" si="290"/>
        <v>0</v>
      </c>
      <c r="C3115" s="8">
        <f t="shared" si="291"/>
        <v>0</v>
      </c>
      <c r="D3115" s="38">
        <f t="shared" si="292"/>
        <v>1</v>
      </c>
      <c r="E3115" s="39">
        <f t="shared" si="293"/>
        <v>0</v>
      </c>
      <c r="M3115" s="8" t="str">
        <f>VLOOKUP(MONTH($J3115),Lookup!$A$2:$B$13,2,0)&amp;" "&amp;YEAR($J3115)</f>
        <v>Jan 1900</v>
      </c>
      <c r="N3115" s="34" t="str">
        <f t="shared" si="288"/>
        <v>1/1/9999</v>
      </c>
      <c r="O3115" s="8" t="str">
        <f>IF(ISERROR(VLOOKUP($I3115,Lookup!$H$2:$I$11,2,0)),"",VLOOKUP($I3115,Lookup!$H$2:$I$11,2,0))</f>
        <v/>
      </c>
      <c r="P3115" s="8">
        <f>COUNTIF(J$4:J3115,J3115)</f>
        <v>0</v>
      </c>
      <c r="Q3115" s="8">
        <f>COUNTIF(K$4:K3115,K3115)</f>
        <v>1</v>
      </c>
    </row>
    <row r="3116" spans="1:17" x14ac:dyDescent="0.25">
      <c r="A3116" s="35">
        <f t="shared" si="289"/>
        <v>0</v>
      </c>
      <c r="B3116" s="8">
        <f t="shared" si="290"/>
        <v>0</v>
      </c>
      <c r="C3116" s="8">
        <f t="shared" si="291"/>
        <v>0</v>
      </c>
      <c r="D3116" s="38">
        <f t="shared" si="292"/>
        <v>1</v>
      </c>
      <c r="E3116" s="39">
        <f t="shared" si="293"/>
        <v>0</v>
      </c>
      <c r="M3116" s="8" t="str">
        <f>VLOOKUP(MONTH($J3116),Lookup!$A$2:$B$13,2,0)&amp;" "&amp;YEAR($J3116)</f>
        <v>Jan 1900</v>
      </c>
      <c r="N3116" s="34" t="str">
        <f t="shared" si="288"/>
        <v>1/1/9999</v>
      </c>
      <c r="O3116" s="8" t="str">
        <f>IF(ISERROR(VLOOKUP($I3116,Lookup!$H$2:$I$11,2,0)),"",VLOOKUP($I3116,Lookup!$H$2:$I$11,2,0))</f>
        <v/>
      </c>
      <c r="P3116" s="8">
        <f>COUNTIF(J$4:J3116,J3116)</f>
        <v>0</v>
      </c>
      <c r="Q3116" s="8">
        <f>COUNTIF(K$4:K3116,K3116)</f>
        <v>1</v>
      </c>
    </row>
    <row r="3117" spans="1:17" x14ac:dyDescent="0.25">
      <c r="A3117" s="35">
        <f t="shared" si="289"/>
        <v>0</v>
      </c>
      <c r="B3117" s="8">
        <f t="shared" si="290"/>
        <v>0</v>
      </c>
      <c r="C3117" s="8">
        <f t="shared" si="291"/>
        <v>0</v>
      </c>
      <c r="D3117" s="38">
        <f t="shared" si="292"/>
        <v>1</v>
      </c>
      <c r="E3117" s="39">
        <f t="shared" si="293"/>
        <v>0</v>
      </c>
      <c r="M3117" s="8" t="str">
        <f>VLOOKUP(MONTH($J3117),Lookup!$A$2:$B$13,2,0)&amp;" "&amp;YEAR($J3117)</f>
        <v>Jan 1900</v>
      </c>
      <c r="N3117" s="34" t="str">
        <f t="shared" si="288"/>
        <v>1/1/9999</v>
      </c>
      <c r="O3117" s="8" t="str">
        <f>IF(ISERROR(VLOOKUP($I3117,Lookup!$H$2:$I$11,2,0)),"",VLOOKUP($I3117,Lookup!$H$2:$I$11,2,0))</f>
        <v/>
      </c>
      <c r="P3117" s="8">
        <f>COUNTIF(J$4:J3117,J3117)</f>
        <v>0</v>
      </c>
      <c r="Q3117" s="8">
        <f>COUNTIF(K$4:K3117,K3117)</f>
        <v>1</v>
      </c>
    </row>
    <row r="3118" spans="1:17" x14ac:dyDescent="0.25">
      <c r="A3118" s="35">
        <f t="shared" si="289"/>
        <v>0</v>
      </c>
      <c r="B3118" s="8">
        <f t="shared" si="290"/>
        <v>0</v>
      </c>
      <c r="C3118" s="8">
        <f t="shared" si="291"/>
        <v>0</v>
      </c>
      <c r="D3118" s="38">
        <f t="shared" si="292"/>
        <v>1</v>
      </c>
      <c r="E3118" s="39">
        <f t="shared" si="293"/>
        <v>0</v>
      </c>
      <c r="M3118" s="8" t="str">
        <f>VLOOKUP(MONTH($J3118),Lookup!$A$2:$B$13,2,0)&amp;" "&amp;YEAR($J3118)</f>
        <v>Jan 1900</v>
      </c>
      <c r="N3118" s="34" t="str">
        <f t="shared" si="288"/>
        <v>1/1/9999</v>
      </c>
      <c r="O3118" s="8" t="str">
        <f>IF(ISERROR(VLOOKUP($I3118,Lookup!$H$2:$I$11,2,0)),"",VLOOKUP($I3118,Lookup!$H$2:$I$11,2,0))</f>
        <v/>
      </c>
      <c r="P3118" s="8">
        <f>COUNTIF(J$4:J3118,J3118)</f>
        <v>0</v>
      </c>
      <c r="Q3118" s="8">
        <f>COUNTIF(K$4:K3118,K3118)</f>
        <v>1</v>
      </c>
    </row>
    <row r="3119" spans="1:17" x14ac:dyDescent="0.25">
      <c r="A3119" s="35">
        <f t="shared" si="289"/>
        <v>0</v>
      </c>
      <c r="B3119" s="8">
        <f t="shared" si="290"/>
        <v>0</v>
      </c>
      <c r="C3119" s="8">
        <f t="shared" si="291"/>
        <v>0</v>
      </c>
      <c r="D3119" s="38">
        <f t="shared" si="292"/>
        <v>1</v>
      </c>
      <c r="E3119" s="39">
        <f t="shared" si="293"/>
        <v>0</v>
      </c>
      <c r="M3119" s="8" t="str">
        <f>VLOOKUP(MONTH($J3119),Lookup!$A$2:$B$13,2,0)&amp;" "&amp;YEAR($J3119)</f>
        <v>Jan 1900</v>
      </c>
      <c r="N3119" s="34" t="str">
        <f t="shared" si="288"/>
        <v>1/1/9999</v>
      </c>
      <c r="O3119" s="8" t="str">
        <f>IF(ISERROR(VLOOKUP($I3119,Lookup!$H$2:$I$11,2,0)),"",VLOOKUP($I3119,Lookup!$H$2:$I$11,2,0))</f>
        <v/>
      </c>
      <c r="P3119" s="8">
        <f>COUNTIF(J$4:J3119,J3119)</f>
        <v>0</v>
      </c>
      <c r="Q3119" s="8">
        <f>COUNTIF(K$4:K3119,K3119)</f>
        <v>1</v>
      </c>
    </row>
    <row r="3120" spans="1:17" x14ac:dyDescent="0.25">
      <c r="A3120" s="35">
        <f t="shared" si="289"/>
        <v>0</v>
      </c>
      <c r="B3120" s="8">
        <f t="shared" si="290"/>
        <v>0</v>
      </c>
      <c r="C3120" s="8">
        <f t="shared" si="291"/>
        <v>0</v>
      </c>
      <c r="D3120" s="38">
        <f t="shared" si="292"/>
        <v>1</v>
      </c>
      <c r="E3120" s="39">
        <f t="shared" si="293"/>
        <v>0</v>
      </c>
      <c r="M3120" s="8" t="str">
        <f>VLOOKUP(MONTH($J3120),Lookup!$A$2:$B$13,2,0)&amp;" "&amp;YEAR($J3120)</f>
        <v>Jan 1900</v>
      </c>
      <c r="N3120" s="34" t="str">
        <f t="shared" si="288"/>
        <v>1/1/9999</v>
      </c>
      <c r="O3120" s="8" t="str">
        <f>IF(ISERROR(VLOOKUP($I3120,Lookup!$H$2:$I$11,2,0)),"",VLOOKUP($I3120,Lookup!$H$2:$I$11,2,0))</f>
        <v/>
      </c>
      <c r="P3120" s="8">
        <f>COUNTIF(J$4:J3120,J3120)</f>
        <v>0</v>
      </c>
      <c r="Q3120" s="8">
        <f>COUNTIF(K$4:K3120,K3120)</f>
        <v>1</v>
      </c>
    </row>
    <row r="3121" spans="1:17" x14ac:dyDescent="0.25">
      <c r="A3121" s="35">
        <f t="shared" si="289"/>
        <v>0</v>
      </c>
      <c r="B3121" s="8">
        <f t="shared" si="290"/>
        <v>0</v>
      </c>
      <c r="C3121" s="8">
        <f t="shared" si="291"/>
        <v>0</v>
      </c>
      <c r="D3121" s="38">
        <f t="shared" si="292"/>
        <v>1</v>
      </c>
      <c r="E3121" s="39">
        <f t="shared" si="293"/>
        <v>0</v>
      </c>
      <c r="M3121" s="8" t="str">
        <f>VLOOKUP(MONTH($J3121),Lookup!$A$2:$B$13,2,0)&amp;" "&amp;YEAR($J3121)</f>
        <v>Jan 1900</v>
      </c>
      <c r="N3121" s="34" t="str">
        <f t="shared" si="288"/>
        <v>1/1/9999</v>
      </c>
      <c r="O3121" s="8" t="str">
        <f>IF(ISERROR(VLOOKUP($I3121,Lookup!$H$2:$I$11,2,0)),"",VLOOKUP($I3121,Lookup!$H$2:$I$11,2,0))</f>
        <v/>
      </c>
      <c r="P3121" s="8">
        <f>COUNTIF(J$4:J3121,J3121)</f>
        <v>0</v>
      </c>
      <c r="Q3121" s="8">
        <f>COUNTIF(K$4:K3121,K3121)</f>
        <v>1</v>
      </c>
    </row>
    <row r="3122" spans="1:17" x14ac:dyDescent="0.25">
      <c r="A3122" s="35">
        <f t="shared" si="289"/>
        <v>0</v>
      </c>
      <c r="B3122" s="8">
        <f t="shared" si="290"/>
        <v>0</v>
      </c>
      <c r="C3122" s="8">
        <f t="shared" si="291"/>
        <v>0</v>
      </c>
      <c r="D3122" s="38">
        <f t="shared" si="292"/>
        <v>1</v>
      </c>
      <c r="E3122" s="39">
        <f t="shared" si="293"/>
        <v>0</v>
      </c>
      <c r="M3122" s="8" t="str">
        <f>VLOOKUP(MONTH($J3122),Lookup!$A$2:$B$13,2,0)&amp;" "&amp;YEAR($J3122)</f>
        <v>Jan 1900</v>
      </c>
      <c r="N3122" s="34" t="str">
        <f t="shared" si="288"/>
        <v>1/1/9999</v>
      </c>
      <c r="O3122" s="8" t="str">
        <f>IF(ISERROR(VLOOKUP($I3122,Lookup!$H$2:$I$11,2,0)),"",VLOOKUP($I3122,Lookup!$H$2:$I$11,2,0))</f>
        <v/>
      </c>
      <c r="P3122" s="8">
        <f>COUNTIF(J$4:J3122,J3122)</f>
        <v>0</v>
      </c>
      <c r="Q3122" s="8">
        <f>COUNTIF(K$4:K3122,K3122)</f>
        <v>1</v>
      </c>
    </row>
    <row r="3123" spans="1:17" x14ac:dyDescent="0.25">
      <c r="A3123" s="35">
        <f t="shared" si="289"/>
        <v>0</v>
      </c>
      <c r="B3123" s="8">
        <f t="shared" si="290"/>
        <v>0</v>
      </c>
      <c r="C3123" s="8">
        <f t="shared" si="291"/>
        <v>0</v>
      </c>
      <c r="D3123" s="38">
        <f t="shared" si="292"/>
        <v>1</v>
      </c>
      <c r="E3123" s="39">
        <f t="shared" si="293"/>
        <v>0</v>
      </c>
      <c r="M3123" s="8" t="str">
        <f>VLOOKUP(MONTH($J3123),Lookup!$A$2:$B$13,2,0)&amp;" "&amp;YEAR($J3123)</f>
        <v>Jan 1900</v>
      </c>
      <c r="N3123" s="34" t="str">
        <f t="shared" si="288"/>
        <v>1/1/9999</v>
      </c>
      <c r="O3123" s="8" t="str">
        <f>IF(ISERROR(VLOOKUP($I3123,Lookup!$H$2:$I$11,2,0)),"",VLOOKUP($I3123,Lookup!$H$2:$I$11,2,0))</f>
        <v/>
      </c>
      <c r="P3123" s="8">
        <f>COUNTIF(J$4:J3123,J3123)</f>
        <v>0</v>
      </c>
      <c r="Q3123" s="8">
        <f>COUNTIF(K$4:K3123,K3123)</f>
        <v>1</v>
      </c>
    </row>
    <row r="3124" spans="1:17" x14ac:dyDescent="0.25">
      <c r="A3124" s="35">
        <f t="shared" si="289"/>
        <v>0</v>
      </c>
      <c r="B3124" s="8">
        <f t="shared" si="290"/>
        <v>0</v>
      </c>
      <c r="C3124" s="8">
        <f t="shared" si="291"/>
        <v>0</v>
      </c>
      <c r="D3124" s="38">
        <f t="shared" si="292"/>
        <v>1</v>
      </c>
      <c r="E3124" s="39">
        <f t="shared" si="293"/>
        <v>0</v>
      </c>
      <c r="M3124" s="8" t="str">
        <f>VLOOKUP(MONTH($J3124),Lookup!$A$2:$B$13,2,0)&amp;" "&amp;YEAR($J3124)</f>
        <v>Jan 1900</v>
      </c>
      <c r="N3124" s="34" t="str">
        <f t="shared" si="288"/>
        <v>1/1/9999</v>
      </c>
      <c r="O3124" s="8" t="str">
        <f>IF(ISERROR(VLOOKUP($I3124,Lookup!$H$2:$I$11,2,0)),"",VLOOKUP($I3124,Lookup!$H$2:$I$11,2,0))</f>
        <v/>
      </c>
      <c r="P3124" s="8">
        <f>COUNTIF(J$4:J3124,J3124)</f>
        <v>0</v>
      </c>
      <c r="Q3124" s="8">
        <f>COUNTIF(K$4:K3124,K3124)</f>
        <v>1</v>
      </c>
    </row>
    <row r="3125" spans="1:17" x14ac:dyDescent="0.25">
      <c r="A3125" s="35">
        <f t="shared" si="289"/>
        <v>0</v>
      </c>
      <c r="B3125" s="8">
        <f t="shared" si="290"/>
        <v>0</v>
      </c>
      <c r="C3125" s="8">
        <f t="shared" si="291"/>
        <v>0</v>
      </c>
      <c r="D3125" s="38">
        <f t="shared" si="292"/>
        <v>1</v>
      </c>
      <c r="E3125" s="39">
        <f t="shared" si="293"/>
        <v>0</v>
      </c>
      <c r="M3125" s="8" t="str">
        <f>VLOOKUP(MONTH($J3125),Lookup!$A$2:$B$13,2,0)&amp;" "&amp;YEAR($J3125)</f>
        <v>Jan 1900</v>
      </c>
      <c r="N3125" s="34" t="str">
        <f t="shared" si="288"/>
        <v>1/1/9999</v>
      </c>
      <c r="O3125" s="8" t="str">
        <f>IF(ISERROR(VLOOKUP($I3125,Lookup!$H$2:$I$11,2,0)),"",VLOOKUP($I3125,Lookup!$H$2:$I$11,2,0))</f>
        <v/>
      </c>
      <c r="P3125" s="8">
        <f>COUNTIF(J$4:J3125,J3125)</f>
        <v>0</v>
      </c>
      <c r="Q3125" s="8">
        <f>COUNTIF(K$4:K3125,K3125)</f>
        <v>1</v>
      </c>
    </row>
    <row r="3126" spans="1:17" x14ac:dyDescent="0.25">
      <c r="A3126" s="35">
        <f t="shared" si="289"/>
        <v>0</v>
      </c>
      <c r="B3126" s="8">
        <f t="shared" si="290"/>
        <v>0</v>
      </c>
      <c r="C3126" s="8">
        <f t="shared" si="291"/>
        <v>0</v>
      </c>
      <c r="D3126" s="38">
        <f t="shared" si="292"/>
        <v>1</v>
      </c>
      <c r="E3126" s="39">
        <f t="shared" si="293"/>
        <v>0</v>
      </c>
      <c r="M3126" s="8" t="str">
        <f>VLOOKUP(MONTH($J3126),Lookup!$A$2:$B$13,2,0)&amp;" "&amp;YEAR($J3126)</f>
        <v>Jan 1900</v>
      </c>
      <c r="N3126" s="34" t="str">
        <f t="shared" si="288"/>
        <v>1/1/9999</v>
      </c>
      <c r="O3126" s="8" t="str">
        <f>IF(ISERROR(VLOOKUP($I3126,Lookup!$H$2:$I$11,2,0)),"",VLOOKUP($I3126,Lookup!$H$2:$I$11,2,0))</f>
        <v/>
      </c>
      <c r="P3126" s="8">
        <f>COUNTIF(J$4:J3126,J3126)</f>
        <v>0</v>
      </c>
      <c r="Q3126" s="8">
        <f>COUNTIF(K$4:K3126,K3126)</f>
        <v>1</v>
      </c>
    </row>
    <row r="3127" spans="1:17" x14ac:dyDescent="0.25">
      <c r="A3127" s="35">
        <f t="shared" si="289"/>
        <v>0</v>
      </c>
      <c r="B3127" s="8">
        <f t="shared" si="290"/>
        <v>0</v>
      </c>
      <c r="C3127" s="8">
        <f t="shared" si="291"/>
        <v>0</v>
      </c>
      <c r="D3127" s="38">
        <f t="shared" si="292"/>
        <v>1</v>
      </c>
      <c r="E3127" s="39">
        <f t="shared" si="293"/>
        <v>0</v>
      </c>
      <c r="M3127" s="8" t="str">
        <f>VLOOKUP(MONTH($J3127),Lookup!$A$2:$B$13,2,0)&amp;" "&amp;YEAR($J3127)</f>
        <v>Jan 1900</v>
      </c>
      <c r="N3127" s="34" t="str">
        <f t="shared" si="288"/>
        <v>1/1/9999</v>
      </c>
      <c r="O3127" s="8" t="str">
        <f>IF(ISERROR(VLOOKUP($I3127,Lookup!$H$2:$I$11,2,0)),"",VLOOKUP($I3127,Lookup!$H$2:$I$11,2,0))</f>
        <v/>
      </c>
      <c r="P3127" s="8">
        <f>COUNTIF(J$4:J3127,J3127)</f>
        <v>0</v>
      </c>
      <c r="Q3127" s="8">
        <f>COUNTIF(K$4:K3127,K3127)</f>
        <v>1</v>
      </c>
    </row>
    <row r="3128" spans="1:17" x14ac:dyDescent="0.25">
      <c r="A3128" s="35">
        <f t="shared" si="289"/>
        <v>0</v>
      </c>
      <c r="B3128" s="8">
        <f t="shared" si="290"/>
        <v>0</v>
      </c>
      <c r="C3128" s="8">
        <f t="shared" si="291"/>
        <v>0</v>
      </c>
      <c r="D3128" s="38">
        <f t="shared" si="292"/>
        <v>1</v>
      </c>
      <c r="E3128" s="39">
        <f t="shared" si="293"/>
        <v>0</v>
      </c>
      <c r="M3128" s="8" t="str">
        <f>VLOOKUP(MONTH($J3128),Lookup!$A$2:$B$13,2,0)&amp;" "&amp;YEAR($J3128)</f>
        <v>Jan 1900</v>
      </c>
      <c r="N3128" s="34" t="str">
        <f t="shared" si="288"/>
        <v>1/1/9999</v>
      </c>
      <c r="O3128" s="8" t="str">
        <f>IF(ISERROR(VLOOKUP($I3128,Lookup!$H$2:$I$11,2,0)),"",VLOOKUP($I3128,Lookup!$H$2:$I$11,2,0))</f>
        <v/>
      </c>
      <c r="P3128" s="8">
        <f>COUNTIF(J$4:J3128,J3128)</f>
        <v>0</v>
      </c>
      <c r="Q3128" s="8">
        <f>COUNTIF(K$4:K3128,K3128)</f>
        <v>1</v>
      </c>
    </row>
    <row r="3129" spans="1:17" x14ac:dyDescent="0.25">
      <c r="A3129" s="35">
        <f t="shared" si="289"/>
        <v>0</v>
      </c>
      <c r="B3129" s="8">
        <f t="shared" si="290"/>
        <v>0</v>
      </c>
      <c r="C3129" s="8">
        <f t="shared" si="291"/>
        <v>0</v>
      </c>
      <c r="D3129" s="38">
        <f t="shared" si="292"/>
        <v>1</v>
      </c>
      <c r="E3129" s="39">
        <f t="shared" si="293"/>
        <v>0</v>
      </c>
      <c r="M3129" s="8" t="str">
        <f>VLOOKUP(MONTH($J3129),Lookup!$A$2:$B$13,2,0)&amp;" "&amp;YEAR($J3129)</f>
        <v>Jan 1900</v>
      </c>
      <c r="N3129" s="34" t="str">
        <f t="shared" si="288"/>
        <v>1/1/9999</v>
      </c>
      <c r="O3129" s="8" t="str">
        <f>IF(ISERROR(VLOOKUP($I3129,Lookup!$H$2:$I$11,2,0)),"",VLOOKUP($I3129,Lookup!$H$2:$I$11,2,0))</f>
        <v/>
      </c>
      <c r="P3129" s="8">
        <f>COUNTIF(J$4:J3129,J3129)</f>
        <v>0</v>
      </c>
      <c r="Q3129" s="8">
        <f>COUNTIF(K$4:K3129,K3129)</f>
        <v>1</v>
      </c>
    </row>
    <row r="3130" spans="1:17" x14ac:dyDescent="0.25">
      <c r="A3130" s="35">
        <f t="shared" si="289"/>
        <v>0</v>
      </c>
      <c r="B3130" s="8">
        <f t="shared" si="290"/>
        <v>0</v>
      </c>
      <c r="C3130" s="8">
        <f t="shared" si="291"/>
        <v>0</v>
      </c>
      <c r="D3130" s="38">
        <f t="shared" si="292"/>
        <v>1</v>
      </c>
      <c r="E3130" s="39">
        <f t="shared" si="293"/>
        <v>0</v>
      </c>
      <c r="M3130" s="8" t="str">
        <f>VLOOKUP(MONTH($J3130),Lookup!$A$2:$B$13,2,0)&amp;" "&amp;YEAR($J3130)</f>
        <v>Jan 1900</v>
      </c>
      <c r="N3130" s="34" t="str">
        <f t="shared" si="288"/>
        <v>1/1/9999</v>
      </c>
      <c r="O3130" s="8" t="str">
        <f>IF(ISERROR(VLOOKUP($I3130,Lookup!$H$2:$I$11,2,0)),"",VLOOKUP($I3130,Lookup!$H$2:$I$11,2,0))</f>
        <v/>
      </c>
      <c r="P3130" s="8">
        <f>COUNTIF(J$4:J3130,J3130)</f>
        <v>0</v>
      </c>
      <c r="Q3130" s="8">
        <f>COUNTIF(K$4:K3130,K3130)</f>
        <v>1</v>
      </c>
    </row>
    <row r="3131" spans="1:17" x14ac:dyDescent="0.25">
      <c r="A3131" s="35">
        <f t="shared" si="289"/>
        <v>0</v>
      </c>
      <c r="B3131" s="8">
        <f t="shared" si="290"/>
        <v>0</v>
      </c>
      <c r="C3131" s="8">
        <f t="shared" si="291"/>
        <v>0</v>
      </c>
      <c r="D3131" s="38">
        <f t="shared" si="292"/>
        <v>1</v>
      </c>
      <c r="E3131" s="39">
        <f t="shared" si="293"/>
        <v>0</v>
      </c>
      <c r="M3131" s="8" t="str">
        <f>VLOOKUP(MONTH($J3131),Lookup!$A$2:$B$13,2,0)&amp;" "&amp;YEAR($J3131)</f>
        <v>Jan 1900</v>
      </c>
      <c r="N3131" s="34" t="str">
        <f t="shared" si="288"/>
        <v>1/1/9999</v>
      </c>
      <c r="O3131" s="8" t="str">
        <f>IF(ISERROR(VLOOKUP($I3131,Lookup!$H$2:$I$11,2,0)),"",VLOOKUP($I3131,Lookup!$H$2:$I$11,2,0))</f>
        <v/>
      </c>
      <c r="P3131" s="8">
        <f>COUNTIF(J$4:J3131,J3131)</f>
        <v>0</v>
      </c>
      <c r="Q3131" s="8">
        <f>COUNTIF(K$4:K3131,K3131)</f>
        <v>1</v>
      </c>
    </row>
    <row r="3132" spans="1:17" x14ac:dyDescent="0.25">
      <c r="A3132" s="35">
        <f t="shared" si="289"/>
        <v>0</v>
      </c>
      <c r="B3132" s="8">
        <f t="shared" si="290"/>
        <v>0</v>
      </c>
      <c r="C3132" s="8">
        <f t="shared" si="291"/>
        <v>0</v>
      </c>
      <c r="D3132" s="38">
        <f t="shared" si="292"/>
        <v>1</v>
      </c>
      <c r="E3132" s="39">
        <f t="shared" si="293"/>
        <v>0</v>
      </c>
      <c r="M3132" s="8" t="str">
        <f>VLOOKUP(MONTH($J3132),Lookup!$A$2:$B$13,2,0)&amp;" "&amp;YEAR($J3132)</f>
        <v>Jan 1900</v>
      </c>
      <c r="N3132" s="34" t="str">
        <f t="shared" si="288"/>
        <v>1/1/9999</v>
      </c>
      <c r="O3132" s="8" t="str">
        <f>IF(ISERROR(VLOOKUP($I3132,Lookup!$H$2:$I$11,2,0)),"",VLOOKUP($I3132,Lookup!$H$2:$I$11,2,0))</f>
        <v/>
      </c>
      <c r="P3132" s="8">
        <f>COUNTIF(J$4:J3132,J3132)</f>
        <v>0</v>
      </c>
      <c r="Q3132" s="8">
        <f>COUNTIF(K$4:K3132,K3132)</f>
        <v>1</v>
      </c>
    </row>
    <row r="3133" spans="1:17" x14ac:dyDescent="0.25">
      <c r="A3133" s="35">
        <f t="shared" si="289"/>
        <v>0</v>
      </c>
      <c r="B3133" s="8">
        <f t="shared" si="290"/>
        <v>0</v>
      </c>
      <c r="C3133" s="8">
        <f t="shared" si="291"/>
        <v>0</v>
      </c>
      <c r="D3133" s="38">
        <f t="shared" si="292"/>
        <v>1</v>
      </c>
      <c r="E3133" s="39">
        <f t="shared" si="293"/>
        <v>0</v>
      </c>
      <c r="M3133" s="8" t="str">
        <f>VLOOKUP(MONTH($J3133),Lookup!$A$2:$B$13,2,0)&amp;" "&amp;YEAR($J3133)</f>
        <v>Jan 1900</v>
      </c>
      <c r="N3133" s="34" t="str">
        <f t="shared" si="288"/>
        <v>1/1/9999</v>
      </c>
      <c r="O3133" s="8" t="str">
        <f>IF(ISERROR(VLOOKUP($I3133,Lookup!$H$2:$I$11,2,0)),"",VLOOKUP($I3133,Lookup!$H$2:$I$11,2,0))</f>
        <v/>
      </c>
      <c r="P3133" s="8">
        <f>COUNTIF(J$4:J3133,J3133)</f>
        <v>0</v>
      </c>
      <c r="Q3133" s="8">
        <f>COUNTIF(K$4:K3133,K3133)</f>
        <v>1</v>
      </c>
    </row>
    <row r="3134" spans="1:17" x14ac:dyDescent="0.25">
      <c r="A3134" s="35">
        <f t="shared" si="289"/>
        <v>0</v>
      </c>
      <c r="B3134" s="8">
        <f t="shared" si="290"/>
        <v>0</v>
      </c>
      <c r="C3134" s="8">
        <f t="shared" si="291"/>
        <v>0</v>
      </c>
      <c r="D3134" s="38">
        <f t="shared" si="292"/>
        <v>1</v>
      </c>
      <c r="E3134" s="39">
        <f t="shared" si="293"/>
        <v>0</v>
      </c>
      <c r="M3134" s="8" t="str">
        <f>VLOOKUP(MONTH($J3134),Lookup!$A$2:$B$13,2,0)&amp;" "&amp;YEAR($J3134)</f>
        <v>Jan 1900</v>
      </c>
      <c r="N3134" s="34" t="str">
        <f t="shared" si="288"/>
        <v>1/1/9999</v>
      </c>
      <c r="O3134" s="8" t="str">
        <f>IF(ISERROR(VLOOKUP($I3134,Lookup!$H$2:$I$11,2,0)),"",VLOOKUP($I3134,Lookup!$H$2:$I$11,2,0))</f>
        <v/>
      </c>
      <c r="P3134" s="8">
        <f>COUNTIF(J$4:J3134,J3134)</f>
        <v>0</v>
      </c>
      <c r="Q3134" s="8">
        <f>COUNTIF(K$4:K3134,K3134)</f>
        <v>1</v>
      </c>
    </row>
    <row r="3135" spans="1:17" x14ac:dyDescent="0.25">
      <c r="A3135" s="35">
        <f t="shared" si="289"/>
        <v>0</v>
      </c>
      <c r="B3135" s="8">
        <f t="shared" si="290"/>
        <v>0</v>
      </c>
      <c r="C3135" s="8">
        <f t="shared" si="291"/>
        <v>0</v>
      </c>
      <c r="D3135" s="38">
        <f t="shared" si="292"/>
        <v>1</v>
      </c>
      <c r="E3135" s="39">
        <f t="shared" si="293"/>
        <v>0</v>
      </c>
      <c r="M3135" s="8" t="str">
        <f>VLOOKUP(MONTH($J3135),Lookup!$A$2:$B$13,2,0)&amp;" "&amp;YEAR($J3135)</f>
        <v>Jan 1900</v>
      </c>
      <c r="N3135" s="34" t="str">
        <f t="shared" si="288"/>
        <v>1/1/9999</v>
      </c>
      <c r="O3135" s="8" t="str">
        <f>IF(ISERROR(VLOOKUP($I3135,Lookup!$H$2:$I$11,2,0)),"",VLOOKUP($I3135,Lookup!$H$2:$I$11,2,0))</f>
        <v/>
      </c>
      <c r="P3135" s="8">
        <f>COUNTIF(J$4:J3135,J3135)</f>
        <v>0</v>
      </c>
      <c r="Q3135" s="8">
        <f>COUNTIF(K$4:K3135,K3135)</f>
        <v>1</v>
      </c>
    </row>
    <row r="3136" spans="1:17" x14ac:dyDescent="0.25">
      <c r="A3136" s="35">
        <f t="shared" si="289"/>
        <v>0</v>
      </c>
      <c r="B3136" s="8">
        <f t="shared" si="290"/>
        <v>0</v>
      </c>
      <c r="C3136" s="8">
        <f t="shared" si="291"/>
        <v>0</v>
      </c>
      <c r="D3136" s="38">
        <f t="shared" si="292"/>
        <v>1</v>
      </c>
      <c r="E3136" s="39">
        <f t="shared" si="293"/>
        <v>0</v>
      </c>
      <c r="M3136" s="8" t="str">
        <f>VLOOKUP(MONTH($J3136),Lookup!$A$2:$B$13,2,0)&amp;" "&amp;YEAR($J3136)</f>
        <v>Jan 1900</v>
      </c>
      <c r="N3136" s="34" t="str">
        <f t="shared" si="288"/>
        <v>1/1/9999</v>
      </c>
      <c r="O3136" s="8" t="str">
        <f>IF(ISERROR(VLOOKUP($I3136,Lookup!$H$2:$I$11,2,0)),"",VLOOKUP($I3136,Lookup!$H$2:$I$11,2,0))</f>
        <v/>
      </c>
      <c r="P3136" s="8">
        <f>COUNTIF(J$4:J3136,J3136)</f>
        <v>0</v>
      </c>
      <c r="Q3136" s="8">
        <f>COUNTIF(K$4:K3136,K3136)</f>
        <v>1</v>
      </c>
    </row>
    <row r="3137" spans="1:17" x14ac:dyDescent="0.25">
      <c r="A3137" s="35">
        <f t="shared" si="289"/>
        <v>0</v>
      </c>
      <c r="B3137" s="8">
        <f t="shared" si="290"/>
        <v>0</v>
      </c>
      <c r="C3137" s="8">
        <f t="shared" si="291"/>
        <v>0</v>
      </c>
      <c r="D3137" s="38">
        <f t="shared" si="292"/>
        <v>1</v>
      </c>
      <c r="E3137" s="39">
        <f t="shared" si="293"/>
        <v>0</v>
      </c>
      <c r="M3137" s="8" t="str">
        <f>VLOOKUP(MONTH($J3137),Lookup!$A$2:$B$13,2,0)&amp;" "&amp;YEAR($J3137)</f>
        <v>Jan 1900</v>
      </c>
      <c r="N3137" s="34" t="str">
        <f t="shared" si="288"/>
        <v>1/1/9999</v>
      </c>
      <c r="O3137" s="8" t="str">
        <f>IF(ISERROR(VLOOKUP($I3137,Lookup!$H$2:$I$11,2,0)),"",VLOOKUP($I3137,Lookup!$H$2:$I$11,2,0))</f>
        <v/>
      </c>
      <c r="P3137" s="8">
        <f>COUNTIF(J$4:J3137,J3137)</f>
        <v>0</v>
      </c>
      <c r="Q3137" s="8">
        <f>COUNTIF(K$4:K3137,K3137)</f>
        <v>1</v>
      </c>
    </row>
    <row r="3138" spans="1:17" x14ac:dyDescent="0.25">
      <c r="A3138" s="35">
        <f t="shared" si="289"/>
        <v>0</v>
      </c>
      <c r="B3138" s="8">
        <f t="shared" si="290"/>
        <v>0</v>
      </c>
      <c r="C3138" s="8">
        <f t="shared" si="291"/>
        <v>0</v>
      </c>
      <c r="D3138" s="38">
        <f t="shared" si="292"/>
        <v>1</v>
      </c>
      <c r="E3138" s="39">
        <f t="shared" si="293"/>
        <v>0</v>
      </c>
      <c r="M3138" s="8" t="str">
        <f>VLOOKUP(MONTH($J3138),Lookup!$A$2:$B$13,2,0)&amp;" "&amp;YEAR($J3138)</f>
        <v>Jan 1900</v>
      </c>
      <c r="N3138" s="34" t="str">
        <f t="shared" si="288"/>
        <v>1/1/9999</v>
      </c>
      <c r="O3138" s="8" t="str">
        <f>IF(ISERROR(VLOOKUP($I3138,Lookup!$H$2:$I$11,2,0)),"",VLOOKUP($I3138,Lookup!$H$2:$I$11,2,0))</f>
        <v/>
      </c>
      <c r="P3138" s="8">
        <f>COUNTIF(J$4:J3138,J3138)</f>
        <v>0</v>
      </c>
      <c r="Q3138" s="8">
        <f>COUNTIF(K$4:K3138,K3138)</f>
        <v>1</v>
      </c>
    </row>
    <row r="3139" spans="1:17" x14ac:dyDescent="0.25">
      <c r="A3139" s="35">
        <f t="shared" si="289"/>
        <v>0</v>
      </c>
      <c r="B3139" s="8">
        <f t="shared" si="290"/>
        <v>0</v>
      </c>
      <c r="C3139" s="8">
        <f t="shared" si="291"/>
        <v>0</v>
      </c>
      <c r="D3139" s="38">
        <f t="shared" si="292"/>
        <v>1</v>
      </c>
      <c r="E3139" s="39">
        <f t="shared" si="293"/>
        <v>0</v>
      </c>
      <c r="M3139" s="8" t="str">
        <f>VLOOKUP(MONTH($J3139),Lookup!$A$2:$B$13,2,0)&amp;" "&amp;YEAR($J3139)</f>
        <v>Jan 1900</v>
      </c>
      <c r="N3139" s="34" t="str">
        <f t="shared" si="288"/>
        <v>1/1/9999</v>
      </c>
      <c r="O3139" s="8" t="str">
        <f>IF(ISERROR(VLOOKUP($I3139,Lookup!$H$2:$I$11,2,0)),"",VLOOKUP($I3139,Lookup!$H$2:$I$11,2,0))</f>
        <v/>
      </c>
      <c r="P3139" s="8">
        <f>COUNTIF(J$4:J3139,J3139)</f>
        <v>0</v>
      </c>
      <c r="Q3139" s="8">
        <f>COUNTIF(K$4:K3139,K3139)</f>
        <v>1</v>
      </c>
    </row>
    <row r="3140" spans="1:17" x14ac:dyDescent="0.25">
      <c r="A3140" s="35">
        <f t="shared" si="289"/>
        <v>0</v>
      </c>
      <c r="B3140" s="8">
        <f t="shared" si="290"/>
        <v>0</v>
      </c>
      <c r="C3140" s="8">
        <f t="shared" si="291"/>
        <v>0</v>
      </c>
      <c r="D3140" s="38">
        <f t="shared" si="292"/>
        <v>1</v>
      </c>
      <c r="E3140" s="39">
        <f t="shared" si="293"/>
        <v>0</v>
      </c>
      <c r="M3140" s="8" t="str">
        <f>VLOOKUP(MONTH($J3140),Lookup!$A$2:$B$13,2,0)&amp;" "&amp;YEAR($J3140)</f>
        <v>Jan 1900</v>
      </c>
      <c r="N3140" s="34" t="str">
        <f t="shared" ref="N3140:N3203" si="294">IF(ISBLANK($J3140),"1/1/9999",J3140)</f>
        <v>1/1/9999</v>
      </c>
      <c r="O3140" s="8" t="str">
        <f>IF(ISERROR(VLOOKUP($I3140,Lookup!$H$2:$I$11,2,0)),"",VLOOKUP($I3140,Lookup!$H$2:$I$11,2,0))</f>
        <v/>
      </c>
      <c r="P3140" s="8">
        <f>COUNTIF(J$4:J3140,J3140)</f>
        <v>0</v>
      </c>
      <c r="Q3140" s="8">
        <f>COUNTIF(K$4:K3140,K3140)</f>
        <v>1</v>
      </c>
    </row>
    <row r="3141" spans="1:17" x14ac:dyDescent="0.25">
      <c r="A3141" s="35">
        <f t="shared" ref="A3141:A3204" si="295">K3141</f>
        <v>0</v>
      </c>
      <c r="B3141" s="8">
        <f t="shared" ref="B3141:B3204" si="296">J3141</f>
        <v>0</v>
      </c>
      <c r="C3141" s="8">
        <f t="shared" ref="C3141:C3204" si="297">L3141</f>
        <v>0</v>
      </c>
      <c r="D3141" s="38">
        <f t="shared" ref="D3141:D3204" si="298">SUM(A3141:C3141)+SUM(O3141:Q3141)</f>
        <v>1</v>
      </c>
      <c r="E3141" s="39">
        <f t="shared" ref="E3141:E3204" si="299">IF($D3141="","",COUNTIFS($F$4:$F$5000,$F3141,$D$4:$D$5000,"&gt;"&amp;$D3141))</f>
        <v>0</v>
      </c>
      <c r="M3141" s="8" t="str">
        <f>VLOOKUP(MONTH($J3141),Lookup!$A$2:$B$13,2,0)&amp;" "&amp;YEAR($J3141)</f>
        <v>Jan 1900</v>
      </c>
      <c r="N3141" s="34" t="str">
        <f t="shared" si="294"/>
        <v>1/1/9999</v>
      </c>
      <c r="O3141" s="8" t="str">
        <f>IF(ISERROR(VLOOKUP($I3141,Lookup!$H$2:$I$11,2,0)),"",VLOOKUP($I3141,Lookup!$H$2:$I$11,2,0))</f>
        <v/>
      </c>
      <c r="P3141" s="8">
        <f>COUNTIF(J$4:J3141,J3141)</f>
        <v>0</v>
      </c>
      <c r="Q3141" s="8">
        <f>COUNTIF(K$4:K3141,K3141)</f>
        <v>1</v>
      </c>
    </row>
    <row r="3142" spans="1:17" x14ac:dyDescent="0.25">
      <c r="A3142" s="35">
        <f t="shared" si="295"/>
        <v>0</v>
      </c>
      <c r="B3142" s="8">
        <f t="shared" si="296"/>
        <v>0</v>
      </c>
      <c r="C3142" s="8">
        <f t="shared" si="297"/>
        <v>0</v>
      </c>
      <c r="D3142" s="38">
        <f t="shared" si="298"/>
        <v>1</v>
      </c>
      <c r="E3142" s="39">
        <f t="shared" si="299"/>
        <v>0</v>
      </c>
      <c r="M3142" s="8" t="str">
        <f>VLOOKUP(MONTH($J3142),Lookup!$A$2:$B$13,2,0)&amp;" "&amp;YEAR($J3142)</f>
        <v>Jan 1900</v>
      </c>
      <c r="N3142" s="34" t="str">
        <f t="shared" si="294"/>
        <v>1/1/9999</v>
      </c>
      <c r="O3142" s="8" t="str">
        <f>IF(ISERROR(VLOOKUP($I3142,Lookup!$H$2:$I$11,2,0)),"",VLOOKUP($I3142,Lookup!$H$2:$I$11,2,0))</f>
        <v/>
      </c>
      <c r="P3142" s="8">
        <f>COUNTIF(J$4:J3142,J3142)</f>
        <v>0</v>
      </c>
      <c r="Q3142" s="8">
        <f>COUNTIF(K$4:K3142,K3142)</f>
        <v>1</v>
      </c>
    </row>
    <row r="3143" spans="1:17" x14ac:dyDescent="0.25">
      <c r="A3143" s="35">
        <f t="shared" si="295"/>
        <v>0</v>
      </c>
      <c r="B3143" s="8">
        <f t="shared" si="296"/>
        <v>0</v>
      </c>
      <c r="C3143" s="8">
        <f t="shared" si="297"/>
        <v>0</v>
      </c>
      <c r="D3143" s="38">
        <f t="shared" si="298"/>
        <v>1</v>
      </c>
      <c r="E3143" s="39">
        <f t="shared" si="299"/>
        <v>0</v>
      </c>
      <c r="M3143" s="8" t="str">
        <f>VLOOKUP(MONTH($J3143),Lookup!$A$2:$B$13,2,0)&amp;" "&amp;YEAR($J3143)</f>
        <v>Jan 1900</v>
      </c>
      <c r="N3143" s="34" t="str">
        <f t="shared" si="294"/>
        <v>1/1/9999</v>
      </c>
      <c r="O3143" s="8" t="str">
        <f>IF(ISERROR(VLOOKUP($I3143,Lookup!$H$2:$I$11,2,0)),"",VLOOKUP($I3143,Lookup!$H$2:$I$11,2,0))</f>
        <v/>
      </c>
      <c r="P3143" s="8">
        <f>COUNTIF(J$4:J3143,J3143)</f>
        <v>0</v>
      </c>
      <c r="Q3143" s="8">
        <f>COUNTIF(K$4:K3143,K3143)</f>
        <v>1</v>
      </c>
    </row>
    <row r="3144" spans="1:17" x14ac:dyDescent="0.25">
      <c r="A3144" s="35">
        <f t="shared" si="295"/>
        <v>0</v>
      </c>
      <c r="B3144" s="8">
        <f t="shared" si="296"/>
        <v>0</v>
      </c>
      <c r="C3144" s="8">
        <f t="shared" si="297"/>
        <v>0</v>
      </c>
      <c r="D3144" s="38">
        <f t="shared" si="298"/>
        <v>1</v>
      </c>
      <c r="E3144" s="39">
        <f t="shared" si="299"/>
        <v>0</v>
      </c>
      <c r="M3144" s="8" t="str">
        <f>VLOOKUP(MONTH($J3144),Lookup!$A$2:$B$13,2,0)&amp;" "&amp;YEAR($J3144)</f>
        <v>Jan 1900</v>
      </c>
      <c r="N3144" s="34" t="str">
        <f t="shared" si="294"/>
        <v>1/1/9999</v>
      </c>
      <c r="O3144" s="8" t="str">
        <f>IF(ISERROR(VLOOKUP($I3144,Lookup!$H$2:$I$11,2,0)),"",VLOOKUP($I3144,Lookup!$H$2:$I$11,2,0))</f>
        <v/>
      </c>
      <c r="P3144" s="8">
        <f>COUNTIF(J$4:J3144,J3144)</f>
        <v>0</v>
      </c>
      <c r="Q3144" s="8">
        <f>COUNTIF(K$4:K3144,K3144)</f>
        <v>1</v>
      </c>
    </row>
    <row r="3145" spans="1:17" x14ac:dyDescent="0.25">
      <c r="A3145" s="35">
        <f t="shared" si="295"/>
        <v>0</v>
      </c>
      <c r="B3145" s="8">
        <f t="shared" si="296"/>
        <v>0</v>
      </c>
      <c r="C3145" s="8">
        <f t="shared" si="297"/>
        <v>0</v>
      </c>
      <c r="D3145" s="38">
        <f t="shared" si="298"/>
        <v>1</v>
      </c>
      <c r="E3145" s="39">
        <f t="shared" si="299"/>
        <v>0</v>
      </c>
      <c r="M3145" s="8" t="str">
        <f>VLOOKUP(MONTH($J3145),Lookup!$A$2:$B$13,2,0)&amp;" "&amp;YEAR($J3145)</f>
        <v>Jan 1900</v>
      </c>
      <c r="N3145" s="34" t="str">
        <f t="shared" si="294"/>
        <v>1/1/9999</v>
      </c>
      <c r="O3145" s="8" t="str">
        <f>IF(ISERROR(VLOOKUP($I3145,Lookup!$H$2:$I$11,2,0)),"",VLOOKUP($I3145,Lookup!$H$2:$I$11,2,0))</f>
        <v/>
      </c>
      <c r="P3145" s="8">
        <f>COUNTIF(J$4:J3145,J3145)</f>
        <v>0</v>
      </c>
      <c r="Q3145" s="8">
        <f>COUNTIF(K$4:K3145,K3145)</f>
        <v>1</v>
      </c>
    </row>
    <row r="3146" spans="1:17" x14ac:dyDescent="0.25">
      <c r="A3146" s="35">
        <f t="shared" si="295"/>
        <v>0</v>
      </c>
      <c r="B3146" s="8">
        <f t="shared" si="296"/>
        <v>0</v>
      </c>
      <c r="C3146" s="8">
        <f t="shared" si="297"/>
        <v>0</v>
      </c>
      <c r="D3146" s="38">
        <f t="shared" si="298"/>
        <v>1</v>
      </c>
      <c r="E3146" s="39">
        <f t="shared" si="299"/>
        <v>0</v>
      </c>
      <c r="M3146" s="8" t="str">
        <f>VLOOKUP(MONTH($J3146),Lookup!$A$2:$B$13,2,0)&amp;" "&amp;YEAR($J3146)</f>
        <v>Jan 1900</v>
      </c>
      <c r="N3146" s="34" t="str">
        <f t="shared" si="294"/>
        <v>1/1/9999</v>
      </c>
      <c r="O3146" s="8" t="str">
        <f>IF(ISERROR(VLOOKUP($I3146,Lookup!$H$2:$I$11,2,0)),"",VLOOKUP($I3146,Lookup!$H$2:$I$11,2,0))</f>
        <v/>
      </c>
      <c r="P3146" s="8">
        <f>COUNTIF(J$4:J3146,J3146)</f>
        <v>0</v>
      </c>
      <c r="Q3146" s="8">
        <f>COUNTIF(K$4:K3146,K3146)</f>
        <v>1</v>
      </c>
    </row>
    <row r="3147" spans="1:17" x14ac:dyDescent="0.25">
      <c r="A3147" s="35">
        <f t="shared" si="295"/>
        <v>0</v>
      </c>
      <c r="B3147" s="8">
        <f t="shared" si="296"/>
        <v>0</v>
      </c>
      <c r="C3147" s="8">
        <f t="shared" si="297"/>
        <v>0</v>
      </c>
      <c r="D3147" s="38">
        <f t="shared" si="298"/>
        <v>1</v>
      </c>
      <c r="E3147" s="39">
        <f t="shared" si="299"/>
        <v>0</v>
      </c>
      <c r="M3147" s="8" t="str">
        <f>VLOOKUP(MONTH($J3147),Lookup!$A$2:$B$13,2,0)&amp;" "&amp;YEAR($J3147)</f>
        <v>Jan 1900</v>
      </c>
      <c r="N3147" s="34" t="str">
        <f t="shared" si="294"/>
        <v>1/1/9999</v>
      </c>
      <c r="O3147" s="8" t="str">
        <f>IF(ISERROR(VLOOKUP($I3147,Lookup!$H$2:$I$11,2,0)),"",VLOOKUP($I3147,Lookup!$H$2:$I$11,2,0))</f>
        <v/>
      </c>
      <c r="P3147" s="8">
        <f>COUNTIF(J$4:J3147,J3147)</f>
        <v>0</v>
      </c>
      <c r="Q3147" s="8">
        <f>COUNTIF(K$4:K3147,K3147)</f>
        <v>1</v>
      </c>
    </row>
    <row r="3148" spans="1:17" x14ac:dyDescent="0.25">
      <c r="A3148" s="35">
        <f t="shared" si="295"/>
        <v>0</v>
      </c>
      <c r="B3148" s="8">
        <f t="shared" si="296"/>
        <v>0</v>
      </c>
      <c r="C3148" s="8">
        <f t="shared" si="297"/>
        <v>0</v>
      </c>
      <c r="D3148" s="38">
        <f t="shared" si="298"/>
        <v>1</v>
      </c>
      <c r="E3148" s="39">
        <f t="shared" si="299"/>
        <v>0</v>
      </c>
      <c r="M3148" s="8" t="str">
        <f>VLOOKUP(MONTH($J3148),Lookup!$A$2:$B$13,2,0)&amp;" "&amp;YEAR($J3148)</f>
        <v>Jan 1900</v>
      </c>
      <c r="N3148" s="34" t="str">
        <f t="shared" si="294"/>
        <v>1/1/9999</v>
      </c>
      <c r="O3148" s="8" t="str">
        <f>IF(ISERROR(VLOOKUP($I3148,Lookup!$H$2:$I$11,2,0)),"",VLOOKUP($I3148,Lookup!$H$2:$I$11,2,0))</f>
        <v/>
      </c>
      <c r="P3148" s="8">
        <f>COUNTIF(J$4:J3148,J3148)</f>
        <v>0</v>
      </c>
      <c r="Q3148" s="8">
        <f>COUNTIF(K$4:K3148,K3148)</f>
        <v>1</v>
      </c>
    </row>
    <row r="3149" spans="1:17" x14ac:dyDescent="0.25">
      <c r="A3149" s="35">
        <f t="shared" si="295"/>
        <v>0</v>
      </c>
      <c r="B3149" s="8">
        <f t="shared" si="296"/>
        <v>0</v>
      </c>
      <c r="C3149" s="8">
        <f t="shared" si="297"/>
        <v>0</v>
      </c>
      <c r="D3149" s="38">
        <f t="shared" si="298"/>
        <v>1</v>
      </c>
      <c r="E3149" s="39">
        <f t="shared" si="299"/>
        <v>0</v>
      </c>
      <c r="M3149" s="8" t="str">
        <f>VLOOKUP(MONTH($J3149),Lookup!$A$2:$B$13,2,0)&amp;" "&amp;YEAR($J3149)</f>
        <v>Jan 1900</v>
      </c>
      <c r="N3149" s="34" t="str">
        <f t="shared" si="294"/>
        <v>1/1/9999</v>
      </c>
      <c r="O3149" s="8" t="str">
        <f>IF(ISERROR(VLOOKUP($I3149,Lookup!$H$2:$I$11,2,0)),"",VLOOKUP($I3149,Lookup!$H$2:$I$11,2,0))</f>
        <v/>
      </c>
      <c r="P3149" s="8">
        <f>COUNTIF(J$4:J3149,J3149)</f>
        <v>0</v>
      </c>
      <c r="Q3149" s="8">
        <f>COUNTIF(K$4:K3149,K3149)</f>
        <v>1</v>
      </c>
    </row>
    <row r="3150" spans="1:17" x14ac:dyDescent="0.25">
      <c r="A3150" s="35">
        <f t="shared" si="295"/>
        <v>0</v>
      </c>
      <c r="B3150" s="8">
        <f t="shared" si="296"/>
        <v>0</v>
      </c>
      <c r="C3150" s="8">
        <f t="shared" si="297"/>
        <v>0</v>
      </c>
      <c r="D3150" s="38">
        <f t="shared" si="298"/>
        <v>1</v>
      </c>
      <c r="E3150" s="39">
        <f t="shared" si="299"/>
        <v>0</v>
      </c>
      <c r="M3150" s="8" t="str">
        <f>VLOOKUP(MONTH($J3150),Lookup!$A$2:$B$13,2,0)&amp;" "&amp;YEAR($J3150)</f>
        <v>Jan 1900</v>
      </c>
      <c r="N3150" s="34" t="str">
        <f t="shared" si="294"/>
        <v>1/1/9999</v>
      </c>
      <c r="O3150" s="8" t="str">
        <f>IF(ISERROR(VLOOKUP($I3150,Lookup!$H$2:$I$11,2,0)),"",VLOOKUP($I3150,Lookup!$H$2:$I$11,2,0))</f>
        <v/>
      </c>
      <c r="P3150" s="8">
        <f>COUNTIF(J$4:J3150,J3150)</f>
        <v>0</v>
      </c>
      <c r="Q3150" s="8">
        <f>COUNTIF(K$4:K3150,K3150)</f>
        <v>1</v>
      </c>
    </row>
    <row r="3151" spans="1:17" x14ac:dyDescent="0.25">
      <c r="A3151" s="35">
        <f t="shared" si="295"/>
        <v>0</v>
      </c>
      <c r="B3151" s="8">
        <f t="shared" si="296"/>
        <v>0</v>
      </c>
      <c r="C3151" s="8">
        <f t="shared" si="297"/>
        <v>0</v>
      </c>
      <c r="D3151" s="38">
        <f t="shared" si="298"/>
        <v>1</v>
      </c>
      <c r="E3151" s="39">
        <f t="shared" si="299"/>
        <v>0</v>
      </c>
      <c r="M3151" s="8" t="str">
        <f>VLOOKUP(MONTH($J3151),Lookup!$A$2:$B$13,2,0)&amp;" "&amp;YEAR($J3151)</f>
        <v>Jan 1900</v>
      </c>
      <c r="N3151" s="34" t="str">
        <f t="shared" si="294"/>
        <v>1/1/9999</v>
      </c>
      <c r="O3151" s="8" t="str">
        <f>IF(ISERROR(VLOOKUP($I3151,Lookup!$H$2:$I$11,2,0)),"",VLOOKUP($I3151,Lookup!$H$2:$I$11,2,0))</f>
        <v/>
      </c>
      <c r="P3151" s="8">
        <f>COUNTIF(J$4:J3151,J3151)</f>
        <v>0</v>
      </c>
      <c r="Q3151" s="8">
        <f>COUNTIF(K$4:K3151,K3151)</f>
        <v>1</v>
      </c>
    </row>
    <row r="3152" spans="1:17" x14ac:dyDescent="0.25">
      <c r="A3152" s="35">
        <f t="shared" si="295"/>
        <v>0</v>
      </c>
      <c r="B3152" s="8">
        <f t="shared" si="296"/>
        <v>0</v>
      </c>
      <c r="C3152" s="8">
        <f t="shared" si="297"/>
        <v>0</v>
      </c>
      <c r="D3152" s="38">
        <f t="shared" si="298"/>
        <v>1</v>
      </c>
      <c r="E3152" s="39">
        <f t="shared" si="299"/>
        <v>0</v>
      </c>
      <c r="M3152" s="8" t="str">
        <f>VLOOKUP(MONTH($J3152),Lookup!$A$2:$B$13,2,0)&amp;" "&amp;YEAR($J3152)</f>
        <v>Jan 1900</v>
      </c>
      <c r="N3152" s="34" t="str">
        <f t="shared" si="294"/>
        <v>1/1/9999</v>
      </c>
      <c r="O3152" s="8" t="str">
        <f>IF(ISERROR(VLOOKUP($I3152,Lookup!$H$2:$I$11,2,0)),"",VLOOKUP($I3152,Lookup!$H$2:$I$11,2,0))</f>
        <v/>
      </c>
      <c r="P3152" s="8">
        <f>COUNTIF(J$4:J3152,J3152)</f>
        <v>0</v>
      </c>
      <c r="Q3152" s="8">
        <f>COUNTIF(K$4:K3152,K3152)</f>
        <v>1</v>
      </c>
    </row>
    <row r="3153" spans="1:17" x14ac:dyDescent="0.25">
      <c r="A3153" s="35">
        <f t="shared" si="295"/>
        <v>0</v>
      </c>
      <c r="B3153" s="8">
        <f t="shared" si="296"/>
        <v>0</v>
      </c>
      <c r="C3153" s="8">
        <f t="shared" si="297"/>
        <v>0</v>
      </c>
      <c r="D3153" s="38">
        <f t="shared" si="298"/>
        <v>1</v>
      </c>
      <c r="E3153" s="39">
        <f t="shared" si="299"/>
        <v>0</v>
      </c>
      <c r="M3153" s="8" t="str">
        <f>VLOOKUP(MONTH($J3153),Lookup!$A$2:$B$13,2,0)&amp;" "&amp;YEAR($J3153)</f>
        <v>Jan 1900</v>
      </c>
      <c r="N3153" s="34" t="str">
        <f t="shared" si="294"/>
        <v>1/1/9999</v>
      </c>
      <c r="O3153" s="8" t="str">
        <f>IF(ISERROR(VLOOKUP($I3153,Lookup!$H$2:$I$11,2,0)),"",VLOOKUP($I3153,Lookup!$H$2:$I$11,2,0))</f>
        <v/>
      </c>
      <c r="P3153" s="8">
        <f>COUNTIF(J$4:J3153,J3153)</f>
        <v>0</v>
      </c>
      <c r="Q3153" s="8">
        <f>COUNTIF(K$4:K3153,K3153)</f>
        <v>1</v>
      </c>
    </row>
    <row r="3154" spans="1:17" x14ac:dyDescent="0.25">
      <c r="A3154" s="35">
        <f t="shared" si="295"/>
        <v>0</v>
      </c>
      <c r="B3154" s="8">
        <f t="shared" si="296"/>
        <v>0</v>
      </c>
      <c r="C3154" s="8">
        <f t="shared" si="297"/>
        <v>0</v>
      </c>
      <c r="D3154" s="38">
        <f t="shared" si="298"/>
        <v>1</v>
      </c>
      <c r="E3154" s="39">
        <f t="shared" si="299"/>
        <v>0</v>
      </c>
      <c r="M3154" s="8" t="str">
        <f>VLOOKUP(MONTH($J3154),Lookup!$A$2:$B$13,2,0)&amp;" "&amp;YEAR($J3154)</f>
        <v>Jan 1900</v>
      </c>
      <c r="N3154" s="34" t="str">
        <f t="shared" si="294"/>
        <v>1/1/9999</v>
      </c>
      <c r="O3154" s="8" t="str">
        <f>IF(ISERROR(VLOOKUP($I3154,Lookup!$H$2:$I$11,2,0)),"",VLOOKUP($I3154,Lookup!$H$2:$I$11,2,0))</f>
        <v/>
      </c>
      <c r="P3154" s="8">
        <f>COUNTIF(J$4:J3154,J3154)</f>
        <v>0</v>
      </c>
      <c r="Q3154" s="8">
        <f>COUNTIF(K$4:K3154,K3154)</f>
        <v>1</v>
      </c>
    </row>
    <row r="3155" spans="1:17" x14ac:dyDescent="0.25">
      <c r="A3155" s="35">
        <f t="shared" si="295"/>
        <v>0</v>
      </c>
      <c r="B3155" s="8">
        <f t="shared" si="296"/>
        <v>0</v>
      </c>
      <c r="C3155" s="8">
        <f t="shared" si="297"/>
        <v>0</v>
      </c>
      <c r="D3155" s="38">
        <f t="shared" si="298"/>
        <v>1</v>
      </c>
      <c r="E3155" s="39">
        <f t="shared" si="299"/>
        <v>0</v>
      </c>
      <c r="M3155" s="8" t="str">
        <f>VLOOKUP(MONTH($J3155),Lookup!$A$2:$B$13,2,0)&amp;" "&amp;YEAR($J3155)</f>
        <v>Jan 1900</v>
      </c>
      <c r="N3155" s="34" t="str">
        <f t="shared" si="294"/>
        <v>1/1/9999</v>
      </c>
      <c r="O3155" s="8" t="str">
        <f>IF(ISERROR(VLOOKUP($I3155,Lookup!$H$2:$I$11,2,0)),"",VLOOKUP($I3155,Lookup!$H$2:$I$11,2,0))</f>
        <v/>
      </c>
      <c r="P3155" s="8">
        <f>COUNTIF(J$4:J3155,J3155)</f>
        <v>0</v>
      </c>
      <c r="Q3155" s="8">
        <f>COUNTIF(K$4:K3155,K3155)</f>
        <v>1</v>
      </c>
    </row>
    <row r="3156" spans="1:17" x14ac:dyDescent="0.25">
      <c r="A3156" s="35">
        <f t="shared" si="295"/>
        <v>0</v>
      </c>
      <c r="B3156" s="8">
        <f t="shared" si="296"/>
        <v>0</v>
      </c>
      <c r="C3156" s="8">
        <f t="shared" si="297"/>
        <v>0</v>
      </c>
      <c r="D3156" s="38">
        <f t="shared" si="298"/>
        <v>1</v>
      </c>
      <c r="E3156" s="39">
        <f t="shared" si="299"/>
        <v>0</v>
      </c>
      <c r="M3156" s="8" t="str">
        <f>VLOOKUP(MONTH($J3156),Lookup!$A$2:$B$13,2,0)&amp;" "&amp;YEAR($J3156)</f>
        <v>Jan 1900</v>
      </c>
      <c r="N3156" s="34" t="str">
        <f t="shared" si="294"/>
        <v>1/1/9999</v>
      </c>
      <c r="O3156" s="8" t="str">
        <f>IF(ISERROR(VLOOKUP($I3156,Lookup!$H$2:$I$11,2,0)),"",VLOOKUP($I3156,Lookup!$H$2:$I$11,2,0))</f>
        <v/>
      </c>
      <c r="P3156" s="8">
        <f>COUNTIF(J$4:J3156,J3156)</f>
        <v>0</v>
      </c>
      <c r="Q3156" s="8">
        <f>COUNTIF(K$4:K3156,K3156)</f>
        <v>1</v>
      </c>
    </row>
    <row r="3157" spans="1:17" x14ac:dyDescent="0.25">
      <c r="A3157" s="35">
        <f t="shared" si="295"/>
        <v>0</v>
      </c>
      <c r="B3157" s="8">
        <f t="shared" si="296"/>
        <v>0</v>
      </c>
      <c r="C3157" s="8">
        <f t="shared" si="297"/>
        <v>0</v>
      </c>
      <c r="D3157" s="38">
        <f t="shared" si="298"/>
        <v>1</v>
      </c>
      <c r="E3157" s="39">
        <f t="shared" si="299"/>
        <v>0</v>
      </c>
      <c r="M3157" s="8" t="str">
        <f>VLOOKUP(MONTH($J3157),Lookup!$A$2:$B$13,2,0)&amp;" "&amp;YEAR($J3157)</f>
        <v>Jan 1900</v>
      </c>
      <c r="N3157" s="34" t="str">
        <f t="shared" si="294"/>
        <v>1/1/9999</v>
      </c>
      <c r="O3157" s="8" t="str">
        <f>IF(ISERROR(VLOOKUP($I3157,Lookup!$H$2:$I$11,2,0)),"",VLOOKUP($I3157,Lookup!$H$2:$I$11,2,0))</f>
        <v/>
      </c>
      <c r="P3157" s="8">
        <f>COUNTIF(J$4:J3157,J3157)</f>
        <v>0</v>
      </c>
      <c r="Q3157" s="8">
        <f>COUNTIF(K$4:K3157,K3157)</f>
        <v>1</v>
      </c>
    </row>
    <row r="3158" spans="1:17" x14ac:dyDescent="0.25">
      <c r="A3158" s="35">
        <f t="shared" si="295"/>
        <v>0</v>
      </c>
      <c r="B3158" s="8">
        <f t="shared" si="296"/>
        <v>0</v>
      </c>
      <c r="C3158" s="8">
        <f t="shared" si="297"/>
        <v>0</v>
      </c>
      <c r="D3158" s="38">
        <f t="shared" si="298"/>
        <v>1</v>
      </c>
      <c r="E3158" s="39">
        <f t="shared" si="299"/>
        <v>0</v>
      </c>
      <c r="M3158" s="8" t="str">
        <f>VLOOKUP(MONTH($J3158),Lookup!$A$2:$B$13,2,0)&amp;" "&amp;YEAR($J3158)</f>
        <v>Jan 1900</v>
      </c>
      <c r="N3158" s="34" t="str">
        <f t="shared" si="294"/>
        <v>1/1/9999</v>
      </c>
      <c r="O3158" s="8" t="str">
        <f>IF(ISERROR(VLOOKUP($I3158,Lookup!$H$2:$I$11,2,0)),"",VLOOKUP($I3158,Lookup!$H$2:$I$11,2,0))</f>
        <v/>
      </c>
      <c r="P3158" s="8">
        <f>COUNTIF(J$4:J3158,J3158)</f>
        <v>0</v>
      </c>
      <c r="Q3158" s="8">
        <f>COUNTIF(K$4:K3158,K3158)</f>
        <v>1</v>
      </c>
    </row>
    <row r="3159" spans="1:17" x14ac:dyDescent="0.25">
      <c r="A3159" s="35">
        <f t="shared" si="295"/>
        <v>0</v>
      </c>
      <c r="B3159" s="8">
        <f t="shared" si="296"/>
        <v>0</v>
      </c>
      <c r="C3159" s="8">
        <f t="shared" si="297"/>
        <v>0</v>
      </c>
      <c r="D3159" s="38">
        <f t="shared" si="298"/>
        <v>1</v>
      </c>
      <c r="E3159" s="39">
        <f t="shared" si="299"/>
        <v>0</v>
      </c>
      <c r="M3159" s="8" t="str">
        <f>VLOOKUP(MONTH($J3159),Lookup!$A$2:$B$13,2,0)&amp;" "&amp;YEAR($J3159)</f>
        <v>Jan 1900</v>
      </c>
      <c r="N3159" s="34" t="str">
        <f t="shared" si="294"/>
        <v>1/1/9999</v>
      </c>
      <c r="O3159" s="8" t="str">
        <f>IF(ISERROR(VLOOKUP($I3159,Lookup!$H$2:$I$11,2,0)),"",VLOOKUP($I3159,Lookup!$H$2:$I$11,2,0))</f>
        <v/>
      </c>
      <c r="P3159" s="8">
        <f>COUNTIF(J$4:J3159,J3159)</f>
        <v>0</v>
      </c>
      <c r="Q3159" s="8">
        <f>COUNTIF(K$4:K3159,K3159)</f>
        <v>1</v>
      </c>
    </row>
    <row r="3160" spans="1:17" x14ac:dyDescent="0.25">
      <c r="A3160" s="35">
        <f t="shared" si="295"/>
        <v>0</v>
      </c>
      <c r="B3160" s="8">
        <f t="shared" si="296"/>
        <v>0</v>
      </c>
      <c r="C3160" s="8">
        <f t="shared" si="297"/>
        <v>0</v>
      </c>
      <c r="D3160" s="38">
        <f t="shared" si="298"/>
        <v>1</v>
      </c>
      <c r="E3160" s="39">
        <f t="shared" si="299"/>
        <v>0</v>
      </c>
      <c r="M3160" s="8" t="str">
        <f>VLOOKUP(MONTH($J3160),Lookup!$A$2:$B$13,2,0)&amp;" "&amp;YEAR($J3160)</f>
        <v>Jan 1900</v>
      </c>
      <c r="N3160" s="34" t="str">
        <f t="shared" si="294"/>
        <v>1/1/9999</v>
      </c>
      <c r="O3160" s="8" t="str">
        <f>IF(ISERROR(VLOOKUP($I3160,Lookup!$H$2:$I$11,2,0)),"",VLOOKUP($I3160,Lookup!$H$2:$I$11,2,0))</f>
        <v/>
      </c>
      <c r="P3160" s="8">
        <f>COUNTIF(J$4:J3160,J3160)</f>
        <v>0</v>
      </c>
      <c r="Q3160" s="8">
        <f>COUNTIF(K$4:K3160,K3160)</f>
        <v>1</v>
      </c>
    </row>
    <row r="3161" spans="1:17" x14ac:dyDescent="0.25">
      <c r="A3161" s="35">
        <f t="shared" si="295"/>
        <v>0</v>
      </c>
      <c r="B3161" s="8">
        <f t="shared" si="296"/>
        <v>0</v>
      </c>
      <c r="C3161" s="8">
        <f t="shared" si="297"/>
        <v>0</v>
      </c>
      <c r="D3161" s="38">
        <f t="shared" si="298"/>
        <v>1</v>
      </c>
      <c r="E3161" s="39">
        <f t="shared" si="299"/>
        <v>0</v>
      </c>
      <c r="M3161" s="8" t="str">
        <f>VLOOKUP(MONTH($J3161),Lookup!$A$2:$B$13,2,0)&amp;" "&amp;YEAR($J3161)</f>
        <v>Jan 1900</v>
      </c>
      <c r="N3161" s="34" t="str">
        <f t="shared" si="294"/>
        <v>1/1/9999</v>
      </c>
      <c r="O3161" s="8" t="str">
        <f>IF(ISERROR(VLOOKUP($I3161,Lookup!$H$2:$I$11,2,0)),"",VLOOKUP($I3161,Lookup!$H$2:$I$11,2,0))</f>
        <v/>
      </c>
      <c r="P3161" s="8">
        <f>COUNTIF(J$4:J3161,J3161)</f>
        <v>0</v>
      </c>
      <c r="Q3161" s="8">
        <f>COUNTIF(K$4:K3161,K3161)</f>
        <v>1</v>
      </c>
    </row>
    <row r="3162" spans="1:17" x14ac:dyDescent="0.25">
      <c r="A3162" s="35">
        <f t="shared" si="295"/>
        <v>0</v>
      </c>
      <c r="B3162" s="8">
        <f t="shared" si="296"/>
        <v>0</v>
      </c>
      <c r="C3162" s="8">
        <f t="shared" si="297"/>
        <v>0</v>
      </c>
      <c r="D3162" s="38">
        <f t="shared" si="298"/>
        <v>1</v>
      </c>
      <c r="E3162" s="39">
        <f t="shared" si="299"/>
        <v>0</v>
      </c>
      <c r="M3162" s="8" t="str">
        <f>VLOOKUP(MONTH($J3162),Lookup!$A$2:$B$13,2,0)&amp;" "&amp;YEAR($J3162)</f>
        <v>Jan 1900</v>
      </c>
      <c r="N3162" s="34" t="str">
        <f t="shared" si="294"/>
        <v>1/1/9999</v>
      </c>
      <c r="O3162" s="8" t="str">
        <f>IF(ISERROR(VLOOKUP($I3162,Lookup!$H$2:$I$11,2,0)),"",VLOOKUP($I3162,Lookup!$H$2:$I$11,2,0))</f>
        <v/>
      </c>
      <c r="P3162" s="8">
        <f>COUNTIF(J$4:J3162,J3162)</f>
        <v>0</v>
      </c>
      <c r="Q3162" s="8">
        <f>COUNTIF(K$4:K3162,K3162)</f>
        <v>1</v>
      </c>
    </row>
    <row r="3163" spans="1:17" x14ac:dyDescent="0.25">
      <c r="A3163" s="35">
        <f t="shared" si="295"/>
        <v>0</v>
      </c>
      <c r="B3163" s="8">
        <f t="shared" si="296"/>
        <v>0</v>
      </c>
      <c r="C3163" s="8">
        <f t="shared" si="297"/>
        <v>0</v>
      </c>
      <c r="D3163" s="38">
        <f t="shared" si="298"/>
        <v>1</v>
      </c>
      <c r="E3163" s="39">
        <f t="shared" si="299"/>
        <v>0</v>
      </c>
      <c r="M3163" s="8" t="str">
        <f>VLOOKUP(MONTH($J3163),Lookup!$A$2:$B$13,2,0)&amp;" "&amp;YEAR($J3163)</f>
        <v>Jan 1900</v>
      </c>
      <c r="N3163" s="34" t="str">
        <f t="shared" si="294"/>
        <v>1/1/9999</v>
      </c>
      <c r="O3163" s="8" t="str">
        <f>IF(ISERROR(VLOOKUP($I3163,Lookup!$H$2:$I$11,2,0)),"",VLOOKUP($I3163,Lookup!$H$2:$I$11,2,0))</f>
        <v/>
      </c>
      <c r="P3163" s="8">
        <f>COUNTIF(J$4:J3163,J3163)</f>
        <v>0</v>
      </c>
      <c r="Q3163" s="8">
        <f>COUNTIF(K$4:K3163,K3163)</f>
        <v>1</v>
      </c>
    </row>
    <row r="3164" spans="1:17" x14ac:dyDescent="0.25">
      <c r="A3164" s="35">
        <f t="shared" si="295"/>
        <v>0</v>
      </c>
      <c r="B3164" s="8">
        <f t="shared" si="296"/>
        <v>0</v>
      </c>
      <c r="C3164" s="8">
        <f t="shared" si="297"/>
        <v>0</v>
      </c>
      <c r="D3164" s="38">
        <f t="shared" si="298"/>
        <v>1</v>
      </c>
      <c r="E3164" s="39">
        <f t="shared" si="299"/>
        <v>0</v>
      </c>
      <c r="M3164" s="8" t="str">
        <f>VLOOKUP(MONTH($J3164),Lookup!$A$2:$B$13,2,0)&amp;" "&amp;YEAR($J3164)</f>
        <v>Jan 1900</v>
      </c>
      <c r="N3164" s="34" t="str">
        <f t="shared" si="294"/>
        <v>1/1/9999</v>
      </c>
      <c r="O3164" s="8" t="str">
        <f>IF(ISERROR(VLOOKUP($I3164,Lookup!$H$2:$I$11,2,0)),"",VLOOKUP($I3164,Lookup!$H$2:$I$11,2,0))</f>
        <v/>
      </c>
      <c r="P3164" s="8">
        <f>COUNTIF(J$4:J3164,J3164)</f>
        <v>0</v>
      </c>
      <c r="Q3164" s="8">
        <f>COUNTIF(K$4:K3164,K3164)</f>
        <v>1</v>
      </c>
    </row>
    <row r="3165" spans="1:17" x14ac:dyDescent="0.25">
      <c r="A3165" s="35">
        <f t="shared" si="295"/>
        <v>0</v>
      </c>
      <c r="B3165" s="8">
        <f t="shared" si="296"/>
        <v>0</v>
      </c>
      <c r="C3165" s="8">
        <f t="shared" si="297"/>
        <v>0</v>
      </c>
      <c r="D3165" s="38">
        <f t="shared" si="298"/>
        <v>1</v>
      </c>
      <c r="E3165" s="39">
        <f t="shared" si="299"/>
        <v>0</v>
      </c>
      <c r="M3165" s="8" t="str">
        <f>VLOOKUP(MONTH($J3165),Lookup!$A$2:$B$13,2,0)&amp;" "&amp;YEAR($J3165)</f>
        <v>Jan 1900</v>
      </c>
      <c r="N3165" s="34" t="str">
        <f t="shared" si="294"/>
        <v>1/1/9999</v>
      </c>
      <c r="O3165" s="8" t="str">
        <f>IF(ISERROR(VLOOKUP($I3165,Lookup!$H$2:$I$11,2,0)),"",VLOOKUP($I3165,Lookup!$H$2:$I$11,2,0))</f>
        <v/>
      </c>
      <c r="P3165" s="8">
        <f>COUNTIF(J$4:J3165,J3165)</f>
        <v>0</v>
      </c>
      <c r="Q3165" s="8">
        <f>COUNTIF(K$4:K3165,K3165)</f>
        <v>1</v>
      </c>
    </row>
    <row r="3166" spans="1:17" x14ac:dyDescent="0.25">
      <c r="A3166" s="35">
        <f t="shared" si="295"/>
        <v>0</v>
      </c>
      <c r="B3166" s="8">
        <f t="shared" si="296"/>
        <v>0</v>
      </c>
      <c r="C3166" s="8">
        <f t="shared" si="297"/>
        <v>0</v>
      </c>
      <c r="D3166" s="38">
        <f t="shared" si="298"/>
        <v>1</v>
      </c>
      <c r="E3166" s="39">
        <f t="shared" si="299"/>
        <v>0</v>
      </c>
      <c r="M3166" s="8" t="str">
        <f>VLOOKUP(MONTH($J3166),Lookup!$A$2:$B$13,2,0)&amp;" "&amp;YEAR($J3166)</f>
        <v>Jan 1900</v>
      </c>
      <c r="N3166" s="34" t="str">
        <f t="shared" si="294"/>
        <v>1/1/9999</v>
      </c>
      <c r="O3166" s="8" t="str">
        <f>IF(ISERROR(VLOOKUP($I3166,Lookup!$H$2:$I$11,2,0)),"",VLOOKUP($I3166,Lookup!$H$2:$I$11,2,0))</f>
        <v/>
      </c>
      <c r="P3166" s="8">
        <f>COUNTIF(J$4:J3166,J3166)</f>
        <v>0</v>
      </c>
      <c r="Q3166" s="8">
        <f>COUNTIF(K$4:K3166,K3166)</f>
        <v>1</v>
      </c>
    </row>
    <row r="3167" spans="1:17" x14ac:dyDescent="0.25">
      <c r="A3167" s="35">
        <f t="shared" si="295"/>
        <v>0</v>
      </c>
      <c r="B3167" s="8">
        <f t="shared" si="296"/>
        <v>0</v>
      </c>
      <c r="C3167" s="8">
        <f t="shared" si="297"/>
        <v>0</v>
      </c>
      <c r="D3167" s="38">
        <f t="shared" si="298"/>
        <v>1</v>
      </c>
      <c r="E3167" s="39">
        <f t="shared" si="299"/>
        <v>0</v>
      </c>
      <c r="M3167" s="8" t="str">
        <f>VLOOKUP(MONTH($J3167),Lookup!$A$2:$B$13,2,0)&amp;" "&amp;YEAR($J3167)</f>
        <v>Jan 1900</v>
      </c>
      <c r="N3167" s="34" t="str">
        <f t="shared" si="294"/>
        <v>1/1/9999</v>
      </c>
      <c r="O3167" s="8" t="str">
        <f>IF(ISERROR(VLOOKUP($I3167,Lookup!$H$2:$I$11,2,0)),"",VLOOKUP($I3167,Lookup!$H$2:$I$11,2,0))</f>
        <v/>
      </c>
      <c r="P3167" s="8">
        <f>COUNTIF(J$4:J3167,J3167)</f>
        <v>0</v>
      </c>
      <c r="Q3167" s="8">
        <f>COUNTIF(K$4:K3167,K3167)</f>
        <v>1</v>
      </c>
    </row>
    <row r="3168" spans="1:17" x14ac:dyDescent="0.25">
      <c r="A3168" s="35">
        <f t="shared" si="295"/>
        <v>0</v>
      </c>
      <c r="B3168" s="8">
        <f t="shared" si="296"/>
        <v>0</v>
      </c>
      <c r="C3168" s="8">
        <f t="shared" si="297"/>
        <v>0</v>
      </c>
      <c r="D3168" s="38">
        <f t="shared" si="298"/>
        <v>1</v>
      </c>
      <c r="E3168" s="39">
        <f t="shared" si="299"/>
        <v>0</v>
      </c>
      <c r="M3168" s="8" t="str">
        <f>VLOOKUP(MONTH($J3168),Lookup!$A$2:$B$13,2,0)&amp;" "&amp;YEAR($J3168)</f>
        <v>Jan 1900</v>
      </c>
      <c r="N3168" s="34" t="str">
        <f t="shared" si="294"/>
        <v>1/1/9999</v>
      </c>
      <c r="O3168" s="8" t="str">
        <f>IF(ISERROR(VLOOKUP($I3168,Lookup!$H$2:$I$11,2,0)),"",VLOOKUP($I3168,Lookup!$H$2:$I$11,2,0))</f>
        <v/>
      </c>
      <c r="P3168" s="8">
        <f>COUNTIF(J$4:J3168,J3168)</f>
        <v>0</v>
      </c>
      <c r="Q3168" s="8">
        <f>COUNTIF(K$4:K3168,K3168)</f>
        <v>1</v>
      </c>
    </row>
    <row r="3169" spans="1:17" x14ac:dyDescent="0.25">
      <c r="A3169" s="35">
        <f t="shared" si="295"/>
        <v>0</v>
      </c>
      <c r="B3169" s="8">
        <f t="shared" si="296"/>
        <v>0</v>
      </c>
      <c r="C3169" s="8">
        <f t="shared" si="297"/>
        <v>0</v>
      </c>
      <c r="D3169" s="38">
        <f t="shared" si="298"/>
        <v>1</v>
      </c>
      <c r="E3169" s="39">
        <f t="shared" si="299"/>
        <v>0</v>
      </c>
      <c r="M3169" s="8" t="str">
        <f>VLOOKUP(MONTH($J3169),Lookup!$A$2:$B$13,2,0)&amp;" "&amp;YEAR($J3169)</f>
        <v>Jan 1900</v>
      </c>
      <c r="N3169" s="34" t="str">
        <f t="shared" si="294"/>
        <v>1/1/9999</v>
      </c>
      <c r="O3169" s="8" t="str">
        <f>IF(ISERROR(VLOOKUP($I3169,Lookup!$H$2:$I$11,2,0)),"",VLOOKUP($I3169,Lookup!$H$2:$I$11,2,0))</f>
        <v/>
      </c>
      <c r="P3169" s="8">
        <f>COUNTIF(J$4:J3169,J3169)</f>
        <v>0</v>
      </c>
      <c r="Q3169" s="8">
        <f>COUNTIF(K$4:K3169,K3169)</f>
        <v>1</v>
      </c>
    </row>
    <row r="3170" spans="1:17" x14ac:dyDescent="0.25">
      <c r="A3170" s="35">
        <f t="shared" si="295"/>
        <v>0</v>
      </c>
      <c r="B3170" s="8">
        <f t="shared" si="296"/>
        <v>0</v>
      </c>
      <c r="C3170" s="8">
        <f t="shared" si="297"/>
        <v>0</v>
      </c>
      <c r="D3170" s="38">
        <f t="shared" si="298"/>
        <v>1</v>
      </c>
      <c r="E3170" s="39">
        <f t="shared" si="299"/>
        <v>0</v>
      </c>
      <c r="M3170" s="8" t="str">
        <f>VLOOKUP(MONTH($J3170),Lookup!$A$2:$B$13,2,0)&amp;" "&amp;YEAR($J3170)</f>
        <v>Jan 1900</v>
      </c>
      <c r="N3170" s="34" t="str">
        <f t="shared" si="294"/>
        <v>1/1/9999</v>
      </c>
      <c r="O3170" s="8" t="str">
        <f>IF(ISERROR(VLOOKUP($I3170,Lookup!$H$2:$I$11,2,0)),"",VLOOKUP($I3170,Lookup!$H$2:$I$11,2,0))</f>
        <v/>
      </c>
      <c r="P3170" s="8">
        <f>COUNTIF(J$4:J3170,J3170)</f>
        <v>0</v>
      </c>
      <c r="Q3170" s="8">
        <f>COUNTIF(K$4:K3170,K3170)</f>
        <v>1</v>
      </c>
    </row>
    <row r="3171" spans="1:17" x14ac:dyDescent="0.25">
      <c r="A3171" s="35">
        <f t="shared" si="295"/>
        <v>0</v>
      </c>
      <c r="B3171" s="8">
        <f t="shared" si="296"/>
        <v>0</v>
      </c>
      <c r="C3171" s="8">
        <f t="shared" si="297"/>
        <v>0</v>
      </c>
      <c r="D3171" s="38">
        <f t="shared" si="298"/>
        <v>1</v>
      </c>
      <c r="E3171" s="39">
        <f t="shared" si="299"/>
        <v>0</v>
      </c>
      <c r="M3171" s="8" t="str">
        <f>VLOOKUP(MONTH($J3171),Lookup!$A$2:$B$13,2,0)&amp;" "&amp;YEAR($J3171)</f>
        <v>Jan 1900</v>
      </c>
      <c r="N3171" s="34" t="str">
        <f t="shared" si="294"/>
        <v>1/1/9999</v>
      </c>
      <c r="O3171" s="8" t="str">
        <f>IF(ISERROR(VLOOKUP($I3171,Lookup!$H$2:$I$11,2,0)),"",VLOOKUP($I3171,Lookup!$H$2:$I$11,2,0))</f>
        <v/>
      </c>
      <c r="P3171" s="8">
        <f>COUNTIF(J$4:J3171,J3171)</f>
        <v>0</v>
      </c>
      <c r="Q3171" s="8">
        <f>COUNTIF(K$4:K3171,K3171)</f>
        <v>1</v>
      </c>
    </row>
    <row r="3172" spans="1:17" x14ac:dyDescent="0.25">
      <c r="A3172" s="35">
        <f t="shared" si="295"/>
        <v>0</v>
      </c>
      <c r="B3172" s="8">
        <f t="shared" si="296"/>
        <v>0</v>
      </c>
      <c r="C3172" s="8">
        <f t="shared" si="297"/>
        <v>0</v>
      </c>
      <c r="D3172" s="38">
        <f t="shared" si="298"/>
        <v>1</v>
      </c>
      <c r="E3172" s="39">
        <f t="shared" si="299"/>
        <v>0</v>
      </c>
      <c r="M3172" s="8" t="str">
        <f>VLOOKUP(MONTH($J3172),Lookup!$A$2:$B$13,2,0)&amp;" "&amp;YEAR($J3172)</f>
        <v>Jan 1900</v>
      </c>
      <c r="N3172" s="34" t="str">
        <f t="shared" si="294"/>
        <v>1/1/9999</v>
      </c>
      <c r="O3172" s="8" t="str">
        <f>IF(ISERROR(VLOOKUP($I3172,Lookup!$H$2:$I$11,2,0)),"",VLOOKUP($I3172,Lookup!$H$2:$I$11,2,0))</f>
        <v/>
      </c>
      <c r="P3172" s="8">
        <f>COUNTIF(J$4:J3172,J3172)</f>
        <v>0</v>
      </c>
      <c r="Q3172" s="8">
        <f>COUNTIF(K$4:K3172,K3172)</f>
        <v>1</v>
      </c>
    </row>
    <row r="3173" spans="1:17" x14ac:dyDescent="0.25">
      <c r="A3173" s="35">
        <f t="shared" si="295"/>
        <v>0</v>
      </c>
      <c r="B3173" s="8">
        <f t="shared" si="296"/>
        <v>0</v>
      </c>
      <c r="C3173" s="8">
        <f t="shared" si="297"/>
        <v>0</v>
      </c>
      <c r="D3173" s="38">
        <f t="shared" si="298"/>
        <v>1</v>
      </c>
      <c r="E3173" s="39">
        <f t="shared" si="299"/>
        <v>0</v>
      </c>
      <c r="M3173" s="8" t="str">
        <f>VLOOKUP(MONTH($J3173),Lookup!$A$2:$B$13,2,0)&amp;" "&amp;YEAR($J3173)</f>
        <v>Jan 1900</v>
      </c>
      <c r="N3173" s="34" t="str">
        <f t="shared" si="294"/>
        <v>1/1/9999</v>
      </c>
      <c r="O3173" s="8" t="str">
        <f>IF(ISERROR(VLOOKUP($I3173,Lookup!$H$2:$I$11,2,0)),"",VLOOKUP($I3173,Lookup!$H$2:$I$11,2,0))</f>
        <v/>
      </c>
      <c r="P3173" s="8">
        <f>COUNTIF(J$4:J3173,J3173)</f>
        <v>0</v>
      </c>
      <c r="Q3173" s="8">
        <f>COUNTIF(K$4:K3173,K3173)</f>
        <v>1</v>
      </c>
    </row>
    <row r="3174" spans="1:17" x14ac:dyDescent="0.25">
      <c r="A3174" s="35">
        <f t="shared" si="295"/>
        <v>0</v>
      </c>
      <c r="B3174" s="8">
        <f t="shared" si="296"/>
        <v>0</v>
      </c>
      <c r="C3174" s="8">
        <f t="shared" si="297"/>
        <v>0</v>
      </c>
      <c r="D3174" s="38">
        <f t="shared" si="298"/>
        <v>1</v>
      </c>
      <c r="E3174" s="39">
        <f t="shared" si="299"/>
        <v>0</v>
      </c>
      <c r="M3174" s="8" t="str">
        <f>VLOOKUP(MONTH($J3174),Lookup!$A$2:$B$13,2,0)&amp;" "&amp;YEAR($J3174)</f>
        <v>Jan 1900</v>
      </c>
      <c r="N3174" s="34" t="str">
        <f t="shared" si="294"/>
        <v>1/1/9999</v>
      </c>
      <c r="O3174" s="8" t="str">
        <f>IF(ISERROR(VLOOKUP($I3174,Lookup!$H$2:$I$11,2,0)),"",VLOOKUP($I3174,Lookup!$H$2:$I$11,2,0))</f>
        <v/>
      </c>
      <c r="P3174" s="8">
        <f>COUNTIF(J$4:J3174,J3174)</f>
        <v>0</v>
      </c>
      <c r="Q3174" s="8">
        <f>COUNTIF(K$4:K3174,K3174)</f>
        <v>1</v>
      </c>
    </row>
    <row r="3175" spans="1:17" x14ac:dyDescent="0.25">
      <c r="A3175" s="35">
        <f t="shared" si="295"/>
        <v>0</v>
      </c>
      <c r="B3175" s="8">
        <f t="shared" si="296"/>
        <v>0</v>
      </c>
      <c r="C3175" s="8">
        <f t="shared" si="297"/>
        <v>0</v>
      </c>
      <c r="D3175" s="38">
        <f t="shared" si="298"/>
        <v>1</v>
      </c>
      <c r="E3175" s="39">
        <f t="shared" si="299"/>
        <v>0</v>
      </c>
      <c r="M3175" s="8" t="str">
        <f>VLOOKUP(MONTH($J3175),Lookup!$A$2:$B$13,2,0)&amp;" "&amp;YEAR($J3175)</f>
        <v>Jan 1900</v>
      </c>
      <c r="N3175" s="34" t="str">
        <f t="shared" si="294"/>
        <v>1/1/9999</v>
      </c>
      <c r="O3175" s="8" t="str">
        <f>IF(ISERROR(VLOOKUP($I3175,Lookup!$H$2:$I$11,2,0)),"",VLOOKUP($I3175,Lookup!$H$2:$I$11,2,0))</f>
        <v/>
      </c>
      <c r="P3175" s="8">
        <f>COUNTIF(J$4:J3175,J3175)</f>
        <v>0</v>
      </c>
      <c r="Q3175" s="8">
        <f>COUNTIF(K$4:K3175,K3175)</f>
        <v>1</v>
      </c>
    </row>
    <row r="3176" spans="1:17" x14ac:dyDescent="0.25">
      <c r="A3176" s="35">
        <f t="shared" si="295"/>
        <v>0</v>
      </c>
      <c r="B3176" s="8">
        <f t="shared" si="296"/>
        <v>0</v>
      </c>
      <c r="C3176" s="8">
        <f t="shared" si="297"/>
        <v>0</v>
      </c>
      <c r="D3176" s="38">
        <f t="shared" si="298"/>
        <v>1</v>
      </c>
      <c r="E3176" s="39">
        <f t="shared" si="299"/>
        <v>0</v>
      </c>
      <c r="M3176" s="8" t="str">
        <f>VLOOKUP(MONTH($J3176),Lookup!$A$2:$B$13,2,0)&amp;" "&amp;YEAR($J3176)</f>
        <v>Jan 1900</v>
      </c>
      <c r="N3176" s="34" t="str">
        <f t="shared" si="294"/>
        <v>1/1/9999</v>
      </c>
      <c r="O3176" s="8" t="str">
        <f>IF(ISERROR(VLOOKUP($I3176,Lookup!$H$2:$I$11,2,0)),"",VLOOKUP($I3176,Lookup!$H$2:$I$11,2,0))</f>
        <v/>
      </c>
      <c r="P3176" s="8">
        <f>COUNTIF(J$4:J3176,J3176)</f>
        <v>0</v>
      </c>
      <c r="Q3176" s="8">
        <f>COUNTIF(K$4:K3176,K3176)</f>
        <v>1</v>
      </c>
    </row>
    <row r="3177" spans="1:17" x14ac:dyDescent="0.25">
      <c r="A3177" s="35">
        <f t="shared" si="295"/>
        <v>0</v>
      </c>
      <c r="B3177" s="8">
        <f t="shared" si="296"/>
        <v>0</v>
      </c>
      <c r="C3177" s="8">
        <f t="shared" si="297"/>
        <v>0</v>
      </c>
      <c r="D3177" s="38">
        <f t="shared" si="298"/>
        <v>1</v>
      </c>
      <c r="E3177" s="39">
        <f t="shared" si="299"/>
        <v>0</v>
      </c>
      <c r="M3177" s="8" t="str">
        <f>VLOOKUP(MONTH($J3177),Lookup!$A$2:$B$13,2,0)&amp;" "&amp;YEAR($J3177)</f>
        <v>Jan 1900</v>
      </c>
      <c r="N3177" s="34" t="str">
        <f t="shared" si="294"/>
        <v>1/1/9999</v>
      </c>
      <c r="O3177" s="8" t="str">
        <f>IF(ISERROR(VLOOKUP($I3177,Lookup!$H$2:$I$11,2,0)),"",VLOOKUP($I3177,Lookup!$H$2:$I$11,2,0))</f>
        <v/>
      </c>
      <c r="P3177" s="8">
        <f>COUNTIF(J$4:J3177,J3177)</f>
        <v>0</v>
      </c>
      <c r="Q3177" s="8">
        <f>COUNTIF(K$4:K3177,K3177)</f>
        <v>1</v>
      </c>
    </row>
    <row r="3178" spans="1:17" x14ac:dyDescent="0.25">
      <c r="A3178" s="35">
        <f t="shared" si="295"/>
        <v>0</v>
      </c>
      <c r="B3178" s="8">
        <f t="shared" si="296"/>
        <v>0</v>
      </c>
      <c r="C3178" s="8">
        <f t="shared" si="297"/>
        <v>0</v>
      </c>
      <c r="D3178" s="38">
        <f t="shared" si="298"/>
        <v>1</v>
      </c>
      <c r="E3178" s="39">
        <f t="shared" si="299"/>
        <v>0</v>
      </c>
      <c r="M3178" s="8" t="str">
        <f>VLOOKUP(MONTH($J3178),Lookup!$A$2:$B$13,2,0)&amp;" "&amp;YEAR($J3178)</f>
        <v>Jan 1900</v>
      </c>
      <c r="N3178" s="34" t="str">
        <f t="shared" si="294"/>
        <v>1/1/9999</v>
      </c>
      <c r="O3178" s="8" t="str">
        <f>IF(ISERROR(VLOOKUP($I3178,Lookup!$H$2:$I$11,2,0)),"",VLOOKUP($I3178,Lookup!$H$2:$I$11,2,0))</f>
        <v/>
      </c>
      <c r="P3178" s="8">
        <f>COUNTIF(J$4:J3178,J3178)</f>
        <v>0</v>
      </c>
      <c r="Q3178" s="8">
        <f>COUNTIF(K$4:K3178,K3178)</f>
        <v>1</v>
      </c>
    </row>
    <row r="3179" spans="1:17" x14ac:dyDescent="0.25">
      <c r="A3179" s="35">
        <f t="shared" si="295"/>
        <v>0</v>
      </c>
      <c r="B3179" s="8">
        <f t="shared" si="296"/>
        <v>0</v>
      </c>
      <c r="C3179" s="8">
        <f t="shared" si="297"/>
        <v>0</v>
      </c>
      <c r="D3179" s="38">
        <f t="shared" si="298"/>
        <v>1</v>
      </c>
      <c r="E3179" s="39">
        <f t="shared" si="299"/>
        <v>0</v>
      </c>
      <c r="M3179" s="8" t="str">
        <f>VLOOKUP(MONTH($J3179),Lookup!$A$2:$B$13,2,0)&amp;" "&amp;YEAR($J3179)</f>
        <v>Jan 1900</v>
      </c>
      <c r="N3179" s="34" t="str">
        <f t="shared" si="294"/>
        <v>1/1/9999</v>
      </c>
      <c r="O3179" s="8" t="str">
        <f>IF(ISERROR(VLOOKUP($I3179,Lookup!$H$2:$I$11,2,0)),"",VLOOKUP($I3179,Lookup!$H$2:$I$11,2,0))</f>
        <v/>
      </c>
      <c r="P3179" s="8">
        <f>COUNTIF(J$4:J3179,J3179)</f>
        <v>0</v>
      </c>
      <c r="Q3179" s="8">
        <f>COUNTIF(K$4:K3179,K3179)</f>
        <v>1</v>
      </c>
    </row>
    <row r="3180" spans="1:17" x14ac:dyDescent="0.25">
      <c r="A3180" s="35">
        <f t="shared" si="295"/>
        <v>0</v>
      </c>
      <c r="B3180" s="8">
        <f t="shared" si="296"/>
        <v>0</v>
      </c>
      <c r="C3180" s="8">
        <f t="shared" si="297"/>
        <v>0</v>
      </c>
      <c r="D3180" s="38">
        <f t="shared" si="298"/>
        <v>1</v>
      </c>
      <c r="E3180" s="39">
        <f t="shared" si="299"/>
        <v>0</v>
      </c>
      <c r="M3180" s="8" t="str">
        <f>VLOOKUP(MONTH($J3180),Lookup!$A$2:$B$13,2,0)&amp;" "&amp;YEAR($J3180)</f>
        <v>Jan 1900</v>
      </c>
      <c r="N3180" s="34" t="str">
        <f t="shared" si="294"/>
        <v>1/1/9999</v>
      </c>
      <c r="O3180" s="8" t="str">
        <f>IF(ISERROR(VLOOKUP($I3180,Lookup!$H$2:$I$11,2,0)),"",VLOOKUP($I3180,Lookup!$H$2:$I$11,2,0))</f>
        <v/>
      </c>
      <c r="P3180" s="8">
        <f>COUNTIF(J$4:J3180,J3180)</f>
        <v>0</v>
      </c>
      <c r="Q3180" s="8">
        <f>COUNTIF(K$4:K3180,K3180)</f>
        <v>1</v>
      </c>
    </row>
    <row r="3181" spans="1:17" x14ac:dyDescent="0.25">
      <c r="A3181" s="35">
        <f t="shared" si="295"/>
        <v>0</v>
      </c>
      <c r="B3181" s="8">
        <f t="shared" si="296"/>
        <v>0</v>
      </c>
      <c r="C3181" s="8">
        <f t="shared" si="297"/>
        <v>0</v>
      </c>
      <c r="D3181" s="38">
        <f t="shared" si="298"/>
        <v>1</v>
      </c>
      <c r="E3181" s="39">
        <f t="shared" si="299"/>
        <v>0</v>
      </c>
      <c r="M3181" s="8" t="str">
        <f>VLOOKUP(MONTH($J3181),Lookup!$A$2:$B$13,2,0)&amp;" "&amp;YEAR($J3181)</f>
        <v>Jan 1900</v>
      </c>
      <c r="N3181" s="34" t="str">
        <f t="shared" si="294"/>
        <v>1/1/9999</v>
      </c>
      <c r="O3181" s="8" t="str">
        <f>IF(ISERROR(VLOOKUP($I3181,Lookup!$H$2:$I$11,2,0)),"",VLOOKUP($I3181,Lookup!$H$2:$I$11,2,0))</f>
        <v/>
      </c>
      <c r="P3181" s="8">
        <f>COUNTIF(J$4:J3181,J3181)</f>
        <v>0</v>
      </c>
      <c r="Q3181" s="8">
        <f>COUNTIF(K$4:K3181,K3181)</f>
        <v>1</v>
      </c>
    </row>
    <row r="3182" spans="1:17" x14ac:dyDescent="0.25">
      <c r="A3182" s="35">
        <f t="shared" si="295"/>
        <v>0</v>
      </c>
      <c r="B3182" s="8">
        <f t="shared" si="296"/>
        <v>0</v>
      </c>
      <c r="C3182" s="8">
        <f t="shared" si="297"/>
        <v>0</v>
      </c>
      <c r="D3182" s="38">
        <f t="shared" si="298"/>
        <v>1</v>
      </c>
      <c r="E3182" s="39">
        <f t="shared" si="299"/>
        <v>0</v>
      </c>
      <c r="M3182" s="8" t="str">
        <f>VLOOKUP(MONTH($J3182),Lookup!$A$2:$B$13,2,0)&amp;" "&amp;YEAR($J3182)</f>
        <v>Jan 1900</v>
      </c>
      <c r="N3182" s="34" t="str">
        <f t="shared" si="294"/>
        <v>1/1/9999</v>
      </c>
      <c r="O3182" s="8" t="str">
        <f>IF(ISERROR(VLOOKUP($I3182,Lookup!$H$2:$I$11,2,0)),"",VLOOKUP($I3182,Lookup!$H$2:$I$11,2,0))</f>
        <v/>
      </c>
      <c r="P3182" s="8">
        <f>COUNTIF(J$4:J3182,J3182)</f>
        <v>0</v>
      </c>
      <c r="Q3182" s="8">
        <f>COUNTIF(K$4:K3182,K3182)</f>
        <v>1</v>
      </c>
    </row>
    <row r="3183" spans="1:17" x14ac:dyDescent="0.25">
      <c r="A3183" s="35">
        <f t="shared" si="295"/>
        <v>0</v>
      </c>
      <c r="B3183" s="8">
        <f t="shared" si="296"/>
        <v>0</v>
      </c>
      <c r="C3183" s="8">
        <f t="shared" si="297"/>
        <v>0</v>
      </c>
      <c r="D3183" s="38">
        <f t="shared" si="298"/>
        <v>1</v>
      </c>
      <c r="E3183" s="39">
        <f t="shared" si="299"/>
        <v>0</v>
      </c>
      <c r="M3183" s="8" t="str">
        <f>VLOOKUP(MONTH($J3183),Lookup!$A$2:$B$13,2,0)&amp;" "&amp;YEAR($J3183)</f>
        <v>Jan 1900</v>
      </c>
      <c r="N3183" s="34" t="str">
        <f t="shared" si="294"/>
        <v>1/1/9999</v>
      </c>
      <c r="O3183" s="8" t="str">
        <f>IF(ISERROR(VLOOKUP($I3183,Lookup!$H$2:$I$11,2,0)),"",VLOOKUP($I3183,Lookup!$H$2:$I$11,2,0))</f>
        <v/>
      </c>
      <c r="P3183" s="8">
        <f>COUNTIF(J$4:J3183,J3183)</f>
        <v>0</v>
      </c>
      <c r="Q3183" s="8">
        <f>COUNTIF(K$4:K3183,K3183)</f>
        <v>1</v>
      </c>
    </row>
    <row r="3184" spans="1:17" x14ac:dyDescent="0.25">
      <c r="A3184" s="35">
        <f t="shared" si="295"/>
        <v>0</v>
      </c>
      <c r="B3184" s="8">
        <f t="shared" si="296"/>
        <v>0</v>
      </c>
      <c r="C3184" s="8">
        <f t="shared" si="297"/>
        <v>0</v>
      </c>
      <c r="D3184" s="38">
        <f t="shared" si="298"/>
        <v>1</v>
      </c>
      <c r="E3184" s="39">
        <f t="shared" si="299"/>
        <v>0</v>
      </c>
      <c r="M3184" s="8" t="str">
        <f>VLOOKUP(MONTH($J3184),Lookup!$A$2:$B$13,2,0)&amp;" "&amp;YEAR($J3184)</f>
        <v>Jan 1900</v>
      </c>
      <c r="N3184" s="34" t="str">
        <f t="shared" si="294"/>
        <v>1/1/9999</v>
      </c>
      <c r="O3184" s="8" t="str">
        <f>IF(ISERROR(VLOOKUP($I3184,Lookup!$H$2:$I$11,2,0)),"",VLOOKUP($I3184,Lookup!$H$2:$I$11,2,0))</f>
        <v/>
      </c>
      <c r="P3184" s="8">
        <f>COUNTIF(J$4:J3184,J3184)</f>
        <v>0</v>
      </c>
      <c r="Q3184" s="8">
        <f>COUNTIF(K$4:K3184,K3184)</f>
        <v>1</v>
      </c>
    </row>
    <row r="3185" spans="1:17" x14ac:dyDescent="0.25">
      <c r="A3185" s="35">
        <f t="shared" si="295"/>
        <v>0</v>
      </c>
      <c r="B3185" s="8">
        <f t="shared" si="296"/>
        <v>0</v>
      </c>
      <c r="C3185" s="8">
        <f t="shared" si="297"/>
        <v>0</v>
      </c>
      <c r="D3185" s="38">
        <f t="shared" si="298"/>
        <v>1</v>
      </c>
      <c r="E3185" s="39">
        <f t="shared" si="299"/>
        <v>0</v>
      </c>
      <c r="M3185" s="8" t="str">
        <f>VLOOKUP(MONTH($J3185),Lookup!$A$2:$B$13,2,0)&amp;" "&amp;YEAR($J3185)</f>
        <v>Jan 1900</v>
      </c>
      <c r="N3185" s="34" t="str">
        <f t="shared" si="294"/>
        <v>1/1/9999</v>
      </c>
      <c r="O3185" s="8" t="str">
        <f>IF(ISERROR(VLOOKUP($I3185,Lookup!$H$2:$I$11,2,0)),"",VLOOKUP($I3185,Lookup!$H$2:$I$11,2,0))</f>
        <v/>
      </c>
      <c r="P3185" s="8">
        <f>COUNTIF(J$4:J3185,J3185)</f>
        <v>0</v>
      </c>
      <c r="Q3185" s="8">
        <f>COUNTIF(K$4:K3185,K3185)</f>
        <v>1</v>
      </c>
    </row>
    <row r="3186" spans="1:17" x14ac:dyDescent="0.25">
      <c r="A3186" s="35">
        <f t="shared" si="295"/>
        <v>0</v>
      </c>
      <c r="B3186" s="8">
        <f t="shared" si="296"/>
        <v>0</v>
      </c>
      <c r="C3186" s="8">
        <f t="shared" si="297"/>
        <v>0</v>
      </c>
      <c r="D3186" s="38">
        <f t="shared" si="298"/>
        <v>1</v>
      </c>
      <c r="E3186" s="39">
        <f t="shared" si="299"/>
        <v>0</v>
      </c>
      <c r="M3186" s="8" t="str">
        <f>VLOOKUP(MONTH($J3186),Lookup!$A$2:$B$13,2,0)&amp;" "&amp;YEAR($J3186)</f>
        <v>Jan 1900</v>
      </c>
      <c r="N3186" s="34" t="str">
        <f t="shared" si="294"/>
        <v>1/1/9999</v>
      </c>
      <c r="O3186" s="8" t="str">
        <f>IF(ISERROR(VLOOKUP($I3186,Lookup!$H$2:$I$11,2,0)),"",VLOOKUP($I3186,Lookup!$H$2:$I$11,2,0))</f>
        <v/>
      </c>
      <c r="P3186" s="8">
        <f>COUNTIF(J$4:J3186,J3186)</f>
        <v>0</v>
      </c>
      <c r="Q3186" s="8">
        <f>COUNTIF(K$4:K3186,K3186)</f>
        <v>1</v>
      </c>
    </row>
    <row r="3187" spans="1:17" x14ac:dyDescent="0.25">
      <c r="A3187" s="35">
        <f t="shared" si="295"/>
        <v>0</v>
      </c>
      <c r="B3187" s="8">
        <f t="shared" si="296"/>
        <v>0</v>
      </c>
      <c r="C3187" s="8">
        <f t="shared" si="297"/>
        <v>0</v>
      </c>
      <c r="D3187" s="38">
        <f t="shared" si="298"/>
        <v>1</v>
      </c>
      <c r="E3187" s="39">
        <f t="shared" si="299"/>
        <v>0</v>
      </c>
      <c r="M3187" s="8" t="str">
        <f>VLOOKUP(MONTH($J3187),Lookup!$A$2:$B$13,2,0)&amp;" "&amp;YEAR($J3187)</f>
        <v>Jan 1900</v>
      </c>
      <c r="N3187" s="34" t="str">
        <f t="shared" si="294"/>
        <v>1/1/9999</v>
      </c>
      <c r="O3187" s="8" t="str">
        <f>IF(ISERROR(VLOOKUP($I3187,Lookup!$H$2:$I$11,2,0)),"",VLOOKUP($I3187,Lookup!$H$2:$I$11,2,0))</f>
        <v/>
      </c>
      <c r="P3187" s="8">
        <f>COUNTIF(J$4:J3187,J3187)</f>
        <v>0</v>
      </c>
      <c r="Q3187" s="8">
        <f>COUNTIF(K$4:K3187,K3187)</f>
        <v>1</v>
      </c>
    </row>
    <row r="3188" spans="1:17" x14ac:dyDescent="0.25">
      <c r="A3188" s="35">
        <f t="shared" si="295"/>
        <v>0</v>
      </c>
      <c r="B3188" s="8">
        <f t="shared" si="296"/>
        <v>0</v>
      </c>
      <c r="C3188" s="8">
        <f t="shared" si="297"/>
        <v>0</v>
      </c>
      <c r="D3188" s="38">
        <f t="shared" si="298"/>
        <v>1</v>
      </c>
      <c r="E3188" s="39">
        <f t="shared" si="299"/>
        <v>0</v>
      </c>
      <c r="M3188" s="8" t="str">
        <f>VLOOKUP(MONTH($J3188),Lookup!$A$2:$B$13,2,0)&amp;" "&amp;YEAR($J3188)</f>
        <v>Jan 1900</v>
      </c>
      <c r="N3188" s="34" t="str">
        <f t="shared" si="294"/>
        <v>1/1/9999</v>
      </c>
      <c r="O3188" s="8" t="str">
        <f>IF(ISERROR(VLOOKUP($I3188,Lookup!$H$2:$I$11,2,0)),"",VLOOKUP($I3188,Lookup!$H$2:$I$11,2,0))</f>
        <v/>
      </c>
      <c r="P3188" s="8">
        <f>COUNTIF(J$4:J3188,J3188)</f>
        <v>0</v>
      </c>
      <c r="Q3188" s="8">
        <f>COUNTIF(K$4:K3188,K3188)</f>
        <v>1</v>
      </c>
    </row>
    <row r="3189" spans="1:17" x14ac:dyDescent="0.25">
      <c r="A3189" s="35">
        <f t="shared" si="295"/>
        <v>0</v>
      </c>
      <c r="B3189" s="8">
        <f t="shared" si="296"/>
        <v>0</v>
      </c>
      <c r="C3189" s="8">
        <f t="shared" si="297"/>
        <v>0</v>
      </c>
      <c r="D3189" s="38">
        <f t="shared" si="298"/>
        <v>1</v>
      </c>
      <c r="E3189" s="39">
        <f t="shared" si="299"/>
        <v>0</v>
      </c>
      <c r="M3189" s="8" t="str">
        <f>VLOOKUP(MONTH($J3189),Lookup!$A$2:$B$13,2,0)&amp;" "&amp;YEAR($J3189)</f>
        <v>Jan 1900</v>
      </c>
      <c r="N3189" s="34" t="str">
        <f t="shared" si="294"/>
        <v>1/1/9999</v>
      </c>
      <c r="O3189" s="8" t="str">
        <f>IF(ISERROR(VLOOKUP($I3189,Lookup!$H$2:$I$11,2,0)),"",VLOOKUP($I3189,Lookup!$H$2:$I$11,2,0))</f>
        <v/>
      </c>
      <c r="P3189" s="8">
        <f>COUNTIF(J$4:J3189,J3189)</f>
        <v>0</v>
      </c>
      <c r="Q3189" s="8">
        <f>COUNTIF(K$4:K3189,K3189)</f>
        <v>1</v>
      </c>
    </row>
    <row r="3190" spans="1:17" x14ac:dyDescent="0.25">
      <c r="A3190" s="35">
        <f t="shared" si="295"/>
        <v>0</v>
      </c>
      <c r="B3190" s="8">
        <f t="shared" si="296"/>
        <v>0</v>
      </c>
      <c r="C3190" s="8">
        <f t="shared" si="297"/>
        <v>0</v>
      </c>
      <c r="D3190" s="38">
        <f t="shared" si="298"/>
        <v>1</v>
      </c>
      <c r="E3190" s="39">
        <f t="shared" si="299"/>
        <v>0</v>
      </c>
      <c r="M3190" s="8" t="str">
        <f>VLOOKUP(MONTH($J3190),Lookup!$A$2:$B$13,2,0)&amp;" "&amp;YEAR($J3190)</f>
        <v>Jan 1900</v>
      </c>
      <c r="N3190" s="34" t="str">
        <f t="shared" si="294"/>
        <v>1/1/9999</v>
      </c>
      <c r="O3190" s="8" t="str">
        <f>IF(ISERROR(VLOOKUP($I3190,Lookup!$H$2:$I$11,2,0)),"",VLOOKUP($I3190,Lookup!$H$2:$I$11,2,0))</f>
        <v/>
      </c>
      <c r="P3190" s="8">
        <f>COUNTIF(J$4:J3190,J3190)</f>
        <v>0</v>
      </c>
      <c r="Q3190" s="8">
        <f>COUNTIF(K$4:K3190,K3190)</f>
        <v>1</v>
      </c>
    </row>
    <row r="3191" spans="1:17" x14ac:dyDescent="0.25">
      <c r="A3191" s="35">
        <f t="shared" si="295"/>
        <v>0</v>
      </c>
      <c r="B3191" s="8">
        <f t="shared" si="296"/>
        <v>0</v>
      </c>
      <c r="C3191" s="8">
        <f t="shared" si="297"/>
        <v>0</v>
      </c>
      <c r="D3191" s="38">
        <f t="shared" si="298"/>
        <v>1</v>
      </c>
      <c r="E3191" s="39">
        <f t="shared" si="299"/>
        <v>0</v>
      </c>
      <c r="M3191" s="8" t="str">
        <f>VLOOKUP(MONTH($J3191),Lookup!$A$2:$B$13,2,0)&amp;" "&amp;YEAR($J3191)</f>
        <v>Jan 1900</v>
      </c>
      <c r="N3191" s="34" t="str">
        <f t="shared" si="294"/>
        <v>1/1/9999</v>
      </c>
      <c r="O3191" s="8" t="str">
        <f>IF(ISERROR(VLOOKUP($I3191,Lookup!$H$2:$I$11,2,0)),"",VLOOKUP($I3191,Lookup!$H$2:$I$11,2,0))</f>
        <v/>
      </c>
      <c r="P3191" s="8">
        <f>COUNTIF(J$4:J3191,J3191)</f>
        <v>0</v>
      </c>
      <c r="Q3191" s="8">
        <f>COUNTIF(K$4:K3191,K3191)</f>
        <v>1</v>
      </c>
    </row>
    <row r="3192" spans="1:17" x14ac:dyDescent="0.25">
      <c r="A3192" s="35">
        <f t="shared" si="295"/>
        <v>0</v>
      </c>
      <c r="B3192" s="8">
        <f t="shared" si="296"/>
        <v>0</v>
      </c>
      <c r="C3192" s="8">
        <f t="shared" si="297"/>
        <v>0</v>
      </c>
      <c r="D3192" s="38">
        <f t="shared" si="298"/>
        <v>1</v>
      </c>
      <c r="E3192" s="39">
        <f t="shared" si="299"/>
        <v>0</v>
      </c>
      <c r="M3192" s="8" t="str">
        <f>VLOOKUP(MONTH($J3192),Lookup!$A$2:$B$13,2,0)&amp;" "&amp;YEAR($J3192)</f>
        <v>Jan 1900</v>
      </c>
      <c r="N3192" s="34" t="str">
        <f t="shared" si="294"/>
        <v>1/1/9999</v>
      </c>
      <c r="O3192" s="8" t="str">
        <f>IF(ISERROR(VLOOKUP($I3192,Lookup!$H$2:$I$11,2,0)),"",VLOOKUP($I3192,Lookup!$H$2:$I$11,2,0))</f>
        <v/>
      </c>
      <c r="P3192" s="8">
        <f>COUNTIF(J$4:J3192,J3192)</f>
        <v>0</v>
      </c>
      <c r="Q3192" s="8">
        <f>COUNTIF(K$4:K3192,K3192)</f>
        <v>1</v>
      </c>
    </row>
    <row r="3193" spans="1:17" x14ac:dyDescent="0.25">
      <c r="A3193" s="35">
        <f t="shared" si="295"/>
        <v>0</v>
      </c>
      <c r="B3193" s="8">
        <f t="shared" si="296"/>
        <v>0</v>
      </c>
      <c r="C3193" s="8">
        <f t="shared" si="297"/>
        <v>0</v>
      </c>
      <c r="D3193" s="38">
        <f t="shared" si="298"/>
        <v>1</v>
      </c>
      <c r="E3193" s="39">
        <f t="shared" si="299"/>
        <v>0</v>
      </c>
      <c r="M3193" s="8" t="str">
        <f>VLOOKUP(MONTH($J3193),Lookup!$A$2:$B$13,2,0)&amp;" "&amp;YEAR($J3193)</f>
        <v>Jan 1900</v>
      </c>
      <c r="N3193" s="34" t="str">
        <f t="shared" si="294"/>
        <v>1/1/9999</v>
      </c>
      <c r="O3193" s="8" t="str">
        <f>IF(ISERROR(VLOOKUP($I3193,Lookup!$H$2:$I$11,2,0)),"",VLOOKUP($I3193,Lookup!$H$2:$I$11,2,0))</f>
        <v/>
      </c>
      <c r="P3193" s="8">
        <f>COUNTIF(J$4:J3193,J3193)</f>
        <v>0</v>
      </c>
      <c r="Q3193" s="8">
        <f>COUNTIF(K$4:K3193,K3193)</f>
        <v>1</v>
      </c>
    </row>
    <row r="3194" spans="1:17" x14ac:dyDescent="0.25">
      <c r="A3194" s="35">
        <f t="shared" si="295"/>
        <v>0</v>
      </c>
      <c r="B3194" s="8">
        <f t="shared" si="296"/>
        <v>0</v>
      </c>
      <c r="C3194" s="8">
        <f t="shared" si="297"/>
        <v>0</v>
      </c>
      <c r="D3194" s="38">
        <f t="shared" si="298"/>
        <v>1</v>
      </c>
      <c r="E3194" s="39">
        <f t="shared" si="299"/>
        <v>0</v>
      </c>
      <c r="M3194" s="8" t="str">
        <f>VLOOKUP(MONTH($J3194),Lookup!$A$2:$B$13,2,0)&amp;" "&amp;YEAR($J3194)</f>
        <v>Jan 1900</v>
      </c>
      <c r="N3194" s="34" t="str">
        <f t="shared" si="294"/>
        <v>1/1/9999</v>
      </c>
      <c r="O3194" s="8" t="str">
        <f>IF(ISERROR(VLOOKUP($I3194,Lookup!$H$2:$I$11,2,0)),"",VLOOKUP($I3194,Lookup!$H$2:$I$11,2,0))</f>
        <v/>
      </c>
      <c r="P3194" s="8">
        <f>COUNTIF(J$4:J3194,J3194)</f>
        <v>0</v>
      </c>
      <c r="Q3194" s="8">
        <f>COUNTIF(K$4:K3194,K3194)</f>
        <v>1</v>
      </c>
    </row>
    <row r="3195" spans="1:17" x14ac:dyDescent="0.25">
      <c r="A3195" s="35">
        <f t="shared" si="295"/>
        <v>0</v>
      </c>
      <c r="B3195" s="8">
        <f t="shared" si="296"/>
        <v>0</v>
      </c>
      <c r="C3195" s="8">
        <f t="shared" si="297"/>
        <v>0</v>
      </c>
      <c r="D3195" s="38">
        <f t="shared" si="298"/>
        <v>1</v>
      </c>
      <c r="E3195" s="39">
        <f t="shared" si="299"/>
        <v>0</v>
      </c>
      <c r="M3195" s="8" t="str">
        <f>VLOOKUP(MONTH($J3195),Lookup!$A$2:$B$13,2,0)&amp;" "&amp;YEAR($J3195)</f>
        <v>Jan 1900</v>
      </c>
      <c r="N3195" s="34" t="str">
        <f t="shared" si="294"/>
        <v>1/1/9999</v>
      </c>
      <c r="O3195" s="8" t="str">
        <f>IF(ISERROR(VLOOKUP($I3195,Lookup!$H$2:$I$11,2,0)),"",VLOOKUP($I3195,Lookup!$H$2:$I$11,2,0))</f>
        <v/>
      </c>
      <c r="P3195" s="8">
        <f>COUNTIF(J$4:J3195,J3195)</f>
        <v>0</v>
      </c>
      <c r="Q3195" s="8">
        <f>COUNTIF(K$4:K3195,K3195)</f>
        <v>1</v>
      </c>
    </row>
    <row r="3196" spans="1:17" x14ac:dyDescent="0.25">
      <c r="A3196" s="35">
        <f t="shared" si="295"/>
        <v>0</v>
      </c>
      <c r="B3196" s="8">
        <f t="shared" si="296"/>
        <v>0</v>
      </c>
      <c r="C3196" s="8">
        <f t="shared" si="297"/>
        <v>0</v>
      </c>
      <c r="D3196" s="38">
        <f t="shared" si="298"/>
        <v>1</v>
      </c>
      <c r="E3196" s="39">
        <f t="shared" si="299"/>
        <v>0</v>
      </c>
      <c r="M3196" s="8" t="str">
        <f>VLOOKUP(MONTH($J3196),Lookup!$A$2:$B$13,2,0)&amp;" "&amp;YEAR($J3196)</f>
        <v>Jan 1900</v>
      </c>
      <c r="N3196" s="34" t="str">
        <f t="shared" si="294"/>
        <v>1/1/9999</v>
      </c>
      <c r="O3196" s="8" t="str">
        <f>IF(ISERROR(VLOOKUP($I3196,Lookup!$H$2:$I$11,2,0)),"",VLOOKUP($I3196,Lookup!$H$2:$I$11,2,0))</f>
        <v/>
      </c>
      <c r="P3196" s="8">
        <f>COUNTIF(J$4:J3196,J3196)</f>
        <v>0</v>
      </c>
      <c r="Q3196" s="8">
        <f>COUNTIF(K$4:K3196,K3196)</f>
        <v>1</v>
      </c>
    </row>
    <row r="3197" spans="1:17" x14ac:dyDescent="0.25">
      <c r="A3197" s="35">
        <f t="shared" si="295"/>
        <v>0</v>
      </c>
      <c r="B3197" s="8">
        <f t="shared" si="296"/>
        <v>0</v>
      </c>
      <c r="C3197" s="8">
        <f t="shared" si="297"/>
        <v>0</v>
      </c>
      <c r="D3197" s="38">
        <f t="shared" si="298"/>
        <v>1</v>
      </c>
      <c r="E3197" s="39">
        <f t="shared" si="299"/>
        <v>0</v>
      </c>
      <c r="M3197" s="8" t="str">
        <f>VLOOKUP(MONTH($J3197),Lookup!$A$2:$B$13,2,0)&amp;" "&amp;YEAR($J3197)</f>
        <v>Jan 1900</v>
      </c>
      <c r="N3197" s="34" t="str">
        <f t="shared" si="294"/>
        <v>1/1/9999</v>
      </c>
      <c r="O3197" s="8" t="str">
        <f>IF(ISERROR(VLOOKUP($I3197,Lookup!$H$2:$I$11,2,0)),"",VLOOKUP($I3197,Lookup!$H$2:$I$11,2,0))</f>
        <v/>
      </c>
      <c r="P3197" s="8">
        <f>COUNTIF(J$4:J3197,J3197)</f>
        <v>0</v>
      </c>
      <c r="Q3197" s="8">
        <f>COUNTIF(K$4:K3197,K3197)</f>
        <v>1</v>
      </c>
    </row>
    <row r="3198" spans="1:17" x14ac:dyDescent="0.25">
      <c r="A3198" s="35">
        <f t="shared" si="295"/>
        <v>0</v>
      </c>
      <c r="B3198" s="8">
        <f t="shared" si="296"/>
        <v>0</v>
      </c>
      <c r="C3198" s="8">
        <f t="shared" si="297"/>
        <v>0</v>
      </c>
      <c r="D3198" s="38">
        <f t="shared" si="298"/>
        <v>1</v>
      </c>
      <c r="E3198" s="39">
        <f t="shared" si="299"/>
        <v>0</v>
      </c>
      <c r="M3198" s="8" t="str">
        <f>VLOOKUP(MONTH($J3198),Lookup!$A$2:$B$13,2,0)&amp;" "&amp;YEAR($J3198)</f>
        <v>Jan 1900</v>
      </c>
      <c r="N3198" s="34" t="str">
        <f t="shared" si="294"/>
        <v>1/1/9999</v>
      </c>
      <c r="O3198" s="8" t="str">
        <f>IF(ISERROR(VLOOKUP($I3198,Lookup!$H$2:$I$11,2,0)),"",VLOOKUP($I3198,Lookup!$H$2:$I$11,2,0))</f>
        <v/>
      </c>
      <c r="P3198" s="8">
        <f>COUNTIF(J$4:J3198,J3198)</f>
        <v>0</v>
      </c>
      <c r="Q3198" s="8">
        <f>COUNTIF(K$4:K3198,K3198)</f>
        <v>1</v>
      </c>
    </row>
    <row r="3199" spans="1:17" x14ac:dyDescent="0.25">
      <c r="A3199" s="35">
        <f t="shared" si="295"/>
        <v>0</v>
      </c>
      <c r="B3199" s="8">
        <f t="shared" si="296"/>
        <v>0</v>
      </c>
      <c r="C3199" s="8">
        <f t="shared" si="297"/>
        <v>0</v>
      </c>
      <c r="D3199" s="38">
        <f t="shared" si="298"/>
        <v>1</v>
      </c>
      <c r="E3199" s="39">
        <f t="shared" si="299"/>
        <v>0</v>
      </c>
      <c r="M3199" s="8" t="str">
        <f>VLOOKUP(MONTH($J3199),Lookup!$A$2:$B$13,2,0)&amp;" "&amp;YEAR($J3199)</f>
        <v>Jan 1900</v>
      </c>
      <c r="N3199" s="34" t="str">
        <f t="shared" si="294"/>
        <v>1/1/9999</v>
      </c>
      <c r="O3199" s="8" t="str">
        <f>IF(ISERROR(VLOOKUP($I3199,Lookup!$H$2:$I$11,2,0)),"",VLOOKUP($I3199,Lookup!$H$2:$I$11,2,0))</f>
        <v/>
      </c>
      <c r="P3199" s="8">
        <f>COUNTIF(J$4:J3199,J3199)</f>
        <v>0</v>
      </c>
      <c r="Q3199" s="8">
        <f>COUNTIF(K$4:K3199,K3199)</f>
        <v>1</v>
      </c>
    </row>
    <row r="3200" spans="1:17" x14ac:dyDescent="0.25">
      <c r="A3200" s="35">
        <f t="shared" si="295"/>
        <v>0</v>
      </c>
      <c r="B3200" s="8">
        <f t="shared" si="296"/>
        <v>0</v>
      </c>
      <c r="C3200" s="8">
        <f t="shared" si="297"/>
        <v>0</v>
      </c>
      <c r="D3200" s="38">
        <f t="shared" si="298"/>
        <v>1</v>
      </c>
      <c r="E3200" s="39">
        <f t="shared" si="299"/>
        <v>0</v>
      </c>
      <c r="M3200" s="8" t="str">
        <f>VLOOKUP(MONTH($J3200),Lookup!$A$2:$B$13,2,0)&amp;" "&amp;YEAR($J3200)</f>
        <v>Jan 1900</v>
      </c>
      <c r="N3200" s="34" t="str">
        <f t="shared" si="294"/>
        <v>1/1/9999</v>
      </c>
      <c r="O3200" s="8" t="str">
        <f>IF(ISERROR(VLOOKUP($I3200,Lookup!$H$2:$I$11,2,0)),"",VLOOKUP($I3200,Lookup!$H$2:$I$11,2,0))</f>
        <v/>
      </c>
      <c r="P3200" s="8">
        <f>COUNTIF(J$4:J3200,J3200)</f>
        <v>0</v>
      </c>
      <c r="Q3200" s="8">
        <f>COUNTIF(K$4:K3200,K3200)</f>
        <v>1</v>
      </c>
    </row>
    <row r="3201" spans="1:17" x14ac:dyDescent="0.25">
      <c r="A3201" s="35">
        <f t="shared" si="295"/>
        <v>0</v>
      </c>
      <c r="B3201" s="8">
        <f t="shared" si="296"/>
        <v>0</v>
      </c>
      <c r="C3201" s="8">
        <f t="shared" si="297"/>
        <v>0</v>
      </c>
      <c r="D3201" s="38">
        <f t="shared" si="298"/>
        <v>1</v>
      </c>
      <c r="E3201" s="39">
        <f t="shared" si="299"/>
        <v>0</v>
      </c>
      <c r="M3201" s="8" t="str">
        <f>VLOOKUP(MONTH($J3201),Lookup!$A$2:$B$13,2,0)&amp;" "&amp;YEAR($J3201)</f>
        <v>Jan 1900</v>
      </c>
      <c r="N3201" s="34" t="str">
        <f t="shared" si="294"/>
        <v>1/1/9999</v>
      </c>
      <c r="O3201" s="8" t="str">
        <f>IF(ISERROR(VLOOKUP($I3201,Lookup!$H$2:$I$11,2,0)),"",VLOOKUP($I3201,Lookup!$H$2:$I$11,2,0))</f>
        <v/>
      </c>
      <c r="P3201" s="8">
        <f>COUNTIF(J$4:J3201,J3201)</f>
        <v>0</v>
      </c>
      <c r="Q3201" s="8">
        <f>COUNTIF(K$4:K3201,K3201)</f>
        <v>1</v>
      </c>
    </row>
    <row r="3202" spans="1:17" x14ac:dyDescent="0.25">
      <c r="A3202" s="35">
        <f t="shared" si="295"/>
        <v>0</v>
      </c>
      <c r="B3202" s="8">
        <f t="shared" si="296"/>
        <v>0</v>
      </c>
      <c r="C3202" s="8">
        <f t="shared" si="297"/>
        <v>0</v>
      </c>
      <c r="D3202" s="38">
        <f t="shared" si="298"/>
        <v>1</v>
      </c>
      <c r="E3202" s="39">
        <f t="shared" si="299"/>
        <v>0</v>
      </c>
      <c r="M3202" s="8" t="str">
        <f>VLOOKUP(MONTH($J3202),Lookup!$A$2:$B$13,2,0)&amp;" "&amp;YEAR($J3202)</f>
        <v>Jan 1900</v>
      </c>
      <c r="N3202" s="34" t="str">
        <f t="shared" si="294"/>
        <v>1/1/9999</v>
      </c>
      <c r="O3202" s="8" t="str">
        <f>IF(ISERROR(VLOOKUP($I3202,Lookup!$H$2:$I$11,2,0)),"",VLOOKUP($I3202,Lookup!$H$2:$I$11,2,0))</f>
        <v/>
      </c>
      <c r="P3202" s="8">
        <f>COUNTIF(J$4:J3202,J3202)</f>
        <v>0</v>
      </c>
      <c r="Q3202" s="8">
        <f>COUNTIF(K$4:K3202,K3202)</f>
        <v>1</v>
      </c>
    </row>
    <row r="3203" spans="1:17" x14ac:dyDescent="0.25">
      <c r="A3203" s="35">
        <f t="shared" si="295"/>
        <v>0</v>
      </c>
      <c r="B3203" s="8">
        <f t="shared" si="296"/>
        <v>0</v>
      </c>
      <c r="C3203" s="8">
        <f t="shared" si="297"/>
        <v>0</v>
      </c>
      <c r="D3203" s="38">
        <f t="shared" si="298"/>
        <v>1</v>
      </c>
      <c r="E3203" s="39">
        <f t="shared" si="299"/>
        <v>0</v>
      </c>
      <c r="M3203" s="8" t="str">
        <f>VLOOKUP(MONTH($J3203),Lookup!$A$2:$B$13,2,0)&amp;" "&amp;YEAR($J3203)</f>
        <v>Jan 1900</v>
      </c>
      <c r="N3203" s="34" t="str">
        <f t="shared" si="294"/>
        <v>1/1/9999</v>
      </c>
      <c r="O3203" s="8" t="str">
        <f>IF(ISERROR(VLOOKUP($I3203,Lookup!$H$2:$I$11,2,0)),"",VLOOKUP($I3203,Lookup!$H$2:$I$11,2,0))</f>
        <v/>
      </c>
      <c r="P3203" s="8">
        <f>COUNTIF(J$4:J3203,J3203)</f>
        <v>0</v>
      </c>
      <c r="Q3203" s="8">
        <f>COUNTIF(K$4:K3203,K3203)</f>
        <v>1</v>
      </c>
    </row>
    <row r="3204" spans="1:17" x14ac:dyDescent="0.25">
      <c r="A3204" s="35">
        <f t="shared" si="295"/>
        <v>0</v>
      </c>
      <c r="B3204" s="8">
        <f t="shared" si="296"/>
        <v>0</v>
      </c>
      <c r="C3204" s="8">
        <f t="shared" si="297"/>
        <v>0</v>
      </c>
      <c r="D3204" s="38">
        <f t="shared" si="298"/>
        <v>1</v>
      </c>
      <c r="E3204" s="39">
        <f t="shared" si="299"/>
        <v>0</v>
      </c>
      <c r="M3204" s="8" t="str">
        <f>VLOOKUP(MONTH($J3204),Lookup!$A$2:$B$13,2,0)&amp;" "&amp;YEAR($J3204)</f>
        <v>Jan 1900</v>
      </c>
      <c r="N3204" s="34" t="str">
        <f t="shared" ref="N3204:N3267" si="300">IF(ISBLANK($J3204),"1/1/9999",J3204)</f>
        <v>1/1/9999</v>
      </c>
      <c r="O3204" s="8" t="str">
        <f>IF(ISERROR(VLOOKUP($I3204,Lookup!$H$2:$I$11,2,0)),"",VLOOKUP($I3204,Lookup!$H$2:$I$11,2,0))</f>
        <v/>
      </c>
      <c r="P3204" s="8">
        <f>COUNTIF(J$4:J3204,J3204)</f>
        <v>0</v>
      </c>
      <c r="Q3204" s="8">
        <f>COUNTIF(K$4:K3204,K3204)</f>
        <v>1</v>
      </c>
    </row>
    <row r="3205" spans="1:17" x14ac:dyDescent="0.25">
      <c r="A3205" s="35">
        <f t="shared" ref="A3205:A3268" si="301">K3205</f>
        <v>0</v>
      </c>
      <c r="B3205" s="8">
        <f t="shared" ref="B3205:B3268" si="302">J3205</f>
        <v>0</v>
      </c>
      <c r="C3205" s="8">
        <f t="shared" ref="C3205:C3268" si="303">L3205</f>
        <v>0</v>
      </c>
      <c r="D3205" s="38">
        <f t="shared" ref="D3205:D3268" si="304">SUM(A3205:C3205)+SUM(O3205:Q3205)</f>
        <v>1</v>
      </c>
      <c r="E3205" s="39">
        <f t="shared" ref="E3205:E3268" si="305">IF($D3205="","",COUNTIFS($F$4:$F$5000,$F3205,$D$4:$D$5000,"&gt;"&amp;$D3205))</f>
        <v>0</v>
      </c>
      <c r="M3205" s="8" t="str">
        <f>VLOOKUP(MONTH($J3205),Lookup!$A$2:$B$13,2,0)&amp;" "&amp;YEAR($J3205)</f>
        <v>Jan 1900</v>
      </c>
      <c r="N3205" s="34" t="str">
        <f t="shared" si="300"/>
        <v>1/1/9999</v>
      </c>
      <c r="O3205" s="8" t="str">
        <f>IF(ISERROR(VLOOKUP($I3205,Lookup!$H$2:$I$11,2,0)),"",VLOOKUP($I3205,Lookup!$H$2:$I$11,2,0))</f>
        <v/>
      </c>
      <c r="P3205" s="8">
        <f>COUNTIF(J$4:J3205,J3205)</f>
        <v>0</v>
      </c>
      <c r="Q3205" s="8">
        <f>COUNTIF(K$4:K3205,K3205)</f>
        <v>1</v>
      </c>
    </row>
    <row r="3206" spans="1:17" x14ac:dyDescent="0.25">
      <c r="A3206" s="35">
        <f t="shared" si="301"/>
        <v>0</v>
      </c>
      <c r="B3206" s="8">
        <f t="shared" si="302"/>
        <v>0</v>
      </c>
      <c r="C3206" s="8">
        <f t="shared" si="303"/>
        <v>0</v>
      </c>
      <c r="D3206" s="38">
        <f t="shared" si="304"/>
        <v>1</v>
      </c>
      <c r="E3206" s="39">
        <f t="shared" si="305"/>
        <v>0</v>
      </c>
      <c r="M3206" s="8" t="str">
        <f>VLOOKUP(MONTH($J3206),Lookup!$A$2:$B$13,2,0)&amp;" "&amp;YEAR($J3206)</f>
        <v>Jan 1900</v>
      </c>
      <c r="N3206" s="34" t="str">
        <f t="shared" si="300"/>
        <v>1/1/9999</v>
      </c>
      <c r="O3206" s="8" t="str">
        <f>IF(ISERROR(VLOOKUP($I3206,Lookup!$H$2:$I$11,2,0)),"",VLOOKUP($I3206,Lookup!$H$2:$I$11,2,0))</f>
        <v/>
      </c>
      <c r="P3206" s="8">
        <f>COUNTIF(J$4:J3206,J3206)</f>
        <v>0</v>
      </c>
      <c r="Q3206" s="8">
        <f>COUNTIF(K$4:K3206,K3206)</f>
        <v>1</v>
      </c>
    </row>
    <row r="3207" spans="1:17" x14ac:dyDescent="0.25">
      <c r="A3207" s="35">
        <f t="shared" si="301"/>
        <v>0</v>
      </c>
      <c r="B3207" s="8">
        <f t="shared" si="302"/>
        <v>0</v>
      </c>
      <c r="C3207" s="8">
        <f t="shared" si="303"/>
        <v>0</v>
      </c>
      <c r="D3207" s="38">
        <f t="shared" si="304"/>
        <v>1</v>
      </c>
      <c r="E3207" s="39">
        <f t="shared" si="305"/>
        <v>0</v>
      </c>
      <c r="M3207" s="8" t="str">
        <f>VLOOKUP(MONTH($J3207),Lookup!$A$2:$B$13,2,0)&amp;" "&amp;YEAR($J3207)</f>
        <v>Jan 1900</v>
      </c>
      <c r="N3207" s="34" t="str">
        <f t="shared" si="300"/>
        <v>1/1/9999</v>
      </c>
      <c r="O3207" s="8" t="str">
        <f>IF(ISERROR(VLOOKUP($I3207,Lookup!$H$2:$I$11,2,0)),"",VLOOKUP($I3207,Lookup!$H$2:$I$11,2,0))</f>
        <v/>
      </c>
      <c r="P3207" s="8">
        <f>COUNTIF(J$4:J3207,J3207)</f>
        <v>0</v>
      </c>
      <c r="Q3207" s="8">
        <f>COUNTIF(K$4:K3207,K3207)</f>
        <v>1</v>
      </c>
    </row>
    <row r="3208" spans="1:17" x14ac:dyDescent="0.25">
      <c r="A3208" s="35">
        <f t="shared" si="301"/>
        <v>0</v>
      </c>
      <c r="B3208" s="8">
        <f t="shared" si="302"/>
        <v>0</v>
      </c>
      <c r="C3208" s="8">
        <f t="shared" si="303"/>
        <v>0</v>
      </c>
      <c r="D3208" s="38">
        <f t="shared" si="304"/>
        <v>1</v>
      </c>
      <c r="E3208" s="39">
        <f t="shared" si="305"/>
        <v>0</v>
      </c>
      <c r="M3208" s="8" t="str">
        <f>VLOOKUP(MONTH($J3208),Lookup!$A$2:$B$13,2,0)&amp;" "&amp;YEAR($J3208)</f>
        <v>Jan 1900</v>
      </c>
      <c r="N3208" s="34" t="str">
        <f t="shared" si="300"/>
        <v>1/1/9999</v>
      </c>
      <c r="O3208" s="8" t="str">
        <f>IF(ISERROR(VLOOKUP($I3208,Lookup!$H$2:$I$11,2,0)),"",VLOOKUP($I3208,Lookup!$H$2:$I$11,2,0))</f>
        <v/>
      </c>
      <c r="P3208" s="8">
        <f>COUNTIF(J$4:J3208,J3208)</f>
        <v>0</v>
      </c>
      <c r="Q3208" s="8">
        <f>COUNTIF(K$4:K3208,K3208)</f>
        <v>1</v>
      </c>
    </row>
    <row r="3209" spans="1:17" x14ac:dyDescent="0.25">
      <c r="A3209" s="35">
        <f t="shared" si="301"/>
        <v>0</v>
      </c>
      <c r="B3209" s="8">
        <f t="shared" si="302"/>
        <v>0</v>
      </c>
      <c r="C3209" s="8">
        <f t="shared" si="303"/>
        <v>0</v>
      </c>
      <c r="D3209" s="38">
        <f t="shared" si="304"/>
        <v>1</v>
      </c>
      <c r="E3209" s="39">
        <f t="shared" si="305"/>
        <v>0</v>
      </c>
      <c r="M3209" s="8" t="str">
        <f>VLOOKUP(MONTH($J3209),Lookup!$A$2:$B$13,2,0)&amp;" "&amp;YEAR($J3209)</f>
        <v>Jan 1900</v>
      </c>
      <c r="N3209" s="34" t="str">
        <f t="shared" si="300"/>
        <v>1/1/9999</v>
      </c>
      <c r="O3209" s="8" t="str">
        <f>IF(ISERROR(VLOOKUP($I3209,Lookup!$H$2:$I$11,2,0)),"",VLOOKUP($I3209,Lookup!$H$2:$I$11,2,0))</f>
        <v/>
      </c>
      <c r="P3209" s="8">
        <f>COUNTIF(J$4:J3209,J3209)</f>
        <v>0</v>
      </c>
      <c r="Q3209" s="8">
        <f>COUNTIF(K$4:K3209,K3209)</f>
        <v>1</v>
      </c>
    </row>
    <row r="3210" spans="1:17" x14ac:dyDescent="0.25">
      <c r="A3210" s="35">
        <f t="shared" si="301"/>
        <v>0</v>
      </c>
      <c r="B3210" s="8">
        <f t="shared" si="302"/>
        <v>0</v>
      </c>
      <c r="C3210" s="8">
        <f t="shared" si="303"/>
        <v>0</v>
      </c>
      <c r="D3210" s="38">
        <f t="shared" si="304"/>
        <v>1</v>
      </c>
      <c r="E3210" s="39">
        <f t="shared" si="305"/>
        <v>0</v>
      </c>
      <c r="M3210" s="8" t="str">
        <f>VLOOKUP(MONTH($J3210),Lookup!$A$2:$B$13,2,0)&amp;" "&amp;YEAR($J3210)</f>
        <v>Jan 1900</v>
      </c>
      <c r="N3210" s="34" t="str">
        <f t="shared" si="300"/>
        <v>1/1/9999</v>
      </c>
      <c r="O3210" s="8" t="str">
        <f>IF(ISERROR(VLOOKUP($I3210,Lookup!$H$2:$I$11,2,0)),"",VLOOKUP($I3210,Lookup!$H$2:$I$11,2,0))</f>
        <v/>
      </c>
      <c r="P3210" s="8">
        <f>COUNTIF(J$4:J3210,J3210)</f>
        <v>0</v>
      </c>
      <c r="Q3210" s="8">
        <f>COUNTIF(K$4:K3210,K3210)</f>
        <v>1</v>
      </c>
    </row>
    <row r="3211" spans="1:17" x14ac:dyDescent="0.25">
      <c r="A3211" s="35">
        <f t="shared" si="301"/>
        <v>0</v>
      </c>
      <c r="B3211" s="8">
        <f t="shared" si="302"/>
        <v>0</v>
      </c>
      <c r="C3211" s="8">
        <f t="shared" si="303"/>
        <v>0</v>
      </c>
      <c r="D3211" s="38">
        <f t="shared" si="304"/>
        <v>1</v>
      </c>
      <c r="E3211" s="39">
        <f t="shared" si="305"/>
        <v>0</v>
      </c>
      <c r="M3211" s="8" t="str">
        <f>VLOOKUP(MONTH($J3211),Lookup!$A$2:$B$13,2,0)&amp;" "&amp;YEAR($J3211)</f>
        <v>Jan 1900</v>
      </c>
      <c r="N3211" s="34" t="str">
        <f t="shared" si="300"/>
        <v>1/1/9999</v>
      </c>
      <c r="O3211" s="8" t="str">
        <f>IF(ISERROR(VLOOKUP($I3211,Lookup!$H$2:$I$11,2,0)),"",VLOOKUP($I3211,Lookup!$H$2:$I$11,2,0))</f>
        <v/>
      </c>
      <c r="P3211" s="8">
        <f>COUNTIF(J$4:J3211,J3211)</f>
        <v>0</v>
      </c>
      <c r="Q3211" s="8">
        <f>COUNTIF(K$4:K3211,K3211)</f>
        <v>1</v>
      </c>
    </row>
    <row r="3212" spans="1:17" x14ac:dyDescent="0.25">
      <c r="A3212" s="35">
        <f t="shared" si="301"/>
        <v>0</v>
      </c>
      <c r="B3212" s="8">
        <f t="shared" si="302"/>
        <v>0</v>
      </c>
      <c r="C3212" s="8">
        <f t="shared" si="303"/>
        <v>0</v>
      </c>
      <c r="D3212" s="38">
        <f t="shared" si="304"/>
        <v>1</v>
      </c>
      <c r="E3212" s="39">
        <f t="shared" si="305"/>
        <v>0</v>
      </c>
      <c r="M3212" s="8" t="str">
        <f>VLOOKUP(MONTH($J3212),Lookup!$A$2:$B$13,2,0)&amp;" "&amp;YEAR($J3212)</f>
        <v>Jan 1900</v>
      </c>
      <c r="N3212" s="34" t="str">
        <f t="shared" si="300"/>
        <v>1/1/9999</v>
      </c>
      <c r="O3212" s="8" t="str">
        <f>IF(ISERROR(VLOOKUP($I3212,Lookup!$H$2:$I$11,2,0)),"",VLOOKUP($I3212,Lookup!$H$2:$I$11,2,0))</f>
        <v/>
      </c>
      <c r="P3212" s="8">
        <f>COUNTIF(J$4:J3212,J3212)</f>
        <v>0</v>
      </c>
      <c r="Q3212" s="8">
        <f>COUNTIF(K$4:K3212,K3212)</f>
        <v>1</v>
      </c>
    </row>
    <row r="3213" spans="1:17" x14ac:dyDescent="0.25">
      <c r="A3213" s="35">
        <f t="shared" si="301"/>
        <v>0</v>
      </c>
      <c r="B3213" s="8">
        <f t="shared" si="302"/>
        <v>0</v>
      </c>
      <c r="C3213" s="8">
        <f t="shared" si="303"/>
        <v>0</v>
      </c>
      <c r="D3213" s="38">
        <f t="shared" si="304"/>
        <v>1</v>
      </c>
      <c r="E3213" s="39">
        <f t="shared" si="305"/>
        <v>0</v>
      </c>
      <c r="M3213" s="8" t="str">
        <f>VLOOKUP(MONTH($J3213),Lookup!$A$2:$B$13,2,0)&amp;" "&amp;YEAR($J3213)</f>
        <v>Jan 1900</v>
      </c>
      <c r="N3213" s="34" t="str">
        <f t="shared" si="300"/>
        <v>1/1/9999</v>
      </c>
      <c r="O3213" s="8" t="str">
        <f>IF(ISERROR(VLOOKUP($I3213,Lookup!$H$2:$I$11,2,0)),"",VLOOKUP($I3213,Lookup!$H$2:$I$11,2,0))</f>
        <v/>
      </c>
      <c r="P3213" s="8">
        <f>COUNTIF(J$4:J3213,J3213)</f>
        <v>0</v>
      </c>
      <c r="Q3213" s="8">
        <f>COUNTIF(K$4:K3213,K3213)</f>
        <v>1</v>
      </c>
    </row>
    <row r="3214" spans="1:17" x14ac:dyDescent="0.25">
      <c r="A3214" s="35">
        <f t="shared" si="301"/>
        <v>0</v>
      </c>
      <c r="B3214" s="8">
        <f t="shared" si="302"/>
        <v>0</v>
      </c>
      <c r="C3214" s="8">
        <f t="shared" si="303"/>
        <v>0</v>
      </c>
      <c r="D3214" s="38">
        <f t="shared" si="304"/>
        <v>1</v>
      </c>
      <c r="E3214" s="39">
        <f t="shared" si="305"/>
        <v>0</v>
      </c>
      <c r="M3214" s="8" t="str">
        <f>VLOOKUP(MONTH($J3214),Lookup!$A$2:$B$13,2,0)&amp;" "&amp;YEAR($J3214)</f>
        <v>Jan 1900</v>
      </c>
      <c r="N3214" s="34" t="str">
        <f t="shared" si="300"/>
        <v>1/1/9999</v>
      </c>
      <c r="O3214" s="8" t="str">
        <f>IF(ISERROR(VLOOKUP($I3214,Lookup!$H$2:$I$11,2,0)),"",VLOOKUP($I3214,Lookup!$H$2:$I$11,2,0))</f>
        <v/>
      </c>
      <c r="P3214" s="8">
        <f>COUNTIF(J$4:J3214,J3214)</f>
        <v>0</v>
      </c>
      <c r="Q3214" s="8">
        <f>COUNTIF(K$4:K3214,K3214)</f>
        <v>1</v>
      </c>
    </row>
    <row r="3215" spans="1:17" x14ac:dyDescent="0.25">
      <c r="A3215" s="35">
        <f t="shared" si="301"/>
        <v>0</v>
      </c>
      <c r="B3215" s="8">
        <f t="shared" si="302"/>
        <v>0</v>
      </c>
      <c r="C3215" s="8">
        <f t="shared" si="303"/>
        <v>0</v>
      </c>
      <c r="D3215" s="38">
        <f t="shared" si="304"/>
        <v>1</v>
      </c>
      <c r="E3215" s="39">
        <f t="shared" si="305"/>
        <v>0</v>
      </c>
      <c r="M3215" s="8" t="str">
        <f>VLOOKUP(MONTH($J3215),Lookup!$A$2:$B$13,2,0)&amp;" "&amp;YEAR($J3215)</f>
        <v>Jan 1900</v>
      </c>
      <c r="N3215" s="34" t="str">
        <f t="shared" si="300"/>
        <v>1/1/9999</v>
      </c>
      <c r="O3215" s="8" t="str">
        <f>IF(ISERROR(VLOOKUP($I3215,Lookup!$H$2:$I$11,2,0)),"",VLOOKUP($I3215,Lookup!$H$2:$I$11,2,0))</f>
        <v/>
      </c>
      <c r="P3215" s="8">
        <f>COUNTIF(J$4:J3215,J3215)</f>
        <v>0</v>
      </c>
      <c r="Q3215" s="8">
        <f>COUNTIF(K$4:K3215,K3215)</f>
        <v>1</v>
      </c>
    </row>
    <row r="3216" spans="1:17" x14ac:dyDescent="0.25">
      <c r="A3216" s="35">
        <f t="shared" si="301"/>
        <v>0</v>
      </c>
      <c r="B3216" s="8">
        <f t="shared" si="302"/>
        <v>0</v>
      </c>
      <c r="C3216" s="8">
        <f t="shared" si="303"/>
        <v>0</v>
      </c>
      <c r="D3216" s="38">
        <f t="shared" si="304"/>
        <v>1</v>
      </c>
      <c r="E3216" s="39">
        <f t="shared" si="305"/>
        <v>0</v>
      </c>
      <c r="M3216" s="8" t="str">
        <f>VLOOKUP(MONTH($J3216),Lookup!$A$2:$B$13,2,0)&amp;" "&amp;YEAR($J3216)</f>
        <v>Jan 1900</v>
      </c>
      <c r="N3216" s="34" t="str">
        <f t="shared" si="300"/>
        <v>1/1/9999</v>
      </c>
      <c r="O3216" s="8" t="str">
        <f>IF(ISERROR(VLOOKUP($I3216,Lookup!$H$2:$I$11,2,0)),"",VLOOKUP($I3216,Lookup!$H$2:$I$11,2,0))</f>
        <v/>
      </c>
      <c r="P3216" s="8">
        <f>COUNTIF(J$4:J3216,J3216)</f>
        <v>0</v>
      </c>
      <c r="Q3216" s="8">
        <f>COUNTIF(K$4:K3216,K3216)</f>
        <v>1</v>
      </c>
    </row>
    <row r="3217" spans="1:17" x14ac:dyDescent="0.25">
      <c r="A3217" s="35">
        <f t="shared" si="301"/>
        <v>0</v>
      </c>
      <c r="B3217" s="8">
        <f t="shared" si="302"/>
        <v>0</v>
      </c>
      <c r="C3217" s="8">
        <f t="shared" si="303"/>
        <v>0</v>
      </c>
      <c r="D3217" s="38">
        <f t="shared" si="304"/>
        <v>1</v>
      </c>
      <c r="E3217" s="39">
        <f t="shared" si="305"/>
        <v>0</v>
      </c>
      <c r="M3217" s="8" t="str">
        <f>VLOOKUP(MONTH($J3217),Lookup!$A$2:$B$13,2,0)&amp;" "&amp;YEAR($J3217)</f>
        <v>Jan 1900</v>
      </c>
      <c r="N3217" s="34" t="str">
        <f t="shared" si="300"/>
        <v>1/1/9999</v>
      </c>
      <c r="O3217" s="8" t="str">
        <f>IF(ISERROR(VLOOKUP($I3217,Lookup!$H$2:$I$11,2,0)),"",VLOOKUP($I3217,Lookup!$H$2:$I$11,2,0))</f>
        <v/>
      </c>
      <c r="P3217" s="8">
        <f>COUNTIF(J$4:J3217,J3217)</f>
        <v>0</v>
      </c>
      <c r="Q3217" s="8">
        <f>COUNTIF(K$4:K3217,K3217)</f>
        <v>1</v>
      </c>
    </row>
    <row r="3218" spans="1:17" x14ac:dyDescent="0.25">
      <c r="A3218" s="35">
        <f t="shared" si="301"/>
        <v>0</v>
      </c>
      <c r="B3218" s="8">
        <f t="shared" si="302"/>
        <v>0</v>
      </c>
      <c r="C3218" s="8">
        <f t="shared" si="303"/>
        <v>0</v>
      </c>
      <c r="D3218" s="38">
        <f t="shared" si="304"/>
        <v>1</v>
      </c>
      <c r="E3218" s="39">
        <f t="shared" si="305"/>
        <v>0</v>
      </c>
      <c r="M3218" s="8" t="str">
        <f>VLOOKUP(MONTH($J3218),Lookup!$A$2:$B$13,2,0)&amp;" "&amp;YEAR($J3218)</f>
        <v>Jan 1900</v>
      </c>
      <c r="N3218" s="34" t="str">
        <f t="shared" si="300"/>
        <v>1/1/9999</v>
      </c>
      <c r="O3218" s="8" t="str">
        <f>IF(ISERROR(VLOOKUP($I3218,Lookup!$H$2:$I$11,2,0)),"",VLOOKUP($I3218,Lookup!$H$2:$I$11,2,0))</f>
        <v/>
      </c>
      <c r="P3218" s="8">
        <f>COUNTIF(J$4:J3218,J3218)</f>
        <v>0</v>
      </c>
      <c r="Q3218" s="8">
        <f>COUNTIF(K$4:K3218,K3218)</f>
        <v>1</v>
      </c>
    </row>
    <row r="3219" spans="1:17" x14ac:dyDescent="0.25">
      <c r="A3219" s="35">
        <f t="shared" si="301"/>
        <v>0</v>
      </c>
      <c r="B3219" s="8">
        <f t="shared" si="302"/>
        <v>0</v>
      </c>
      <c r="C3219" s="8">
        <f t="shared" si="303"/>
        <v>0</v>
      </c>
      <c r="D3219" s="38">
        <f t="shared" si="304"/>
        <v>1</v>
      </c>
      <c r="E3219" s="39">
        <f t="shared" si="305"/>
        <v>0</v>
      </c>
      <c r="M3219" s="8" t="str">
        <f>VLOOKUP(MONTH($J3219),Lookup!$A$2:$B$13,2,0)&amp;" "&amp;YEAR($J3219)</f>
        <v>Jan 1900</v>
      </c>
      <c r="N3219" s="34" t="str">
        <f t="shared" si="300"/>
        <v>1/1/9999</v>
      </c>
      <c r="O3219" s="8" t="str">
        <f>IF(ISERROR(VLOOKUP($I3219,Lookup!$H$2:$I$11,2,0)),"",VLOOKUP($I3219,Lookup!$H$2:$I$11,2,0))</f>
        <v/>
      </c>
      <c r="P3219" s="8">
        <f>COUNTIF(J$4:J3219,J3219)</f>
        <v>0</v>
      </c>
      <c r="Q3219" s="8">
        <f>COUNTIF(K$4:K3219,K3219)</f>
        <v>1</v>
      </c>
    </row>
    <row r="3220" spans="1:17" x14ac:dyDescent="0.25">
      <c r="A3220" s="35">
        <f t="shared" si="301"/>
        <v>0</v>
      </c>
      <c r="B3220" s="8">
        <f t="shared" si="302"/>
        <v>0</v>
      </c>
      <c r="C3220" s="8">
        <f t="shared" si="303"/>
        <v>0</v>
      </c>
      <c r="D3220" s="38">
        <f t="shared" si="304"/>
        <v>1</v>
      </c>
      <c r="E3220" s="39">
        <f t="shared" si="305"/>
        <v>0</v>
      </c>
      <c r="M3220" s="8" t="str">
        <f>VLOOKUP(MONTH($J3220),Lookup!$A$2:$B$13,2,0)&amp;" "&amp;YEAR($J3220)</f>
        <v>Jan 1900</v>
      </c>
      <c r="N3220" s="34" t="str">
        <f t="shared" si="300"/>
        <v>1/1/9999</v>
      </c>
      <c r="O3220" s="8" t="str">
        <f>IF(ISERROR(VLOOKUP($I3220,Lookup!$H$2:$I$11,2,0)),"",VLOOKUP($I3220,Lookup!$H$2:$I$11,2,0))</f>
        <v/>
      </c>
      <c r="P3220" s="8">
        <f>COUNTIF(J$4:J3220,J3220)</f>
        <v>0</v>
      </c>
      <c r="Q3220" s="8">
        <f>COUNTIF(K$4:K3220,K3220)</f>
        <v>1</v>
      </c>
    </row>
    <row r="3221" spans="1:17" x14ac:dyDescent="0.25">
      <c r="A3221" s="35">
        <f t="shared" si="301"/>
        <v>0</v>
      </c>
      <c r="B3221" s="8">
        <f t="shared" si="302"/>
        <v>0</v>
      </c>
      <c r="C3221" s="8">
        <f t="shared" si="303"/>
        <v>0</v>
      </c>
      <c r="D3221" s="38">
        <f t="shared" si="304"/>
        <v>1</v>
      </c>
      <c r="E3221" s="39">
        <f t="shared" si="305"/>
        <v>0</v>
      </c>
      <c r="M3221" s="8" t="str">
        <f>VLOOKUP(MONTH($J3221),Lookup!$A$2:$B$13,2,0)&amp;" "&amp;YEAR($J3221)</f>
        <v>Jan 1900</v>
      </c>
      <c r="N3221" s="34" t="str">
        <f t="shared" si="300"/>
        <v>1/1/9999</v>
      </c>
      <c r="O3221" s="8" t="str">
        <f>IF(ISERROR(VLOOKUP($I3221,Lookup!$H$2:$I$11,2,0)),"",VLOOKUP($I3221,Lookup!$H$2:$I$11,2,0))</f>
        <v/>
      </c>
      <c r="P3221" s="8">
        <f>COUNTIF(J$4:J3221,J3221)</f>
        <v>0</v>
      </c>
      <c r="Q3221" s="8">
        <f>COUNTIF(K$4:K3221,K3221)</f>
        <v>1</v>
      </c>
    </row>
    <row r="3222" spans="1:17" x14ac:dyDescent="0.25">
      <c r="A3222" s="35">
        <f t="shared" si="301"/>
        <v>0</v>
      </c>
      <c r="B3222" s="8">
        <f t="shared" si="302"/>
        <v>0</v>
      </c>
      <c r="C3222" s="8">
        <f t="shared" si="303"/>
        <v>0</v>
      </c>
      <c r="D3222" s="38">
        <f t="shared" si="304"/>
        <v>1</v>
      </c>
      <c r="E3222" s="39">
        <f t="shared" si="305"/>
        <v>0</v>
      </c>
      <c r="M3222" s="8" t="str">
        <f>VLOOKUP(MONTH($J3222),Lookup!$A$2:$B$13,2,0)&amp;" "&amp;YEAR($J3222)</f>
        <v>Jan 1900</v>
      </c>
      <c r="N3222" s="34" t="str">
        <f t="shared" si="300"/>
        <v>1/1/9999</v>
      </c>
      <c r="O3222" s="8" t="str">
        <f>IF(ISERROR(VLOOKUP($I3222,Lookup!$H$2:$I$11,2,0)),"",VLOOKUP($I3222,Lookup!$H$2:$I$11,2,0))</f>
        <v/>
      </c>
      <c r="P3222" s="8">
        <f>COUNTIF(J$4:J3222,J3222)</f>
        <v>0</v>
      </c>
      <c r="Q3222" s="8">
        <f>COUNTIF(K$4:K3222,K3222)</f>
        <v>1</v>
      </c>
    </row>
    <row r="3223" spans="1:17" x14ac:dyDescent="0.25">
      <c r="A3223" s="35">
        <f t="shared" si="301"/>
        <v>0</v>
      </c>
      <c r="B3223" s="8">
        <f t="shared" si="302"/>
        <v>0</v>
      </c>
      <c r="C3223" s="8">
        <f t="shared" si="303"/>
        <v>0</v>
      </c>
      <c r="D3223" s="38">
        <f t="shared" si="304"/>
        <v>1</v>
      </c>
      <c r="E3223" s="39">
        <f t="shared" si="305"/>
        <v>0</v>
      </c>
      <c r="M3223" s="8" t="str">
        <f>VLOOKUP(MONTH($J3223),Lookup!$A$2:$B$13,2,0)&amp;" "&amp;YEAR($J3223)</f>
        <v>Jan 1900</v>
      </c>
      <c r="N3223" s="34" t="str">
        <f t="shared" si="300"/>
        <v>1/1/9999</v>
      </c>
      <c r="O3223" s="8" t="str">
        <f>IF(ISERROR(VLOOKUP($I3223,Lookup!$H$2:$I$11,2,0)),"",VLOOKUP($I3223,Lookup!$H$2:$I$11,2,0))</f>
        <v/>
      </c>
      <c r="P3223" s="8">
        <f>COUNTIF(J$4:J3223,J3223)</f>
        <v>0</v>
      </c>
      <c r="Q3223" s="8">
        <f>COUNTIF(K$4:K3223,K3223)</f>
        <v>1</v>
      </c>
    </row>
    <row r="3224" spans="1:17" x14ac:dyDescent="0.25">
      <c r="A3224" s="35">
        <f t="shared" si="301"/>
        <v>0</v>
      </c>
      <c r="B3224" s="8">
        <f t="shared" si="302"/>
        <v>0</v>
      </c>
      <c r="C3224" s="8">
        <f t="shared" si="303"/>
        <v>0</v>
      </c>
      <c r="D3224" s="38">
        <f t="shared" si="304"/>
        <v>1</v>
      </c>
      <c r="E3224" s="39">
        <f t="shared" si="305"/>
        <v>0</v>
      </c>
      <c r="M3224" s="8" t="str">
        <f>VLOOKUP(MONTH($J3224),Lookup!$A$2:$B$13,2,0)&amp;" "&amp;YEAR($J3224)</f>
        <v>Jan 1900</v>
      </c>
      <c r="N3224" s="34" t="str">
        <f t="shared" si="300"/>
        <v>1/1/9999</v>
      </c>
      <c r="O3224" s="8" t="str">
        <f>IF(ISERROR(VLOOKUP($I3224,Lookup!$H$2:$I$11,2,0)),"",VLOOKUP($I3224,Lookup!$H$2:$I$11,2,0))</f>
        <v/>
      </c>
      <c r="P3224" s="8">
        <f>COUNTIF(J$4:J3224,J3224)</f>
        <v>0</v>
      </c>
      <c r="Q3224" s="8">
        <f>COUNTIF(K$4:K3224,K3224)</f>
        <v>1</v>
      </c>
    </row>
    <row r="3225" spans="1:17" x14ac:dyDescent="0.25">
      <c r="A3225" s="35">
        <f t="shared" si="301"/>
        <v>0</v>
      </c>
      <c r="B3225" s="8">
        <f t="shared" si="302"/>
        <v>0</v>
      </c>
      <c r="C3225" s="8">
        <f t="shared" si="303"/>
        <v>0</v>
      </c>
      <c r="D3225" s="38">
        <f t="shared" si="304"/>
        <v>1</v>
      </c>
      <c r="E3225" s="39">
        <f t="shared" si="305"/>
        <v>0</v>
      </c>
      <c r="M3225" s="8" t="str">
        <f>VLOOKUP(MONTH($J3225),Lookup!$A$2:$B$13,2,0)&amp;" "&amp;YEAR($J3225)</f>
        <v>Jan 1900</v>
      </c>
      <c r="N3225" s="34" t="str">
        <f t="shared" si="300"/>
        <v>1/1/9999</v>
      </c>
      <c r="O3225" s="8" t="str">
        <f>IF(ISERROR(VLOOKUP($I3225,Lookup!$H$2:$I$11,2,0)),"",VLOOKUP($I3225,Lookup!$H$2:$I$11,2,0))</f>
        <v/>
      </c>
      <c r="P3225" s="8">
        <f>COUNTIF(J$4:J3225,J3225)</f>
        <v>0</v>
      </c>
      <c r="Q3225" s="8">
        <f>COUNTIF(K$4:K3225,K3225)</f>
        <v>1</v>
      </c>
    </row>
    <row r="3226" spans="1:17" x14ac:dyDescent="0.25">
      <c r="A3226" s="35">
        <f t="shared" si="301"/>
        <v>0</v>
      </c>
      <c r="B3226" s="8">
        <f t="shared" si="302"/>
        <v>0</v>
      </c>
      <c r="C3226" s="8">
        <f t="shared" si="303"/>
        <v>0</v>
      </c>
      <c r="D3226" s="38">
        <f t="shared" si="304"/>
        <v>1</v>
      </c>
      <c r="E3226" s="39">
        <f t="shared" si="305"/>
        <v>0</v>
      </c>
      <c r="M3226" s="8" t="str">
        <f>VLOOKUP(MONTH($J3226),Lookup!$A$2:$B$13,2,0)&amp;" "&amp;YEAR($J3226)</f>
        <v>Jan 1900</v>
      </c>
      <c r="N3226" s="34" t="str">
        <f t="shared" si="300"/>
        <v>1/1/9999</v>
      </c>
      <c r="O3226" s="8" t="str">
        <f>IF(ISERROR(VLOOKUP($I3226,Lookup!$H$2:$I$11,2,0)),"",VLOOKUP($I3226,Lookup!$H$2:$I$11,2,0))</f>
        <v/>
      </c>
      <c r="P3226" s="8">
        <f>COUNTIF(J$4:J3226,J3226)</f>
        <v>0</v>
      </c>
      <c r="Q3226" s="8">
        <f>COUNTIF(K$4:K3226,K3226)</f>
        <v>1</v>
      </c>
    </row>
    <row r="3227" spans="1:17" x14ac:dyDescent="0.25">
      <c r="A3227" s="35">
        <f t="shared" si="301"/>
        <v>0</v>
      </c>
      <c r="B3227" s="8">
        <f t="shared" si="302"/>
        <v>0</v>
      </c>
      <c r="C3227" s="8">
        <f t="shared" si="303"/>
        <v>0</v>
      </c>
      <c r="D3227" s="38">
        <f t="shared" si="304"/>
        <v>1</v>
      </c>
      <c r="E3227" s="39">
        <f t="shared" si="305"/>
        <v>0</v>
      </c>
      <c r="M3227" s="8" t="str">
        <f>VLOOKUP(MONTH($J3227),Lookup!$A$2:$B$13,2,0)&amp;" "&amp;YEAR($J3227)</f>
        <v>Jan 1900</v>
      </c>
      <c r="N3227" s="34" t="str">
        <f t="shared" si="300"/>
        <v>1/1/9999</v>
      </c>
      <c r="O3227" s="8" t="str">
        <f>IF(ISERROR(VLOOKUP($I3227,Lookup!$H$2:$I$11,2,0)),"",VLOOKUP($I3227,Lookup!$H$2:$I$11,2,0))</f>
        <v/>
      </c>
      <c r="P3227" s="8">
        <f>COUNTIF(J$4:J3227,J3227)</f>
        <v>0</v>
      </c>
      <c r="Q3227" s="8">
        <f>COUNTIF(K$4:K3227,K3227)</f>
        <v>1</v>
      </c>
    </row>
    <row r="3228" spans="1:17" x14ac:dyDescent="0.25">
      <c r="A3228" s="35">
        <f t="shared" si="301"/>
        <v>0</v>
      </c>
      <c r="B3228" s="8">
        <f t="shared" si="302"/>
        <v>0</v>
      </c>
      <c r="C3228" s="8">
        <f t="shared" si="303"/>
        <v>0</v>
      </c>
      <c r="D3228" s="38">
        <f t="shared" si="304"/>
        <v>1</v>
      </c>
      <c r="E3228" s="39">
        <f t="shared" si="305"/>
        <v>0</v>
      </c>
      <c r="M3228" s="8" t="str">
        <f>VLOOKUP(MONTH($J3228),Lookup!$A$2:$B$13,2,0)&amp;" "&amp;YEAR($J3228)</f>
        <v>Jan 1900</v>
      </c>
      <c r="N3228" s="34" t="str">
        <f t="shared" si="300"/>
        <v>1/1/9999</v>
      </c>
      <c r="O3228" s="8" t="str">
        <f>IF(ISERROR(VLOOKUP($I3228,Lookup!$H$2:$I$11,2,0)),"",VLOOKUP($I3228,Lookup!$H$2:$I$11,2,0))</f>
        <v/>
      </c>
      <c r="P3228" s="8">
        <f>COUNTIF(J$4:J3228,J3228)</f>
        <v>0</v>
      </c>
      <c r="Q3228" s="8">
        <f>COUNTIF(K$4:K3228,K3228)</f>
        <v>1</v>
      </c>
    </row>
    <row r="3229" spans="1:17" x14ac:dyDescent="0.25">
      <c r="A3229" s="35">
        <f t="shared" si="301"/>
        <v>0</v>
      </c>
      <c r="B3229" s="8">
        <f t="shared" si="302"/>
        <v>0</v>
      </c>
      <c r="C3229" s="8">
        <f t="shared" si="303"/>
        <v>0</v>
      </c>
      <c r="D3229" s="38">
        <f t="shared" si="304"/>
        <v>1</v>
      </c>
      <c r="E3229" s="39">
        <f t="shared" si="305"/>
        <v>0</v>
      </c>
      <c r="M3229" s="8" t="str">
        <f>VLOOKUP(MONTH($J3229),Lookup!$A$2:$B$13,2,0)&amp;" "&amp;YEAR($J3229)</f>
        <v>Jan 1900</v>
      </c>
      <c r="N3229" s="34" t="str">
        <f t="shared" si="300"/>
        <v>1/1/9999</v>
      </c>
      <c r="O3229" s="8" t="str">
        <f>IF(ISERROR(VLOOKUP($I3229,Lookup!$H$2:$I$11,2,0)),"",VLOOKUP($I3229,Lookup!$H$2:$I$11,2,0))</f>
        <v/>
      </c>
      <c r="P3229" s="8">
        <f>COUNTIF(J$4:J3229,J3229)</f>
        <v>0</v>
      </c>
      <c r="Q3229" s="8">
        <f>COUNTIF(K$4:K3229,K3229)</f>
        <v>1</v>
      </c>
    </row>
    <row r="3230" spans="1:17" x14ac:dyDescent="0.25">
      <c r="A3230" s="35">
        <f t="shared" si="301"/>
        <v>0</v>
      </c>
      <c r="B3230" s="8">
        <f t="shared" si="302"/>
        <v>0</v>
      </c>
      <c r="C3230" s="8">
        <f t="shared" si="303"/>
        <v>0</v>
      </c>
      <c r="D3230" s="38">
        <f t="shared" si="304"/>
        <v>1</v>
      </c>
      <c r="E3230" s="39">
        <f t="shared" si="305"/>
        <v>0</v>
      </c>
      <c r="M3230" s="8" t="str">
        <f>VLOOKUP(MONTH($J3230),Lookup!$A$2:$B$13,2,0)&amp;" "&amp;YEAR($J3230)</f>
        <v>Jan 1900</v>
      </c>
      <c r="N3230" s="34" t="str">
        <f t="shared" si="300"/>
        <v>1/1/9999</v>
      </c>
      <c r="O3230" s="8" t="str">
        <f>IF(ISERROR(VLOOKUP($I3230,Lookup!$H$2:$I$11,2,0)),"",VLOOKUP($I3230,Lookup!$H$2:$I$11,2,0))</f>
        <v/>
      </c>
      <c r="P3230" s="8">
        <f>COUNTIF(J$4:J3230,J3230)</f>
        <v>0</v>
      </c>
      <c r="Q3230" s="8">
        <f>COUNTIF(K$4:K3230,K3230)</f>
        <v>1</v>
      </c>
    </row>
    <row r="3231" spans="1:17" x14ac:dyDescent="0.25">
      <c r="A3231" s="35">
        <f t="shared" si="301"/>
        <v>0</v>
      </c>
      <c r="B3231" s="8">
        <f t="shared" si="302"/>
        <v>0</v>
      </c>
      <c r="C3231" s="8">
        <f t="shared" si="303"/>
        <v>0</v>
      </c>
      <c r="D3231" s="38">
        <f t="shared" si="304"/>
        <v>1</v>
      </c>
      <c r="E3231" s="39">
        <f t="shared" si="305"/>
        <v>0</v>
      </c>
      <c r="M3231" s="8" t="str">
        <f>VLOOKUP(MONTH($J3231),Lookup!$A$2:$B$13,2,0)&amp;" "&amp;YEAR($J3231)</f>
        <v>Jan 1900</v>
      </c>
      <c r="N3231" s="34" t="str">
        <f t="shared" si="300"/>
        <v>1/1/9999</v>
      </c>
      <c r="O3231" s="8" t="str">
        <f>IF(ISERROR(VLOOKUP($I3231,Lookup!$H$2:$I$11,2,0)),"",VLOOKUP($I3231,Lookup!$H$2:$I$11,2,0))</f>
        <v/>
      </c>
      <c r="P3231" s="8">
        <f>COUNTIF(J$4:J3231,J3231)</f>
        <v>0</v>
      </c>
      <c r="Q3231" s="8">
        <f>COUNTIF(K$4:K3231,K3231)</f>
        <v>1</v>
      </c>
    </row>
    <row r="3232" spans="1:17" x14ac:dyDescent="0.25">
      <c r="A3232" s="35">
        <f t="shared" si="301"/>
        <v>0</v>
      </c>
      <c r="B3232" s="8">
        <f t="shared" si="302"/>
        <v>0</v>
      </c>
      <c r="C3232" s="8">
        <f t="shared" si="303"/>
        <v>0</v>
      </c>
      <c r="D3232" s="38">
        <f t="shared" si="304"/>
        <v>1</v>
      </c>
      <c r="E3232" s="39">
        <f t="shared" si="305"/>
        <v>0</v>
      </c>
      <c r="M3232" s="8" t="str">
        <f>VLOOKUP(MONTH($J3232),Lookup!$A$2:$B$13,2,0)&amp;" "&amp;YEAR($J3232)</f>
        <v>Jan 1900</v>
      </c>
      <c r="N3232" s="34" t="str">
        <f t="shared" si="300"/>
        <v>1/1/9999</v>
      </c>
      <c r="O3232" s="8" t="str">
        <f>IF(ISERROR(VLOOKUP($I3232,Lookup!$H$2:$I$11,2,0)),"",VLOOKUP($I3232,Lookup!$H$2:$I$11,2,0))</f>
        <v/>
      </c>
      <c r="P3232" s="8">
        <f>COUNTIF(J$4:J3232,J3232)</f>
        <v>0</v>
      </c>
      <c r="Q3232" s="8">
        <f>COUNTIF(K$4:K3232,K3232)</f>
        <v>1</v>
      </c>
    </row>
    <row r="3233" spans="1:17" x14ac:dyDescent="0.25">
      <c r="A3233" s="35">
        <f t="shared" si="301"/>
        <v>0</v>
      </c>
      <c r="B3233" s="8">
        <f t="shared" si="302"/>
        <v>0</v>
      </c>
      <c r="C3233" s="8">
        <f t="shared" si="303"/>
        <v>0</v>
      </c>
      <c r="D3233" s="38">
        <f t="shared" si="304"/>
        <v>1</v>
      </c>
      <c r="E3233" s="39">
        <f t="shared" si="305"/>
        <v>0</v>
      </c>
      <c r="M3233" s="8" t="str">
        <f>VLOOKUP(MONTH($J3233),Lookup!$A$2:$B$13,2,0)&amp;" "&amp;YEAR($J3233)</f>
        <v>Jan 1900</v>
      </c>
      <c r="N3233" s="34" t="str">
        <f t="shared" si="300"/>
        <v>1/1/9999</v>
      </c>
      <c r="O3233" s="8" t="str">
        <f>IF(ISERROR(VLOOKUP($I3233,Lookup!$H$2:$I$11,2,0)),"",VLOOKUP($I3233,Lookup!$H$2:$I$11,2,0))</f>
        <v/>
      </c>
      <c r="P3233" s="8">
        <f>COUNTIF(J$4:J3233,J3233)</f>
        <v>0</v>
      </c>
      <c r="Q3233" s="8">
        <f>COUNTIF(K$4:K3233,K3233)</f>
        <v>1</v>
      </c>
    </row>
    <row r="3234" spans="1:17" x14ac:dyDescent="0.25">
      <c r="A3234" s="35">
        <f t="shared" si="301"/>
        <v>0</v>
      </c>
      <c r="B3234" s="8">
        <f t="shared" si="302"/>
        <v>0</v>
      </c>
      <c r="C3234" s="8">
        <f t="shared" si="303"/>
        <v>0</v>
      </c>
      <c r="D3234" s="38">
        <f t="shared" si="304"/>
        <v>1</v>
      </c>
      <c r="E3234" s="39">
        <f t="shared" si="305"/>
        <v>0</v>
      </c>
      <c r="M3234" s="8" t="str">
        <f>VLOOKUP(MONTH($J3234),Lookup!$A$2:$B$13,2,0)&amp;" "&amp;YEAR($J3234)</f>
        <v>Jan 1900</v>
      </c>
      <c r="N3234" s="34" t="str">
        <f t="shared" si="300"/>
        <v>1/1/9999</v>
      </c>
      <c r="O3234" s="8" t="str">
        <f>IF(ISERROR(VLOOKUP($I3234,Lookup!$H$2:$I$11,2,0)),"",VLOOKUP($I3234,Lookup!$H$2:$I$11,2,0))</f>
        <v/>
      </c>
      <c r="P3234" s="8">
        <f>COUNTIF(J$4:J3234,J3234)</f>
        <v>0</v>
      </c>
      <c r="Q3234" s="8">
        <f>COUNTIF(K$4:K3234,K3234)</f>
        <v>1</v>
      </c>
    </row>
    <row r="3235" spans="1:17" x14ac:dyDescent="0.25">
      <c r="A3235" s="35">
        <f t="shared" si="301"/>
        <v>0</v>
      </c>
      <c r="B3235" s="8">
        <f t="shared" si="302"/>
        <v>0</v>
      </c>
      <c r="C3235" s="8">
        <f t="shared" si="303"/>
        <v>0</v>
      </c>
      <c r="D3235" s="38">
        <f t="shared" si="304"/>
        <v>1</v>
      </c>
      <c r="E3235" s="39">
        <f t="shared" si="305"/>
        <v>0</v>
      </c>
      <c r="M3235" s="8" t="str">
        <f>VLOOKUP(MONTH($J3235),Lookup!$A$2:$B$13,2,0)&amp;" "&amp;YEAR($J3235)</f>
        <v>Jan 1900</v>
      </c>
      <c r="N3235" s="34" t="str">
        <f t="shared" si="300"/>
        <v>1/1/9999</v>
      </c>
      <c r="O3235" s="8" t="str">
        <f>IF(ISERROR(VLOOKUP($I3235,Lookup!$H$2:$I$11,2,0)),"",VLOOKUP($I3235,Lookup!$H$2:$I$11,2,0))</f>
        <v/>
      </c>
      <c r="P3235" s="8">
        <f>COUNTIF(J$4:J3235,J3235)</f>
        <v>0</v>
      </c>
      <c r="Q3235" s="8">
        <f>COUNTIF(K$4:K3235,K3235)</f>
        <v>1</v>
      </c>
    </row>
    <row r="3236" spans="1:17" x14ac:dyDescent="0.25">
      <c r="A3236" s="35">
        <f t="shared" si="301"/>
        <v>0</v>
      </c>
      <c r="B3236" s="8">
        <f t="shared" si="302"/>
        <v>0</v>
      </c>
      <c r="C3236" s="8">
        <f t="shared" si="303"/>
        <v>0</v>
      </c>
      <c r="D3236" s="38">
        <f t="shared" si="304"/>
        <v>1</v>
      </c>
      <c r="E3236" s="39">
        <f t="shared" si="305"/>
        <v>0</v>
      </c>
      <c r="M3236" s="8" t="str">
        <f>VLOOKUP(MONTH($J3236),Lookup!$A$2:$B$13,2,0)&amp;" "&amp;YEAR($J3236)</f>
        <v>Jan 1900</v>
      </c>
      <c r="N3236" s="34" t="str">
        <f t="shared" si="300"/>
        <v>1/1/9999</v>
      </c>
      <c r="O3236" s="8" t="str">
        <f>IF(ISERROR(VLOOKUP($I3236,Lookup!$H$2:$I$11,2,0)),"",VLOOKUP($I3236,Lookup!$H$2:$I$11,2,0))</f>
        <v/>
      </c>
      <c r="P3236" s="8">
        <f>COUNTIF(J$4:J3236,J3236)</f>
        <v>0</v>
      </c>
      <c r="Q3236" s="8">
        <f>COUNTIF(K$4:K3236,K3236)</f>
        <v>1</v>
      </c>
    </row>
    <row r="3237" spans="1:17" x14ac:dyDescent="0.25">
      <c r="A3237" s="35">
        <f t="shared" si="301"/>
        <v>0</v>
      </c>
      <c r="B3237" s="8">
        <f t="shared" si="302"/>
        <v>0</v>
      </c>
      <c r="C3237" s="8">
        <f t="shared" si="303"/>
        <v>0</v>
      </c>
      <c r="D3237" s="38">
        <f t="shared" si="304"/>
        <v>1</v>
      </c>
      <c r="E3237" s="39">
        <f t="shared" si="305"/>
        <v>0</v>
      </c>
      <c r="M3237" s="8" t="str">
        <f>VLOOKUP(MONTH($J3237),Lookup!$A$2:$B$13,2,0)&amp;" "&amp;YEAR($J3237)</f>
        <v>Jan 1900</v>
      </c>
      <c r="N3237" s="34" t="str">
        <f t="shared" si="300"/>
        <v>1/1/9999</v>
      </c>
      <c r="O3237" s="8" t="str">
        <f>IF(ISERROR(VLOOKUP($I3237,Lookup!$H$2:$I$11,2,0)),"",VLOOKUP($I3237,Lookup!$H$2:$I$11,2,0))</f>
        <v/>
      </c>
      <c r="P3237" s="8">
        <f>COUNTIF(J$4:J3237,J3237)</f>
        <v>0</v>
      </c>
      <c r="Q3237" s="8">
        <f>COUNTIF(K$4:K3237,K3237)</f>
        <v>1</v>
      </c>
    </row>
    <row r="3238" spans="1:17" x14ac:dyDescent="0.25">
      <c r="A3238" s="35">
        <f t="shared" si="301"/>
        <v>0</v>
      </c>
      <c r="B3238" s="8">
        <f t="shared" si="302"/>
        <v>0</v>
      </c>
      <c r="C3238" s="8">
        <f t="shared" si="303"/>
        <v>0</v>
      </c>
      <c r="D3238" s="38">
        <f t="shared" si="304"/>
        <v>1</v>
      </c>
      <c r="E3238" s="39">
        <f t="shared" si="305"/>
        <v>0</v>
      </c>
      <c r="M3238" s="8" t="str">
        <f>VLOOKUP(MONTH($J3238),Lookup!$A$2:$B$13,2,0)&amp;" "&amp;YEAR($J3238)</f>
        <v>Jan 1900</v>
      </c>
      <c r="N3238" s="34" t="str">
        <f t="shared" si="300"/>
        <v>1/1/9999</v>
      </c>
      <c r="O3238" s="8" t="str">
        <f>IF(ISERROR(VLOOKUP($I3238,Lookup!$H$2:$I$11,2,0)),"",VLOOKUP($I3238,Lookup!$H$2:$I$11,2,0))</f>
        <v/>
      </c>
      <c r="P3238" s="8">
        <f>COUNTIF(J$4:J3238,J3238)</f>
        <v>0</v>
      </c>
      <c r="Q3238" s="8">
        <f>COUNTIF(K$4:K3238,K3238)</f>
        <v>1</v>
      </c>
    </row>
    <row r="3239" spans="1:17" x14ac:dyDescent="0.25">
      <c r="A3239" s="35">
        <f t="shared" si="301"/>
        <v>0</v>
      </c>
      <c r="B3239" s="8">
        <f t="shared" si="302"/>
        <v>0</v>
      </c>
      <c r="C3239" s="8">
        <f t="shared" si="303"/>
        <v>0</v>
      </c>
      <c r="D3239" s="38">
        <f t="shared" si="304"/>
        <v>1</v>
      </c>
      <c r="E3239" s="39">
        <f t="shared" si="305"/>
        <v>0</v>
      </c>
      <c r="M3239" s="8" t="str">
        <f>VLOOKUP(MONTH($J3239),Lookup!$A$2:$B$13,2,0)&amp;" "&amp;YEAR($J3239)</f>
        <v>Jan 1900</v>
      </c>
      <c r="N3239" s="34" t="str">
        <f t="shared" si="300"/>
        <v>1/1/9999</v>
      </c>
      <c r="O3239" s="8" t="str">
        <f>IF(ISERROR(VLOOKUP($I3239,Lookup!$H$2:$I$11,2,0)),"",VLOOKUP($I3239,Lookup!$H$2:$I$11,2,0))</f>
        <v/>
      </c>
      <c r="P3239" s="8">
        <f>COUNTIF(J$4:J3239,J3239)</f>
        <v>0</v>
      </c>
      <c r="Q3239" s="8">
        <f>COUNTIF(K$4:K3239,K3239)</f>
        <v>1</v>
      </c>
    </row>
    <row r="3240" spans="1:17" x14ac:dyDescent="0.25">
      <c r="A3240" s="35">
        <f t="shared" si="301"/>
        <v>0</v>
      </c>
      <c r="B3240" s="8">
        <f t="shared" si="302"/>
        <v>0</v>
      </c>
      <c r="C3240" s="8">
        <f t="shared" si="303"/>
        <v>0</v>
      </c>
      <c r="D3240" s="38">
        <f t="shared" si="304"/>
        <v>1</v>
      </c>
      <c r="E3240" s="39">
        <f t="shared" si="305"/>
        <v>0</v>
      </c>
      <c r="M3240" s="8" t="str">
        <f>VLOOKUP(MONTH($J3240),Lookup!$A$2:$B$13,2,0)&amp;" "&amp;YEAR($J3240)</f>
        <v>Jan 1900</v>
      </c>
      <c r="N3240" s="34" t="str">
        <f t="shared" si="300"/>
        <v>1/1/9999</v>
      </c>
      <c r="O3240" s="8" t="str">
        <f>IF(ISERROR(VLOOKUP($I3240,Lookup!$H$2:$I$11,2,0)),"",VLOOKUP($I3240,Lookup!$H$2:$I$11,2,0))</f>
        <v/>
      </c>
      <c r="P3240" s="8">
        <f>COUNTIF(J$4:J3240,J3240)</f>
        <v>0</v>
      </c>
      <c r="Q3240" s="8">
        <f>COUNTIF(K$4:K3240,K3240)</f>
        <v>1</v>
      </c>
    </row>
    <row r="3241" spans="1:17" x14ac:dyDescent="0.25">
      <c r="A3241" s="35">
        <f t="shared" si="301"/>
        <v>0</v>
      </c>
      <c r="B3241" s="8">
        <f t="shared" si="302"/>
        <v>0</v>
      </c>
      <c r="C3241" s="8">
        <f t="shared" si="303"/>
        <v>0</v>
      </c>
      <c r="D3241" s="38">
        <f t="shared" si="304"/>
        <v>1</v>
      </c>
      <c r="E3241" s="39">
        <f t="shared" si="305"/>
        <v>0</v>
      </c>
      <c r="M3241" s="8" t="str">
        <f>VLOOKUP(MONTH($J3241),Lookup!$A$2:$B$13,2,0)&amp;" "&amp;YEAR($J3241)</f>
        <v>Jan 1900</v>
      </c>
      <c r="N3241" s="34" t="str">
        <f t="shared" si="300"/>
        <v>1/1/9999</v>
      </c>
      <c r="O3241" s="8" t="str">
        <f>IF(ISERROR(VLOOKUP($I3241,Lookup!$H$2:$I$11,2,0)),"",VLOOKUP($I3241,Lookup!$H$2:$I$11,2,0))</f>
        <v/>
      </c>
      <c r="P3241" s="8">
        <f>COUNTIF(J$4:J3241,J3241)</f>
        <v>0</v>
      </c>
      <c r="Q3241" s="8">
        <f>COUNTIF(K$4:K3241,K3241)</f>
        <v>1</v>
      </c>
    </row>
    <row r="3242" spans="1:17" x14ac:dyDescent="0.25">
      <c r="A3242" s="35">
        <f t="shared" si="301"/>
        <v>0</v>
      </c>
      <c r="B3242" s="8">
        <f t="shared" si="302"/>
        <v>0</v>
      </c>
      <c r="C3242" s="8">
        <f t="shared" si="303"/>
        <v>0</v>
      </c>
      <c r="D3242" s="38">
        <f t="shared" si="304"/>
        <v>1</v>
      </c>
      <c r="E3242" s="39">
        <f t="shared" si="305"/>
        <v>0</v>
      </c>
      <c r="M3242" s="8" t="str">
        <f>VLOOKUP(MONTH($J3242),Lookup!$A$2:$B$13,2,0)&amp;" "&amp;YEAR($J3242)</f>
        <v>Jan 1900</v>
      </c>
      <c r="N3242" s="34" t="str">
        <f t="shared" si="300"/>
        <v>1/1/9999</v>
      </c>
      <c r="O3242" s="8" t="str">
        <f>IF(ISERROR(VLOOKUP($I3242,Lookup!$H$2:$I$11,2,0)),"",VLOOKUP($I3242,Lookup!$H$2:$I$11,2,0))</f>
        <v/>
      </c>
      <c r="P3242" s="8">
        <f>COUNTIF(J$4:J3242,J3242)</f>
        <v>0</v>
      </c>
      <c r="Q3242" s="8">
        <f>COUNTIF(K$4:K3242,K3242)</f>
        <v>1</v>
      </c>
    </row>
    <row r="3243" spans="1:17" x14ac:dyDescent="0.25">
      <c r="A3243" s="35">
        <f t="shared" si="301"/>
        <v>0</v>
      </c>
      <c r="B3243" s="8">
        <f t="shared" si="302"/>
        <v>0</v>
      </c>
      <c r="C3243" s="8">
        <f t="shared" si="303"/>
        <v>0</v>
      </c>
      <c r="D3243" s="38">
        <f t="shared" si="304"/>
        <v>1</v>
      </c>
      <c r="E3243" s="39">
        <f t="shared" si="305"/>
        <v>0</v>
      </c>
      <c r="M3243" s="8" t="str">
        <f>VLOOKUP(MONTH($J3243),Lookup!$A$2:$B$13,2,0)&amp;" "&amp;YEAR($J3243)</f>
        <v>Jan 1900</v>
      </c>
      <c r="N3243" s="34" t="str">
        <f t="shared" si="300"/>
        <v>1/1/9999</v>
      </c>
      <c r="O3243" s="8" t="str">
        <f>IF(ISERROR(VLOOKUP($I3243,Lookup!$H$2:$I$11,2,0)),"",VLOOKUP($I3243,Lookup!$H$2:$I$11,2,0))</f>
        <v/>
      </c>
      <c r="P3243" s="8">
        <f>COUNTIF(J$4:J3243,J3243)</f>
        <v>0</v>
      </c>
      <c r="Q3243" s="8">
        <f>COUNTIF(K$4:K3243,K3243)</f>
        <v>1</v>
      </c>
    </row>
    <row r="3244" spans="1:17" x14ac:dyDescent="0.25">
      <c r="A3244" s="35">
        <f t="shared" si="301"/>
        <v>0</v>
      </c>
      <c r="B3244" s="8">
        <f t="shared" si="302"/>
        <v>0</v>
      </c>
      <c r="C3244" s="8">
        <f t="shared" si="303"/>
        <v>0</v>
      </c>
      <c r="D3244" s="38">
        <f t="shared" si="304"/>
        <v>1</v>
      </c>
      <c r="E3244" s="39">
        <f t="shared" si="305"/>
        <v>0</v>
      </c>
      <c r="M3244" s="8" t="str">
        <f>VLOOKUP(MONTH($J3244),Lookup!$A$2:$B$13,2,0)&amp;" "&amp;YEAR($J3244)</f>
        <v>Jan 1900</v>
      </c>
      <c r="N3244" s="34" t="str">
        <f t="shared" si="300"/>
        <v>1/1/9999</v>
      </c>
      <c r="O3244" s="8" t="str">
        <f>IF(ISERROR(VLOOKUP($I3244,Lookup!$H$2:$I$11,2,0)),"",VLOOKUP($I3244,Lookup!$H$2:$I$11,2,0))</f>
        <v/>
      </c>
      <c r="P3244" s="8">
        <f>COUNTIF(J$4:J3244,J3244)</f>
        <v>0</v>
      </c>
      <c r="Q3244" s="8">
        <f>COUNTIF(K$4:K3244,K3244)</f>
        <v>1</v>
      </c>
    </row>
    <row r="3245" spans="1:17" x14ac:dyDescent="0.25">
      <c r="A3245" s="35">
        <f t="shared" si="301"/>
        <v>0</v>
      </c>
      <c r="B3245" s="8">
        <f t="shared" si="302"/>
        <v>0</v>
      </c>
      <c r="C3245" s="8">
        <f t="shared" si="303"/>
        <v>0</v>
      </c>
      <c r="D3245" s="38">
        <f t="shared" si="304"/>
        <v>1</v>
      </c>
      <c r="E3245" s="39">
        <f t="shared" si="305"/>
        <v>0</v>
      </c>
      <c r="M3245" s="8" t="str">
        <f>VLOOKUP(MONTH($J3245),Lookup!$A$2:$B$13,2,0)&amp;" "&amp;YEAR($J3245)</f>
        <v>Jan 1900</v>
      </c>
      <c r="N3245" s="34" t="str">
        <f t="shared" si="300"/>
        <v>1/1/9999</v>
      </c>
      <c r="O3245" s="8" t="str">
        <f>IF(ISERROR(VLOOKUP($I3245,Lookup!$H$2:$I$11,2,0)),"",VLOOKUP($I3245,Lookup!$H$2:$I$11,2,0))</f>
        <v/>
      </c>
      <c r="P3245" s="8">
        <f>COUNTIF(J$4:J3245,J3245)</f>
        <v>0</v>
      </c>
      <c r="Q3245" s="8">
        <f>COUNTIF(K$4:K3245,K3245)</f>
        <v>1</v>
      </c>
    </row>
    <row r="3246" spans="1:17" x14ac:dyDescent="0.25">
      <c r="A3246" s="35">
        <f t="shared" si="301"/>
        <v>0</v>
      </c>
      <c r="B3246" s="8">
        <f t="shared" si="302"/>
        <v>0</v>
      </c>
      <c r="C3246" s="8">
        <f t="shared" si="303"/>
        <v>0</v>
      </c>
      <c r="D3246" s="38">
        <f t="shared" si="304"/>
        <v>1</v>
      </c>
      <c r="E3246" s="39">
        <f t="shared" si="305"/>
        <v>0</v>
      </c>
      <c r="M3246" s="8" t="str">
        <f>VLOOKUP(MONTH($J3246),Lookup!$A$2:$B$13,2,0)&amp;" "&amp;YEAR($J3246)</f>
        <v>Jan 1900</v>
      </c>
      <c r="N3246" s="34" t="str">
        <f t="shared" si="300"/>
        <v>1/1/9999</v>
      </c>
      <c r="O3246" s="8" t="str">
        <f>IF(ISERROR(VLOOKUP($I3246,Lookup!$H$2:$I$11,2,0)),"",VLOOKUP($I3246,Lookup!$H$2:$I$11,2,0))</f>
        <v/>
      </c>
      <c r="P3246" s="8">
        <f>COUNTIF(J$4:J3246,J3246)</f>
        <v>0</v>
      </c>
      <c r="Q3246" s="8">
        <f>COUNTIF(K$4:K3246,K3246)</f>
        <v>1</v>
      </c>
    </row>
    <row r="3247" spans="1:17" x14ac:dyDescent="0.25">
      <c r="A3247" s="35">
        <f t="shared" si="301"/>
        <v>0</v>
      </c>
      <c r="B3247" s="8">
        <f t="shared" si="302"/>
        <v>0</v>
      </c>
      <c r="C3247" s="8">
        <f t="shared" si="303"/>
        <v>0</v>
      </c>
      <c r="D3247" s="38">
        <f t="shared" si="304"/>
        <v>1</v>
      </c>
      <c r="E3247" s="39">
        <f t="shared" si="305"/>
        <v>0</v>
      </c>
      <c r="M3247" s="8" t="str">
        <f>VLOOKUP(MONTH($J3247),Lookup!$A$2:$B$13,2,0)&amp;" "&amp;YEAR($J3247)</f>
        <v>Jan 1900</v>
      </c>
      <c r="N3247" s="34" t="str">
        <f t="shared" si="300"/>
        <v>1/1/9999</v>
      </c>
      <c r="O3247" s="8" t="str">
        <f>IF(ISERROR(VLOOKUP($I3247,Lookup!$H$2:$I$11,2,0)),"",VLOOKUP($I3247,Lookup!$H$2:$I$11,2,0))</f>
        <v/>
      </c>
      <c r="P3247" s="8">
        <f>COUNTIF(J$4:J3247,J3247)</f>
        <v>0</v>
      </c>
      <c r="Q3247" s="8">
        <f>COUNTIF(K$4:K3247,K3247)</f>
        <v>1</v>
      </c>
    </row>
    <row r="3248" spans="1:17" x14ac:dyDescent="0.25">
      <c r="A3248" s="35">
        <f t="shared" si="301"/>
        <v>0</v>
      </c>
      <c r="B3248" s="8">
        <f t="shared" si="302"/>
        <v>0</v>
      </c>
      <c r="C3248" s="8">
        <f t="shared" si="303"/>
        <v>0</v>
      </c>
      <c r="D3248" s="38">
        <f t="shared" si="304"/>
        <v>1</v>
      </c>
      <c r="E3248" s="39">
        <f t="shared" si="305"/>
        <v>0</v>
      </c>
      <c r="M3248" s="8" t="str">
        <f>VLOOKUP(MONTH($J3248),Lookup!$A$2:$B$13,2,0)&amp;" "&amp;YEAR($J3248)</f>
        <v>Jan 1900</v>
      </c>
      <c r="N3248" s="34" t="str">
        <f t="shared" si="300"/>
        <v>1/1/9999</v>
      </c>
      <c r="O3248" s="8" t="str">
        <f>IF(ISERROR(VLOOKUP($I3248,Lookup!$H$2:$I$11,2,0)),"",VLOOKUP($I3248,Lookup!$H$2:$I$11,2,0))</f>
        <v/>
      </c>
      <c r="P3248" s="8">
        <f>COUNTIF(J$4:J3248,J3248)</f>
        <v>0</v>
      </c>
      <c r="Q3248" s="8">
        <f>COUNTIF(K$4:K3248,K3248)</f>
        <v>1</v>
      </c>
    </row>
    <row r="3249" spans="1:17" x14ac:dyDescent="0.25">
      <c r="A3249" s="35">
        <f t="shared" si="301"/>
        <v>0</v>
      </c>
      <c r="B3249" s="8">
        <f t="shared" si="302"/>
        <v>0</v>
      </c>
      <c r="C3249" s="8">
        <f t="shared" si="303"/>
        <v>0</v>
      </c>
      <c r="D3249" s="38">
        <f t="shared" si="304"/>
        <v>1</v>
      </c>
      <c r="E3249" s="39">
        <f t="shared" si="305"/>
        <v>0</v>
      </c>
      <c r="M3249" s="8" t="str">
        <f>VLOOKUP(MONTH($J3249),Lookup!$A$2:$B$13,2,0)&amp;" "&amp;YEAR($J3249)</f>
        <v>Jan 1900</v>
      </c>
      <c r="N3249" s="34" t="str">
        <f t="shared" si="300"/>
        <v>1/1/9999</v>
      </c>
      <c r="O3249" s="8" t="str">
        <f>IF(ISERROR(VLOOKUP($I3249,Lookup!$H$2:$I$11,2,0)),"",VLOOKUP($I3249,Lookup!$H$2:$I$11,2,0))</f>
        <v/>
      </c>
      <c r="P3249" s="8">
        <f>COUNTIF(J$4:J3249,J3249)</f>
        <v>0</v>
      </c>
      <c r="Q3249" s="8">
        <f>COUNTIF(K$4:K3249,K3249)</f>
        <v>1</v>
      </c>
    </row>
    <row r="3250" spans="1:17" x14ac:dyDescent="0.25">
      <c r="A3250" s="35">
        <f t="shared" si="301"/>
        <v>0</v>
      </c>
      <c r="B3250" s="8">
        <f t="shared" si="302"/>
        <v>0</v>
      </c>
      <c r="C3250" s="8">
        <f t="shared" si="303"/>
        <v>0</v>
      </c>
      <c r="D3250" s="38">
        <f t="shared" si="304"/>
        <v>1</v>
      </c>
      <c r="E3250" s="39">
        <f t="shared" si="305"/>
        <v>0</v>
      </c>
      <c r="M3250" s="8" t="str">
        <f>VLOOKUP(MONTH($J3250),Lookup!$A$2:$B$13,2,0)&amp;" "&amp;YEAR($J3250)</f>
        <v>Jan 1900</v>
      </c>
      <c r="N3250" s="34" t="str">
        <f t="shared" si="300"/>
        <v>1/1/9999</v>
      </c>
      <c r="O3250" s="8" t="str">
        <f>IF(ISERROR(VLOOKUP($I3250,Lookup!$H$2:$I$11,2,0)),"",VLOOKUP($I3250,Lookup!$H$2:$I$11,2,0))</f>
        <v/>
      </c>
      <c r="P3250" s="8">
        <f>COUNTIF(J$4:J3250,J3250)</f>
        <v>0</v>
      </c>
      <c r="Q3250" s="8">
        <f>COUNTIF(K$4:K3250,K3250)</f>
        <v>1</v>
      </c>
    </row>
    <row r="3251" spans="1:17" x14ac:dyDescent="0.25">
      <c r="A3251" s="35">
        <f t="shared" si="301"/>
        <v>0</v>
      </c>
      <c r="B3251" s="8">
        <f t="shared" si="302"/>
        <v>0</v>
      </c>
      <c r="C3251" s="8">
        <f t="shared" si="303"/>
        <v>0</v>
      </c>
      <c r="D3251" s="38">
        <f t="shared" si="304"/>
        <v>1</v>
      </c>
      <c r="E3251" s="39">
        <f t="shared" si="305"/>
        <v>0</v>
      </c>
      <c r="M3251" s="8" t="str">
        <f>VLOOKUP(MONTH($J3251),Lookup!$A$2:$B$13,2,0)&amp;" "&amp;YEAR($J3251)</f>
        <v>Jan 1900</v>
      </c>
      <c r="N3251" s="34" t="str">
        <f t="shared" si="300"/>
        <v>1/1/9999</v>
      </c>
      <c r="O3251" s="8" t="str">
        <f>IF(ISERROR(VLOOKUP($I3251,Lookup!$H$2:$I$11,2,0)),"",VLOOKUP($I3251,Lookup!$H$2:$I$11,2,0))</f>
        <v/>
      </c>
      <c r="P3251" s="8">
        <f>COUNTIF(J$4:J3251,J3251)</f>
        <v>0</v>
      </c>
      <c r="Q3251" s="8">
        <f>COUNTIF(K$4:K3251,K3251)</f>
        <v>1</v>
      </c>
    </row>
    <row r="3252" spans="1:17" x14ac:dyDescent="0.25">
      <c r="A3252" s="35">
        <f t="shared" si="301"/>
        <v>0</v>
      </c>
      <c r="B3252" s="8">
        <f t="shared" si="302"/>
        <v>0</v>
      </c>
      <c r="C3252" s="8">
        <f t="shared" si="303"/>
        <v>0</v>
      </c>
      <c r="D3252" s="38">
        <f t="shared" si="304"/>
        <v>1</v>
      </c>
      <c r="E3252" s="39">
        <f t="shared" si="305"/>
        <v>0</v>
      </c>
      <c r="M3252" s="8" t="str">
        <f>VLOOKUP(MONTH($J3252),Lookup!$A$2:$B$13,2,0)&amp;" "&amp;YEAR($J3252)</f>
        <v>Jan 1900</v>
      </c>
      <c r="N3252" s="34" t="str">
        <f t="shared" si="300"/>
        <v>1/1/9999</v>
      </c>
      <c r="O3252" s="8" t="str">
        <f>IF(ISERROR(VLOOKUP($I3252,Lookup!$H$2:$I$11,2,0)),"",VLOOKUP($I3252,Lookup!$H$2:$I$11,2,0))</f>
        <v/>
      </c>
      <c r="P3252" s="8">
        <f>COUNTIF(J$4:J3252,J3252)</f>
        <v>0</v>
      </c>
      <c r="Q3252" s="8">
        <f>COUNTIF(K$4:K3252,K3252)</f>
        <v>1</v>
      </c>
    </row>
    <row r="3253" spans="1:17" x14ac:dyDescent="0.25">
      <c r="A3253" s="35">
        <f t="shared" si="301"/>
        <v>0</v>
      </c>
      <c r="B3253" s="8">
        <f t="shared" si="302"/>
        <v>0</v>
      </c>
      <c r="C3253" s="8">
        <f t="shared" si="303"/>
        <v>0</v>
      </c>
      <c r="D3253" s="38">
        <f t="shared" si="304"/>
        <v>1</v>
      </c>
      <c r="E3253" s="39">
        <f t="shared" si="305"/>
        <v>0</v>
      </c>
      <c r="M3253" s="8" t="str">
        <f>VLOOKUP(MONTH($J3253),Lookup!$A$2:$B$13,2,0)&amp;" "&amp;YEAR($J3253)</f>
        <v>Jan 1900</v>
      </c>
      <c r="N3253" s="34" t="str">
        <f t="shared" si="300"/>
        <v>1/1/9999</v>
      </c>
      <c r="O3253" s="8" t="str">
        <f>IF(ISERROR(VLOOKUP($I3253,Lookup!$H$2:$I$11,2,0)),"",VLOOKUP($I3253,Lookup!$H$2:$I$11,2,0))</f>
        <v/>
      </c>
      <c r="P3253" s="8">
        <f>COUNTIF(J$4:J3253,J3253)</f>
        <v>0</v>
      </c>
      <c r="Q3253" s="8">
        <f>COUNTIF(K$4:K3253,K3253)</f>
        <v>1</v>
      </c>
    </row>
    <row r="3254" spans="1:17" x14ac:dyDescent="0.25">
      <c r="A3254" s="35">
        <f t="shared" si="301"/>
        <v>0</v>
      </c>
      <c r="B3254" s="8">
        <f t="shared" si="302"/>
        <v>0</v>
      </c>
      <c r="C3254" s="8">
        <f t="shared" si="303"/>
        <v>0</v>
      </c>
      <c r="D3254" s="38">
        <f t="shared" si="304"/>
        <v>1</v>
      </c>
      <c r="E3254" s="39">
        <f t="shared" si="305"/>
        <v>0</v>
      </c>
      <c r="M3254" s="8" t="str">
        <f>VLOOKUP(MONTH($J3254),Lookup!$A$2:$B$13,2,0)&amp;" "&amp;YEAR($J3254)</f>
        <v>Jan 1900</v>
      </c>
      <c r="N3254" s="34" t="str">
        <f t="shared" si="300"/>
        <v>1/1/9999</v>
      </c>
      <c r="O3254" s="8" t="str">
        <f>IF(ISERROR(VLOOKUP($I3254,Lookup!$H$2:$I$11,2,0)),"",VLOOKUP($I3254,Lookup!$H$2:$I$11,2,0))</f>
        <v/>
      </c>
      <c r="P3254" s="8">
        <f>COUNTIF(J$4:J3254,J3254)</f>
        <v>0</v>
      </c>
      <c r="Q3254" s="8">
        <f>COUNTIF(K$4:K3254,K3254)</f>
        <v>1</v>
      </c>
    </row>
    <row r="3255" spans="1:17" x14ac:dyDescent="0.25">
      <c r="A3255" s="35">
        <f t="shared" si="301"/>
        <v>0</v>
      </c>
      <c r="B3255" s="8">
        <f t="shared" si="302"/>
        <v>0</v>
      </c>
      <c r="C3255" s="8">
        <f t="shared" si="303"/>
        <v>0</v>
      </c>
      <c r="D3255" s="38">
        <f t="shared" si="304"/>
        <v>1</v>
      </c>
      <c r="E3255" s="39">
        <f t="shared" si="305"/>
        <v>0</v>
      </c>
      <c r="M3255" s="8" t="str">
        <f>VLOOKUP(MONTH($J3255),Lookup!$A$2:$B$13,2,0)&amp;" "&amp;YEAR($J3255)</f>
        <v>Jan 1900</v>
      </c>
      <c r="N3255" s="34" t="str">
        <f t="shared" si="300"/>
        <v>1/1/9999</v>
      </c>
      <c r="O3255" s="8" t="str">
        <f>IF(ISERROR(VLOOKUP($I3255,Lookup!$H$2:$I$11,2,0)),"",VLOOKUP($I3255,Lookup!$H$2:$I$11,2,0))</f>
        <v/>
      </c>
      <c r="P3255" s="8">
        <f>COUNTIF(J$4:J3255,J3255)</f>
        <v>0</v>
      </c>
      <c r="Q3255" s="8">
        <f>COUNTIF(K$4:K3255,K3255)</f>
        <v>1</v>
      </c>
    </row>
    <row r="3256" spans="1:17" x14ac:dyDescent="0.25">
      <c r="A3256" s="35">
        <f t="shared" si="301"/>
        <v>0</v>
      </c>
      <c r="B3256" s="8">
        <f t="shared" si="302"/>
        <v>0</v>
      </c>
      <c r="C3256" s="8">
        <f t="shared" si="303"/>
        <v>0</v>
      </c>
      <c r="D3256" s="38">
        <f t="shared" si="304"/>
        <v>1</v>
      </c>
      <c r="E3256" s="39">
        <f t="shared" si="305"/>
        <v>0</v>
      </c>
      <c r="M3256" s="8" t="str">
        <f>VLOOKUP(MONTH($J3256),Lookup!$A$2:$B$13,2,0)&amp;" "&amp;YEAR($J3256)</f>
        <v>Jan 1900</v>
      </c>
      <c r="N3256" s="34" t="str">
        <f t="shared" si="300"/>
        <v>1/1/9999</v>
      </c>
      <c r="O3256" s="8" t="str">
        <f>IF(ISERROR(VLOOKUP($I3256,Lookup!$H$2:$I$11,2,0)),"",VLOOKUP($I3256,Lookup!$H$2:$I$11,2,0))</f>
        <v/>
      </c>
      <c r="P3256" s="8">
        <f>COUNTIF(J$4:J3256,J3256)</f>
        <v>0</v>
      </c>
      <c r="Q3256" s="8">
        <f>COUNTIF(K$4:K3256,K3256)</f>
        <v>1</v>
      </c>
    </row>
    <row r="3257" spans="1:17" x14ac:dyDescent="0.25">
      <c r="A3257" s="35">
        <f t="shared" si="301"/>
        <v>0</v>
      </c>
      <c r="B3257" s="8">
        <f t="shared" si="302"/>
        <v>0</v>
      </c>
      <c r="C3257" s="8">
        <f t="shared" si="303"/>
        <v>0</v>
      </c>
      <c r="D3257" s="38">
        <f t="shared" si="304"/>
        <v>1</v>
      </c>
      <c r="E3257" s="39">
        <f t="shared" si="305"/>
        <v>0</v>
      </c>
      <c r="M3257" s="8" t="str">
        <f>VLOOKUP(MONTH($J3257),Lookup!$A$2:$B$13,2,0)&amp;" "&amp;YEAR($J3257)</f>
        <v>Jan 1900</v>
      </c>
      <c r="N3257" s="34" t="str">
        <f t="shared" si="300"/>
        <v>1/1/9999</v>
      </c>
      <c r="O3257" s="8" t="str">
        <f>IF(ISERROR(VLOOKUP($I3257,Lookup!$H$2:$I$11,2,0)),"",VLOOKUP($I3257,Lookup!$H$2:$I$11,2,0))</f>
        <v/>
      </c>
      <c r="P3257" s="8">
        <f>COUNTIF(J$4:J3257,J3257)</f>
        <v>0</v>
      </c>
      <c r="Q3257" s="8">
        <f>COUNTIF(K$4:K3257,K3257)</f>
        <v>1</v>
      </c>
    </row>
    <row r="3258" spans="1:17" x14ac:dyDescent="0.25">
      <c r="A3258" s="35">
        <f t="shared" si="301"/>
        <v>0</v>
      </c>
      <c r="B3258" s="8">
        <f t="shared" si="302"/>
        <v>0</v>
      </c>
      <c r="C3258" s="8">
        <f t="shared" si="303"/>
        <v>0</v>
      </c>
      <c r="D3258" s="38">
        <f t="shared" si="304"/>
        <v>1</v>
      </c>
      <c r="E3258" s="39">
        <f t="shared" si="305"/>
        <v>0</v>
      </c>
      <c r="M3258" s="8" t="str">
        <f>VLOOKUP(MONTH($J3258),Lookup!$A$2:$B$13,2,0)&amp;" "&amp;YEAR($J3258)</f>
        <v>Jan 1900</v>
      </c>
      <c r="N3258" s="34" t="str">
        <f t="shared" si="300"/>
        <v>1/1/9999</v>
      </c>
      <c r="O3258" s="8" t="str">
        <f>IF(ISERROR(VLOOKUP($I3258,Lookup!$H$2:$I$11,2,0)),"",VLOOKUP($I3258,Lookup!$H$2:$I$11,2,0))</f>
        <v/>
      </c>
      <c r="P3258" s="8">
        <f>COUNTIF(J$4:J3258,J3258)</f>
        <v>0</v>
      </c>
      <c r="Q3258" s="8">
        <f>COUNTIF(K$4:K3258,K3258)</f>
        <v>1</v>
      </c>
    </row>
    <row r="3259" spans="1:17" x14ac:dyDescent="0.25">
      <c r="A3259" s="35">
        <f t="shared" si="301"/>
        <v>0</v>
      </c>
      <c r="B3259" s="8">
        <f t="shared" si="302"/>
        <v>0</v>
      </c>
      <c r="C3259" s="8">
        <f t="shared" si="303"/>
        <v>0</v>
      </c>
      <c r="D3259" s="38">
        <f t="shared" si="304"/>
        <v>1</v>
      </c>
      <c r="E3259" s="39">
        <f t="shared" si="305"/>
        <v>0</v>
      </c>
      <c r="M3259" s="8" t="str">
        <f>VLOOKUP(MONTH($J3259),Lookup!$A$2:$B$13,2,0)&amp;" "&amp;YEAR($J3259)</f>
        <v>Jan 1900</v>
      </c>
      <c r="N3259" s="34" t="str">
        <f t="shared" si="300"/>
        <v>1/1/9999</v>
      </c>
      <c r="O3259" s="8" t="str">
        <f>IF(ISERROR(VLOOKUP($I3259,Lookup!$H$2:$I$11,2,0)),"",VLOOKUP($I3259,Lookup!$H$2:$I$11,2,0))</f>
        <v/>
      </c>
      <c r="P3259" s="8">
        <f>COUNTIF(J$4:J3259,J3259)</f>
        <v>0</v>
      </c>
      <c r="Q3259" s="8">
        <f>COUNTIF(K$4:K3259,K3259)</f>
        <v>1</v>
      </c>
    </row>
    <row r="3260" spans="1:17" x14ac:dyDescent="0.25">
      <c r="A3260" s="35">
        <f t="shared" si="301"/>
        <v>0</v>
      </c>
      <c r="B3260" s="8">
        <f t="shared" si="302"/>
        <v>0</v>
      </c>
      <c r="C3260" s="8">
        <f t="shared" si="303"/>
        <v>0</v>
      </c>
      <c r="D3260" s="38">
        <f t="shared" si="304"/>
        <v>1</v>
      </c>
      <c r="E3260" s="39">
        <f t="shared" si="305"/>
        <v>0</v>
      </c>
      <c r="M3260" s="8" t="str">
        <f>VLOOKUP(MONTH($J3260),Lookup!$A$2:$B$13,2,0)&amp;" "&amp;YEAR($J3260)</f>
        <v>Jan 1900</v>
      </c>
      <c r="N3260" s="34" t="str">
        <f t="shared" si="300"/>
        <v>1/1/9999</v>
      </c>
      <c r="O3260" s="8" t="str">
        <f>IF(ISERROR(VLOOKUP($I3260,Lookup!$H$2:$I$11,2,0)),"",VLOOKUP($I3260,Lookup!$H$2:$I$11,2,0))</f>
        <v/>
      </c>
      <c r="P3260" s="8">
        <f>COUNTIF(J$4:J3260,J3260)</f>
        <v>0</v>
      </c>
      <c r="Q3260" s="8">
        <f>COUNTIF(K$4:K3260,K3260)</f>
        <v>1</v>
      </c>
    </row>
    <row r="3261" spans="1:17" x14ac:dyDescent="0.25">
      <c r="A3261" s="35">
        <f t="shared" si="301"/>
        <v>0</v>
      </c>
      <c r="B3261" s="8">
        <f t="shared" si="302"/>
        <v>0</v>
      </c>
      <c r="C3261" s="8">
        <f t="shared" si="303"/>
        <v>0</v>
      </c>
      <c r="D3261" s="38">
        <f t="shared" si="304"/>
        <v>1</v>
      </c>
      <c r="E3261" s="39">
        <f t="shared" si="305"/>
        <v>0</v>
      </c>
      <c r="M3261" s="8" t="str">
        <f>VLOOKUP(MONTH($J3261),Lookup!$A$2:$B$13,2,0)&amp;" "&amp;YEAR($J3261)</f>
        <v>Jan 1900</v>
      </c>
      <c r="N3261" s="34" t="str">
        <f t="shared" si="300"/>
        <v>1/1/9999</v>
      </c>
      <c r="O3261" s="8" t="str">
        <f>IF(ISERROR(VLOOKUP($I3261,Lookup!$H$2:$I$11,2,0)),"",VLOOKUP($I3261,Lookup!$H$2:$I$11,2,0))</f>
        <v/>
      </c>
      <c r="P3261" s="8">
        <f>COUNTIF(J$4:J3261,J3261)</f>
        <v>0</v>
      </c>
      <c r="Q3261" s="8">
        <f>COUNTIF(K$4:K3261,K3261)</f>
        <v>1</v>
      </c>
    </row>
    <row r="3262" spans="1:17" x14ac:dyDescent="0.25">
      <c r="A3262" s="35">
        <f t="shared" si="301"/>
        <v>0</v>
      </c>
      <c r="B3262" s="8">
        <f t="shared" si="302"/>
        <v>0</v>
      </c>
      <c r="C3262" s="8">
        <f t="shared" si="303"/>
        <v>0</v>
      </c>
      <c r="D3262" s="38">
        <f t="shared" si="304"/>
        <v>1</v>
      </c>
      <c r="E3262" s="39">
        <f t="shared" si="305"/>
        <v>0</v>
      </c>
      <c r="M3262" s="8" t="str">
        <f>VLOOKUP(MONTH($J3262),Lookup!$A$2:$B$13,2,0)&amp;" "&amp;YEAR($J3262)</f>
        <v>Jan 1900</v>
      </c>
      <c r="N3262" s="34" t="str">
        <f t="shared" si="300"/>
        <v>1/1/9999</v>
      </c>
      <c r="O3262" s="8" t="str">
        <f>IF(ISERROR(VLOOKUP($I3262,Lookup!$H$2:$I$11,2,0)),"",VLOOKUP($I3262,Lookup!$H$2:$I$11,2,0))</f>
        <v/>
      </c>
      <c r="P3262" s="8">
        <f>COUNTIF(J$4:J3262,J3262)</f>
        <v>0</v>
      </c>
      <c r="Q3262" s="8">
        <f>COUNTIF(K$4:K3262,K3262)</f>
        <v>1</v>
      </c>
    </row>
    <row r="3263" spans="1:17" x14ac:dyDescent="0.25">
      <c r="A3263" s="35">
        <f t="shared" si="301"/>
        <v>0</v>
      </c>
      <c r="B3263" s="8">
        <f t="shared" si="302"/>
        <v>0</v>
      </c>
      <c r="C3263" s="8">
        <f t="shared" si="303"/>
        <v>0</v>
      </c>
      <c r="D3263" s="38">
        <f t="shared" si="304"/>
        <v>1</v>
      </c>
      <c r="E3263" s="39">
        <f t="shared" si="305"/>
        <v>0</v>
      </c>
      <c r="M3263" s="8" t="str">
        <f>VLOOKUP(MONTH($J3263),Lookup!$A$2:$B$13,2,0)&amp;" "&amp;YEAR($J3263)</f>
        <v>Jan 1900</v>
      </c>
      <c r="N3263" s="34" t="str">
        <f t="shared" si="300"/>
        <v>1/1/9999</v>
      </c>
      <c r="O3263" s="8" t="str">
        <f>IF(ISERROR(VLOOKUP($I3263,Lookup!$H$2:$I$11,2,0)),"",VLOOKUP($I3263,Lookup!$H$2:$I$11,2,0))</f>
        <v/>
      </c>
      <c r="P3263" s="8">
        <f>COUNTIF(J$4:J3263,J3263)</f>
        <v>0</v>
      </c>
      <c r="Q3263" s="8">
        <f>COUNTIF(K$4:K3263,K3263)</f>
        <v>1</v>
      </c>
    </row>
    <row r="3264" spans="1:17" x14ac:dyDescent="0.25">
      <c r="A3264" s="35">
        <f t="shared" si="301"/>
        <v>0</v>
      </c>
      <c r="B3264" s="8">
        <f t="shared" si="302"/>
        <v>0</v>
      </c>
      <c r="C3264" s="8">
        <f t="shared" si="303"/>
        <v>0</v>
      </c>
      <c r="D3264" s="38">
        <f t="shared" si="304"/>
        <v>1</v>
      </c>
      <c r="E3264" s="39">
        <f t="shared" si="305"/>
        <v>0</v>
      </c>
      <c r="M3264" s="8" t="str">
        <f>VLOOKUP(MONTH($J3264),Lookup!$A$2:$B$13,2,0)&amp;" "&amp;YEAR($J3264)</f>
        <v>Jan 1900</v>
      </c>
      <c r="N3264" s="34" t="str">
        <f t="shared" si="300"/>
        <v>1/1/9999</v>
      </c>
      <c r="O3264" s="8" t="str">
        <f>IF(ISERROR(VLOOKUP($I3264,Lookup!$H$2:$I$11,2,0)),"",VLOOKUP($I3264,Lookup!$H$2:$I$11,2,0))</f>
        <v/>
      </c>
      <c r="P3264" s="8">
        <f>COUNTIF(J$4:J3264,J3264)</f>
        <v>0</v>
      </c>
      <c r="Q3264" s="8">
        <f>COUNTIF(K$4:K3264,K3264)</f>
        <v>1</v>
      </c>
    </row>
    <row r="3265" spans="1:17" x14ac:dyDescent="0.25">
      <c r="A3265" s="35">
        <f t="shared" si="301"/>
        <v>0</v>
      </c>
      <c r="B3265" s="8">
        <f t="shared" si="302"/>
        <v>0</v>
      </c>
      <c r="C3265" s="8">
        <f t="shared" si="303"/>
        <v>0</v>
      </c>
      <c r="D3265" s="38">
        <f t="shared" si="304"/>
        <v>1</v>
      </c>
      <c r="E3265" s="39">
        <f t="shared" si="305"/>
        <v>0</v>
      </c>
      <c r="M3265" s="8" t="str">
        <f>VLOOKUP(MONTH($J3265),Lookup!$A$2:$B$13,2,0)&amp;" "&amp;YEAR($J3265)</f>
        <v>Jan 1900</v>
      </c>
      <c r="N3265" s="34" t="str">
        <f t="shared" si="300"/>
        <v>1/1/9999</v>
      </c>
      <c r="O3265" s="8" t="str">
        <f>IF(ISERROR(VLOOKUP($I3265,Lookup!$H$2:$I$11,2,0)),"",VLOOKUP($I3265,Lookup!$H$2:$I$11,2,0))</f>
        <v/>
      </c>
      <c r="P3265" s="8">
        <f>COUNTIF(J$4:J3265,J3265)</f>
        <v>0</v>
      </c>
      <c r="Q3265" s="8">
        <f>COUNTIF(K$4:K3265,K3265)</f>
        <v>1</v>
      </c>
    </row>
    <row r="3266" spans="1:17" x14ac:dyDescent="0.25">
      <c r="A3266" s="35">
        <f t="shared" si="301"/>
        <v>0</v>
      </c>
      <c r="B3266" s="8">
        <f t="shared" si="302"/>
        <v>0</v>
      </c>
      <c r="C3266" s="8">
        <f t="shared" si="303"/>
        <v>0</v>
      </c>
      <c r="D3266" s="38">
        <f t="shared" si="304"/>
        <v>1</v>
      </c>
      <c r="E3266" s="39">
        <f t="shared" si="305"/>
        <v>0</v>
      </c>
      <c r="M3266" s="8" t="str">
        <f>VLOOKUP(MONTH($J3266),Lookup!$A$2:$B$13,2,0)&amp;" "&amp;YEAR($J3266)</f>
        <v>Jan 1900</v>
      </c>
      <c r="N3266" s="34" t="str">
        <f t="shared" si="300"/>
        <v>1/1/9999</v>
      </c>
      <c r="O3266" s="8" t="str">
        <f>IF(ISERROR(VLOOKUP($I3266,Lookup!$H$2:$I$11,2,0)),"",VLOOKUP($I3266,Lookup!$H$2:$I$11,2,0))</f>
        <v/>
      </c>
      <c r="P3266" s="8">
        <f>COUNTIF(J$4:J3266,J3266)</f>
        <v>0</v>
      </c>
      <c r="Q3266" s="8">
        <f>COUNTIF(K$4:K3266,K3266)</f>
        <v>1</v>
      </c>
    </row>
    <row r="3267" spans="1:17" x14ac:dyDescent="0.25">
      <c r="A3267" s="35">
        <f t="shared" si="301"/>
        <v>0</v>
      </c>
      <c r="B3267" s="8">
        <f t="shared" si="302"/>
        <v>0</v>
      </c>
      <c r="C3267" s="8">
        <f t="shared" si="303"/>
        <v>0</v>
      </c>
      <c r="D3267" s="38">
        <f t="shared" si="304"/>
        <v>1</v>
      </c>
      <c r="E3267" s="39">
        <f t="shared" si="305"/>
        <v>0</v>
      </c>
      <c r="M3267" s="8" t="str">
        <f>VLOOKUP(MONTH($J3267),Lookup!$A$2:$B$13,2,0)&amp;" "&amp;YEAR($J3267)</f>
        <v>Jan 1900</v>
      </c>
      <c r="N3267" s="34" t="str">
        <f t="shared" si="300"/>
        <v>1/1/9999</v>
      </c>
      <c r="O3267" s="8" t="str">
        <f>IF(ISERROR(VLOOKUP($I3267,Lookup!$H$2:$I$11,2,0)),"",VLOOKUP($I3267,Lookup!$H$2:$I$11,2,0))</f>
        <v/>
      </c>
      <c r="P3267" s="8">
        <f>COUNTIF(J$4:J3267,J3267)</f>
        <v>0</v>
      </c>
      <c r="Q3267" s="8">
        <f>COUNTIF(K$4:K3267,K3267)</f>
        <v>1</v>
      </c>
    </row>
    <row r="3268" spans="1:17" x14ac:dyDescent="0.25">
      <c r="A3268" s="35">
        <f t="shared" si="301"/>
        <v>0</v>
      </c>
      <c r="B3268" s="8">
        <f t="shared" si="302"/>
        <v>0</v>
      </c>
      <c r="C3268" s="8">
        <f t="shared" si="303"/>
        <v>0</v>
      </c>
      <c r="D3268" s="38">
        <f t="shared" si="304"/>
        <v>1</v>
      </c>
      <c r="E3268" s="39">
        <f t="shared" si="305"/>
        <v>0</v>
      </c>
      <c r="M3268" s="8" t="str">
        <f>VLOOKUP(MONTH($J3268),Lookup!$A$2:$B$13,2,0)&amp;" "&amp;YEAR($J3268)</f>
        <v>Jan 1900</v>
      </c>
      <c r="N3268" s="34" t="str">
        <f t="shared" ref="N3268:N3331" si="306">IF(ISBLANK($J3268),"1/1/9999",J3268)</f>
        <v>1/1/9999</v>
      </c>
      <c r="O3268" s="8" t="str">
        <f>IF(ISERROR(VLOOKUP($I3268,Lookup!$H$2:$I$11,2,0)),"",VLOOKUP($I3268,Lookup!$H$2:$I$11,2,0))</f>
        <v/>
      </c>
      <c r="P3268" s="8">
        <f>COUNTIF(J$4:J3268,J3268)</f>
        <v>0</v>
      </c>
      <c r="Q3268" s="8">
        <f>COUNTIF(K$4:K3268,K3268)</f>
        <v>1</v>
      </c>
    </row>
    <row r="3269" spans="1:17" x14ac:dyDescent="0.25">
      <c r="A3269" s="35">
        <f t="shared" ref="A3269:A3332" si="307">K3269</f>
        <v>0</v>
      </c>
      <c r="B3269" s="8">
        <f t="shared" ref="B3269:B3332" si="308">J3269</f>
        <v>0</v>
      </c>
      <c r="C3269" s="8">
        <f t="shared" ref="C3269:C3332" si="309">L3269</f>
        <v>0</v>
      </c>
      <c r="D3269" s="38">
        <f t="shared" ref="D3269:D3332" si="310">SUM(A3269:C3269)+SUM(O3269:Q3269)</f>
        <v>1</v>
      </c>
      <c r="E3269" s="39">
        <f t="shared" ref="E3269:E3332" si="311">IF($D3269="","",COUNTIFS($F$4:$F$5000,$F3269,$D$4:$D$5000,"&gt;"&amp;$D3269))</f>
        <v>0</v>
      </c>
      <c r="M3269" s="8" t="str">
        <f>VLOOKUP(MONTH($J3269),Lookup!$A$2:$B$13,2,0)&amp;" "&amp;YEAR($J3269)</f>
        <v>Jan 1900</v>
      </c>
      <c r="N3269" s="34" t="str">
        <f t="shared" si="306"/>
        <v>1/1/9999</v>
      </c>
      <c r="O3269" s="8" t="str">
        <f>IF(ISERROR(VLOOKUP($I3269,Lookup!$H$2:$I$11,2,0)),"",VLOOKUP($I3269,Lookup!$H$2:$I$11,2,0))</f>
        <v/>
      </c>
      <c r="P3269" s="8">
        <f>COUNTIF(J$4:J3269,J3269)</f>
        <v>0</v>
      </c>
      <c r="Q3269" s="8">
        <f>COUNTIF(K$4:K3269,K3269)</f>
        <v>1</v>
      </c>
    </row>
    <row r="3270" spans="1:17" x14ac:dyDescent="0.25">
      <c r="A3270" s="35">
        <f t="shared" si="307"/>
        <v>0</v>
      </c>
      <c r="B3270" s="8">
        <f t="shared" si="308"/>
        <v>0</v>
      </c>
      <c r="C3270" s="8">
        <f t="shared" si="309"/>
        <v>0</v>
      </c>
      <c r="D3270" s="38">
        <f t="shared" si="310"/>
        <v>1</v>
      </c>
      <c r="E3270" s="39">
        <f t="shared" si="311"/>
        <v>0</v>
      </c>
      <c r="M3270" s="8" t="str">
        <f>VLOOKUP(MONTH($J3270),Lookup!$A$2:$B$13,2,0)&amp;" "&amp;YEAR($J3270)</f>
        <v>Jan 1900</v>
      </c>
      <c r="N3270" s="34" t="str">
        <f t="shared" si="306"/>
        <v>1/1/9999</v>
      </c>
      <c r="O3270" s="8" t="str">
        <f>IF(ISERROR(VLOOKUP($I3270,Lookup!$H$2:$I$11,2,0)),"",VLOOKUP($I3270,Lookup!$H$2:$I$11,2,0))</f>
        <v/>
      </c>
      <c r="P3270" s="8">
        <f>COUNTIF(J$4:J3270,J3270)</f>
        <v>0</v>
      </c>
      <c r="Q3270" s="8">
        <f>COUNTIF(K$4:K3270,K3270)</f>
        <v>1</v>
      </c>
    </row>
    <row r="3271" spans="1:17" x14ac:dyDescent="0.25">
      <c r="A3271" s="35">
        <f t="shared" si="307"/>
        <v>0</v>
      </c>
      <c r="B3271" s="8">
        <f t="shared" si="308"/>
        <v>0</v>
      </c>
      <c r="C3271" s="8">
        <f t="shared" si="309"/>
        <v>0</v>
      </c>
      <c r="D3271" s="38">
        <f t="shared" si="310"/>
        <v>1</v>
      </c>
      <c r="E3271" s="39">
        <f t="shared" si="311"/>
        <v>0</v>
      </c>
      <c r="M3271" s="8" t="str">
        <f>VLOOKUP(MONTH($J3271),Lookup!$A$2:$B$13,2,0)&amp;" "&amp;YEAR($J3271)</f>
        <v>Jan 1900</v>
      </c>
      <c r="N3271" s="34" t="str">
        <f t="shared" si="306"/>
        <v>1/1/9999</v>
      </c>
      <c r="O3271" s="8" t="str">
        <f>IF(ISERROR(VLOOKUP($I3271,Lookup!$H$2:$I$11,2,0)),"",VLOOKUP($I3271,Lookup!$H$2:$I$11,2,0))</f>
        <v/>
      </c>
      <c r="P3271" s="8">
        <f>COUNTIF(J$4:J3271,J3271)</f>
        <v>0</v>
      </c>
      <c r="Q3271" s="8">
        <f>COUNTIF(K$4:K3271,K3271)</f>
        <v>1</v>
      </c>
    </row>
    <row r="3272" spans="1:17" x14ac:dyDescent="0.25">
      <c r="A3272" s="35">
        <f t="shared" si="307"/>
        <v>0</v>
      </c>
      <c r="B3272" s="8">
        <f t="shared" si="308"/>
        <v>0</v>
      </c>
      <c r="C3272" s="8">
        <f t="shared" si="309"/>
        <v>0</v>
      </c>
      <c r="D3272" s="38">
        <f t="shared" si="310"/>
        <v>1</v>
      </c>
      <c r="E3272" s="39">
        <f t="shared" si="311"/>
        <v>0</v>
      </c>
      <c r="M3272" s="8" t="str">
        <f>VLOOKUP(MONTH($J3272),Lookup!$A$2:$B$13,2,0)&amp;" "&amp;YEAR($J3272)</f>
        <v>Jan 1900</v>
      </c>
      <c r="N3272" s="34" t="str">
        <f t="shared" si="306"/>
        <v>1/1/9999</v>
      </c>
      <c r="O3272" s="8" t="str">
        <f>IF(ISERROR(VLOOKUP($I3272,Lookup!$H$2:$I$11,2,0)),"",VLOOKUP($I3272,Lookup!$H$2:$I$11,2,0))</f>
        <v/>
      </c>
      <c r="P3272" s="8">
        <f>COUNTIF(J$4:J3272,J3272)</f>
        <v>0</v>
      </c>
      <c r="Q3272" s="8">
        <f>COUNTIF(K$4:K3272,K3272)</f>
        <v>1</v>
      </c>
    </row>
    <row r="3273" spans="1:17" x14ac:dyDescent="0.25">
      <c r="A3273" s="35">
        <f t="shared" si="307"/>
        <v>0</v>
      </c>
      <c r="B3273" s="8">
        <f t="shared" si="308"/>
        <v>0</v>
      </c>
      <c r="C3273" s="8">
        <f t="shared" si="309"/>
        <v>0</v>
      </c>
      <c r="D3273" s="38">
        <f t="shared" si="310"/>
        <v>1</v>
      </c>
      <c r="E3273" s="39">
        <f t="shared" si="311"/>
        <v>0</v>
      </c>
      <c r="M3273" s="8" t="str">
        <f>VLOOKUP(MONTH($J3273),Lookup!$A$2:$B$13,2,0)&amp;" "&amp;YEAR($J3273)</f>
        <v>Jan 1900</v>
      </c>
      <c r="N3273" s="34" t="str">
        <f t="shared" si="306"/>
        <v>1/1/9999</v>
      </c>
      <c r="O3273" s="8" t="str">
        <f>IF(ISERROR(VLOOKUP($I3273,Lookup!$H$2:$I$11,2,0)),"",VLOOKUP($I3273,Lookup!$H$2:$I$11,2,0))</f>
        <v/>
      </c>
      <c r="P3273" s="8">
        <f>COUNTIF(J$4:J3273,J3273)</f>
        <v>0</v>
      </c>
      <c r="Q3273" s="8">
        <f>COUNTIF(K$4:K3273,K3273)</f>
        <v>1</v>
      </c>
    </row>
    <row r="3274" spans="1:17" x14ac:dyDescent="0.25">
      <c r="A3274" s="35">
        <f t="shared" si="307"/>
        <v>0</v>
      </c>
      <c r="B3274" s="8">
        <f t="shared" si="308"/>
        <v>0</v>
      </c>
      <c r="C3274" s="8">
        <f t="shared" si="309"/>
        <v>0</v>
      </c>
      <c r="D3274" s="38">
        <f t="shared" si="310"/>
        <v>1</v>
      </c>
      <c r="E3274" s="39">
        <f t="shared" si="311"/>
        <v>0</v>
      </c>
      <c r="M3274" s="8" t="str">
        <f>VLOOKUP(MONTH($J3274),Lookup!$A$2:$B$13,2,0)&amp;" "&amp;YEAR($J3274)</f>
        <v>Jan 1900</v>
      </c>
      <c r="N3274" s="34" t="str">
        <f t="shared" si="306"/>
        <v>1/1/9999</v>
      </c>
      <c r="O3274" s="8" t="str">
        <f>IF(ISERROR(VLOOKUP($I3274,Lookup!$H$2:$I$11,2,0)),"",VLOOKUP($I3274,Lookup!$H$2:$I$11,2,0))</f>
        <v/>
      </c>
      <c r="P3274" s="8">
        <f>COUNTIF(J$4:J3274,J3274)</f>
        <v>0</v>
      </c>
      <c r="Q3274" s="8">
        <f>COUNTIF(K$4:K3274,K3274)</f>
        <v>1</v>
      </c>
    </row>
    <row r="3275" spans="1:17" x14ac:dyDescent="0.25">
      <c r="A3275" s="35">
        <f t="shared" si="307"/>
        <v>0</v>
      </c>
      <c r="B3275" s="8">
        <f t="shared" si="308"/>
        <v>0</v>
      </c>
      <c r="C3275" s="8">
        <f t="shared" si="309"/>
        <v>0</v>
      </c>
      <c r="D3275" s="38">
        <f t="shared" si="310"/>
        <v>1</v>
      </c>
      <c r="E3275" s="39">
        <f t="shared" si="311"/>
        <v>0</v>
      </c>
      <c r="M3275" s="8" t="str">
        <f>VLOOKUP(MONTH($J3275),Lookup!$A$2:$B$13,2,0)&amp;" "&amp;YEAR($J3275)</f>
        <v>Jan 1900</v>
      </c>
      <c r="N3275" s="34" t="str">
        <f t="shared" si="306"/>
        <v>1/1/9999</v>
      </c>
      <c r="O3275" s="8" t="str">
        <f>IF(ISERROR(VLOOKUP($I3275,Lookup!$H$2:$I$11,2,0)),"",VLOOKUP($I3275,Lookup!$H$2:$I$11,2,0))</f>
        <v/>
      </c>
      <c r="P3275" s="8">
        <f>COUNTIF(J$4:J3275,J3275)</f>
        <v>0</v>
      </c>
      <c r="Q3275" s="8">
        <f>COUNTIF(K$4:K3275,K3275)</f>
        <v>1</v>
      </c>
    </row>
    <row r="3276" spans="1:17" x14ac:dyDescent="0.25">
      <c r="A3276" s="35">
        <f t="shared" si="307"/>
        <v>0</v>
      </c>
      <c r="B3276" s="8">
        <f t="shared" si="308"/>
        <v>0</v>
      </c>
      <c r="C3276" s="8">
        <f t="shared" si="309"/>
        <v>0</v>
      </c>
      <c r="D3276" s="38">
        <f t="shared" si="310"/>
        <v>1</v>
      </c>
      <c r="E3276" s="39">
        <f t="shared" si="311"/>
        <v>0</v>
      </c>
      <c r="M3276" s="8" t="str">
        <f>VLOOKUP(MONTH($J3276),Lookup!$A$2:$B$13,2,0)&amp;" "&amp;YEAR($J3276)</f>
        <v>Jan 1900</v>
      </c>
      <c r="N3276" s="34" t="str">
        <f t="shared" si="306"/>
        <v>1/1/9999</v>
      </c>
      <c r="O3276" s="8" t="str">
        <f>IF(ISERROR(VLOOKUP($I3276,Lookup!$H$2:$I$11,2,0)),"",VLOOKUP($I3276,Lookup!$H$2:$I$11,2,0))</f>
        <v/>
      </c>
      <c r="P3276" s="8">
        <f>COUNTIF(J$4:J3276,J3276)</f>
        <v>0</v>
      </c>
      <c r="Q3276" s="8">
        <f>COUNTIF(K$4:K3276,K3276)</f>
        <v>1</v>
      </c>
    </row>
    <row r="3277" spans="1:17" x14ac:dyDescent="0.25">
      <c r="A3277" s="35">
        <f t="shared" si="307"/>
        <v>0</v>
      </c>
      <c r="B3277" s="8">
        <f t="shared" si="308"/>
        <v>0</v>
      </c>
      <c r="C3277" s="8">
        <f t="shared" si="309"/>
        <v>0</v>
      </c>
      <c r="D3277" s="38">
        <f t="shared" si="310"/>
        <v>1</v>
      </c>
      <c r="E3277" s="39">
        <f t="shared" si="311"/>
        <v>0</v>
      </c>
      <c r="M3277" s="8" t="str">
        <f>VLOOKUP(MONTH($J3277),Lookup!$A$2:$B$13,2,0)&amp;" "&amp;YEAR($J3277)</f>
        <v>Jan 1900</v>
      </c>
      <c r="N3277" s="34" t="str">
        <f t="shared" si="306"/>
        <v>1/1/9999</v>
      </c>
      <c r="O3277" s="8" t="str">
        <f>IF(ISERROR(VLOOKUP($I3277,Lookup!$H$2:$I$11,2,0)),"",VLOOKUP($I3277,Lookup!$H$2:$I$11,2,0))</f>
        <v/>
      </c>
      <c r="P3277" s="8">
        <f>COUNTIF(J$4:J3277,J3277)</f>
        <v>0</v>
      </c>
      <c r="Q3277" s="8">
        <f>COUNTIF(K$4:K3277,K3277)</f>
        <v>1</v>
      </c>
    </row>
    <row r="3278" spans="1:17" x14ac:dyDescent="0.25">
      <c r="A3278" s="35">
        <f t="shared" si="307"/>
        <v>0</v>
      </c>
      <c r="B3278" s="8">
        <f t="shared" si="308"/>
        <v>0</v>
      </c>
      <c r="C3278" s="8">
        <f t="shared" si="309"/>
        <v>0</v>
      </c>
      <c r="D3278" s="38">
        <f t="shared" si="310"/>
        <v>1</v>
      </c>
      <c r="E3278" s="39">
        <f t="shared" si="311"/>
        <v>0</v>
      </c>
      <c r="M3278" s="8" t="str">
        <f>VLOOKUP(MONTH($J3278),Lookup!$A$2:$B$13,2,0)&amp;" "&amp;YEAR($J3278)</f>
        <v>Jan 1900</v>
      </c>
      <c r="N3278" s="34" t="str">
        <f t="shared" si="306"/>
        <v>1/1/9999</v>
      </c>
      <c r="O3278" s="8" t="str">
        <f>IF(ISERROR(VLOOKUP($I3278,Lookup!$H$2:$I$11,2,0)),"",VLOOKUP($I3278,Lookup!$H$2:$I$11,2,0))</f>
        <v/>
      </c>
      <c r="P3278" s="8">
        <f>COUNTIF(J$4:J3278,J3278)</f>
        <v>0</v>
      </c>
      <c r="Q3278" s="8">
        <f>COUNTIF(K$4:K3278,K3278)</f>
        <v>1</v>
      </c>
    </row>
    <row r="3279" spans="1:17" x14ac:dyDescent="0.25">
      <c r="A3279" s="35">
        <f t="shared" si="307"/>
        <v>0</v>
      </c>
      <c r="B3279" s="8">
        <f t="shared" si="308"/>
        <v>0</v>
      </c>
      <c r="C3279" s="8">
        <f t="shared" si="309"/>
        <v>0</v>
      </c>
      <c r="D3279" s="38">
        <f t="shared" si="310"/>
        <v>1</v>
      </c>
      <c r="E3279" s="39">
        <f t="shared" si="311"/>
        <v>0</v>
      </c>
      <c r="M3279" s="8" t="str">
        <f>VLOOKUP(MONTH($J3279),Lookup!$A$2:$B$13,2,0)&amp;" "&amp;YEAR($J3279)</f>
        <v>Jan 1900</v>
      </c>
      <c r="N3279" s="34" t="str">
        <f t="shared" si="306"/>
        <v>1/1/9999</v>
      </c>
      <c r="O3279" s="8" t="str">
        <f>IF(ISERROR(VLOOKUP($I3279,Lookup!$H$2:$I$11,2,0)),"",VLOOKUP($I3279,Lookup!$H$2:$I$11,2,0))</f>
        <v/>
      </c>
      <c r="P3279" s="8">
        <f>COUNTIF(J$4:J3279,J3279)</f>
        <v>0</v>
      </c>
      <c r="Q3279" s="8">
        <f>COUNTIF(K$4:K3279,K3279)</f>
        <v>1</v>
      </c>
    </row>
    <row r="3280" spans="1:17" x14ac:dyDescent="0.25">
      <c r="A3280" s="35">
        <f t="shared" si="307"/>
        <v>0</v>
      </c>
      <c r="B3280" s="8">
        <f t="shared" si="308"/>
        <v>0</v>
      </c>
      <c r="C3280" s="8">
        <f t="shared" si="309"/>
        <v>0</v>
      </c>
      <c r="D3280" s="38">
        <f t="shared" si="310"/>
        <v>1</v>
      </c>
      <c r="E3280" s="39">
        <f t="shared" si="311"/>
        <v>0</v>
      </c>
      <c r="M3280" s="8" t="str">
        <f>VLOOKUP(MONTH($J3280),Lookup!$A$2:$B$13,2,0)&amp;" "&amp;YEAR($J3280)</f>
        <v>Jan 1900</v>
      </c>
      <c r="N3280" s="34" t="str">
        <f t="shared" si="306"/>
        <v>1/1/9999</v>
      </c>
      <c r="O3280" s="8" t="str">
        <f>IF(ISERROR(VLOOKUP($I3280,Lookup!$H$2:$I$11,2,0)),"",VLOOKUP($I3280,Lookup!$H$2:$I$11,2,0))</f>
        <v/>
      </c>
      <c r="P3280" s="8">
        <f>COUNTIF(J$4:J3280,J3280)</f>
        <v>0</v>
      </c>
      <c r="Q3280" s="8">
        <f>COUNTIF(K$4:K3280,K3280)</f>
        <v>1</v>
      </c>
    </row>
    <row r="3281" spans="1:17" x14ac:dyDescent="0.25">
      <c r="A3281" s="35">
        <f t="shared" si="307"/>
        <v>0</v>
      </c>
      <c r="B3281" s="8">
        <f t="shared" si="308"/>
        <v>0</v>
      </c>
      <c r="C3281" s="8">
        <f t="shared" si="309"/>
        <v>0</v>
      </c>
      <c r="D3281" s="38">
        <f t="shared" si="310"/>
        <v>1</v>
      </c>
      <c r="E3281" s="39">
        <f t="shared" si="311"/>
        <v>0</v>
      </c>
      <c r="M3281" s="8" t="str">
        <f>VLOOKUP(MONTH($J3281),Lookup!$A$2:$B$13,2,0)&amp;" "&amp;YEAR($J3281)</f>
        <v>Jan 1900</v>
      </c>
      <c r="N3281" s="34" t="str">
        <f t="shared" si="306"/>
        <v>1/1/9999</v>
      </c>
      <c r="O3281" s="8" t="str">
        <f>IF(ISERROR(VLOOKUP($I3281,Lookup!$H$2:$I$11,2,0)),"",VLOOKUP($I3281,Lookup!$H$2:$I$11,2,0))</f>
        <v/>
      </c>
      <c r="P3281" s="8">
        <f>COUNTIF(J$4:J3281,J3281)</f>
        <v>0</v>
      </c>
      <c r="Q3281" s="8">
        <f>COUNTIF(K$4:K3281,K3281)</f>
        <v>1</v>
      </c>
    </row>
    <row r="3282" spans="1:17" x14ac:dyDescent="0.25">
      <c r="A3282" s="35">
        <f t="shared" si="307"/>
        <v>0</v>
      </c>
      <c r="B3282" s="8">
        <f t="shared" si="308"/>
        <v>0</v>
      </c>
      <c r="C3282" s="8">
        <f t="shared" si="309"/>
        <v>0</v>
      </c>
      <c r="D3282" s="38">
        <f t="shared" si="310"/>
        <v>1</v>
      </c>
      <c r="E3282" s="39">
        <f t="shared" si="311"/>
        <v>0</v>
      </c>
      <c r="M3282" s="8" t="str">
        <f>VLOOKUP(MONTH($J3282),Lookup!$A$2:$B$13,2,0)&amp;" "&amp;YEAR($J3282)</f>
        <v>Jan 1900</v>
      </c>
      <c r="N3282" s="34" t="str">
        <f t="shared" si="306"/>
        <v>1/1/9999</v>
      </c>
      <c r="O3282" s="8" t="str">
        <f>IF(ISERROR(VLOOKUP($I3282,Lookup!$H$2:$I$11,2,0)),"",VLOOKUP($I3282,Lookup!$H$2:$I$11,2,0))</f>
        <v/>
      </c>
      <c r="P3282" s="8">
        <f>COUNTIF(J$4:J3282,J3282)</f>
        <v>0</v>
      </c>
      <c r="Q3282" s="8">
        <f>COUNTIF(K$4:K3282,K3282)</f>
        <v>1</v>
      </c>
    </row>
    <row r="3283" spans="1:17" x14ac:dyDescent="0.25">
      <c r="A3283" s="35">
        <f t="shared" si="307"/>
        <v>0</v>
      </c>
      <c r="B3283" s="8">
        <f t="shared" si="308"/>
        <v>0</v>
      </c>
      <c r="C3283" s="8">
        <f t="shared" si="309"/>
        <v>0</v>
      </c>
      <c r="D3283" s="38">
        <f t="shared" si="310"/>
        <v>1</v>
      </c>
      <c r="E3283" s="39">
        <f t="shared" si="311"/>
        <v>0</v>
      </c>
      <c r="M3283" s="8" t="str">
        <f>VLOOKUP(MONTH($J3283),Lookup!$A$2:$B$13,2,0)&amp;" "&amp;YEAR($J3283)</f>
        <v>Jan 1900</v>
      </c>
      <c r="N3283" s="34" t="str">
        <f t="shared" si="306"/>
        <v>1/1/9999</v>
      </c>
      <c r="O3283" s="8" t="str">
        <f>IF(ISERROR(VLOOKUP($I3283,Lookup!$H$2:$I$11,2,0)),"",VLOOKUP($I3283,Lookup!$H$2:$I$11,2,0))</f>
        <v/>
      </c>
      <c r="P3283" s="8">
        <f>COUNTIF(J$4:J3283,J3283)</f>
        <v>0</v>
      </c>
      <c r="Q3283" s="8">
        <f>COUNTIF(K$4:K3283,K3283)</f>
        <v>1</v>
      </c>
    </row>
    <row r="3284" spans="1:17" x14ac:dyDescent="0.25">
      <c r="A3284" s="35">
        <f t="shared" si="307"/>
        <v>0</v>
      </c>
      <c r="B3284" s="8">
        <f t="shared" si="308"/>
        <v>0</v>
      </c>
      <c r="C3284" s="8">
        <f t="shared" si="309"/>
        <v>0</v>
      </c>
      <c r="D3284" s="38">
        <f t="shared" si="310"/>
        <v>1</v>
      </c>
      <c r="E3284" s="39">
        <f t="shared" si="311"/>
        <v>0</v>
      </c>
      <c r="M3284" s="8" t="str">
        <f>VLOOKUP(MONTH($J3284),Lookup!$A$2:$B$13,2,0)&amp;" "&amp;YEAR($J3284)</f>
        <v>Jan 1900</v>
      </c>
      <c r="N3284" s="34" t="str">
        <f t="shared" si="306"/>
        <v>1/1/9999</v>
      </c>
      <c r="O3284" s="8" t="str">
        <f>IF(ISERROR(VLOOKUP($I3284,Lookup!$H$2:$I$11,2,0)),"",VLOOKUP($I3284,Lookup!$H$2:$I$11,2,0))</f>
        <v/>
      </c>
      <c r="P3284" s="8">
        <f>COUNTIF(J$4:J3284,J3284)</f>
        <v>0</v>
      </c>
      <c r="Q3284" s="8">
        <f>COUNTIF(K$4:K3284,K3284)</f>
        <v>1</v>
      </c>
    </row>
    <row r="3285" spans="1:17" x14ac:dyDescent="0.25">
      <c r="A3285" s="35">
        <f t="shared" si="307"/>
        <v>0</v>
      </c>
      <c r="B3285" s="8">
        <f t="shared" si="308"/>
        <v>0</v>
      </c>
      <c r="C3285" s="8">
        <f t="shared" si="309"/>
        <v>0</v>
      </c>
      <c r="D3285" s="38">
        <f t="shared" si="310"/>
        <v>1</v>
      </c>
      <c r="E3285" s="39">
        <f t="shared" si="311"/>
        <v>0</v>
      </c>
      <c r="M3285" s="8" t="str">
        <f>VLOOKUP(MONTH($J3285),Lookup!$A$2:$B$13,2,0)&amp;" "&amp;YEAR($J3285)</f>
        <v>Jan 1900</v>
      </c>
      <c r="N3285" s="34" t="str">
        <f t="shared" si="306"/>
        <v>1/1/9999</v>
      </c>
      <c r="O3285" s="8" t="str">
        <f>IF(ISERROR(VLOOKUP($I3285,Lookup!$H$2:$I$11,2,0)),"",VLOOKUP($I3285,Lookup!$H$2:$I$11,2,0))</f>
        <v/>
      </c>
      <c r="P3285" s="8">
        <f>COUNTIF(J$4:J3285,J3285)</f>
        <v>0</v>
      </c>
      <c r="Q3285" s="8">
        <f>COUNTIF(K$4:K3285,K3285)</f>
        <v>1</v>
      </c>
    </row>
    <row r="3286" spans="1:17" x14ac:dyDescent="0.25">
      <c r="A3286" s="35">
        <f t="shared" si="307"/>
        <v>0</v>
      </c>
      <c r="B3286" s="8">
        <f t="shared" si="308"/>
        <v>0</v>
      </c>
      <c r="C3286" s="8">
        <f t="shared" si="309"/>
        <v>0</v>
      </c>
      <c r="D3286" s="38">
        <f t="shared" si="310"/>
        <v>1</v>
      </c>
      <c r="E3286" s="39">
        <f t="shared" si="311"/>
        <v>0</v>
      </c>
      <c r="M3286" s="8" t="str">
        <f>VLOOKUP(MONTH($J3286),Lookup!$A$2:$B$13,2,0)&amp;" "&amp;YEAR($J3286)</f>
        <v>Jan 1900</v>
      </c>
      <c r="N3286" s="34" t="str">
        <f t="shared" si="306"/>
        <v>1/1/9999</v>
      </c>
      <c r="O3286" s="8" t="str">
        <f>IF(ISERROR(VLOOKUP($I3286,Lookup!$H$2:$I$11,2,0)),"",VLOOKUP($I3286,Lookup!$H$2:$I$11,2,0))</f>
        <v/>
      </c>
      <c r="P3286" s="8">
        <f>COUNTIF(J$4:J3286,J3286)</f>
        <v>0</v>
      </c>
      <c r="Q3286" s="8">
        <f>COUNTIF(K$4:K3286,K3286)</f>
        <v>1</v>
      </c>
    </row>
    <row r="3287" spans="1:17" x14ac:dyDescent="0.25">
      <c r="A3287" s="35">
        <f t="shared" si="307"/>
        <v>0</v>
      </c>
      <c r="B3287" s="8">
        <f t="shared" si="308"/>
        <v>0</v>
      </c>
      <c r="C3287" s="8">
        <f t="shared" si="309"/>
        <v>0</v>
      </c>
      <c r="D3287" s="38">
        <f t="shared" si="310"/>
        <v>1</v>
      </c>
      <c r="E3287" s="39">
        <f t="shared" si="311"/>
        <v>0</v>
      </c>
      <c r="M3287" s="8" t="str">
        <f>VLOOKUP(MONTH($J3287),Lookup!$A$2:$B$13,2,0)&amp;" "&amp;YEAR($J3287)</f>
        <v>Jan 1900</v>
      </c>
      <c r="N3287" s="34" t="str">
        <f t="shared" si="306"/>
        <v>1/1/9999</v>
      </c>
      <c r="O3287" s="8" t="str">
        <f>IF(ISERROR(VLOOKUP($I3287,Lookup!$H$2:$I$11,2,0)),"",VLOOKUP($I3287,Lookup!$H$2:$I$11,2,0))</f>
        <v/>
      </c>
      <c r="P3287" s="8">
        <f>COUNTIF(J$4:J3287,J3287)</f>
        <v>0</v>
      </c>
      <c r="Q3287" s="8">
        <f>COUNTIF(K$4:K3287,K3287)</f>
        <v>1</v>
      </c>
    </row>
    <row r="3288" spans="1:17" x14ac:dyDescent="0.25">
      <c r="A3288" s="35">
        <f t="shared" si="307"/>
        <v>0</v>
      </c>
      <c r="B3288" s="8">
        <f t="shared" si="308"/>
        <v>0</v>
      </c>
      <c r="C3288" s="8">
        <f t="shared" si="309"/>
        <v>0</v>
      </c>
      <c r="D3288" s="38">
        <f t="shared" si="310"/>
        <v>1</v>
      </c>
      <c r="E3288" s="39">
        <f t="shared" si="311"/>
        <v>0</v>
      </c>
      <c r="M3288" s="8" t="str">
        <f>VLOOKUP(MONTH($J3288),Lookup!$A$2:$B$13,2,0)&amp;" "&amp;YEAR($J3288)</f>
        <v>Jan 1900</v>
      </c>
      <c r="N3288" s="34" t="str">
        <f t="shared" si="306"/>
        <v>1/1/9999</v>
      </c>
      <c r="O3288" s="8" t="str">
        <f>IF(ISERROR(VLOOKUP($I3288,Lookup!$H$2:$I$11,2,0)),"",VLOOKUP($I3288,Lookup!$H$2:$I$11,2,0))</f>
        <v/>
      </c>
      <c r="P3288" s="8">
        <f>COUNTIF(J$4:J3288,J3288)</f>
        <v>0</v>
      </c>
      <c r="Q3288" s="8">
        <f>COUNTIF(K$4:K3288,K3288)</f>
        <v>1</v>
      </c>
    </row>
    <row r="3289" spans="1:17" x14ac:dyDescent="0.25">
      <c r="A3289" s="35">
        <f t="shared" si="307"/>
        <v>0</v>
      </c>
      <c r="B3289" s="8">
        <f t="shared" si="308"/>
        <v>0</v>
      </c>
      <c r="C3289" s="8">
        <f t="shared" si="309"/>
        <v>0</v>
      </c>
      <c r="D3289" s="38">
        <f t="shared" si="310"/>
        <v>1</v>
      </c>
      <c r="E3289" s="39">
        <f t="shared" si="311"/>
        <v>0</v>
      </c>
      <c r="M3289" s="8" t="str">
        <f>VLOOKUP(MONTH($J3289),Lookup!$A$2:$B$13,2,0)&amp;" "&amp;YEAR($J3289)</f>
        <v>Jan 1900</v>
      </c>
      <c r="N3289" s="34" t="str">
        <f t="shared" si="306"/>
        <v>1/1/9999</v>
      </c>
      <c r="O3289" s="8" t="str">
        <f>IF(ISERROR(VLOOKUP($I3289,Lookup!$H$2:$I$11,2,0)),"",VLOOKUP($I3289,Lookup!$H$2:$I$11,2,0))</f>
        <v/>
      </c>
      <c r="P3289" s="8">
        <f>COUNTIF(J$4:J3289,J3289)</f>
        <v>0</v>
      </c>
      <c r="Q3289" s="8">
        <f>COUNTIF(K$4:K3289,K3289)</f>
        <v>1</v>
      </c>
    </row>
    <row r="3290" spans="1:17" x14ac:dyDescent="0.25">
      <c r="A3290" s="35">
        <f t="shared" si="307"/>
        <v>0</v>
      </c>
      <c r="B3290" s="8">
        <f t="shared" si="308"/>
        <v>0</v>
      </c>
      <c r="C3290" s="8">
        <f t="shared" si="309"/>
        <v>0</v>
      </c>
      <c r="D3290" s="38">
        <f t="shared" si="310"/>
        <v>1</v>
      </c>
      <c r="E3290" s="39">
        <f t="shared" si="311"/>
        <v>0</v>
      </c>
      <c r="M3290" s="8" t="str">
        <f>VLOOKUP(MONTH($J3290),Lookup!$A$2:$B$13,2,0)&amp;" "&amp;YEAR($J3290)</f>
        <v>Jan 1900</v>
      </c>
      <c r="N3290" s="34" t="str">
        <f t="shared" si="306"/>
        <v>1/1/9999</v>
      </c>
      <c r="O3290" s="8" t="str">
        <f>IF(ISERROR(VLOOKUP($I3290,Lookup!$H$2:$I$11,2,0)),"",VLOOKUP($I3290,Lookup!$H$2:$I$11,2,0))</f>
        <v/>
      </c>
      <c r="P3290" s="8">
        <f>COUNTIF(J$4:J3290,J3290)</f>
        <v>0</v>
      </c>
      <c r="Q3290" s="8">
        <f>COUNTIF(K$4:K3290,K3290)</f>
        <v>1</v>
      </c>
    </row>
    <row r="3291" spans="1:17" x14ac:dyDescent="0.25">
      <c r="A3291" s="35">
        <f t="shared" si="307"/>
        <v>0</v>
      </c>
      <c r="B3291" s="8">
        <f t="shared" si="308"/>
        <v>0</v>
      </c>
      <c r="C3291" s="8">
        <f t="shared" si="309"/>
        <v>0</v>
      </c>
      <c r="D3291" s="38">
        <f t="shared" si="310"/>
        <v>1</v>
      </c>
      <c r="E3291" s="39">
        <f t="shared" si="311"/>
        <v>0</v>
      </c>
      <c r="M3291" s="8" t="str">
        <f>VLOOKUP(MONTH($J3291),Lookup!$A$2:$B$13,2,0)&amp;" "&amp;YEAR($J3291)</f>
        <v>Jan 1900</v>
      </c>
      <c r="N3291" s="34" t="str">
        <f t="shared" si="306"/>
        <v>1/1/9999</v>
      </c>
      <c r="O3291" s="8" t="str">
        <f>IF(ISERROR(VLOOKUP($I3291,Lookup!$H$2:$I$11,2,0)),"",VLOOKUP($I3291,Lookup!$H$2:$I$11,2,0))</f>
        <v/>
      </c>
      <c r="P3291" s="8">
        <f>COUNTIF(J$4:J3291,J3291)</f>
        <v>0</v>
      </c>
      <c r="Q3291" s="8">
        <f>COUNTIF(K$4:K3291,K3291)</f>
        <v>1</v>
      </c>
    </row>
    <row r="3292" spans="1:17" x14ac:dyDescent="0.25">
      <c r="A3292" s="35">
        <f t="shared" si="307"/>
        <v>0</v>
      </c>
      <c r="B3292" s="8">
        <f t="shared" si="308"/>
        <v>0</v>
      </c>
      <c r="C3292" s="8">
        <f t="shared" si="309"/>
        <v>0</v>
      </c>
      <c r="D3292" s="38">
        <f t="shared" si="310"/>
        <v>1</v>
      </c>
      <c r="E3292" s="39">
        <f t="shared" si="311"/>
        <v>0</v>
      </c>
      <c r="M3292" s="8" t="str">
        <f>VLOOKUP(MONTH($J3292),Lookup!$A$2:$B$13,2,0)&amp;" "&amp;YEAR($J3292)</f>
        <v>Jan 1900</v>
      </c>
      <c r="N3292" s="34" t="str">
        <f t="shared" si="306"/>
        <v>1/1/9999</v>
      </c>
      <c r="O3292" s="8" t="str">
        <f>IF(ISERROR(VLOOKUP($I3292,Lookup!$H$2:$I$11,2,0)),"",VLOOKUP($I3292,Lookup!$H$2:$I$11,2,0))</f>
        <v/>
      </c>
      <c r="P3292" s="8">
        <f>COUNTIF(J$4:J3292,J3292)</f>
        <v>0</v>
      </c>
      <c r="Q3292" s="8">
        <f>COUNTIF(K$4:K3292,K3292)</f>
        <v>1</v>
      </c>
    </row>
    <row r="3293" spans="1:17" x14ac:dyDescent="0.25">
      <c r="A3293" s="35">
        <f t="shared" si="307"/>
        <v>0</v>
      </c>
      <c r="B3293" s="8">
        <f t="shared" si="308"/>
        <v>0</v>
      </c>
      <c r="C3293" s="8">
        <f t="shared" si="309"/>
        <v>0</v>
      </c>
      <c r="D3293" s="38">
        <f t="shared" si="310"/>
        <v>1</v>
      </c>
      <c r="E3293" s="39">
        <f t="shared" si="311"/>
        <v>0</v>
      </c>
      <c r="M3293" s="8" t="str">
        <f>VLOOKUP(MONTH($J3293),Lookup!$A$2:$B$13,2,0)&amp;" "&amp;YEAR($J3293)</f>
        <v>Jan 1900</v>
      </c>
      <c r="N3293" s="34" t="str">
        <f t="shared" si="306"/>
        <v>1/1/9999</v>
      </c>
      <c r="O3293" s="8" t="str">
        <f>IF(ISERROR(VLOOKUP($I3293,Lookup!$H$2:$I$11,2,0)),"",VLOOKUP($I3293,Lookup!$H$2:$I$11,2,0))</f>
        <v/>
      </c>
      <c r="P3293" s="8">
        <f>COUNTIF(J$4:J3293,J3293)</f>
        <v>0</v>
      </c>
      <c r="Q3293" s="8">
        <f>COUNTIF(K$4:K3293,K3293)</f>
        <v>1</v>
      </c>
    </row>
    <row r="3294" spans="1:17" x14ac:dyDescent="0.25">
      <c r="A3294" s="35">
        <f t="shared" si="307"/>
        <v>0</v>
      </c>
      <c r="B3294" s="8">
        <f t="shared" si="308"/>
        <v>0</v>
      </c>
      <c r="C3294" s="8">
        <f t="shared" si="309"/>
        <v>0</v>
      </c>
      <c r="D3294" s="38">
        <f t="shared" si="310"/>
        <v>1</v>
      </c>
      <c r="E3294" s="39">
        <f t="shared" si="311"/>
        <v>0</v>
      </c>
      <c r="M3294" s="8" t="str">
        <f>VLOOKUP(MONTH($J3294),Lookup!$A$2:$B$13,2,0)&amp;" "&amp;YEAR($J3294)</f>
        <v>Jan 1900</v>
      </c>
      <c r="N3294" s="34" t="str">
        <f t="shared" si="306"/>
        <v>1/1/9999</v>
      </c>
      <c r="O3294" s="8" t="str">
        <f>IF(ISERROR(VLOOKUP($I3294,Lookup!$H$2:$I$11,2,0)),"",VLOOKUP($I3294,Lookup!$H$2:$I$11,2,0))</f>
        <v/>
      </c>
      <c r="P3294" s="8">
        <f>COUNTIF(J$4:J3294,J3294)</f>
        <v>0</v>
      </c>
      <c r="Q3294" s="8">
        <f>COUNTIF(K$4:K3294,K3294)</f>
        <v>1</v>
      </c>
    </row>
    <row r="3295" spans="1:17" x14ac:dyDescent="0.25">
      <c r="A3295" s="35">
        <f t="shared" si="307"/>
        <v>0</v>
      </c>
      <c r="B3295" s="8">
        <f t="shared" si="308"/>
        <v>0</v>
      </c>
      <c r="C3295" s="8">
        <f t="shared" si="309"/>
        <v>0</v>
      </c>
      <c r="D3295" s="38">
        <f t="shared" si="310"/>
        <v>1</v>
      </c>
      <c r="E3295" s="39">
        <f t="shared" si="311"/>
        <v>0</v>
      </c>
      <c r="M3295" s="8" t="str">
        <f>VLOOKUP(MONTH($J3295),Lookup!$A$2:$B$13,2,0)&amp;" "&amp;YEAR($J3295)</f>
        <v>Jan 1900</v>
      </c>
      <c r="N3295" s="34" t="str">
        <f t="shared" si="306"/>
        <v>1/1/9999</v>
      </c>
      <c r="O3295" s="8" t="str">
        <f>IF(ISERROR(VLOOKUP($I3295,Lookup!$H$2:$I$11,2,0)),"",VLOOKUP($I3295,Lookup!$H$2:$I$11,2,0))</f>
        <v/>
      </c>
      <c r="P3295" s="8">
        <f>COUNTIF(J$4:J3295,J3295)</f>
        <v>0</v>
      </c>
      <c r="Q3295" s="8">
        <f>COUNTIF(K$4:K3295,K3295)</f>
        <v>1</v>
      </c>
    </row>
    <row r="3296" spans="1:17" x14ac:dyDescent="0.25">
      <c r="A3296" s="35">
        <f t="shared" si="307"/>
        <v>0</v>
      </c>
      <c r="B3296" s="8">
        <f t="shared" si="308"/>
        <v>0</v>
      </c>
      <c r="C3296" s="8">
        <f t="shared" si="309"/>
        <v>0</v>
      </c>
      <c r="D3296" s="38">
        <f t="shared" si="310"/>
        <v>1</v>
      </c>
      <c r="E3296" s="39">
        <f t="shared" si="311"/>
        <v>0</v>
      </c>
      <c r="M3296" s="8" t="str">
        <f>VLOOKUP(MONTH($J3296),Lookup!$A$2:$B$13,2,0)&amp;" "&amp;YEAR($J3296)</f>
        <v>Jan 1900</v>
      </c>
      <c r="N3296" s="34" t="str">
        <f t="shared" si="306"/>
        <v>1/1/9999</v>
      </c>
      <c r="O3296" s="8" t="str">
        <f>IF(ISERROR(VLOOKUP($I3296,Lookup!$H$2:$I$11,2,0)),"",VLOOKUP($I3296,Lookup!$H$2:$I$11,2,0))</f>
        <v/>
      </c>
      <c r="P3296" s="8">
        <f>COUNTIF(J$4:J3296,J3296)</f>
        <v>0</v>
      </c>
      <c r="Q3296" s="8">
        <f>COUNTIF(K$4:K3296,K3296)</f>
        <v>1</v>
      </c>
    </row>
    <row r="3297" spans="1:17" x14ac:dyDescent="0.25">
      <c r="A3297" s="35">
        <f t="shared" si="307"/>
        <v>0</v>
      </c>
      <c r="B3297" s="8">
        <f t="shared" si="308"/>
        <v>0</v>
      </c>
      <c r="C3297" s="8">
        <f t="shared" si="309"/>
        <v>0</v>
      </c>
      <c r="D3297" s="38">
        <f t="shared" si="310"/>
        <v>1</v>
      </c>
      <c r="E3297" s="39">
        <f t="shared" si="311"/>
        <v>0</v>
      </c>
      <c r="M3297" s="8" t="str">
        <f>VLOOKUP(MONTH($J3297),Lookup!$A$2:$B$13,2,0)&amp;" "&amp;YEAR($J3297)</f>
        <v>Jan 1900</v>
      </c>
      <c r="N3297" s="34" t="str">
        <f t="shared" si="306"/>
        <v>1/1/9999</v>
      </c>
      <c r="O3297" s="8" t="str">
        <f>IF(ISERROR(VLOOKUP($I3297,Lookup!$H$2:$I$11,2,0)),"",VLOOKUP($I3297,Lookup!$H$2:$I$11,2,0))</f>
        <v/>
      </c>
      <c r="P3297" s="8">
        <f>COUNTIF(J$4:J3297,J3297)</f>
        <v>0</v>
      </c>
      <c r="Q3297" s="8">
        <f>COUNTIF(K$4:K3297,K3297)</f>
        <v>1</v>
      </c>
    </row>
    <row r="3298" spans="1:17" x14ac:dyDescent="0.25">
      <c r="A3298" s="35">
        <f t="shared" si="307"/>
        <v>0</v>
      </c>
      <c r="B3298" s="8">
        <f t="shared" si="308"/>
        <v>0</v>
      </c>
      <c r="C3298" s="8">
        <f t="shared" si="309"/>
        <v>0</v>
      </c>
      <c r="D3298" s="38">
        <f t="shared" si="310"/>
        <v>1</v>
      </c>
      <c r="E3298" s="39">
        <f t="shared" si="311"/>
        <v>0</v>
      </c>
      <c r="M3298" s="8" t="str">
        <f>VLOOKUP(MONTH($J3298),Lookup!$A$2:$B$13,2,0)&amp;" "&amp;YEAR($J3298)</f>
        <v>Jan 1900</v>
      </c>
      <c r="N3298" s="34" t="str">
        <f t="shared" si="306"/>
        <v>1/1/9999</v>
      </c>
      <c r="O3298" s="8" t="str">
        <f>IF(ISERROR(VLOOKUP($I3298,Lookup!$H$2:$I$11,2,0)),"",VLOOKUP($I3298,Lookup!$H$2:$I$11,2,0))</f>
        <v/>
      </c>
      <c r="P3298" s="8">
        <f>COUNTIF(J$4:J3298,J3298)</f>
        <v>0</v>
      </c>
      <c r="Q3298" s="8">
        <f>COUNTIF(K$4:K3298,K3298)</f>
        <v>1</v>
      </c>
    </row>
    <row r="3299" spans="1:17" x14ac:dyDescent="0.25">
      <c r="A3299" s="35">
        <f t="shared" si="307"/>
        <v>0</v>
      </c>
      <c r="B3299" s="8">
        <f t="shared" si="308"/>
        <v>0</v>
      </c>
      <c r="C3299" s="8">
        <f t="shared" si="309"/>
        <v>0</v>
      </c>
      <c r="D3299" s="38">
        <f t="shared" si="310"/>
        <v>1</v>
      </c>
      <c r="E3299" s="39">
        <f t="shared" si="311"/>
        <v>0</v>
      </c>
      <c r="M3299" s="8" t="str">
        <f>VLOOKUP(MONTH($J3299),Lookup!$A$2:$B$13,2,0)&amp;" "&amp;YEAR($J3299)</f>
        <v>Jan 1900</v>
      </c>
      <c r="N3299" s="34" t="str">
        <f t="shared" si="306"/>
        <v>1/1/9999</v>
      </c>
      <c r="O3299" s="8" t="str">
        <f>IF(ISERROR(VLOOKUP($I3299,Lookup!$H$2:$I$11,2,0)),"",VLOOKUP($I3299,Lookup!$H$2:$I$11,2,0))</f>
        <v/>
      </c>
      <c r="P3299" s="8">
        <f>COUNTIF(J$4:J3299,J3299)</f>
        <v>0</v>
      </c>
      <c r="Q3299" s="8">
        <f>COUNTIF(K$4:K3299,K3299)</f>
        <v>1</v>
      </c>
    </row>
    <row r="3300" spans="1:17" x14ac:dyDescent="0.25">
      <c r="A3300" s="35">
        <f t="shared" si="307"/>
        <v>0</v>
      </c>
      <c r="B3300" s="8">
        <f t="shared" si="308"/>
        <v>0</v>
      </c>
      <c r="C3300" s="8">
        <f t="shared" si="309"/>
        <v>0</v>
      </c>
      <c r="D3300" s="38">
        <f t="shared" si="310"/>
        <v>1</v>
      </c>
      <c r="E3300" s="39">
        <f t="shared" si="311"/>
        <v>0</v>
      </c>
      <c r="M3300" s="8" t="str">
        <f>VLOOKUP(MONTH($J3300),Lookup!$A$2:$B$13,2,0)&amp;" "&amp;YEAR($J3300)</f>
        <v>Jan 1900</v>
      </c>
      <c r="N3300" s="34" t="str">
        <f t="shared" si="306"/>
        <v>1/1/9999</v>
      </c>
      <c r="O3300" s="8" t="str">
        <f>IF(ISERROR(VLOOKUP($I3300,Lookup!$H$2:$I$11,2,0)),"",VLOOKUP($I3300,Lookup!$H$2:$I$11,2,0))</f>
        <v/>
      </c>
      <c r="P3300" s="8">
        <f>COUNTIF(J$4:J3300,J3300)</f>
        <v>0</v>
      </c>
      <c r="Q3300" s="8">
        <f>COUNTIF(K$4:K3300,K3300)</f>
        <v>1</v>
      </c>
    </row>
    <row r="3301" spans="1:17" x14ac:dyDescent="0.25">
      <c r="A3301" s="35">
        <f t="shared" si="307"/>
        <v>0</v>
      </c>
      <c r="B3301" s="8">
        <f t="shared" si="308"/>
        <v>0</v>
      </c>
      <c r="C3301" s="8">
        <f t="shared" si="309"/>
        <v>0</v>
      </c>
      <c r="D3301" s="38">
        <f t="shared" si="310"/>
        <v>1</v>
      </c>
      <c r="E3301" s="39">
        <f t="shared" si="311"/>
        <v>0</v>
      </c>
      <c r="M3301" s="8" t="str">
        <f>VLOOKUP(MONTH($J3301),Lookup!$A$2:$B$13,2,0)&amp;" "&amp;YEAR($J3301)</f>
        <v>Jan 1900</v>
      </c>
      <c r="N3301" s="34" t="str">
        <f t="shared" si="306"/>
        <v>1/1/9999</v>
      </c>
      <c r="O3301" s="8" t="str">
        <f>IF(ISERROR(VLOOKUP($I3301,Lookup!$H$2:$I$11,2,0)),"",VLOOKUP($I3301,Lookup!$H$2:$I$11,2,0))</f>
        <v/>
      </c>
      <c r="P3301" s="8">
        <f>COUNTIF(J$4:J3301,J3301)</f>
        <v>0</v>
      </c>
      <c r="Q3301" s="8">
        <f>COUNTIF(K$4:K3301,K3301)</f>
        <v>1</v>
      </c>
    </row>
    <row r="3302" spans="1:17" x14ac:dyDescent="0.25">
      <c r="A3302" s="35">
        <f t="shared" si="307"/>
        <v>0</v>
      </c>
      <c r="B3302" s="8">
        <f t="shared" si="308"/>
        <v>0</v>
      </c>
      <c r="C3302" s="8">
        <f t="shared" si="309"/>
        <v>0</v>
      </c>
      <c r="D3302" s="38">
        <f t="shared" si="310"/>
        <v>1</v>
      </c>
      <c r="E3302" s="39">
        <f t="shared" si="311"/>
        <v>0</v>
      </c>
      <c r="M3302" s="8" t="str">
        <f>VLOOKUP(MONTH($J3302),Lookup!$A$2:$B$13,2,0)&amp;" "&amp;YEAR($J3302)</f>
        <v>Jan 1900</v>
      </c>
      <c r="N3302" s="34" t="str">
        <f t="shared" si="306"/>
        <v>1/1/9999</v>
      </c>
      <c r="O3302" s="8" t="str">
        <f>IF(ISERROR(VLOOKUP($I3302,Lookup!$H$2:$I$11,2,0)),"",VLOOKUP($I3302,Lookup!$H$2:$I$11,2,0))</f>
        <v/>
      </c>
      <c r="P3302" s="8">
        <f>COUNTIF(J$4:J3302,J3302)</f>
        <v>0</v>
      </c>
      <c r="Q3302" s="8">
        <f>COUNTIF(K$4:K3302,K3302)</f>
        <v>1</v>
      </c>
    </row>
    <row r="3303" spans="1:17" x14ac:dyDescent="0.25">
      <c r="A3303" s="35">
        <f t="shared" si="307"/>
        <v>0</v>
      </c>
      <c r="B3303" s="8">
        <f t="shared" si="308"/>
        <v>0</v>
      </c>
      <c r="C3303" s="8">
        <f t="shared" si="309"/>
        <v>0</v>
      </c>
      <c r="D3303" s="38">
        <f t="shared" si="310"/>
        <v>1</v>
      </c>
      <c r="E3303" s="39">
        <f t="shared" si="311"/>
        <v>0</v>
      </c>
      <c r="M3303" s="8" t="str">
        <f>VLOOKUP(MONTH($J3303),Lookup!$A$2:$B$13,2,0)&amp;" "&amp;YEAR($J3303)</f>
        <v>Jan 1900</v>
      </c>
      <c r="N3303" s="34" t="str">
        <f t="shared" si="306"/>
        <v>1/1/9999</v>
      </c>
      <c r="O3303" s="8" t="str">
        <f>IF(ISERROR(VLOOKUP($I3303,Lookup!$H$2:$I$11,2,0)),"",VLOOKUP($I3303,Lookup!$H$2:$I$11,2,0))</f>
        <v/>
      </c>
      <c r="P3303" s="8">
        <f>COUNTIF(J$4:J3303,J3303)</f>
        <v>0</v>
      </c>
      <c r="Q3303" s="8">
        <f>COUNTIF(K$4:K3303,K3303)</f>
        <v>1</v>
      </c>
    </row>
    <row r="3304" spans="1:17" x14ac:dyDescent="0.25">
      <c r="A3304" s="35">
        <f t="shared" si="307"/>
        <v>0</v>
      </c>
      <c r="B3304" s="8">
        <f t="shared" si="308"/>
        <v>0</v>
      </c>
      <c r="C3304" s="8">
        <f t="shared" si="309"/>
        <v>0</v>
      </c>
      <c r="D3304" s="38">
        <f t="shared" si="310"/>
        <v>1</v>
      </c>
      <c r="E3304" s="39">
        <f t="shared" si="311"/>
        <v>0</v>
      </c>
      <c r="M3304" s="8" t="str">
        <f>VLOOKUP(MONTH($J3304),Lookup!$A$2:$B$13,2,0)&amp;" "&amp;YEAR($J3304)</f>
        <v>Jan 1900</v>
      </c>
      <c r="N3304" s="34" t="str">
        <f t="shared" si="306"/>
        <v>1/1/9999</v>
      </c>
      <c r="O3304" s="8" t="str">
        <f>IF(ISERROR(VLOOKUP($I3304,Lookup!$H$2:$I$11,2,0)),"",VLOOKUP($I3304,Lookup!$H$2:$I$11,2,0))</f>
        <v/>
      </c>
      <c r="P3304" s="8">
        <f>COUNTIF(J$4:J3304,J3304)</f>
        <v>0</v>
      </c>
      <c r="Q3304" s="8">
        <f>COUNTIF(K$4:K3304,K3304)</f>
        <v>1</v>
      </c>
    </row>
    <row r="3305" spans="1:17" x14ac:dyDescent="0.25">
      <c r="A3305" s="35">
        <f t="shared" si="307"/>
        <v>0</v>
      </c>
      <c r="B3305" s="8">
        <f t="shared" si="308"/>
        <v>0</v>
      </c>
      <c r="C3305" s="8">
        <f t="shared" si="309"/>
        <v>0</v>
      </c>
      <c r="D3305" s="38">
        <f t="shared" si="310"/>
        <v>1</v>
      </c>
      <c r="E3305" s="39">
        <f t="shared" si="311"/>
        <v>0</v>
      </c>
      <c r="M3305" s="8" t="str">
        <f>VLOOKUP(MONTH($J3305),Lookup!$A$2:$B$13,2,0)&amp;" "&amp;YEAR($J3305)</f>
        <v>Jan 1900</v>
      </c>
      <c r="N3305" s="34" t="str">
        <f t="shared" si="306"/>
        <v>1/1/9999</v>
      </c>
      <c r="O3305" s="8" t="str">
        <f>IF(ISERROR(VLOOKUP($I3305,Lookup!$H$2:$I$11,2,0)),"",VLOOKUP($I3305,Lookup!$H$2:$I$11,2,0))</f>
        <v/>
      </c>
      <c r="P3305" s="8">
        <f>COUNTIF(J$4:J3305,J3305)</f>
        <v>0</v>
      </c>
      <c r="Q3305" s="8">
        <f>COUNTIF(K$4:K3305,K3305)</f>
        <v>1</v>
      </c>
    </row>
    <row r="3306" spans="1:17" x14ac:dyDescent="0.25">
      <c r="A3306" s="35">
        <f t="shared" si="307"/>
        <v>0</v>
      </c>
      <c r="B3306" s="8">
        <f t="shared" si="308"/>
        <v>0</v>
      </c>
      <c r="C3306" s="8">
        <f t="shared" si="309"/>
        <v>0</v>
      </c>
      <c r="D3306" s="38">
        <f t="shared" si="310"/>
        <v>1</v>
      </c>
      <c r="E3306" s="39">
        <f t="shared" si="311"/>
        <v>0</v>
      </c>
      <c r="M3306" s="8" t="str">
        <f>VLOOKUP(MONTH($J3306),Lookup!$A$2:$B$13,2,0)&amp;" "&amp;YEAR($J3306)</f>
        <v>Jan 1900</v>
      </c>
      <c r="N3306" s="34" t="str">
        <f t="shared" si="306"/>
        <v>1/1/9999</v>
      </c>
      <c r="O3306" s="8" t="str">
        <f>IF(ISERROR(VLOOKUP($I3306,Lookup!$H$2:$I$11,2,0)),"",VLOOKUP($I3306,Lookup!$H$2:$I$11,2,0))</f>
        <v/>
      </c>
      <c r="P3306" s="8">
        <f>COUNTIF(J$4:J3306,J3306)</f>
        <v>0</v>
      </c>
      <c r="Q3306" s="8">
        <f>COUNTIF(K$4:K3306,K3306)</f>
        <v>1</v>
      </c>
    </row>
    <row r="3307" spans="1:17" x14ac:dyDescent="0.25">
      <c r="A3307" s="35">
        <f t="shared" si="307"/>
        <v>0</v>
      </c>
      <c r="B3307" s="8">
        <f t="shared" si="308"/>
        <v>0</v>
      </c>
      <c r="C3307" s="8">
        <f t="shared" si="309"/>
        <v>0</v>
      </c>
      <c r="D3307" s="38">
        <f t="shared" si="310"/>
        <v>1</v>
      </c>
      <c r="E3307" s="39">
        <f t="shared" si="311"/>
        <v>0</v>
      </c>
      <c r="M3307" s="8" t="str">
        <f>VLOOKUP(MONTH($J3307),Lookup!$A$2:$B$13,2,0)&amp;" "&amp;YEAR($J3307)</f>
        <v>Jan 1900</v>
      </c>
      <c r="N3307" s="34" t="str">
        <f t="shared" si="306"/>
        <v>1/1/9999</v>
      </c>
      <c r="O3307" s="8" t="str">
        <f>IF(ISERROR(VLOOKUP($I3307,Lookup!$H$2:$I$11,2,0)),"",VLOOKUP($I3307,Lookup!$H$2:$I$11,2,0))</f>
        <v/>
      </c>
      <c r="P3307" s="8">
        <f>COUNTIF(J$4:J3307,J3307)</f>
        <v>0</v>
      </c>
      <c r="Q3307" s="8">
        <f>COUNTIF(K$4:K3307,K3307)</f>
        <v>1</v>
      </c>
    </row>
    <row r="3308" spans="1:17" x14ac:dyDescent="0.25">
      <c r="A3308" s="35">
        <f t="shared" si="307"/>
        <v>0</v>
      </c>
      <c r="B3308" s="8">
        <f t="shared" si="308"/>
        <v>0</v>
      </c>
      <c r="C3308" s="8">
        <f t="shared" si="309"/>
        <v>0</v>
      </c>
      <c r="D3308" s="38">
        <f t="shared" si="310"/>
        <v>1</v>
      </c>
      <c r="E3308" s="39">
        <f t="shared" si="311"/>
        <v>0</v>
      </c>
      <c r="M3308" s="8" t="str">
        <f>VLOOKUP(MONTH($J3308),Lookup!$A$2:$B$13,2,0)&amp;" "&amp;YEAR($J3308)</f>
        <v>Jan 1900</v>
      </c>
      <c r="N3308" s="34" t="str">
        <f t="shared" si="306"/>
        <v>1/1/9999</v>
      </c>
      <c r="O3308" s="8" t="str">
        <f>IF(ISERROR(VLOOKUP($I3308,Lookup!$H$2:$I$11,2,0)),"",VLOOKUP($I3308,Lookup!$H$2:$I$11,2,0))</f>
        <v/>
      </c>
      <c r="P3308" s="8">
        <f>COUNTIF(J$4:J3308,J3308)</f>
        <v>0</v>
      </c>
      <c r="Q3308" s="8">
        <f>COUNTIF(K$4:K3308,K3308)</f>
        <v>1</v>
      </c>
    </row>
    <row r="3309" spans="1:17" x14ac:dyDescent="0.25">
      <c r="A3309" s="35">
        <f t="shared" si="307"/>
        <v>0</v>
      </c>
      <c r="B3309" s="8">
        <f t="shared" si="308"/>
        <v>0</v>
      </c>
      <c r="C3309" s="8">
        <f t="shared" si="309"/>
        <v>0</v>
      </c>
      <c r="D3309" s="38">
        <f t="shared" si="310"/>
        <v>1</v>
      </c>
      <c r="E3309" s="39">
        <f t="shared" si="311"/>
        <v>0</v>
      </c>
      <c r="M3309" s="8" t="str">
        <f>VLOOKUP(MONTH($J3309),Lookup!$A$2:$B$13,2,0)&amp;" "&amp;YEAR($J3309)</f>
        <v>Jan 1900</v>
      </c>
      <c r="N3309" s="34" t="str">
        <f t="shared" si="306"/>
        <v>1/1/9999</v>
      </c>
      <c r="O3309" s="8" t="str">
        <f>IF(ISERROR(VLOOKUP($I3309,Lookup!$H$2:$I$11,2,0)),"",VLOOKUP($I3309,Lookup!$H$2:$I$11,2,0))</f>
        <v/>
      </c>
      <c r="P3309" s="8">
        <f>COUNTIF(J$4:J3309,J3309)</f>
        <v>0</v>
      </c>
      <c r="Q3309" s="8">
        <f>COUNTIF(K$4:K3309,K3309)</f>
        <v>1</v>
      </c>
    </row>
    <row r="3310" spans="1:17" x14ac:dyDescent="0.25">
      <c r="A3310" s="35">
        <f t="shared" si="307"/>
        <v>0</v>
      </c>
      <c r="B3310" s="8">
        <f t="shared" si="308"/>
        <v>0</v>
      </c>
      <c r="C3310" s="8">
        <f t="shared" si="309"/>
        <v>0</v>
      </c>
      <c r="D3310" s="38">
        <f t="shared" si="310"/>
        <v>1</v>
      </c>
      <c r="E3310" s="39">
        <f t="shared" si="311"/>
        <v>0</v>
      </c>
      <c r="M3310" s="8" t="str">
        <f>VLOOKUP(MONTH($J3310),Lookup!$A$2:$B$13,2,0)&amp;" "&amp;YEAR($J3310)</f>
        <v>Jan 1900</v>
      </c>
      <c r="N3310" s="34" t="str">
        <f t="shared" si="306"/>
        <v>1/1/9999</v>
      </c>
      <c r="O3310" s="8" t="str">
        <f>IF(ISERROR(VLOOKUP($I3310,Lookup!$H$2:$I$11,2,0)),"",VLOOKUP($I3310,Lookup!$H$2:$I$11,2,0))</f>
        <v/>
      </c>
      <c r="P3310" s="8">
        <f>COUNTIF(J$4:J3310,J3310)</f>
        <v>0</v>
      </c>
      <c r="Q3310" s="8">
        <f>COUNTIF(K$4:K3310,K3310)</f>
        <v>1</v>
      </c>
    </row>
    <row r="3311" spans="1:17" x14ac:dyDescent="0.25">
      <c r="A3311" s="35">
        <f t="shared" si="307"/>
        <v>0</v>
      </c>
      <c r="B3311" s="8">
        <f t="shared" si="308"/>
        <v>0</v>
      </c>
      <c r="C3311" s="8">
        <f t="shared" si="309"/>
        <v>0</v>
      </c>
      <c r="D3311" s="38">
        <f t="shared" si="310"/>
        <v>1</v>
      </c>
      <c r="E3311" s="39">
        <f t="shared" si="311"/>
        <v>0</v>
      </c>
      <c r="M3311" s="8" t="str">
        <f>VLOOKUP(MONTH($J3311),Lookup!$A$2:$B$13,2,0)&amp;" "&amp;YEAR($J3311)</f>
        <v>Jan 1900</v>
      </c>
      <c r="N3311" s="34" t="str">
        <f t="shared" si="306"/>
        <v>1/1/9999</v>
      </c>
      <c r="O3311" s="8" t="str">
        <f>IF(ISERROR(VLOOKUP($I3311,Lookup!$H$2:$I$11,2,0)),"",VLOOKUP($I3311,Lookup!$H$2:$I$11,2,0))</f>
        <v/>
      </c>
      <c r="P3311" s="8">
        <f>COUNTIF(J$4:J3311,J3311)</f>
        <v>0</v>
      </c>
      <c r="Q3311" s="8">
        <f>COUNTIF(K$4:K3311,K3311)</f>
        <v>1</v>
      </c>
    </row>
    <row r="3312" spans="1:17" x14ac:dyDescent="0.25">
      <c r="A3312" s="35">
        <f t="shared" si="307"/>
        <v>0</v>
      </c>
      <c r="B3312" s="8">
        <f t="shared" si="308"/>
        <v>0</v>
      </c>
      <c r="C3312" s="8">
        <f t="shared" si="309"/>
        <v>0</v>
      </c>
      <c r="D3312" s="38">
        <f t="shared" si="310"/>
        <v>1</v>
      </c>
      <c r="E3312" s="39">
        <f t="shared" si="311"/>
        <v>0</v>
      </c>
      <c r="M3312" s="8" t="str">
        <f>VLOOKUP(MONTH($J3312),Lookup!$A$2:$B$13,2,0)&amp;" "&amp;YEAR($J3312)</f>
        <v>Jan 1900</v>
      </c>
      <c r="N3312" s="34" t="str">
        <f t="shared" si="306"/>
        <v>1/1/9999</v>
      </c>
      <c r="O3312" s="8" t="str">
        <f>IF(ISERROR(VLOOKUP($I3312,Lookup!$H$2:$I$11,2,0)),"",VLOOKUP($I3312,Lookup!$H$2:$I$11,2,0))</f>
        <v/>
      </c>
      <c r="P3312" s="8">
        <f>COUNTIF(J$4:J3312,J3312)</f>
        <v>0</v>
      </c>
      <c r="Q3312" s="8">
        <f>COUNTIF(K$4:K3312,K3312)</f>
        <v>1</v>
      </c>
    </row>
    <row r="3313" spans="1:17" x14ac:dyDescent="0.25">
      <c r="A3313" s="35">
        <f t="shared" si="307"/>
        <v>0</v>
      </c>
      <c r="B3313" s="8">
        <f t="shared" si="308"/>
        <v>0</v>
      </c>
      <c r="C3313" s="8">
        <f t="shared" si="309"/>
        <v>0</v>
      </c>
      <c r="D3313" s="38">
        <f t="shared" si="310"/>
        <v>1</v>
      </c>
      <c r="E3313" s="39">
        <f t="shared" si="311"/>
        <v>0</v>
      </c>
      <c r="M3313" s="8" t="str">
        <f>VLOOKUP(MONTH($J3313),Lookup!$A$2:$B$13,2,0)&amp;" "&amp;YEAR($J3313)</f>
        <v>Jan 1900</v>
      </c>
      <c r="N3313" s="34" t="str">
        <f t="shared" si="306"/>
        <v>1/1/9999</v>
      </c>
      <c r="O3313" s="8" t="str">
        <f>IF(ISERROR(VLOOKUP($I3313,Lookup!$H$2:$I$11,2,0)),"",VLOOKUP($I3313,Lookup!$H$2:$I$11,2,0))</f>
        <v/>
      </c>
      <c r="P3313" s="8">
        <f>COUNTIF(J$4:J3313,J3313)</f>
        <v>0</v>
      </c>
      <c r="Q3313" s="8">
        <f>COUNTIF(K$4:K3313,K3313)</f>
        <v>1</v>
      </c>
    </row>
    <row r="3314" spans="1:17" x14ac:dyDescent="0.25">
      <c r="A3314" s="35">
        <f t="shared" si="307"/>
        <v>0</v>
      </c>
      <c r="B3314" s="8">
        <f t="shared" si="308"/>
        <v>0</v>
      </c>
      <c r="C3314" s="8">
        <f t="shared" si="309"/>
        <v>0</v>
      </c>
      <c r="D3314" s="38">
        <f t="shared" si="310"/>
        <v>1</v>
      </c>
      <c r="E3314" s="39">
        <f t="shared" si="311"/>
        <v>0</v>
      </c>
      <c r="M3314" s="8" t="str">
        <f>VLOOKUP(MONTH($J3314),Lookup!$A$2:$B$13,2,0)&amp;" "&amp;YEAR($J3314)</f>
        <v>Jan 1900</v>
      </c>
      <c r="N3314" s="34" t="str">
        <f t="shared" si="306"/>
        <v>1/1/9999</v>
      </c>
      <c r="O3314" s="8" t="str">
        <f>IF(ISERROR(VLOOKUP($I3314,Lookup!$H$2:$I$11,2,0)),"",VLOOKUP($I3314,Lookup!$H$2:$I$11,2,0))</f>
        <v/>
      </c>
      <c r="P3314" s="8">
        <f>COUNTIF(J$4:J3314,J3314)</f>
        <v>0</v>
      </c>
      <c r="Q3314" s="8">
        <f>COUNTIF(K$4:K3314,K3314)</f>
        <v>1</v>
      </c>
    </row>
    <row r="3315" spans="1:17" x14ac:dyDescent="0.25">
      <c r="A3315" s="35">
        <f t="shared" si="307"/>
        <v>0</v>
      </c>
      <c r="B3315" s="8">
        <f t="shared" si="308"/>
        <v>0</v>
      </c>
      <c r="C3315" s="8">
        <f t="shared" si="309"/>
        <v>0</v>
      </c>
      <c r="D3315" s="38">
        <f t="shared" si="310"/>
        <v>1</v>
      </c>
      <c r="E3315" s="39">
        <f t="shared" si="311"/>
        <v>0</v>
      </c>
      <c r="M3315" s="8" t="str">
        <f>VLOOKUP(MONTH($J3315),Lookup!$A$2:$B$13,2,0)&amp;" "&amp;YEAR($J3315)</f>
        <v>Jan 1900</v>
      </c>
      <c r="N3315" s="34" t="str">
        <f t="shared" si="306"/>
        <v>1/1/9999</v>
      </c>
      <c r="O3315" s="8" t="str">
        <f>IF(ISERROR(VLOOKUP($I3315,Lookup!$H$2:$I$11,2,0)),"",VLOOKUP($I3315,Lookup!$H$2:$I$11,2,0))</f>
        <v/>
      </c>
      <c r="P3315" s="8">
        <f>COUNTIF(J$4:J3315,J3315)</f>
        <v>0</v>
      </c>
      <c r="Q3315" s="8">
        <f>COUNTIF(K$4:K3315,K3315)</f>
        <v>1</v>
      </c>
    </row>
    <row r="3316" spans="1:17" x14ac:dyDescent="0.25">
      <c r="A3316" s="35">
        <f t="shared" si="307"/>
        <v>0</v>
      </c>
      <c r="B3316" s="8">
        <f t="shared" si="308"/>
        <v>0</v>
      </c>
      <c r="C3316" s="8">
        <f t="shared" si="309"/>
        <v>0</v>
      </c>
      <c r="D3316" s="38">
        <f t="shared" si="310"/>
        <v>1</v>
      </c>
      <c r="E3316" s="39">
        <f t="shared" si="311"/>
        <v>0</v>
      </c>
      <c r="M3316" s="8" t="str">
        <f>VLOOKUP(MONTH($J3316),Lookup!$A$2:$B$13,2,0)&amp;" "&amp;YEAR($J3316)</f>
        <v>Jan 1900</v>
      </c>
      <c r="N3316" s="34" t="str">
        <f t="shared" si="306"/>
        <v>1/1/9999</v>
      </c>
      <c r="O3316" s="8" t="str">
        <f>IF(ISERROR(VLOOKUP($I3316,Lookup!$H$2:$I$11,2,0)),"",VLOOKUP($I3316,Lookup!$H$2:$I$11,2,0))</f>
        <v/>
      </c>
      <c r="P3316" s="8">
        <f>COUNTIF(J$4:J3316,J3316)</f>
        <v>0</v>
      </c>
      <c r="Q3316" s="8">
        <f>COUNTIF(K$4:K3316,K3316)</f>
        <v>1</v>
      </c>
    </row>
    <row r="3317" spans="1:17" x14ac:dyDescent="0.25">
      <c r="A3317" s="35">
        <f t="shared" si="307"/>
        <v>0</v>
      </c>
      <c r="B3317" s="8">
        <f t="shared" si="308"/>
        <v>0</v>
      </c>
      <c r="C3317" s="8">
        <f t="shared" si="309"/>
        <v>0</v>
      </c>
      <c r="D3317" s="38">
        <f t="shared" si="310"/>
        <v>1</v>
      </c>
      <c r="E3317" s="39">
        <f t="shared" si="311"/>
        <v>0</v>
      </c>
      <c r="M3317" s="8" t="str">
        <f>VLOOKUP(MONTH($J3317),Lookup!$A$2:$B$13,2,0)&amp;" "&amp;YEAR($J3317)</f>
        <v>Jan 1900</v>
      </c>
      <c r="N3317" s="34" t="str">
        <f t="shared" si="306"/>
        <v>1/1/9999</v>
      </c>
      <c r="O3317" s="8" t="str">
        <f>IF(ISERROR(VLOOKUP($I3317,Lookup!$H$2:$I$11,2,0)),"",VLOOKUP($I3317,Lookup!$H$2:$I$11,2,0))</f>
        <v/>
      </c>
      <c r="P3317" s="8">
        <f>COUNTIF(J$4:J3317,J3317)</f>
        <v>0</v>
      </c>
      <c r="Q3317" s="8">
        <f>COUNTIF(K$4:K3317,K3317)</f>
        <v>1</v>
      </c>
    </row>
    <row r="3318" spans="1:17" x14ac:dyDescent="0.25">
      <c r="A3318" s="35">
        <f t="shared" si="307"/>
        <v>0</v>
      </c>
      <c r="B3318" s="8">
        <f t="shared" si="308"/>
        <v>0</v>
      </c>
      <c r="C3318" s="8">
        <f t="shared" si="309"/>
        <v>0</v>
      </c>
      <c r="D3318" s="38">
        <f t="shared" si="310"/>
        <v>1</v>
      </c>
      <c r="E3318" s="39">
        <f t="shared" si="311"/>
        <v>0</v>
      </c>
      <c r="M3318" s="8" t="str">
        <f>VLOOKUP(MONTH($J3318),Lookup!$A$2:$B$13,2,0)&amp;" "&amp;YEAR($J3318)</f>
        <v>Jan 1900</v>
      </c>
      <c r="N3318" s="34" t="str">
        <f t="shared" si="306"/>
        <v>1/1/9999</v>
      </c>
      <c r="O3318" s="8" t="str">
        <f>IF(ISERROR(VLOOKUP($I3318,Lookup!$H$2:$I$11,2,0)),"",VLOOKUP($I3318,Lookup!$H$2:$I$11,2,0))</f>
        <v/>
      </c>
      <c r="P3318" s="8">
        <f>COUNTIF(J$4:J3318,J3318)</f>
        <v>0</v>
      </c>
      <c r="Q3318" s="8">
        <f>COUNTIF(K$4:K3318,K3318)</f>
        <v>1</v>
      </c>
    </row>
    <row r="3319" spans="1:17" x14ac:dyDescent="0.25">
      <c r="A3319" s="35">
        <f t="shared" si="307"/>
        <v>0</v>
      </c>
      <c r="B3319" s="8">
        <f t="shared" si="308"/>
        <v>0</v>
      </c>
      <c r="C3319" s="8">
        <f t="shared" si="309"/>
        <v>0</v>
      </c>
      <c r="D3319" s="38">
        <f t="shared" si="310"/>
        <v>1</v>
      </c>
      <c r="E3319" s="39">
        <f t="shared" si="311"/>
        <v>0</v>
      </c>
      <c r="M3319" s="8" t="str">
        <f>VLOOKUP(MONTH($J3319),Lookup!$A$2:$B$13,2,0)&amp;" "&amp;YEAR($J3319)</f>
        <v>Jan 1900</v>
      </c>
      <c r="N3319" s="34" t="str">
        <f t="shared" si="306"/>
        <v>1/1/9999</v>
      </c>
      <c r="O3319" s="8" t="str">
        <f>IF(ISERROR(VLOOKUP($I3319,Lookup!$H$2:$I$11,2,0)),"",VLOOKUP($I3319,Lookup!$H$2:$I$11,2,0))</f>
        <v/>
      </c>
      <c r="P3319" s="8">
        <f>COUNTIF(J$4:J3319,J3319)</f>
        <v>0</v>
      </c>
      <c r="Q3319" s="8">
        <f>COUNTIF(K$4:K3319,K3319)</f>
        <v>1</v>
      </c>
    </row>
    <row r="3320" spans="1:17" x14ac:dyDescent="0.25">
      <c r="A3320" s="35">
        <f t="shared" si="307"/>
        <v>0</v>
      </c>
      <c r="B3320" s="8">
        <f t="shared" si="308"/>
        <v>0</v>
      </c>
      <c r="C3320" s="8">
        <f t="shared" si="309"/>
        <v>0</v>
      </c>
      <c r="D3320" s="38">
        <f t="shared" si="310"/>
        <v>1</v>
      </c>
      <c r="E3320" s="39">
        <f t="shared" si="311"/>
        <v>0</v>
      </c>
      <c r="M3320" s="8" t="str">
        <f>VLOOKUP(MONTH($J3320),Lookup!$A$2:$B$13,2,0)&amp;" "&amp;YEAR($J3320)</f>
        <v>Jan 1900</v>
      </c>
      <c r="N3320" s="34" t="str">
        <f t="shared" si="306"/>
        <v>1/1/9999</v>
      </c>
      <c r="O3320" s="8" t="str">
        <f>IF(ISERROR(VLOOKUP($I3320,Lookup!$H$2:$I$11,2,0)),"",VLOOKUP($I3320,Lookup!$H$2:$I$11,2,0))</f>
        <v/>
      </c>
      <c r="P3320" s="8">
        <f>COUNTIF(J$4:J3320,J3320)</f>
        <v>0</v>
      </c>
      <c r="Q3320" s="8">
        <f>COUNTIF(K$4:K3320,K3320)</f>
        <v>1</v>
      </c>
    </row>
    <row r="3321" spans="1:17" x14ac:dyDescent="0.25">
      <c r="A3321" s="35">
        <f t="shared" si="307"/>
        <v>0</v>
      </c>
      <c r="B3321" s="8">
        <f t="shared" si="308"/>
        <v>0</v>
      </c>
      <c r="C3321" s="8">
        <f t="shared" si="309"/>
        <v>0</v>
      </c>
      <c r="D3321" s="38">
        <f t="shared" si="310"/>
        <v>1</v>
      </c>
      <c r="E3321" s="39">
        <f t="shared" si="311"/>
        <v>0</v>
      </c>
      <c r="M3321" s="8" t="str">
        <f>VLOOKUP(MONTH($J3321),Lookup!$A$2:$B$13,2,0)&amp;" "&amp;YEAR($J3321)</f>
        <v>Jan 1900</v>
      </c>
      <c r="N3321" s="34" t="str">
        <f t="shared" si="306"/>
        <v>1/1/9999</v>
      </c>
      <c r="O3321" s="8" t="str">
        <f>IF(ISERROR(VLOOKUP($I3321,Lookup!$H$2:$I$11,2,0)),"",VLOOKUP($I3321,Lookup!$H$2:$I$11,2,0))</f>
        <v/>
      </c>
      <c r="P3321" s="8">
        <f>COUNTIF(J$4:J3321,J3321)</f>
        <v>0</v>
      </c>
      <c r="Q3321" s="8">
        <f>COUNTIF(K$4:K3321,K3321)</f>
        <v>1</v>
      </c>
    </row>
    <row r="3322" spans="1:17" x14ac:dyDescent="0.25">
      <c r="A3322" s="35">
        <f t="shared" si="307"/>
        <v>0</v>
      </c>
      <c r="B3322" s="8">
        <f t="shared" si="308"/>
        <v>0</v>
      </c>
      <c r="C3322" s="8">
        <f t="shared" si="309"/>
        <v>0</v>
      </c>
      <c r="D3322" s="38">
        <f t="shared" si="310"/>
        <v>1</v>
      </c>
      <c r="E3322" s="39">
        <f t="shared" si="311"/>
        <v>0</v>
      </c>
      <c r="M3322" s="8" t="str">
        <f>VLOOKUP(MONTH($J3322),Lookup!$A$2:$B$13,2,0)&amp;" "&amp;YEAR($J3322)</f>
        <v>Jan 1900</v>
      </c>
      <c r="N3322" s="34" t="str">
        <f t="shared" si="306"/>
        <v>1/1/9999</v>
      </c>
      <c r="O3322" s="8" t="str">
        <f>IF(ISERROR(VLOOKUP($I3322,Lookup!$H$2:$I$11,2,0)),"",VLOOKUP($I3322,Lookup!$H$2:$I$11,2,0))</f>
        <v/>
      </c>
      <c r="P3322" s="8">
        <f>COUNTIF(J$4:J3322,J3322)</f>
        <v>0</v>
      </c>
      <c r="Q3322" s="8">
        <f>COUNTIF(K$4:K3322,K3322)</f>
        <v>1</v>
      </c>
    </row>
    <row r="3323" spans="1:17" x14ac:dyDescent="0.25">
      <c r="A3323" s="35">
        <f t="shared" si="307"/>
        <v>0</v>
      </c>
      <c r="B3323" s="8">
        <f t="shared" si="308"/>
        <v>0</v>
      </c>
      <c r="C3323" s="8">
        <f t="shared" si="309"/>
        <v>0</v>
      </c>
      <c r="D3323" s="38">
        <f t="shared" si="310"/>
        <v>1</v>
      </c>
      <c r="E3323" s="39">
        <f t="shared" si="311"/>
        <v>0</v>
      </c>
      <c r="M3323" s="8" t="str">
        <f>VLOOKUP(MONTH($J3323),Lookup!$A$2:$B$13,2,0)&amp;" "&amp;YEAR($J3323)</f>
        <v>Jan 1900</v>
      </c>
      <c r="N3323" s="34" t="str">
        <f t="shared" si="306"/>
        <v>1/1/9999</v>
      </c>
      <c r="O3323" s="8" t="str">
        <f>IF(ISERROR(VLOOKUP($I3323,Lookup!$H$2:$I$11,2,0)),"",VLOOKUP($I3323,Lookup!$H$2:$I$11,2,0))</f>
        <v/>
      </c>
      <c r="P3323" s="8">
        <f>COUNTIF(J$4:J3323,J3323)</f>
        <v>0</v>
      </c>
      <c r="Q3323" s="8">
        <f>COUNTIF(K$4:K3323,K3323)</f>
        <v>1</v>
      </c>
    </row>
    <row r="3324" spans="1:17" x14ac:dyDescent="0.25">
      <c r="A3324" s="35">
        <f t="shared" si="307"/>
        <v>0</v>
      </c>
      <c r="B3324" s="8">
        <f t="shared" si="308"/>
        <v>0</v>
      </c>
      <c r="C3324" s="8">
        <f t="shared" si="309"/>
        <v>0</v>
      </c>
      <c r="D3324" s="38">
        <f t="shared" si="310"/>
        <v>1</v>
      </c>
      <c r="E3324" s="39">
        <f t="shared" si="311"/>
        <v>0</v>
      </c>
      <c r="M3324" s="8" t="str">
        <f>VLOOKUP(MONTH($J3324),Lookup!$A$2:$B$13,2,0)&amp;" "&amp;YEAR($J3324)</f>
        <v>Jan 1900</v>
      </c>
      <c r="N3324" s="34" t="str">
        <f t="shared" si="306"/>
        <v>1/1/9999</v>
      </c>
      <c r="O3324" s="8" t="str">
        <f>IF(ISERROR(VLOOKUP($I3324,Lookup!$H$2:$I$11,2,0)),"",VLOOKUP($I3324,Lookup!$H$2:$I$11,2,0))</f>
        <v/>
      </c>
      <c r="P3324" s="8">
        <f>COUNTIF(J$4:J3324,J3324)</f>
        <v>0</v>
      </c>
      <c r="Q3324" s="8">
        <f>COUNTIF(K$4:K3324,K3324)</f>
        <v>1</v>
      </c>
    </row>
    <row r="3325" spans="1:17" x14ac:dyDescent="0.25">
      <c r="A3325" s="35">
        <f t="shared" si="307"/>
        <v>0</v>
      </c>
      <c r="B3325" s="8">
        <f t="shared" si="308"/>
        <v>0</v>
      </c>
      <c r="C3325" s="8">
        <f t="shared" si="309"/>
        <v>0</v>
      </c>
      <c r="D3325" s="38">
        <f t="shared" si="310"/>
        <v>1</v>
      </c>
      <c r="E3325" s="39">
        <f t="shared" si="311"/>
        <v>0</v>
      </c>
      <c r="M3325" s="8" t="str">
        <f>VLOOKUP(MONTH($J3325),Lookup!$A$2:$B$13,2,0)&amp;" "&amp;YEAR($J3325)</f>
        <v>Jan 1900</v>
      </c>
      <c r="N3325" s="34" t="str">
        <f t="shared" si="306"/>
        <v>1/1/9999</v>
      </c>
      <c r="O3325" s="8" t="str">
        <f>IF(ISERROR(VLOOKUP($I3325,Lookup!$H$2:$I$11,2,0)),"",VLOOKUP($I3325,Lookup!$H$2:$I$11,2,0))</f>
        <v/>
      </c>
      <c r="P3325" s="8">
        <f>COUNTIF(J$4:J3325,J3325)</f>
        <v>0</v>
      </c>
      <c r="Q3325" s="8">
        <f>COUNTIF(K$4:K3325,K3325)</f>
        <v>1</v>
      </c>
    </row>
    <row r="3326" spans="1:17" x14ac:dyDescent="0.25">
      <c r="A3326" s="35">
        <f t="shared" si="307"/>
        <v>0</v>
      </c>
      <c r="B3326" s="8">
        <f t="shared" si="308"/>
        <v>0</v>
      </c>
      <c r="C3326" s="8">
        <f t="shared" si="309"/>
        <v>0</v>
      </c>
      <c r="D3326" s="38">
        <f t="shared" si="310"/>
        <v>1</v>
      </c>
      <c r="E3326" s="39">
        <f t="shared" si="311"/>
        <v>0</v>
      </c>
      <c r="M3326" s="8" t="str">
        <f>VLOOKUP(MONTH($J3326),Lookup!$A$2:$B$13,2,0)&amp;" "&amp;YEAR($J3326)</f>
        <v>Jan 1900</v>
      </c>
      <c r="N3326" s="34" t="str">
        <f t="shared" si="306"/>
        <v>1/1/9999</v>
      </c>
      <c r="O3326" s="8" t="str">
        <f>IF(ISERROR(VLOOKUP($I3326,Lookup!$H$2:$I$11,2,0)),"",VLOOKUP($I3326,Lookup!$H$2:$I$11,2,0))</f>
        <v/>
      </c>
      <c r="P3326" s="8">
        <f>COUNTIF(J$4:J3326,J3326)</f>
        <v>0</v>
      </c>
      <c r="Q3326" s="8">
        <f>COUNTIF(K$4:K3326,K3326)</f>
        <v>1</v>
      </c>
    </row>
    <row r="3327" spans="1:17" x14ac:dyDescent="0.25">
      <c r="A3327" s="35">
        <f t="shared" si="307"/>
        <v>0</v>
      </c>
      <c r="B3327" s="8">
        <f t="shared" si="308"/>
        <v>0</v>
      </c>
      <c r="C3327" s="8">
        <f t="shared" si="309"/>
        <v>0</v>
      </c>
      <c r="D3327" s="38">
        <f t="shared" si="310"/>
        <v>1</v>
      </c>
      <c r="E3327" s="39">
        <f t="shared" si="311"/>
        <v>0</v>
      </c>
      <c r="M3327" s="8" t="str">
        <f>VLOOKUP(MONTH($J3327),Lookup!$A$2:$B$13,2,0)&amp;" "&amp;YEAR($J3327)</f>
        <v>Jan 1900</v>
      </c>
      <c r="N3327" s="34" t="str">
        <f t="shared" si="306"/>
        <v>1/1/9999</v>
      </c>
      <c r="O3327" s="8" t="str">
        <f>IF(ISERROR(VLOOKUP($I3327,Lookup!$H$2:$I$11,2,0)),"",VLOOKUP($I3327,Lookup!$H$2:$I$11,2,0))</f>
        <v/>
      </c>
      <c r="P3327" s="8">
        <f>COUNTIF(J$4:J3327,J3327)</f>
        <v>0</v>
      </c>
      <c r="Q3327" s="8">
        <f>COUNTIF(K$4:K3327,K3327)</f>
        <v>1</v>
      </c>
    </row>
    <row r="3328" spans="1:17" x14ac:dyDescent="0.25">
      <c r="A3328" s="35">
        <f t="shared" si="307"/>
        <v>0</v>
      </c>
      <c r="B3328" s="8">
        <f t="shared" si="308"/>
        <v>0</v>
      </c>
      <c r="C3328" s="8">
        <f t="shared" si="309"/>
        <v>0</v>
      </c>
      <c r="D3328" s="38">
        <f t="shared" si="310"/>
        <v>1</v>
      </c>
      <c r="E3328" s="39">
        <f t="shared" si="311"/>
        <v>0</v>
      </c>
      <c r="M3328" s="8" t="str">
        <f>VLOOKUP(MONTH($J3328),Lookup!$A$2:$B$13,2,0)&amp;" "&amp;YEAR($J3328)</f>
        <v>Jan 1900</v>
      </c>
      <c r="N3328" s="34" t="str">
        <f t="shared" si="306"/>
        <v>1/1/9999</v>
      </c>
      <c r="O3328" s="8" t="str">
        <f>IF(ISERROR(VLOOKUP($I3328,Lookup!$H$2:$I$11,2,0)),"",VLOOKUP($I3328,Lookup!$H$2:$I$11,2,0))</f>
        <v/>
      </c>
      <c r="P3328" s="8">
        <f>COUNTIF(J$4:J3328,J3328)</f>
        <v>0</v>
      </c>
      <c r="Q3328" s="8">
        <f>COUNTIF(K$4:K3328,K3328)</f>
        <v>1</v>
      </c>
    </row>
    <row r="3329" spans="1:17" x14ac:dyDescent="0.25">
      <c r="A3329" s="35">
        <f t="shared" si="307"/>
        <v>0</v>
      </c>
      <c r="B3329" s="8">
        <f t="shared" si="308"/>
        <v>0</v>
      </c>
      <c r="C3329" s="8">
        <f t="shared" si="309"/>
        <v>0</v>
      </c>
      <c r="D3329" s="38">
        <f t="shared" si="310"/>
        <v>1</v>
      </c>
      <c r="E3329" s="39">
        <f t="shared" si="311"/>
        <v>0</v>
      </c>
      <c r="M3329" s="8" t="str">
        <f>VLOOKUP(MONTH($J3329),Lookup!$A$2:$B$13,2,0)&amp;" "&amp;YEAR($J3329)</f>
        <v>Jan 1900</v>
      </c>
      <c r="N3329" s="34" t="str">
        <f t="shared" si="306"/>
        <v>1/1/9999</v>
      </c>
      <c r="O3329" s="8" t="str">
        <f>IF(ISERROR(VLOOKUP($I3329,Lookup!$H$2:$I$11,2,0)),"",VLOOKUP($I3329,Lookup!$H$2:$I$11,2,0))</f>
        <v/>
      </c>
      <c r="P3329" s="8">
        <f>COUNTIF(J$4:J3329,J3329)</f>
        <v>0</v>
      </c>
      <c r="Q3329" s="8">
        <f>COUNTIF(K$4:K3329,K3329)</f>
        <v>1</v>
      </c>
    </row>
    <row r="3330" spans="1:17" x14ac:dyDescent="0.25">
      <c r="A3330" s="35">
        <f t="shared" si="307"/>
        <v>0</v>
      </c>
      <c r="B3330" s="8">
        <f t="shared" si="308"/>
        <v>0</v>
      </c>
      <c r="C3330" s="8">
        <f t="shared" si="309"/>
        <v>0</v>
      </c>
      <c r="D3330" s="38">
        <f t="shared" si="310"/>
        <v>1</v>
      </c>
      <c r="E3330" s="39">
        <f t="shared" si="311"/>
        <v>0</v>
      </c>
      <c r="M3330" s="8" t="str">
        <f>VLOOKUP(MONTH($J3330),Lookup!$A$2:$B$13,2,0)&amp;" "&amp;YEAR($J3330)</f>
        <v>Jan 1900</v>
      </c>
      <c r="N3330" s="34" t="str">
        <f t="shared" si="306"/>
        <v>1/1/9999</v>
      </c>
      <c r="O3330" s="8" t="str">
        <f>IF(ISERROR(VLOOKUP($I3330,Lookup!$H$2:$I$11,2,0)),"",VLOOKUP($I3330,Lookup!$H$2:$I$11,2,0))</f>
        <v/>
      </c>
      <c r="P3330" s="8">
        <f>COUNTIF(J$4:J3330,J3330)</f>
        <v>0</v>
      </c>
      <c r="Q3330" s="8">
        <f>COUNTIF(K$4:K3330,K3330)</f>
        <v>1</v>
      </c>
    </row>
    <row r="3331" spans="1:17" x14ac:dyDescent="0.25">
      <c r="A3331" s="35">
        <f t="shared" si="307"/>
        <v>0</v>
      </c>
      <c r="B3331" s="8">
        <f t="shared" si="308"/>
        <v>0</v>
      </c>
      <c r="C3331" s="8">
        <f t="shared" si="309"/>
        <v>0</v>
      </c>
      <c r="D3331" s="38">
        <f t="shared" si="310"/>
        <v>1</v>
      </c>
      <c r="E3331" s="39">
        <f t="shared" si="311"/>
        <v>0</v>
      </c>
      <c r="M3331" s="8" t="str">
        <f>VLOOKUP(MONTH($J3331),Lookup!$A$2:$B$13,2,0)&amp;" "&amp;YEAR($J3331)</f>
        <v>Jan 1900</v>
      </c>
      <c r="N3331" s="34" t="str">
        <f t="shared" si="306"/>
        <v>1/1/9999</v>
      </c>
      <c r="O3331" s="8" t="str">
        <f>IF(ISERROR(VLOOKUP($I3331,Lookup!$H$2:$I$11,2,0)),"",VLOOKUP($I3331,Lookup!$H$2:$I$11,2,0))</f>
        <v/>
      </c>
      <c r="P3331" s="8">
        <f>COUNTIF(J$4:J3331,J3331)</f>
        <v>0</v>
      </c>
      <c r="Q3331" s="8">
        <f>COUNTIF(K$4:K3331,K3331)</f>
        <v>1</v>
      </c>
    </row>
    <row r="3332" spans="1:17" x14ac:dyDescent="0.25">
      <c r="A3332" s="35">
        <f t="shared" si="307"/>
        <v>0</v>
      </c>
      <c r="B3332" s="8">
        <f t="shared" si="308"/>
        <v>0</v>
      </c>
      <c r="C3332" s="8">
        <f t="shared" si="309"/>
        <v>0</v>
      </c>
      <c r="D3332" s="38">
        <f t="shared" si="310"/>
        <v>1</v>
      </c>
      <c r="E3332" s="39">
        <f t="shared" si="311"/>
        <v>0</v>
      </c>
      <c r="M3332" s="8" t="str">
        <f>VLOOKUP(MONTH($J3332),Lookup!$A$2:$B$13,2,0)&amp;" "&amp;YEAR($J3332)</f>
        <v>Jan 1900</v>
      </c>
      <c r="N3332" s="34" t="str">
        <f t="shared" ref="N3332:N3395" si="312">IF(ISBLANK($J3332),"1/1/9999",J3332)</f>
        <v>1/1/9999</v>
      </c>
      <c r="O3332" s="8" t="str">
        <f>IF(ISERROR(VLOOKUP($I3332,Lookup!$H$2:$I$11,2,0)),"",VLOOKUP($I3332,Lookup!$H$2:$I$11,2,0))</f>
        <v/>
      </c>
      <c r="P3332" s="8">
        <f>COUNTIF(J$4:J3332,J3332)</f>
        <v>0</v>
      </c>
      <c r="Q3332" s="8">
        <f>COUNTIF(K$4:K3332,K3332)</f>
        <v>1</v>
      </c>
    </row>
    <row r="3333" spans="1:17" x14ac:dyDescent="0.25">
      <c r="A3333" s="35">
        <f t="shared" ref="A3333:A3396" si="313">K3333</f>
        <v>0</v>
      </c>
      <c r="B3333" s="8">
        <f t="shared" ref="B3333:B3396" si="314">J3333</f>
        <v>0</v>
      </c>
      <c r="C3333" s="8">
        <f t="shared" ref="C3333:C3396" si="315">L3333</f>
        <v>0</v>
      </c>
      <c r="D3333" s="38">
        <f t="shared" ref="D3333:D3396" si="316">SUM(A3333:C3333)+SUM(O3333:Q3333)</f>
        <v>1</v>
      </c>
      <c r="E3333" s="39">
        <f t="shared" ref="E3333:E3396" si="317">IF($D3333="","",COUNTIFS($F$4:$F$5000,$F3333,$D$4:$D$5000,"&gt;"&amp;$D3333))</f>
        <v>0</v>
      </c>
      <c r="M3333" s="8" t="str">
        <f>VLOOKUP(MONTH($J3333),Lookup!$A$2:$B$13,2,0)&amp;" "&amp;YEAR($J3333)</f>
        <v>Jan 1900</v>
      </c>
      <c r="N3333" s="34" t="str">
        <f t="shared" si="312"/>
        <v>1/1/9999</v>
      </c>
      <c r="O3333" s="8" t="str">
        <f>IF(ISERROR(VLOOKUP($I3333,Lookup!$H$2:$I$11,2,0)),"",VLOOKUP($I3333,Lookup!$H$2:$I$11,2,0))</f>
        <v/>
      </c>
      <c r="P3333" s="8">
        <f>COUNTIF(J$4:J3333,J3333)</f>
        <v>0</v>
      </c>
      <c r="Q3333" s="8">
        <f>COUNTIF(K$4:K3333,K3333)</f>
        <v>1</v>
      </c>
    </row>
    <row r="3334" spans="1:17" x14ac:dyDescent="0.25">
      <c r="A3334" s="35">
        <f t="shared" si="313"/>
        <v>0</v>
      </c>
      <c r="B3334" s="8">
        <f t="shared" si="314"/>
        <v>0</v>
      </c>
      <c r="C3334" s="8">
        <f t="shared" si="315"/>
        <v>0</v>
      </c>
      <c r="D3334" s="38">
        <f t="shared" si="316"/>
        <v>1</v>
      </c>
      <c r="E3334" s="39">
        <f t="shared" si="317"/>
        <v>0</v>
      </c>
      <c r="M3334" s="8" t="str">
        <f>VLOOKUP(MONTH($J3334),Lookup!$A$2:$B$13,2,0)&amp;" "&amp;YEAR($J3334)</f>
        <v>Jan 1900</v>
      </c>
      <c r="N3334" s="34" t="str">
        <f t="shared" si="312"/>
        <v>1/1/9999</v>
      </c>
      <c r="O3334" s="8" t="str">
        <f>IF(ISERROR(VLOOKUP($I3334,Lookup!$H$2:$I$11,2,0)),"",VLOOKUP($I3334,Lookup!$H$2:$I$11,2,0))</f>
        <v/>
      </c>
      <c r="P3334" s="8">
        <f>COUNTIF(J$4:J3334,J3334)</f>
        <v>0</v>
      </c>
      <c r="Q3334" s="8">
        <f>COUNTIF(K$4:K3334,K3334)</f>
        <v>1</v>
      </c>
    </row>
    <row r="3335" spans="1:17" x14ac:dyDescent="0.25">
      <c r="A3335" s="35">
        <f t="shared" si="313"/>
        <v>0</v>
      </c>
      <c r="B3335" s="8">
        <f t="shared" si="314"/>
        <v>0</v>
      </c>
      <c r="C3335" s="8">
        <f t="shared" si="315"/>
        <v>0</v>
      </c>
      <c r="D3335" s="38">
        <f t="shared" si="316"/>
        <v>1</v>
      </c>
      <c r="E3335" s="39">
        <f t="shared" si="317"/>
        <v>0</v>
      </c>
      <c r="M3335" s="8" t="str">
        <f>VLOOKUP(MONTH($J3335),Lookup!$A$2:$B$13,2,0)&amp;" "&amp;YEAR($J3335)</f>
        <v>Jan 1900</v>
      </c>
      <c r="N3335" s="34" t="str">
        <f t="shared" si="312"/>
        <v>1/1/9999</v>
      </c>
      <c r="O3335" s="8" t="str">
        <f>IF(ISERROR(VLOOKUP($I3335,Lookup!$H$2:$I$11,2,0)),"",VLOOKUP($I3335,Lookup!$H$2:$I$11,2,0))</f>
        <v/>
      </c>
      <c r="P3335" s="8">
        <f>COUNTIF(J$4:J3335,J3335)</f>
        <v>0</v>
      </c>
      <c r="Q3335" s="8">
        <f>COUNTIF(K$4:K3335,K3335)</f>
        <v>1</v>
      </c>
    </row>
    <row r="3336" spans="1:17" x14ac:dyDescent="0.25">
      <c r="A3336" s="35">
        <f t="shared" si="313"/>
        <v>0</v>
      </c>
      <c r="B3336" s="8">
        <f t="shared" si="314"/>
        <v>0</v>
      </c>
      <c r="C3336" s="8">
        <f t="shared" si="315"/>
        <v>0</v>
      </c>
      <c r="D3336" s="38">
        <f t="shared" si="316"/>
        <v>1</v>
      </c>
      <c r="E3336" s="39">
        <f t="shared" si="317"/>
        <v>0</v>
      </c>
      <c r="M3336" s="8" t="str">
        <f>VLOOKUP(MONTH($J3336),Lookup!$A$2:$B$13,2,0)&amp;" "&amp;YEAR($J3336)</f>
        <v>Jan 1900</v>
      </c>
      <c r="N3336" s="34" t="str">
        <f t="shared" si="312"/>
        <v>1/1/9999</v>
      </c>
      <c r="O3336" s="8" t="str">
        <f>IF(ISERROR(VLOOKUP($I3336,Lookup!$H$2:$I$11,2,0)),"",VLOOKUP($I3336,Lookup!$H$2:$I$11,2,0))</f>
        <v/>
      </c>
      <c r="P3336" s="8">
        <f>COUNTIF(J$4:J3336,J3336)</f>
        <v>0</v>
      </c>
      <c r="Q3336" s="8">
        <f>COUNTIF(K$4:K3336,K3336)</f>
        <v>1</v>
      </c>
    </row>
    <row r="3337" spans="1:17" x14ac:dyDescent="0.25">
      <c r="A3337" s="35">
        <f t="shared" si="313"/>
        <v>0</v>
      </c>
      <c r="B3337" s="8">
        <f t="shared" si="314"/>
        <v>0</v>
      </c>
      <c r="C3337" s="8">
        <f t="shared" si="315"/>
        <v>0</v>
      </c>
      <c r="D3337" s="38">
        <f t="shared" si="316"/>
        <v>1</v>
      </c>
      <c r="E3337" s="39">
        <f t="shared" si="317"/>
        <v>0</v>
      </c>
      <c r="M3337" s="8" t="str">
        <f>VLOOKUP(MONTH($J3337),Lookup!$A$2:$B$13,2,0)&amp;" "&amp;YEAR($J3337)</f>
        <v>Jan 1900</v>
      </c>
      <c r="N3337" s="34" t="str">
        <f t="shared" si="312"/>
        <v>1/1/9999</v>
      </c>
      <c r="O3337" s="8" t="str">
        <f>IF(ISERROR(VLOOKUP($I3337,Lookup!$H$2:$I$11,2,0)),"",VLOOKUP($I3337,Lookup!$H$2:$I$11,2,0))</f>
        <v/>
      </c>
      <c r="P3337" s="8">
        <f>COUNTIF(J$4:J3337,J3337)</f>
        <v>0</v>
      </c>
      <c r="Q3337" s="8">
        <f>COUNTIF(K$4:K3337,K3337)</f>
        <v>1</v>
      </c>
    </row>
    <row r="3338" spans="1:17" x14ac:dyDescent="0.25">
      <c r="A3338" s="35">
        <f t="shared" si="313"/>
        <v>0</v>
      </c>
      <c r="B3338" s="8">
        <f t="shared" si="314"/>
        <v>0</v>
      </c>
      <c r="C3338" s="8">
        <f t="shared" si="315"/>
        <v>0</v>
      </c>
      <c r="D3338" s="38">
        <f t="shared" si="316"/>
        <v>1</v>
      </c>
      <c r="E3338" s="39">
        <f t="shared" si="317"/>
        <v>0</v>
      </c>
      <c r="M3338" s="8" t="str">
        <f>VLOOKUP(MONTH($J3338),Lookup!$A$2:$B$13,2,0)&amp;" "&amp;YEAR($J3338)</f>
        <v>Jan 1900</v>
      </c>
      <c r="N3338" s="34" t="str">
        <f t="shared" si="312"/>
        <v>1/1/9999</v>
      </c>
      <c r="O3338" s="8" t="str">
        <f>IF(ISERROR(VLOOKUP($I3338,Lookup!$H$2:$I$11,2,0)),"",VLOOKUP($I3338,Lookup!$H$2:$I$11,2,0))</f>
        <v/>
      </c>
      <c r="P3338" s="8">
        <f>COUNTIF(J$4:J3338,J3338)</f>
        <v>0</v>
      </c>
      <c r="Q3338" s="8">
        <f>COUNTIF(K$4:K3338,K3338)</f>
        <v>1</v>
      </c>
    </row>
    <row r="3339" spans="1:17" x14ac:dyDescent="0.25">
      <c r="A3339" s="35">
        <f t="shared" si="313"/>
        <v>0</v>
      </c>
      <c r="B3339" s="8">
        <f t="shared" si="314"/>
        <v>0</v>
      </c>
      <c r="C3339" s="8">
        <f t="shared" si="315"/>
        <v>0</v>
      </c>
      <c r="D3339" s="38">
        <f t="shared" si="316"/>
        <v>1</v>
      </c>
      <c r="E3339" s="39">
        <f t="shared" si="317"/>
        <v>0</v>
      </c>
      <c r="M3339" s="8" t="str">
        <f>VLOOKUP(MONTH($J3339),Lookup!$A$2:$B$13,2,0)&amp;" "&amp;YEAR($J3339)</f>
        <v>Jan 1900</v>
      </c>
      <c r="N3339" s="34" t="str">
        <f t="shared" si="312"/>
        <v>1/1/9999</v>
      </c>
      <c r="O3339" s="8" t="str">
        <f>IF(ISERROR(VLOOKUP($I3339,Lookup!$H$2:$I$11,2,0)),"",VLOOKUP($I3339,Lookup!$H$2:$I$11,2,0))</f>
        <v/>
      </c>
      <c r="P3339" s="8">
        <f>COUNTIF(J$4:J3339,J3339)</f>
        <v>0</v>
      </c>
      <c r="Q3339" s="8">
        <f>COUNTIF(K$4:K3339,K3339)</f>
        <v>1</v>
      </c>
    </row>
    <row r="3340" spans="1:17" x14ac:dyDescent="0.25">
      <c r="A3340" s="35">
        <f t="shared" si="313"/>
        <v>0</v>
      </c>
      <c r="B3340" s="8">
        <f t="shared" si="314"/>
        <v>0</v>
      </c>
      <c r="C3340" s="8">
        <f t="shared" si="315"/>
        <v>0</v>
      </c>
      <c r="D3340" s="38">
        <f t="shared" si="316"/>
        <v>1</v>
      </c>
      <c r="E3340" s="39">
        <f t="shared" si="317"/>
        <v>0</v>
      </c>
      <c r="M3340" s="8" t="str">
        <f>VLOOKUP(MONTH($J3340),Lookup!$A$2:$B$13,2,0)&amp;" "&amp;YEAR($J3340)</f>
        <v>Jan 1900</v>
      </c>
      <c r="N3340" s="34" t="str">
        <f t="shared" si="312"/>
        <v>1/1/9999</v>
      </c>
      <c r="O3340" s="8" t="str">
        <f>IF(ISERROR(VLOOKUP($I3340,Lookup!$H$2:$I$11,2,0)),"",VLOOKUP($I3340,Lookup!$H$2:$I$11,2,0))</f>
        <v/>
      </c>
      <c r="P3340" s="8">
        <f>COUNTIF(J$4:J3340,J3340)</f>
        <v>0</v>
      </c>
      <c r="Q3340" s="8">
        <f>COUNTIF(K$4:K3340,K3340)</f>
        <v>1</v>
      </c>
    </row>
    <row r="3341" spans="1:17" x14ac:dyDescent="0.25">
      <c r="A3341" s="35">
        <f t="shared" si="313"/>
        <v>0</v>
      </c>
      <c r="B3341" s="8">
        <f t="shared" si="314"/>
        <v>0</v>
      </c>
      <c r="C3341" s="8">
        <f t="shared" si="315"/>
        <v>0</v>
      </c>
      <c r="D3341" s="38">
        <f t="shared" si="316"/>
        <v>1</v>
      </c>
      <c r="E3341" s="39">
        <f t="shared" si="317"/>
        <v>0</v>
      </c>
      <c r="M3341" s="8" t="str">
        <f>VLOOKUP(MONTH($J3341),Lookup!$A$2:$B$13,2,0)&amp;" "&amp;YEAR($J3341)</f>
        <v>Jan 1900</v>
      </c>
      <c r="N3341" s="34" t="str">
        <f t="shared" si="312"/>
        <v>1/1/9999</v>
      </c>
      <c r="O3341" s="8" t="str">
        <f>IF(ISERROR(VLOOKUP($I3341,Lookup!$H$2:$I$11,2,0)),"",VLOOKUP($I3341,Lookup!$H$2:$I$11,2,0))</f>
        <v/>
      </c>
      <c r="P3341" s="8">
        <f>COUNTIF(J$4:J3341,J3341)</f>
        <v>0</v>
      </c>
      <c r="Q3341" s="8">
        <f>COUNTIF(K$4:K3341,K3341)</f>
        <v>1</v>
      </c>
    </row>
    <row r="3342" spans="1:17" x14ac:dyDescent="0.25">
      <c r="A3342" s="35">
        <f t="shared" si="313"/>
        <v>0</v>
      </c>
      <c r="B3342" s="8">
        <f t="shared" si="314"/>
        <v>0</v>
      </c>
      <c r="C3342" s="8">
        <f t="shared" si="315"/>
        <v>0</v>
      </c>
      <c r="D3342" s="38">
        <f t="shared" si="316"/>
        <v>1</v>
      </c>
      <c r="E3342" s="39">
        <f t="shared" si="317"/>
        <v>0</v>
      </c>
      <c r="M3342" s="8" t="str">
        <f>VLOOKUP(MONTH($J3342),Lookup!$A$2:$B$13,2,0)&amp;" "&amp;YEAR($J3342)</f>
        <v>Jan 1900</v>
      </c>
      <c r="N3342" s="34" t="str">
        <f t="shared" si="312"/>
        <v>1/1/9999</v>
      </c>
      <c r="O3342" s="8" t="str">
        <f>IF(ISERROR(VLOOKUP($I3342,Lookup!$H$2:$I$11,2,0)),"",VLOOKUP($I3342,Lookup!$H$2:$I$11,2,0))</f>
        <v/>
      </c>
      <c r="P3342" s="8">
        <f>COUNTIF(J$4:J3342,J3342)</f>
        <v>0</v>
      </c>
      <c r="Q3342" s="8">
        <f>COUNTIF(K$4:K3342,K3342)</f>
        <v>1</v>
      </c>
    </row>
    <row r="3343" spans="1:17" x14ac:dyDescent="0.25">
      <c r="A3343" s="35">
        <f t="shared" si="313"/>
        <v>0</v>
      </c>
      <c r="B3343" s="8">
        <f t="shared" si="314"/>
        <v>0</v>
      </c>
      <c r="C3343" s="8">
        <f t="shared" si="315"/>
        <v>0</v>
      </c>
      <c r="D3343" s="38">
        <f t="shared" si="316"/>
        <v>1</v>
      </c>
      <c r="E3343" s="39">
        <f t="shared" si="317"/>
        <v>0</v>
      </c>
      <c r="M3343" s="8" t="str">
        <f>VLOOKUP(MONTH($J3343),Lookup!$A$2:$B$13,2,0)&amp;" "&amp;YEAR($J3343)</f>
        <v>Jan 1900</v>
      </c>
      <c r="N3343" s="34" t="str">
        <f t="shared" si="312"/>
        <v>1/1/9999</v>
      </c>
      <c r="O3343" s="8" t="str">
        <f>IF(ISERROR(VLOOKUP($I3343,Lookup!$H$2:$I$11,2,0)),"",VLOOKUP($I3343,Lookup!$H$2:$I$11,2,0))</f>
        <v/>
      </c>
      <c r="P3343" s="8">
        <f>COUNTIF(J$4:J3343,J3343)</f>
        <v>0</v>
      </c>
      <c r="Q3343" s="8">
        <f>COUNTIF(K$4:K3343,K3343)</f>
        <v>1</v>
      </c>
    </row>
    <row r="3344" spans="1:17" x14ac:dyDescent="0.25">
      <c r="A3344" s="35">
        <f t="shared" si="313"/>
        <v>0</v>
      </c>
      <c r="B3344" s="8">
        <f t="shared" si="314"/>
        <v>0</v>
      </c>
      <c r="C3344" s="8">
        <f t="shared" si="315"/>
        <v>0</v>
      </c>
      <c r="D3344" s="38">
        <f t="shared" si="316"/>
        <v>1</v>
      </c>
      <c r="E3344" s="39">
        <f t="shared" si="317"/>
        <v>0</v>
      </c>
      <c r="M3344" s="8" t="str">
        <f>VLOOKUP(MONTH($J3344),Lookup!$A$2:$B$13,2,0)&amp;" "&amp;YEAR($J3344)</f>
        <v>Jan 1900</v>
      </c>
      <c r="N3344" s="34" t="str">
        <f t="shared" si="312"/>
        <v>1/1/9999</v>
      </c>
      <c r="O3344" s="8" t="str">
        <f>IF(ISERROR(VLOOKUP($I3344,Lookup!$H$2:$I$11,2,0)),"",VLOOKUP($I3344,Lookup!$H$2:$I$11,2,0))</f>
        <v/>
      </c>
      <c r="P3344" s="8">
        <f>COUNTIF(J$4:J3344,J3344)</f>
        <v>0</v>
      </c>
      <c r="Q3344" s="8">
        <f>COUNTIF(K$4:K3344,K3344)</f>
        <v>1</v>
      </c>
    </row>
    <row r="3345" spans="1:17" x14ac:dyDescent="0.25">
      <c r="A3345" s="35">
        <f t="shared" si="313"/>
        <v>0</v>
      </c>
      <c r="B3345" s="8">
        <f t="shared" si="314"/>
        <v>0</v>
      </c>
      <c r="C3345" s="8">
        <f t="shared" si="315"/>
        <v>0</v>
      </c>
      <c r="D3345" s="38">
        <f t="shared" si="316"/>
        <v>1</v>
      </c>
      <c r="E3345" s="39">
        <f t="shared" si="317"/>
        <v>0</v>
      </c>
      <c r="M3345" s="8" t="str">
        <f>VLOOKUP(MONTH($J3345),Lookup!$A$2:$B$13,2,0)&amp;" "&amp;YEAR($J3345)</f>
        <v>Jan 1900</v>
      </c>
      <c r="N3345" s="34" t="str">
        <f t="shared" si="312"/>
        <v>1/1/9999</v>
      </c>
      <c r="O3345" s="8" t="str">
        <f>IF(ISERROR(VLOOKUP($I3345,Lookup!$H$2:$I$11,2,0)),"",VLOOKUP($I3345,Lookup!$H$2:$I$11,2,0))</f>
        <v/>
      </c>
      <c r="P3345" s="8">
        <f>COUNTIF(J$4:J3345,J3345)</f>
        <v>0</v>
      </c>
      <c r="Q3345" s="8">
        <f>COUNTIF(K$4:K3345,K3345)</f>
        <v>1</v>
      </c>
    </row>
    <row r="3346" spans="1:17" x14ac:dyDescent="0.25">
      <c r="A3346" s="35">
        <f t="shared" si="313"/>
        <v>0</v>
      </c>
      <c r="B3346" s="8">
        <f t="shared" si="314"/>
        <v>0</v>
      </c>
      <c r="C3346" s="8">
        <f t="shared" si="315"/>
        <v>0</v>
      </c>
      <c r="D3346" s="38">
        <f t="shared" si="316"/>
        <v>1</v>
      </c>
      <c r="E3346" s="39">
        <f t="shared" si="317"/>
        <v>0</v>
      </c>
      <c r="M3346" s="8" t="str">
        <f>VLOOKUP(MONTH($J3346),Lookup!$A$2:$B$13,2,0)&amp;" "&amp;YEAR($J3346)</f>
        <v>Jan 1900</v>
      </c>
      <c r="N3346" s="34" t="str">
        <f t="shared" si="312"/>
        <v>1/1/9999</v>
      </c>
      <c r="O3346" s="8" t="str">
        <f>IF(ISERROR(VLOOKUP($I3346,Lookup!$H$2:$I$11,2,0)),"",VLOOKUP($I3346,Lookup!$H$2:$I$11,2,0))</f>
        <v/>
      </c>
      <c r="P3346" s="8">
        <f>COUNTIF(J$4:J3346,J3346)</f>
        <v>0</v>
      </c>
      <c r="Q3346" s="8">
        <f>COUNTIF(K$4:K3346,K3346)</f>
        <v>1</v>
      </c>
    </row>
    <row r="3347" spans="1:17" x14ac:dyDescent="0.25">
      <c r="A3347" s="35">
        <f t="shared" si="313"/>
        <v>0</v>
      </c>
      <c r="B3347" s="8">
        <f t="shared" si="314"/>
        <v>0</v>
      </c>
      <c r="C3347" s="8">
        <f t="shared" si="315"/>
        <v>0</v>
      </c>
      <c r="D3347" s="38">
        <f t="shared" si="316"/>
        <v>1</v>
      </c>
      <c r="E3347" s="39">
        <f t="shared" si="317"/>
        <v>0</v>
      </c>
      <c r="M3347" s="8" t="str">
        <f>VLOOKUP(MONTH($J3347),Lookup!$A$2:$B$13,2,0)&amp;" "&amp;YEAR($J3347)</f>
        <v>Jan 1900</v>
      </c>
      <c r="N3347" s="34" t="str">
        <f t="shared" si="312"/>
        <v>1/1/9999</v>
      </c>
      <c r="O3347" s="8" t="str">
        <f>IF(ISERROR(VLOOKUP($I3347,Lookup!$H$2:$I$11,2,0)),"",VLOOKUP($I3347,Lookup!$H$2:$I$11,2,0))</f>
        <v/>
      </c>
      <c r="P3347" s="8">
        <f>COUNTIF(J$4:J3347,J3347)</f>
        <v>0</v>
      </c>
      <c r="Q3347" s="8">
        <f>COUNTIF(K$4:K3347,K3347)</f>
        <v>1</v>
      </c>
    </row>
    <row r="3348" spans="1:17" x14ac:dyDescent="0.25">
      <c r="A3348" s="35">
        <f t="shared" si="313"/>
        <v>0</v>
      </c>
      <c r="B3348" s="8">
        <f t="shared" si="314"/>
        <v>0</v>
      </c>
      <c r="C3348" s="8">
        <f t="shared" si="315"/>
        <v>0</v>
      </c>
      <c r="D3348" s="38">
        <f t="shared" si="316"/>
        <v>1</v>
      </c>
      <c r="E3348" s="39">
        <f t="shared" si="317"/>
        <v>0</v>
      </c>
      <c r="M3348" s="8" t="str">
        <f>VLOOKUP(MONTH($J3348),Lookup!$A$2:$B$13,2,0)&amp;" "&amp;YEAR($J3348)</f>
        <v>Jan 1900</v>
      </c>
      <c r="N3348" s="34" t="str">
        <f t="shared" si="312"/>
        <v>1/1/9999</v>
      </c>
      <c r="O3348" s="8" t="str">
        <f>IF(ISERROR(VLOOKUP($I3348,Lookup!$H$2:$I$11,2,0)),"",VLOOKUP($I3348,Lookup!$H$2:$I$11,2,0))</f>
        <v/>
      </c>
      <c r="P3348" s="8">
        <f>COUNTIF(J$4:J3348,J3348)</f>
        <v>0</v>
      </c>
      <c r="Q3348" s="8">
        <f>COUNTIF(K$4:K3348,K3348)</f>
        <v>1</v>
      </c>
    </row>
    <row r="3349" spans="1:17" x14ac:dyDescent="0.25">
      <c r="A3349" s="35">
        <f t="shared" si="313"/>
        <v>0</v>
      </c>
      <c r="B3349" s="8">
        <f t="shared" si="314"/>
        <v>0</v>
      </c>
      <c r="C3349" s="8">
        <f t="shared" si="315"/>
        <v>0</v>
      </c>
      <c r="D3349" s="38">
        <f t="shared" si="316"/>
        <v>1</v>
      </c>
      <c r="E3349" s="39">
        <f t="shared" si="317"/>
        <v>0</v>
      </c>
      <c r="M3349" s="8" t="str">
        <f>VLOOKUP(MONTH($J3349),Lookup!$A$2:$B$13,2,0)&amp;" "&amp;YEAR($J3349)</f>
        <v>Jan 1900</v>
      </c>
      <c r="N3349" s="34" t="str">
        <f t="shared" si="312"/>
        <v>1/1/9999</v>
      </c>
      <c r="O3349" s="8" t="str">
        <f>IF(ISERROR(VLOOKUP($I3349,Lookup!$H$2:$I$11,2,0)),"",VLOOKUP($I3349,Lookup!$H$2:$I$11,2,0))</f>
        <v/>
      </c>
      <c r="P3349" s="8">
        <f>COUNTIF(J$4:J3349,J3349)</f>
        <v>0</v>
      </c>
      <c r="Q3349" s="8">
        <f>COUNTIF(K$4:K3349,K3349)</f>
        <v>1</v>
      </c>
    </row>
    <row r="3350" spans="1:17" x14ac:dyDescent="0.25">
      <c r="A3350" s="35">
        <f t="shared" si="313"/>
        <v>0</v>
      </c>
      <c r="B3350" s="8">
        <f t="shared" si="314"/>
        <v>0</v>
      </c>
      <c r="C3350" s="8">
        <f t="shared" si="315"/>
        <v>0</v>
      </c>
      <c r="D3350" s="38">
        <f t="shared" si="316"/>
        <v>1</v>
      </c>
      <c r="E3350" s="39">
        <f t="shared" si="317"/>
        <v>0</v>
      </c>
      <c r="M3350" s="8" t="str">
        <f>VLOOKUP(MONTH($J3350),Lookup!$A$2:$B$13,2,0)&amp;" "&amp;YEAR($J3350)</f>
        <v>Jan 1900</v>
      </c>
      <c r="N3350" s="34" t="str">
        <f t="shared" si="312"/>
        <v>1/1/9999</v>
      </c>
      <c r="O3350" s="8" t="str">
        <f>IF(ISERROR(VLOOKUP($I3350,Lookup!$H$2:$I$11,2,0)),"",VLOOKUP($I3350,Lookup!$H$2:$I$11,2,0))</f>
        <v/>
      </c>
      <c r="P3350" s="8">
        <f>COUNTIF(J$4:J3350,J3350)</f>
        <v>0</v>
      </c>
      <c r="Q3350" s="8">
        <f>COUNTIF(K$4:K3350,K3350)</f>
        <v>1</v>
      </c>
    </row>
    <row r="3351" spans="1:17" x14ac:dyDescent="0.25">
      <c r="A3351" s="35">
        <f t="shared" si="313"/>
        <v>0</v>
      </c>
      <c r="B3351" s="8">
        <f t="shared" si="314"/>
        <v>0</v>
      </c>
      <c r="C3351" s="8">
        <f t="shared" si="315"/>
        <v>0</v>
      </c>
      <c r="D3351" s="38">
        <f t="shared" si="316"/>
        <v>1</v>
      </c>
      <c r="E3351" s="39">
        <f t="shared" si="317"/>
        <v>0</v>
      </c>
      <c r="M3351" s="8" t="str">
        <f>VLOOKUP(MONTH($J3351),Lookup!$A$2:$B$13,2,0)&amp;" "&amp;YEAR($J3351)</f>
        <v>Jan 1900</v>
      </c>
      <c r="N3351" s="34" t="str">
        <f t="shared" si="312"/>
        <v>1/1/9999</v>
      </c>
      <c r="O3351" s="8" t="str">
        <f>IF(ISERROR(VLOOKUP($I3351,Lookup!$H$2:$I$11,2,0)),"",VLOOKUP($I3351,Lookup!$H$2:$I$11,2,0))</f>
        <v/>
      </c>
      <c r="P3351" s="8">
        <f>COUNTIF(J$4:J3351,J3351)</f>
        <v>0</v>
      </c>
      <c r="Q3351" s="8">
        <f>COUNTIF(K$4:K3351,K3351)</f>
        <v>1</v>
      </c>
    </row>
    <row r="3352" spans="1:17" x14ac:dyDescent="0.25">
      <c r="A3352" s="35">
        <f t="shared" si="313"/>
        <v>0</v>
      </c>
      <c r="B3352" s="8">
        <f t="shared" si="314"/>
        <v>0</v>
      </c>
      <c r="C3352" s="8">
        <f t="shared" si="315"/>
        <v>0</v>
      </c>
      <c r="D3352" s="38">
        <f t="shared" si="316"/>
        <v>1</v>
      </c>
      <c r="E3352" s="39">
        <f t="shared" si="317"/>
        <v>0</v>
      </c>
      <c r="M3352" s="8" t="str">
        <f>VLOOKUP(MONTH($J3352),Lookup!$A$2:$B$13,2,0)&amp;" "&amp;YEAR($J3352)</f>
        <v>Jan 1900</v>
      </c>
      <c r="N3352" s="34" t="str">
        <f t="shared" si="312"/>
        <v>1/1/9999</v>
      </c>
      <c r="O3352" s="8" t="str">
        <f>IF(ISERROR(VLOOKUP($I3352,Lookup!$H$2:$I$11,2,0)),"",VLOOKUP($I3352,Lookup!$H$2:$I$11,2,0))</f>
        <v/>
      </c>
      <c r="P3352" s="8">
        <f>COUNTIF(J$4:J3352,J3352)</f>
        <v>0</v>
      </c>
      <c r="Q3352" s="8">
        <f>COUNTIF(K$4:K3352,K3352)</f>
        <v>1</v>
      </c>
    </row>
    <row r="3353" spans="1:17" x14ac:dyDescent="0.25">
      <c r="A3353" s="35">
        <f t="shared" si="313"/>
        <v>0</v>
      </c>
      <c r="B3353" s="8">
        <f t="shared" si="314"/>
        <v>0</v>
      </c>
      <c r="C3353" s="8">
        <f t="shared" si="315"/>
        <v>0</v>
      </c>
      <c r="D3353" s="38">
        <f t="shared" si="316"/>
        <v>1</v>
      </c>
      <c r="E3353" s="39">
        <f t="shared" si="317"/>
        <v>0</v>
      </c>
      <c r="M3353" s="8" t="str">
        <f>VLOOKUP(MONTH($J3353),Lookup!$A$2:$B$13,2,0)&amp;" "&amp;YEAR($J3353)</f>
        <v>Jan 1900</v>
      </c>
      <c r="N3353" s="34" t="str">
        <f t="shared" si="312"/>
        <v>1/1/9999</v>
      </c>
      <c r="O3353" s="8" t="str">
        <f>IF(ISERROR(VLOOKUP($I3353,Lookup!$H$2:$I$11,2,0)),"",VLOOKUP($I3353,Lookup!$H$2:$I$11,2,0))</f>
        <v/>
      </c>
      <c r="P3353" s="8">
        <f>COUNTIF(J$4:J3353,J3353)</f>
        <v>0</v>
      </c>
      <c r="Q3353" s="8">
        <f>COUNTIF(K$4:K3353,K3353)</f>
        <v>1</v>
      </c>
    </row>
    <row r="3354" spans="1:17" x14ac:dyDescent="0.25">
      <c r="A3354" s="35">
        <f t="shared" si="313"/>
        <v>0</v>
      </c>
      <c r="B3354" s="8">
        <f t="shared" si="314"/>
        <v>0</v>
      </c>
      <c r="C3354" s="8">
        <f t="shared" si="315"/>
        <v>0</v>
      </c>
      <c r="D3354" s="38">
        <f t="shared" si="316"/>
        <v>1</v>
      </c>
      <c r="E3354" s="39">
        <f t="shared" si="317"/>
        <v>0</v>
      </c>
      <c r="M3354" s="8" t="str">
        <f>VLOOKUP(MONTH($J3354),Lookup!$A$2:$B$13,2,0)&amp;" "&amp;YEAR($J3354)</f>
        <v>Jan 1900</v>
      </c>
      <c r="N3354" s="34" t="str">
        <f t="shared" si="312"/>
        <v>1/1/9999</v>
      </c>
      <c r="O3354" s="8" t="str">
        <f>IF(ISERROR(VLOOKUP($I3354,Lookup!$H$2:$I$11,2,0)),"",VLOOKUP($I3354,Lookup!$H$2:$I$11,2,0))</f>
        <v/>
      </c>
      <c r="P3354" s="8">
        <f>COUNTIF(J$4:J3354,J3354)</f>
        <v>0</v>
      </c>
      <c r="Q3354" s="8">
        <f>COUNTIF(K$4:K3354,K3354)</f>
        <v>1</v>
      </c>
    </row>
    <row r="3355" spans="1:17" x14ac:dyDescent="0.25">
      <c r="A3355" s="35">
        <f t="shared" si="313"/>
        <v>0</v>
      </c>
      <c r="B3355" s="8">
        <f t="shared" si="314"/>
        <v>0</v>
      </c>
      <c r="C3355" s="8">
        <f t="shared" si="315"/>
        <v>0</v>
      </c>
      <c r="D3355" s="38">
        <f t="shared" si="316"/>
        <v>1</v>
      </c>
      <c r="E3355" s="39">
        <f t="shared" si="317"/>
        <v>0</v>
      </c>
      <c r="M3355" s="8" t="str">
        <f>VLOOKUP(MONTH($J3355),Lookup!$A$2:$B$13,2,0)&amp;" "&amp;YEAR($J3355)</f>
        <v>Jan 1900</v>
      </c>
      <c r="N3355" s="34" t="str">
        <f t="shared" si="312"/>
        <v>1/1/9999</v>
      </c>
      <c r="O3355" s="8" t="str">
        <f>IF(ISERROR(VLOOKUP($I3355,Lookup!$H$2:$I$11,2,0)),"",VLOOKUP($I3355,Lookup!$H$2:$I$11,2,0))</f>
        <v/>
      </c>
      <c r="P3355" s="8">
        <f>COUNTIF(J$4:J3355,J3355)</f>
        <v>0</v>
      </c>
      <c r="Q3355" s="8">
        <f>COUNTIF(K$4:K3355,K3355)</f>
        <v>1</v>
      </c>
    </row>
    <row r="3356" spans="1:17" x14ac:dyDescent="0.25">
      <c r="A3356" s="35">
        <f t="shared" si="313"/>
        <v>0</v>
      </c>
      <c r="B3356" s="8">
        <f t="shared" si="314"/>
        <v>0</v>
      </c>
      <c r="C3356" s="8">
        <f t="shared" si="315"/>
        <v>0</v>
      </c>
      <c r="D3356" s="38">
        <f t="shared" si="316"/>
        <v>1</v>
      </c>
      <c r="E3356" s="39">
        <f t="shared" si="317"/>
        <v>0</v>
      </c>
      <c r="M3356" s="8" t="str">
        <f>VLOOKUP(MONTH($J3356),Lookup!$A$2:$B$13,2,0)&amp;" "&amp;YEAR($J3356)</f>
        <v>Jan 1900</v>
      </c>
      <c r="N3356" s="34" t="str">
        <f t="shared" si="312"/>
        <v>1/1/9999</v>
      </c>
      <c r="O3356" s="8" t="str">
        <f>IF(ISERROR(VLOOKUP($I3356,Lookup!$H$2:$I$11,2,0)),"",VLOOKUP($I3356,Lookup!$H$2:$I$11,2,0))</f>
        <v/>
      </c>
      <c r="P3356" s="8">
        <f>COUNTIF(J$4:J3356,J3356)</f>
        <v>0</v>
      </c>
      <c r="Q3356" s="8">
        <f>COUNTIF(K$4:K3356,K3356)</f>
        <v>1</v>
      </c>
    </row>
    <row r="3357" spans="1:17" x14ac:dyDescent="0.25">
      <c r="A3357" s="35">
        <f t="shared" si="313"/>
        <v>0</v>
      </c>
      <c r="B3357" s="8">
        <f t="shared" si="314"/>
        <v>0</v>
      </c>
      <c r="C3357" s="8">
        <f t="shared" si="315"/>
        <v>0</v>
      </c>
      <c r="D3357" s="38">
        <f t="shared" si="316"/>
        <v>1</v>
      </c>
      <c r="E3357" s="39">
        <f t="shared" si="317"/>
        <v>0</v>
      </c>
      <c r="M3357" s="8" t="str">
        <f>VLOOKUP(MONTH($J3357),Lookup!$A$2:$B$13,2,0)&amp;" "&amp;YEAR($J3357)</f>
        <v>Jan 1900</v>
      </c>
      <c r="N3357" s="34" t="str">
        <f t="shared" si="312"/>
        <v>1/1/9999</v>
      </c>
      <c r="O3357" s="8" t="str">
        <f>IF(ISERROR(VLOOKUP($I3357,Lookup!$H$2:$I$11,2,0)),"",VLOOKUP($I3357,Lookup!$H$2:$I$11,2,0))</f>
        <v/>
      </c>
      <c r="P3357" s="8">
        <f>COUNTIF(J$4:J3357,J3357)</f>
        <v>0</v>
      </c>
      <c r="Q3357" s="8">
        <f>COUNTIF(K$4:K3357,K3357)</f>
        <v>1</v>
      </c>
    </row>
    <row r="3358" spans="1:17" x14ac:dyDescent="0.25">
      <c r="A3358" s="35">
        <f t="shared" si="313"/>
        <v>0</v>
      </c>
      <c r="B3358" s="8">
        <f t="shared" si="314"/>
        <v>0</v>
      </c>
      <c r="C3358" s="8">
        <f t="shared" si="315"/>
        <v>0</v>
      </c>
      <c r="D3358" s="38">
        <f t="shared" si="316"/>
        <v>1</v>
      </c>
      <c r="E3358" s="39">
        <f t="shared" si="317"/>
        <v>0</v>
      </c>
      <c r="M3358" s="8" t="str">
        <f>VLOOKUP(MONTH($J3358),Lookup!$A$2:$B$13,2,0)&amp;" "&amp;YEAR($J3358)</f>
        <v>Jan 1900</v>
      </c>
      <c r="N3358" s="34" t="str">
        <f t="shared" si="312"/>
        <v>1/1/9999</v>
      </c>
      <c r="O3358" s="8" t="str">
        <f>IF(ISERROR(VLOOKUP($I3358,Lookup!$H$2:$I$11,2,0)),"",VLOOKUP($I3358,Lookup!$H$2:$I$11,2,0))</f>
        <v/>
      </c>
      <c r="P3358" s="8">
        <f>COUNTIF(J$4:J3358,J3358)</f>
        <v>0</v>
      </c>
      <c r="Q3358" s="8">
        <f>COUNTIF(K$4:K3358,K3358)</f>
        <v>1</v>
      </c>
    </row>
    <row r="3359" spans="1:17" x14ac:dyDescent="0.25">
      <c r="A3359" s="35">
        <f t="shared" si="313"/>
        <v>0</v>
      </c>
      <c r="B3359" s="8">
        <f t="shared" si="314"/>
        <v>0</v>
      </c>
      <c r="C3359" s="8">
        <f t="shared" si="315"/>
        <v>0</v>
      </c>
      <c r="D3359" s="38">
        <f t="shared" si="316"/>
        <v>1</v>
      </c>
      <c r="E3359" s="39">
        <f t="shared" si="317"/>
        <v>0</v>
      </c>
      <c r="M3359" s="8" t="str">
        <f>VLOOKUP(MONTH($J3359),Lookup!$A$2:$B$13,2,0)&amp;" "&amp;YEAR($J3359)</f>
        <v>Jan 1900</v>
      </c>
      <c r="N3359" s="34" t="str">
        <f t="shared" si="312"/>
        <v>1/1/9999</v>
      </c>
      <c r="O3359" s="8" t="str">
        <f>IF(ISERROR(VLOOKUP($I3359,Lookup!$H$2:$I$11,2,0)),"",VLOOKUP($I3359,Lookup!$H$2:$I$11,2,0))</f>
        <v/>
      </c>
      <c r="P3359" s="8">
        <f>COUNTIF(J$4:J3359,J3359)</f>
        <v>0</v>
      </c>
      <c r="Q3359" s="8">
        <f>COUNTIF(K$4:K3359,K3359)</f>
        <v>1</v>
      </c>
    </row>
    <row r="3360" spans="1:17" x14ac:dyDescent="0.25">
      <c r="A3360" s="35">
        <f t="shared" si="313"/>
        <v>0</v>
      </c>
      <c r="B3360" s="8">
        <f t="shared" si="314"/>
        <v>0</v>
      </c>
      <c r="C3360" s="8">
        <f t="shared" si="315"/>
        <v>0</v>
      </c>
      <c r="D3360" s="38">
        <f t="shared" si="316"/>
        <v>1</v>
      </c>
      <c r="E3360" s="39">
        <f t="shared" si="317"/>
        <v>0</v>
      </c>
      <c r="M3360" s="8" t="str">
        <f>VLOOKUP(MONTH($J3360),Lookup!$A$2:$B$13,2,0)&amp;" "&amp;YEAR($J3360)</f>
        <v>Jan 1900</v>
      </c>
      <c r="N3360" s="34" t="str">
        <f t="shared" si="312"/>
        <v>1/1/9999</v>
      </c>
      <c r="O3360" s="8" t="str">
        <f>IF(ISERROR(VLOOKUP($I3360,Lookup!$H$2:$I$11,2,0)),"",VLOOKUP($I3360,Lookup!$H$2:$I$11,2,0))</f>
        <v/>
      </c>
      <c r="P3360" s="8">
        <f>COUNTIF(J$4:J3360,J3360)</f>
        <v>0</v>
      </c>
      <c r="Q3360" s="8">
        <f>COUNTIF(K$4:K3360,K3360)</f>
        <v>1</v>
      </c>
    </row>
    <row r="3361" spans="1:17" x14ac:dyDescent="0.25">
      <c r="A3361" s="35">
        <f t="shared" si="313"/>
        <v>0</v>
      </c>
      <c r="B3361" s="8">
        <f t="shared" si="314"/>
        <v>0</v>
      </c>
      <c r="C3361" s="8">
        <f t="shared" si="315"/>
        <v>0</v>
      </c>
      <c r="D3361" s="38">
        <f t="shared" si="316"/>
        <v>1</v>
      </c>
      <c r="E3361" s="39">
        <f t="shared" si="317"/>
        <v>0</v>
      </c>
      <c r="M3361" s="8" t="str">
        <f>VLOOKUP(MONTH($J3361),Lookup!$A$2:$B$13,2,0)&amp;" "&amp;YEAR($J3361)</f>
        <v>Jan 1900</v>
      </c>
      <c r="N3361" s="34" t="str">
        <f t="shared" si="312"/>
        <v>1/1/9999</v>
      </c>
      <c r="O3361" s="8" t="str">
        <f>IF(ISERROR(VLOOKUP($I3361,Lookup!$H$2:$I$11,2,0)),"",VLOOKUP($I3361,Lookup!$H$2:$I$11,2,0))</f>
        <v/>
      </c>
      <c r="P3361" s="8">
        <f>COUNTIF(J$4:J3361,J3361)</f>
        <v>0</v>
      </c>
      <c r="Q3361" s="8">
        <f>COUNTIF(K$4:K3361,K3361)</f>
        <v>1</v>
      </c>
    </row>
    <row r="3362" spans="1:17" x14ac:dyDescent="0.25">
      <c r="A3362" s="35">
        <f t="shared" si="313"/>
        <v>0</v>
      </c>
      <c r="B3362" s="8">
        <f t="shared" si="314"/>
        <v>0</v>
      </c>
      <c r="C3362" s="8">
        <f t="shared" si="315"/>
        <v>0</v>
      </c>
      <c r="D3362" s="38">
        <f t="shared" si="316"/>
        <v>1</v>
      </c>
      <c r="E3362" s="39">
        <f t="shared" si="317"/>
        <v>0</v>
      </c>
      <c r="M3362" s="8" t="str">
        <f>VLOOKUP(MONTH($J3362),Lookup!$A$2:$B$13,2,0)&amp;" "&amp;YEAR($J3362)</f>
        <v>Jan 1900</v>
      </c>
      <c r="N3362" s="34" t="str">
        <f t="shared" si="312"/>
        <v>1/1/9999</v>
      </c>
      <c r="O3362" s="8" t="str">
        <f>IF(ISERROR(VLOOKUP($I3362,Lookup!$H$2:$I$11,2,0)),"",VLOOKUP($I3362,Lookup!$H$2:$I$11,2,0))</f>
        <v/>
      </c>
      <c r="P3362" s="8">
        <f>COUNTIF(J$4:J3362,J3362)</f>
        <v>0</v>
      </c>
      <c r="Q3362" s="8">
        <f>COUNTIF(K$4:K3362,K3362)</f>
        <v>1</v>
      </c>
    </row>
    <row r="3363" spans="1:17" x14ac:dyDescent="0.25">
      <c r="A3363" s="35">
        <f t="shared" si="313"/>
        <v>0</v>
      </c>
      <c r="B3363" s="8">
        <f t="shared" si="314"/>
        <v>0</v>
      </c>
      <c r="C3363" s="8">
        <f t="shared" si="315"/>
        <v>0</v>
      </c>
      <c r="D3363" s="38">
        <f t="shared" si="316"/>
        <v>1</v>
      </c>
      <c r="E3363" s="39">
        <f t="shared" si="317"/>
        <v>0</v>
      </c>
      <c r="M3363" s="8" t="str">
        <f>VLOOKUP(MONTH($J3363),Lookup!$A$2:$B$13,2,0)&amp;" "&amp;YEAR($J3363)</f>
        <v>Jan 1900</v>
      </c>
      <c r="N3363" s="34" t="str">
        <f t="shared" si="312"/>
        <v>1/1/9999</v>
      </c>
      <c r="O3363" s="8" t="str">
        <f>IF(ISERROR(VLOOKUP($I3363,Lookup!$H$2:$I$11,2,0)),"",VLOOKUP($I3363,Lookup!$H$2:$I$11,2,0))</f>
        <v/>
      </c>
      <c r="P3363" s="8">
        <f>COUNTIF(J$4:J3363,J3363)</f>
        <v>0</v>
      </c>
      <c r="Q3363" s="8">
        <f>COUNTIF(K$4:K3363,K3363)</f>
        <v>1</v>
      </c>
    </row>
    <row r="3364" spans="1:17" x14ac:dyDescent="0.25">
      <c r="A3364" s="35">
        <f t="shared" si="313"/>
        <v>0</v>
      </c>
      <c r="B3364" s="8">
        <f t="shared" si="314"/>
        <v>0</v>
      </c>
      <c r="C3364" s="8">
        <f t="shared" si="315"/>
        <v>0</v>
      </c>
      <c r="D3364" s="38">
        <f t="shared" si="316"/>
        <v>1</v>
      </c>
      <c r="E3364" s="39">
        <f t="shared" si="317"/>
        <v>0</v>
      </c>
      <c r="M3364" s="8" t="str">
        <f>VLOOKUP(MONTH($J3364),Lookup!$A$2:$B$13,2,0)&amp;" "&amp;YEAR($J3364)</f>
        <v>Jan 1900</v>
      </c>
      <c r="N3364" s="34" t="str">
        <f t="shared" si="312"/>
        <v>1/1/9999</v>
      </c>
      <c r="O3364" s="8" t="str">
        <f>IF(ISERROR(VLOOKUP($I3364,Lookup!$H$2:$I$11,2,0)),"",VLOOKUP($I3364,Lookup!$H$2:$I$11,2,0))</f>
        <v/>
      </c>
      <c r="P3364" s="8">
        <f>COUNTIF(J$4:J3364,J3364)</f>
        <v>0</v>
      </c>
      <c r="Q3364" s="8">
        <f>COUNTIF(K$4:K3364,K3364)</f>
        <v>1</v>
      </c>
    </row>
    <row r="3365" spans="1:17" x14ac:dyDescent="0.25">
      <c r="A3365" s="35">
        <f t="shared" si="313"/>
        <v>0</v>
      </c>
      <c r="B3365" s="8">
        <f t="shared" si="314"/>
        <v>0</v>
      </c>
      <c r="C3365" s="8">
        <f t="shared" si="315"/>
        <v>0</v>
      </c>
      <c r="D3365" s="38">
        <f t="shared" si="316"/>
        <v>1</v>
      </c>
      <c r="E3365" s="39">
        <f t="shared" si="317"/>
        <v>0</v>
      </c>
      <c r="M3365" s="8" t="str">
        <f>VLOOKUP(MONTH($J3365),Lookup!$A$2:$B$13,2,0)&amp;" "&amp;YEAR($J3365)</f>
        <v>Jan 1900</v>
      </c>
      <c r="N3365" s="34" t="str">
        <f t="shared" si="312"/>
        <v>1/1/9999</v>
      </c>
      <c r="O3365" s="8" t="str">
        <f>IF(ISERROR(VLOOKUP($I3365,Lookup!$H$2:$I$11,2,0)),"",VLOOKUP($I3365,Lookup!$H$2:$I$11,2,0))</f>
        <v/>
      </c>
      <c r="P3365" s="8">
        <f>COUNTIF(J$4:J3365,J3365)</f>
        <v>0</v>
      </c>
      <c r="Q3365" s="8">
        <f>COUNTIF(K$4:K3365,K3365)</f>
        <v>1</v>
      </c>
    </row>
    <row r="3366" spans="1:17" x14ac:dyDescent="0.25">
      <c r="A3366" s="35">
        <f t="shared" si="313"/>
        <v>0</v>
      </c>
      <c r="B3366" s="8">
        <f t="shared" si="314"/>
        <v>0</v>
      </c>
      <c r="C3366" s="8">
        <f t="shared" si="315"/>
        <v>0</v>
      </c>
      <c r="D3366" s="38">
        <f t="shared" si="316"/>
        <v>1</v>
      </c>
      <c r="E3366" s="39">
        <f t="shared" si="317"/>
        <v>0</v>
      </c>
      <c r="M3366" s="8" t="str">
        <f>VLOOKUP(MONTH($J3366),Lookup!$A$2:$B$13,2,0)&amp;" "&amp;YEAR($J3366)</f>
        <v>Jan 1900</v>
      </c>
      <c r="N3366" s="34" t="str">
        <f t="shared" si="312"/>
        <v>1/1/9999</v>
      </c>
      <c r="O3366" s="8" t="str">
        <f>IF(ISERROR(VLOOKUP($I3366,Lookup!$H$2:$I$11,2,0)),"",VLOOKUP($I3366,Lookup!$H$2:$I$11,2,0))</f>
        <v/>
      </c>
      <c r="P3366" s="8">
        <f>COUNTIF(J$4:J3366,J3366)</f>
        <v>0</v>
      </c>
      <c r="Q3366" s="8">
        <f>COUNTIF(K$4:K3366,K3366)</f>
        <v>1</v>
      </c>
    </row>
    <row r="3367" spans="1:17" x14ac:dyDescent="0.25">
      <c r="A3367" s="35">
        <f t="shared" si="313"/>
        <v>0</v>
      </c>
      <c r="B3367" s="8">
        <f t="shared" si="314"/>
        <v>0</v>
      </c>
      <c r="C3367" s="8">
        <f t="shared" si="315"/>
        <v>0</v>
      </c>
      <c r="D3367" s="38">
        <f t="shared" si="316"/>
        <v>1</v>
      </c>
      <c r="E3367" s="39">
        <f t="shared" si="317"/>
        <v>0</v>
      </c>
      <c r="M3367" s="8" t="str">
        <f>VLOOKUP(MONTH($J3367),Lookup!$A$2:$B$13,2,0)&amp;" "&amp;YEAR($J3367)</f>
        <v>Jan 1900</v>
      </c>
      <c r="N3367" s="34" t="str">
        <f t="shared" si="312"/>
        <v>1/1/9999</v>
      </c>
      <c r="O3367" s="8" t="str">
        <f>IF(ISERROR(VLOOKUP($I3367,Lookup!$H$2:$I$11,2,0)),"",VLOOKUP($I3367,Lookup!$H$2:$I$11,2,0))</f>
        <v/>
      </c>
      <c r="P3367" s="8">
        <f>COUNTIF(J$4:J3367,J3367)</f>
        <v>0</v>
      </c>
      <c r="Q3367" s="8">
        <f>COUNTIF(K$4:K3367,K3367)</f>
        <v>1</v>
      </c>
    </row>
    <row r="3368" spans="1:17" x14ac:dyDescent="0.25">
      <c r="A3368" s="35">
        <f t="shared" si="313"/>
        <v>0</v>
      </c>
      <c r="B3368" s="8">
        <f t="shared" si="314"/>
        <v>0</v>
      </c>
      <c r="C3368" s="8">
        <f t="shared" si="315"/>
        <v>0</v>
      </c>
      <c r="D3368" s="38">
        <f t="shared" si="316"/>
        <v>1</v>
      </c>
      <c r="E3368" s="39">
        <f t="shared" si="317"/>
        <v>0</v>
      </c>
      <c r="M3368" s="8" t="str">
        <f>VLOOKUP(MONTH($J3368),Lookup!$A$2:$B$13,2,0)&amp;" "&amp;YEAR($J3368)</f>
        <v>Jan 1900</v>
      </c>
      <c r="N3368" s="34" t="str">
        <f t="shared" si="312"/>
        <v>1/1/9999</v>
      </c>
      <c r="O3368" s="8" t="str">
        <f>IF(ISERROR(VLOOKUP($I3368,Lookup!$H$2:$I$11,2,0)),"",VLOOKUP($I3368,Lookup!$H$2:$I$11,2,0))</f>
        <v/>
      </c>
      <c r="P3368" s="8">
        <f>COUNTIF(J$4:J3368,J3368)</f>
        <v>0</v>
      </c>
      <c r="Q3368" s="8">
        <f>COUNTIF(K$4:K3368,K3368)</f>
        <v>1</v>
      </c>
    </row>
    <row r="3369" spans="1:17" x14ac:dyDescent="0.25">
      <c r="A3369" s="35">
        <f t="shared" si="313"/>
        <v>0</v>
      </c>
      <c r="B3369" s="8">
        <f t="shared" si="314"/>
        <v>0</v>
      </c>
      <c r="C3369" s="8">
        <f t="shared" si="315"/>
        <v>0</v>
      </c>
      <c r="D3369" s="38">
        <f t="shared" si="316"/>
        <v>1</v>
      </c>
      <c r="E3369" s="39">
        <f t="shared" si="317"/>
        <v>0</v>
      </c>
      <c r="M3369" s="8" t="str">
        <f>VLOOKUP(MONTH($J3369),Lookup!$A$2:$B$13,2,0)&amp;" "&amp;YEAR($J3369)</f>
        <v>Jan 1900</v>
      </c>
      <c r="N3369" s="34" t="str">
        <f t="shared" si="312"/>
        <v>1/1/9999</v>
      </c>
      <c r="O3369" s="8" t="str">
        <f>IF(ISERROR(VLOOKUP($I3369,Lookup!$H$2:$I$11,2,0)),"",VLOOKUP($I3369,Lookup!$H$2:$I$11,2,0))</f>
        <v/>
      </c>
      <c r="P3369" s="8">
        <f>COUNTIF(J$4:J3369,J3369)</f>
        <v>0</v>
      </c>
      <c r="Q3369" s="8">
        <f>COUNTIF(K$4:K3369,K3369)</f>
        <v>1</v>
      </c>
    </row>
    <row r="3370" spans="1:17" x14ac:dyDescent="0.25">
      <c r="A3370" s="35">
        <f t="shared" si="313"/>
        <v>0</v>
      </c>
      <c r="B3370" s="8">
        <f t="shared" si="314"/>
        <v>0</v>
      </c>
      <c r="C3370" s="8">
        <f t="shared" si="315"/>
        <v>0</v>
      </c>
      <c r="D3370" s="38">
        <f t="shared" si="316"/>
        <v>1</v>
      </c>
      <c r="E3370" s="39">
        <f t="shared" si="317"/>
        <v>0</v>
      </c>
      <c r="M3370" s="8" t="str">
        <f>VLOOKUP(MONTH($J3370),Lookup!$A$2:$B$13,2,0)&amp;" "&amp;YEAR($J3370)</f>
        <v>Jan 1900</v>
      </c>
      <c r="N3370" s="34" t="str">
        <f t="shared" si="312"/>
        <v>1/1/9999</v>
      </c>
      <c r="O3370" s="8" t="str">
        <f>IF(ISERROR(VLOOKUP($I3370,Lookup!$H$2:$I$11,2,0)),"",VLOOKUP($I3370,Lookup!$H$2:$I$11,2,0))</f>
        <v/>
      </c>
      <c r="P3370" s="8">
        <f>COUNTIF(J$4:J3370,J3370)</f>
        <v>0</v>
      </c>
      <c r="Q3370" s="8">
        <f>COUNTIF(K$4:K3370,K3370)</f>
        <v>1</v>
      </c>
    </row>
    <row r="3371" spans="1:17" x14ac:dyDescent="0.25">
      <c r="A3371" s="35">
        <f t="shared" si="313"/>
        <v>0</v>
      </c>
      <c r="B3371" s="8">
        <f t="shared" si="314"/>
        <v>0</v>
      </c>
      <c r="C3371" s="8">
        <f t="shared" si="315"/>
        <v>0</v>
      </c>
      <c r="D3371" s="38">
        <f t="shared" si="316"/>
        <v>1</v>
      </c>
      <c r="E3371" s="39">
        <f t="shared" si="317"/>
        <v>0</v>
      </c>
      <c r="M3371" s="8" t="str">
        <f>VLOOKUP(MONTH($J3371),Lookup!$A$2:$B$13,2,0)&amp;" "&amp;YEAR($J3371)</f>
        <v>Jan 1900</v>
      </c>
      <c r="N3371" s="34" t="str">
        <f t="shared" si="312"/>
        <v>1/1/9999</v>
      </c>
      <c r="O3371" s="8" t="str">
        <f>IF(ISERROR(VLOOKUP($I3371,Lookup!$H$2:$I$11,2,0)),"",VLOOKUP($I3371,Lookup!$H$2:$I$11,2,0))</f>
        <v/>
      </c>
      <c r="P3371" s="8">
        <f>COUNTIF(J$4:J3371,J3371)</f>
        <v>0</v>
      </c>
      <c r="Q3371" s="8">
        <f>COUNTIF(K$4:K3371,K3371)</f>
        <v>1</v>
      </c>
    </row>
    <row r="3372" spans="1:17" x14ac:dyDescent="0.25">
      <c r="A3372" s="35">
        <f t="shared" si="313"/>
        <v>0</v>
      </c>
      <c r="B3372" s="8">
        <f t="shared" si="314"/>
        <v>0</v>
      </c>
      <c r="C3372" s="8">
        <f t="shared" si="315"/>
        <v>0</v>
      </c>
      <c r="D3372" s="38">
        <f t="shared" si="316"/>
        <v>1</v>
      </c>
      <c r="E3372" s="39">
        <f t="shared" si="317"/>
        <v>0</v>
      </c>
      <c r="M3372" s="8" t="str">
        <f>VLOOKUP(MONTH($J3372),Lookup!$A$2:$B$13,2,0)&amp;" "&amp;YEAR($J3372)</f>
        <v>Jan 1900</v>
      </c>
      <c r="N3372" s="34" t="str">
        <f t="shared" si="312"/>
        <v>1/1/9999</v>
      </c>
      <c r="O3372" s="8" t="str">
        <f>IF(ISERROR(VLOOKUP($I3372,Lookup!$H$2:$I$11,2,0)),"",VLOOKUP($I3372,Lookup!$H$2:$I$11,2,0))</f>
        <v/>
      </c>
      <c r="P3372" s="8">
        <f>COUNTIF(J$4:J3372,J3372)</f>
        <v>0</v>
      </c>
      <c r="Q3372" s="8">
        <f>COUNTIF(K$4:K3372,K3372)</f>
        <v>1</v>
      </c>
    </row>
    <row r="3373" spans="1:17" x14ac:dyDescent="0.25">
      <c r="A3373" s="35">
        <f t="shared" si="313"/>
        <v>0</v>
      </c>
      <c r="B3373" s="8">
        <f t="shared" si="314"/>
        <v>0</v>
      </c>
      <c r="C3373" s="8">
        <f t="shared" si="315"/>
        <v>0</v>
      </c>
      <c r="D3373" s="38">
        <f t="shared" si="316"/>
        <v>1</v>
      </c>
      <c r="E3373" s="39">
        <f t="shared" si="317"/>
        <v>0</v>
      </c>
      <c r="M3373" s="8" t="str">
        <f>VLOOKUP(MONTH($J3373),Lookup!$A$2:$B$13,2,0)&amp;" "&amp;YEAR($J3373)</f>
        <v>Jan 1900</v>
      </c>
      <c r="N3373" s="34" t="str">
        <f t="shared" si="312"/>
        <v>1/1/9999</v>
      </c>
      <c r="O3373" s="8" t="str">
        <f>IF(ISERROR(VLOOKUP($I3373,Lookup!$H$2:$I$11,2,0)),"",VLOOKUP($I3373,Lookup!$H$2:$I$11,2,0))</f>
        <v/>
      </c>
      <c r="P3373" s="8">
        <f>COUNTIF(J$4:J3373,J3373)</f>
        <v>0</v>
      </c>
      <c r="Q3373" s="8">
        <f>COUNTIF(K$4:K3373,K3373)</f>
        <v>1</v>
      </c>
    </row>
    <row r="3374" spans="1:17" x14ac:dyDescent="0.25">
      <c r="A3374" s="35">
        <f t="shared" si="313"/>
        <v>0</v>
      </c>
      <c r="B3374" s="8">
        <f t="shared" si="314"/>
        <v>0</v>
      </c>
      <c r="C3374" s="8">
        <f t="shared" si="315"/>
        <v>0</v>
      </c>
      <c r="D3374" s="38">
        <f t="shared" si="316"/>
        <v>1</v>
      </c>
      <c r="E3374" s="39">
        <f t="shared" si="317"/>
        <v>0</v>
      </c>
      <c r="M3374" s="8" t="str">
        <f>VLOOKUP(MONTH($J3374),Lookup!$A$2:$B$13,2,0)&amp;" "&amp;YEAR($J3374)</f>
        <v>Jan 1900</v>
      </c>
      <c r="N3374" s="34" t="str">
        <f t="shared" si="312"/>
        <v>1/1/9999</v>
      </c>
      <c r="O3374" s="8" t="str">
        <f>IF(ISERROR(VLOOKUP($I3374,Lookup!$H$2:$I$11,2,0)),"",VLOOKUP($I3374,Lookup!$H$2:$I$11,2,0))</f>
        <v/>
      </c>
      <c r="P3374" s="8">
        <f>COUNTIF(J$4:J3374,J3374)</f>
        <v>0</v>
      </c>
      <c r="Q3374" s="8">
        <f>COUNTIF(K$4:K3374,K3374)</f>
        <v>1</v>
      </c>
    </row>
    <row r="3375" spans="1:17" x14ac:dyDescent="0.25">
      <c r="A3375" s="35">
        <f t="shared" si="313"/>
        <v>0</v>
      </c>
      <c r="B3375" s="8">
        <f t="shared" si="314"/>
        <v>0</v>
      </c>
      <c r="C3375" s="8">
        <f t="shared" si="315"/>
        <v>0</v>
      </c>
      <c r="D3375" s="38">
        <f t="shared" si="316"/>
        <v>1</v>
      </c>
      <c r="E3375" s="39">
        <f t="shared" si="317"/>
        <v>0</v>
      </c>
      <c r="M3375" s="8" t="str">
        <f>VLOOKUP(MONTH($J3375),Lookup!$A$2:$B$13,2,0)&amp;" "&amp;YEAR($J3375)</f>
        <v>Jan 1900</v>
      </c>
      <c r="N3375" s="34" t="str">
        <f t="shared" si="312"/>
        <v>1/1/9999</v>
      </c>
      <c r="O3375" s="8" t="str">
        <f>IF(ISERROR(VLOOKUP($I3375,Lookup!$H$2:$I$11,2,0)),"",VLOOKUP($I3375,Lookup!$H$2:$I$11,2,0))</f>
        <v/>
      </c>
      <c r="P3375" s="8">
        <f>COUNTIF(J$4:J3375,J3375)</f>
        <v>0</v>
      </c>
      <c r="Q3375" s="8">
        <f>COUNTIF(K$4:K3375,K3375)</f>
        <v>1</v>
      </c>
    </row>
    <row r="3376" spans="1:17" x14ac:dyDescent="0.25">
      <c r="A3376" s="35">
        <f t="shared" si="313"/>
        <v>0</v>
      </c>
      <c r="B3376" s="8">
        <f t="shared" si="314"/>
        <v>0</v>
      </c>
      <c r="C3376" s="8">
        <f t="shared" si="315"/>
        <v>0</v>
      </c>
      <c r="D3376" s="38">
        <f t="shared" si="316"/>
        <v>1</v>
      </c>
      <c r="E3376" s="39">
        <f t="shared" si="317"/>
        <v>0</v>
      </c>
      <c r="M3376" s="8" t="str">
        <f>VLOOKUP(MONTH($J3376),Lookup!$A$2:$B$13,2,0)&amp;" "&amp;YEAR($J3376)</f>
        <v>Jan 1900</v>
      </c>
      <c r="N3376" s="34" t="str">
        <f t="shared" si="312"/>
        <v>1/1/9999</v>
      </c>
      <c r="O3376" s="8" t="str">
        <f>IF(ISERROR(VLOOKUP($I3376,Lookup!$H$2:$I$11,2,0)),"",VLOOKUP($I3376,Lookup!$H$2:$I$11,2,0))</f>
        <v/>
      </c>
      <c r="P3376" s="8">
        <f>COUNTIF(J$4:J3376,J3376)</f>
        <v>0</v>
      </c>
      <c r="Q3376" s="8">
        <f>COUNTIF(K$4:K3376,K3376)</f>
        <v>1</v>
      </c>
    </row>
    <row r="3377" spans="1:17" x14ac:dyDescent="0.25">
      <c r="A3377" s="35">
        <f t="shared" si="313"/>
        <v>0</v>
      </c>
      <c r="B3377" s="8">
        <f t="shared" si="314"/>
        <v>0</v>
      </c>
      <c r="C3377" s="8">
        <f t="shared" si="315"/>
        <v>0</v>
      </c>
      <c r="D3377" s="38">
        <f t="shared" si="316"/>
        <v>1</v>
      </c>
      <c r="E3377" s="39">
        <f t="shared" si="317"/>
        <v>0</v>
      </c>
      <c r="M3377" s="8" t="str">
        <f>VLOOKUP(MONTH($J3377),Lookup!$A$2:$B$13,2,0)&amp;" "&amp;YEAR($J3377)</f>
        <v>Jan 1900</v>
      </c>
      <c r="N3377" s="34" t="str">
        <f t="shared" si="312"/>
        <v>1/1/9999</v>
      </c>
      <c r="O3377" s="8" t="str">
        <f>IF(ISERROR(VLOOKUP($I3377,Lookup!$H$2:$I$11,2,0)),"",VLOOKUP($I3377,Lookup!$H$2:$I$11,2,0))</f>
        <v/>
      </c>
      <c r="P3377" s="8">
        <f>COUNTIF(J$4:J3377,J3377)</f>
        <v>0</v>
      </c>
      <c r="Q3377" s="8">
        <f>COUNTIF(K$4:K3377,K3377)</f>
        <v>1</v>
      </c>
    </row>
    <row r="3378" spans="1:17" x14ac:dyDescent="0.25">
      <c r="A3378" s="35">
        <f t="shared" si="313"/>
        <v>0</v>
      </c>
      <c r="B3378" s="8">
        <f t="shared" si="314"/>
        <v>0</v>
      </c>
      <c r="C3378" s="8">
        <f t="shared" si="315"/>
        <v>0</v>
      </c>
      <c r="D3378" s="38">
        <f t="shared" si="316"/>
        <v>1</v>
      </c>
      <c r="E3378" s="39">
        <f t="shared" si="317"/>
        <v>0</v>
      </c>
      <c r="M3378" s="8" t="str">
        <f>VLOOKUP(MONTH($J3378),Lookup!$A$2:$B$13,2,0)&amp;" "&amp;YEAR($J3378)</f>
        <v>Jan 1900</v>
      </c>
      <c r="N3378" s="34" t="str">
        <f t="shared" si="312"/>
        <v>1/1/9999</v>
      </c>
      <c r="O3378" s="8" t="str">
        <f>IF(ISERROR(VLOOKUP($I3378,Lookup!$H$2:$I$11,2,0)),"",VLOOKUP($I3378,Lookup!$H$2:$I$11,2,0))</f>
        <v/>
      </c>
      <c r="P3378" s="8">
        <f>COUNTIF(J$4:J3378,J3378)</f>
        <v>0</v>
      </c>
      <c r="Q3378" s="8">
        <f>COUNTIF(K$4:K3378,K3378)</f>
        <v>1</v>
      </c>
    </row>
    <row r="3379" spans="1:17" x14ac:dyDescent="0.25">
      <c r="A3379" s="35">
        <f t="shared" si="313"/>
        <v>0</v>
      </c>
      <c r="B3379" s="8">
        <f t="shared" si="314"/>
        <v>0</v>
      </c>
      <c r="C3379" s="8">
        <f t="shared" si="315"/>
        <v>0</v>
      </c>
      <c r="D3379" s="38">
        <f t="shared" si="316"/>
        <v>1</v>
      </c>
      <c r="E3379" s="39">
        <f t="shared" si="317"/>
        <v>0</v>
      </c>
      <c r="M3379" s="8" t="str">
        <f>VLOOKUP(MONTH($J3379),Lookup!$A$2:$B$13,2,0)&amp;" "&amp;YEAR($J3379)</f>
        <v>Jan 1900</v>
      </c>
      <c r="N3379" s="34" t="str">
        <f t="shared" si="312"/>
        <v>1/1/9999</v>
      </c>
      <c r="O3379" s="8" t="str">
        <f>IF(ISERROR(VLOOKUP($I3379,Lookup!$H$2:$I$11,2,0)),"",VLOOKUP($I3379,Lookup!$H$2:$I$11,2,0))</f>
        <v/>
      </c>
      <c r="P3379" s="8">
        <f>COUNTIF(J$4:J3379,J3379)</f>
        <v>0</v>
      </c>
      <c r="Q3379" s="8">
        <f>COUNTIF(K$4:K3379,K3379)</f>
        <v>1</v>
      </c>
    </row>
    <row r="3380" spans="1:17" x14ac:dyDescent="0.25">
      <c r="A3380" s="35">
        <f t="shared" si="313"/>
        <v>0</v>
      </c>
      <c r="B3380" s="8">
        <f t="shared" si="314"/>
        <v>0</v>
      </c>
      <c r="C3380" s="8">
        <f t="shared" si="315"/>
        <v>0</v>
      </c>
      <c r="D3380" s="38">
        <f t="shared" si="316"/>
        <v>1</v>
      </c>
      <c r="E3380" s="39">
        <f t="shared" si="317"/>
        <v>0</v>
      </c>
      <c r="M3380" s="8" t="str">
        <f>VLOOKUP(MONTH($J3380),Lookup!$A$2:$B$13,2,0)&amp;" "&amp;YEAR($J3380)</f>
        <v>Jan 1900</v>
      </c>
      <c r="N3380" s="34" t="str">
        <f t="shared" si="312"/>
        <v>1/1/9999</v>
      </c>
      <c r="O3380" s="8" t="str">
        <f>IF(ISERROR(VLOOKUP($I3380,Lookup!$H$2:$I$11,2,0)),"",VLOOKUP($I3380,Lookup!$H$2:$I$11,2,0))</f>
        <v/>
      </c>
      <c r="P3380" s="8">
        <f>COUNTIF(J$4:J3380,J3380)</f>
        <v>0</v>
      </c>
      <c r="Q3380" s="8">
        <f>COUNTIF(K$4:K3380,K3380)</f>
        <v>1</v>
      </c>
    </row>
    <row r="3381" spans="1:17" x14ac:dyDescent="0.25">
      <c r="A3381" s="35">
        <f t="shared" si="313"/>
        <v>0</v>
      </c>
      <c r="B3381" s="8">
        <f t="shared" si="314"/>
        <v>0</v>
      </c>
      <c r="C3381" s="8">
        <f t="shared" si="315"/>
        <v>0</v>
      </c>
      <c r="D3381" s="38">
        <f t="shared" si="316"/>
        <v>1</v>
      </c>
      <c r="E3381" s="39">
        <f t="shared" si="317"/>
        <v>0</v>
      </c>
      <c r="M3381" s="8" t="str">
        <f>VLOOKUP(MONTH($J3381),Lookup!$A$2:$B$13,2,0)&amp;" "&amp;YEAR($J3381)</f>
        <v>Jan 1900</v>
      </c>
      <c r="N3381" s="34" t="str">
        <f t="shared" si="312"/>
        <v>1/1/9999</v>
      </c>
      <c r="O3381" s="8" t="str">
        <f>IF(ISERROR(VLOOKUP($I3381,Lookup!$H$2:$I$11,2,0)),"",VLOOKUP($I3381,Lookup!$H$2:$I$11,2,0))</f>
        <v/>
      </c>
      <c r="P3381" s="8">
        <f>COUNTIF(J$4:J3381,J3381)</f>
        <v>0</v>
      </c>
      <c r="Q3381" s="8">
        <f>COUNTIF(K$4:K3381,K3381)</f>
        <v>1</v>
      </c>
    </row>
    <row r="3382" spans="1:17" x14ac:dyDescent="0.25">
      <c r="A3382" s="35">
        <f t="shared" si="313"/>
        <v>0</v>
      </c>
      <c r="B3382" s="8">
        <f t="shared" si="314"/>
        <v>0</v>
      </c>
      <c r="C3382" s="8">
        <f t="shared" si="315"/>
        <v>0</v>
      </c>
      <c r="D3382" s="38">
        <f t="shared" si="316"/>
        <v>1</v>
      </c>
      <c r="E3382" s="39">
        <f t="shared" si="317"/>
        <v>0</v>
      </c>
      <c r="M3382" s="8" t="str">
        <f>VLOOKUP(MONTH($J3382),Lookup!$A$2:$B$13,2,0)&amp;" "&amp;YEAR($J3382)</f>
        <v>Jan 1900</v>
      </c>
      <c r="N3382" s="34" t="str">
        <f t="shared" si="312"/>
        <v>1/1/9999</v>
      </c>
      <c r="O3382" s="8" t="str">
        <f>IF(ISERROR(VLOOKUP($I3382,Lookup!$H$2:$I$11,2,0)),"",VLOOKUP($I3382,Lookup!$H$2:$I$11,2,0))</f>
        <v/>
      </c>
      <c r="P3382" s="8">
        <f>COUNTIF(J$4:J3382,J3382)</f>
        <v>0</v>
      </c>
      <c r="Q3382" s="8">
        <f>COUNTIF(K$4:K3382,K3382)</f>
        <v>1</v>
      </c>
    </row>
    <row r="3383" spans="1:17" x14ac:dyDescent="0.25">
      <c r="A3383" s="35">
        <f t="shared" si="313"/>
        <v>0</v>
      </c>
      <c r="B3383" s="8">
        <f t="shared" si="314"/>
        <v>0</v>
      </c>
      <c r="C3383" s="8">
        <f t="shared" si="315"/>
        <v>0</v>
      </c>
      <c r="D3383" s="38">
        <f t="shared" si="316"/>
        <v>1</v>
      </c>
      <c r="E3383" s="39">
        <f t="shared" si="317"/>
        <v>0</v>
      </c>
      <c r="M3383" s="8" t="str">
        <f>VLOOKUP(MONTH($J3383),Lookup!$A$2:$B$13,2,0)&amp;" "&amp;YEAR($J3383)</f>
        <v>Jan 1900</v>
      </c>
      <c r="N3383" s="34" t="str">
        <f t="shared" si="312"/>
        <v>1/1/9999</v>
      </c>
      <c r="O3383" s="8" t="str">
        <f>IF(ISERROR(VLOOKUP($I3383,Lookup!$H$2:$I$11,2,0)),"",VLOOKUP($I3383,Lookup!$H$2:$I$11,2,0))</f>
        <v/>
      </c>
      <c r="P3383" s="8">
        <f>COUNTIF(J$4:J3383,J3383)</f>
        <v>0</v>
      </c>
      <c r="Q3383" s="8">
        <f>COUNTIF(K$4:K3383,K3383)</f>
        <v>1</v>
      </c>
    </row>
    <row r="3384" spans="1:17" x14ac:dyDescent="0.25">
      <c r="A3384" s="35">
        <f t="shared" si="313"/>
        <v>0</v>
      </c>
      <c r="B3384" s="8">
        <f t="shared" si="314"/>
        <v>0</v>
      </c>
      <c r="C3384" s="8">
        <f t="shared" si="315"/>
        <v>0</v>
      </c>
      <c r="D3384" s="38">
        <f t="shared" si="316"/>
        <v>1</v>
      </c>
      <c r="E3384" s="39">
        <f t="shared" si="317"/>
        <v>0</v>
      </c>
      <c r="M3384" s="8" t="str">
        <f>VLOOKUP(MONTH($J3384),Lookup!$A$2:$B$13,2,0)&amp;" "&amp;YEAR($J3384)</f>
        <v>Jan 1900</v>
      </c>
      <c r="N3384" s="34" t="str">
        <f t="shared" si="312"/>
        <v>1/1/9999</v>
      </c>
      <c r="O3384" s="8" t="str">
        <f>IF(ISERROR(VLOOKUP($I3384,Lookup!$H$2:$I$11,2,0)),"",VLOOKUP($I3384,Lookup!$H$2:$I$11,2,0))</f>
        <v/>
      </c>
      <c r="P3384" s="8">
        <f>COUNTIF(J$4:J3384,J3384)</f>
        <v>0</v>
      </c>
      <c r="Q3384" s="8">
        <f>COUNTIF(K$4:K3384,K3384)</f>
        <v>1</v>
      </c>
    </row>
    <row r="3385" spans="1:17" x14ac:dyDescent="0.25">
      <c r="A3385" s="35">
        <f t="shared" si="313"/>
        <v>0</v>
      </c>
      <c r="B3385" s="8">
        <f t="shared" si="314"/>
        <v>0</v>
      </c>
      <c r="C3385" s="8">
        <f t="shared" si="315"/>
        <v>0</v>
      </c>
      <c r="D3385" s="38">
        <f t="shared" si="316"/>
        <v>1</v>
      </c>
      <c r="E3385" s="39">
        <f t="shared" si="317"/>
        <v>0</v>
      </c>
      <c r="M3385" s="8" t="str">
        <f>VLOOKUP(MONTH($J3385),Lookup!$A$2:$B$13,2,0)&amp;" "&amp;YEAR($J3385)</f>
        <v>Jan 1900</v>
      </c>
      <c r="N3385" s="34" t="str">
        <f t="shared" si="312"/>
        <v>1/1/9999</v>
      </c>
      <c r="O3385" s="8" t="str">
        <f>IF(ISERROR(VLOOKUP($I3385,Lookup!$H$2:$I$11,2,0)),"",VLOOKUP($I3385,Lookup!$H$2:$I$11,2,0))</f>
        <v/>
      </c>
      <c r="P3385" s="8">
        <f>COUNTIF(J$4:J3385,J3385)</f>
        <v>0</v>
      </c>
      <c r="Q3385" s="8">
        <f>COUNTIF(K$4:K3385,K3385)</f>
        <v>1</v>
      </c>
    </row>
    <row r="3386" spans="1:17" x14ac:dyDescent="0.25">
      <c r="A3386" s="35">
        <f t="shared" si="313"/>
        <v>0</v>
      </c>
      <c r="B3386" s="8">
        <f t="shared" si="314"/>
        <v>0</v>
      </c>
      <c r="C3386" s="8">
        <f t="shared" si="315"/>
        <v>0</v>
      </c>
      <c r="D3386" s="38">
        <f t="shared" si="316"/>
        <v>1</v>
      </c>
      <c r="E3386" s="39">
        <f t="shared" si="317"/>
        <v>0</v>
      </c>
      <c r="M3386" s="8" t="str">
        <f>VLOOKUP(MONTH($J3386),Lookup!$A$2:$B$13,2,0)&amp;" "&amp;YEAR($J3386)</f>
        <v>Jan 1900</v>
      </c>
      <c r="N3386" s="34" t="str">
        <f t="shared" si="312"/>
        <v>1/1/9999</v>
      </c>
      <c r="O3386" s="8" t="str">
        <f>IF(ISERROR(VLOOKUP($I3386,Lookup!$H$2:$I$11,2,0)),"",VLOOKUP($I3386,Lookup!$H$2:$I$11,2,0))</f>
        <v/>
      </c>
      <c r="P3386" s="8">
        <f>COUNTIF(J$4:J3386,J3386)</f>
        <v>0</v>
      </c>
      <c r="Q3386" s="8">
        <f>COUNTIF(K$4:K3386,K3386)</f>
        <v>1</v>
      </c>
    </row>
    <row r="3387" spans="1:17" x14ac:dyDescent="0.25">
      <c r="A3387" s="35">
        <f t="shared" si="313"/>
        <v>0</v>
      </c>
      <c r="B3387" s="8">
        <f t="shared" si="314"/>
        <v>0</v>
      </c>
      <c r="C3387" s="8">
        <f t="shared" si="315"/>
        <v>0</v>
      </c>
      <c r="D3387" s="38">
        <f t="shared" si="316"/>
        <v>1</v>
      </c>
      <c r="E3387" s="39">
        <f t="shared" si="317"/>
        <v>0</v>
      </c>
      <c r="M3387" s="8" t="str">
        <f>VLOOKUP(MONTH($J3387),Lookup!$A$2:$B$13,2,0)&amp;" "&amp;YEAR($J3387)</f>
        <v>Jan 1900</v>
      </c>
      <c r="N3387" s="34" t="str">
        <f t="shared" si="312"/>
        <v>1/1/9999</v>
      </c>
      <c r="O3387" s="8" t="str">
        <f>IF(ISERROR(VLOOKUP($I3387,Lookup!$H$2:$I$11,2,0)),"",VLOOKUP($I3387,Lookup!$H$2:$I$11,2,0))</f>
        <v/>
      </c>
      <c r="P3387" s="8">
        <f>COUNTIF(J$4:J3387,J3387)</f>
        <v>0</v>
      </c>
      <c r="Q3387" s="8">
        <f>COUNTIF(K$4:K3387,K3387)</f>
        <v>1</v>
      </c>
    </row>
    <row r="3388" spans="1:17" x14ac:dyDescent="0.25">
      <c r="A3388" s="35">
        <f t="shared" si="313"/>
        <v>0</v>
      </c>
      <c r="B3388" s="8">
        <f t="shared" si="314"/>
        <v>0</v>
      </c>
      <c r="C3388" s="8">
        <f t="shared" si="315"/>
        <v>0</v>
      </c>
      <c r="D3388" s="38">
        <f t="shared" si="316"/>
        <v>1</v>
      </c>
      <c r="E3388" s="39">
        <f t="shared" si="317"/>
        <v>0</v>
      </c>
      <c r="M3388" s="8" t="str">
        <f>VLOOKUP(MONTH($J3388),Lookup!$A$2:$B$13,2,0)&amp;" "&amp;YEAR($J3388)</f>
        <v>Jan 1900</v>
      </c>
      <c r="N3388" s="34" t="str">
        <f t="shared" si="312"/>
        <v>1/1/9999</v>
      </c>
      <c r="O3388" s="8" t="str">
        <f>IF(ISERROR(VLOOKUP($I3388,Lookup!$H$2:$I$11,2,0)),"",VLOOKUP($I3388,Lookup!$H$2:$I$11,2,0))</f>
        <v/>
      </c>
      <c r="P3388" s="8">
        <f>COUNTIF(J$4:J3388,J3388)</f>
        <v>0</v>
      </c>
      <c r="Q3388" s="8">
        <f>COUNTIF(K$4:K3388,K3388)</f>
        <v>1</v>
      </c>
    </row>
    <row r="3389" spans="1:17" x14ac:dyDescent="0.25">
      <c r="A3389" s="35">
        <f t="shared" si="313"/>
        <v>0</v>
      </c>
      <c r="B3389" s="8">
        <f t="shared" si="314"/>
        <v>0</v>
      </c>
      <c r="C3389" s="8">
        <f t="shared" si="315"/>
        <v>0</v>
      </c>
      <c r="D3389" s="38">
        <f t="shared" si="316"/>
        <v>1</v>
      </c>
      <c r="E3389" s="39">
        <f t="shared" si="317"/>
        <v>0</v>
      </c>
      <c r="M3389" s="8" t="str">
        <f>VLOOKUP(MONTH($J3389),Lookup!$A$2:$B$13,2,0)&amp;" "&amp;YEAR($J3389)</f>
        <v>Jan 1900</v>
      </c>
      <c r="N3389" s="34" t="str">
        <f t="shared" si="312"/>
        <v>1/1/9999</v>
      </c>
      <c r="O3389" s="8" t="str">
        <f>IF(ISERROR(VLOOKUP($I3389,Lookup!$H$2:$I$11,2,0)),"",VLOOKUP($I3389,Lookup!$H$2:$I$11,2,0))</f>
        <v/>
      </c>
      <c r="P3389" s="8">
        <f>COUNTIF(J$4:J3389,J3389)</f>
        <v>0</v>
      </c>
      <c r="Q3389" s="8">
        <f>COUNTIF(K$4:K3389,K3389)</f>
        <v>1</v>
      </c>
    </row>
    <row r="3390" spans="1:17" x14ac:dyDescent="0.25">
      <c r="A3390" s="35">
        <f t="shared" si="313"/>
        <v>0</v>
      </c>
      <c r="B3390" s="8">
        <f t="shared" si="314"/>
        <v>0</v>
      </c>
      <c r="C3390" s="8">
        <f t="shared" si="315"/>
        <v>0</v>
      </c>
      <c r="D3390" s="38">
        <f t="shared" si="316"/>
        <v>1</v>
      </c>
      <c r="E3390" s="39">
        <f t="shared" si="317"/>
        <v>0</v>
      </c>
      <c r="M3390" s="8" t="str">
        <f>VLOOKUP(MONTH($J3390),Lookup!$A$2:$B$13,2,0)&amp;" "&amp;YEAR($J3390)</f>
        <v>Jan 1900</v>
      </c>
      <c r="N3390" s="34" t="str">
        <f t="shared" si="312"/>
        <v>1/1/9999</v>
      </c>
      <c r="O3390" s="8" t="str">
        <f>IF(ISERROR(VLOOKUP($I3390,Lookup!$H$2:$I$11,2,0)),"",VLOOKUP($I3390,Lookup!$H$2:$I$11,2,0))</f>
        <v/>
      </c>
      <c r="P3390" s="8">
        <f>COUNTIF(J$4:J3390,J3390)</f>
        <v>0</v>
      </c>
      <c r="Q3390" s="8">
        <f>COUNTIF(K$4:K3390,K3390)</f>
        <v>1</v>
      </c>
    </row>
    <row r="3391" spans="1:17" x14ac:dyDescent="0.25">
      <c r="A3391" s="35">
        <f t="shared" si="313"/>
        <v>0</v>
      </c>
      <c r="B3391" s="8">
        <f t="shared" si="314"/>
        <v>0</v>
      </c>
      <c r="C3391" s="8">
        <f t="shared" si="315"/>
        <v>0</v>
      </c>
      <c r="D3391" s="38">
        <f t="shared" si="316"/>
        <v>1</v>
      </c>
      <c r="E3391" s="39">
        <f t="shared" si="317"/>
        <v>0</v>
      </c>
      <c r="M3391" s="8" t="str">
        <f>VLOOKUP(MONTH($J3391),Lookup!$A$2:$B$13,2,0)&amp;" "&amp;YEAR($J3391)</f>
        <v>Jan 1900</v>
      </c>
      <c r="N3391" s="34" t="str">
        <f t="shared" si="312"/>
        <v>1/1/9999</v>
      </c>
      <c r="O3391" s="8" t="str">
        <f>IF(ISERROR(VLOOKUP($I3391,Lookup!$H$2:$I$11,2,0)),"",VLOOKUP($I3391,Lookup!$H$2:$I$11,2,0))</f>
        <v/>
      </c>
      <c r="P3391" s="8">
        <f>COUNTIF(J$4:J3391,J3391)</f>
        <v>0</v>
      </c>
      <c r="Q3391" s="8">
        <f>COUNTIF(K$4:K3391,K3391)</f>
        <v>1</v>
      </c>
    </row>
    <row r="3392" spans="1:17" x14ac:dyDescent="0.25">
      <c r="A3392" s="35">
        <f t="shared" si="313"/>
        <v>0</v>
      </c>
      <c r="B3392" s="8">
        <f t="shared" si="314"/>
        <v>0</v>
      </c>
      <c r="C3392" s="8">
        <f t="shared" si="315"/>
        <v>0</v>
      </c>
      <c r="D3392" s="38">
        <f t="shared" si="316"/>
        <v>1</v>
      </c>
      <c r="E3392" s="39">
        <f t="shared" si="317"/>
        <v>0</v>
      </c>
      <c r="M3392" s="8" t="str">
        <f>VLOOKUP(MONTH($J3392),Lookup!$A$2:$B$13,2,0)&amp;" "&amp;YEAR($J3392)</f>
        <v>Jan 1900</v>
      </c>
      <c r="N3392" s="34" t="str">
        <f t="shared" si="312"/>
        <v>1/1/9999</v>
      </c>
      <c r="O3392" s="8" t="str">
        <f>IF(ISERROR(VLOOKUP($I3392,Lookup!$H$2:$I$11,2,0)),"",VLOOKUP($I3392,Lookup!$H$2:$I$11,2,0))</f>
        <v/>
      </c>
      <c r="P3392" s="8">
        <f>COUNTIF(J$4:J3392,J3392)</f>
        <v>0</v>
      </c>
      <c r="Q3392" s="8">
        <f>COUNTIF(K$4:K3392,K3392)</f>
        <v>1</v>
      </c>
    </row>
    <row r="3393" spans="1:17" x14ac:dyDescent="0.25">
      <c r="A3393" s="35">
        <f t="shared" si="313"/>
        <v>0</v>
      </c>
      <c r="B3393" s="8">
        <f t="shared" si="314"/>
        <v>0</v>
      </c>
      <c r="C3393" s="8">
        <f t="shared" si="315"/>
        <v>0</v>
      </c>
      <c r="D3393" s="38">
        <f t="shared" si="316"/>
        <v>1</v>
      </c>
      <c r="E3393" s="39">
        <f t="shared" si="317"/>
        <v>0</v>
      </c>
      <c r="M3393" s="8" t="str">
        <f>VLOOKUP(MONTH($J3393),Lookup!$A$2:$B$13,2,0)&amp;" "&amp;YEAR($J3393)</f>
        <v>Jan 1900</v>
      </c>
      <c r="N3393" s="34" t="str">
        <f t="shared" si="312"/>
        <v>1/1/9999</v>
      </c>
      <c r="O3393" s="8" t="str">
        <f>IF(ISERROR(VLOOKUP($I3393,Lookup!$H$2:$I$11,2,0)),"",VLOOKUP($I3393,Lookup!$H$2:$I$11,2,0))</f>
        <v/>
      </c>
      <c r="P3393" s="8">
        <f>COUNTIF(J$4:J3393,J3393)</f>
        <v>0</v>
      </c>
      <c r="Q3393" s="8">
        <f>COUNTIF(K$4:K3393,K3393)</f>
        <v>1</v>
      </c>
    </row>
    <row r="3394" spans="1:17" x14ac:dyDescent="0.25">
      <c r="A3394" s="35">
        <f t="shared" si="313"/>
        <v>0</v>
      </c>
      <c r="B3394" s="8">
        <f t="shared" si="314"/>
        <v>0</v>
      </c>
      <c r="C3394" s="8">
        <f t="shared" si="315"/>
        <v>0</v>
      </c>
      <c r="D3394" s="38">
        <f t="shared" si="316"/>
        <v>1</v>
      </c>
      <c r="E3394" s="39">
        <f t="shared" si="317"/>
        <v>0</v>
      </c>
      <c r="M3394" s="8" t="str">
        <f>VLOOKUP(MONTH($J3394),Lookup!$A$2:$B$13,2,0)&amp;" "&amp;YEAR($J3394)</f>
        <v>Jan 1900</v>
      </c>
      <c r="N3394" s="34" t="str">
        <f t="shared" si="312"/>
        <v>1/1/9999</v>
      </c>
      <c r="O3394" s="8" t="str">
        <f>IF(ISERROR(VLOOKUP($I3394,Lookup!$H$2:$I$11,2,0)),"",VLOOKUP($I3394,Lookup!$H$2:$I$11,2,0))</f>
        <v/>
      </c>
      <c r="P3394" s="8">
        <f>COUNTIF(J$4:J3394,J3394)</f>
        <v>0</v>
      </c>
      <c r="Q3394" s="8">
        <f>COUNTIF(K$4:K3394,K3394)</f>
        <v>1</v>
      </c>
    </row>
    <row r="3395" spans="1:17" x14ac:dyDescent="0.25">
      <c r="A3395" s="35">
        <f t="shared" si="313"/>
        <v>0</v>
      </c>
      <c r="B3395" s="8">
        <f t="shared" si="314"/>
        <v>0</v>
      </c>
      <c r="C3395" s="8">
        <f t="shared" si="315"/>
        <v>0</v>
      </c>
      <c r="D3395" s="38">
        <f t="shared" si="316"/>
        <v>1</v>
      </c>
      <c r="E3395" s="39">
        <f t="shared" si="317"/>
        <v>0</v>
      </c>
      <c r="M3395" s="8" t="str">
        <f>VLOOKUP(MONTH($J3395),Lookup!$A$2:$B$13,2,0)&amp;" "&amp;YEAR($J3395)</f>
        <v>Jan 1900</v>
      </c>
      <c r="N3395" s="34" t="str">
        <f t="shared" si="312"/>
        <v>1/1/9999</v>
      </c>
      <c r="O3395" s="8" t="str">
        <f>IF(ISERROR(VLOOKUP($I3395,Lookup!$H$2:$I$11,2,0)),"",VLOOKUP($I3395,Lookup!$H$2:$I$11,2,0))</f>
        <v/>
      </c>
      <c r="P3395" s="8">
        <f>COUNTIF(J$4:J3395,J3395)</f>
        <v>0</v>
      </c>
      <c r="Q3395" s="8">
        <f>COUNTIF(K$4:K3395,K3395)</f>
        <v>1</v>
      </c>
    </row>
    <row r="3396" spans="1:17" x14ac:dyDescent="0.25">
      <c r="A3396" s="35">
        <f t="shared" si="313"/>
        <v>0</v>
      </c>
      <c r="B3396" s="8">
        <f t="shared" si="314"/>
        <v>0</v>
      </c>
      <c r="C3396" s="8">
        <f t="shared" si="315"/>
        <v>0</v>
      </c>
      <c r="D3396" s="38">
        <f t="shared" si="316"/>
        <v>1</v>
      </c>
      <c r="E3396" s="39">
        <f t="shared" si="317"/>
        <v>0</v>
      </c>
      <c r="M3396" s="8" t="str">
        <f>VLOOKUP(MONTH($J3396),Lookup!$A$2:$B$13,2,0)&amp;" "&amp;YEAR($J3396)</f>
        <v>Jan 1900</v>
      </c>
      <c r="N3396" s="34" t="str">
        <f t="shared" ref="N3396:N3459" si="318">IF(ISBLANK($J3396),"1/1/9999",J3396)</f>
        <v>1/1/9999</v>
      </c>
      <c r="O3396" s="8" t="str">
        <f>IF(ISERROR(VLOOKUP($I3396,Lookup!$H$2:$I$11,2,0)),"",VLOOKUP($I3396,Lookup!$H$2:$I$11,2,0))</f>
        <v/>
      </c>
      <c r="P3396" s="8">
        <f>COUNTIF(J$4:J3396,J3396)</f>
        <v>0</v>
      </c>
      <c r="Q3396" s="8">
        <f>COUNTIF(K$4:K3396,K3396)</f>
        <v>1</v>
      </c>
    </row>
    <row r="3397" spans="1:17" x14ac:dyDescent="0.25">
      <c r="A3397" s="35">
        <f t="shared" ref="A3397:A3460" si="319">K3397</f>
        <v>0</v>
      </c>
      <c r="B3397" s="8">
        <f t="shared" ref="B3397:B3460" si="320">J3397</f>
        <v>0</v>
      </c>
      <c r="C3397" s="8">
        <f t="shared" ref="C3397:C3460" si="321">L3397</f>
        <v>0</v>
      </c>
      <c r="D3397" s="38">
        <f t="shared" ref="D3397:D3460" si="322">SUM(A3397:C3397)+SUM(O3397:Q3397)</f>
        <v>1</v>
      </c>
      <c r="E3397" s="39">
        <f t="shared" ref="E3397:E3460" si="323">IF($D3397="","",COUNTIFS($F$4:$F$5000,$F3397,$D$4:$D$5000,"&gt;"&amp;$D3397))</f>
        <v>0</v>
      </c>
      <c r="M3397" s="8" t="str">
        <f>VLOOKUP(MONTH($J3397),Lookup!$A$2:$B$13,2,0)&amp;" "&amp;YEAR($J3397)</f>
        <v>Jan 1900</v>
      </c>
      <c r="N3397" s="34" t="str">
        <f t="shared" si="318"/>
        <v>1/1/9999</v>
      </c>
      <c r="O3397" s="8" t="str">
        <f>IF(ISERROR(VLOOKUP($I3397,Lookup!$H$2:$I$11,2,0)),"",VLOOKUP($I3397,Lookup!$H$2:$I$11,2,0))</f>
        <v/>
      </c>
      <c r="P3397" s="8">
        <f>COUNTIF(J$4:J3397,J3397)</f>
        <v>0</v>
      </c>
      <c r="Q3397" s="8">
        <f>COUNTIF(K$4:K3397,K3397)</f>
        <v>1</v>
      </c>
    </row>
    <row r="3398" spans="1:17" x14ac:dyDescent="0.25">
      <c r="A3398" s="35">
        <f t="shared" si="319"/>
        <v>0</v>
      </c>
      <c r="B3398" s="8">
        <f t="shared" si="320"/>
        <v>0</v>
      </c>
      <c r="C3398" s="8">
        <f t="shared" si="321"/>
        <v>0</v>
      </c>
      <c r="D3398" s="38">
        <f t="shared" si="322"/>
        <v>1</v>
      </c>
      <c r="E3398" s="39">
        <f t="shared" si="323"/>
        <v>0</v>
      </c>
      <c r="M3398" s="8" t="str">
        <f>VLOOKUP(MONTH($J3398),Lookup!$A$2:$B$13,2,0)&amp;" "&amp;YEAR($J3398)</f>
        <v>Jan 1900</v>
      </c>
      <c r="N3398" s="34" t="str">
        <f t="shared" si="318"/>
        <v>1/1/9999</v>
      </c>
      <c r="O3398" s="8" t="str">
        <f>IF(ISERROR(VLOOKUP($I3398,Lookup!$H$2:$I$11,2,0)),"",VLOOKUP($I3398,Lookup!$H$2:$I$11,2,0))</f>
        <v/>
      </c>
      <c r="P3398" s="8">
        <f>COUNTIF(J$4:J3398,J3398)</f>
        <v>0</v>
      </c>
      <c r="Q3398" s="8">
        <f>COUNTIF(K$4:K3398,K3398)</f>
        <v>1</v>
      </c>
    </row>
    <row r="3399" spans="1:17" x14ac:dyDescent="0.25">
      <c r="A3399" s="35">
        <f t="shared" si="319"/>
        <v>0</v>
      </c>
      <c r="B3399" s="8">
        <f t="shared" si="320"/>
        <v>0</v>
      </c>
      <c r="C3399" s="8">
        <f t="shared" si="321"/>
        <v>0</v>
      </c>
      <c r="D3399" s="38">
        <f t="shared" si="322"/>
        <v>1</v>
      </c>
      <c r="E3399" s="39">
        <f t="shared" si="323"/>
        <v>0</v>
      </c>
      <c r="M3399" s="8" t="str">
        <f>VLOOKUP(MONTH($J3399),Lookup!$A$2:$B$13,2,0)&amp;" "&amp;YEAR($J3399)</f>
        <v>Jan 1900</v>
      </c>
      <c r="N3399" s="34" t="str">
        <f t="shared" si="318"/>
        <v>1/1/9999</v>
      </c>
      <c r="O3399" s="8" t="str">
        <f>IF(ISERROR(VLOOKUP($I3399,Lookup!$H$2:$I$11,2,0)),"",VLOOKUP($I3399,Lookup!$H$2:$I$11,2,0))</f>
        <v/>
      </c>
      <c r="P3399" s="8">
        <f>COUNTIF(J$4:J3399,J3399)</f>
        <v>0</v>
      </c>
      <c r="Q3399" s="8">
        <f>COUNTIF(K$4:K3399,K3399)</f>
        <v>1</v>
      </c>
    </row>
    <row r="3400" spans="1:17" x14ac:dyDescent="0.25">
      <c r="A3400" s="35">
        <f t="shared" si="319"/>
        <v>0</v>
      </c>
      <c r="B3400" s="8">
        <f t="shared" si="320"/>
        <v>0</v>
      </c>
      <c r="C3400" s="8">
        <f t="shared" si="321"/>
        <v>0</v>
      </c>
      <c r="D3400" s="38">
        <f t="shared" si="322"/>
        <v>1</v>
      </c>
      <c r="E3400" s="39">
        <f t="shared" si="323"/>
        <v>0</v>
      </c>
      <c r="M3400" s="8" t="str">
        <f>VLOOKUP(MONTH($J3400),Lookup!$A$2:$B$13,2,0)&amp;" "&amp;YEAR($J3400)</f>
        <v>Jan 1900</v>
      </c>
      <c r="N3400" s="34" t="str">
        <f t="shared" si="318"/>
        <v>1/1/9999</v>
      </c>
      <c r="O3400" s="8" t="str">
        <f>IF(ISERROR(VLOOKUP($I3400,Lookup!$H$2:$I$11,2,0)),"",VLOOKUP($I3400,Lookup!$H$2:$I$11,2,0))</f>
        <v/>
      </c>
      <c r="P3400" s="8">
        <f>COUNTIF(J$4:J3400,J3400)</f>
        <v>0</v>
      </c>
      <c r="Q3400" s="8">
        <f>COUNTIF(K$4:K3400,K3400)</f>
        <v>1</v>
      </c>
    </row>
    <row r="3401" spans="1:17" x14ac:dyDescent="0.25">
      <c r="A3401" s="35">
        <f t="shared" si="319"/>
        <v>0</v>
      </c>
      <c r="B3401" s="8">
        <f t="shared" si="320"/>
        <v>0</v>
      </c>
      <c r="C3401" s="8">
        <f t="shared" si="321"/>
        <v>0</v>
      </c>
      <c r="D3401" s="38">
        <f t="shared" si="322"/>
        <v>1</v>
      </c>
      <c r="E3401" s="39">
        <f t="shared" si="323"/>
        <v>0</v>
      </c>
      <c r="M3401" s="8" t="str">
        <f>VLOOKUP(MONTH($J3401),Lookup!$A$2:$B$13,2,0)&amp;" "&amp;YEAR($J3401)</f>
        <v>Jan 1900</v>
      </c>
      <c r="N3401" s="34" t="str">
        <f t="shared" si="318"/>
        <v>1/1/9999</v>
      </c>
      <c r="O3401" s="8" t="str">
        <f>IF(ISERROR(VLOOKUP($I3401,Lookup!$H$2:$I$11,2,0)),"",VLOOKUP($I3401,Lookup!$H$2:$I$11,2,0))</f>
        <v/>
      </c>
      <c r="P3401" s="8">
        <f>COUNTIF(J$4:J3401,J3401)</f>
        <v>0</v>
      </c>
      <c r="Q3401" s="8">
        <f>COUNTIF(K$4:K3401,K3401)</f>
        <v>1</v>
      </c>
    </row>
    <row r="3402" spans="1:17" x14ac:dyDescent="0.25">
      <c r="A3402" s="35">
        <f t="shared" si="319"/>
        <v>0</v>
      </c>
      <c r="B3402" s="8">
        <f t="shared" si="320"/>
        <v>0</v>
      </c>
      <c r="C3402" s="8">
        <f t="shared" si="321"/>
        <v>0</v>
      </c>
      <c r="D3402" s="38">
        <f t="shared" si="322"/>
        <v>1</v>
      </c>
      <c r="E3402" s="39">
        <f t="shared" si="323"/>
        <v>0</v>
      </c>
      <c r="M3402" s="8" t="str">
        <f>VLOOKUP(MONTH($J3402),Lookup!$A$2:$B$13,2,0)&amp;" "&amp;YEAR($J3402)</f>
        <v>Jan 1900</v>
      </c>
      <c r="N3402" s="34" t="str">
        <f t="shared" si="318"/>
        <v>1/1/9999</v>
      </c>
      <c r="O3402" s="8" t="str">
        <f>IF(ISERROR(VLOOKUP($I3402,Lookup!$H$2:$I$11,2,0)),"",VLOOKUP($I3402,Lookup!$H$2:$I$11,2,0))</f>
        <v/>
      </c>
      <c r="P3402" s="8">
        <f>COUNTIF(J$4:J3402,J3402)</f>
        <v>0</v>
      </c>
      <c r="Q3402" s="8">
        <f>COUNTIF(K$4:K3402,K3402)</f>
        <v>1</v>
      </c>
    </row>
    <row r="3403" spans="1:17" x14ac:dyDescent="0.25">
      <c r="A3403" s="35">
        <f t="shared" si="319"/>
        <v>0</v>
      </c>
      <c r="B3403" s="8">
        <f t="shared" si="320"/>
        <v>0</v>
      </c>
      <c r="C3403" s="8">
        <f t="shared" si="321"/>
        <v>0</v>
      </c>
      <c r="D3403" s="38">
        <f t="shared" si="322"/>
        <v>1</v>
      </c>
      <c r="E3403" s="39">
        <f t="shared" si="323"/>
        <v>0</v>
      </c>
      <c r="M3403" s="8" t="str">
        <f>VLOOKUP(MONTH($J3403),Lookup!$A$2:$B$13,2,0)&amp;" "&amp;YEAR($J3403)</f>
        <v>Jan 1900</v>
      </c>
      <c r="N3403" s="34" t="str">
        <f t="shared" si="318"/>
        <v>1/1/9999</v>
      </c>
      <c r="O3403" s="8" t="str">
        <f>IF(ISERROR(VLOOKUP($I3403,Lookup!$H$2:$I$11,2,0)),"",VLOOKUP($I3403,Lookup!$H$2:$I$11,2,0))</f>
        <v/>
      </c>
      <c r="P3403" s="8">
        <f>COUNTIF(J$4:J3403,J3403)</f>
        <v>0</v>
      </c>
      <c r="Q3403" s="8">
        <f>COUNTIF(K$4:K3403,K3403)</f>
        <v>1</v>
      </c>
    </row>
    <row r="3404" spans="1:17" x14ac:dyDescent="0.25">
      <c r="A3404" s="35">
        <f t="shared" si="319"/>
        <v>0</v>
      </c>
      <c r="B3404" s="8">
        <f t="shared" si="320"/>
        <v>0</v>
      </c>
      <c r="C3404" s="8">
        <f t="shared" si="321"/>
        <v>0</v>
      </c>
      <c r="D3404" s="38">
        <f t="shared" si="322"/>
        <v>1</v>
      </c>
      <c r="E3404" s="39">
        <f t="shared" si="323"/>
        <v>0</v>
      </c>
      <c r="M3404" s="8" t="str">
        <f>VLOOKUP(MONTH($J3404),Lookup!$A$2:$B$13,2,0)&amp;" "&amp;YEAR($J3404)</f>
        <v>Jan 1900</v>
      </c>
      <c r="N3404" s="34" t="str">
        <f t="shared" si="318"/>
        <v>1/1/9999</v>
      </c>
      <c r="O3404" s="8" t="str">
        <f>IF(ISERROR(VLOOKUP($I3404,Lookup!$H$2:$I$11,2,0)),"",VLOOKUP($I3404,Lookup!$H$2:$I$11,2,0))</f>
        <v/>
      </c>
      <c r="P3404" s="8">
        <f>COUNTIF(J$4:J3404,J3404)</f>
        <v>0</v>
      </c>
      <c r="Q3404" s="8">
        <f>COUNTIF(K$4:K3404,K3404)</f>
        <v>1</v>
      </c>
    </row>
    <row r="3405" spans="1:17" x14ac:dyDescent="0.25">
      <c r="A3405" s="35">
        <f t="shared" si="319"/>
        <v>0</v>
      </c>
      <c r="B3405" s="8">
        <f t="shared" si="320"/>
        <v>0</v>
      </c>
      <c r="C3405" s="8">
        <f t="shared" si="321"/>
        <v>0</v>
      </c>
      <c r="D3405" s="38">
        <f t="shared" si="322"/>
        <v>1</v>
      </c>
      <c r="E3405" s="39">
        <f t="shared" si="323"/>
        <v>0</v>
      </c>
      <c r="M3405" s="8" t="str">
        <f>VLOOKUP(MONTH($J3405),Lookup!$A$2:$B$13,2,0)&amp;" "&amp;YEAR($J3405)</f>
        <v>Jan 1900</v>
      </c>
      <c r="N3405" s="34" t="str">
        <f t="shared" si="318"/>
        <v>1/1/9999</v>
      </c>
      <c r="O3405" s="8" t="str">
        <f>IF(ISERROR(VLOOKUP($I3405,Lookup!$H$2:$I$11,2,0)),"",VLOOKUP($I3405,Lookup!$H$2:$I$11,2,0))</f>
        <v/>
      </c>
      <c r="P3405" s="8">
        <f>COUNTIF(J$4:J3405,J3405)</f>
        <v>0</v>
      </c>
      <c r="Q3405" s="8">
        <f>COUNTIF(K$4:K3405,K3405)</f>
        <v>1</v>
      </c>
    </row>
    <row r="3406" spans="1:17" x14ac:dyDescent="0.25">
      <c r="A3406" s="35">
        <f t="shared" si="319"/>
        <v>0</v>
      </c>
      <c r="B3406" s="8">
        <f t="shared" si="320"/>
        <v>0</v>
      </c>
      <c r="C3406" s="8">
        <f t="shared" si="321"/>
        <v>0</v>
      </c>
      <c r="D3406" s="38">
        <f t="shared" si="322"/>
        <v>1</v>
      </c>
      <c r="E3406" s="39">
        <f t="shared" si="323"/>
        <v>0</v>
      </c>
      <c r="M3406" s="8" t="str">
        <f>VLOOKUP(MONTH($J3406),Lookup!$A$2:$B$13,2,0)&amp;" "&amp;YEAR($J3406)</f>
        <v>Jan 1900</v>
      </c>
      <c r="N3406" s="34" t="str">
        <f t="shared" si="318"/>
        <v>1/1/9999</v>
      </c>
      <c r="O3406" s="8" t="str">
        <f>IF(ISERROR(VLOOKUP($I3406,Lookup!$H$2:$I$11,2,0)),"",VLOOKUP($I3406,Lookup!$H$2:$I$11,2,0))</f>
        <v/>
      </c>
      <c r="P3406" s="8">
        <f>COUNTIF(J$4:J3406,J3406)</f>
        <v>0</v>
      </c>
      <c r="Q3406" s="8">
        <f>COUNTIF(K$4:K3406,K3406)</f>
        <v>1</v>
      </c>
    </row>
    <row r="3407" spans="1:17" x14ac:dyDescent="0.25">
      <c r="A3407" s="35">
        <f t="shared" si="319"/>
        <v>0</v>
      </c>
      <c r="B3407" s="8">
        <f t="shared" si="320"/>
        <v>0</v>
      </c>
      <c r="C3407" s="8">
        <f t="shared" si="321"/>
        <v>0</v>
      </c>
      <c r="D3407" s="38">
        <f t="shared" si="322"/>
        <v>1</v>
      </c>
      <c r="E3407" s="39">
        <f t="shared" si="323"/>
        <v>0</v>
      </c>
      <c r="M3407" s="8" t="str">
        <f>VLOOKUP(MONTH($J3407),Lookup!$A$2:$B$13,2,0)&amp;" "&amp;YEAR($J3407)</f>
        <v>Jan 1900</v>
      </c>
      <c r="N3407" s="34" t="str">
        <f t="shared" si="318"/>
        <v>1/1/9999</v>
      </c>
      <c r="O3407" s="8" t="str">
        <f>IF(ISERROR(VLOOKUP($I3407,Lookup!$H$2:$I$11,2,0)),"",VLOOKUP($I3407,Lookup!$H$2:$I$11,2,0))</f>
        <v/>
      </c>
      <c r="P3407" s="8">
        <f>COUNTIF(J$4:J3407,J3407)</f>
        <v>0</v>
      </c>
      <c r="Q3407" s="8">
        <f>COUNTIF(K$4:K3407,K3407)</f>
        <v>1</v>
      </c>
    </row>
    <row r="3408" spans="1:17" x14ac:dyDescent="0.25">
      <c r="A3408" s="35">
        <f t="shared" si="319"/>
        <v>0</v>
      </c>
      <c r="B3408" s="8">
        <f t="shared" si="320"/>
        <v>0</v>
      </c>
      <c r="C3408" s="8">
        <f t="shared" si="321"/>
        <v>0</v>
      </c>
      <c r="D3408" s="38">
        <f t="shared" si="322"/>
        <v>1</v>
      </c>
      <c r="E3408" s="39">
        <f t="shared" si="323"/>
        <v>0</v>
      </c>
      <c r="M3408" s="8" t="str">
        <f>VLOOKUP(MONTH($J3408),Lookup!$A$2:$B$13,2,0)&amp;" "&amp;YEAR($J3408)</f>
        <v>Jan 1900</v>
      </c>
      <c r="N3408" s="34" t="str">
        <f t="shared" si="318"/>
        <v>1/1/9999</v>
      </c>
      <c r="O3408" s="8" t="str">
        <f>IF(ISERROR(VLOOKUP($I3408,Lookup!$H$2:$I$11,2,0)),"",VLOOKUP($I3408,Lookup!$H$2:$I$11,2,0))</f>
        <v/>
      </c>
      <c r="P3408" s="8">
        <f>COUNTIF(J$4:J3408,J3408)</f>
        <v>0</v>
      </c>
      <c r="Q3408" s="8">
        <f>COUNTIF(K$4:K3408,K3408)</f>
        <v>1</v>
      </c>
    </row>
    <row r="3409" spans="1:17" x14ac:dyDescent="0.25">
      <c r="A3409" s="35">
        <f t="shared" si="319"/>
        <v>0</v>
      </c>
      <c r="B3409" s="8">
        <f t="shared" si="320"/>
        <v>0</v>
      </c>
      <c r="C3409" s="8">
        <f t="shared" si="321"/>
        <v>0</v>
      </c>
      <c r="D3409" s="38">
        <f t="shared" si="322"/>
        <v>1</v>
      </c>
      <c r="E3409" s="39">
        <f t="shared" si="323"/>
        <v>0</v>
      </c>
      <c r="M3409" s="8" t="str">
        <f>VLOOKUP(MONTH($J3409),Lookup!$A$2:$B$13,2,0)&amp;" "&amp;YEAR($J3409)</f>
        <v>Jan 1900</v>
      </c>
      <c r="N3409" s="34" t="str">
        <f t="shared" si="318"/>
        <v>1/1/9999</v>
      </c>
      <c r="O3409" s="8" t="str">
        <f>IF(ISERROR(VLOOKUP($I3409,Lookup!$H$2:$I$11,2,0)),"",VLOOKUP($I3409,Lookup!$H$2:$I$11,2,0))</f>
        <v/>
      </c>
      <c r="P3409" s="8">
        <f>COUNTIF(J$4:J3409,J3409)</f>
        <v>0</v>
      </c>
      <c r="Q3409" s="8">
        <f>COUNTIF(K$4:K3409,K3409)</f>
        <v>1</v>
      </c>
    </row>
    <row r="3410" spans="1:17" x14ac:dyDescent="0.25">
      <c r="A3410" s="35">
        <f t="shared" si="319"/>
        <v>0</v>
      </c>
      <c r="B3410" s="8">
        <f t="shared" si="320"/>
        <v>0</v>
      </c>
      <c r="C3410" s="8">
        <f t="shared" si="321"/>
        <v>0</v>
      </c>
      <c r="D3410" s="38">
        <f t="shared" si="322"/>
        <v>1</v>
      </c>
      <c r="E3410" s="39">
        <f t="shared" si="323"/>
        <v>0</v>
      </c>
      <c r="M3410" s="8" t="str">
        <f>VLOOKUP(MONTH($J3410),Lookup!$A$2:$B$13,2,0)&amp;" "&amp;YEAR($J3410)</f>
        <v>Jan 1900</v>
      </c>
      <c r="N3410" s="34" t="str">
        <f t="shared" si="318"/>
        <v>1/1/9999</v>
      </c>
      <c r="O3410" s="8" t="str">
        <f>IF(ISERROR(VLOOKUP($I3410,Lookup!$H$2:$I$11,2,0)),"",VLOOKUP($I3410,Lookup!$H$2:$I$11,2,0))</f>
        <v/>
      </c>
      <c r="P3410" s="8">
        <f>COUNTIF(J$4:J3410,J3410)</f>
        <v>0</v>
      </c>
      <c r="Q3410" s="8">
        <f>COUNTIF(K$4:K3410,K3410)</f>
        <v>1</v>
      </c>
    </row>
    <row r="3411" spans="1:17" x14ac:dyDescent="0.25">
      <c r="A3411" s="35">
        <f t="shared" si="319"/>
        <v>0</v>
      </c>
      <c r="B3411" s="8">
        <f t="shared" si="320"/>
        <v>0</v>
      </c>
      <c r="C3411" s="8">
        <f t="shared" si="321"/>
        <v>0</v>
      </c>
      <c r="D3411" s="38">
        <f t="shared" si="322"/>
        <v>1</v>
      </c>
      <c r="E3411" s="39">
        <f t="shared" si="323"/>
        <v>0</v>
      </c>
      <c r="M3411" s="8" t="str">
        <f>VLOOKUP(MONTH($J3411),Lookup!$A$2:$B$13,2,0)&amp;" "&amp;YEAR($J3411)</f>
        <v>Jan 1900</v>
      </c>
      <c r="N3411" s="34" t="str">
        <f t="shared" si="318"/>
        <v>1/1/9999</v>
      </c>
      <c r="O3411" s="8" t="str">
        <f>IF(ISERROR(VLOOKUP($I3411,Lookup!$H$2:$I$11,2,0)),"",VLOOKUP($I3411,Lookup!$H$2:$I$11,2,0))</f>
        <v/>
      </c>
      <c r="P3411" s="8">
        <f>COUNTIF(J$4:J3411,J3411)</f>
        <v>0</v>
      </c>
      <c r="Q3411" s="8">
        <f>COUNTIF(K$4:K3411,K3411)</f>
        <v>1</v>
      </c>
    </row>
    <row r="3412" spans="1:17" x14ac:dyDescent="0.25">
      <c r="A3412" s="35">
        <f t="shared" si="319"/>
        <v>0</v>
      </c>
      <c r="B3412" s="8">
        <f t="shared" si="320"/>
        <v>0</v>
      </c>
      <c r="C3412" s="8">
        <f t="shared" si="321"/>
        <v>0</v>
      </c>
      <c r="D3412" s="38">
        <f t="shared" si="322"/>
        <v>1</v>
      </c>
      <c r="E3412" s="39">
        <f t="shared" si="323"/>
        <v>0</v>
      </c>
      <c r="M3412" s="8" t="str">
        <f>VLOOKUP(MONTH($J3412),Lookup!$A$2:$B$13,2,0)&amp;" "&amp;YEAR($J3412)</f>
        <v>Jan 1900</v>
      </c>
      <c r="N3412" s="34" t="str">
        <f t="shared" si="318"/>
        <v>1/1/9999</v>
      </c>
      <c r="O3412" s="8" t="str">
        <f>IF(ISERROR(VLOOKUP($I3412,Lookup!$H$2:$I$11,2,0)),"",VLOOKUP($I3412,Lookup!$H$2:$I$11,2,0))</f>
        <v/>
      </c>
      <c r="P3412" s="8">
        <f>COUNTIF(J$4:J3412,J3412)</f>
        <v>0</v>
      </c>
      <c r="Q3412" s="8">
        <f>COUNTIF(K$4:K3412,K3412)</f>
        <v>1</v>
      </c>
    </row>
    <row r="3413" spans="1:17" x14ac:dyDescent="0.25">
      <c r="A3413" s="35">
        <f t="shared" si="319"/>
        <v>0</v>
      </c>
      <c r="B3413" s="8">
        <f t="shared" si="320"/>
        <v>0</v>
      </c>
      <c r="C3413" s="8">
        <f t="shared" si="321"/>
        <v>0</v>
      </c>
      <c r="D3413" s="38">
        <f t="shared" si="322"/>
        <v>1</v>
      </c>
      <c r="E3413" s="39">
        <f t="shared" si="323"/>
        <v>0</v>
      </c>
      <c r="M3413" s="8" t="str">
        <f>VLOOKUP(MONTH($J3413),Lookup!$A$2:$B$13,2,0)&amp;" "&amp;YEAR($J3413)</f>
        <v>Jan 1900</v>
      </c>
      <c r="N3413" s="34" t="str">
        <f t="shared" si="318"/>
        <v>1/1/9999</v>
      </c>
      <c r="O3413" s="8" t="str">
        <f>IF(ISERROR(VLOOKUP($I3413,Lookup!$H$2:$I$11,2,0)),"",VLOOKUP($I3413,Lookup!$H$2:$I$11,2,0))</f>
        <v/>
      </c>
      <c r="P3413" s="8">
        <f>COUNTIF(J$4:J3413,J3413)</f>
        <v>0</v>
      </c>
      <c r="Q3413" s="8">
        <f>COUNTIF(K$4:K3413,K3413)</f>
        <v>1</v>
      </c>
    </row>
    <row r="3414" spans="1:17" x14ac:dyDescent="0.25">
      <c r="A3414" s="35">
        <f t="shared" si="319"/>
        <v>0</v>
      </c>
      <c r="B3414" s="8">
        <f t="shared" si="320"/>
        <v>0</v>
      </c>
      <c r="C3414" s="8">
        <f t="shared" si="321"/>
        <v>0</v>
      </c>
      <c r="D3414" s="38">
        <f t="shared" si="322"/>
        <v>1</v>
      </c>
      <c r="E3414" s="39">
        <f t="shared" si="323"/>
        <v>0</v>
      </c>
      <c r="M3414" s="8" t="str">
        <f>VLOOKUP(MONTH($J3414),Lookup!$A$2:$B$13,2,0)&amp;" "&amp;YEAR($J3414)</f>
        <v>Jan 1900</v>
      </c>
      <c r="N3414" s="34" t="str">
        <f t="shared" si="318"/>
        <v>1/1/9999</v>
      </c>
      <c r="O3414" s="8" t="str">
        <f>IF(ISERROR(VLOOKUP($I3414,Lookup!$H$2:$I$11,2,0)),"",VLOOKUP($I3414,Lookup!$H$2:$I$11,2,0))</f>
        <v/>
      </c>
      <c r="P3414" s="8">
        <f>COUNTIF(J$4:J3414,J3414)</f>
        <v>0</v>
      </c>
      <c r="Q3414" s="8">
        <f>COUNTIF(K$4:K3414,K3414)</f>
        <v>1</v>
      </c>
    </row>
    <row r="3415" spans="1:17" x14ac:dyDescent="0.25">
      <c r="A3415" s="35">
        <f t="shared" si="319"/>
        <v>0</v>
      </c>
      <c r="B3415" s="8">
        <f t="shared" si="320"/>
        <v>0</v>
      </c>
      <c r="C3415" s="8">
        <f t="shared" si="321"/>
        <v>0</v>
      </c>
      <c r="D3415" s="38">
        <f t="shared" si="322"/>
        <v>1</v>
      </c>
      <c r="E3415" s="39">
        <f t="shared" si="323"/>
        <v>0</v>
      </c>
      <c r="M3415" s="8" t="str">
        <f>VLOOKUP(MONTH($J3415),Lookup!$A$2:$B$13,2,0)&amp;" "&amp;YEAR($J3415)</f>
        <v>Jan 1900</v>
      </c>
      <c r="N3415" s="34" t="str">
        <f t="shared" si="318"/>
        <v>1/1/9999</v>
      </c>
      <c r="O3415" s="8" t="str">
        <f>IF(ISERROR(VLOOKUP($I3415,Lookup!$H$2:$I$11,2,0)),"",VLOOKUP($I3415,Lookup!$H$2:$I$11,2,0))</f>
        <v/>
      </c>
      <c r="P3415" s="8">
        <f>COUNTIF(J$4:J3415,J3415)</f>
        <v>0</v>
      </c>
      <c r="Q3415" s="8">
        <f>COUNTIF(K$4:K3415,K3415)</f>
        <v>1</v>
      </c>
    </row>
    <row r="3416" spans="1:17" x14ac:dyDescent="0.25">
      <c r="A3416" s="35">
        <f t="shared" si="319"/>
        <v>0</v>
      </c>
      <c r="B3416" s="8">
        <f t="shared" si="320"/>
        <v>0</v>
      </c>
      <c r="C3416" s="8">
        <f t="shared" si="321"/>
        <v>0</v>
      </c>
      <c r="D3416" s="38">
        <f t="shared" si="322"/>
        <v>1</v>
      </c>
      <c r="E3416" s="39">
        <f t="shared" si="323"/>
        <v>0</v>
      </c>
      <c r="M3416" s="8" t="str">
        <f>VLOOKUP(MONTH($J3416),Lookup!$A$2:$B$13,2,0)&amp;" "&amp;YEAR($J3416)</f>
        <v>Jan 1900</v>
      </c>
      <c r="N3416" s="34" t="str">
        <f t="shared" si="318"/>
        <v>1/1/9999</v>
      </c>
      <c r="O3416" s="8" t="str">
        <f>IF(ISERROR(VLOOKUP($I3416,Lookup!$H$2:$I$11,2,0)),"",VLOOKUP($I3416,Lookup!$H$2:$I$11,2,0))</f>
        <v/>
      </c>
      <c r="P3416" s="8">
        <f>COUNTIF(J$4:J3416,J3416)</f>
        <v>0</v>
      </c>
      <c r="Q3416" s="8">
        <f>COUNTIF(K$4:K3416,K3416)</f>
        <v>1</v>
      </c>
    </row>
    <row r="3417" spans="1:17" x14ac:dyDescent="0.25">
      <c r="A3417" s="35">
        <f t="shared" si="319"/>
        <v>0</v>
      </c>
      <c r="B3417" s="8">
        <f t="shared" si="320"/>
        <v>0</v>
      </c>
      <c r="C3417" s="8">
        <f t="shared" si="321"/>
        <v>0</v>
      </c>
      <c r="D3417" s="38">
        <f t="shared" si="322"/>
        <v>1</v>
      </c>
      <c r="E3417" s="39">
        <f t="shared" si="323"/>
        <v>0</v>
      </c>
      <c r="M3417" s="8" t="str">
        <f>VLOOKUP(MONTH($J3417),Lookup!$A$2:$B$13,2,0)&amp;" "&amp;YEAR($J3417)</f>
        <v>Jan 1900</v>
      </c>
      <c r="N3417" s="34" t="str">
        <f t="shared" si="318"/>
        <v>1/1/9999</v>
      </c>
      <c r="O3417" s="8" t="str">
        <f>IF(ISERROR(VLOOKUP($I3417,Lookup!$H$2:$I$11,2,0)),"",VLOOKUP($I3417,Lookup!$H$2:$I$11,2,0))</f>
        <v/>
      </c>
      <c r="P3417" s="8">
        <f>COUNTIF(J$4:J3417,J3417)</f>
        <v>0</v>
      </c>
      <c r="Q3417" s="8">
        <f>COUNTIF(K$4:K3417,K3417)</f>
        <v>1</v>
      </c>
    </row>
    <row r="3418" spans="1:17" x14ac:dyDescent="0.25">
      <c r="A3418" s="35">
        <f t="shared" si="319"/>
        <v>0</v>
      </c>
      <c r="B3418" s="8">
        <f t="shared" si="320"/>
        <v>0</v>
      </c>
      <c r="C3418" s="8">
        <f t="shared" si="321"/>
        <v>0</v>
      </c>
      <c r="D3418" s="38">
        <f t="shared" si="322"/>
        <v>1</v>
      </c>
      <c r="E3418" s="39">
        <f t="shared" si="323"/>
        <v>0</v>
      </c>
      <c r="M3418" s="8" t="str">
        <f>VLOOKUP(MONTH($J3418),Lookup!$A$2:$B$13,2,0)&amp;" "&amp;YEAR($J3418)</f>
        <v>Jan 1900</v>
      </c>
      <c r="N3418" s="34" t="str">
        <f t="shared" si="318"/>
        <v>1/1/9999</v>
      </c>
      <c r="O3418" s="8" t="str">
        <f>IF(ISERROR(VLOOKUP($I3418,Lookup!$H$2:$I$11,2,0)),"",VLOOKUP($I3418,Lookup!$H$2:$I$11,2,0))</f>
        <v/>
      </c>
      <c r="P3418" s="8">
        <f>COUNTIF(J$4:J3418,J3418)</f>
        <v>0</v>
      </c>
      <c r="Q3418" s="8">
        <f>COUNTIF(K$4:K3418,K3418)</f>
        <v>1</v>
      </c>
    </row>
    <row r="3419" spans="1:17" x14ac:dyDescent="0.25">
      <c r="A3419" s="35">
        <f t="shared" si="319"/>
        <v>0</v>
      </c>
      <c r="B3419" s="8">
        <f t="shared" si="320"/>
        <v>0</v>
      </c>
      <c r="C3419" s="8">
        <f t="shared" si="321"/>
        <v>0</v>
      </c>
      <c r="D3419" s="38">
        <f t="shared" si="322"/>
        <v>1</v>
      </c>
      <c r="E3419" s="39">
        <f t="shared" si="323"/>
        <v>0</v>
      </c>
      <c r="M3419" s="8" t="str">
        <f>VLOOKUP(MONTH($J3419),Lookup!$A$2:$B$13,2,0)&amp;" "&amp;YEAR($J3419)</f>
        <v>Jan 1900</v>
      </c>
      <c r="N3419" s="34" t="str">
        <f t="shared" si="318"/>
        <v>1/1/9999</v>
      </c>
      <c r="O3419" s="8" t="str">
        <f>IF(ISERROR(VLOOKUP($I3419,Lookup!$H$2:$I$11,2,0)),"",VLOOKUP($I3419,Lookup!$H$2:$I$11,2,0))</f>
        <v/>
      </c>
      <c r="P3419" s="8">
        <f>COUNTIF(J$4:J3419,J3419)</f>
        <v>0</v>
      </c>
      <c r="Q3419" s="8">
        <f>COUNTIF(K$4:K3419,K3419)</f>
        <v>1</v>
      </c>
    </row>
    <row r="3420" spans="1:17" x14ac:dyDescent="0.25">
      <c r="A3420" s="35">
        <f t="shared" si="319"/>
        <v>0</v>
      </c>
      <c r="B3420" s="8">
        <f t="shared" si="320"/>
        <v>0</v>
      </c>
      <c r="C3420" s="8">
        <f t="shared" si="321"/>
        <v>0</v>
      </c>
      <c r="D3420" s="38">
        <f t="shared" si="322"/>
        <v>1</v>
      </c>
      <c r="E3420" s="39">
        <f t="shared" si="323"/>
        <v>0</v>
      </c>
      <c r="M3420" s="8" t="str">
        <f>VLOOKUP(MONTH($J3420),Lookup!$A$2:$B$13,2,0)&amp;" "&amp;YEAR($J3420)</f>
        <v>Jan 1900</v>
      </c>
      <c r="N3420" s="34" t="str">
        <f t="shared" si="318"/>
        <v>1/1/9999</v>
      </c>
      <c r="O3420" s="8" t="str">
        <f>IF(ISERROR(VLOOKUP($I3420,Lookup!$H$2:$I$11,2,0)),"",VLOOKUP($I3420,Lookup!$H$2:$I$11,2,0))</f>
        <v/>
      </c>
      <c r="P3420" s="8">
        <f>COUNTIF(J$4:J3420,J3420)</f>
        <v>0</v>
      </c>
      <c r="Q3420" s="8">
        <f>COUNTIF(K$4:K3420,K3420)</f>
        <v>1</v>
      </c>
    </row>
    <row r="3421" spans="1:17" x14ac:dyDescent="0.25">
      <c r="A3421" s="35">
        <f t="shared" si="319"/>
        <v>0</v>
      </c>
      <c r="B3421" s="8">
        <f t="shared" si="320"/>
        <v>0</v>
      </c>
      <c r="C3421" s="8">
        <f t="shared" si="321"/>
        <v>0</v>
      </c>
      <c r="D3421" s="38">
        <f t="shared" si="322"/>
        <v>1</v>
      </c>
      <c r="E3421" s="39">
        <f t="shared" si="323"/>
        <v>0</v>
      </c>
      <c r="M3421" s="8" t="str">
        <f>VLOOKUP(MONTH($J3421),Lookup!$A$2:$B$13,2,0)&amp;" "&amp;YEAR($J3421)</f>
        <v>Jan 1900</v>
      </c>
      <c r="N3421" s="34" t="str">
        <f t="shared" si="318"/>
        <v>1/1/9999</v>
      </c>
      <c r="O3421" s="8" t="str">
        <f>IF(ISERROR(VLOOKUP($I3421,Lookup!$H$2:$I$11,2,0)),"",VLOOKUP($I3421,Lookup!$H$2:$I$11,2,0))</f>
        <v/>
      </c>
      <c r="P3421" s="8">
        <f>COUNTIF(J$4:J3421,J3421)</f>
        <v>0</v>
      </c>
      <c r="Q3421" s="8">
        <f>COUNTIF(K$4:K3421,K3421)</f>
        <v>1</v>
      </c>
    </row>
    <row r="3422" spans="1:17" x14ac:dyDescent="0.25">
      <c r="A3422" s="35">
        <f t="shared" si="319"/>
        <v>0</v>
      </c>
      <c r="B3422" s="8">
        <f t="shared" si="320"/>
        <v>0</v>
      </c>
      <c r="C3422" s="8">
        <f t="shared" si="321"/>
        <v>0</v>
      </c>
      <c r="D3422" s="38">
        <f t="shared" si="322"/>
        <v>1</v>
      </c>
      <c r="E3422" s="39">
        <f t="shared" si="323"/>
        <v>0</v>
      </c>
      <c r="M3422" s="8" t="str">
        <f>VLOOKUP(MONTH($J3422),Lookup!$A$2:$B$13,2,0)&amp;" "&amp;YEAR($J3422)</f>
        <v>Jan 1900</v>
      </c>
      <c r="N3422" s="34" t="str">
        <f t="shared" si="318"/>
        <v>1/1/9999</v>
      </c>
      <c r="O3422" s="8" t="str">
        <f>IF(ISERROR(VLOOKUP($I3422,Lookup!$H$2:$I$11,2,0)),"",VLOOKUP($I3422,Lookup!$H$2:$I$11,2,0))</f>
        <v/>
      </c>
      <c r="P3422" s="8">
        <f>COUNTIF(J$4:J3422,J3422)</f>
        <v>0</v>
      </c>
      <c r="Q3422" s="8">
        <f>COUNTIF(K$4:K3422,K3422)</f>
        <v>1</v>
      </c>
    </row>
    <row r="3423" spans="1:17" x14ac:dyDescent="0.25">
      <c r="A3423" s="35">
        <f t="shared" si="319"/>
        <v>0</v>
      </c>
      <c r="B3423" s="8">
        <f t="shared" si="320"/>
        <v>0</v>
      </c>
      <c r="C3423" s="8">
        <f t="shared" si="321"/>
        <v>0</v>
      </c>
      <c r="D3423" s="38">
        <f t="shared" si="322"/>
        <v>1</v>
      </c>
      <c r="E3423" s="39">
        <f t="shared" si="323"/>
        <v>0</v>
      </c>
      <c r="M3423" s="8" t="str">
        <f>VLOOKUP(MONTH($J3423),Lookup!$A$2:$B$13,2,0)&amp;" "&amp;YEAR($J3423)</f>
        <v>Jan 1900</v>
      </c>
      <c r="N3423" s="34" t="str">
        <f t="shared" si="318"/>
        <v>1/1/9999</v>
      </c>
      <c r="O3423" s="8" t="str">
        <f>IF(ISERROR(VLOOKUP($I3423,Lookup!$H$2:$I$11,2,0)),"",VLOOKUP($I3423,Lookup!$H$2:$I$11,2,0))</f>
        <v/>
      </c>
      <c r="P3423" s="8">
        <f>COUNTIF(J$4:J3423,J3423)</f>
        <v>0</v>
      </c>
      <c r="Q3423" s="8">
        <f>COUNTIF(K$4:K3423,K3423)</f>
        <v>1</v>
      </c>
    </row>
    <row r="3424" spans="1:17" x14ac:dyDescent="0.25">
      <c r="A3424" s="35">
        <f t="shared" si="319"/>
        <v>0</v>
      </c>
      <c r="B3424" s="8">
        <f t="shared" si="320"/>
        <v>0</v>
      </c>
      <c r="C3424" s="8">
        <f t="shared" si="321"/>
        <v>0</v>
      </c>
      <c r="D3424" s="38">
        <f t="shared" si="322"/>
        <v>1</v>
      </c>
      <c r="E3424" s="39">
        <f t="shared" si="323"/>
        <v>0</v>
      </c>
      <c r="M3424" s="8" t="str">
        <f>VLOOKUP(MONTH($J3424),Lookup!$A$2:$B$13,2,0)&amp;" "&amp;YEAR($J3424)</f>
        <v>Jan 1900</v>
      </c>
      <c r="N3424" s="34" t="str">
        <f t="shared" si="318"/>
        <v>1/1/9999</v>
      </c>
      <c r="O3424" s="8" t="str">
        <f>IF(ISERROR(VLOOKUP($I3424,Lookup!$H$2:$I$11,2,0)),"",VLOOKUP($I3424,Lookup!$H$2:$I$11,2,0))</f>
        <v/>
      </c>
      <c r="P3424" s="8">
        <f>COUNTIF(J$4:J3424,J3424)</f>
        <v>0</v>
      </c>
      <c r="Q3424" s="8">
        <f>COUNTIF(K$4:K3424,K3424)</f>
        <v>1</v>
      </c>
    </row>
    <row r="3425" spans="1:17" x14ac:dyDescent="0.25">
      <c r="A3425" s="35">
        <f t="shared" si="319"/>
        <v>0</v>
      </c>
      <c r="B3425" s="8">
        <f t="shared" si="320"/>
        <v>0</v>
      </c>
      <c r="C3425" s="8">
        <f t="shared" si="321"/>
        <v>0</v>
      </c>
      <c r="D3425" s="38">
        <f t="shared" si="322"/>
        <v>1</v>
      </c>
      <c r="E3425" s="39">
        <f t="shared" si="323"/>
        <v>0</v>
      </c>
      <c r="M3425" s="8" t="str">
        <f>VLOOKUP(MONTH($J3425),Lookup!$A$2:$B$13,2,0)&amp;" "&amp;YEAR($J3425)</f>
        <v>Jan 1900</v>
      </c>
      <c r="N3425" s="34" t="str">
        <f t="shared" si="318"/>
        <v>1/1/9999</v>
      </c>
      <c r="O3425" s="8" t="str">
        <f>IF(ISERROR(VLOOKUP($I3425,Lookup!$H$2:$I$11,2,0)),"",VLOOKUP($I3425,Lookup!$H$2:$I$11,2,0))</f>
        <v/>
      </c>
      <c r="P3425" s="8">
        <f>COUNTIF(J$4:J3425,J3425)</f>
        <v>0</v>
      </c>
      <c r="Q3425" s="8">
        <f>COUNTIF(K$4:K3425,K3425)</f>
        <v>1</v>
      </c>
    </row>
    <row r="3426" spans="1:17" x14ac:dyDescent="0.25">
      <c r="A3426" s="35">
        <f t="shared" si="319"/>
        <v>0</v>
      </c>
      <c r="B3426" s="8">
        <f t="shared" si="320"/>
        <v>0</v>
      </c>
      <c r="C3426" s="8">
        <f t="shared" si="321"/>
        <v>0</v>
      </c>
      <c r="D3426" s="38">
        <f t="shared" si="322"/>
        <v>1</v>
      </c>
      <c r="E3426" s="39">
        <f t="shared" si="323"/>
        <v>0</v>
      </c>
      <c r="M3426" s="8" t="str">
        <f>VLOOKUP(MONTH($J3426),Lookup!$A$2:$B$13,2,0)&amp;" "&amp;YEAR($J3426)</f>
        <v>Jan 1900</v>
      </c>
      <c r="N3426" s="34" t="str">
        <f t="shared" si="318"/>
        <v>1/1/9999</v>
      </c>
      <c r="O3426" s="8" t="str">
        <f>IF(ISERROR(VLOOKUP($I3426,Lookup!$H$2:$I$11,2,0)),"",VLOOKUP($I3426,Lookup!$H$2:$I$11,2,0))</f>
        <v/>
      </c>
      <c r="P3426" s="8">
        <f>COUNTIF(J$4:J3426,J3426)</f>
        <v>0</v>
      </c>
      <c r="Q3426" s="8">
        <f>COUNTIF(K$4:K3426,K3426)</f>
        <v>1</v>
      </c>
    </row>
    <row r="3427" spans="1:17" x14ac:dyDescent="0.25">
      <c r="A3427" s="35">
        <f t="shared" si="319"/>
        <v>0</v>
      </c>
      <c r="B3427" s="8">
        <f t="shared" si="320"/>
        <v>0</v>
      </c>
      <c r="C3427" s="8">
        <f t="shared" si="321"/>
        <v>0</v>
      </c>
      <c r="D3427" s="38">
        <f t="shared" si="322"/>
        <v>1</v>
      </c>
      <c r="E3427" s="39">
        <f t="shared" si="323"/>
        <v>0</v>
      </c>
      <c r="M3427" s="8" t="str">
        <f>VLOOKUP(MONTH($J3427),Lookup!$A$2:$B$13,2,0)&amp;" "&amp;YEAR($J3427)</f>
        <v>Jan 1900</v>
      </c>
      <c r="N3427" s="34" t="str">
        <f t="shared" si="318"/>
        <v>1/1/9999</v>
      </c>
      <c r="O3427" s="8" t="str">
        <f>IF(ISERROR(VLOOKUP($I3427,Lookup!$H$2:$I$11,2,0)),"",VLOOKUP($I3427,Lookup!$H$2:$I$11,2,0))</f>
        <v/>
      </c>
      <c r="P3427" s="8">
        <f>COUNTIF(J$4:J3427,J3427)</f>
        <v>0</v>
      </c>
      <c r="Q3427" s="8">
        <f>COUNTIF(K$4:K3427,K3427)</f>
        <v>1</v>
      </c>
    </row>
    <row r="3428" spans="1:17" x14ac:dyDescent="0.25">
      <c r="A3428" s="35">
        <f t="shared" si="319"/>
        <v>0</v>
      </c>
      <c r="B3428" s="8">
        <f t="shared" si="320"/>
        <v>0</v>
      </c>
      <c r="C3428" s="8">
        <f t="shared" si="321"/>
        <v>0</v>
      </c>
      <c r="D3428" s="38">
        <f t="shared" si="322"/>
        <v>1</v>
      </c>
      <c r="E3428" s="39">
        <f t="shared" si="323"/>
        <v>0</v>
      </c>
      <c r="M3428" s="8" t="str">
        <f>VLOOKUP(MONTH($J3428),Lookup!$A$2:$B$13,2,0)&amp;" "&amp;YEAR($J3428)</f>
        <v>Jan 1900</v>
      </c>
      <c r="N3428" s="34" t="str">
        <f t="shared" si="318"/>
        <v>1/1/9999</v>
      </c>
      <c r="O3428" s="8" t="str">
        <f>IF(ISERROR(VLOOKUP($I3428,Lookup!$H$2:$I$11,2,0)),"",VLOOKUP($I3428,Lookup!$H$2:$I$11,2,0))</f>
        <v/>
      </c>
      <c r="P3428" s="8">
        <f>COUNTIF(J$4:J3428,J3428)</f>
        <v>0</v>
      </c>
      <c r="Q3428" s="8">
        <f>COUNTIF(K$4:K3428,K3428)</f>
        <v>1</v>
      </c>
    </row>
    <row r="3429" spans="1:17" x14ac:dyDescent="0.25">
      <c r="A3429" s="35">
        <f t="shared" si="319"/>
        <v>0</v>
      </c>
      <c r="B3429" s="8">
        <f t="shared" si="320"/>
        <v>0</v>
      </c>
      <c r="C3429" s="8">
        <f t="shared" si="321"/>
        <v>0</v>
      </c>
      <c r="D3429" s="38">
        <f t="shared" si="322"/>
        <v>1</v>
      </c>
      <c r="E3429" s="39">
        <f t="shared" si="323"/>
        <v>0</v>
      </c>
      <c r="M3429" s="8" t="str">
        <f>VLOOKUP(MONTH($J3429),Lookup!$A$2:$B$13,2,0)&amp;" "&amp;YEAR($J3429)</f>
        <v>Jan 1900</v>
      </c>
      <c r="N3429" s="34" t="str">
        <f t="shared" si="318"/>
        <v>1/1/9999</v>
      </c>
      <c r="O3429" s="8" t="str">
        <f>IF(ISERROR(VLOOKUP($I3429,Lookup!$H$2:$I$11,2,0)),"",VLOOKUP($I3429,Lookup!$H$2:$I$11,2,0))</f>
        <v/>
      </c>
      <c r="P3429" s="8">
        <f>COUNTIF(J$4:J3429,J3429)</f>
        <v>0</v>
      </c>
      <c r="Q3429" s="8">
        <f>COUNTIF(K$4:K3429,K3429)</f>
        <v>1</v>
      </c>
    </row>
    <row r="3430" spans="1:17" x14ac:dyDescent="0.25">
      <c r="A3430" s="35">
        <f t="shared" si="319"/>
        <v>0</v>
      </c>
      <c r="B3430" s="8">
        <f t="shared" si="320"/>
        <v>0</v>
      </c>
      <c r="C3430" s="8">
        <f t="shared" si="321"/>
        <v>0</v>
      </c>
      <c r="D3430" s="38">
        <f t="shared" si="322"/>
        <v>1</v>
      </c>
      <c r="E3430" s="39">
        <f t="shared" si="323"/>
        <v>0</v>
      </c>
      <c r="M3430" s="8" t="str">
        <f>VLOOKUP(MONTH($J3430),Lookup!$A$2:$B$13,2,0)&amp;" "&amp;YEAR($J3430)</f>
        <v>Jan 1900</v>
      </c>
      <c r="N3430" s="34" t="str">
        <f t="shared" si="318"/>
        <v>1/1/9999</v>
      </c>
      <c r="O3430" s="8" t="str">
        <f>IF(ISERROR(VLOOKUP($I3430,Lookup!$H$2:$I$11,2,0)),"",VLOOKUP($I3430,Lookup!$H$2:$I$11,2,0))</f>
        <v/>
      </c>
      <c r="P3430" s="8">
        <f>COUNTIF(J$4:J3430,J3430)</f>
        <v>0</v>
      </c>
      <c r="Q3430" s="8">
        <f>COUNTIF(K$4:K3430,K3430)</f>
        <v>1</v>
      </c>
    </row>
    <row r="3431" spans="1:17" x14ac:dyDescent="0.25">
      <c r="A3431" s="35">
        <f t="shared" si="319"/>
        <v>0</v>
      </c>
      <c r="B3431" s="8">
        <f t="shared" si="320"/>
        <v>0</v>
      </c>
      <c r="C3431" s="8">
        <f t="shared" si="321"/>
        <v>0</v>
      </c>
      <c r="D3431" s="38">
        <f t="shared" si="322"/>
        <v>1</v>
      </c>
      <c r="E3431" s="39">
        <f t="shared" si="323"/>
        <v>0</v>
      </c>
      <c r="M3431" s="8" t="str">
        <f>VLOOKUP(MONTH($J3431),Lookup!$A$2:$B$13,2,0)&amp;" "&amp;YEAR($J3431)</f>
        <v>Jan 1900</v>
      </c>
      <c r="N3431" s="34" t="str">
        <f t="shared" si="318"/>
        <v>1/1/9999</v>
      </c>
      <c r="O3431" s="8" t="str">
        <f>IF(ISERROR(VLOOKUP($I3431,Lookup!$H$2:$I$11,2,0)),"",VLOOKUP($I3431,Lookup!$H$2:$I$11,2,0))</f>
        <v/>
      </c>
      <c r="P3431" s="8">
        <f>COUNTIF(J$4:J3431,J3431)</f>
        <v>0</v>
      </c>
      <c r="Q3431" s="8">
        <f>COUNTIF(K$4:K3431,K3431)</f>
        <v>1</v>
      </c>
    </row>
    <row r="3432" spans="1:17" x14ac:dyDescent="0.25">
      <c r="A3432" s="35">
        <f t="shared" si="319"/>
        <v>0</v>
      </c>
      <c r="B3432" s="8">
        <f t="shared" si="320"/>
        <v>0</v>
      </c>
      <c r="C3432" s="8">
        <f t="shared" si="321"/>
        <v>0</v>
      </c>
      <c r="D3432" s="38">
        <f t="shared" si="322"/>
        <v>1</v>
      </c>
      <c r="E3432" s="39">
        <f t="shared" si="323"/>
        <v>0</v>
      </c>
      <c r="M3432" s="8" t="str">
        <f>VLOOKUP(MONTH($J3432),Lookup!$A$2:$B$13,2,0)&amp;" "&amp;YEAR($J3432)</f>
        <v>Jan 1900</v>
      </c>
      <c r="N3432" s="34" t="str">
        <f t="shared" si="318"/>
        <v>1/1/9999</v>
      </c>
      <c r="O3432" s="8" t="str">
        <f>IF(ISERROR(VLOOKUP($I3432,Lookup!$H$2:$I$11,2,0)),"",VLOOKUP($I3432,Lookup!$H$2:$I$11,2,0))</f>
        <v/>
      </c>
      <c r="P3432" s="8">
        <f>COUNTIF(J$4:J3432,J3432)</f>
        <v>0</v>
      </c>
      <c r="Q3432" s="8">
        <f>COUNTIF(K$4:K3432,K3432)</f>
        <v>1</v>
      </c>
    </row>
    <row r="3433" spans="1:17" x14ac:dyDescent="0.25">
      <c r="A3433" s="35">
        <f t="shared" si="319"/>
        <v>0</v>
      </c>
      <c r="B3433" s="8">
        <f t="shared" si="320"/>
        <v>0</v>
      </c>
      <c r="C3433" s="8">
        <f t="shared" si="321"/>
        <v>0</v>
      </c>
      <c r="D3433" s="38">
        <f t="shared" si="322"/>
        <v>1</v>
      </c>
      <c r="E3433" s="39">
        <f t="shared" si="323"/>
        <v>0</v>
      </c>
      <c r="M3433" s="8" t="str">
        <f>VLOOKUP(MONTH($J3433),Lookup!$A$2:$B$13,2,0)&amp;" "&amp;YEAR($J3433)</f>
        <v>Jan 1900</v>
      </c>
      <c r="N3433" s="34" t="str">
        <f t="shared" si="318"/>
        <v>1/1/9999</v>
      </c>
      <c r="O3433" s="8" t="str">
        <f>IF(ISERROR(VLOOKUP($I3433,Lookup!$H$2:$I$11,2,0)),"",VLOOKUP($I3433,Lookup!$H$2:$I$11,2,0))</f>
        <v/>
      </c>
      <c r="P3433" s="8">
        <f>COUNTIF(J$4:J3433,J3433)</f>
        <v>0</v>
      </c>
      <c r="Q3433" s="8">
        <f>COUNTIF(K$4:K3433,K3433)</f>
        <v>1</v>
      </c>
    </row>
    <row r="3434" spans="1:17" x14ac:dyDescent="0.25">
      <c r="A3434" s="35">
        <f t="shared" si="319"/>
        <v>0</v>
      </c>
      <c r="B3434" s="8">
        <f t="shared" si="320"/>
        <v>0</v>
      </c>
      <c r="C3434" s="8">
        <f t="shared" si="321"/>
        <v>0</v>
      </c>
      <c r="D3434" s="38">
        <f t="shared" si="322"/>
        <v>1</v>
      </c>
      <c r="E3434" s="39">
        <f t="shared" si="323"/>
        <v>0</v>
      </c>
      <c r="M3434" s="8" t="str">
        <f>VLOOKUP(MONTH($J3434),Lookup!$A$2:$B$13,2,0)&amp;" "&amp;YEAR($J3434)</f>
        <v>Jan 1900</v>
      </c>
      <c r="N3434" s="34" t="str">
        <f t="shared" si="318"/>
        <v>1/1/9999</v>
      </c>
      <c r="O3434" s="8" t="str">
        <f>IF(ISERROR(VLOOKUP($I3434,Lookup!$H$2:$I$11,2,0)),"",VLOOKUP($I3434,Lookup!$H$2:$I$11,2,0))</f>
        <v/>
      </c>
      <c r="P3434" s="8">
        <f>COUNTIF(J$4:J3434,J3434)</f>
        <v>0</v>
      </c>
      <c r="Q3434" s="8">
        <f>COUNTIF(K$4:K3434,K3434)</f>
        <v>1</v>
      </c>
    </row>
    <row r="3435" spans="1:17" x14ac:dyDescent="0.25">
      <c r="A3435" s="35">
        <f t="shared" si="319"/>
        <v>0</v>
      </c>
      <c r="B3435" s="8">
        <f t="shared" si="320"/>
        <v>0</v>
      </c>
      <c r="C3435" s="8">
        <f t="shared" si="321"/>
        <v>0</v>
      </c>
      <c r="D3435" s="38">
        <f t="shared" si="322"/>
        <v>1</v>
      </c>
      <c r="E3435" s="39">
        <f t="shared" si="323"/>
        <v>0</v>
      </c>
      <c r="M3435" s="8" t="str">
        <f>VLOOKUP(MONTH($J3435),Lookup!$A$2:$B$13,2,0)&amp;" "&amp;YEAR($J3435)</f>
        <v>Jan 1900</v>
      </c>
      <c r="N3435" s="34" t="str">
        <f t="shared" si="318"/>
        <v>1/1/9999</v>
      </c>
      <c r="O3435" s="8" t="str">
        <f>IF(ISERROR(VLOOKUP($I3435,Lookup!$H$2:$I$11,2,0)),"",VLOOKUP($I3435,Lookup!$H$2:$I$11,2,0))</f>
        <v/>
      </c>
      <c r="P3435" s="8">
        <f>COUNTIF(J$4:J3435,J3435)</f>
        <v>0</v>
      </c>
      <c r="Q3435" s="8">
        <f>COUNTIF(K$4:K3435,K3435)</f>
        <v>1</v>
      </c>
    </row>
    <row r="3436" spans="1:17" x14ac:dyDescent="0.25">
      <c r="A3436" s="35">
        <f t="shared" si="319"/>
        <v>0</v>
      </c>
      <c r="B3436" s="8">
        <f t="shared" si="320"/>
        <v>0</v>
      </c>
      <c r="C3436" s="8">
        <f t="shared" si="321"/>
        <v>0</v>
      </c>
      <c r="D3436" s="38">
        <f t="shared" si="322"/>
        <v>1</v>
      </c>
      <c r="E3436" s="39">
        <f t="shared" si="323"/>
        <v>0</v>
      </c>
      <c r="M3436" s="8" t="str">
        <f>VLOOKUP(MONTH($J3436),Lookup!$A$2:$B$13,2,0)&amp;" "&amp;YEAR($J3436)</f>
        <v>Jan 1900</v>
      </c>
      <c r="N3436" s="34" t="str">
        <f t="shared" si="318"/>
        <v>1/1/9999</v>
      </c>
      <c r="O3436" s="8" t="str">
        <f>IF(ISERROR(VLOOKUP($I3436,Lookup!$H$2:$I$11,2,0)),"",VLOOKUP($I3436,Lookup!$H$2:$I$11,2,0))</f>
        <v/>
      </c>
      <c r="P3436" s="8">
        <f>COUNTIF(J$4:J3436,J3436)</f>
        <v>0</v>
      </c>
      <c r="Q3436" s="8">
        <f>COUNTIF(K$4:K3436,K3436)</f>
        <v>1</v>
      </c>
    </row>
    <row r="3437" spans="1:17" x14ac:dyDescent="0.25">
      <c r="A3437" s="35">
        <f t="shared" si="319"/>
        <v>0</v>
      </c>
      <c r="B3437" s="8">
        <f t="shared" si="320"/>
        <v>0</v>
      </c>
      <c r="C3437" s="8">
        <f t="shared" si="321"/>
        <v>0</v>
      </c>
      <c r="D3437" s="38">
        <f t="shared" si="322"/>
        <v>1</v>
      </c>
      <c r="E3437" s="39">
        <f t="shared" si="323"/>
        <v>0</v>
      </c>
      <c r="M3437" s="8" t="str">
        <f>VLOOKUP(MONTH($J3437),Lookup!$A$2:$B$13,2,0)&amp;" "&amp;YEAR($J3437)</f>
        <v>Jan 1900</v>
      </c>
      <c r="N3437" s="34" t="str">
        <f t="shared" si="318"/>
        <v>1/1/9999</v>
      </c>
      <c r="O3437" s="8" t="str">
        <f>IF(ISERROR(VLOOKUP($I3437,Lookup!$H$2:$I$11,2,0)),"",VLOOKUP($I3437,Lookup!$H$2:$I$11,2,0))</f>
        <v/>
      </c>
      <c r="P3437" s="8">
        <f>COUNTIF(J$4:J3437,J3437)</f>
        <v>0</v>
      </c>
      <c r="Q3437" s="8">
        <f>COUNTIF(K$4:K3437,K3437)</f>
        <v>1</v>
      </c>
    </row>
    <row r="3438" spans="1:17" x14ac:dyDescent="0.25">
      <c r="A3438" s="35">
        <f t="shared" si="319"/>
        <v>0</v>
      </c>
      <c r="B3438" s="8">
        <f t="shared" si="320"/>
        <v>0</v>
      </c>
      <c r="C3438" s="8">
        <f t="shared" si="321"/>
        <v>0</v>
      </c>
      <c r="D3438" s="38">
        <f t="shared" si="322"/>
        <v>1</v>
      </c>
      <c r="E3438" s="39">
        <f t="shared" si="323"/>
        <v>0</v>
      </c>
      <c r="M3438" s="8" t="str">
        <f>VLOOKUP(MONTH($J3438),Lookup!$A$2:$B$13,2,0)&amp;" "&amp;YEAR($J3438)</f>
        <v>Jan 1900</v>
      </c>
      <c r="N3438" s="34" t="str">
        <f t="shared" si="318"/>
        <v>1/1/9999</v>
      </c>
      <c r="O3438" s="8" t="str">
        <f>IF(ISERROR(VLOOKUP($I3438,Lookup!$H$2:$I$11,2,0)),"",VLOOKUP($I3438,Lookup!$H$2:$I$11,2,0))</f>
        <v/>
      </c>
      <c r="P3438" s="8">
        <f>COUNTIF(J$4:J3438,J3438)</f>
        <v>0</v>
      </c>
      <c r="Q3438" s="8">
        <f>COUNTIF(K$4:K3438,K3438)</f>
        <v>1</v>
      </c>
    </row>
    <row r="3439" spans="1:17" x14ac:dyDescent="0.25">
      <c r="A3439" s="35">
        <f t="shared" si="319"/>
        <v>0</v>
      </c>
      <c r="B3439" s="8">
        <f t="shared" si="320"/>
        <v>0</v>
      </c>
      <c r="C3439" s="8">
        <f t="shared" si="321"/>
        <v>0</v>
      </c>
      <c r="D3439" s="38">
        <f t="shared" si="322"/>
        <v>1</v>
      </c>
      <c r="E3439" s="39">
        <f t="shared" si="323"/>
        <v>0</v>
      </c>
      <c r="M3439" s="8" t="str">
        <f>VLOOKUP(MONTH($J3439),Lookup!$A$2:$B$13,2,0)&amp;" "&amp;YEAR($J3439)</f>
        <v>Jan 1900</v>
      </c>
      <c r="N3439" s="34" t="str">
        <f t="shared" si="318"/>
        <v>1/1/9999</v>
      </c>
      <c r="O3439" s="8" t="str">
        <f>IF(ISERROR(VLOOKUP($I3439,Lookup!$H$2:$I$11,2,0)),"",VLOOKUP($I3439,Lookup!$H$2:$I$11,2,0))</f>
        <v/>
      </c>
      <c r="P3439" s="8">
        <f>COUNTIF(J$4:J3439,J3439)</f>
        <v>0</v>
      </c>
      <c r="Q3439" s="8">
        <f>COUNTIF(K$4:K3439,K3439)</f>
        <v>1</v>
      </c>
    </row>
    <row r="3440" spans="1:17" x14ac:dyDescent="0.25">
      <c r="A3440" s="35">
        <f t="shared" si="319"/>
        <v>0</v>
      </c>
      <c r="B3440" s="8">
        <f t="shared" si="320"/>
        <v>0</v>
      </c>
      <c r="C3440" s="8">
        <f t="shared" si="321"/>
        <v>0</v>
      </c>
      <c r="D3440" s="38">
        <f t="shared" si="322"/>
        <v>1</v>
      </c>
      <c r="E3440" s="39">
        <f t="shared" si="323"/>
        <v>0</v>
      </c>
      <c r="M3440" s="8" t="str">
        <f>VLOOKUP(MONTH($J3440),Lookup!$A$2:$B$13,2,0)&amp;" "&amp;YEAR($J3440)</f>
        <v>Jan 1900</v>
      </c>
      <c r="N3440" s="34" t="str">
        <f t="shared" si="318"/>
        <v>1/1/9999</v>
      </c>
      <c r="O3440" s="8" t="str">
        <f>IF(ISERROR(VLOOKUP($I3440,Lookup!$H$2:$I$11,2,0)),"",VLOOKUP($I3440,Lookup!$H$2:$I$11,2,0))</f>
        <v/>
      </c>
      <c r="P3440" s="8">
        <f>COUNTIF(J$4:J3440,J3440)</f>
        <v>0</v>
      </c>
      <c r="Q3440" s="8">
        <f>COUNTIF(K$4:K3440,K3440)</f>
        <v>1</v>
      </c>
    </row>
    <row r="3441" spans="1:17" x14ac:dyDescent="0.25">
      <c r="A3441" s="35">
        <f t="shared" si="319"/>
        <v>0</v>
      </c>
      <c r="B3441" s="8">
        <f t="shared" si="320"/>
        <v>0</v>
      </c>
      <c r="C3441" s="8">
        <f t="shared" si="321"/>
        <v>0</v>
      </c>
      <c r="D3441" s="38">
        <f t="shared" si="322"/>
        <v>1</v>
      </c>
      <c r="E3441" s="39">
        <f t="shared" si="323"/>
        <v>0</v>
      </c>
      <c r="M3441" s="8" t="str">
        <f>VLOOKUP(MONTH($J3441),Lookup!$A$2:$B$13,2,0)&amp;" "&amp;YEAR($J3441)</f>
        <v>Jan 1900</v>
      </c>
      <c r="N3441" s="34" t="str">
        <f t="shared" si="318"/>
        <v>1/1/9999</v>
      </c>
      <c r="O3441" s="8" t="str">
        <f>IF(ISERROR(VLOOKUP($I3441,Lookup!$H$2:$I$11,2,0)),"",VLOOKUP($I3441,Lookup!$H$2:$I$11,2,0))</f>
        <v/>
      </c>
      <c r="P3441" s="8">
        <f>COUNTIF(J$4:J3441,J3441)</f>
        <v>0</v>
      </c>
      <c r="Q3441" s="8">
        <f>COUNTIF(K$4:K3441,K3441)</f>
        <v>1</v>
      </c>
    </row>
    <row r="3442" spans="1:17" x14ac:dyDescent="0.25">
      <c r="A3442" s="35">
        <f t="shared" si="319"/>
        <v>0</v>
      </c>
      <c r="B3442" s="8">
        <f t="shared" si="320"/>
        <v>0</v>
      </c>
      <c r="C3442" s="8">
        <f t="shared" si="321"/>
        <v>0</v>
      </c>
      <c r="D3442" s="38">
        <f t="shared" si="322"/>
        <v>1</v>
      </c>
      <c r="E3442" s="39">
        <f t="shared" si="323"/>
        <v>0</v>
      </c>
      <c r="M3442" s="8" t="str">
        <f>VLOOKUP(MONTH($J3442),Lookup!$A$2:$B$13,2,0)&amp;" "&amp;YEAR($J3442)</f>
        <v>Jan 1900</v>
      </c>
      <c r="N3442" s="34" t="str">
        <f t="shared" si="318"/>
        <v>1/1/9999</v>
      </c>
      <c r="O3442" s="8" t="str">
        <f>IF(ISERROR(VLOOKUP($I3442,Lookup!$H$2:$I$11,2,0)),"",VLOOKUP($I3442,Lookup!$H$2:$I$11,2,0))</f>
        <v/>
      </c>
      <c r="P3442" s="8">
        <f>COUNTIF(J$4:J3442,J3442)</f>
        <v>0</v>
      </c>
      <c r="Q3442" s="8">
        <f>COUNTIF(K$4:K3442,K3442)</f>
        <v>1</v>
      </c>
    </row>
    <row r="3443" spans="1:17" x14ac:dyDescent="0.25">
      <c r="A3443" s="35">
        <f t="shared" si="319"/>
        <v>0</v>
      </c>
      <c r="B3443" s="8">
        <f t="shared" si="320"/>
        <v>0</v>
      </c>
      <c r="C3443" s="8">
        <f t="shared" si="321"/>
        <v>0</v>
      </c>
      <c r="D3443" s="38">
        <f t="shared" si="322"/>
        <v>1</v>
      </c>
      <c r="E3443" s="39">
        <f t="shared" si="323"/>
        <v>0</v>
      </c>
      <c r="M3443" s="8" t="str">
        <f>VLOOKUP(MONTH($J3443),Lookup!$A$2:$B$13,2,0)&amp;" "&amp;YEAR($J3443)</f>
        <v>Jan 1900</v>
      </c>
      <c r="N3443" s="34" t="str">
        <f t="shared" si="318"/>
        <v>1/1/9999</v>
      </c>
      <c r="O3443" s="8" t="str">
        <f>IF(ISERROR(VLOOKUP($I3443,Lookup!$H$2:$I$11,2,0)),"",VLOOKUP($I3443,Lookup!$H$2:$I$11,2,0))</f>
        <v/>
      </c>
      <c r="P3443" s="8">
        <f>COUNTIF(J$4:J3443,J3443)</f>
        <v>0</v>
      </c>
      <c r="Q3443" s="8">
        <f>COUNTIF(K$4:K3443,K3443)</f>
        <v>1</v>
      </c>
    </row>
    <row r="3444" spans="1:17" x14ac:dyDescent="0.25">
      <c r="A3444" s="35">
        <f t="shared" si="319"/>
        <v>0</v>
      </c>
      <c r="B3444" s="8">
        <f t="shared" si="320"/>
        <v>0</v>
      </c>
      <c r="C3444" s="8">
        <f t="shared" si="321"/>
        <v>0</v>
      </c>
      <c r="D3444" s="38">
        <f t="shared" si="322"/>
        <v>1</v>
      </c>
      <c r="E3444" s="39">
        <f t="shared" si="323"/>
        <v>0</v>
      </c>
      <c r="M3444" s="8" t="str">
        <f>VLOOKUP(MONTH($J3444),Lookup!$A$2:$B$13,2,0)&amp;" "&amp;YEAR($J3444)</f>
        <v>Jan 1900</v>
      </c>
      <c r="N3444" s="34" t="str">
        <f t="shared" si="318"/>
        <v>1/1/9999</v>
      </c>
      <c r="O3444" s="8" t="str">
        <f>IF(ISERROR(VLOOKUP($I3444,Lookup!$H$2:$I$11,2,0)),"",VLOOKUP($I3444,Lookup!$H$2:$I$11,2,0))</f>
        <v/>
      </c>
      <c r="P3444" s="8">
        <f>COUNTIF(J$4:J3444,J3444)</f>
        <v>0</v>
      </c>
      <c r="Q3444" s="8">
        <f>COUNTIF(K$4:K3444,K3444)</f>
        <v>1</v>
      </c>
    </row>
    <row r="3445" spans="1:17" x14ac:dyDescent="0.25">
      <c r="A3445" s="35">
        <f t="shared" si="319"/>
        <v>0</v>
      </c>
      <c r="B3445" s="8">
        <f t="shared" si="320"/>
        <v>0</v>
      </c>
      <c r="C3445" s="8">
        <f t="shared" si="321"/>
        <v>0</v>
      </c>
      <c r="D3445" s="38">
        <f t="shared" si="322"/>
        <v>1</v>
      </c>
      <c r="E3445" s="39">
        <f t="shared" si="323"/>
        <v>0</v>
      </c>
      <c r="M3445" s="8" t="str">
        <f>VLOOKUP(MONTH($J3445),Lookup!$A$2:$B$13,2,0)&amp;" "&amp;YEAR($J3445)</f>
        <v>Jan 1900</v>
      </c>
      <c r="N3445" s="34" t="str">
        <f t="shared" si="318"/>
        <v>1/1/9999</v>
      </c>
      <c r="O3445" s="8" t="str">
        <f>IF(ISERROR(VLOOKUP($I3445,Lookup!$H$2:$I$11,2,0)),"",VLOOKUP($I3445,Lookup!$H$2:$I$11,2,0))</f>
        <v/>
      </c>
      <c r="P3445" s="8">
        <f>COUNTIF(J$4:J3445,J3445)</f>
        <v>0</v>
      </c>
      <c r="Q3445" s="8">
        <f>COUNTIF(K$4:K3445,K3445)</f>
        <v>1</v>
      </c>
    </row>
    <row r="3446" spans="1:17" x14ac:dyDescent="0.25">
      <c r="A3446" s="35">
        <f t="shared" si="319"/>
        <v>0</v>
      </c>
      <c r="B3446" s="8">
        <f t="shared" si="320"/>
        <v>0</v>
      </c>
      <c r="C3446" s="8">
        <f t="shared" si="321"/>
        <v>0</v>
      </c>
      <c r="D3446" s="38">
        <f t="shared" si="322"/>
        <v>1</v>
      </c>
      <c r="E3446" s="39">
        <f t="shared" si="323"/>
        <v>0</v>
      </c>
      <c r="M3446" s="8" t="str">
        <f>VLOOKUP(MONTH($J3446),Lookup!$A$2:$B$13,2,0)&amp;" "&amp;YEAR($J3446)</f>
        <v>Jan 1900</v>
      </c>
      <c r="N3446" s="34" t="str">
        <f t="shared" si="318"/>
        <v>1/1/9999</v>
      </c>
      <c r="O3446" s="8" t="str">
        <f>IF(ISERROR(VLOOKUP($I3446,Lookup!$H$2:$I$11,2,0)),"",VLOOKUP($I3446,Lookup!$H$2:$I$11,2,0))</f>
        <v/>
      </c>
      <c r="P3446" s="8">
        <f>COUNTIF(J$4:J3446,J3446)</f>
        <v>0</v>
      </c>
      <c r="Q3446" s="8">
        <f>COUNTIF(K$4:K3446,K3446)</f>
        <v>1</v>
      </c>
    </row>
    <row r="3447" spans="1:17" x14ac:dyDescent="0.25">
      <c r="A3447" s="35">
        <f t="shared" si="319"/>
        <v>0</v>
      </c>
      <c r="B3447" s="8">
        <f t="shared" si="320"/>
        <v>0</v>
      </c>
      <c r="C3447" s="8">
        <f t="shared" si="321"/>
        <v>0</v>
      </c>
      <c r="D3447" s="38">
        <f t="shared" si="322"/>
        <v>1</v>
      </c>
      <c r="E3447" s="39">
        <f t="shared" si="323"/>
        <v>0</v>
      </c>
      <c r="M3447" s="8" t="str">
        <f>VLOOKUP(MONTH($J3447),Lookup!$A$2:$B$13,2,0)&amp;" "&amp;YEAR($J3447)</f>
        <v>Jan 1900</v>
      </c>
      <c r="N3447" s="34" t="str">
        <f t="shared" si="318"/>
        <v>1/1/9999</v>
      </c>
      <c r="O3447" s="8" t="str">
        <f>IF(ISERROR(VLOOKUP($I3447,Lookup!$H$2:$I$11,2,0)),"",VLOOKUP($I3447,Lookup!$H$2:$I$11,2,0))</f>
        <v/>
      </c>
      <c r="P3447" s="8">
        <f>COUNTIF(J$4:J3447,J3447)</f>
        <v>0</v>
      </c>
      <c r="Q3447" s="8">
        <f>COUNTIF(K$4:K3447,K3447)</f>
        <v>1</v>
      </c>
    </row>
    <row r="3448" spans="1:17" x14ac:dyDescent="0.25">
      <c r="A3448" s="35">
        <f t="shared" si="319"/>
        <v>0</v>
      </c>
      <c r="B3448" s="8">
        <f t="shared" si="320"/>
        <v>0</v>
      </c>
      <c r="C3448" s="8">
        <f t="shared" si="321"/>
        <v>0</v>
      </c>
      <c r="D3448" s="38">
        <f t="shared" si="322"/>
        <v>1</v>
      </c>
      <c r="E3448" s="39">
        <f t="shared" si="323"/>
        <v>0</v>
      </c>
      <c r="M3448" s="8" t="str">
        <f>VLOOKUP(MONTH($J3448),Lookup!$A$2:$B$13,2,0)&amp;" "&amp;YEAR($J3448)</f>
        <v>Jan 1900</v>
      </c>
      <c r="N3448" s="34" t="str">
        <f t="shared" si="318"/>
        <v>1/1/9999</v>
      </c>
      <c r="O3448" s="8" t="str">
        <f>IF(ISERROR(VLOOKUP($I3448,Lookup!$H$2:$I$11,2,0)),"",VLOOKUP($I3448,Lookup!$H$2:$I$11,2,0))</f>
        <v/>
      </c>
      <c r="P3448" s="8">
        <f>COUNTIF(J$4:J3448,J3448)</f>
        <v>0</v>
      </c>
      <c r="Q3448" s="8">
        <f>COUNTIF(K$4:K3448,K3448)</f>
        <v>1</v>
      </c>
    </row>
    <row r="3449" spans="1:17" x14ac:dyDescent="0.25">
      <c r="A3449" s="35">
        <f t="shared" si="319"/>
        <v>0</v>
      </c>
      <c r="B3449" s="8">
        <f t="shared" si="320"/>
        <v>0</v>
      </c>
      <c r="C3449" s="8">
        <f t="shared" si="321"/>
        <v>0</v>
      </c>
      <c r="D3449" s="38">
        <f t="shared" si="322"/>
        <v>1</v>
      </c>
      <c r="E3449" s="39">
        <f t="shared" si="323"/>
        <v>0</v>
      </c>
      <c r="M3449" s="8" t="str">
        <f>VLOOKUP(MONTH($J3449),Lookup!$A$2:$B$13,2,0)&amp;" "&amp;YEAR($J3449)</f>
        <v>Jan 1900</v>
      </c>
      <c r="N3449" s="34" t="str">
        <f t="shared" si="318"/>
        <v>1/1/9999</v>
      </c>
      <c r="O3449" s="8" t="str">
        <f>IF(ISERROR(VLOOKUP($I3449,Lookup!$H$2:$I$11,2,0)),"",VLOOKUP($I3449,Lookup!$H$2:$I$11,2,0))</f>
        <v/>
      </c>
      <c r="P3449" s="8">
        <f>COUNTIF(J$4:J3449,J3449)</f>
        <v>0</v>
      </c>
      <c r="Q3449" s="8">
        <f>COUNTIF(K$4:K3449,K3449)</f>
        <v>1</v>
      </c>
    </row>
    <row r="3450" spans="1:17" x14ac:dyDescent="0.25">
      <c r="A3450" s="35">
        <f t="shared" si="319"/>
        <v>0</v>
      </c>
      <c r="B3450" s="8">
        <f t="shared" si="320"/>
        <v>0</v>
      </c>
      <c r="C3450" s="8">
        <f t="shared" si="321"/>
        <v>0</v>
      </c>
      <c r="D3450" s="38">
        <f t="shared" si="322"/>
        <v>1</v>
      </c>
      <c r="E3450" s="39">
        <f t="shared" si="323"/>
        <v>0</v>
      </c>
      <c r="M3450" s="8" t="str">
        <f>VLOOKUP(MONTH($J3450),Lookup!$A$2:$B$13,2,0)&amp;" "&amp;YEAR($J3450)</f>
        <v>Jan 1900</v>
      </c>
      <c r="N3450" s="34" t="str">
        <f t="shared" si="318"/>
        <v>1/1/9999</v>
      </c>
      <c r="O3450" s="8" t="str">
        <f>IF(ISERROR(VLOOKUP($I3450,Lookup!$H$2:$I$11,2,0)),"",VLOOKUP($I3450,Lookup!$H$2:$I$11,2,0))</f>
        <v/>
      </c>
      <c r="P3450" s="8">
        <f>COUNTIF(J$4:J3450,J3450)</f>
        <v>0</v>
      </c>
      <c r="Q3450" s="8">
        <f>COUNTIF(K$4:K3450,K3450)</f>
        <v>1</v>
      </c>
    </row>
    <row r="3451" spans="1:17" x14ac:dyDescent="0.25">
      <c r="A3451" s="35">
        <f t="shared" si="319"/>
        <v>0</v>
      </c>
      <c r="B3451" s="8">
        <f t="shared" si="320"/>
        <v>0</v>
      </c>
      <c r="C3451" s="8">
        <f t="shared" si="321"/>
        <v>0</v>
      </c>
      <c r="D3451" s="38">
        <f t="shared" si="322"/>
        <v>1</v>
      </c>
      <c r="E3451" s="39">
        <f t="shared" si="323"/>
        <v>0</v>
      </c>
      <c r="M3451" s="8" t="str">
        <f>VLOOKUP(MONTH($J3451),Lookup!$A$2:$B$13,2,0)&amp;" "&amp;YEAR($J3451)</f>
        <v>Jan 1900</v>
      </c>
      <c r="N3451" s="34" t="str">
        <f t="shared" si="318"/>
        <v>1/1/9999</v>
      </c>
      <c r="O3451" s="8" t="str">
        <f>IF(ISERROR(VLOOKUP($I3451,Lookup!$H$2:$I$11,2,0)),"",VLOOKUP($I3451,Lookup!$H$2:$I$11,2,0))</f>
        <v/>
      </c>
      <c r="P3451" s="8">
        <f>COUNTIF(J$4:J3451,J3451)</f>
        <v>0</v>
      </c>
      <c r="Q3451" s="8">
        <f>COUNTIF(K$4:K3451,K3451)</f>
        <v>1</v>
      </c>
    </row>
    <row r="3452" spans="1:17" x14ac:dyDescent="0.25">
      <c r="A3452" s="35">
        <f t="shared" si="319"/>
        <v>0</v>
      </c>
      <c r="B3452" s="8">
        <f t="shared" si="320"/>
        <v>0</v>
      </c>
      <c r="C3452" s="8">
        <f t="shared" si="321"/>
        <v>0</v>
      </c>
      <c r="D3452" s="38">
        <f t="shared" si="322"/>
        <v>1</v>
      </c>
      <c r="E3452" s="39">
        <f t="shared" si="323"/>
        <v>0</v>
      </c>
      <c r="M3452" s="8" t="str">
        <f>VLOOKUP(MONTH($J3452),Lookup!$A$2:$B$13,2,0)&amp;" "&amp;YEAR($J3452)</f>
        <v>Jan 1900</v>
      </c>
      <c r="N3452" s="34" t="str">
        <f t="shared" si="318"/>
        <v>1/1/9999</v>
      </c>
      <c r="O3452" s="8" t="str">
        <f>IF(ISERROR(VLOOKUP($I3452,Lookup!$H$2:$I$11,2,0)),"",VLOOKUP($I3452,Lookup!$H$2:$I$11,2,0))</f>
        <v/>
      </c>
      <c r="P3452" s="8">
        <f>COUNTIF(J$4:J3452,J3452)</f>
        <v>0</v>
      </c>
      <c r="Q3452" s="8">
        <f>COUNTIF(K$4:K3452,K3452)</f>
        <v>1</v>
      </c>
    </row>
    <row r="3453" spans="1:17" x14ac:dyDescent="0.25">
      <c r="A3453" s="35">
        <f t="shared" si="319"/>
        <v>0</v>
      </c>
      <c r="B3453" s="8">
        <f t="shared" si="320"/>
        <v>0</v>
      </c>
      <c r="C3453" s="8">
        <f t="shared" si="321"/>
        <v>0</v>
      </c>
      <c r="D3453" s="38">
        <f t="shared" si="322"/>
        <v>1</v>
      </c>
      <c r="E3453" s="39">
        <f t="shared" si="323"/>
        <v>0</v>
      </c>
      <c r="M3453" s="8" t="str">
        <f>VLOOKUP(MONTH($J3453),Lookup!$A$2:$B$13,2,0)&amp;" "&amp;YEAR($J3453)</f>
        <v>Jan 1900</v>
      </c>
      <c r="N3453" s="34" t="str">
        <f t="shared" si="318"/>
        <v>1/1/9999</v>
      </c>
      <c r="O3453" s="8" t="str">
        <f>IF(ISERROR(VLOOKUP($I3453,Lookup!$H$2:$I$11,2,0)),"",VLOOKUP($I3453,Lookup!$H$2:$I$11,2,0))</f>
        <v/>
      </c>
      <c r="P3453" s="8">
        <f>COUNTIF(J$4:J3453,J3453)</f>
        <v>0</v>
      </c>
      <c r="Q3453" s="8">
        <f>COUNTIF(K$4:K3453,K3453)</f>
        <v>1</v>
      </c>
    </row>
    <row r="3454" spans="1:17" x14ac:dyDescent="0.25">
      <c r="A3454" s="35">
        <f t="shared" si="319"/>
        <v>0</v>
      </c>
      <c r="B3454" s="8">
        <f t="shared" si="320"/>
        <v>0</v>
      </c>
      <c r="C3454" s="8">
        <f t="shared" si="321"/>
        <v>0</v>
      </c>
      <c r="D3454" s="38">
        <f t="shared" si="322"/>
        <v>1</v>
      </c>
      <c r="E3454" s="39">
        <f t="shared" si="323"/>
        <v>0</v>
      </c>
      <c r="M3454" s="8" t="str">
        <f>VLOOKUP(MONTH($J3454),Lookup!$A$2:$B$13,2,0)&amp;" "&amp;YEAR($J3454)</f>
        <v>Jan 1900</v>
      </c>
      <c r="N3454" s="34" t="str">
        <f t="shared" si="318"/>
        <v>1/1/9999</v>
      </c>
      <c r="O3454" s="8" t="str">
        <f>IF(ISERROR(VLOOKUP($I3454,Lookup!$H$2:$I$11,2,0)),"",VLOOKUP($I3454,Lookup!$H$2:$I$11,2,0))</f>
        <v/>
      </c>
      <c r="P3454" s="8">
        <f>COUNTIF(J$4:J3454,J3454)</f>
        <v>0</v>
      </c>
      <c r="Q3454" s="8">
        <f>COUNTIF(K$4:K3454,K3454)</f>
        <v>1</v>
      </c>
    </row>
    <row r="3455" spans="1:17" x14ac:dyDescent="0.25">
      <c r="A3455" s="35">
        <f t="shared" si="319"/>
        <v>0</v>
      </c>
      <c r="B3455" s="8">
        <f t="shared" si="320"/>
        <v>0</v>
      </c>
      <c r="C3455" s="8">
        <f t="shared" si="321"/>
        <v>0</v>
      </c>
      <c r="D3455" s="38">
        <f t="shared" si="322"/>
        <v>1</v>
      </c>
      <c r="E3455" s="39">
        <f t="shared" si="323"/>
        <v>0</v>
      </c>
      <c r="M3455" s="8" t="str">
        <f>VLOOKUP(MONTH($J3455),Lookup!$A$2:$B$13,2,0)&amp;" "&amp;YEAR($J3455)</f>
        <v>Jan 1900</v>
      </c>
      <c r="N3455" s="34" t="str">
        <f t="shared" si="318"/>
        <v>1/1/9999</v>
      </c>
      <c r="O3455" s="8" t="str">
        <f>IF(ISERROR(VLOOKUP($I3455,Lookup!$H$2:$I$11,2,0)),"",VLOOKUP($I3455,Lookup!$H$2:$I$11,2,0))</f>
        <v/>
      </c>
      <c r="P3455" s="8">
        <f>COUNTIF(J$4:J3455,J3455)</f>
        <v>0</v>
      </c>
      <c r="Q3455" s="8">
        <f>COUNTIF(K$4:K3455,K3455)</f>
        <v>1</v>
      </c>
    </row>
    <row r="3456" spans="1:17" x14ac:dyDescent="0.25">
      <c r="A3456" s="35">
        <f t="shared" si="319"/>
        <v>0</v>
      </c>
      <c r="B3456" s="8">
        <f t="shared" si="320"/>
        <v>0</v>
      </c>
      <c r="C3456" s="8">
        <f t="shared" si="321"/>
        <v>0</v>
      </c>
      <c r="D3456" s="38">
        <f t="shared" si="322"/>
        <v>1</v>
      </c>
      <c r="E3456" s="39">
        <f t="shared" si="323"/>
        <v>0</v>
      </c>
      <c r="M3456" s="8" t="str">
        <f>VLOOKUP(MONTH($J3456),Lookup!$A$2:$B$13,2,0)&amp;" "&amp;YEAR($J3456)</f>
        <v>Jan 1900</v>
      </c>
      <c r="N3456" s="34" t="str">
        <f t="shared" si="318"/>
        <v>1/1/9999</v>
      </c>
      <c r="O3456" s="8" t="str">
        <f>IF(ISERROR(VLOOKUP($I3456,Lookup!$H$2:$I$11,2,0)),"",VLOOKUP($I3456,Lookup!$H$2:$I$11,2,0))</f>
        <v/>
      </c>
      <c r="P3456" s="8">
        <f>COUNTIF(J$4:J3456,J3456)</f>
        <v>0</v>
      </c>
      <c r="Q3456" s="8">
        <f>COUNTIF(K$4:K3456,K3456)</f>
        <v>1</v>
      </c>
    </row>
    <row r="3457" spans="1:17" x14ac:dyDescent="0.25">
      <c r="A3457" s="35">
        <f t="shared" si="319"/>
        <v>0</v>
      </c>
      <c r="B3457" s="8">
        <f t="shared" si="320"/>
        <v>0</v>
      </c>
      <c r="C3457" s="8">
        <f t="shared" si="321"/>
        <v>0</v>
      </c>
      <c r="D3457" s="38">
        <f t="shared" si="322"/>
        <v>1</v>
      </c>
      <c r="E3457" s="39">
        <f t="shared" si="323"/>
        <v>0</v>
      </c>
      <c r="M3457" s="8" t="str">
        <f>VLOOKUP(MONTH($J3457),Lookup!$A$2:$B$13,2,0)&amp;" "&amp;YEAR($J3457)</f>
        <v>Jan 1900</v>
      </c>
      <c r="N3457" s="34" t="str">
        <f t="shared" si="318"/>
        <v>1/1/9999</v>
      </c>
      <c r="O3457" s="8" t="str">
        <f>IF(ISERROR(VLOOKUP($I3457,Lookup!$H$2:$I$11,2,0)),"",VLOOKUP($I3457,Lookup!$H$2:$I$11,2,0))</f>
        <v/>
      </c>
      <c r="P3457" s="8">
        <f>COUNTIF(J$4:J3457,J3457)</f>
        <v>0</v>
      </c>
      <c r="Q3457" s="8">
        <f>COUNTIF(K$4:K3457,K3457)</f>
        <v>1</v>
      </c>
    </row>
    <row r="3458" spans="1:17" x14ac:dyDescent="0.25">
      <c r="A3458" s="35">
        <f t="shared" si="319"/>
        <v>0</v>
      </c>
      <c r="B3458" s="8">
        <f t="shared" si="320"/>
        <v>0</v>
      </c>
      <c r="C3458" s="8">
        <f t="shared" si="321"/>
        <v>0</v>
      </c>
      <c r="D3458" s="38">
        <f t="shared" si="322"/>
        <v>1</v>
      </c>
      <c r="E3458" s="39">
        <f t="shared" si="323"/>
        <v>0</v>
      </c>
      <c r="M3458" s="8" t="str">
        <f>VLOOKUP(MONTH($J3458),Lookup!$A$2:$B$13,2,0)&amp;" "&amp;YEAR($J3458)</f>
        <v>Jan 1900</v>
      </c>
      <c r="N3458" s="34" t="str">
        <f t="shared" si="318"/>
        <v>1/1/9999</v>
      </c>
      <c r="O3458" s="8" t="str">
        <f>IF(ISERROR(VLOOKUP($I3458,Lookup!$H$2:$I$11,2,0)),"",VLOOKUP($I3458,Lookup!$H$2:$I$11,2,0))</f>
        <v/>
      </c>
      <c r="P3458" s="8">
        <f>COUNTIF(J$4:J3458,J3458)</f>
        <v>0</v>
      </c>
      <c r="Q3458" s="8">
        <f>COUNTIF(K$4:K3458,K3458)</f>
        <v>1</v>
      </c>
    </row>
    <row r="3459" spans="1:17" x14ac:dyDescent="0.25">
      <c r="A3459" s="35">
        <f t="shared" si="319"/>
        <v>0</v>
      </c>
      <c r="B3459" s="8">
        <f t="shared" si="320"/>
        <v>0</v>
      </c>
      <c r="C3459" s="8">
        <f t="shared" si="321"/>
        <v>0</v>
      </c>
      <c r="D3459" s="38">
        <f t="shared" si="322"/>
        <v>1</v>
      </c>
      <c r="E3459" s="39">
        <f t="shared" si="323"/>
        <v>0</v>
      </c>
      <c r="M3459" s="8" t="str">
        <f>VLOOKUP(MONTH($J3459),Lookup!$A$2:$B$13,2,0)&amp;" "&amp;YEAR($J3459)</f>
        <v>Jan 1900</v>
      </c>
      <c r="N3459" s="34" t="str">
        <f t="shared" si="318"/>
        <v>1/1/9999</v>
      </c>
      <c r="O3459" s="8" t="str">
        <f>IF(ISERROR(VLOOKUP($I3459,Lookup!$H$2:$I$11,2,0)),"",VLOOKUP($I3459,Lookup!$H$2:$I$11,2,0))</f>
        <v/>
      </c>
      <c r="P3459" s="8">
        <f>COUNTIF(J$4:J3459,J3459)</f>
        <v>0</v>
      </c>
      <c r="Q3459" s="8">
        <f>COUNTIF(K$4:K3459,K3459)</f>
        <v>1</v>
      </c>
    </row>
    <row r="3460" spans="1:17" x14ac:dyDescent="0.25">
      <c r="A3460" s="35">
        <f t="shared" si="319"/>
        <v>0</v>
      </c>
      <c r="B3460" s="8">
        <f t="shared" si="320"/>
        <v>0</v>
      </c>
      <c r="C3460" s="8">
        <f t="shared" si="321"/>
        <v>0</v>
      </c>
      <c r="D3460" s="38">
        <f t="shared" si="322"/>
        <v>1</v>
      </c>
      <c r="E3460" s="39">
        <f t="shared" si="323"/>
        <v>0</v>
      </c>
      <c r="M3460" s="8" t="str">
        <f>VLOOKUP(MONTH($J3460),Lookup!$A$2:$B$13,2,0)&amp;" "&amp;YEAR($J3460)</f>
        <v>Jan 1900</v>
      </c>
      <c r="N3460" s="34" t="str">
        <f t="shared" ref="N3460:N3523" si="324">IF(ISBLANK($J3460),"1/1/9999",J3460)</f>
        <v>1/1/9999</v>
      </c>
      <c r="O3460" s="8" t="str">
        <f>IF(ISERROR(VLOOKUP($I3460,Lookup!$H$2:$I$11,2,0)),"",VLOOKUP($I3460,Lookup!$H$2:$I$11,2,0))</f>
        <v/>
      </c>
      <c r="P3460" s="8">
        <f>COUNTIF(J$4:J3460,J3460)</f>
        <v>0</v>
      </c>
      <c r="Q3460" s="8">
        <f>COUNTIF(K$4:K3460,K3460)</f>
        <v>1</v>
      </c>
    </row>
    <row r="3461" spans="1:17" x14ac:dyDescent="0.25">
      <c r="A3461" s="35">
        <f t="shared" ref="A3461:A3524" si="325">K3461</f>
        <v>0</v>
      </c>
      <c r="B3461" s="8">
        <f t="shared" ref="B3461:B3524" si="326">J3461</f>
        <v>0</v>
      </c>
      <c r="C3461" s="8">
        <f t="shared" ref="C3461:C3524" si="327">L3461</f>
        <v>0</v>
      </c>
      <c r="D3461" s="38">
        <f t="shared" ref="D3461:D3524" si="328">SUM(A3461:C3461)+SUM(O3461:Q3461)</f>
        <v>1</v>
      </c>
      <c r="E3461" s="39">
        <f t="shared" ref="E3461:E3524" si="329">IF($D3461="","",COUNTIFS($F$4:$F$5000,$F3461,$D$4:$D$5000,"&gt;"&amp;$D3461))</f>
        <v>0</v>
      </c>
      <c r="M3461" s="8" t="str">
        <f>VLOOKUP(MONTH($J3461),Lookup!$A$2:$B$13,2,0)&amp;" "&amp;YEAR($J3461)</f>
        <v>Jan 1900</v>
      </c>
      <c r="N3461" s="34" t="str">
        <f t="shared" si="324"/>
        <v>1/1/9999</v>
      </c>
      <c r="O3461" s="8" t="str">
        <f>IF(ISERROR(VLOOKUP($I3461,Lookup!$H$2:$I$11,2,0)),"",VLOOKUP($I3461,Lookup!$H$2:$I$11,2,0))</f>
        <v/>
      </c>
      <c r="P3461" s="8">
        <f>COUNTIF(J$4:J3461,J3461)</f>
        <v>0</v>
      </c>
      <c r="Q3461" s="8">
        <f>COUNTIF(K$4:K3461,K3461)</f>
        <v>1</v>
      </c>
    </row>
    <row r="3462" spans="1:17" x14ac:dyDescent="0.25">
      <c r="A3462" s="35">
        <f t="shared" si="325"/>
        <v>0</v>
      </c>
      <c r="B3462" s="8">
        <f t="shared" si="326"/>
        <v>0</v>
      </c>
      <c r="C3462" s="8">
        <f t="shared" si="327"/>
        <v>0</v>
      </c>
      <c r="D3462" s="38">
        <f t="shared" si="328"/>
        <v>1</v>
      </c>
      <c r="E3462" s="39">
        <f t="shared" si="329"/>
        <v>0</v>
      </c>
      <c r="M3462" s="8" t="str">
        <f>VLOOKUP(MONTH($J3462),Lookup!$A$2:$B$13,2,0)&amp;" "&amp;YEAR($J3462)</f>
        <v>Jan 1900</v>
      </c>
      <c r="N3462" s="34" t="str">
        <f t="shared" si="324"/>
        <v>1/1/9999</v>
      </c>
      <c r="O3462" s="8" t="str">
        <f>IF(ISERROR(VLOOKUP($I3462,Lookup!$H$2:$I$11,2,0)),"",VLOOKUP($I3462,Lookup!$H$2:$I$11,2,0))</f>
        <v/>
      </c>
      <c r="P3462" s="8">
        <f>COUNTIF(J$4:J3462,J3462)</f>
        <v>0</v>
      </c>
      <c r="Q3462" s="8">
        <f>COUNTIF(K$4:K3462,K3462)</f>
        <v>1</v>
      </c>
    </row>
    <row r="3463" spans="1:17" x14ac:dyDescent="0.25">
      <c r="A3463" s="35">
        <f t="shared" si="325"/>
        <v>0</v>
      </c>
      <c r="B3463" s="8">
        <f t="shared" si="326"/>
        <v>0</v>
      </c>
      <c r="C3463" s="8">
        <f t="shared" si="327"/>
        <v>0</v>
      </c>
      <c r="D3463" s="38">
        <f t="shared" si="328"/>
        <v>1</v>
      </c>
      <c r="E3463" s="39">
        <f t="shared" si="329"/>
        <v>0</v>
      </c>
      <c r="M3463" s="8" t="str">
        <f>VLOOKUP(MONTH($J3463),Lookup!$A$2:$B$13,2,0)&amp;" "&amp;YEAR($J3463)</f>
        <v>Jan 1900</v>
      </c>
      <c r="N3463" s="34" t="str">
        <f t="shared" si="324"/>
        <v>1/1/9999</v>
      </c>
      <c r="O3463" s="8" t="str">
        <f>IF(ISERROR(VLOOKUP($I3463,Lookup!$H$2:$I$11,2,0)),"",VLOOKUP($I3463,Lookup!$H$2:$I$11,2,0))</f>
        <v/>
      </c>
      <c r="P3463" s="8">
        <f>COUNTIF(J$4:J3463,J3463)</f>
        <v>0</v>
      </c>
      <c r="Q3463" s="8">
        <f>COUNTIF(K$4:K3463,K3463)</f>
        <v>1</v>
      </c>
    </row>
    <row r="3464" spans="1:17" x14ac:dyDescent="0.25">
      <c r="A3464" s="35">
        <f t="shared" si="325"/>
        <v>0</v>
      </c>
      <c r="B3464" s="8">
        <f t="shared" si="326"/>
        <v>0</v>
      </c>
      <c r="C3464" s="8">
        <f t="shared" si="327"/>
        <v>0</v>
      </c>
      <c r="D3464" s="38">
        <f t="shared" si="328"/>
        <v>1</v>
      </c>
      <c r="E3464" s="39">
        <f t="shared" si="329"/>
        <v>0</v>
      </c>
      <c r="M3464" s="8" t="str">
        <f>VLOOKUP(MONTH($J3464),Lookup!$A$2:$B$13,2,0)&amp;" "&amp;YEAR($J3464)</f>
        <v>Jan 1900</v>
      </c>
      <c r="N3464" s="34" t="str">
        <f t="shared" si="324"/>
        <v>1/1/9999</v>
      </c>
      <c r="O3464" s="8" t="str">
        <f>IF(ISERROR(VLOOKUP($I3464,Lookup!$H$2:$I$11,2,0)),"",VLOOKUP($I3464,Lookup!$H$2:$I$11,2,0))</f>
        <v/>
      </c>
      <c r="P3464" s="8">
        <f>COUNTIF(J$4:J3464,J3464)</f>
        <v>0</v>
      </c>
      <c r="Q3464" s="8">
        <f>COUNTIF(K$4:K3464,K3464)</f>
        <v>1</v>
      </c>
    </row>
    <row r="3465" spans="1:17" x14ac:dyDescent="0.25">
      <c r="A3465" s="35">
        <f t="shared" si="325"/>
        <v>0</v>
      </c>
      <c r="B3465" s="8">
        <f t="shared" si="326"/>
        <v>0</v>
      </c>
      <c r="C3465" s="8">
        <f t="shared" si="327"/>
        <v>0</v>
      </c>
      <c r="D3465" s="38">
        <f t="shared" si="328"/>
        <v>1</v>
      </c>
      <c r="E3465" s="39">
        <f t="shared" si="329"/>
        <v>0</v>
      </c>
      <c r="M3465" s="8" t="str">
        <f>VLOOKUP(MONTH($J3465),Lookup!$A$2:$B$13,2,0)&amp;" "&amp;YEAR($J3465)</f>
        <v>Jan 1900</v>
      </c>
      <c r="N3465" s="34" t="str">
        <f t="shared" si="324"/>
        <v>1/1/9999</v>
      </c>
      <c r="O3465" s="8" t="str">
        <f>IF(ISERROR(VLOOKUP($I3465,Lookup!$H$2:$I$11,2,0)),"",VLOOKUP($I3465,Lookup!$H$2:$I$11,2,0))</f>
        <v/>
      </c>
      <c r="P3465" s="8">
        <f>COUNTIF(J$4:J3465,J3465)</f>
        <v>0</v>
      </c>
      <c r="Q3465" s="8">
        <f>COUNTIF(K$4:K3465,K3465)</f>
        <v>1</v>
      </c>
    </row>
    <row r="3466" spans="1:17" x14ac:dyDescent="0.25">
      <c r="A3466" s="35">
        <f t="shared" si="325"/>
        <v>0</v>
      </c>
      <c r="B3466" s="8">
        <f t="shared" si="326"/>
        <v>0</v>
      </c>
      <c r="C3466" s="8">
        <f t="shared" si="327"/>
        <v>0</v>
      </c>
      <c r="D3466" s="38">
        <f t="shared" si="328"/>
        <v>1</v>
      </c>
      <c r="E3466" s="39">
        <f t="shared" si="329"/>
        <v>0</v>
      </c>
      <c r="M3466" s="8" t="str">
        <f>VLOOKUP(MONTH($J3466),Lookup!$A$2:$B$13,2,0)&amp;" "&amp;YEAR($J3466)</f>
        <v>Jan 1900</v>
      </c>
      <c r="N3466" s="34" t="str">
        <f t="shared" si="324"/>
        <v>1/1/9999</v>
      </c>
      <c r="O3466" s="8" t="str">
        <f>IF(ISERROR(VLOOKUP($I3466,Lookup!$H$2:$I$11,2,0)),"",VLOOKUP($I3466,Lookup!$H$2:$I$11,2,0))</f>
        <v/>
      </c>
      <c r="P3466" s="8">
        <f>COUNTIF(J$4:J3466,J3466)</f>
        <v>0</v>
      </c>
      <c r="Q3466" s="8">
        <f>COUNTIF(K$4:K3466,K3466)</f>
        <v>1</v>
      </c>
    </row>
    <row r="3467" spans="1:17" x14ac:dyDescent="0.25">
      <c r="A3467" s="35">
        <f t="shared" si="325"/>
        <v>0</v>
      </c>
      <c r="B3467" s="8">
        <f t="shared" si="326"/>
        <v>0</v>
      </c>
      <c r="C3467" s="8">
        <f t="shared" si="327"/>
        <v>0</v>
      </c>
      <c r="D3467" s="38">
        <f t="shared" si="328"/>
        <v>1</v>
      </c>
      <c r="E3467" s="39">
        <f t="shared" si="329"/>
        <v>0</v>
      </c>
      <c r="M3467" s="8" t="str">
        <f>VLOOKUP(MONTH($J3467),Lookup!$A$2:$B$13,2,0)&amp;" "&amp;YEAR($J3467)</f>
        <v>Jan 1900</v>
      </c>
      <c r="N3467" s="34" t="str">
        <f t="shared" si="324"/>
        <v>1/1/9999</v>
      </c>
      <c r="O3467" s="8" t="str">
        <f>IF(ISERROR(VLOOKUP($I3467,Lookup!$H$2:$I$11,2,0)),"",VLOOKUP($I3467,Lookup!$H$2:$I$11,2,0))</f>
        <v/>
      </c>
      <c r="P3467" s="8">
        <f>COUNTIF(J$4:J3467,J3467)</f>
        <v>0</v>
      </c>
      <c r="Q3467" s="8">
        <f>COUNTIF(K$4:K3467,K3467)</f>
        <v>1</v>
      </c>
    </row>
    <row r="3468" spans="1:17" x14ac:dyDescent="0.25">
      <c r="A3468" s="35">
        <f t="shared" si="325"/>
        <v>0</v>
      </c>
      <c r="B3468" s="8">
        <f t="shared" si="326"/>
        <v>0</v>
      </c>
      <c r="C3468" s="8">
        <f t="shared" si="327"/>
        <v>0</v>
      </c>
      <c r="D3468" s="38">
        <f t="shared" si="328"/>
        <v>1</v>
      </c>
      <c r="E3468" s="39">
        <f t="shared" si="329"/>
        <v>0</v>
      </c>
      <c r="M3468" s="8" t="str">
        <f>VLOOKUP(MONTH($J3468),Lookup!$A$2:$B$13,2,0)&amp;" "&amp;YEAR($J3468)</f>
        <v>Jan 1900</v>
      </c>
      <c r="N3468" s="34" t="str">
        <f t="shared" si="324"/>
        <v>1/1/9999</v>
      </c>
      <c r="O3468" s="8" t="str">
        <f>IF(ISERROR(VLOOKUP($I3468,Lookup!$H$2:$I$11,2,0)),"",VLOOKUP($I3468,Lookup!$H$2:$I$11,2,0))</f>
        <v/>
      </c>
      <c r="P3468" s="8">
        <f>COUNTIF(J$4:J3468,J3468)</f>
        <v>0</v>
      </c>
      <c r="Q3468" s="8">
        <f>COUNTIF(K$4:K3468,K3468)</f>
        <v>1</v>
      </c>
    </row>
    <row r="3469" spans="1:17" x14ac:dyDescent="0.25">
      <c r="A3469" s="35">
        <f t="shared" si="325"/>
        <v>0</v>
      </c>
      <c r="B3469" s="8">
        <f t="shared" si="326"/>
        <v>0</v>
      </c>
      <c r="C3469" s="8">
        <f t="shared" si="327"/>
        <v>0</v>
      </c>
      <c r="D3469" s="38">
        <f t="shared" si="328"/>
        <v>1</v>
      </c>
      <c r="E3469" s="39">
        <f t="shared" si="329"/>
        <v>0</v>
      </c>
      <c r="M3469" s="8" t="str">
        <f>VLOOKUP(MONTH($J3469),Lookup!$A$2:$B$13,2,0)&amp;" "&amp;YEAR($J3469)</f>
        <v>Jan 1900</v>
      </c>
      <c r="N3469" s="34" t="str">
        <f t="shared" si="324"/>
        <v>1/1/9999</v>
      </c>
      <c r="O3469" s="8" t="str">
        <f>IF(ISERROR(VLOOKUP($I3469,Lookup!$H$2:$I$11,2,0)),"",VLOOKUP($I3469,Lookup!$H$2:$I$11,2,0))</f>
        <v/>
      </c>
      <c r="P3469" s="8">
        <f>COUNTIF(J$4:J3469,J3469)</f>
        <v>0</v>
      </c>
      <c r="Q3469" s="8">
        <f>COUNTIF(K$4:K3469,K3469)</f>
        <v>1</v>
      </c>
    </row>
    <row r="3470" spans="1:17" x14ac:dyDescent="0.25">
      <c r="A3470" s="35">
        <f t="shared" si="325"/>
        <v>0</v>
      </c>
      <c r="B3470" s="8">
        <f t="shared" si="326"/>
        <v>0</v>
      </c>
      <c r="C3470" s="8">
        <f t="shared" si="327"/>
        <v>0</v>
      </c>
      <c r="D3470" s="38">
        <f t="shared" si="328"/>
        <v>1</v>
      </c>
      <c r="E3470" s="39">
        <f t="shared" si="329"/>
        <v>0</v>
      </c>
      <c r="M3470" s="8" t="str">
        <f>VLOOKUP(MONTH($J3470),Lookup!$A$2:$B$13,2,0)&amp;" "&amp;YEAR($J3470)</f>
        <v>Jan 1900</v>
      </c>
      <c r="N3470" s="34" t="str">
        <f t="shared" si="324"/>
        <v>1/1/9999</v>
      </c>
      <c r="O3470" s="8" t="str">
        <f>IF(ISERROR(VLOOKUP($I3470,Lookup!$H$2:$I$11,2,0)),"",VLOOKUP($I3470,Lookup!$H$2:$I$11,2,0))</f>
        <v/>
      </c>
      <c r="P3470" s="8">
        <f>COUNTIF(J$4:J3470,J3470)</f>
        <v>0</v>
      </c>
      <c r="Q3470" s="8">
        <f>COUNTIF(K$4:K3470,K3470)</f>
        <v>1</v>
      </c>
    </row>
    <row r="3471" spans="1:17" x14ac:dyDescent="0.25">
      <c r="A3471" s="35">
        <f t="shared" si="325"/>
        <v>0</v>
      </c>
      <c r="B3471" s="8">
        <f t="shared" si="326"/>
        <v>0</v>
      </c>
      <c r="C3471" s="8">
        <f t="shared" si="327"/>
        <v>0</v>
      </c>
      <c r="D3471" s="38">
        <f t="shared" si="328"/>
        <v>1</v>
      </c>
      <c r="E3471" s="39">
        <f t="shared" si="329"/>
        <v>0</v>
      </c>
      <c r="M3471" s="8" t="str">
        <f>VLOOKUP(MONTH($J3471),Lookup!$A$2:$B$13,2,0)&amp;" "&amp;YEAR($J3471)</f>
        <v>Jan 1900</v>
      </c>
      <c r="N3471" s="34" t="str">
        <f t="shared" si="324"/>
        <v>1/1/9999</v>
      </c>
      <c r="O3471" s="8" t="str">
        <f>IF(ISERROR(VLOOKUP($I3471,Lookup!$H$2:$I$11,2,0)),"",VLOOKUP($I3471,Lookup!$H$2:$I$11,2,0))</f>
        <v/>
      </c>
      <c r="P3471" s="8">
        <f>COUNTIF(J$4:J3471,J3471)</f>
        <v>0</v>
      </c>
      <c r="Q3471" s="8">
        <f>COUNTIF(K$4:K3471,K3471)</f>
        <v>1</v>
      </c>
    </row>
    <row r="3472" spans="1:17" x14ac:dyDescent="0.25">
      <c r="A3472" s="35">
        <f t="shared" si="325"/>
        <v>0</v>
      </c>
      <c r="B3472" s="8">
        <f t="shared" si="326"/>
        <v>0</v>
      </c>
      <c r="C3472" s="8">
        <f t="shared" si="327"/>
        <v>0</v>
      </c>
      <c r="D3472" s="38">
        <f t="shared" si="328"/>
        <v>1</v>
      </c>
      <c r="E3472" s="39">
        <f t="shared" si="329"/>
        <v>0</v>
      </c>
      <c r="M3472" s="8" t="str">
        <f>VLOOKUP(MONTH($J3472),Lookup!$A$2:$B$13,2,0)&amp;" "&amp;YEAR($J3472)</f>
        <v>Jan 1900</v>
      </c>
      <c r="N3472" s="34" t="str">
        <f t="shared" si="324"/>
        <v>1/1/9999</v>
      </c>
      <c r="O3472" s="8" t="str">
        <f>IF(ISERROR(VLOOKUP($I3472,Lookup!$H$2:$I$11,2,0)),"",VLOOKUP($I3472,Lookup!$H$2:$I$11,2,0))</f>
        <v/>
      </c>
      <c r="P3472" s="8">
        <f>COUNTIF(J$4:J3472,J3472)</f>
        <v>0</v>
      </c>
      <c r="Q3472" s="8">
        <f>COUNTIF(K$4:K3472,K3472)</f>
        <v>1</v>
      </c>
    </row>
    <row r="3473" spans="1:17" x14ac:dyDescent="0.25">
      <c r="A3473" s="35">
        <f t="shared" si="325"/>
        <v>0</v>
      </c>
      <c r="B3473" s="8">
        <f t="shared" si="326"/>
        <v>0</v>
      </c>
      <c r="C3473" s="8">
        <f t="shared" si="327"/>
        <v>0</v>
      </c>
      <c r="D3473" s="38">
        <f t="shared" si="328"/>
        <v>1</v>
      </c>
      <c r="E3473" s="39">
        <f t="shared" si="329"/>
        <v>0</v>
      </c>
      <c r="M3473" s="8" t="str">
        <f>VLOOKUP(MONTH($J3473),Lookup!$A$2:$B$13,2,0)&amp;" "&amp;YEAR($J3473)</f>
        <v>Jan 1900</v>
      </c>
      <c r="N3473" s="34" t="str">
        <f t="shared" si="324"/>
        <v>1/1/9999</v>
      </c>
      <c r="O3473" s="8" t="str">
        <f>IF(ISERROR(VLOOKUP($I3473,Lookup!$H$2:$I$11,2,0)),"",VLOOKUP($I3473,Lookup!$H$2:$I$11,2,0))</f>
        <v/>
      </c>
      <c r="P3473" s="8">
        <f>COUNTIF(J$4:J3473,J3473)</f>
        <v>0</v>
      </c>
      <c r="Q3473" s="8">
        <f>COUNTIF(K$4:K3473,K3473)</f>
        <v>1</v>
      </c>
    </row>
    <row r="3474" spans="1:17" x14ac:dyDescent="0.25">
      <c r="A3474" s="35">
        <f t="shared" si="325"/>
        <v>0</v>
      </c>
      <c r="B3474" s="8">
        <f t="shared" si="326"/>
        <v>0</v>
      </c>
      <c r="C3474" s="8">
        <f t="shared" si="327"/>
        <v>0</v>
      </c>
      <c r="D3474" s="38">
        <f t="shared" si="328"/>
        <v>1</v>
      </c>
      <c r="E3474" s="39">
        <f t="shared" si="329"/>
        <v>0</v>
      </c>
      <c r="M3474" s="8" t="str">
        <f>VLOOKUP(MONTH($J3474),Lookup!$A$2:$B$13,2,0)&amp;" "&amp;YEAR($J3474)</f>
        <v>Jan 1900</v>
      </c>
      <c r="N3474" s="34" t="str">
        <f t="shared" si="324"/>
        <v>1/1/9999</v>
      </c>
      <c r="O3474" s="8" t="str">
        <f>IF(ISERROR(VLOOKUP($I3474,Lookup!$H$2:$I$11,2,0)),"",VLOOKUP($I3474,Lookup!$H$2:$I$11,2,0))</f>
        <v/>
      </c>
      <c r="P3474" s="8">
        <f>COUNTIF(J$4:J3474,J3474)</f>
        <v>0</v>
      </c>
      <c r="Q3474" s="8">
        <f>COUNTIF(K$4:K3474,K3474)</f>
        <v>1</v>
      </c>
    </row>
    <row r="3475" spans="1:17" x14ac:dyDescent="0.25">
      <c r="A3475" s="35">
        <f t="shared" si="325"/>
        <v>0</v>
      </c>
      <c r="B3475" s="8">
        <f t="shared" si="326"/>
        <v>0</v>
      </c>
      <c r="C3475" s="8">
        <f t="shared" si="327"/>
        <v>0</v>
      </c>
      <c r="D3475" s="38">
        <f t="shared" si="328"/>
        <v>1</v>
      </c>
      <c r="E3475" s="39">
        <f t="shared" si="329"/>
        <v>0</v>
      </c>
      <c r="M3475" s="8" t="str">
        <f>VLOOKUP(MONTH($J3475),Lookup!$A$2:$B$13,2,0)&amp;" "&amp;YEAR($J3475)</f>
        <v>Jan 1900</v>
      </c>
      <c r="N3475" s="34" t="str">
        <f t="shared" si="324"/>
        <v>1/1/9999</v>
      </c>
      <c r="O3475" s="8" t="str">
        <f>IF(ISERROR(VLOOKUP($I3475,Lookup!$H$2:$I$11,2,0)),"",VLOOKUP($I3475,Lookup!$H$2:$I$11,2,0))</f>
        <v/>
      </c>
      <c r="P3475" s="8">
        <f>COUNTIF(J$4:J3475,J3475)</f>
        <v>0</v>
      </c>
      <c r="Q3475" s="8">
        <f>COUNTIF(K$4:K3475,K3475)</f>
        <v>1</v>
      </c>
    </row>
    <row r="3476" spans="1:17" x14ac:dyDescent="0.25">
      <c r="A3476" s="35">
        <f t="shared" si="325"/>
        <v>0</v>
      </c>
      <c r="B3476" s="8">
        <f t="shared" si="326"/>
        <v>0</v>
      </c>
      <c r="C3476" s="8">
        <f t="shared" si="327"/>
        <v>0</v>
      </c>
      <c r="D3476" s="38">
        <f t="shared" si="328"/>
        <v>1</v>
      </c>
      <c r="E3476" s="39">
        <f t="shared" si="329"/>
        <v>0</v>
      </c>
      <c r="M3476" s="8" t="str">
        <f>VLOOKUP(MONTH($J3476),Lookup!$A$2:$B$13,2,0)&amp;" "&amp;YEAR($J3476)</f>
        <v>Jan 1900</v>
      </c>
      <c r="N3476" s="34" t="str">
        <f t="shared" si="324"/>
        <v>1/1/9999</v>
      </c>
      <c r="O3476" s="8" t="str">
        <f>IF(ISERROR(VLOOKUP($I3476,Lookup!$H$2:$I$11,2,0)),"",VLOOKUP($I3476,Lookup!$H$2:$I$11,2,0))</f>
        <v/>
      </c>
      <c r="P3476" s="8">
        <f>COUNTIF(J$4:J3476,J3476)</f>
        <v>0</v>
      </c>
      <c r="Q3476" s="8">
        <f>COUNTIF(K$4:K3476,K3476)</f>
        <v>1</v>
      </c>
    </row>
    <row r="3477" spans="1:17" x14ac:dyDescent="0.25">
      <c r="A3477" s="35">
        <f t="shared" si="325"/>
        <v>0</v>
      </c>
      <c r="B3477" s="8">
        <f t="shared" si="326"/>
        <v>0</v>
      </c>
      <c r="C3477" s="8">
        <f t="shared" si="327"/>
        <v>0</v>
      </c>
      <c r="D3477" s="38">
        <f t="shared" si="328"/>
        <v>1</v>
      </c>
      <c r="E3477" s="39">
        <f t="shared" si="329"/>
        <v>0</v>
      </c>
      <c r="M3477" s="8" t="str">
        <f>VLOOKUP(MONTH($J3477),Lookup!$A$2:$B$13,2,0)&amp;" "&amp;YEAR($J3477)</f>
        <v>Jan 1900</v>
      </c>
      <c r="N3477" s="34" t="str">
        <f t="shared" si="324"/>
        <v>1/1/9999</v>
      </c>
      <c r="O3477" s="8" t="str">
        <f>IF(ISERROR(VLOOKUP($I3477,Lookup!$H$2:$I$11,2,0)),"",VLOOKUP($I3477,Lookup!$H$2:$I$11,2,0))</f>
        <v/>
      </c>
      <c r="P3477" s="8">
        <f>COUNTIF(J$4:J3477,J3477)</f>
        <v>0</v>
      </c>
      <c r="Q3477" s="8">
        <f>COUNTIF(K$4:K3477,K3477)</f>
        <v>1</v>
      </c>
    </row>
    <row r="3478" spans="1:17" x14ac:dyDescent="0.25">
      <c r="A3478" s="35">
        <f t="shared" si="325"/>
        <v>0</v>
      </c>
      <c r="B3478" s="8">
        <f t="shared" si="326"/>
        <v>0</v>
      </c>
      <c r="C3478" s="8">
        <f t="shared" si="327"/>
        <v>0</v>
      </c>
      <c r="D3478" s="38">
        <f t="shared" si="328"/>
        <v>1</v>
      </c>
      <c r="E3478" s="39">
        <f t="shared" si="329"/>
        <v>0</v>
      </c>
      <c r="M3478" s="8" t="str">
        <f>VLOOKUP(MONTH($J3478),Lookup!$A$2:$B$13,2,0)&amp;" "&amp;YEAR($J3478)</f>
        <v>Jan 1900</v>
      </c>
      <c r="N3478" s="34" t="str">
        <f t="shared" si="324"/>
        <v>1/1/9999</v>
      </c>
      <c r="O3478" s="8" t="str">
        <f>IF(ISERROR(VLOOKUP($I3478,Lookup!$H$2:$I$11,2,0)),"",VLOOKUP($I3478,Lookup!$H$2:$I$11,2,0))</f>
        <v/>
      </c>
      <c r="P3478" s="8">
        <f>COUNTIF(J$4:J3478,J3478)</f>
        <v>0</v>
      </c>
      <c r="Q3478" s="8">
        <f>COUNTIF(K$4:K3478,K3478)</f>
        <v>1</v>
      </c>
    </row>
    <row r="3479" spans="1:17" x14ac:dyDescent="0.25">
      <c r="A3479" s="35">
        <f t="shared" si="325"/>
        <v>0</v>
      </c>
      <c r="B3479" s="8">
        <f t="shared" si="326"/>
        <v>0</v>
      </c>
      <c r="C3479" s="8">
        <f t="shared" si="327"/>
        <v>0</v>
      </c>
      <c r="D3479" s="38">
        <f t="shared" si="328"/>
        <v>1</v>
      </c>
      <c r="E3479" s="39">
        <f t="shared" si="329"/>
        <v>0</v>
      </c>
      <c r="M3479" s="8" t="str">
        <f>VLOOKUP(MONTH($J3479),Lookup!$A$2:$B$13,2,0)&amp;" "&amp;YEAR($J3479)</f>
        <v>Jan 1900</v>
      </c>
      <c r="N3479" s="34" t="str">
        <f t="shared" si="324"/>
        <v>1/1/9999</v>
      </c>
      <c r="O3479" s="8" t="str">
        <f>IF(ISERROR(VLOOKUP($I3479,Lookup!$H$2:$I$11,2,0)),"",VLOOKUP($I3479,Lookup!$H$2:$I$11,2,0))</f>
        <v/>
      </c>
      <c r="P3479" s="8">
        <f>COUNTIF(J$4:J3479,J3479)</f>
        <v>0</v>
      </c>
      <c r="Q3479" s="8">
        <f>COUNTIF(K$4:K3479,K3479)</f>
        <v>1</v>
      </c>
    </row>
    <row r="3480" spans="1:17" x14ac:dyDescent="0.25">
      <c r="A3480" s="35">
        <f t="shared" si="325"/>
        <v>0</v>
      </c>
      <c r="B3480" s="8">
        <f t="shared" si="326"/>
        <v>0</v>
      </c>
      <c r="C3480" s="8">
        <f t="shared" si="327"/>
        <v>0</v>
      </c>
      <c r="D3480" s="38">
        <f t="shared" si="328"/>
        <v>1</v>
      </c>
      <c r="E3480" s="39">
        <f t="shared" si="329"/>
        <v>0</v>
      </c>
      <c r="M3480" s="8" t="str">
        <f>VLOOKUP(MONTH($J3480),Lookup!$A$2:$B$13,2,0)&amp;" "&amp;YEAR($J3480)</f>
        <v>Jan 1900</v>
      </c>
      <c r="N3480" s="34" t="str">
        <f t="shared" si="324"/>
        <v>1/1/9999</v>
      </c>
      <c r="O3480" s="8" t="str">
        <f>IF(ISERROR(VLOOKUP($I3480,Lookup!$H$2:$I$11,2,0)),"",VLOOKUP($I3480,Lookup!$H$2:$I$11,2,0))</f>
        <v/>
      </c>
      <c r="P3480" s="8">
        <f>COUNTIF(J$4:J3480,J3480)</f>
        <v>0</v>
      </c>
      <c r="Q3480" s="8">
        <f>COUNTIF(K$4:K3480,K3480)</f>
        <v>1</v>
      </c>
    </row>
    <row r="3481" spans="1:17" x14ac:dyDescent="0.25">
      <c r="A3481" s="35">
        <f t="shared" si="325"/>
        <v>0</v>
      </c>
      <c r="B3481" s="8">
        <f t="shared" si="326"/>
        <v>0</v>
      </c>
      <c r="C3481" s="8">
        <f t="shared" si="327"/>
        <v>0</v>
      </c>
      <c r="D3481" s="38">
        <f t="shared" si="328"/>
        <v>1</v>
      </c>
      <c r="E3481" s="39">
        <f t="shared" si="329"/>
        <v>0</v>
      </c>
      <c r="M3481" s="8" t="str">
        <f>VLOOKUP(MONTH($J3481),Lookup!$A$2:$B$13,2,0)&amp;" "&amp;YEAR($J3481)</f>
        <v>Jan 1900</v>
      </c>
      <c r="N3481" s="34" t="str">
        <f t="shared" si="324"/>
        <v>1/1/9999</v>
      </c>
      <c r="O3481" s="8" t="str">
        <f>IF(ISERROR(VLOOKUP($I3481,Lookup!$H$2:$I$11,2,0)),"",VLOOKUP($I3481,Lookup!$H$2:$I$11,2,0))</f>
        <v/>
      </c>
      <c r="P3481" s="8">
        <f>COUNTIF(J$4:J3481,J3481)</f>
        <v>0</v>
      </c>
      <c r="Q3481" s="8">
        <f>COUNTIF(K$4:K3481,K3481)</f>
        <v>1</v>
      </c>
    </row>
    <row r="3482" spans="1:17" x14ac:dyDescent="0.25">
      <c r="A3482" s="35">
        <f t="shared" si="325"/>
        <v>0</v>
      </c>
      <c r="B3482" s="8">
        <f t="shared" si="326"/>
        <v>0</v>
      </c>
      <c r="C3482" s="8">
        <f t="shared" si="327"/>
        <v>0</v>
      </c>
      <c r="D3482" s="38">
        <f t="shared" si="328"/>
        <v>1</v>
      </c>
      <c r="E3482" s="39">
        <f t="shared" si="329"/>
        <v>0</v>
      </c>
      <c r="M3482" s="8" t="str">
        <f>VLOOKUP(MONTH($J3482),Lookup!$A$2:$B$13,2,0)&amp;" "&amp;YEAR($J3482)</f>
        <v>Jan 1900</v>
      </c>
      <c r="N3482" s="34" t="str">
        <f t="shared" si="324"/>
        <v>1/1/9999</v>
      </c>
      <c r="O3482" s="8" t="str">
        <f>IF(ISERROR(VLOOKUP($I3482,Lookup!$H$2:$I$11,2,0)),"",VLOOKUP($I3482,Lookup!$H$2:$I$11,2,0))</f>
        <v/>
      </c>
      <c r="P3482" s="8">
        <f>COUNTIF(J$4:J3482,J3482)</f>
        <v>0</v>
      </c>
      <c r="Q3482" s="8">
        <f>COUNTIF(K$4:K3482,K3482)</f>
        <v>1</v>
      </c>
    </row>
    <row r="3483" spans="1:17" x14ac:dyDescent="0.25">
      <c r="A3483" s="35">
        <f t="shared" si="325"/>
        <v>0</v>
      </c>
      <c r="B3483" s="8">
        <f t="shared" si="326"/>
        <v>0</v>
      </c>
      <c r="C3483" s="8">
        <f t="shared" si="327"/>
        <v>0</v>
      </c>
      <c r="D3483" s="38">
        <f t="shared" si="328"/>
        <v>1</v>
      </c>
      <c r="E3483" s="39">
        <f t="shared" si="329"/>
        <v>0</v>
      </c>
      <c r="M3483" s="8" t="str">
        <f>VLOOKUP(MONTH($J3483),Lookup!$A$2:$B$13,2,0)&amp;" "&amp;YEAR($J3483)</f>
        <v>Jan 1900</v>
      </c>
      <c r="N3483" s="34" t="str">
        <f t="shared" si="324"/>
        <v>1/1/9999</v>
      </c>
      <c r="O3483" s="8" t="str">
        <f>IF(ISERROR(VLOOKUP($I3483,Lookup!$H$2:$I$11,2,0)),"",VLOOKUP($I3483,Lookup!$H$2:$I$11,2,0))</f>
        <v/>
      </c>
      <c r="P3483" s="8">
        <f>COUNTIF(J$4:J3483,J3483)</f>
        <v>0</v>
      </c>
      <c r="Q3483" s="8">
        <f>COUNTIF(K$4:K3483,K3483)</f>
        <v>1</v>
      </c>
    </row>
    <row r="3484" spans="1:17" x14ac:dyDescent="0.25">
      <c r="A3484" s="35">
        <f t="shared" si="325"/>
        <v>0</v>
      </c>
      <c r="B3484" s="8">
        <f t="shared" si="326"/>
        <v>0</v>
      </c>
      <c r="C3484" s="8">
        <f t="shared" si="327"/>
        <v>0</v>
      </c>
      <c r="D3484" s="38">
        <f t="shared" si="328"/>
        <v>1</v>
      </c>
      <c r="E3484" s="39">
        <f t="shared" si="329"/>
        <v>0</v>
      </c>
      <c r="M3484" s="8" t="str">
        <f>VLOOKUP(MONTH($J3484),Lookup!$A$2:$B$13,2,0)&amp;" "&amp;YEAR($J3484)</f>
        <v>Jan 1900</v>
      </c>
      <c r="N3484" s="34" t="str">
        <f t="shared" si="324"/>
        <v>1/1/9999</v>
      </c>
      <c r="O3484" s="8" t="str">
        <f>IF(ISERROR(VLOOKUP($I3484,Lookup!$H$2:$I$11,2,0)),"",VLOOKUP($I3484,Lookup!$H$2:$I$11,2,0))</f>
        <v/>
      </c>
      <c r="P3484" s="8">
        <f>COUNTIF(J$4:J3484,J3484)</f>
        <v>0</v>
      </c>
      <c r="Q3484" s="8">
        <f>COUNTIF(K$4:K3484,K3484)</f>
        <v>1</v>
      </c>
    </row>
    <row r="3485" spans="1:17" x14ac:dyDescent="0.25">
      <c r="A3485" s="35">
        <f t="shared" si="325"/>
        <v>0</v>
      </c>
      <c r="B3485" s="8">
        <f t="shared" si="326"/>
        <v>0</v>
      </c>
      <c r="C3485" s="8">
        <f t="shared" si="327"/>
        <v>0</v>
      </c>
      <c r="D3485" s="38">
        <f t="shared" si="328"/>
        <v>1</v>
      </c>
      <c r="E3485" s="39">
        <f t="shared" si="329"/>
        <v>0</v>
      </c>
      <c r="M3485" s="8" t="str">
        <f>VLOOKUP(MONTH($J3485),Lookup!$A$2:$B$13,2,0)&amp;" "&amp;YEAR($J3485)</f>
        <v>Jan 1900</v>
      </c>
      <c r="N3485" s="34" t="str">
        <f t="shared" si="324"/>
        <v>1/1/9999</v>
      </c>
      <c r="O3485" s="8" t="str">
        <f>IF(ISERROR(VLOOKUP($I3485,Lookup!$H$2:$I$11,2,0)),"",VLOOKUP($I3485,Lookup!$H$2:$I$11,2,0))</f>
        <v/>
      </c>
      <c r="P3485" s="8">
        <f>COUNTIF(J$4:J3485,J3485)</f>
        <v>0</v>
      </c>
      <c r="Q3485" s="8">
        <f>COUNTIF(K$4:K3485,K3485)</f>
        <v>1</v>
      </c>
    </row>
    <row r="3486" spans="1:17" x14ac:dyDescent="0.25">
      <c r="A3486" s="35">
        <f t="shared" si="325"/>
        <v>0</v>
      </c>
      <c r="B3486" s="8">
        <f t="shared" si="326"/>
        <v>0</v>
      </c>
      <c r="C3486" s="8">
        <f t="shared" si="327"/>
        <v>0</v>
      </c>
      <c r="D3486" s="38">
        <f t="shared" si="328"/>
        <v>1</v>
      </c>
      <c r="E3486" s="39">
        <f t="shared" si="329"/>
        <v>0</v>
      </c>
      <c r="M3486" s="8" t="str">
        <f>VLOOKUP(MONTH($J3486),Lookup!$A$2:$B$13,2,0)&amp;" "&amp;YEAR($J3486)</f>
        <v>Jan 1900</v>
      </c>
      <c r="N3486" s="34" t="str">
        <f t="shared" si="324"/>
        <v>1/1/9999</v>
      </c>
      <c r="O3486" s="8" t="str">
        <f>IF(ISERROR(VLOOKUP($I3486,Lookup!$H$2:$I$11,2,0)),"",VLOOKUP($I3486,Lookup!$H$2:$I$11,2,0))</f>
        <v/>
      </c>
      <c r="P3486" s="8">
        <f>COUNTIF(J$4:J3486,J3486)</f>
        <v>0</v>
      </c>
      <c r="Q3486" s="8">
        <f>COUNTIF(K$4:K3486,K3486)</f>
        <v>1</v>
      </c>
    </row>
    <row r="3487" spans="1:17" x14ac:dyDescent="0.25">
      <c r="A3487" s="35">
        <f t="shared" si="325"/>
        <v>0</v>
      </c>
      <c r="B3487" s="8">
        <f t="shared" si="326"/>
        <v>0</v>
      </c>
      <c r="C3487" s="8">
        <f t="shared" si="327"/>
        <v>0</v>
      </c>
      <c r="D3487" s="38">
        <f t="shared" si="328"/>
        <v>1</v>
      </c>
      <c r="E3487" s="39">
        <f t="shared" si="329"/>
        <v>0</v>
      </c>
      <c r="M3487" s="8" t="str">
        <f>VLOOKUP(MONTH($J3487),Lookup!$A$2:$B$13,2,0)&amp;" "&amp;YEAR($J3487)</f>
        <v>Jan 1900</v>
      </c>
      <c r="N3487" s="34" t="str">
        <f t="shared" si="324"/>
        <v>1/1/9999</v>
      </c>
      <c r="O3487" s="8" t="str">
        <f>IF(ISERROR(VLOOKUP($I3487,Lookup!$H$2:$I$11,2,0)),"",VLOOKUP($I3487,Lookup!$H$2:$I$11,2,0))</f>
        <v/>
      </c>
      <c r="P3487" s="8">
        <f>COUNTIF(J$4:J3487,J3487)</f>
        <v>0</v>
      </c>
      <c r="Q3487" s="8">
        <f>COUNTIF(K$4:K3487,K3487)</f>
        <v>1</v>
      </c>
    </row>
    <row r="3488" spans="1:17" x14ac:dyDescent="0.25">
      <c r="A3488" s="35">
        <f t="shared" si="325"/>
        <v>0</v>
      </c>
      <c r="B3488" s="8">
        <f t="shared" si="326"/>
        <v>0</v>
      </c>
      <c r="C3488" s="8">
        <f t="shared" si="327"/>
        <v>0</v>
      </c>
      <c r="D3488" s="38">
        <f t="shared" si="328"/>
        <v>1</v>
      </c>
      <c r="E3488" s="39">
        <f t="shared" si="329"/>
        <v>0</v>
      </c>
      <c r="M3488" s="8" t="str">
        <f>VLOOKUP(MONTH($J3488),Lookup!$A$2:$B$13,2,0)&amp;" "&amp;YEAR($J3488)</f>
        <v>Jan 1900</v>
      </c>
      <c r="N3488" s="34" t="str">
        <f t="shared" si="324"/>
        <v>1/1/9999</v>
      </c>
      <c r="O3488" s="8" t="str">
        <f>IF(ISERROR(VLOOKUP($I3488,Lookup!$H$2:$I$11,2,0)),"",VLOOKUP($I3488,Lookup!$H$2:$I$11,2,0))</f>
        <v/>
      </c>
      <c r="P3488" s="8">
        <f>COUNTIF(J$4:J3488,J3488)</f>
        <v>0</v>
      </c>
      <c r="Q3488" s="8">
        <f>COUNTIF(K$4:K3488,K3488)</f>
        <v>1</v>
      </c>
    </row>
    <row r="3489" spans="1:17" x14ac:dyDescent="0.25">
      <c r="A3489" s="35">
        <f t="shared" si="325"/>
        <v>0</v>
      </c>
      <c r="B3489" s="8">
        <f t="shared" si="326"/>
        <v>0</v>
      </c>
      <c r="C3489" s="8">
        <f t="shared" si="327"/>
        <v>0</v>
      </c>
      <c r="D3489" s="38">
        <f t="shared" si="328"/>
        <v>1</v>
      </c>
      <c r="E3489" s="39">
        <f t="shared" si="329"/>
        <v>0</v>
      </c>
      <c r="M3489" s="8" t="str">
        <f>VLOOKUP(MONTH($J3489),Lookup!$A$2:$B$13,2,0)&amp;" "&amp;YEAR($J3489)</f>
        <v>Jan 1900</v>
      </c>
      <c r="N3489" s="34" t="str">
        <f t="shared" si="324"/>
        <v>1/1/9999</v>
      </c>
      <c r="O3489" s="8" t="str">
        <f>IF(ISERROR(VLOOKUP($I3489,Lookup!$H$2:$I$11,2,0)),"",VLOOKUP($I3489,Lookup!$H$2:$I$11,2,0))</f>
        <v/>
      </c>
      <c r="P3489" s="8">
        <f>COUNTIF(J$4:J3489,J3489)</f>
        <v>0</v>
      </c>
      <c r="Q3489" s="8">
        <f>COUNTIF(K$4:K3489,K3489)</f>
        <v>1</v>
      </c>
    </row>
    <row r="3490" spans="1:17" x14ac:dyDescent="0.25">
      <c r="A3490" s="35">
        <f t="shared" si="325"/>
        <v>0</v>
      </c>
      <c r="B3490" s="8">
        <f t="shared" si="326"/>
        <v>0</v>
      </c>
      <c r="C3490" s="8">
        <f t="shared" si="327"/>
        <v>0</v>
      </c>
      <c r="D3490" s="38">
        <f t="shared" si="328"/>
        <v>1</v>
      </c>
      <c r="E3490" s="39">
        <f t="shared" si="329"/>
        <v>0</v>
      </c>
      <c r="M3490" s="8" t="str">
        <f>VLOOKUP(MONTH($J3490),Lookup!$A$2:$B$13,2,0)&amp;" "&amp;YEAR($J3490)</f>
        <v>Jan 1900</v>
      </c>
      <c r="N3490" s="34" t="str">
        <f t="shared" si="324"/>
        <v>1/1/9999</v>
      </c>
      <c r="O3490" s="8" t="str">
        <f>IF(ISERROR(VLOOKUP($I3490,Lookup!$H$2:$I$11,2,0)),"",VLOOKUP($I3490,Lookup!$H$2:$I$11,2,0))</f>
        <v/>
      </c>
      <c r="P3490" s="8">
        <f>COUNTIF(J$4:J3490,J3490)</f>
        <v>0</v>
      </c>
      <c r="Q3490" s="8">
        <f>COUNTIF(K$4:K3490,K3490)</f>
        <v>1</v>
      </c>
    </row>
    <row r="3491" spans="1:17" x14ac:dyDescent="0.25">
      <c r="A3491" s="35">
        <f t="shared" si="325"/>
        <v>0</v>
      </c>
      <c r="B3491" s="8">
        <f t="shared" si="326"/>
        <v>0</v>
      </c>
      <c r="C3491" s="8">
        <f t="shared" si="327"/>
        <v>0</v>
      </c>
      <c r="D3491" s="38">
        <f t="shared" si="328"/>
        <v>1</v>
      </c>
      <c r="E3491" s="39">
        <f t="shared" si="329"/>
        <v>0</v>
      </c>
      <c r="M3491" s="8" t="str">
        <f>VLOOKUP(MONTH($J3491),Lookup!$A$2:$B$13,2,0)&amp;" "&amp;YEAR($J3491)</f>
        <v>Jan 1900</v>
      </c>
      <c r="N3491" s="34" t="str">
        <f t="shared" si="324"/>
        <v>1/1/9999</v>
      </c>
      <c r="O3491" s="8" t="str">
        <f>IF(ISERROR(VLOOKUP($I3491,Lookup!$H$2:$I$11,2,0)),"",VLOOKUP($I3491,Lookup!$H$2:$I$11,2,0))</f>
        <v/>
      </c>
      <c r="P3491" s="8">
        <f>COUNTIF(J$4:J3491,J3491)</f>
        <v>0</v>
      </c>
      <c r="Q3491" s="8">
        <f>COUNTIF(K$4:K3491,K3491)</f>
        <v>1</v>
      </c>
    </row>
    <row r="3492" spans="1:17" x14ac:dyDescent="0.25">
      <c r="A3492" s="35">
        <f t="shared" si="325"/>
        <v>0</v>
      </c>
      <c r="B3492" s="8">
        <f t="shared" si="326"/>
        <v>0</v>
      </c>
      <c r="C3492" s="8">
        <f t="shared" si="327"/>
        <v>0</v>
      </c>
      <c r="D3492" s="38">
        <f t="shared" si="328"/>
        <v>1</v>
      </c>
      <c r="E3492" s="39">
        <f t="shared" si="329"/>
        <v>0</v>
      </c>
      <c r="M3492" s="8" t="str">
        <f>VLOOKUP(MONTH($J3492),Lookup!$A$2:$B$13,2,0)&amp;" "&amp;YEAR($J3492)</f>
        <v>Jan 1900</v>
      </c>
      <c r="N3492" s="34" t="str">
        <f t="shared" si="324"/>
        <v>1/1/9999</v>
      </c>
      <c r="O3492" s="8" t="str">
        <f>IF(ISERROR(VLOOKUP($I3492,Lookup!$H$2:$I$11,2,0)),"",VLOOKUP($I3492,Lookup!$H$2:$I$11,2,0))</f>
        <v/>
      </c>
      <c r="P3492" s="8">
        <f>COUNTIF(J$4:J3492,J3492)</f>
        <v>0</v>
      </c>
      <c r="Q3492" s="8">
        <f>COUNTIF(K$4:K3492,K3492)</f>
        <v>1</v>
      </c>
    </row>
    <row r="3493" spans="1:17" x14ac:dyDescent="0.25">
      <c r="A3493" s="35">
        <f t="shared" si="325"/>
        <v>0</v>
      </c>
      <c r="B3493" s="8">
        <f t="shared" si="326"/>
        <v>0</v>
      </c>
      <c r="C3493" s="8">
        <f t="shared" si="327"/>
        <v>0</v>
      </c>
      <c r="D3493" s="38">
        <f t="shared" si="328"/>
        <v>1</v>
      </c>
      <c r="E3493" s="39">
        <f t="shared" si="329"/>
        <v>0</v>
      </c>
      <c r="M3493" s="8" t="str">
        <f>VLOOKUP(MONTH($J3493),Lookup!$A$2:$B$13,2,0)&amp;" "&amp;YEAR($J3493)</f>
        <v>Jan 1900</v>
      </c>
      <c r="N3493" s="34" t="str">
        <f t="shared" si="324"/>
        <v>1/1/9999</v>
      </c>
      <c r="O3493" s="8" t="str">
        <f>IF(ISERROR(VLOOKUP($I3493,Lookup!$H$2:$I$11,2,0)),"",VLOOKUP($I3493,Lookup!$H$2:$I$11,2,0))</f>
        <v/>
      </c>
      <c r="P3493" s="8">
        <f>COUNTIF(J$4:J3493,J3493)</f>
        <v>0</v>
      </c>
      <c r="Q3493" s="8">
        <f>COUNTIF(K$4:K3493,K3493)</f>
        <v>1</v>
      </c>
    </row>
    <row r="3494" spans="1:17" x14ac:dyDescent="0.25">
      <c r="A3494" s="35">
        <f t="shared" si="325"/>
        <v>0</v>
      </c>
      <c r="B3494" s="8">
        <f t="shared" si="326"/>
        <v>0</v>
      </c>
      <c r="C3494" s="8">
        <f t="shared" si="327"/>
        <v>0</v>
      </c>
      <c r="D3494" s="38">
        <f t="shared" si="328"/>
        <v>1</v>
      </c>
      <c r="E3494" s="39">
        <f t="shared" si="329"/>
        <v>0</v>
      </c>
      <c r="M3494" s="8" t="str">
        <f>VLOOKUP(MONTH($J3494),Lookup!$A$2:$B$13,2,0)&amp;" "&amp;YEAR($J3494)</f>
        <v>Jan 1900</v>
      </c>
      <c r="N3494" s="34" t="str">
        <f t="shared" si="324"/>
        <v>1/1/9999</v>
      </c>
      <c r="O3494" s="8" t="str">
        <f>IF(ISERROR(VLOOKUP($I3494,Lookup!$H$2:$I$11,2,0)),"",VLOOKUP($I3494,Lookup!$H$2:$I$11,2,0))</f>
        <v/>
      </c>
      <c r="P3494" s="8">
        <f>COUNTIF(J$4:J3494,J3494)</f>
        <v>0</v>
      </c>
      <c r="Q3494" s="8">
        <f>COUNTIF(K$4:K3494,K3494)</f>
        <v>1</v>
      </c>
    </row>
    <row r="3495" spans="1:17" x14ac:dyDescent="0.25">
      <c r="A3495" s="35">
        <f t="shared" si="325"/>
        <v>0</v>
      </c>
      <c r="B3495" s="8">
        <f t="shared" si="326"/>
        <v>0</v>
      </c>
      <c r="C3495" s="8">
        <f t="shared" si="327"/>
        <v>0</v>
      </c>
      <c r="D3495" s="38">
        <f t="shared" si="328"/>
        <v>1</v>
      </c>
      <c r="E3495" s="39">
        <f t="shared" si="329"/>
        <v>0</v>
      </c>
      <c r="M3495" s="8" t="str">
        <f>VLOOKUP(MONTH($J3495),Lookup!$A$2:$B$13,2,0)&amp;" "&amp;YEAR($J3495)</f>
        <v>Jan 1900</v>
      </c>
      <c r="N3495" s="34" t="str">
        <f t="shared" si="324"/>
        <v>1/1/9999</v>
      </c>
      <c r="O3495" s="8" t="str">
        <f>IF(ISERROR(VLOOKUP($I3495,Lookup!$H$2:$I$11,2,0)),"",VLOOKUP($I3495,Lookup!$H$2:$I$11,2,0))</f>
        <v/>
      </c>
      <c r="P3495" s="8">
        <f>COUNTIF(J$4:J3495,J3495)</f>
        <v>0</v>
      </c>
      <c r="Q3495" s="8">
        <f>COUNTIF(K$4:K3495,K3495)</f>
        <v>1</v>
      </c>
    </row>
    <row r="3496" spans="1:17" x14ac:dyDescent="0.25">
      <c r="A3496" s="35">
        <f t="shared" si="325"/>
        <v>0</v>
      </c>
      <c r="B3496" s="8">
        <f t="shared" si="326"/>
        <v>0</v>
      </c>
      <c r="C3496" s="8">
        <f t="shared" si="327"/>
        <v>0</v>
      </c>
      <c r="D3496" s="38">
        <f t="shared" si="328"/>
        <v>1</v>
      </c>
      <c r="E3496" s="39">
        <f t="shared" si="329"/>
        <v>0</v>
      </c>
      <c r="M3496" s="8" t="str">
        <f>VLOOKUP(MONTH($J3496),Lookup!$A$2:$B$13,2,0)&amp;" "&amp;YEAR($J3496)</f>
        <v>Jan 1900</v>
      </c>
      <c r="N3496" s="34" t="str">
        <f t="shared" si="324"/>
        <v>1/1/9999</v>
      </c>
      <c r="O3496" s="8" t="str">
        <f>IF(ISERROR(VLOOKUP($I3496,Lookup!$H$2:$I$11,2,0)),"",VLOOKUP($I3496,Lookup!$H$2:$I$11,2,0))</f>
        <v/>
      </c>
      <c r="P3496" s="8">
        <f>COUNTIF(J$4:J3496,J3496)</f>
        <v>0</v>
      </c>
      <c r="Q3496" s="8">
        <f>COUNTIF(K$4:K3496,K3496)</f>
        <v>1</v>
      </c>
    </row>
    <row r="3497" spans="1:17" x14ac:dyDescent="0.25">
      <c r="A3497" s="35">
        <f t="shared" si="325"/>
        <v>0</v>
      </c>
      <c r="B3497" s="8">
        <f t="shared" si="326"/>
        <v>0</v>
      </c>
      <c r="C3497" s="8">
        <f t="shared" si="327"/>
        <v>0</v>
      </c>
      <c r="D3497" s="38">
        <f t="shared" si="328"/>
        <v>1</v>
      </c>
      <c r="E3497" s="39">
        <f t="shared" si="329"/>
        <v>0</v>
      </c>
      <c r="M3497" s="8" t="str">
        <f>VLOOKUP(MONTH($J3497),Lookup!$A$2:$B$13,2,0)&amp;" "&amp;YEAR($J3497)</f>
        <v>Jan 1900</v>
      </c>
      <c r="N3497" s="34" t="str">
        <f t="shared" si="324"/>
        <v>1/1/9999</v>
      </c>
      <c r="O3497" s="8" t="str">
        <f>IF(ISERROR(VLOOKUP($I3497,Lookup!$H$2:$I$11,2,0)),"",VLOOKUP($I3497,Lookup!$H$2:$I$11,2,0))</f>
        <v/>
      </c>
      <c r="P3497" s="8">
        <f>COUNTIF(J$4:J3497,J3497)</f>
        <v>0</v>
      </c>
      <c r="Q3497" s="8">
        <f>COUNTIF(K$4:K3497,K3497)</f>
        <v>1</v>
      </c>
    </row>
    <row r="3498" spans="1:17" x14ac:dyDescent="0.25">
      <c r="A3498" s="35">
        <f t="shared" si="325"/>
        <v>0</v>
      </c>
      <c r="B3498" s="8">
        <f t="shared" si="326"/>
        <v>0</v>
      </c>
      <c r="C3498" s="8">
        <f t="shared" si="327"/>
        <v>0</v>
      </c>
      <c r="D3498" s="38">
        <f t="shared" si="328"/>
        <v>1</v>
      </c>
      <c r="E3498" s="39">
        <f t="shared" si="329"/>
        <v>0</v>
      </c>
      <c r="M3498" s="8" t="str">
        <f>VLOOKUP(MONTH($J3498),Lookup!$A$2:$B$13,2,0)&amp;" "&amp;YEAR($J3498)</f>
        <v>Jan 1900</v>
      </c>
      <c r="N3498" s="34" t="str">
        <f t="shared" si="324"/>
        <v>1/1/9999</v>
      </c>
      <c r="O3498" s="8" t="str">
        <f>IF(ISERROR(VLOOKUP($I3498,Lookup!$H$2:$I$11,2,0)),"",VLOOKUP($I3498,Lookup!$H$2:$I$11,2,0))</f>
        <v/>
      </c>
      <c r="P3498" s="8">
        <f>COUNTIF(J$4:J3498,J3498)</f>
        <v>0</v>
      </c>
      <c r="Q3498" s="8">
        <f>COUNTIF(K$4:K3498,K3498)</f>
        <v>1</v>
      </c>
    </row>
    <row r="3499" spans="1:17" x14ac:dyDescent="0.25">
      <c r="A3499" s="35">
        <f t="shared" si="325"/>
        <v>0</v>
      </c>
      <c r="B3499" s="8">
        <f t="shared" si="326"/>
        <v>0</v>
      </c>
      <c r="C3499" s="8">
        <f t="shared" si="327"/>
        <v>0</v>
      </c>
      <c r="D3499" s="38">
        <f t="shared" si="328"/>
        <v>1</v>
      </c>
      <c r="E3499" s="39">
        <f t="shared" si="329"/>
        <v>0</v>
      </c>
      <c r="M3499" s="8" t="str">
        <f>VLOOKUP(MONTH($J3499),Lookup!$A$2:$B$13,2,0)&amp;" "&amp;YEAR($J3499)</f>
        <v>Jan 1900</v>
      </c>
      <c r="N3499" s="34" t="str">
        <f t="shared" si="324"/>
        <v>1/1/9999</v>
      </c>
      <c r="O3499" s="8" t="str">
        <f>IF(ISERROR(VLOOKUP($I3499,Lookup!$H$2:$I$11,2,0)),"",VLOOKUP($I3499,Lookup!$H$2:$I$11,2,0))</f>
        <v/>
      </c>
      <c r="P3499" s="8">
        <f>COUNTIF(J$4:J3499,J3499)</f>
        <v>0</v>
      </c>
      <c r="Q3499" s="8">
        <f>COUNTIF(K$4:K3499,K3499)</f>
        <v>1</v>
      </c>
    </row>
    <row r="3500" spans="1:17" x14ac:dyDescent="0.25">
      <c r="A3500" s="35">
        <f t="shared" si="325"/>
        <v>0</v>
      </c>
      <c r="B3500" s="8">
        <f t="shared" si="326"/>
        <v>0</v>
      </c>
      <c r="C3500" s="8">
        <f t="shared" si="327"/>
        <v>0</v>
      </c>
      <c r="D3500" s="38">
        <f t="shared" si="328"/>
        <v>1</v>
      </c>
      <c r="E3500" s="39">
        <f t="shared" si="329"/>
        <v>0</v>
      </c>
      <c r="M3500" s="8" t="str">
        <f>VLOOKUP(MONTH($J3500),Lookup!$A$2:$B$13,2,0)&amp;" "&amp;YEAR($J3500)</f>
        <v>Jan 1900</v>
      </c>
      <c r="N3500" s="34" t="str">
        <f t="shared" si="324"/>
        <v>1/1/9999</v>
      </c>
      <c r="O3500" s="8" t="str">
        <f>IF(ISERROR(VLOOKUP($I3500,Lookup!$H$2:$I$11,2,0)),"",VLOOKUP($I3500,Lookup!$H$2:$I$11,2,0))</f>
        <v/>
      </c>
      <c r="P3500" s="8">
        <f>COUNTIF(J$4:J3500,J3500)</f>
        <v>0</v>
      </c>
      <c r="Q3500" s="8">
        <f>COUNTIF(K$4:K3500,K3500)</f>
        <v>1</v>
      </c>
    </row>
    <row r="3501" spans="1:17" x14ac:dyDescent="0.25">
      <c r="A3501" s="35">
        <f t="shared" si="325"/>
        <v>0</v>
      </c>
      <c r="B3501" s="8">
        <f t="shared" si="326"/>
        <v>0</v>
      </c>
      <c r="C3501" s="8">
        <f t="shared" si="327"/>
        <v>0</v>
      </c>
      <c r="D3501" s="38">
        <f t="shared" si="328"/>
        <v>1</v>
      </c>
      <c r="E3501" s="39">
        <f t="shared" si="329"/>
        <v>0</v>
      </c>
      <c r="M3501" s="8" t="str">
        <f>VLOOKUP(MONTH($J3501),Lookup!$A$2:$B$13,2,0)&amp;" "&amp;YEAR($J3501)</f>
        <v>Jan 1900</v>
      </c>
      <c r="N3501" s="34" t="str">
        <f t="shared" si="324"/>
        <v>1/1/9999</v>
      </c>
      <c r="O3501" s="8" t="str">
        <f>IF(ISERROR(VLOOKUP($I3501,Lookup!$H$2:$I$11,2,0)),"",VLOOKUP($I3501,Lookup!$H$2:$I$11,2,0))</f>
        <v/>
      </c>
      <c r="P3501" s="8">
        <f>COUNTIF(J$4:J3501,J3501)</f>
        <v>0</v>
      </c>
      <c r="Q3501" s="8">
        <f>COUNTIF(K$4:K3501,K3501)</f>
        <v>1</v>
      </c>
    </row>
    <row r="3502" spans="1:17" x14ac:dyDescent="0.25">
      <c r="A3502" s="35">
        <f t="shared" si="325"/>
        <v>0</v>
      </c>
      <c r="B3502" s="8">
        <f t="shared" si="326"/>
        <v>0</v>
      </c>
      <c r="C3502" s="8">
        <f t="shared" si="327"/>
        <v>0</v>
      </c>
      <c r="D3502" s="38">
        <f t="shared" si="328"/>
        <v>1</v>
      </c>
      <c r="E3502" s="39">
        <f t="shared" si="329"/>
        <v>0</v>
      </c>
      <c r="M3502" s="8" t="str">
        <f>VLOOKUP(MONTH($J3502),Lookup!$A$2:$B$13,2,0)&amp;" "&amp;YEAR($J3502)</f>
        <v>Jan 1900</v>
      </c>
      <c r="N3502" s="34" t="str">
        <f t="shared" si="324"/>
        <v>1/1/9999</v>
      </c>
      <c r="O3502" s="8" t="str">
        <f>IF(ISERROR(VLOOKUP($I3502,Lookup!$H$2:$I$11,2,0)),"",VLOOKUP($I3502,Lookup!$H$2:$I$11,2,0))</f>
        <v/>
      </c>
      <c r="P3502" s="8">
        <f>COUNTIF(J$4:J3502,J3502)</f>
        <v>0</v>
      </c>
      <c r="Q3502" s="8">
        <f>COUNTIF(K$4:K3502,K3502)</f>
        <v>1</v>
      </c>
    </row>
    <row r="3503" spans="1:17" x14ac:dyDescent="0.25">
      <c r="A3503" s="35">
        <f t="shared" si="325"/>
        <v>0</v>
      </c>
      <c r="B3503" s="8">
        <f t="shared" si="326"/>
        <v>0</v>
      </c>
      <c r="C3503" s="8">
        <f t="shared" si="327"/>
        <v>0</v>
      </c>
      <c r="D3503" s="38">
        <f t="shared" si="328"/>
        <v>1</v>
      </c>
      <c r="E3503" s="39">
        <f t="shared" si="329"/>
        <v>0</v>
      </c>
      <c r="M3503" s="8" t="str">
        <f>VLOOKUP(MONTH($J3503),Lookup!$A$2:$B$13,2,0)&amp;" "&amp;YEAR($J3503)</f>
        <v>Jan 1900</v>
      </c>
      <c r="N3503" s="34" t="str">
        <f t="shared" si="324"/>
        <v>1/1/9999</v>
      </c>
      <c r="O3503" s="8" t="str">
        <f>IF(ISERROR(VLOOKUP($I3503,Lookup!$H$2:$I$11,2,0)),"",VLOOKUP($I3503,Lookup!$H$2:$I$11,2,0))</f>
        <v/>
      </c>
      <c r="P3503" s="8">
        <f>COUNTIF(J$4:J3503,J3503)</f>
        <v>0</v>
      </c>
      <c r="Q3503" s="8">
        <f>COUNTIF(K$4:K3503,K3503)</f>
        <v>1</v>
      </c>
    </row>
    <row r="3504" spans="1:17" x14ac:dyDescent="0.25">
      <c r="A3504" s="35">
        <f t="shared" si="325"/>
        <v>0</v>
      </c>
      <c r="B3504" s="8">
        <f t="shared" si="326"/>
        <v>0</v>
      </c>
      <c r="C3504" s="8">
        <f t="shared" si="327"/>
        <v>0</v>
      </c>
      <c r="D3504" s="38">
        <f t="shared" si="328"/>
        <v>1</v>
      </c>
      <c r="E3504" s="39">
        <f t="shared" si="329"/>
        <v>0</v>
      </c>
      <c r="M3504" s="8" t="str">
        <f>VLOOKUP(MONTH($J3504),Lookup!$A$2:$B$13,2,0)&amp;" "&amp;YEAR($J3504)</f>
        <v>Jan 1900</v>
      </c>
      <c r="N3504" s="34" t="str">
        <f t="shared" si="324"/>
        <v>1/1/9999</v>
      </c>
      <c r="O3504" s="8" t="str">
        <f>IF(ISERROR(VLOOKUP($I3504,Lookup!$H$2:$I$11,2,0)),"",VLOOKUP($I3504,Lookup!$H$2:$I$11,2,0))</f>
        <v/>
      </c>
      <c r="P3504" s="8">
        <f>COUNTIF(J$4:J3504,J3504)</f>
        <v>0</v>
      </c>
      <c r="Q3504" s="8">
        <f>COUNTIF(K$4:K3504,K3504)</f>
        <v>1</v>
      </c>
    </row>
    <row r="3505" spans="1:17" x14ac:dyDescent="0.25">
      <c r="A3505" s="35">
        <f t="shared" si="325"/>
        <v>0</v>
      </c>
      <c r="B3505" s="8">
        <f t="shared" si="326"/>
        <v>0</v>
      </c>
      <c r="C3505" s="8">
        <f t="shared" si="327"/>
        <v>0</v>
      </c>
      <c r="D3505" s="38">
        <f t="shared" si="328"/>
        <v>1</v>
      </c>
      <c r="E3505" s="39">
        <f t="shared" si="329"/>
        <v>0</v>
      </c>
      <c r="M3505" s="8" t="str">
        <f>VLOOKUP(MONTH($J3505),Lookup!$A$2:$B$13,2,0)&amp;" "&amp;YEAR($J3505)</f>
        <v>Jan 1900</v>
      </c>
      <c r="N3505" s="34" t="str">
        <f t="shared" si="324"/>
        <v>1/1/9999</v>
      </c>
      <c r="O3505" s="8" t="str">
        <f>IF(ISERROR(VLOOKUP($I3505,Lookup!$H$2:$I$11,2,0)),"",VLOOKUP($I3505,Lookup!$H$2:$I$11,2,0))</f>
        <v/>
      </c>
      <c r="P3505" s="8">
        <f>COUNTIF(J$4:J3505,J3505)</f>
        <v>0</v>
      </c>
      <c r="Q3505" s="8">
        <f>COUNTIF(K$4:K3505,K3505)</f>
        <v>1</v>
      </c>
    </row>
    <row r="3506" spans="1:17" x14ac:dyDescent="0.25">
      <c r="A3506" s="35">
        <f t="shared" si="325"/>
        <v>0</v>
      </c>
      <c r="B3506" s="8">
        <f t="shared" si="326"/>
        <v>0</v>
      </c>
      <c r="C3506" s="8">
        <f t="shared" si="327"/>
        <v>0</v>
      </c>
      <c r="D3506" s="38">
        <f t="shared" si="328"/>
        <v>1</v>
      </c>
      <c r="E3506" s="39">
        <f t="shared" si="329"/>
        <v>0</v>
      </c>
      <c r="M3506" s="8" t="str">
        <f>VLOOKUP(MONTH($J3506),Lookup!$A$2:$B$13,2,0)&amp;" "&amp;YEAR($J3506)</f>
        <v>Jan 1900</v>
      </c>
      <c r="N3506" s="34" t="str">
        <f t="shared" si="324"/>
        <v>1/1/9999</v>
      </c>
      <c r="O3506" s="8" t="str">
        <f>IF(ISERROR(VLOOKUP($I3506,Lookup!$H$2:$I$11,2,0)),"",VLOOKUP($I3506,Lookup!$H$2:$I$11,2,0))</f>
        <v/>
      </c>
      <c r="P3506" s="8">
        <f>COUNTIF(J$4:J3506,J3506)</f>
        <v>0</v>
      </c>
      <c r="Q3506" s="8">
        <f>COUNTIF(K$4:K3506,K3506)</f>
        <v>1</v>
      </c>
    </row>
    <row r="3507" spans="1:17" x14ac:dyDescent="0.25">
      <c r="A3507" s="35">
        <f t="shared" si="325"/>
        <v>0</v>
      </c>
      <c r="B3507" s="8">
        <f t="shared" si="326"/>
        <v>0</v>
      </c>
      <c r="C3507" s="8">
        <f t="shared" si="327"/>
        <v>0</v>
      </c>
      <c r="D3507" s="38">
        <f t="shared" si="328"/>
        <v>1</v>
      </c>
      <c r="E3507" s="39">
        <f t="shared" si="329"/>
        <v>0</v>
      </c>
      <c r="M3507" s="8" t="str">
        <f>VLOOKUP(MONTH($J3507),Lookup!$A$2:$B$13,2,0)&amp;" "&amp;YEAR($J3507)</f>
        <v>Jan 1900</v>
      </c>
      <c r="N3507" s="34" t="str">
        <f t="shared" si="324"/>
        <v>1/1/9999</v>
      </c>
      <c r="O3507" s="8" t="str">
        <f>IF(ISERROR(VLOOKUP($I3507,Lookup!$H$2:$I$11,2,0)),"",VLOOKUP($I3507,Lookup!$H$2:$I$11,2,0))</f>
        <v/>
      </c>
      <c r="P3507" s="8">
        <f>COUNTIF(J$4:J3507,J3507)</f>
        <v>0</v>
      </c>
      <c r="Q3507" s="8">
        <f>COUNTIF(K$4:K3507,K3507)</f>
        <v>1</v>
      </c>
    </row>
    <row r="3508" spans="1:17" x14ac:dyDescent="0.25">
      <c r="A3508" s="35">
        <f t="shared" si="325"/>
        <v>0</v>
      </c>
      <c r="B3508" s="8">
        <f t="shared" si="326"/>
        <v>0</v>
      </c>
      <c r="C3508" s="8">
        <f t="shared" si="327"/>
        <v>0</v>
      </c>
      <c r="D3508" s="38">
        <f t="shared" si="328"/>
        <v>1</v>
      </c>
      <c r="E3508" s="39">
        <f t="shared" si="329"/>
        <v>0</v>
      </c>
      <c r="M3508" s="8" t="str">
        <f>VLOOKUP(MONTH($J3508),Lookup!$A$2:$B$13,2,0)&amp;" "&amp;YEAR($J3508)</f>
        <v>Jan 1900</v>
      </c>
      <c r="N3508" s="34" t="str">
        <f t="shared" si="324"/>
        <v>1/1/9999</v>
      </c>
      <c r="O3508" s="8" t="str">
        <f>IF(ISERROR(VLOOKUP($I3508,Lookup!$H$2:$I$11,2,0)),"",VLOOKUP($I3508,Lookup!$H$2:$I$11,2,0))</f>
        <v/>
      </c>
      <c r="P3508" s="8">
        <f>COUNTIF(J$4:J3508,J3508)</f>
        <v>0</v>
      </c>
      <c r="Q3508" s="8">
        <f>COUNTIF(K$4:K3508,K3508)</f>
        <v>1</v>
      </c>
    </row>
    <row r="3509" spans="1:17" x14ac:dyDescent="0.25">
      <c r="A3509" s="35">
        <f t="shared" si="325"/>
        <v>0</v>
      </c>
      <c r="B3509" s="8">
        <f t="shared" si="326"/>
        <v>0</v>
      </c>
      <c r="C3509" s="8">
        <f t="shared" si="327"/>
        <v>0</v>
      </c>
      <c r="D3509" s="38">
        <f t="shared" si="328"/>
        <v>1</v>
      </c>
      <c r="E3509" s="39">
        <f t="shared" si="329"/>
        <v>0</v>
      </c>
      <c r="M3509" s="8" t="str">
        <f>VLOOKUP(MONTH($J3509),Lookup!$A$2:$B$13,2,0)&amp;" "&amp;YEAR($J3509)</f>
        <v>Jan 1900</v>
      </c>
      <c r="N3509" s="34" t="str">
        <f t="shared" si="324"/>
        <v>1/1/9999</v>
      </c>
      <c r="O3509" s="8" t="str">
        <f>IF(ISERROR(VLOOKUP($I3509,Lookup!$H$2:$I$11,2,0)),"",VLOOKUP($I3509,Lookup!$H$2:$I$11,2,0))</f>
        <v/>
      </c>
      <c r="P3509" s="8">
        <f>COUNTIF(J$4:J3509,J3509)</f>
        <v>0</v>
      </c>
      <c r="Q3509" s="8">
        <f>COUNTIF(K$4:K3509,K3509)</f>
        <v>1</v>
      </c>
    </row>
    <row r="3510" spans="1:17" x14ac:dyDescent="0.25">
      <c r="A3510" s="35">
        <f t="shared" si="325"/>
        <v>0</v>
      </c>
      <c r="B3510" s="8">
        <f t="shared" si="326"/>
        <v>0</v>
      </c>
      <c r="C3510" s="8">
        <f t="shared" si="327"/>
        <v>0</v>
      </c>
      <c r="D3510" s="38">
        <f t="shared" si="328"/>
        <v>1</v>
      </c>
      <c r="E3510" s="39">
        <f t="shared" si="329"/>
        <v>0</v>
      </c>
      <c r="M3510" s="8" t="str">
        <f>VLOOKUP(MONTH($J3510),Lookup!$A$2:$B$13,2,0)&amp;" "&amp;YEAR($J3510)</f>
        <v>Jan 1900</v>
      </c>
      <c r="N3510" s="34" t="str">
        <f t="shared" si="324"/>
        <v>1/1/9999</v>
      </c>
      <c r="O3510" s="8" t="str">
        <f>IF(ISERROR(VLOOKUP($I3510,Lookup!$H$2:$I$11,2,0)),"",VLOOKUP($I3510,Lookup!$H$2:$I$11,2,0))</f>
        <v/>
      </c>
      <c r="P3510" s="8">
        <f>COUNTIF(J$4:J3510,J3510)</f>
        <v>0</v>
      </c>
      <c r="Q3510" s="8">
        <f>COUNTIF(K$4:K3510,K3510)</f>
        <v>1</v>
      </c>
    </row>
    <row r="3511" spans="1:17" x14ac:dyDescent="0.25">
      <c r="A3511" s="35">
        <f t="shared" si="325"/>
        <v>0</v>
      </c>
      <c r="B3511" s="8">
        <f t="shared" si="326"/>
        <v>0</v>
      </c>
      <c r="C3511" s="8">
        <f t="shared" si="327"/>
        <v>0</v>
      </c>
      <c r="D3511" s="38">
        <f t="shared" si="328"/>
        <v>1</v>
      </c>
      <c r="E3511" s="39">
        <f t="shared" si="329"/>
        <v>0</v>
      </c>
      <c r="M3511" s="8" t="str">
        <f>VLOOKUP(MONTH($J3511),Lookup!$A$2:$B$13,2,0)&amp;" "&amp;YEAR($J3511)</f>
        <v>Jan 1900</v>
      </c>
      <c r="N3511" s="34" t="str">
        <f t="shared" si="324"/>
        <v>1/1/9999</v>
      </c>
      <c r="O3511" s="8" t="str">
        <f>IF(ISERROR(VLOOKUP($I3511,Lookup!$H$2:$I$11,2,0)),"",VLOOKUP($I3511,Lookup!$H$2:$I$11,2,0))</f>
        <v/>
      </c>
      <c r="P3511" s="8">
        <f>COUNTIF(J$4:J3511,J3511)</f>
        <v>0</v>
      </c>
      <c r="Q3511" s="8">
        <f>COUNTIF(K$4:K3511,K3511)</f>
        <v>1</v>
      </c>
    </row>
    <row r="3512" spans="1:17" x14ac:dyDescent="0.25">
      <c r="A3512" s="35">
        <f t="shared" si="325"/>
        <v>0</v>
      </c>
      <c r="B3512" s="8">
        <f t="shared" si="326"/>
        <v>0</v>
      </c>
      <c r="C3512" s="8">
        <f t="shared" si="327"/>
        <v>0</v>
      </c>
      <c r="D3512" s="38">
        <f t="shared" si="328"/>
        <v>1</v>
      </c>
      <c r="E3512" s="39">
        <f t="shared" si="329"/>
        <v>0</v>
      </c>
      <c r="M3512" s="8" t="str">
        <f>VLOOKUP(MONTH($J3512),Lookup!$A$2:$B$13,2,0)&amp;" "&amp;YEAR($J3512)</f>
        <v>Jan 1900</v>
      </c>
      <c r="N3512" s="34" t="str">
        <f t="shared" si="324"/>
        <v>1/1/9999</v>
      </c>
      <c r="O3512" s="8" t="str">
        <f>IF(ISERROR(VLOOKUP($I3512,Lookup!$H$2:$I$11,2,0)),"",VLOOKUP($I3512,Lookup!$H$2:$I$11,2,0))</f>
        <v/>
      </c>
      <c r="P3512" s="8">
        <f>COUNTIF(J$4:J3512,J3512)</f>
        <v>0</v>
      </c>
      <c r="Q3512" s="8">
        <f>COUNTIF(K$4:K3512,K3512)</f>
        <v>1</v>
      </c>
    </row>
    <row r="3513" spans="1:17" x14ac:dyDescent="0.25">
      <c r="A3513" s="35">
        <f t="shared" si="325"/>
        <v>0</v>
      </c>
      <c r="B3513" s="8">
        <f t="shared" si="326"/>
        <v>0</v>
      </c>
      <c r="C3513" s="8">
        <f t="shared" si="327"/>
        <v>0</v>
      </c>
      <c r="D3513" s="38">
        <f t="shared" si="328"/>
        <v>1</v>
      </c>
      <c r="E3513" s="39">
        <f t="shared" si="329"/>
        <v>0</v>
      </c>
      <c r="M3513" s="8" t="str">
        <f>VLOOKUP(MONTH($J3513),Lookup!$A$2:$B$13,2,0)&amp;" "&amp;YEAR($J3513)</f>
        <v>Jan 1900</v>
      </c>
      <c r="N3513" s="34" t="str">
        <f t="shared" si="324"/>
        <v>1/1/9999</v>
      </c>
      <c r="O3513" s="8" t="str">
        <f>IF(ISERROR(VLOOKUP($I3513,Lookup!$H$2:$I$11,2,0)),"",VLOOKUP($I3513,Lookup!$H$2:$I$11,2,0))</f>
        <v/>
      </c>
      <c r="P3513" s="8">
        <f>COUNTIF(J$4:J3513,J3513)</f>
        <v>0</v>
      </c>
      <c r="Q3513" s="8">
        <f>COUNTIF(K$4:K3513,K3513)</f>
        <v>1</v>
      </c>
    </row>
    <row r="3514" spans="1:17" x14ac:dyDescent="0.25">
      <c r="A3514" s="35">
        <f t="shared" si="325"/>
        <v>0</v>
      </c>
      <c r="B3514" s="8">
        <f t="shared" si="326"/>
        <v>0</v>
      </c>
      <c r="C3514" s="8">
        <f t="shared" si="327"/>
        <v>0</v>
      </c>
      <c r="D3514" s="38">
        <f t="shared" si="328"/>
        <v>1</v>
      </c>
      <c r="E3514" s="39">
        <f t="shared" si="329"/>
        <v>0</v>
      </c>
      <c r="M3514" s="8" t="str">
        <f>VLOOKUP(MONTH($J3514),Lookup!$A$2:$B$13,2,0)&amp;" "&amp;YEAR($J3514)</f>
        <v>Jan 1900</v>
      </c>
      <c r="N3514" s="34" t="str">
        <f t="shared" si="324"/>
        <v>1/1/9999</v>
      </c>
      <c r="O3514" s="8" t="str">
        <f>IF(ISERROR(VLOOKUP($I3514,Lookup!$H$2:$I$11,2,0)),"",VLOOKUP($I3514,Lookup!$H$2:$I$11,2,0))</f>
        <v/>
      </c>
      <c r="P3514" s="8">
        <f>COUNTIF(J$4:J3514,J3514)</f>
        <v>0</v>
      </c>
      <c r="Q3514" s="8">
        <f>COUNTIF(K$4:K3514,K3514)</f>
        <v>1</v>
      </c>
    </row>
    <row r="3515" spans="1:17" x14ac:dyDescent="0.25">
      <c r="A3515" s="35">
        <f t="shared" si="325"/>
        <v>0</v>
      </c>
      <c r="B3515" s="8">
        <f t="shared" si="326"/>
        <v>0</v>
      </c>
      <c r="C3515" s="8">
        <f t="shared" si="327"/>
        <v>0</v>
      </c>
      <c r="D3515" s="38">
        <f t="shared" si="328"/>
        <v>1</v>
      </c>
      <c r="E3515" s="39">
        <f t="shared" si="329"/>
        <v>0</v>
      </c>
      <c r="M3515" s="8" t="str">
        <f>VLOOKUP(MONTH($J3515),Lookup!$A$2:$B$13,2,0)&amp;" "&amp;YEAR($J3515)</f>
        <v>Jan 1900</v>
      </c>
      <c r="N3515" s="34" t="str">
        <f t="shared" si="324"/>
        <v>1/1/9999</v>
      </c>
      <c r="O3515" s="8" t="str">
        <f>IF(ISERROR(VLOOKUP($I3515,Lookup!$H$2:$I$11,2,0)),"",VLOOKUP($I3515,Lookup!$H$2:$I$11,2,0))</f>
        <v/>
      </c>
      <c r="P3515" s="8">
        <f>COUNTIF(J$4:J3515,J3515)</f>
        <v>0</v>
      </c>
      <c r="Q3515" s="8">
        <f>COUNTIF(K$4:K3515,K3515)</f>
        <v>1</v>
      </c>
    </row>
    <row r="3516" spans="1:17" x14ac:dyDescent="0.25">
      <c r="A3516" s="35">
        <f t="shared" si="325"/>
        <v>0</v>
      </c>
      <c r="B3516" s="8">
        <f t="shared" si="326"/>
        <v>0</v>
      </c>
      <c r="C3516" s="8">
        <f t="shared" si="327"/>
        <v>0</v>
      </c>
      <c r="D3516" s="38">
        <f t="shared" si="328"/>
        <v>1</v>
      </c>
      <c r="E3516" s="39">
        <f t="shared" si="329"/>
        <v>0</v>
      </c>
      <c r="M3516" s="8" t="str">
        <f>VLOOKUP(MONTH($J3516),Lookup!$A$2:$B$13,2,0)&amp;" "&amp;YEAR($J3516)</f>
        <v>Jan 1900</v>
      </c>
      <c r="N3516" s="34" t="str">
        <f t="shared" si="324"/>
        <v>1/1/9999</v>
      </c>
      <c r="O3516" s="8" t="str">
        <f>IF(ISERROR(VLOOKUP($I3516,Lookup!$H$2:$I$11,2,0)),"",VLOOKUP($I3516,Lookup!$H$2:$I$11,2,0))</f>
        <v/>
      </c>
      <c r="P3516" s="8">
        <f>COUNTIF(J$4:J3516,J3516)</f>
        <v>0</v>
      </c>
      <c r="Q3516" s="8">
        <f>COUNTIF(K$4:K3516,K3516)</f>
        <v>1</v>
      </c>
    </row>
    <row r="3517" spans="1:17" x14ac:dyDescent="0.25">
      <c r="A3517" s="35">
        <f t="shared" si="325"/>
        <v>0</v>
      </c>
      <c r="B3517" s="8">
        <f t="shared" si="326"/>
        <v>0</v>
      </c>
      <c r="C3517" s="8">
        <f t="shared" si="327"/>
        <v>0</v>
      </c>
      <c r="D3517" s="38">
        <f t="shared" si="328"/>
        <v>1</v>
      </c>
      <c r="E3517" s="39">
        <f t="shared" si="329"/>
        <v>0</v>
      </c>
      <c r="M3517" s="8" t="str">
        <f>VLOOKUP(MONTH($J3517),Lookup!$A$2:$B$13,2,0)&amp;" "&amp;YEAR($J3517)</f>
        <v>Jan 1900</v>
      </c>
      <c r="N3517" s="34" t="str">
        <f t="shared" si="324"/>
        <v>1/1/9999</v>
      </c>
      <c r="O3517" s="8" t="str">
        <f>IF(ISERROR(VLOOKUP($I3517,Lookup!$H$2:$I$11,2,0)),"",VLOOKUP($I3517,Lookup!$H$2:$I$11,2,0))</f>
        <v/>
      </c>
      <c r="P3517" s="8">
        <f>COUNTIF(J$4:J3517,J3517)</f>
        <v>0</v>
      </c>
      <c r="Q3517" s="8">
        <f>COUNTIF(K$4:K3517,K3517)</f>
        <v>1</v>
      </c>
    </row>
    <row r="3518" spans="1:17" x14ac:dyDescent="0.25">
      <c r="A3518" s="35">
        <f t="shared" si="325"/>
        <v>0</v>
      </c>
      <c r="B3518" s="8">
        <f t="shared" si="326"/>
        <v>0</v>
      </c>
      <c r="C3518" s="8">
        <f t="shared" si="327"/>
        <v>0</v>
      </c>
      <c r="D3518" s="38">
        <f t="shared" si="328"/>
        <v>1</v>
      </c>
      <c r="E3518" s="39">
        <f t="shared" si="329"/>
        <v>0</v>
      </c>
      <c r="M3518" s="8" t="str">
        <f>VLOOKUP(MONTH($J3518),Lookup!$A$2:$B$13,2,0)&amp;" "&amp;YEAR($J3518)</f>
        <v>Jan 1900</v>
      </c>
      <c r="N3518" s="34" t="str">
        <f t="shared" si="324"/>
        <v>1/1/9999</v>
      </c>
      <c r="O3518" s="8" t="str">
        <f>IF(ISERROR(VLOOKUP($I3518,Lookup!$H$2:$I$11,2,0)),"",VLOOKUP($I3518,Lookup!$H$2:$I$11,2,0))</f>
        <v/>
      </c>
      <c r="P3518" s="8">
        <f>COUNTIF(J$4:J3518,J3518)</f>
        <v>0</v>
      </c>
      <c r="Q3518" s="8">
        <f>COUNTIF(K$4:K3518,K3518)</f>
        <v>1</v>
      </c>
    </row>
    <row r="3519" spans="1:17" x14ac:dyDescent="0.25">
      <c r="A3519" s="35">
        <f t="shared" si="325"/>
        <v>0</v>
      </c>
      <c r="B3519" s="8">
        <f t="shared" si="326"/>
        <v>0</v>
      </c>
      <c r="C3519" s="8">
        <f t="shared" si="327"/>
        <v>0</v>
      </c>
      <c r="D3519" s="38">
        <f t="shared" si="328"/>
        <v>1</v>
      </c>
      <c r="E3519" s="39">
        <f t="shared" si="329"/>
        <v>0</v>
      </c>
      <c r="M3519" s="8" t="str">
        <f>VLOOKUP(MONTH($J3519),Lookup!$A$2:$B$13,2,0)&amp;" "&amp;YEAR($J3519)</f>
        <v>Jan 1900</v>
      </c>
      <c r="N3519" s="34" t="str">
        <f t="shared" si="324"/>
        <v>1/1/9999</v>
      </c>
      <c r="O3519" s="8" t="str">
        <f>IF(ISERROR(VLOOKUP($I3519,Lookup!$H$2:$I$11,2,0)),"",VLOOKUP($I3519,Lookup!$H$2:$I$11,2,0))</f>
        <v/>
      </c>
      <c r="P3519" s="8">
        <f>COUNTIF(J$4:J3519,J3519)</f>
        <v>0</v>
      </c>
      <c r="Q3519" s="8">
        <f>COUNTIF(K$4:K3519,K3519)</f>
        <v>1</v>
      </c>
    </row>
    <row r="3520" spans="1:17" x14ac:dyDescent="0.25">
      <c r="A3520" s="35">
        <f t="shared" si="325"/>
        <v>0</v>
      </c>
      <c r="B3520" s="8">
        <f t="shared" si="326"/>
        <v>0</v>
      </c>
      <c r="C3520" s="8">
        <f t="shared" si="327"/>
        <v>0</v>
      </c>
      <c r="D3520" s="38">
        <f t="shared" si="328"/>
        <v>1</v>
      </c>
      <c r="E3520" s="39">
        <f t="shared" si="329"/>
        <v>0</v>
      </c>
      <c r="M3520" s="8" t="str">
        <f>VLOOKUP(MONTH($J3520),Lookup!$A$2:$B$13,2,0)&amp;" "&amp;YEAR($J3520)</f>
        <v>Jan 1900</v>
      </c>
      <c r="N3520" s="34" t="str">
        <f t="shared" si="324"/>
        <v>1/1/9999</v>
      </c>
      <c r="O3520" s="8" t="str">
        <f>IF(ISERROR(VLOOKUP($I3520,Lookup!$H$2:$I$11,2,0)),"",VLOOKUP($I3520,Lookup!$H$2:$I$11,2,0))</f>
        <v/>
      </c>
      <c r="P3520" s="8">
        <f>COUNTIF(J$4:J3520,J3520)</f>
        <v>0</v>
      </c>
      <c r="Q3520" s="8">
        <f>COUNTIF(K$4:K3520,K3520)</f>
        <v>1</v>
      </c>
    </row>
    <row r="3521" spans="1:17" x14ac:dyDescent="0.25">
      <c r="A3521" s="35">
        <f t="shared" si="325"/>
        <v>0</v>
      </c>
      <c r="B3521" s="8">
        <f t="shared" si="326"/>
        <v>0</v>
      </c>
      <c r="C3521" s="8">
        <f t="shared" si="327"/>
        <v>0</v>
      </c>
      <c r="D3521" s="38">
        <f t="shared" si="328"/>
        <v>1</v>
      </c>
      <c r="E3521" s="39">
        <f t="shared" si="329"/>
        <v>0</v>
      </c>
      <c r="M3521" s="8" t="str">
        <f>VLOOKUP(MONTH($J3521),Lookup!$A$2:$B$13,2,0)&amp;" "&amp;YEAR($J3521)</f>
        <v>Jan 1900</v>
      </c>
      <c r="N3521" s="34" t="str">
        <f t="shared" si="324"/>
        <v>1/1/9999</v>
      </c>
      <c r="O3521" s="8" t="str">
        <f>IF(ISERROR(VLOOKUP($I3521,Lookup!$H$2:$I$11,2,0)),"",VLOOKUP($I3521,Lookup!$H$2:$I$11,2,0))</f>
        <v/>
      </c>
      <c r="P3521" s="8">
        <f>COUNTIF(J$4:J3521,J3521)</f>
        <v>0</v>
      </c>
      <c r="Q3521" s="8">
        <f>COUNTIF(K$4:K3521,K3521)</f>
        <v>1</v>
      </c>
    </row>
    <row r="3522" spans="1:17" x14ac:dyDescent="0.25">
      <c r="A3522" s="35">
        <f t="shared" si="325"/>
        <v>0</v>
      </c>
      <c r="B3522" s="8">
        <f t="shared" si="326"/>
        <v>0</v>
      </c>
      <c r="C3522" s="8">
        <f t="shared" si="327"/>
        <v>0</v>
      </c>
      <c r="D3522" s="38">
        <f t="shared" si="328"/>
        <v>1</v>
      </c>
      <c r="E3522" s="39">
        <f t="shared" si="329"/>
        <v>0</v>
      </c>
      <c r="M3522" s="8" t="str">
        <f>VLOOKUP(MONTH($J3522),Lookup!$A$2:$B$13,2,0)&amp;" "&amp;YEAR($J3522)</f>
        <v>Jan 1900</v>
      </c>
      <c r="N3522" s="34" t="str">
        <f t="shared" si="324"/>
        <v>1/1/9999</v>
      </c>
      <c r="O3522" s="8" t="str">
        <f>IF(ISERROR(VLOOKUP($I3522,Lookup!$H$2:$I$11,2,0)),"",VLOOKUP($I3522,Lookup!$H$2:$I$11,2,0))</f>
        <v/>
      </c>
      <c r="P3522" s="8">
        <f>COUNTIF(J$4:J3522,J3522)</f>
        <v>0</v>
      </c>
      <c r="Q3522" s="8">
        <f>COUNTIF(K$4:K3522,K3522)</f>
        <v>1</v>
      </c>
    </row>
    <row r="3523" spans="1:17" x14ac:dyDescent="0.25">
      <c r="A3523" s="35">
        <f t="shared" si="325"/>
        <v>0</v>
      </c>
      <c r="B3523" s="8">
        <f t="shared" si="326"/>
        <v>0</v>
      </c>
      <c r="C3523" s="8">
        <f t="shared" si="327"/>
        <v>0</v>
      </c>
      <c r="D3523" s="38">
        <f t="shared" si="328"/>
        <v>1</v>
      </c>
      <c r="E3523" s="39">
        <f t="shared" si="329"/>
        <v>0</v>
      </c>
      <c r="M3523" s="8" t="str">
        <f>VLOOKUP(MONTH($J3523),Lookup!$A$2:$B$13,2,0)&amp;" "&amp;YEAR($J3523)</f>
        <v>Jan 1900</v>
      </c>
      <c r="N3523" s="34" t="str">
        <f t="shared" si="324"/>
        <v>1/1/9999</v>
      </c>
      <c r="O3523" s="8" t="str">
        <f>IF(ISERROR(VLOOKUP($I3523,Lookup!$H$2:$I$11,2,0)),"",VLOOKUP($I3523,Lookup!$H$2:$I$11,2,0))</f>
        <v/>
      </c>
      <c r="P3523" s="8">
        <f>COUNTIF(J$4:J3523,J3523)</f>
        <v>0</v>
      </c>
      <c r="Q3523" s="8">
        <f>COUNTIF(K$4:K3523,K3523)</f>
        <v>1</v>
      </c>
    </row>
    <row r="3524" spans="1:17" x14ac:dyDescent="0.25">
      <c r="A3524" s="35">
        <f t="shared" si="325"/>
        <v>0</v>
      </c>
      <c r="B3524" s="8">
        <f t="shared" si="326"/>
        <v>0</v>
      </c>
      <c r="C3524" s="8">
        <f t="shared" si="327"/>
        <v>0</v>
      </c>
      <c r="D3524" s="38">
        <f t="shared" si="328"/>
        <v>1</v>
      </c>
      <c r="E3524" s="39">
        <f t="shared" si="329"/>
        <v>0</v>
      </c>
      <c r="M3524" s="8" t="str">
        <f>VLOOKUP(MONTH($J3524),Lookup!$A$2:$B$13,2,0)&amp;" "&amp;YEAR($J3524)</f>
        <v>Jan 1900</v>
      </c>
      <c r="N3524" s="34" t="str">
        <f t="shared" ref="N3524:N3587" si="330">IF(ISBLANK($J3524),"1/1/9999",J3524)</f>
        <v>1/1/9999</v>
      </c>
      <c r="O3524" s="8" t="str">
        <f>IF(ISERROR(VLOOKUP($I3524,Lookup!$H$2:$I$11,2,0)),"",VLOOKUP($I3524,Lookup!$H$2:$I$11,2,0))</f>
        <v/>
      </c>
      <c r="P3524" s="8">
        <f>COUNTIF(J$4:J3524,J3524)</f>
        <v>0</v>
      </c>
      <c r="Q3524" s="8">
        <f>COUNTIF(K$4:K3524,K3524)</f>
        <v>1</v>
      </c>
    </row>
    <row r="3525" spans="1:17" x14ac:dyDescent="0.25">
      <c r="A3525" s="35">
        <f t="shared" ref="A3525:A3588" si="331">K3525</f>
        <v>0</v>
      </c>
      <c r="B3525" s="8">
        <f t="shared" ref="B3525:B3588" si="332">J3525</f>
        <v>0</v>
      </c>
      <c r="C3525" s="8">
        <f t="shared" ref="C3525:C3588" si="333">L3525</f>
        <v>0</v>
      </c>
      <c r="D3525" s="38">
        <f t="shared" ref="D3525:D3588" si="334">SUM(A3525:C3525)+SUM(O3525:Q3525)</f>
        <v>1</v>
      </c>
      <c r="E3525" s="39">
        <f t="shared" ref="E3525:E3588" si="335">IF($D3525="","",COUNTIFS($F$4:$F$5000,$F3525,$D$4:$D$5000,"&gt;"&amp;$D3525))</f>
        <v>0</v>
      </c>
      <c r="M3525" s="8" t="str">
        <f>VLOOKUP(MONTH($J3525),Lookup!$A$2:$B$13,2,0)&amp;" "&amp;YEAR($J3525)</f>
        <v>Jan 1900</v>
      </c>
      <c r="N3525" s="34" t="str">
        <f t="shared" si="330"/>
        <v>1/1/9999</v>
      </c>
      <c r="O3525" s="8" t="str">
        <f>IF(ISERROR(VLOOKUP($I3525,Lookup!$H$2:$I$11,2,0)),"",VLOOKUP($I3525,Lookup!$H$2:$I$11,2,0))</f>
        <v/>
      </c>
      <c r="P3525" s="8">
        <f>COUNTIF(J$4:J3525,J3525)</f>
        <v>0</v>
      </c>
      <c r="Q3525" s="8">
        <f>COUNTIF(K$4:K3525,K3525)</f>
        <v>1</v>
      </c>
    </row>
    <row r="3526" spans="1:17" x14ac:dyDescent="0.25">
      <c r="A3526" s="35">
        <f t="shared" si="331"/>
        <v>0</v>
      </c>
      <c r="B3526" s="8">
        <f t="shared" si="332"/>
        <v>0</v>
      </c>
      <c r="C3526" s="8">
        <f t="shared" si="333"/>
        <v>0</v>
      </c>
      <c r="D3526" s="38">
        <f t="shared" si="334"/>
        <v>1</v>
      </c>
      <c r="E3526" s="39">
        <f t="shared" si="335"/>
        <v>0</v>
      </c>
      <c r="M3526" s="8" t="str">
        <f>VLOOKUP(MONTH($J3526),Lookup!$A$2:$B$13,2,0)&amp;" "&amp;YEAR($J3526)</f>
        <v>Jan 1900</v>
      </c>
      <c r="N3526" s="34" t="str">
        <f t="shared" si="330"/>
        <v>1/1/9999</v>
      </c>
      <c r="O3526" s="8" t="str">
        <f>IF(ISERROR(VLOOKUP($I3526,Lookup!$H$2:$I$11,2,0)),"",VLOOKUP($I3526,Lookup!$H$2:$I$11,2,0))</f>
        <v/>
      </c>
      <c r="P3526" s="8">
        <f>COUNTIF(J$4:J3526,J3526)</f>
        <v>0</v>
      </c>
      <c r="Q3526" s="8">
        <f>COUNTIF(K$4:K3526,K3526)</f>
        <v>1</v>
      </c>
    </row>
    <row r="3527" spans="1:17" x14ac:dyDescent="0.25">
      <c r="A3527" s="35">
        <f t="shared" si="331"/>
        <v>0</v>
      </c>
      <c r="B3527" s="8">
        <f t="shared" si="332"/>
        <v>0</v>
      </c>
      <c r="C3527" s="8">
        <f t="shared" si="333"/>
        <v>0</v>
      </c>
      <c r="D3527" s="38">
        <f t="shared" si="334"/>
        <v>1</v>
      </c>
      <c r="E3527" s="39">
        <f t="shared" si="335"/>
        <v>0</v>
      </c>
      <c r="M3527" s="8" t="str">
        <f>VLOOKUP(MONTH($J3527),Lookup!$A$2:$B$13,2,0)&amp;" "&amp;YEAR($J3527)</f>
        <v>Jan 1900</v>
      </c>
      <c r="N3527" s="34" t="str">
        <f t="shared" si="330"/>
        <v>1/1/9999</v>
      </c>
      <c r="O3527" s="8" t="str">
        <f>IF(ISERROR(VLOOKUP($I3527,Lookup!$H$2:$I$11,2,0)),"",VLOOKUP($I3527,Lookup!$H$2:$I$11,2,0))</f>
        <v/>
      </c>
      <c r="P3527" s="8">
        <f>COUNTIF(J$4:J3527,J3527)</f>
        <v>0</v>
      </c>
      <c r="Q3527" s="8">
        <f>COUNTIF(K$4:K3527,K3527)</f>
        <v>1</v>
      </c>
    </row>
    <row r="3528" spans="1:17" x14ac:dyDescent="0.25">
      <c r="A3528" s="35">
        <f t="shared" si="331"/>
        <v>0</v>
      </c>
      <c r="B3528" s="8">
        <f t="shared" si="332"/>
        <v>0</v>
      </c>
      <c r="C3528" s="8">
        <f t="shared" si="333"/>
        <v>0</v>
      </c>
      <c r="D3528" s="38">
        <f t="shared" si="334"/>
        <v>1</v>
      </c>
      <c r="E3528" s="39">
        <f t="shared" si="335"/>
        <v>0</v>
      </c>
      <c r="M3528" s="8" t="str">
        <f>VLOOKUP(MONTH($J3528),Lookup!$A$2:$B$13,2,0)&amp;" "&amp;YEAR($J3528)</f>
        <v>Jan 1900</v>
      </c>
      <c r="N3528" s="34" t="str">
        <f t="shared" si="330"/>
        <v>1/1/9999</v>
      </c>
      <c r="O3528" s="8" t="str">
        <f>IF(ISERROR(VLOOKUP($I3528,Lookup!$H$2:$I$11,2,0)),"",VLOOKUP($I3528,Lookup!$H$2:$I$11,2,0))</f>
        <v/>
      </c>
      <c r="P3528" s="8">
        <f>COUNTIF(J$4:J3528,J3528)</f>
        <v>0</v>
      </c>
      <c r="Q3528" s="8">
        <f>COUNTIF(K$4:K3528,K3528)</f>
        <v>1</v>
      </c>
    </row>
    <row r="3529" spans="1:17" x14ac:dyDescent="0.25">
      <c r="A3529" s="35">
        <f t="shared" si="331"/>
        <v>0</v>
      </c>
      <c r="B3529" s="8">
        <f t="shared" si="332"/>
        <v>0</v>
      </c>
      <c r="C3529" s="8">
        <f t="shared" si="333"/>
        <v>0</v>
      </c>
      <c r="D3529" s="38">
        <f t="shared" si="334"/>
        <v>1</v>
      </c>
      <c r="E3529" s="39">
        <f t="shared" si="335"/>
        <v>0</v>
      </c>
      <c r="M3529" s="8" t="str">
        <f>VLOOKUP(MONTH($J3529),Lookup!$A$2:$B$13,2,0)&amp;" "&amp;YEAR($J3529)</f>
        <v>Jan 1900</v>
      </c>
      <c r="N3529" s="34" t="str">
        <f t="shared" si="330"/>
        <v>1/1/9999</v>
      </c>
      <c r="O3529" s="8" t="str">
        <f>IF(ISERROR(VLOOKUP($I3529,Lookup!$H$2:$I$11,2,0)),"",VLOOKUP($I3529,Lookup!$H$2:$I$11,2,0))</f>
        <v/>
      </c>
      <c r="P3529" s="8">
        <f>COUNTIF(J$4:J3529,J3529)</f>
        <v>0</v>
      </c>
      <c r="Q3529" s="8">
        <f>COUNTIF(K$4:K3529,K3529)</f>
        <v>1</v>
      </c>
    </row>
    <row r="3530" spans="1:17" x14ac:dyDescent="0.25">
      <c r="A3530" s="35">
        <f t="shared" si="331"/>
        <v>0</v>
      </c>
      <c r="B3530" s="8">
        <f t="shared" si="332"/>
        <v>0</v>
      </c>
      <c r="C3530" s="8">
        <f t="shared" si="333"/>
        <v>0</v>
      </c>
      <c r="D3530" s="38">
        <f t="shared" si="334"/>
        <v>1</v>
      </c>
      <c r="E3530" s="39">
        <f t="shared" si="335"/>
        <v>0</v>
      </c>
      <c r="M3530" s="8" t="str">
        <f>VLOOKUP(MONTH($J3530),Lookup!$A$2:$B$13,2,0)&amp;" "&amp;YEAR($J3530)</f>
        <v>Jan 1900</v>
      </c>
      <c r="N3530" s="34" t="str">
        <f t="shared" si="330"/>
        <v>1/1/9999</v>
      </c>
      <c r="O3530" s="8" t="str">
        <f>IF(ISERROR(VLOOKUP($I3530,Lookup!$H$2:$I$11,2,0)),"",VLOOKUP($I3530,Lookup!$H$2:$I$11,2,0))</f>
        <v/>
      </c>
      <c r="P3530" s="8">
        <f>COUNTIF(J$4:J3530,J3530)</f>
        <v>0</v>
      </c>
      <c r="Q3530" s="8">
        <f>COUNTIF(K$4:K3530,K3530)</f>
        <v>1</v>
      </c>
    </row>
    <row r="3531" spans="1:17" x14ac:dyDescent="0.25">
      <c r="A3531" s="35">
        <f t="shared" si="331"/>
        <v>0</v>
      </c>
      <c r="B3531" s="8">
        <f t="shared" si="332"/>
        <v>0</v>
      </c>
      <c r="C3531" s="8">
        <f t="shared" si="333"/>
        <v>0</v>
      </c>
      <c r="D3531" s="38">
        <f t="shared" si="334"/>
        <v>1</v>
      </c>
      <c r="E3531" s="39">
        <f t="shared" si="335"/>
        <v>0</v>
      </c>
      <c r="M3531" s="8" t="str">
        <f>VLOOKUP(MONTH($J3531),Lookup!$A$2:$B$13,2,0)&amp;" "&amp;YEAR($J3531)</f>
        <v>Jan 1900</v>
      </c>
      <c r="N3531" s="34" t="str">
        <f t="shared" si="330"/>
        <v>1/1/9999</v>
      </c>
      <c r="O3531" s="8" t="str">
        <f>IF(ISERROR(VLOOKUP($I3531,Lookup!$H$2:$I$11,2,0)),"",VLOOKUP($I3531,Lookup!$H$2:$I$11,2,0))</f>
        <v/>
      </c>
      <c r="P3531" s="8">
        <f>COUNTIF(J$4:J3531,J3531)</f>
        <v>0</v>
      </c>
      <c r="Q3531" s="8">
        <f>COUNTIF(K$4:K3531,K3531)</f>
        <v>1</v>
      </c>
    </row>
    <row r="3532" spans="1:17" x14ac:dyDescent="0.25">
      <c r="A3532" s="35">
        <f t="shared" si="331"/>
        <v>0</v>
      </c>
      <c r="B3532" s="8">
        <f t="shared" si="332"/>
        <v>0</v>
      </c>
      <c r="C3532" s="8">
        <f t="shared" si="333"/>
        <v>0</v>
      </c>
      <c r="D3532" s="38">
        <f t="shared" si="334"/>
        <v>1</v>
      </c>
      <c r="E3532" s="39">
        <f t="shared" si="335"/>
        <v>0</v>
      </c>
      <c r="M3532" s="8" t="str">
        <f>VLOOKUP(MONTH($J3532),Lookup!$A$2:$B$13,2,0)&amp;" "&amp;YEAR($J3532)</f>
        <v>Jan 1900</v>
      </c>
      <c r="N3532" s="34" t="str">
        <f t="shared" si="330"/>
        <v>1/1/9999</v>
      </c>
      <c r="O3532" s="8" t="str">
        <f>IF(ISERROR(VLOOKUP($I3532,Lookup!$H$2:$I$11,2,0)),"",VLOOKUP($I3532,Lookup!$H$2:$I$11,2,0))</f>
        <v/>
      </c>
      <c r="P3532" s="8">
        <f>COUNTIF(J$4:J3532,J3532)</f>
        <v>0</v>
      </c>
      <c r="Q3532" s="8">
        <f>COUNTIF(K$4:K3532,K3532)</f>
        <v>1</v>
      </c>
    </row>
    <row r="3533" spans="1:17" x14ac:dyDescent="0.25">
      <c r="A3533" s="35">
        <f t="shared" si="331"/>
        <v>0</v>
      </c>
      <c r="B3533" s="8">
        <f t="shared" si="332"/>
        <v>0</v>
      </c>
      <c r="C3533" s="8">
        <f t="shared" si="333"/>
        <v>0</v>
      </c>
      <c r="D3533" s="38">
        <f t="shared" si="334"/>
        <v>1</v>
      </c>
      <c r="E3533" s="39">
        <f t="shared" si="335"/>
        <v>0</v>
      </c>
      <c r="M3533" s="8" t="str">
        <f>VLOOKUP(MONTH($J3533),Lookup!$A$2:$B$13,2,0)&amp;" "&amp;YEAR($J3533)</f>
        <v>Jan 1900</v>
      </c>
      <c r="N3533" s="34" t="str">
        <f t="shared" si="330"/>
        <v>1/1/9999</v>
      </c>
      <c r="O3533" s="8" t="str">
        <f>IF(ISERROR(VLOOKUP($I3533,Lookup!$H$2:$I$11,2,0)),"",VLOOKUP($I3533,Lookup!$H$2:$I$11,2,0))</f>
        <v/>
      </c>
      <c r="P3533" s="8">
        <f>COUNTIF(J$4:J3533,J3533)</f>
        <v>0</v>
      </c>
      <c r="Q3533" s="8">
        <f>COUNTIF(K$4:K3533,K3533)</f>
        <v>1</v>
      </c>
    </row>
    <row r="3534" spans="1:17" x14ac:dyDescent="0.25">
      <c r="A3534" s="35">
        <f t="shared" si="331"/>
        <v>0</v>
      </c>
      <c r="B3534" s="8">
        <f t="shared" si="332"/>
        <v>0</v>
      </c>
      <c r="C3534" s="8">
        <f t="shared" si="333"/>
        <v>0</v>
      </c>
      <c r="D3534" s="38">
        <f t="shared" si="334"/>
        <v>1</v>
      </c>
      <c r="E3534" s="39">
        <f t="shared" si="335"/>
        <v>0</v>
      </c>
      <c r="M3534" s="8" t="str">
        <f>VLOOKUP(MONTH($J3534),Lookup!$A$2:$B$13,2,0)&amp;" "&amp;YEAR($J3534)</f>
        <v>Jan 1900</v>
      </c>
      <c r="N3534" s="34" t="str">
        <f t="shared" si="330"/>
        <v>1/1/9999</v>
      </c>
      <c r="O3534" s="8" t="str">
        <f>IF(ISERROR(VLOOKUP($I3534,Lookup!$H$2:$I$11,2,0)),"",VLOOKUP($I3534,Lookup!$H$2:$I$11,2,0))</f>
        <v/>
      </c>
      <c r="P3534" s="8">
        <f>COUNTIF(J$4:J3534,J3534)</f>
        <v>0</v>
      </c>
      <c r="Q3534" s="8">
        <f>COUNTIF(K$4:K3534,K3534)</f>
        <v>1</v>
      </c>
    </row>
    <row r="3535" spans="1:17" x14ac:dyDescent="0.25">
      <c r="A3535" s="35">
        <f t="shared" si="331"/>
        <v>0</v>
      </c>
      <c r="B3535" s="8">
        <f t="shared" si="332"/>
        <v>0</v>
      </c>
      <c r="C3535" s="8">
        <f t="shared" si="333"/>
        <v>0</v>
      </c>
      <c r="D3535" s="38">
        <f t="shared" si="334"/>
        <v>1</v>
      </c>
      <c r="E3535" s="39">
        <f t="shared" si="335"/>
        <v>0</v>
      </c>
      <c r="M3535" s="8" t="str">
        <f>VLOOKUP(MONTH($J3535),Lookup!$A$2:$B$13,2,0)&amp;" "&amp;YEAR($J3535)</f>
        <v>Jan 1900</v>
      </c>
      <c r="N3535" s="34" t="str">
        <f t="shared" si="330"/>
        <v>1/1/9999</v>
      </c>
      <c r="O3535" s="8" t="str">
        <f>IF(ISERROR(VLOOKUP($I3535,Lookup!$H$2:$I$11,2,0)),"",VLOOKUP($I3535,Lookup!$H$2:$I$11,2,0))</f>
        <v/>
      </c>
      <c r="P3535" s="8">
        <f>COUNTIF(J$4:J3535,J3535)</f>
        <v>0</v>
      </c>
      <c r="Q3535" s="8">
        <f>COUNTIF(K$4:K3535,K3535)</f>
        <v>1</v>
      </c>
    </row>
    <row r="3536" spans="1:17" x14ac:dyDescent="0.25">
      <c r="A3536" s="35">
        <f t="shared" si="331"/>
        <v>0</v>
      </c>
      <c r="B3536" s="8">
        <f t="shared" si="332"/>
        <v>0</v>
      </c>
      <c r="C3536" s="8">
        <f t="shared" si="333"/>
        <v>0</v>
      </c>
      <c r="D3536" s="38">
        <f t="shared" si="334"/>
        <v>1</v>
      </c>
      <c r="E3536" s="39">
        <f t="shared" si="335"/>
        <v>0</v>
      </c>
      <c r="M3536" s="8" t="str">
        <f>VLOOKUP(MONTH($J3536),Lookup!$A$2:$B$13,2,0)&amp;" "&amp;YEAR($J3536)</f>
        <v>Jan 1900</v>
      </c>
      <c r="N3536" s="34" t="str">
        <f t="shared" si="330"/>
        <v>1/1/9999</v>
      </c>
      <c r="O3536" s="8" t="str">
        <f>IF(ISERROR(VLOOKUP($I3536,Lookup!$H$2:$I$11,2,0)),"",VLOOKUP($I3536,Lookup!$H$2:$I$11,2,0))</f>
        <v/>
      </c>
      <c r="P3536" s="8">
        <f>COUNTIF(J$4:J3536,J3536)</f>
        <v>0</v>
      </c>
      <c r="Q3536" s="8">
        <f>COUNTIF(K$4:K3536,K3536)</f>
        <v>1</v>
      </c>
    </row>
    <row r="3537" spans="1:17" x14ac:dyDescent="0.25">
      <c r="A3537" s="35">
        <f t="shared" si="331"/>
        <v>0</v>
      </c>
      <c r="B3537" s="8">
        <f t="shared" si="332"/>
        <v>0</v>
      </c>
      <c r="C3537" s="8">
        <f t="shared" si="333"/>
        <v>0</v>
      </c>
      <c r="D3537" s="38">
        <f t="shared" si="334"/>
        <v>1</v>
      </c>
      <c r="E3537" s="39">
        <f t="shared" si="335"/>
        <v>0</v>
      </c>
      <c r="M3537" s="8" t="str">
        <f>VLOOKUP(MONTH($J3537),Lookup!$A$2:$B$13,2,0)&amp;" "&amp;YEAR($J3537)</f>
        <v>Jan 1900</v>
      </c>
      <c r="N3537" s="34" t="str">
        <f t="shared" si="330"/>
        <v>1/1/9999</v>
      </c>
      <c r="O3537" s="8" t="str">
        <f>IF(ISERROR(VLOOKUP($I3537,Lookup!$H$2:$I$11,2,0)),"",VLOOKUP($I3537,Lookup!$H$2:$I$11,2,0))</f>
        <v/>
      </c>
      <c r="P3537" s="8">
        <f>COUNTIF(J$4:J3537,J3537)</f>
        <v>0</v>
      </c>
      <c r="Q3537" s="8">
        <f>COUNTIF(K$4:K3537,K3537)</f>
        <v>1</v>
      </c>
    </row>
    <row r="3538" spans="1:17" x14ac:dyDescent="0.25">
      <c r="A3538" s="35">
        <f t="shared" si="331"/>
        <v>0</v>
      </c>
      <c r="B3538" s="8">
        <f t="shared" si="332"/>
        <v>0</v>
      </c>
      <c r="C3538" s="8">
        <f t="shared" si="333"/>
        <v>0</v>
      </c>
      <c r="D3538" s="38">
        <f t="shared" si="334"/>
        <v>1</v>
      </c>
      <c r="E3538" s="39">
        <f t="shared" si="335"/>
        <v>0</v>
      </c>
      <c r="M3538" s="8" t="str">
        <f>VLOOKUP(MONTH($J3538),Lookup!$A$2:$B$13,2,0)&amp;" "&amp;YEAR($J3538)</f>
        <v>Jan 1900</v>
      </c>
      <c r="N3538" s="34" t="str">
        <f t="shared" si="330"/>
        <v>1/1/9999</v>
      </c>
      <c r="O3538" s="8" t="str">
        <f>IF(ISERROR(VLOOKUP($I3538,Lookup!$H$2:$I$11,2,0)),"",VLOOKUP($I3538,Lookup!$H$2:$I$11,2,0))</f>
        <v/>
      </c>
      <c r="P3538" s="8">
        <f>COUNTIF(J$4:J3538,J3538)</f>
        <v>0</v>
      </c>
      <c r="Q3538" s="8">
        <f>COUNTIF(K$4:K3538,K3538)</f>
        <v>1</v>
      </c>
    </row>
    <row r="3539" spans="1:17" x14ac:dyDescent="0.25">
      <c r="A3539" s="35">
        <f t="shared" si="331"/>
        <v>0</v>
      </c>
      <c r="B3539" s="8">
        <f t="shared" si="332"/>
        <v>0</v>
      </c>
      <c r="C3539" s="8">
        <f t="shared" si="333"/>
        <v>0</v>
      </c>
      <c r="D3539" s="38">
        <f t="shared" si="334"/>
        <v>1</v>
      </c>
      <c r="E3539" s="39">
        <f t="shared" si="335"/>
        <v>0</v>
      </c>
      <c r="M3539" s="8" t="str">
        <f>VLOOKUP(MONTH($J3539),Lookup!$A$2:$B$13,2,0)&amp;" "&amp;YEAR($J3539)</f>
        <v>Jan 1900</v>
      </c>
      <c r="N3539" s="34" t="str">
        <f t="shared" si="330"/>
        <v>1/1/9999</v>
      </c>
      <c r="O3539" s="8" t="str">
        <f>IF(ISERROR(VLOOKUP($I3539,Lookup!$H$2:$I$11,2,0)),"",VLOOKUP($I3539,Lookup!$H$2:$I$11,2,0))</f>
        <v/>
      </c>
      <c r="P3539" s="8">
        <f>COUNTIF(J$4:J3539,J3539)</f>
        <v>0</v>
      </c>
      <c r="Q3539" s="8">
        <f>COUNTIF(K$4:K3539,K3539)</f>
        <v>1</v>
      </c>
    </row>
    <row r="3540" spans="1:17" x14ac:dyDescent="0.25">
      <c r="A3540" s="35">
        <f t="shared" si="331"/>
        <v>0</v>
      </c>
      <c r="B3540" s="8">
        <f t="shared" si="332"/>
        <v>0</v>
      </c>
      <c r="C3540" s="8">
        <f t="shared" si="333"/>
        <v>0</v>
      </c>
      <c r="D3540" s="38">
        <f t="shared" si="334"/>
        <v>1</v>
      </c>
      <c r="E3540" s="39">
        <f t="shared" si="335"/>
        <v>0</v>
      </c>
      <c r="M3540" s="8" t="str">
        <f>VLOOKUP(MONTH($J3540),Lookup!$A$2:$B$13,2,0)&amp;" "&amp;YEAR($J3540)</f>
        <v>Jan 1900</v>
      </c>
      <c r="N3540" s="34" t="str">
        <f t="shared" si="330"/>
        <v>1/1/9999</v>
      </c>
      <c r="O3540" s="8" t="str">
        <f>IF(ISERROR(VLOOKUP($I3540,Lookup!$H$2:$I$11,2,0)),"",VLOOKUP($I3540,Lookup!$H$2:$I$11,2,0))</f>
        <v/>
      </c>
      <c r="P3540" s="8">
        <f>COUNTIF(J$4:J3540,J3540)</f>
        <v>0</v>
      </c>
      <c r="Q3540" s="8">
        <f>COUNTIF(K$4:K3540,K3540)</f>
        <v>1</v>
      </c>
    </row>
    <row r="3541" spans="1:17" x14ac:dyDescent="0.25">
      <c r="A3541" s="35">
        <f t="shared" si="331"/>
        <v>0</v>
      </c>
      <c r="B3541" s="8">
        <f t="shared" si="332"/>
        <v>0</v>
      </c>
      <c r="C3541" s="8">
        <f t="shared" si="333"/>
        <v>0</v>
      </c>
      <c r="D3541" s="38">
        <f t="shared" si="334"/>
        <v>1</v>
      </c>
      <c r="E3541" s="39">
        <f t="shared" si="335"/>
        <v>0</v>
      </c>
      <c r="M3541" s="8" t="str">
        <f>VLOOKUP(MONTH($J3541),Lookup!$A$2:$B$13,2,0)&amp;" "&amp;YEAR($J3541)</f>
        <v>Jan 1900</v>
      </c>
      <c r="N3541" s="34" t="str">
        <f t="shared" si="330"/>
        <v>1/1/9999</v>
      </c>
      <c r="O3541" s="8" t="str">
        <f>IF(ISERROR(VLOOKUP($I3541,Lookup!$H$2:$I$11,2,0)),"",VLOOKUP($I3541,Lookup!$H$2:$I$11,2,0))</f>
        <v/>
      </c>
      <c r="P3541" s="8">
        <f>COUNTIF(J$4:J3541,J3541)</f>
        <v>0</v>
      </c>
      <c r="Q3541" s="8">
        <f>COUNTIF(K$4:K3541,K3541)</f>
        <v>1</v>
      </c>
    </row>
    <row r="3542" spans="1:17" x14ac:dyDescent="0.25">
      <c r="A3542" s="35">
        <f t="shared" si="331"/>
        <v>0</v>
      </c>
      <c r="B3542" s="8">
        <f t="shared" si="332"/>
        <v>0</v>
      </c>
      <c r="C3542" s="8">
        <f t="shared" si="333"/>
        <v>0</v>
      </c>
      <c r="D3542" s="38">
        <f t="shared" si="334"/>
        <v>1</v>
      </c>
      <c r="E3542" s="39">
        <f t="shared" si="335"/>
        <v>0</v>
      </c>
      <c r="M3542" s="8" t="str">
        <f>VLOOKUP(MONTH($J3542),Lookup!$A$2:$B$13,2,0)&amp;" "&amp;YEAR($J3542)</f>
        <v>Jan 1900</v>
      </c>
      <c r="N3542" s="34" t="str">
        <f t="shared" si="330"/>
        <v>1/1/9999</v>
      </c>
      <c r="O3542" s="8" t="str">
        <f>IF(ISERROR(VLOOKUP($I3542,Lookup!$H$2:$I$11,2,0)),"",VLOOKUP($I3542,Lookup!$H$2:$I$11,2,0))</f>
        <v/>
      </c>
      <c r="P3542" s="8">
        <f>COUNTIF(J$4:J3542,J3542)</f>
        <v>0</v>
      </c>
      <c r="Q3542" s="8">
        <f>COUNTIF(K$4:K3542,K3542)</f>
        <v>1</v>
      </c>
    </row>
    <row r="3543" spans="1:17" x14ac:dyDescent="0.25">
      <c r="A3543" s="35">
        <f t="shared" si="331"/>
        <v>0</v>
      </c>
      <c r="B3543" s="8">
        <f t="shared" si="332"/>
        <v>0</v>
      </c>
      <c r="C3543" s="8">
        <f t="shared" si="333"/>
        <v>0</v>
      </c>
      <c r="D3543" s="38">
        <f t="shared" si="334"/>
        <v>1</v>
      </c>
      <c r="E3543" s="39">
        <f t="shared" si="335"/>
        <v>0</v>
      </c>
      <c r="M3543" s="8" t="str">
        <f>VLOOKUP(MONTH($J3543),Lookup!$A$2:$B$13,2,0)&amp;" "&amp;YEAR($J3543)</f>
        <v>Jan 1900</v>
      </c>
      <c r="N3543" s="34" t="str">
        <f t="shared" si="330"/>
        <v>1/1/9999</v>
      </c>
      <c r="O3543" s="8" t="str">
        <f>IF(ISERROR(VLOOKUP($I3543,Lookup!$H$2:$I$11,2,0)),"",VLOOKUP($I3543,Lookup!$H$2:$I$11,2,0))</f>
        <v/>
      </c>
      <c r="P3543" s="8">
        <f>COUNTIF(J$4:J3543,J3543)</f>
        <v>0</v>
      </c>
      <c r="Q3543" s="8">
        <f>COUNTIF(K$4:K3543,K3543)</f>
        <v>1</v>
      </c>
    </row>
    <row r="3544" spans="1:17" x14ac:dyDescent="0.25">
      <c r="A3544" s="35">
        <f t="shared" si="331"/>
        <v>0</v>
      </c>
      <c r="B3544" s="8">
        <f t="shared" si="332"/>
        <v>0</v>
      </c>
      <c r="C3544" s="8">
        <f t="shared" si="333"/>
        <v>0</v>
      </c>
      <c r="D3544" s="38">
        <f t="shared" si="334"/>
        <v>1</v>
      </c>
      <c r="E3544" s="39">
        <f t="shared" si="335"/>
        <v>0</v>
      </c>
      <c r="M3544" s="8" t="str">
        <f>VLOOKUP(MONTH($J3544),Lookup!$A$2:$B$13,2,0)&amp;" "&amp;YEAR($J3544)</f>
        <v>Jan 1900</v>
      </c>
      <c r="N3544" s="34" t="str">
        <f t="shared" si="330"/>
        <v>1/1/9999</v>
      </c>
      <c r="O3544" s="8" t="str">
        <f>IF(ISERROR(VLOOKUP($I3544,Lookup!$H$2:$I$11,2,0)),"",VLOOKUP($I3544,Lookup!$H$2:$I$11,2,0))</f>
        <v/>
      </c>
      <c r="P3544" s="8">
        <f>COUNTIF(J$4:J3544,J3544)</f>
        <v>0</v>
      </c>
      <c r="Q3544" s="8">
        <f>COUNTIF(K$4:K3544,K3544)</f>
        <v>1</v>
      </c>
    </row>
    <row r="3545" spans="1:17" x14ac:dyDescent="0.25">
      <c r="A3545" s="35">
        <f t="shared" si="331"/>
        <v>0</v>
      </c>
      <c r="B3545" s="8">
        <f t="shared" si="332"/>
        <v>0</v>
      </c>
      <c r="C3545" s="8">
        <f t="shared" si="333"/>
        <v>0</v>
      </c>
      <c r="D3545" s="38">
        <f t="shared" si="334"/>
        <v>1</v>
      </c>
      <c r="E3545" s="39">
        <f t="shared" si="335"/>
        <v>0</v>
      </c>
      <c r="M3545" s="8" t="str">
        <f>VLOOKUP(MONTH($J3545),Lookup!$A$2:$B$13,2,0)&amp;" "&amp;YEAR($J3545)</f>
        <v>Jan 1900</v>
      </c>
      <c r="N3545" s="34" t="str">
        <f t="shared" si="330"/>
        <v>1/1/9999</v>
      </c>
      <c r="O3545" s="8" t="str">
        <f>IF(ISERROR(VLOOKUP($I3545,Lookup!$H$2:$I$11,2,0)),"",VLOOKUP($I3545,Lookup!$H$2:$I$11,2,0))</f>
        <v/>
      </c>
      <c r="P3545" s="8">
        <f>COUNTIF(J$4:J3545,J3545)</f>
        <v>0</v>
      </c>
      <c r="Q3545" s="8">
        <f>COUNTIF(K$4:K3545,K3545)</f>
        <v>1</v>
      </c>
    </row>
    <row r="3546" spans="1:17" x14ac:dyDescent="0.25">
      <c r="A3546" s="35">
        <f t="shared" si="331"/>
        <v>0</v>
      </c>
      <c r="B3546" s="8">
        <f t="shared" si="332"/>
        <v>0</v>
      </c>
      <c r="C3546" s="8">
        <f t="shared" si="333"/>
        <v>0</v>
      </c>
      <c r="D3546" s="38">
        <f t="shared" si="334"/>
        <v>1</v>
      </c>
      <c r="E3546" s="39">
        <f t="shared" si="335"/>
        <v>0</v>
      </c>
      <c r="M3546" s="8" t="str">
        <f>VLOOKUP(MONTH($J3546),Lookup!$A$2:$B$13,2,0)&amp;" "&amp;YEAR($J3546)</f>
        <v>Jan 1900</v>
      </c>
      <c r="N3546" s="34" t="str">
        <f t="shared" si="330"/>
        <v>1/1/9999</v>
      </c>
      <c r="O3546" s="8" t="str">
        <f>IF(ISERROR(VLOOKUP($I3546,Lookup!$H$2:$I$11,2,0)),"",VLOOKUP($I3546,Lookup!$H$2:$I$11,2,0))</f>
        <v/>
      </c>
      <c r="P3546" s="8">
        <f>COUNTIF(J$4:J3546,J3546)</f>
        <v>0</v>
      </c>
      <c r="Q3546" s="8">
        <f>COUNTIF(K$4:K3546,K3546)</f>
        <v>1</v>
      </c>
    </row>
    <row r="3547" spans="1:17" x14ac:dyDescent="0.25">
      <c r="A3547" s="35">
        <f t="shared" si="331"/>
        <v>0</v>
      </c>
      <c r="B3547" s="8">
        <f t="shared" si="332"/>
        <v>0</v>
      </c>
      <c r="C3547" s="8">
        <f t="shared" si="333"/>
        <v>0</v>
      </c>
      <c r="D3547" s="38">
        <f t="shared" si="334"/>
        <v>1</v>
      </c>
      <c r="E3547" s="39">
        <f t="shared" si="335"/>
        <v>0</v>
      </c>
      <c r="M3547" s="8" t="str">
        <f>VLOOKUP(MONTH($J3547),Lookup!$A$2:$B$13,2,0)&amp;" "&amp;YEAR($J3547)</f>
        <v>Jan 1900</v>
      </c>
      <c r="N3547" s="34" t="str">
        <f t="shared" si="330"/>
        <v>1/1/9999</v>
      </c>
      <c r="O3547" s="8" t="str">
        <f>IF(ISERROR(VLOOKUP($I3547,Lookup!$H$2:$I$11,2,0)),"",VLOOKUP($I3547,Lookup!$H$2:$I$11,2,0))</f>
        <v/>
      </c>
      <c r="P3547" s="8">
        <f>COUNTIF(J$4:J3547,J3547)</f>
        <v>0</v>
      </c>
      <c r="Q3547" s="8">
        <f>COUNTIF(K$4:K3547,K3547)</f>
        <v>1</v>
      </c>
    </row>
    <row r="3548" spans="1:17" x14ac:dyDescent="0.25">
      <c r="A3548" s="35">
        <f t="shared" si="331"/>
        <v>0</v>
      </c>
      <c r="B3548" s="8">
        <f t="shared" si="332"/>
        <v>0</v>
      </c>
      <c r="C3548" s="8">
        <f t="shared" si="333"/>
        <v>0</v>
      </c>
      <c r="D3548" s="38">
        <f t="shared" si="334"/>
        <v>1</v>
      </c>
      <c r="E3548" s="39">
        <f t="shared" si="335"/>
        <v>0</v>
      </c>
      <c r="M3548" s="8" t="str">
        <f>VLOOKUP(MONTH($J3548),Lookup!$A$2:$B$13,2,0)&amp;" "&amp;YEAR($J3548)</f>
        <v>Jan 1900</v>
      </c>
      <c r="N3548" s="34" t="str">
        <f t="shared" si="330"/>
        <v>1/1/9999</v>
      </c>
      <c r="O3548" s="8" t="str">
        <f>IF(ISERROR(VLOOKUP($I3548,Lookup!$H$2:$I$11,2,0)),"",VLOOKUP($I3548,Lookup!$H$2:$I$11,2,0))</f>
        <v/>
      </c>
      <c r="P3548" s="8">
        <f>COUNTIF(J$4:J3548,J3548)</f>
        <v>0</v>
      </c>
      <c r="Q3548" s="8">
        <f>COUNTIF(K$4:K3548,K3548)</f>
        <v>1</v>
      </c>
    </row>
    <row r="3549" spans="1:17" x14ac:dyDescent="0.25">
      <c r="A3549" s="35">
        <f t="shared" si="331"/>
        <v>0</v>
      </c>
      <c r="B3549" s="8">
        <f t="shared" si="332"/>
        <v>0</v>
      </c>
      <c r="C3549" s="8">
        <f t="shared" si="333"/>
        <v>0</v>
      </c>
      <c r="D3549" s="38">
        <f t="shared" si="334"/>
        <v>1</v>
      </c>
      <c r="E3549" s="39">
        <f t="shared" si="335"/>
        <v>0</v>
      </c>
      <c r="M3549" s="8" t="str">
        <f>VLOOKUP(MONTH($J3549),Lookup!$A$2:$B$13,2,0)&amp;" "&amp;YEAR($J3549)</f>
        <v>Jan 1900</v>
      </c>
      <c r="N3549" s="34" t="str">
        <f t="shared" si="330"/>
        <v>1/1/9999</v>
      </c>
      <c r="O3549" s="8" t="str">
        <f>IF(ISERROR(VLOOKUP($I3549,Lookup!$H$2:$I$11,2,0)),"",VLOOKUP($I3549,Lookup!$H$2:$I$11,2,0))</f>
        <v/>
      </c>
      <c r="P3549" s="8">
        <f>COUNTIF(J$4:J3549,J3549)</f>
        <v>0</v>
      </c>
      <c r="Q3549" s="8">
        <f>COUNTIF(K$4:K3549,K3549)</f>
        <v>1</v>
      </c>
    </row>
    <row r="3550" spans="1:17" x14ac:dyDescent="0.25">
      <c r="A3550" s="35">
        <f t="shared" si="331"/>
        <v>0</v>
      </c>
      <c r="B3550" s="8">
        <f t="shared" si="332"/>
        <v>0</v>
      </c>
      <c r="C3550" s="8">
        <f t="shared" si="333"/>
        <v>0</v>
      </c>
      <c r="D3550" s="38">
        <f t="shared" si="334"/>
        <v>1</v>
      </c>
      <c r="E3550" s="39">
        <f t="shared" si="335"/>
        <v>0</v>
      </c>
      <c r="M3550" s="8" t="str">
        <f>VLOOKUP(MONTH($J3550),Lookup!$A$2:$B$13,2,0)&amp;" "&amp;YEAR($J3550)</f>
        <v>Jan 1900</v>
      </c>
      <c r="N3550" s="34" t="str">
        <f t="shared" si="330"/>
        <v>1/1/9999</v>
      </c>
      <c r="O3550" s="8" t="str">
        <f>IF(ISERROR(VLOOKUP($I3550,Lookup!$H$2:$I$11,2,0)),"",VLOOKUP($I3550,Lookup!$H$2:$I$11,2,0))</f>
        <v/>
      </c>
      <c r="P3550" s="8">
        <f>COUNTIF(J$4:J3550,J3550)</f>
        <v>0</v>
      </c>
      <c r="Q3550" s="8">
        <f>COUNTIF(K$4:K3550,K3550)</f>
        <v>1</v>
      </c>
    </row>
    <row r="3551" spans="1:17" x14ac:dyDescent="0.25">
      <c r="A3551" s="35">
        <f t="shared" si="331"/>
        <v>0</v>
      </c>
      <c r="B3551" s="8">
        <f t="shared" si="332"/>
        <v>0</v>
      </c>
      <c r="C3551" s="8">
        <f t="shared" si="333"/>
        <v>0</v>
      </c>
      <c r="D3551" s="38">
        <f t="shared" si="334"/>
        <v>1</v>
      </c>
      <c r="E3551" s="39">
        <f t="shared" si="335"/>
        <v>0</v>
      </c>
      <c r="M3551" s="8" t="str">
        <f>VLOOKUP(MONTH($J3551),Lookup!$A$2:$B$13,2,0)&amp;" "&amp;YEAR($J3551)</f>
        <v>Jan 1900</v>
      </c>
      <c r="N3551" s="34" t="str">
        <f t="shared" si="330"/>
        <v>1/1/9999</v>
      </c>
      <c r="O3551" s="8" t="str">
        <f>IF(ISERROR(VLOOKUP($I3551,Lookup!$H$2:$I$11,2,0)),"",VLOOKUP($I3551,Lookup!$H$2:$I$11,2,0))</f>
        <v/>
      </c>
      <c r="P3551" s="8">
        <f>COUNTIF(J$4:J3551,J3551)</f>
        <v>0</v>
      </c>
      <c r="Q3551" s="8">
        <f>COUNTIF(K$4:K3551,K3551)</f>
        <v>1</v>
      </c>
    </row>
    <row r="3552" spans="1:17" x14ac:dyDescent="0.25">
      <c r="A3552" s="35">
        <f t="shared" si="331"/>
        <v>0</v>
      </c>
      <c r="B3552" s="8">
        <f t="shared" si="332"/>
        <v>0</v>
      </c>
      <c r="C3552" s="8">
        <f t="shared" si="333"/>
        <v>0</v>
      </c>
      <c r="D3552" s="38">
        <f t="shared" si="334"/>
        <v>1</v>
      </c>
      <c r="E3552" s="39">
        <f t="shared" si="335"/>
        <v>0</v>
      </c>
      <c r="M3552" s="8" t="str">
        <f>VLOOKUP(MONTH($J3552),Lookup!$A$2:$B$13,2,0)&amp;" "&amp;YEAR($J3552)</f>
        <v>Jan 1900</v>
      </c>
      <c r="N3552" s="34" t="str">
        <f t="shared" si="330"/>
        <v>1/1/9999</v>
      </c>
      <c r="O3552" s="8" t="str">
        <f>IF(ISERROR(VLOOKUP($I3552,Lookup!$H$2:$I$11,2,0)),"",VLOOKUP($I3552,Lookup!$H$2:$I$11,2,0))</f>
        <v/>
      </c>
      <c r="P3552" s="8">
        <f>COUNTIF(J$4:J3552,J3552)</f>
        <v>0</v>
      </c>
      <c r="Q3552" s="8">
        <f>COUNTIF(K$4:K3552,K3552)</f>
        <v>1</v>
      </c>
    </row>
    <row r="3553" spans="1:17" x14ac:dyDescent="0.25">
      <c r="A3553" s="35">
        <f t="shared" si="331"/>
        <v>0</v>
      </c>
      <c r="B3553" s="8">
        <f t="shared" si="332"/>
        <v>0</v>
      </c>
      <c r="C3553" s="8">
        <f t="shared" si="333"/>
        <v>0</v>
      </c>
      <c r="D3553" s="38">
        <f t="shared" si="334"/>
        <v>1</v>
      </c>
      <c r="E3553" s="39">
        <f t="shared" si="335"/>
        <v>0</v>
      </c>
      <c r="M3553" s="8" t="str">
        <f>VLOOKUP(MONTH($J3553),Lookup!$A$2:$B$13,2,0)&amp;" "&amp;YEAR($J3553)</f>
        <v>Jan 1900</v>
      </c>
      <c r="N3553" s="34" t="str">
        <f t="shared" si="330"/>
        <v>1/1/9999</v>
      </c>
      <c r="O3553" s="8" t="str">
        <f>IF(ISERROR(VLOOKUP($I3553,Lookup!$H$2:$I$11,2,0)),"",VLOOKUP($I3553,Lookup!$H$2:$I$11,2,0))</f>
        <v/>
      </c>
      <c r="P3553" s="8">
        <f>COUNTIF(J$4:J3553,J3553)</f>
        <v>0</v>
      </c>
      <c r="Q3553" s="8">
        <f>COUNTIF(K$4:K3553,K3553)</f>
        <v>1</v>
      </c>
    </row>
    <row r="3554" spans="1:17" x14ac:dyDescent="0.25">
      <c r="A3554" s="35">
        <f t="shared" si="331"/>
        <v>0</v>
      </c>
      <c r="B3554" s="8">
        <f t="shared" si="332"/>
        <v>0</v>
      </c>
      <c r="C3554" s="8">
        <f t="shared" si="333"/>
        <v>0</v>
      </c>
      <c r="D3554" s="38">
        <f t="shared" si="334"/>
        <v>1</v>
      </c>
      <c r="E3554" s="39">
        <f t="shared" si="335"/>
        <v>0</v>
      </c>
      <c r="M3554" s="8" t="str">
        <f>VLOOKUP(MONTH($J3554),Lookup!$A$2:$B$13,2,0)&amp;" "&amp;YEAR($J3554)</f>
        <v>Jan 1900</v>
      </c>
      <c r="N3554" s="34" t="str">
        <f t="shared" si="330"/>
        <v>1/1/9999</v>
      </c>
      <c r="O3554" s="8" t="str">
        <f>IF(ISERROR(VLOOKUP($I3554,Lookup!$H$2:$I$11,2,0)),"",VLOOKUP($I3554,Lookup!$H$2:$I$11,2,0))</f>
        <v/>
      </c>
      <c r="P3554" s="8">
        <f>COUNTIF(J$4:J3554,J3554)</f>
        <v>0</v>
      </c>
      <c r="Q3554" s="8">
        <f>COUNTIF(K$4:K3554,K3554)</f>
        <v>1</v>
      </c>
    </row>
    <row r="3555" spans="1:17" x14ac:dyDescent="0.25">
      <c r="A3555" s="35">
        <f t="shared" si="331"/>
        <v>0</v>
      </c>
      <c r="B3555" s="8">
        <f t="shared" si="332"/>
        <v>0</v>
      </c>
      <c r="C3555" s="8">
        <f t="shared" si="333"/>
        <v>0</v>
      </c>
      <c r="D3555" s="38">
        <f t="shared" si="334"/>
        <v>1</v>
      </c>
      <c r="E3555" s="39">
        <f t="shared" si="335"/>
        <v>0</v>
      </c>
      <c r="M3555" s="8" t="str">
        <f>VLOOKUP(MONTH($J3555),Lookup!$A$2:$B$13,2,0)&amp;" "&amp;YEAR($J3555)</f>
        <v>Jan 1900</v>
      </c>
      <c r="N3555" s="34" t="str">
        <f t="shared" si="330"/>
        <v>1/1/9999</v>
      </c>
      <c r="O3555" s="8" t="str">
        <f>IF(ISERROR(VLOOKUP($I3555,Lookup!$H$2:$I$11,2,0)),"",VLOOKUP($I3555,Lookup!$H$2:$I$11,2,0))</f>
        <v/>
      </c>
      <c r="P3555" s="8">
        <f>COUNTIF(J$4:J3555,J3555)</f>
        <v>0</v>
      </c>
      <c r="Q3555" s="8">
        <f>COUNTIF(K$4:K3555,K3555)</f>
        <v>1</v>
      </c>
    </row>
    <row r="3556" spans="1:17" x14ac:dyDescent="0.25">
      <c r="A3556" s="35">
        <f t="shared" si="331"/>
        <v>0</v>
      </c>
      <c r="B3556" s="8">
        <f t="shared" si="332"/>
        <v>0</v>
      </c>
      <c r="C3556" s="8">
        <f t="shared" si="333"/>
        <v>0</v>
      </c>
      <c r="D3556" s="38">
        <f t="shared" si="334"/>
        <v>1</v>
      </c>
      <c r="E3556" s="39">
        <f t="shared" si="335"/>
        <v>0</v>
      </c>
      <c r="M3556" s="8" t="str">
        <f>VLOOKUP(MONTH($J3556),Lookup!$A$2:$B$13,2,0)&amp;" "&amp;YEAR($J3556)</f>
        <v>Jan 1900</v>
      </c>
      <c r="N3556" s="34" t="str">
        <f t="shared" si="330"/>
        <v>1/1/9999</v>
      </c>
      <c r="O3556" s="8" t="str">
        <f>IF(ISERROR(VLOOKUP($I3556,Lookup!$H$2:$I$11,2,0)),"",VLOOKUP($I3556,Lookup!$H$2:$I$11,2,0))</f>
        <v/>
      </c>
      <c r="P3556" s="8">
        <f>COUNTIF(J$4:J3556,J3556)</f>
        <v>0</v>
      </c>
      <c r="Q3556" s="8">
        <f>COUNTIF(K$4:K3556,K3556)</f>
        <v>1</v>
      </c>
    </row>
    <row r="3557" spans="1:17" x14ac:dyDescent="0.25">
      <c r="A3557" s="35">
        <f t="shared" si="331"/>
        <v>0</v>
      </c>
      <c r="B3557" s="8">
        <f t="shared" si="332"/>
        <v>0</v>
      </c>
      <c r="C3557" s="8">
        <f t="shared" si="333"/>
        <v>0</v>
      </c>
      <c r="D3557" s="38">
        <f t="shared" si="334"/>
        <v>1</v>
      </c>
      <c r="E3557" s="39">
        <f t="shared" si="335"/>
        <v>0</v>
      </c>
      <c r="M3557" s="8" t="str">
        <f>VLOOKUP(MONTH($J3557),Lookup!$A$2:$B$13,2,0)&amp;" "&amp;YEAR($J3557)</f>
        <v>Jan 1900</v>
      </c>
      <c r="N3557" s="34" t="str">
        <f t="shared" si="330"/>
        <v>1/1/9999</v>
      </c>
      <c r="O3557" s="8" t="str">
        <f>IF(ISERROR(VLOOKUP($I3557,Lookup!$H$2:$I$11,2,0)),"",VLOOKUP($I3557,Lookup!$H$2:$I$11,2,0))</f>
        <v/>
      </c>
      <c r="P3557" s="8">
        <f>COUNTIF(J$4:J3557,J3557)</f>
        <v>0</v>
      </c>
      <c r="Q3557" s="8">
        <f>COUNTIF(K$4:K3557,K3557)</f>
        <v>1</v>
      </c>
    </row>
    <row r="3558" spans="1:17" x14ac:dyDescent="0.25">
      <c r="A3558" s="35">
        <f t="shared" si="331"/>
        <v>0</v>
      </c>
      <c r="B3558" s="8">
        <f t="shared" si="332"/>
        <v>0</v>
      </c>
      <c r="C3558" s="8">
        <f t="shared" si="333"/>
        <v>0</v>
      </c>
      <c r="D3558" s="38">
        <f t="shared" si="334"/>
        <v>1</v>
      </c>
      <c r="E3558" s="39">
        <f t="shared" si="335"/>
        <v>0</v>
      </c>
      <c r="M3558" s="8" t="str">
        <f>VLOOKUP(MONTH($J3558),Lookup!$A$2:$B$13,2,0)&amp;" "&amp;YEAR($J3558)</f>
        <v>Jan 1900</v>
      </c>
      <c r="N3558" s="34" t="str">
        <f t="shared" si="330"/>
        <v>1/1/9999</v>
      </c>
      <c r="O3558" s="8" t="str">
        <f>IF(ISERROR(VLOOKUP($I3558,Lookup!$H$2:$I$11,2,0)),"",VLOOKUP($I3558,Lookup!$H$2:$I$11,2,0))</f>
        <v/>
      </c>
      <c r="P3558" s="8">
        <f>COUNTIF(J$4:J3558,J3558)</f>
        <v>0</v>
      </c>
      <c r="Q3558" s="8">
        <f>COUNTIF(K$4:K3558,K3558)</f>
        <v>1</v>
      </c>
    </row>
    <row r="3559" spans="1:17" x14ac:dyDescent="0.25">
      <c r="A3559" s="35">
        <f t="shared" si="331"/>
        <v>0</v>
      </c>
      <c r="B3559" s="8">
        <f t="shared" si="332"/>
        <v>0</v>
      </c>
      <c r="C3559" s="8">
        <f t="shared" si="333"/>
        <v>0</v>
      </c>
      <c r="D3559" s="38">
        <f t="shared" si="334"/>
        <v>1</v>
      </c>
      <c r="E3559" s="39">
        <f t="shared" si="335"/>
        <v>0</v>
      </c>
      <c r="M3559" s="8" t="str">
        <f>VLOOKUP(MONTH($J3559),Lookup!$A$2:$B$13,2,0)&amp;" "&amp;YEAR($J3559)</f>
        <v>Jan 1900</v>
      </c>
      <c r="N3559" s="34" t="str">
        <f t="shared" si="330"/>
        <v>1/1/9999</v>
      </c>
      <c r="O3559" s="8" t="str">
        <f>IF(ISERROR(VLOOKUP($I3559,Lookup!$H$2:$I$11,2,0)),"",VLOOKUP($I3559,Lookup!$H$2:$I$11,2,0))</f>
        <v/>
      </c>
      <c r="P3559" s="8">
        <f>COUNTIF(J$4:J3559,J3559)</f>
        <v>0</v>
      </c>
      <c r="Q3559" s="8">
        <f>COUNTIF(K$4:K3559,K3559)</f>
        <v>1</v>
      </c>
    </row>
    <row r="3560" spans="1:17" x14ac:dyDescent="0.25">
      <c r="A3560" s="35">
        <f t="shared" si="331"/>
        <v>0</v>
      </c>
      <c r="B3560" s="8">
        <f t="shared" si="332"/>
        <v>0</v>
      </c>
      <c r="C3560" s="8">
        <f t="shared" si="333"/>
        <v>0</v>
      </c>
      <c r="D3560" s="38">
        <f t="shared" si="334"/>
        <v>1</v>
      </c>
      <c r="E3560" s="39">
        <f t="shared" si="335"/>
        <v>0</v>
      </c>
      <c r="M3560" s="8" t="str">
        <f>VLOOKUP(MONTH($J3560),Lookup!$A$2:$B$13,2,0)&amp;" "&amp;YEAR($J3560)</f>
        <v>Jan 1900</v>
      </c>
      <c r="N3560" s="34" t="str">
        <f t="shared" si="330"/>
        <v>1/1/9999</v>
      </c>
      <c r="O3560" s="8" t="str">
        <f>IF(ISERROR(VLOOKUP($I3560,Lookup!$H$2:$I$11,2,0)),"",VLOOKUP($I3560,Lookup!$H$2:$I$11,2,0))</f>
        <v/>
      </c>
      <c r="P3560" s="8">
        <f>COUNTIF(J$4:J3560,J3560)</f>
        <v>0</v>
      </c>
      <c r="Q3560" s="8">
        <f>COUNTIF(K$4:K3560,K3560)</f>
        <v>1</v>
      </c>
    </row>
    <row r="3561" spans="1:17" x14ac:dyDescent="0.25">
      <c r="A3561" s="35">
        <f t="shared" si="331"/>
        <v>0</v>
      </c>
      <c r="B3561" s="8">
        <f t="shared" si="332"/>
        <v>0</v>
      </c>
      <c r="C3561" s="8">
        <f t="shared" si="333"/>
        <v>0</v>
      </c>
      <c r="D3561" s="38">
        <f t="shared" si="334"/>
        <v>1</v>
      </c>
      <c r="E3561" s="39">
        <f t="shared" si="335"/>
        <v>0</v>
      </c>
      <c r="M3561" s="8" t="str">
        <f>VLOOKUP(MONTH($J3561),Lookup!$A$2:$B$13,2,0)&amp;" "&amp;YEAR($J3561)</f>
        <v>Jan 1900</v>
      </c>
      <c r="N3561" s="34" t="str">
        <f t="shared" si="330"/>
        <v>1/1/9999</v>
      </c>
      <c r="O3561" s="8" t="str">
        <f>IF(ISERROR(VLOOKUP($I3561,Lookup!$H$2:$I$11,2,0)),"",VLOOKUP($I3561,Lookup!$H$2:$I$11,2,0))</f>
        <v/>
      </c>
      <c r="P3561" s="8">
        <f>COUNTIF(J$4:J3561,J3561)</f>
        <v>0</v>
      </c>
      <c r="Q3561" s="8">
        <f>COUNTIF(K$4:K3561,K3561)</f>
        <v>1</v>
      </c>
    </row>
    <row r="3562" spans="1:17" x14ac:dyDescent="0.25">
      <c r="A3562" s="35">
        <f t="shared" si="331"/>
        <v>0</v>
      </c>
      <c r="B3562" s="8">
        <f t="shared" si="332"/>
        <v>0</v>
      </c>
      <c r="C3562" s="8">
        <f t="shared" si="333"/>
        <v>0</v>
      </c>
      <c r="D3562" s="38">
        <f t="shared" si="334"/>
        <v>1</v>
      </c>
      <c r="E3562" s="39">
        <f t="shared" si="335"/>
        <v>0</v>
      </c>
      <c r="M3562" s="8" t="str">
        <f>VLOOKUP(MONTH($J3562),Lookup!$A$2:$B$13,2,0)&amp;" "&amp;YEAR($J3562)</f>
        <v>Jan 1900</v>
      </c>
      <c r="N3562" s="34" t="str">
        <f t="shared" si="330"/>
        <v>1/1/9999</v>
      </c>
      <c r="O3562" s="8" t="str">
        <f>IF(ISERROR(VLOOKUP($I3562,Lookup!$H$2:$I$11,2,0)),"",VLOOKUP($I3562,Lookup!$H$2:$I$11,2,0))</f>
        <v/>
      </c>
      <c r="P3562" s="8">
        <f>COUNTIF(J$4:J3562,J3562)</f>
        <v>0</v>
      </c>
      <c r="Q3562" s="8">
        <f>COUNTIF(K$4:K3562,K3562)</f>
        <v>1</v>
      </c>
    </row>
    <row r="3563" spans="1:17" x14ac:dyDescent="0.25">
      <c r="A3563" s="35">
        <f t="shared" si="331"/>
        <v>0</v>
      </c>
      <c r="B3563" s="8">
        <f t="shared" si="332"/>
        <v>0</v>
      </c>
      <c r="C3563" s="8">
        <f t="shared" si="333"/>
        <v>0</v>
      </c>
      <c r="D3563" s="38">
        <f t="shared" si="334"/>
        <v>1</v>
      </c>
      <c r="E3563" s="39">
        <f t="shared" si="335"/>
        <v>0</v>
      </c>
      <c r="M3563" s="8" t="str">
        <f>VLOOKUP(MONTH($J3563),Lookup!$A$2:$B$13,2,0)&amp;" "&amp;YEAR($J3563)</f>
        <v>Jan 1900</v>
      </c>
      <c r="N3563" s="34" t="str">
        <f t="shared" si="330"/>
        <v>1/1/9999</v>
      </c>
      <c r="O3563" s="8" t="str">
        <f>IF(ISERROR(VLOOKUP($I3563,Lookup!$H$2:$I$11,2,0)),"",VLOOKUP($I3563,Lookup!$H$2:$I$11,2,0))</f>
        <v/>
      </c>
      <c r="P3563" s="8">
        <f>COUNTIF(J$4:J3563,J3563)</f>
        <v>0</v>
      </c>
      <c r="Q3563" s="8">
        <f>COUNTIF(K$4:K3563,K3563)</f>
        <v>1</v>
      </c>
    </row>
    <row r="3564" spans="1:17" x14ac:dyDescent="0.25">
      <c r="A3564" s="35">
        <f t="shared" si="331"/>
        <v>0</v>
      </c>
      <c r="B3564" s="8">
        <f t="shared" si="332"/>
        <v>0</v>
      </c>
      <c r="C3564" s="8">
        <f t="shared" si="333"/>
        <v>0</v>
      </c>
      <c r="D3564" s="38">
        <f t="shared" si="334"/>
        <v>1</v>
      </c>
      <c r="E3564" s="39">
        <f t="shared" si="335"/>
        <v>0</v>
      </c>
      <c r="M3564" s="8" t="str">
        <f>VLOOKUP(MONTH($J3564),Lookup!$A$2:$B$13,2,0)&amp;" "&amp;YEAR($J3564)</f>
        <v>Jan 1900</v>
      </c>
      <c r="N3564" s="34" t="str">
        <f t="shared" si="330"/>
        <v>1/1/9999</v>
      </c>
      <c r="O3564" s="8" t="str">
        <f>IF(ISERROR(VLOOKUP($I3564,Lookup!$H$2:$I$11,2,0)),"",VLOOKUP($I3564,Lookup!$H$2:$I$11,2,0))</f>
        <v/>
      </c>
      <c r="P3564" s="8">
        <f>COUNTIF(J$4:J3564,J3564)</f>
        <v>0</v>
      </c>
      <c r="Q3564" s="8">
        <f>COUNTIF(K$4:K3564,K3564)</f>
        <v>1</v>
      </c>
    </row>
    <row r="3565" spans="1:17" x14ac:dyDescent="0.25">
      <c r="A3565" s="35">
        <f t="shared" si="331"/>
        <v>0</v>
      </c>
      <c r="B3565" s="8">
        <f t="shared" si="332"/>
        <v>0</v>
      </c>
      <c r="C3565" s="8">
        <f t="shared" si="333"/>
        <v>0</v>
      </c>
      <c r="D3565" s="38">
        <f t="shared" si="334"/>
        <v>1</v>
      </c>
      <c r="E3565" s="39">
        <f t="shared" si="335"/>
        <v>0</v>
      </c>
      <c r="M3565" s="8" t="str">
        <f>VLOOKUP(MONTH($J3565),Lookup!$A$2:$B$13,2,0)&amp;" "&amp;YEAR($J3565)</f>
        <v>Jan 1900</v>
      </c>
      <c r="N3565" s="34" t="str">
        <f t="shared" si="330"/>
        <v>1/1/9999</v>
      </c>
      <c r="O3565" s="8" t="str">
        <f>IF(ISERROR(VLOOKUP($I3565,Lookup!$H$2:$I$11,2,0)),"",VLOOKUP($I3565,Lookup!$H$2:$I$11,2,0))</f>
        <v/>
      </c>
      <c r="P3565" s="8">
        <f>COUNTIF(J$4:J3565,J3565)</f>
        <v>0</v>
      </c>
      <c r="Q3565" s="8">
        <f>COUNTIF(K$4:K3565,K3565)</f>
        <v>1</v>
      </c>
    </row>
    <row r="3566" spans="1:17" x14ac:dyDescent="0.25">
      <c r="A3566" s="35">
        <f t="shared" si="331"/>
        <v>0</v>
      </c>
      <c r="B3566" s="8">
        <f t="shared" si="332"/>
        <v>0</v>
      </c>
      <c r="C3566" s="8">
        <f t="shared" si="333"/>
        <v>0</v>
      </c>
      <c r="D3566" s="38">
        <f t="shared" si="334"/>
        <v>1</v>
      </c>
      <c r="E3566" s="39">
        <f t="shared" si="335"/>
        <v>0</v>
      </c>
      <c r="M3566" s="8" t="str">
        <f>VLOOKUP(MONTH($J3566),Lookup!$A$2:$B$13,2,0)&amp;" "&amp;YEAR($J3566)</f>
        <v>Jan 1900</v>
      </c>
      <c r="N3566" s="34" t="str">
        <f t="shared" si="330"/>
        <v>1/1/9999</v>
      </c>
      <c r="O3566" s="8" t="str">
        <f>IF(ISERROR(VLOOKUP($I3566,Lookup!$H$2:$I$11,2,0)),"",VLOOKUP($I3566,Lookup!$H$2:$I$11,2,0))</f>
        <v/>
      </c>
      <c r="P3566" s="8">
        <f>COUNTIF(J$4:J3566,J3566)</f>
        <v>0</v>
      </c>
      <c r="Q3566" s="8">
        <f>COUNTIF(K$4:K3566,K3566)</f>
        <v>1</v>
      </c>
    </row>
    <row r="3567" spans="1:17" x14ac:dyDescent="0.25">
      <c r="A3567" s="35">
        <f t="shared" si="331"/>
        <v>0</v>
      </c>
      <c r="B3567" s="8">
        <f t="shared" si="332"/>
        <v>0</v>
      </c>
      <c r="C3567" s="8">
        <f t="shared" si="333"/>
        <v>0</v>
      </c>
      <c r="D3567" s="38">
        <f t="shared" si="334"/>
        <v>1</v>
      </c>
      <c r="E3567" s="39">
        <f t="shared" si="335"/>
        <v>0</v>
      </c>
      <c r="M3567" s="8" t="str">
        <f>VLOOKUP(MONTH($J3567),Lookup!$A$2:$B$13,2,0)&amp;" "&amp;YEAR($J3567)</f>
        <v>Jan 1900</v>
      </c>
      <c r="N3567" s="34" t="str">
        <f t="shared" si="330"/>
        <v>1/1/9999</v>
      </c>
      <c r="O3567" s="8" t="str">
        <f>IF(ISERROR(VLOOKUP($I3567,Lookup!$H$2:$I$11,2,0)),"",VLOOKUP($I3567,Lookup!$H$2:$I$11,2,0))</f>
        <v/>
      </c>
      <c r="P3567" s="8">
        <f>COUNTIF(J$4:J3567,J3567)</f>
        <v>0</v>
      </c>
      <c r="Q3567" s="8">
        <f>COUNTIF(K$4:K3567,K3567)</f>
        <v>1</v>
      </c>
    </row>
    <row r="3568" spans="1:17" x14ac:dyDescent="0.25">
      <c r="A3568" s="35">
        <f t="shared" si="331"/>
        <v>0</v>
      </c>
      <c r="B3568" s="8">
        <f t="shared" si="332"/>
        <v>0</v>
      </c>
      <c r="C3568" s="8">
        <f t="shared" si="333"/>
        <v>0</v>
      </c>
      <c r="D3568" s="38">
        <f t="shared" si="334"/>
        <v>1</v>
      </c>
      <c r="E3568" s="39">
        <f t="shared" si="335"/>
        <v>0</v>
      </c>
      <c r="M3568" s="8" t="str">
        <f>VLOOKUP(MONTH($J3568),Lookup!$A$2:$B$13,2,0)&amp;" "&amp;YEAR($J3568)</f>
        <v>Jan 1900</v>
      </c>
      <c r="N3568" s="34" t="str">
        <f t="shared" si="330"/>
        <v>1/1/9999</v>
      </c>
      <c r="O3568" s="8" t="str">
        <f>IF(ISERROR(VLOOKUP($I3568,Lookup!$H$2:$I$11,2,0)),"",VLOOKUP($I3568,Lookup!$H$2:$I$11,2,0))</f>
        <v/>
      </c>
      <c r="P3568" s="8">
        <f>COUNTIF(J$4:J3568,J3568)</f>
        <v>0</v>
      </c>
      <c r="Q3568" s="8">
        <f>COUNTIF(K$4:K3568,K3568)</f>
        <v>1</v>
      </c>
    </row>
    <row r="3569" spans="1:17" x14ac:dyDescent="0.25">
      <c r="A3569" s="35">
        <f t="shared" si="331"/>
        <v>0</v>
      </c>
      <c r="B3569" s="8">
        <f t="shared" si="332"/>
        <v>0</v>
      </c>
      <c r="C3569" s="8">
        <f t="shared" si="333"/>
        <v>0</v>
      </c>
      <c r="D3569" s="38">
        <f t="shared" si="334"/>
        <v>1</v>
      </c>
      <c r="E3569" s="39">
        <f t="shared" si="335"/>
        <v>0</v>
      </c>
      <c r="M3569" s="8" t="str">
        <f>VLOOKUP(MONTH($J3569),Lookup!$A$2:$B$13,2,0)&amp;" "&amp;YEAR($J3569)</f>
        <v>Jan 1900</v>
      </c>
      <c r="N3569" s="34" t="str">
        <f t="shared" si="330"/>
        <v>1/1/9999</v>
      </c>
      <c r="O3569" s="8" t="str">
        <f>IF(ISERROR(VLOOKUP($I3569,Lookup!$H$2:$I$11,2,0)),"",VLOOKUP($I3569,Lookup!$H$2:$I$11,2,0))</f>
        <v/>
      </c>
      <c r="P3569" s="8">
        <f>COUNTIF(J$4:J3569,J3569)</f>
        <v>0</v>
      </c>
      <c r="Q3569" s="8">
        <f>COUNTIF(K$4:K3569,K3569)</f>
        <v>1</v>
      </c>
    </row>
    <row r="3570" spans="1:17" x14ac:dyDescent="0.25">
      <c r="A3570" s="35">
        <f t="shared" si="331"/>
        <v>0</v>
      </c>
      <c r="B3570" s="8">
        <f t="shared" si="332"/>
        <v>0</v>
      </c>
      <c r="C3570" s="8">
        <f t="shared" si="333"/>
        <v>0</v>
      </c>
      <c r="D3570" s="38">
        <f t="shared" si="334"/>
        <v>1</v>
      </c>
      <c r="E3570" s="39">
        <f t="shared" si="335"/>
        <v>0</v>
      </c>
      <c r="M3570" s="8" t="str">
        <f>VLOOKUP(MONTH($J3570),Lookup!$A$2:$B$13,2,0)&amp;" "&amp;YEAR($J3570)</f>
        <v>Jan 1900</v>
      </c>
      <c r="N3570" s="34" t="str">
        <f t="shared" si="330"/>
        <v>1/1/9999</v>
      </c>
      <c r="O3570" s="8" t="str">
        <f>IF(ISERROR(VLOOKUP($I3570,Lookup!$H$2:$I$11,2,0)),"",VLOOKUP($I3570,Lookup!$H$2:$I$11,2,0))</f>
        <v/>
      </c>
      <c r="P3570" s="8">
        <f>COUNTIF(J$4:J3570,J3570)</f>
        <v>0</v>
      </c>
      <c r="Q3570" s="8">
        <f>COUNTIF(K$4:K3570,K3570)</f>
        <v>1</v>
      </c>
    </row>
    <row r="3571" spans="1:17" x14ac:dyDescent="0.25">
      <c r="A3571" s="35">
        <f t="shared" si="331"/>
        <v>0</v>
      </c>
      <c r="B3571" s="8">
        <f t="shared" si="332"/>
        <v>0</v>
      </c>
      <c r="C3571" s="8">
        <f t="shared" si="333"/>
        <v>0</v>
      </c>
      <c r="D3571" s="38">
        <f t="shared" si="334"/>
        <v>1</v>
      </c>
      <c r="E3571" s="39">
        <f t="shared" si="335"/>
        <v>0</v>
      </c>
      <c r="M3571" s="8" t="str">
        <f>VLOOKUP(MONTH($J3571),Lookup!$A$2:$B$13,2,0)&amp;" "&amp;YEAR($J3571)</f>
        <v>Jan 1900</v>
      </c>
      <c r="N3571" s="34" t="str">
        <f t="shared" si="330"/>
        <v>1/1/9999</v>
      </c>
      <c r="O3571" s="8" t="str">
        <f>IF(ISERROR(VLOOKUP($I3571,Lookup!$H$2:$I$11,2,0)),"",VLOOKUP($I3571,Lookup!$H$2:$I$11,2,0))</f>
        <v/>
      </c>
      <c r="P3571" s="8">
        <f>COUNTIF(J$4:J3571,J3571)</f>
        <v>0</v>
      </c>
      <c r="Q3571" s="8">
        <f>COUNTIF(K$4:K3571,K3571)</f>
        <v>1</v>
      </c>
    </row>
    <row r="3572" spans="1:17" x14ac:dyDescent="0.25">
      <c r="A3572" s="35">
        <f t="shared" si="331"/>
        <v>0</v>
      </c>
      <c r="B3572" s="8">
        <f t="shared" si="332"/>
        <v>0</v>
      </c>
      <c r="C3572" s="8">
        <f t="shared" si="333"/>
        <v>0</v>
      </c>
      <c r="D3572" s="38">
        <f t="shared" si="334"/>
        <v>1</v>
      </c>
      <c r="E3572" s="39">
        <f t="shared" si="335"/>
        <v>0</v>
      </c>
      <c r="M3572" s="8" t="str">
        <f>VLOOKUP(MONTH($J3572),Lookup!$A$2:$B$13,2,0)&amp;" "&amp;YEAR($J3572)</f>
        <v>Jan 1900</v>
      </c>
      <c r="N3572" s="34" t="str">
        <f t="shared" si="330"/>
        <v>1/1/9999</v>
      </c>
      <c r="O3572" s="8" t="str">
        <f>IF(ISERROR(VLOOKUP($I3572,Lookup!$H$2:$I$11,2,0)),"",VLOOKUP($I3572,Lookup!$H$2:$I$11,2,0))</f>
        <v/>
      </c>
      <c r="P3572" s="8">
        <f>COUNTIF(J$4:J3572,J3572)</f>
        <v>0</v>
      </c>
      <c r="Q3572" s="8">
        <f>COUNTIF(K$4:K3572,K3572)</f>
        <v>1</v>
      </c>
    </row>
    <row r="3573" spans="1:17" x14ac:dyDescent="0.25">
      <c r="A3573" s="35">
        <f t="shared" si="331"/>
        <v>0</v>
      </c>
      <c r="B3573" s="8">
        <f t="shared" si="332"/>
        <v>0</v>
      </c>
      <c r="C3573" s="8">
        <f t="shared" si="333"/>
        <v>0</v>
      </c>
      <c r="D3573" s="38">
        <f t="shared" si="334"/>
        <v>1</v>
      </c>
      <c r="E3573" s="39">
        <f t="shared" si="335"/>
        <v>0</v>
      </c>
      <c r="M3573" s="8" t="str">
        <f>VLOOKUP(MONTH($J3573),Lookup!$A$2:$B$13,2,0)&amp;" "&amp;YEAR($J3573)</f>
        <v>Jan 1900</v>
      </c>
      <c r="N3573" s="34" t="str">
        <f t="shared" si="330"/>
        <v>1/1/9999</v>
      </c>
      <c r="O3573" s="8" t="str">
        <f>IF(ISERROR(VLOOKUP($I3573,Lookup!$H$2:$I$11,2,0)),"",VLOOKUP($I3573,Lookup!$H$2:$I$11,2,0))</f>
        <v/>
      </c>
      <c r="P3573" s="8">
        <f>COUNTIF(J$4:J3573,J3573)</f>
        <v>0</v>
      </c>
      <c r="Q3573" s="8">
        <f>COUNTIF(K$4:K3573,K3573)</f>
        <v>1</v>
      </c>
    </row>
    <row r="3574" spans="1:17" x14ac:dyDescent="0.25">
      <c r="A3574" s="35">
        <f t="shared" si="331"/>
        <v>0</v>
      </c>
      <c r="B3574" s="8">
        <f t="shared" si="332"/>
        <v>0</v>
      </c>
      <c r="C3574" s="8">
        <f t="shared" si="333"/>
        <v>0</v>
      </c>
      <c r="D3574" s="38">
        <f t="shared" si="334"/>
        <v>1</v>
      </c>
      <c r="E3574" s="39">
        <f t="shared" si="335"/>
        <v>0</v>
      </c>
      <c r="M3574" s="8" t="str">
        <f>VLOOKUP(MONTH($J3574),Lookup!$A$2:$B$13,2,0)&amp;" "&amp;YEAR($J3574)</f>
        <v>Jan 1900</v>
      </c>
      <c r="N3574" s="34" t="str">
        <f t="shared" si="330"/>
        <v>1/1/9999</v>
      </c>
      <c r="O3574" s="8" t="str">
        <f>IF(ISERROR(VLOOKUP($I3574,Lookup!$H$2:$I$11,2,0)),"",VLOOKUP($I3574,Lookup!$H$2:$I$11,2,0))</f>
        <v/>
      </c>
      <c r="P3574" s="8">
        <f>COUNTIF(J$4:J3574,J3574)</f>
        <v>0</v>
      </c>
      <c r="Q3574" s="8">
        <f>COUNTIF(K$4:K3574,K3574)</f>
        <v>1</v>
      </c>
    </row>
    <row r="3575" spans="1:17" x14ac:dyDescent="0.25">
      <c r="A3575" s="35">
        <f t="shared" si="331"/>
        <v>0</v>
      </c>
      <c r="B3575" s="8">
        <f t="shared" si="332"/>
        <v>0</v>
      </c>
      <c r="C3575" s="8">
        <f t="shared" si="333"/>
        <v>0</v>
      </c>
      <c r="D3575" s="38">
        <f t="shared" si="334"/>
        <v>1</v>
      </c>
      <c r="E3575" s="39">
        <f t="shared" si="335"/>
        <v>0</v>
      </c>
      <c r="M3575" s="8" t="str">
        <f>VLOOKUP(MONTH($J3575),Lookup!$A$2:$B$13,2,0)&amp;" "&amp;YEAR($J3575)</f>
        <v>Jan 1900</v>
      </c>
      <c r="N3575" s="34" t="str">
        <f t="shared" si="330"/>
        <v>1/1/9999</v>
      </c>
      <c r="O3575" s="8" t="str">
        <f>IF(ISERROR(VLOOKUP($I3575,Lookup!$H$2:$I$11,2,0)),"",VLOOKUP($I3575,Lookup!$H$2:$I$11,2,0))</f>
        <v/>
      </c>
      <c r="P3575" s="8">
        <f>COUNTIF(J$4:J3575,J3575)</f>
        <v>0</v>
      </c>
      <c r="Q3575" s="8">
        <f>COUNTIF(K$4:K3575,K3575)</f>
        <v>1</v>
      </c>
    </row>
    <row r="3576" spans="1:17" x14ac:dyDescent="0.25">
      <c r="A3576" s="35">
        <f t="shared" si="331"/>
        <v>0</v>
      </c>
      <c r="B3576" s="8">
        <f t="shared" si="332"/>
        <v>0</v>
      </c>
      <c r="C3576" s="8">
        <f t="shared" si="333"/>
        <v>0</v>
      </c>
      <c r="D3576" s="38">
        <f t="shared" si="334"/>
        <v>1</v>
      </c>
      <c r="E3576" s="39">
        <f t="shared" si="335"/>
        <v>0</v>
      </c>
      <c r="M3576" s="8" t="str">
        <f>VLOOKUP(MONTH($J3576),Lookup!$A$2:$B$13,2,0)&amp;" "&amp;YEAR($J3576)</f>
        <v>Jan 1900</v>
      </c>
      <c r="N3576" s="34" t="str">
        <f t="shared" si="330"/>
        <v>1/1/9999</v>
      </c>
      <c r="O3576" s="8" t="str">
        <f>IF(ISERROR(VLOOKUP($I3576,Lookup!$H$2:$I$11,2,0)),"",VLOOKUP($I3576,Lookup!$H$2:$I$11,2,0))</f>
        <v/>
      </c>
      <c r="P3576" s="8">
        <f>COUNTIF(J$4:J3576,J3576)</f>
        <v>0</v>
      </c>
      <c r="Q3576" s="8">
        <f>COUNTIF(K$4:K3576,K3576)</f>
        <v>1</v>
      </c>
    </row>
    <row r="3577" spans="1:17" x14ac:dyDescent="0.25">
      <c r="A3577" s="35">
        <f t="shared" si="331"/>
        <v>0</v>
      </c>
      <c r="B3577" s="8">
        <f t="shared" si="332"/>
        <v>0</v>
      </c>
      <c r="C3577" s="8">
        <f t="shared" si="333"/>
        <v>0</v>
      </c>
      <c r="D3577" s="38">
        <f t="shared" si="334"/>
        <v>1</v>
      </c>
      <c r="E3577" s="39">
        <f t="shared" si="335"/>
        <v>0</v>
      </c>
      <c r="M3577" s="8" t="str">
        <f>VLOOKUP(MONTH($J3577),Lookup!$A$2:$B$13,2,0)&amp;" "&amp;YEAR($J3577)</f>
        <v>Jan 1900</v>
      </c>
      <c r="N3577" s="34" t="str">
        <f t="shared" si="330"/>
        <v>1/1/9999</v>
      </c>
      <c r="O3577" s="8" t="str">
        <f>IF(ISERROR(VLOOKUP($I3577,Lookup!$H$2:$I$11,2,0)),"",VLOOKUP($I3577,Lookup!$H$2:$I$11,2,0))</f>
        <v/>
      </c>
      <c r="P3577" s="8">
        <f>COUNTIF(J$4:J3577,J3577)</f>
        <v>0</v>
      </c>
      <c r="Q3577" s="8">
        <f>COUNTIF(K$4:K3577,K3577)</f>
        <v>1</v>
      </c>
    </row>
    <row r="3578" spans="1:17" x14ac:dyDescent="0.25">
      <c r="A3578" s="35">
        <f t="shared" si="331"/>
        <v>0</v>
      </c>
      <c r="B3578" s="8">
        <f t="shared" si="332"/>
        <v>0</v>
      </c>
      <c r="C3578" s="8">
        <f t="shared" si="333"/>
        <v>0</v>
      </c>
      <c r="D3578" s="38">
        <f t="shared" si="334"/>
        <v>1</v>
      </c>
      <c r="E3578" s="39">
        <f t="shared" si="335"/>
        <v>0</v>
      </c>
      <c r="M3578" s="8" t="str">
        <f>VLOOKUP(MONTH($J3578),Lookup!$A$2:$B$13,2,0)&amp;" "&amp;YEAR($J3578)</f>
        <v>Jan 1900</v>
      </c>
      <c r="N3578" s="34" t="str">
        <f t="shared" si="330"/>
        <v>1/1/9999</v>
      </c>
      <c r="O3578" s="8" t="str">
        <f>IF(ISERROR(VLOOKUP($I3578,Lookup!$H$2:$I$11,2,0)),"",VLOOKUP($I3578,Lookup!$H$2:$I$11,2,0))</f>
        <v/>
      </c>
      <c r="P3578" s="8">
        <f>COUNTIF(J$4:J3578,J3578)</f>
        <v>0</v>
      </c>
      <c r="Q3578" s="8">
        <f>COUNTIF(K$4:K3578,K3578)</f>
        <v>1</v>
      </c>
    </row>
    <row r="3579" spans="1:17" x14ac:dyDescent="0.25">
      <c r="A3579" s="35">
        <f t="shared" si="331"/>
        <v>0</v>
      </c>
      <c r="B3579" s="8">
        <f t="shared" si="332"/>
        <v>0</v>
      </c>
      <c r="C3579" s="8">
        <f t="shared" si="333"/>
        <v>0</v>
      </c>
      <c r="D3579" s="38">
        <f t="shared" si="334"/>
        <v>1</v>
      </c>
      <c r="E3579" s="39">
        <f t="shared" si="335"/>
        <v>0</v>
      </c>
      <c r="M3579" s="8" t="str">
        <f>VLOOKUP(MONTH($J3579),Lookup!$A$2:$B$13,2,0)&amp;" "&amp;YEAR($J3579)</f>
        <v>Jan 1900</v>
      </c>
      <c r="N3579" s="34" t="str">
        <f t="shared" si="330"/>
        <v>1/1/9999</v>
      </c>
      <c r="O3579" s="8" t="str">
        <f>IF(ISERROR(VLOOKUP($I3579,Lookup!$H$2:$I$11,2,0)),"",VLOOKUP($I3579,Lookup!$H$2:$I$11,2,0))</f>
        <v/>
      </c>
      <c r="P3579" s="8">
        <f>COUNTIF(J$4:J3579,J3579)</f>
        <v>0</v>
      </c>
      <c r="Q3579" s="8">
        <f>COUNTIF(K$4:K3579,K3579)</f>
        <v>1</v>
      </c>
    </row>
    <row r="3580" spans="1:17" x14ac:dyDescent="0.25">
      <c r="A3580" s="35">
        <f t="shared" si="331"/>
        <v>0</v>
      </c>
      <c r="B3580" s="8">
        <f t="shared" si="332"/>
        <v>0</v>
      </c>
      <c r="C3580" s="8">
        <f t="shared" si="333"/>
        <v>0</v>
      </c>
      <c r="D3580" s="38">
        <f t="shared" si="334"/>
        <v>1</v>
      </c>
      <c r="E3580" s="39">
        <f t="shared" si="335"/>
        <v>0</v>
      </c>
      <c r="M3580" s="8" t="str">
        <f>VLOOKUP(MONTH($J3580),Lookup!$A$2:$B$13,2,0)&amp;" "&amp;YEAR($J3580)</f>
        <v>Jan 1900</v>
      </c>
      <c r="N3580" s="34" t="str">
        <f t="shared" si="330"/>
        <v>1/1/9999</v>
      </c>
      <c r="O3580" s="8" t="str">
        <f>IF(ISERROR(VLOOKUP($I3580,Lookup!$H$2:$I$11,2,0)),"",VLOOKUP($I3580,Lookup!$H$2:$I$11,2,0))</f>
        <v/>
      </c>
      <c r="P3580" s="8">
        <f>COUNTIF(J$4:J3580,J3580)</f>
        <v>0</v>
      </c>
      <c r="Q3580" s="8">
        <f>COUNTIF(K$4:K3580,K3580)</f>
        <v>1</v>
      </c>
    </row>
    <row r="3581" spans="1:17" x14ac:dyDescent="0.25">
      <c r="A3581" s="35">
        <f t="shared" si="331"/>
        <v>0</v>
      </c>
      <c r="B3581" s="8">
        <f t="shared" si="332"/>
        <v>0</v>
      </c>
      <c r="C3581" s="8">
        <f t="shared" si="333"/>
        <v>0</v>
      </c>
      <c r="D3581" s="38">
        <f t="shared" si="334"/>
        <v>1</v>
      </c>
      <c r="E3581" s="39">
        <f t="shared" si="335"/>
        <v>0</v>
      </c>
      <c r="M3581" s="8" t="str">
        <f>VLOOKUP(MONTH($J3581),Lookup!$A$2:$B$13,2,0)&amp;" "&amp;YEAR($J3581)</f>
        <v>Jan 1900</v>
      </c>
      <c r="N3581" s="34" t="str">
        <f t="shared" si="330"/>
        <v>1/1/9999</v>
      </c>
      <c r="O3581" s="8" t="str">
        <f>IF(ISERROR(VLOOKUP($I3581,Lookup!$H$2:$I$11,2,0)),"",VLOOKUP($I3581,Lookup!$H$2:$I$11,2,0))</f>
        <v/>
      </c>
      <c r="P3581" s="8">
        <f>COUNTIF(J$4:J3581,J3581)</f>
        <v>0</v>
      </c>
      <c r="Q3581" s="8">
        <f>COUNTIF(K$4:K3581,K3581)</f>
        <v>1</v>
      </c>
    </row>
    <row r="3582" spans="1:17" x14ac:dyDescent="0.25">
      <c r="A3582" s="35">
        <f t="shared" si="331"/>
        <v>0</v>
      </c>
      <c r="B3582" s="8">
        <f t="shared" si="332"/>
        <v>0</v>
      </c>
      <c r="C3582" s="8">
        <f t="shared" si="333"/>
        <v>0</v>
      </c>
      <c r="D3582" s="38">
        <f t="shared" si="334"/>
        <v>1</v>
      </c>
      <c r="E3582" s="39">
        <f t="shared" si="335"/>
        <v>0</v>
      </c>
      <c r="M3582" s="8" t="str">
        <f>VLOOKUP(MONTH($J3582),Lookup!$A$2:$B$13,2,0)&amp;" "&amp;YEAR($J3582)</f>
        <v>Jan 1900</v>
      </c>
      <c r="N3582" s="34" t="str">
        <f t="shared" si="330"/>
        <v>1/1/9999</v>
      </c>
      <c r="O3582" s="8" t="str">
        <f>IF(ISERROR(VLOOKUP($I3582,Lookup!$H$2:$I$11,2,0)),"",VLOOKUP($I3582,Lookup!$H$2:$I$11,2,0))</f>
        <v/>
      </c>
      <c r="P3582" s="8">
        <f>COUNTIF(J$4:J3582,J3582)</f>
        <v>0</v>
      </c>
      <c r="Q3582" s="8">
        <f>COUNTIF(K$4:K3582,K3582)</f>
        <v>1</v>
      </c>
    </row>
    <row r="3583" spans="1:17" x14ac:dyDescent="0.25">
      <c r="A3583" s="35">
        <f t="shared" si="331"/>
        <v>0</v>
      </c>
      <c r="B3583" s="8">
        <f t="shared" si="332"/>
        <v>0</v>
      </c>
      <c r="C3583" s="8">
        <f t="shared" si="333"/>
        <v>0</v>
      </c>
      <c r="D3583" s="38">
        <f t="shared" si="334"/>
        <v>1</v>
      </c>
      <c r="E3583" s="39">
        <f t="shared" si="335"/>
        <v>0</v>
      </c>
      <c r="M3583" s="8" t="str">
        <f>VLOOKUP(MONTH($J3583),Lookup!$A$2:$B$13,2,0)&amp;" "&amp;YEAR($J3583)</f>
        <v>Jan 1900</v>
      </c>
      <c r="N3583" s="34" t="str">
        <f t="shared" si="330"/>
        <v>1/1/9999</v>
      </c>
      <c r="O3583" s="8" t="str">
        <f>IF(ISERROR(VLOOKUP($I3583,Lookup!$H$2:$I$11,2,0)),"",VLOOKUP($I3583,Lookup!$H$2:$I$11,2,0))</f>
        <v/>
      </c>
      <c r="P3583" s="8">
        <f>COUNTIF(J$4:J3583,J3583)</f>
        <v>0</v>
      </c>
      <c r="Q3583" s="8">
        <f>COUNTIF(K$4:K3583,K3583)</f>
        <v>1</v>
      </c>
    </row>
    <row r="3584" spans="1:17" x14ac:dyDescent="0.25">
      <c r="A3584" s="35">
        <f t="shared" si="331"/>
        <v>0</v>
      </c>
      <c r="B3584" s="8">
        <f t="shared" si="332"/>
        <v>0</v>
      </c>
      <c r="C3584" s="8">
        <f t="shared" si="333"/>
        <v>0</v>
      </c>
      <c r="D3584" s="38">
        <f t="shared" si="334"/>
        <v>1</v>
      </c>
      <c r="E3584" s="39">
        <f t="shared" si="335"/>
        <v>0</v>
      </c>
      <c r="M3584" s="8" t="str">
        <f>VLOOKUP(MONTH($J3584),Lookup!$A$2:$B$13,2,0)&amp;" "&amp;YEAR($J3584)</f>
        <v>Jan 1900</v>
      </c>
      <c r="N3584" s="34" t="str">
        <f t="shared" si="330"/>
        <v>1/1/9999</v>
      </c>
      <c r="O3584" s="8" t="str">
        <f>IF(ISERROR(VLOOKUP($I3584,Lookup!$H$2:$I$11,2,0)),"",VLOOKUP($I3584,Lookup!$H$2:$I$11,2,0))</f>
        <v/>
      </c>
      <c r="P3584" s="8">
        <f>COUNTIF(J$4:J3584,J3584)</f>
        <v>0</v>
      </c>
      <c r="Q3584" s="8">
        <f>COUNTIF(K$4:K3584,K3584)</f>
        <v>1</v>
      </c>
    </row>
    <row r="3585" spans="1:17" x14ac:dyDescent="0.25">
      <c r="A3585" s="35">
        <f t="shared" si="331"/>
        <v>0</v>
      </c>
      <c r="B3585" s="8">
        <f t="shared" si="332"/>
        <v>0</v>
      </c>
      <c r="C3585" s="8">
        <f t="shared" si="333"/>
        <v>0</v>
      </c>
      <c r="D3585" s="38">
        <f t="shared" si="334"/>
        <v>1</v>
      </c>
      <c r="E3585" s="39">
        <f t="shared" si="335"/>
        <v>0</v>
      </c>
      <c r="M3585" s="8" t="str">
        <f>VLOOKUP(MONTH($J3585),Lookup!$A$2:$B$13,2,0)&amp;" "&amp;YEAR($J3585)</f>
        <v>Jan 1900</v>
      </c>
      <c r="N3585" s="34" t="str">
        <f t="shared" si="330"/>
        <v>1/1/9999</v>
      </c>
      <c r="O3585" s="8" t="str">
        <f>IF(ISERROR(VLOOKUP($I3585,Lookup!$H$2:$I$11,2,0)),"",VLOOKUP($I3585,Lookup!$H$2:$I$11,2,0))</f>
        <v/>
      </c>
      <c r="P3585" s="8">
        <f>COUNTIF(J$4:J3585,J3585)</f>
        <v>0</v>
      </c>
      <c r="Q3585" s="8">
        <f>COUNTIF(K$4:K3585,K3585)</f>
        <v>1</v>
      </c>
    </row>
    <row r="3586" spans="1:17" x14ac:dyDescent="0.25">
      <c r="A3586" s="35">
        <f t="shared" si="331"/>
        <v>0</v>
      </c>
      <c r="B3586" s="8">
        <f t="shared" si="332"/>
        <v>0</v>
      </c>
      <c r="C3586" s="8">
        <f t="shared" si="333"/>
        <v>0</v>
      </c>
      <c r="D3586" s="38">
        <f t="shared" si="334"/>
        <v>1</v>
      </c>
      <c r="E3586" s="39">
        <f t="shared" si="335"/>
        <v>0</v>
      </c>
      <c r="M3586" s="8" t="str">
        <f>VLOOKUP(MONTH($J3586),Lookup!$A$2:$B$13,2,0)&amp;" "&amp;YEAR($J3586)</f>
        <v>Jan 1900</v>
      </c>
      <c r="N3586" s="34" t="str">
        <f t="shared" si="330"/>
        <v>1/1/9999</v>
      </c>
      <c r="O3586" s="8" t="str">
        <f>IF(ISERROR(VLOOKUP($I3586,Lookup!$H$2:$I$11,2,0)),"",VLOOKUP($I3586,Lookup!$H$2:$I$11,2,0))</f>
        <v/>
      </c>
      <c r="P3586" s="8">
        <f>COUNTIF(J$4:J3586,J3586)</f>
        <v>0</v>
      </c>
      <c r="Q3586" s="8">
        <f>COUNTIF(K$4:K3586,K3586)</f>
        <v>1</v>
      </c>
    </row>
    <row r="3587" spans="1:17" x14ac:dyDescent="0.25">
      <c r="A3587" s="35">
        <f t="shared" si="331"/>
        <v>0</v>
      </c>
      <c r="B3587" s="8">
        <f t="shared" si="332"/>
        <v>0</v>
      </c>
      <c r="C3587" s="8">
        <f t="shared" si="333"/>
        <v>0</v>
      </c>
      <c r="D3587" s="38">
        <f t="shared" si="334"/>
        <v>1</v>
      </c>
      <c r="E3587" s="39">
        <f t="shared" si="335"/>
        <v>0</v>
      </c>
      <c r="M3587" s="8" t="str">
        <f>VLOOKUP(MONTH($J3587),Lookup!$A$2:$B$13,2,0)&amp;" "&amp;YEAR($J3587)</f>
        <v>Jan 1900</v>
      </c>
      <c r="N3587" s="34" t="str">
        <f t="shared" si="330"/>
        <v>1/1/9999</v>
      </c>
      <c r="O3587" s="8" t="str">
        <f>IF(ISERROR(VLOOKUP($I3587,Lookup!$H$2:$I$11,2,0)),"",VLOOKUP($I3587,Lookup!$H$2:$I$11,2,0))</f>
        <v/>
      </c>
      <c r="P3587" s="8">
        <f>COUNTIF(J$4:J3587,J3587)</f>
        <v>0</v>
      </c>
      <c r="Q3587" s="8">
        <f>COUNTIF(K$4:K3587,K3587)</f>
        <v>1</v>
      </c>
    </row>
    <row r="3588" spans="1:17" x14ac:dyDescent="0.25">
      <c r="A3588" s="35">
        <f t="shared" si="331"/>
        <v>0</v>
      </c>
      <c r="B3588" s="8">
        <f t="shared" si="332"/>
        <v>0</v>
      </c>
      <c r="C3588" s="8">
        <f t="shared" si="333"/>
        <v>0</v>
      </c>
      <c r="D3588" s="38">
        <f t="shared" si="334"/>
        <v>1</v>
      </c>
      <c r="E3588" s="39">
        <f t="shared" si="335"/>
        <v>0</v>
      </c>
      <c r="M3588" s="8" t="str">
        <f>VLOOKUP(MONTH($J3588),Lookup!$A$2:$B$13,2,0)&amp;" "&amp;YEAR($J3588)</f>
        <v>Jan 1900</v>
      </c>
      <c r="N3588" s="34" t="str">
        <f t="shared" ref="N3588:N3651" si="336">IF(ISBLANK($J3588),"1/1/9999",J3588)</f>
        <v>1/1/9999</v>
      </c>
      <c r="O3588" s="8" t="str">
        <f>IF(ISERROR(VLOOKUP($I3588,Lookup!$H$2:$I$11,2,0)),"",VLOOKUP($I3588,Lookup!$H$2:$I$11,2,0))</f>
        <v/>
      </c>
      <c r="P3588" s="8">
        <f>COUNTIF(J$4:J3588,J3588)</f>
        <v>0</v>
      </c>
      <c r="Q3588" s="8">
        <f>COUNTIF(K$4:K3588,K3588)</f>
        <v>1</v>
      </c>
    </row>
    <row r="3589" spans="1:17" x14ac:dyDescent="0.25">
      <c r="A3589" s="35">
        <f t="shared" ref="A3589:A3652" si="337">K3589</f>
        <v>0</v>
      </c>
      <c r="B3589" s="8">
        <f t="shared" ref="B3589:B3652" si="338">J3589</f>
        <v>0</v>
      </c>
      <c r="C3589" s="8">
        <f t="shared" ref="C3589:C3652" si="339">L3589</f>
        <v>0</v>
      </c>
      <c r="D3589" s="38">
        <f t="shared" ref="D3589:D3652" si="340">SUM(A3589:C3589)+SUM(O3589:Q3589)</f>
        <v>1</v>
      </c>
      <c r="E3589" s="39">
        <f t="shared" ref="E3589:E3652" si="341">IF($D3589="","",COUNTIFS($F$4:$F$5000,$F3589,$D$4:$D$5000,"&gt;"&amp;$D3589))</f>
        <v>0</v>
      </c>
      <c r="M3589" s="8" t="str">
        <f>VLOOKUP(MONTH($J3589),Lookup!$A$2:$B$13,2,0)&amp;" "&amp;YEAR($J3589)</f>
        <v>Jan 1900</v>
      </c>
      <c r="N3589" s="34" t="str">
        <f t="shared" si="336"/>
        <v>1/1/9999</v>
      </c>
      <c r="O3589" s="8" t="str">
        <f>IF(ISERROR(VLOOKUP($I3589,Lookup!$H$2:$I$11,2,0)),"",VLOOKUP($I3589,Lookup!$H$2:$I$11,2,0))</f>
        <v/>
      </c>
      <c r="P3589" s="8">
        <f>COUNTIF(J$4:J3589,J3589)</f>
        <v>0</v>
      </c>
      <c r="Q3589" s="8">
        <f>COUNTIF(K$4:K3589,K3589)</f>
        <v>1</v>
      </c>
    </row>
    <row r="3590" spans="1:17" x14ac:dyDescent="0.25">
      <c r="A3590" s="35">
        <f t="shared" si="337"/>
        <v>0</v>
      </c>
      <c r="B3590" s="8">
        <f t="shared" si="338"/>
        <v>0</v>
      </c>
      <c r="C3590" s="8">
        <f t="shared" si="339"/>
        <v>0</v>
      </c>
      <c r="D3590" s="38">
        <f t="shared" si="340"/>
        <v>1</v>
      </c>
      <c r="E3590" s="39">
        <f t="shared" si="341"/>
        <v>0</v>
      </c>
      <c r="M3590" s="8" t="str">
        <f>VLOOKUP(MONTH($J3590),Lookup!$A$2:$B$13,2,0)&amp;" "&amp;YEAR($J3590)</f>
        <v>Jan 1900</v>
      </c>
      <c r="N3590" s="34" t="str">
        <f t="shared" si="336"/>
        <v>1/1/9999</v>
      </c>
      <c r="O3590" s="8" t="str">
        <f>IF(ISERROR(VLOOKUP($I3590,Lookup!$H$2:$I$11,2,0)),"",VLOOKUP($I3590,Lookup!$H$2:$I$11,2,0))</f>
        <v/>
      </c>
      <c r="P3590" s="8">
        <f>COUNTIF(J$4:J3590,J3590)</f>
        <v>0</v>
      </c>
      <c r="Q3590" s="8">
        <f>COUNTIF(K$4:K3590,K3590)</f>
        <v>1</v>
      </c>
    </row>
    <row r="3591" spans="1:17" x14ac:dyDescent="0.25">
      <c r="A3591" s="35">
        <f t="shared" si="337"/>
        <v>0</v>
      </c>
      <c r="B3591" s="8">
        <f t="shared" si="338"/>
        <v>0</v>
      </c>
      <c r="C3591" s="8">
        <f t="shared" si="339"/>
        <v>0</v>
      </c>
      <c r="D3591" s="38">
        <f t="shared" si="340"/>
        <v>1</v>
      </c>
      <c r="E3591" s="39">
        <f t="shared" si="341"/>
        <v>0</v>
      </c>
      <c r="M3591" s="8" t="str">
        <f>VLOOKUP(MONTH($J3591),Lookup!$A$2:$B$13,2,0)&amp;" "&amp;YEAR($J3591)</f>
        <v>Jan 1900</v>
      </c>
      <c r="N3591" s="34" t="str">
        <f t="shared" si="336"/>
        <v>1/1/9999</v>
      </c>
      <c r="O3591" s="8" t="str">
        <f>IF(ISERROR(VLOOKUP($I3591,Lookup!$H$2:$I$11,2,0)),"",VLOOKUP($I3591,Lookup!$H$2:$I$11,2,0))</f>
        <v/>
      </c>
      <c r="P3591" s="8">
        <f>COUNTIF(J$4:J3591,J3591)</f>
        <v>0</v>
      </c>
      <c r="Q3591" s="8">
        <f>COUNTIF(K$4:K3591,K3591)</f>
        <v>1</v>
      </c>
    </row>
    <row r="3592" spans="1:17" x14ac:dyDescent="0.25">
      <c r="A3592" s="35">
        <f t="shared" si="337"/>
        <v>0</v>
      </c>
      <c r="B3592" s="8">
        <f t="shared" si="338"/>
        <v>0</v>
      </c>
      <c r="C3592" s="8">
        <f t="shared" si="339"/>
        <v>0</v>
      </c>
      <c r="D3592" s="38">
        <f t="shared" si="340"/>
        <v>1</v>
      </c>
      <c r="E3592" s="39">
        <f t="shared" si="341"/>
        <v>0</v>
      </c>
      <c r="M3592" s="8" t="str">
        <f>VLOOKUP(MONTH($J3592),Lookup!$A$2:$B$13,2,0)&amp;" "&amp;YEAR($J3592)</f>
        <v>Jan 1900</v>
      </c>
      <c r="N3592" s="34" t="str">
        <f t="shared" si="336"/>
        <v>1/1/9999</v>
      </c>
      <c r="O3592" s="8" t="str">
        <f>IF(ISERROR(VLOOKUP($I3592,Lookup!$H$2:$I$11,2,0)),"",VLOOKUP($I3592,Lookup!$H$2:$I$11,2,0))</f>
        <v/>
      </c>
      <c r="P3592" s="8">
        <f>COUNTIF(J$4:J3592,J3592)</f>
        <v>0</v>
      </c>
      <c r="Q3592" s="8">
        <f>COUNTIF(K$4:K3592,K3592)</f>
        <v>1</v>
      </c>
    </row>
    <row r="3593" spans="1:17" x14ac:dyDescent="0.25">
      <c r="A3593" s="35">
        <f t="shared" si="337"/>
        <v>0</v>
      </c>
      <c r="B3593" s="8">
        <f t="shared" si="338"/>
        <v>0</v>
      </c>
      <c r="C3593" s="8">
        <f t="shared" si="339"/>
        <v>0</v>
      </c>
      <c r="D3593" s="38">
        <f t="shared" si="340"/>
        <v>1</v>
      </c>
      <c r="E3593" s="39">
        <f t="shared" si="341"/>
        <v>0</v>
      </c>
      <c r="M3593" s="8" t="str">
        <f>VLOOKUP(MONTH($J3593),Lookup!$A$2:$B$13,2,0)&amp;" "&amp;YEAR($J3593)</f>
        <v>Jan 1900</v>
      </c>
      <c r="N3593" s="34" t="str">
        <f t="shared" si="336"/>
        <v>1/1/9999</v>
      </c>
      <c r="O3593" s="8" t="str">
        <f>IF(ISERROR(VLOOKUP($I3593,Lookup!$H$2:$I$11,2,0)),"",VLOOKUP($I3593,Lookup!$H$2:$I$11,2,0))</f>
        <v/>
      </c>
      <c r="P3593" s="8">
        <f>COUNTIF(J$4:J3593,J3593)</f>
        <v>0</v>
      </c>
      <c r="Q3593" s="8">
        <f>COUNTIF(K$4:K3593,K3593)</f>
        <v>1</v>
      </c>
    </row>
    <row r="3594" spans="1:17" x14ac:dyDescent="0.25">
      <c r="A3594" s="35">
        <f t="shared" si="337"/>
        <v>0</v>
      </c>
      <c r="B3594" s="8">
        <f t="shared" si="338"/>
        <v>0</v>
      </c>
      <c r="C3594" s="8">
        <f t="shared" si="339"/>
        <v>0</v>
      </c>
      <c r="D3594" s="38">
        <f t="shared" si="340"/>
        <v>1</v>
      </c>
      <c r="E3594" s="39">
        <f t="shared" si="341"/>
        <v>0</v>
      </c>
      <c r="M3594" s="8" t="str">
        <f>VLOOKUP(MONTH($J3594),Lookup!$A$2:$B$13,2,0)&amp;" "&amp;YEAR($J3594)</f>
        <v>Jan 1900</v>
      </c>
      <c r="N3594" s="34" t="str">
        <f t="shared" si="336"/>
        <v>1/1/9999</v>
      </c>
      <c r="O3594" s="8" t="str">
        <f>IF(ISERROR(VLOOKUP($I3594,Lookup!$H$2:$I$11,2,0)),"",VLOOKUP($I3594,Lookup!$H$2:$I$11,2,0))</f>
        <v/>
      </c>
      <c r="P3594" s="8">
        <f>COUNTIF(J$4:J3594,J3594)</f>
        <v>0</v>
      </c>
      <c r="Q3594" s="8">
        <f>COUNTIF(K$4:K3594,K3594)</f>
        <v>1</v>
      </c>
    </row>
    <row r="3595" spans="1:17" x14ac:dyDescent="0.25">
      <c r="A3595" s="35">
        <f t="shared" si="337"/>
        <v>0</v>
      </c>
      <c r="B3595" s="8">
        <f t="shared" si="338"/>
        <v>0</v>
      </c>
      <c r="C3595" s="8">
        <f t="shared" si="339"/>
        <v>0</v>
      </c>
      <c r="D3595" s="38">
        <f t="shared" si="340"/>
        <v>1</v>
      </c>
      <c r="E3595" s="39">
        <f t="shared" si="341"/>
        <v>0</v>
      </c>
      <c r="M3595" s="8" t="str">
        <f>VLOOKUP(MONTH($J3595),Lookup!$A$2:$B$13,2,0)&amp;" "&amp;YEAR($J3595)</f>
        <v>Jan 1900</v>
      </c>
      <c r="N3595" s="34" t="str">
        <f t="shared" si="336"/>
        <v>1/1/9999</v>
      </c>
      <c r="O3595" s="8" t="str">
        <f>IF(ISERROR(VLOOKUP($I3595,Lookup!$H$2:$I$11,2,0)),"",VLOOKUP($I3595,Lookup!$H$2:$I$11,2,0))</f>
        <v/>
      </c>
      <c r="P3595" s="8">
        <f>COUNTIF(J$4:J3595,J3595)</f>
        <v>0</v>
      </c>
      <c r="Q3595" s="8">
        <f>COUNTIF(K$4:K3595,K3595)</f>
        <v>1</v>
      </c>
    </row>
    <row r="3596" spans="1:17" x14ac:dyDescent="0.25">
      <c r="A3596" s="35">
        <f t="shared" si="337"/>
        <v>0</v>
      </c>
      <c r="B3596" s="8">
        <f t="shared" si="338"/>
        <v>0</v>
      </c>
      <c r="C3596" s="8">
        <f t="shared" si="339"/>
        <v>0</v>
      </c>
      <c r="D3596" s="38">
        <f t="shared" si="340"/>
        <v>1</v>
      </c>
      <c r="E3596" s="39">
        <f t="shared" si="341"/>
        <v>0</v>
      </c>
      <c r="M3596" s="8" t="str">
        <f>VLOOKUP(MONTH($J3596),Lookup!$A$2:$B$13,2,0)&amp;" "&amp;YEAR($J3596)</f>
        <v>Jan 1900</v>
      </c>
      <c r="N3596" s="34" t="str">
        <f t="shared" si="336"/>
        <v>1/1/9999</v>
      </c>
      <c r="O3596" s="8" t="str">
        <f>IF(ISERROR(VLOOKUP($I3596,Lookup!$H$2:$I$11,2,0)),"",VLOOKUP($I3596,Lookup!$H$2:$I$11,2,0))</f>
        <v/>
      </c>
      <c r="P3596" s="8">
        <f>COUNTIF(J$4:J3596,J3596)</f>
        <v>0</v>
      </c>
      <c r="Q3596" s="8">
        <f>COUNTIF(K$4:K3596,K3596)</f>
        <v>1</v>
      </c>
    </row>
    <row r="3597" spans="1:17" x14ac:dyDescent="0.25">
      <c r="A3597" s="35">
        <f t="shared" si="337"/>
        <v>0</v>
      </c>
      <c r="B3597" s="8">
        <f t="shared" si="338"/>
        <v>0</v>
      </c>
      <c r="C3597" s="8">
        <f t="shared" si="339"/>
        <v>0</v>
      </c>
      <c r="D3597" s="38">
        <f t="shared" si="340"/>
        <v>1</v>
      </c>
      <c r="E3597" s="39">
        <f t="shared" si="341"/>
        <v>0</v>
      </c>
      <c r="M3597" s="8" t="str">
        <f>VLOOKUP(MONTH($J3597),Lookup!$A$2:$B$13,2,0)&amp;" "&amp;YEAR($J3597)</f>
        <v>Jan 1900</v>
      </c>
      <c r="N3597" s="34" t="str">
        <f t="shared" si="336"/>
        <v>1/1/9999</v>
      </c>
      <c r="O3597" s="8" t="str">
        <f>IF(ISERROR(VLOOKUP($I3597,Lookup!$H$2:$I$11,2,0)),"",VLOOKUP($I3597,Lookup!$H$2:$I$11,2,0))</f>
        <v/>
      </c>
      <c r="P3597" s="8">
        <f>COUNTIF(J$4:J3597,J3597)</f>
        <v>0</v>
      </c>
      <c r="Q3597" s="8">
        <f>COUNTIF(K$4:K3597,K3597)</f>
        <v>1</v>
      </c>
    </row>
    <row r="3598" spans="1:17" x14ac:dyDescent="0.25">
      <c r="A3598" s="35">
        <f t="shared" si="337"/>
        <v>0</v>
      </c>
      <c r="B3598" s="8">
        <f t="shared" si="338"/>
        <v>0</v>
      </c>
      <c r="C3598" s="8">
        <f t="shared" si="339"/>
        <v>0</v>
      </c>
      <c r="D3598" s="38">
        <f t="shared" si="340"/>
        <v>1</v>
      </c>
      <c r="E3598" s="39">
        <f t="shared" si="341"/>
        <v>0</v>
      </c>
      <c r="M3598" s="8" t="str">
        <f>VLOOKUP(MONTH($J3598),Lookup!$A$2:$B$13,2,0)&amp;" "&amp;YEAR($J3598)</f>
        <v>Jan 1900</v>
      </c>
      <c r="N3598" s="34" t="str">
        <f t="shared" si="336"/>
        <v>1/1/9999</v>
      </c>
      <c r="O3598" s="8" t="str">
        <f>IF(ISERROR(VLOOKUP($I3598,Lookup!$H$2:$I$11,2,0)),"",VLOOKUP($I3598,Lookup!$H$2:$I$11,2,0))</f>
        <v/>
      </c>
      <c r="P3598" s="8">
        <f>COUNTIF(J$4:J3598,J3598)</f>
        <v>0</v>
      </c>
      <c r="Q3598" s="8">
        <f>COUNTIF(K$4:K3598,K3598)</f>
        <v>1</v>
      </c>
    </row>
    <row r="3599" spans="1:17" x14ac:dyDescent="0.25">
      <c r="A3599" s="35">
        <f t="shared" si="337"/>
        <v>0</v>
      </c>
      <c r="B3599" s="8">
        <f t="shared" si="338"/>
        <v>0</v>
      </c>
      <c r="C3599" s="8">
        <f t="shared" si="339"/>
        <v>0</v>
      </c>
      <c r="D3599" s="38">
        <f t="shared" si="340"/>
        <v>1</v>
      </c>
      <c r="E3599" s="39">
        <f t="shared" si="341"/>
        <v>0</v>
      </c>
      <c r="M3599" s="8" t="str">
        <f>VLOOKUP(MONTH($J3599),Lookup!$A$2:$B$13,2,0)&amp;" "&amp;YEAR($J3599)</f>
        <v>Jan 1900</v>
      </c>
      <c r="N3599" s="34" t="str">
        <f t="shared" si="336"/>
        <v>1/1/9999</v>
      </c>
      <c r="O3599" s="8" t="str">
        <f>IF(ISERROR(VLOOKUP($I3599,Lookup!$H$2:$I$11,2,0)),"",VLOOKUP($I3599,Lookup!$H$2:$I$11,2,0))</f>
        <v/>
      </c>
      <c r="P3599" s="8">
        <f>COUNTIF(J$4:J3599,J3599)</f>
        <v>0</v>
      </c>
      <c r="Q3599" s="8">
        <f>COUNTIF(K$4:K3599,K3599)</f>
        <v>1</v>
      </c>
    </row>
    <row r="3600" spans="1:17" x14ac:dyDescent="0.25">
      <c r="A3600" s="35">
        <f t="shared" si="337"/>
        <v>0</v>
      </c>
      <c r="B3600" s="8">
        <f t="shared" si="338"/>
        <v>0</v>
      </c>
      <c r="C3600" s="8">
        <f t="shared" si="339"/>
        <v>0</v>
      </c>
      <c r="D3600" s="38">
        <f t="shared" si="340"/>
        <v>1</v>
      </c>
      <c r="E3600" s="39">
        <f t="shared" si="341"/>
        <v>0</v>
      </c>
      <c r="M3600" s="8" t="str">
        <f>VLOOKUP(MONTH($J3600),Lookup!$A$2:$B$13,2,0)&amp;" "&amp;YEAR($J3600)</f>
        <v>Jan 1900</v>
      </c>
      <c r="N3600" s="34" t="str">
        <f t="shared" si="336"/>
        <v>1/1/9999</v>
      </c>
      <c r="O3600" s="8" t="str">
        <f>IF(ISERROR(VLOOKUP($I3600,Lookup!$H$2:$I$11,2,0)),"",VLOOKUP($I3600,Lookup!$H$2:$I$11,2,0))</f>
        <v/>
      </c>
      <c r="P3600" s="8">
        <f>COUNTIF(J$4:J3600,J3600)</f>
        <v>0</v>
      </c>
      <c r="Q3600" s="8">
        <f>COUNTIF(K$4:K3600,K3600)</f>
        <v>1</v>
      </c>
    </row>
    <row r="3601" spans="1:17" x14ac:dyDescent="0.25">
      <c r="A3601" s="35">
        <f t="shared" si="337"/>
        <v>0</v>
      </c>
      <c r="B3601" s="8">
        <f t="shared" si="338"/>
        <v>0</v>
      </c>
      <c r="C3601" s="8">
        <f t="shared" si="339"/>
        <v>0</v>
      </c>
      <c r="D3601" s="38">
        <f t="shared" si="340"/>
        <v>1</v>
      </c>
      <c r="E3601" s="39">
        <f t="shared" si="341"/>
        <v>0</v>
      </c>
      <c r="M3601" s="8" t="str">
        <f>VLOOKUP(MONTH($J3601),Lookup!$A$2:$B$13,2,0)&amp;" "&amp;YEAR($J3601)</f>
        <v>Jan 1900</v>
      </c>
      <c r="N3601" s="34" t="str">
        <f t="shared" si="336"/>
        <v>1/1/9999</v>
      </c>
      <c r="O3601" s="8" t="str">
        <f>IF(ISERROR(VLOOKUP($I3601,Lookup!$H$2:$I$11,2,0)),"",VLOOKUP($I3601,Lookup!$H$2:$I$11,2,0))</f>
        <v/>
      </c>
      <c r="P3601" s="8">
        <f>COUNTIF(J$4:J3601,J3601)</f>
        <v>0</v>
      </c>
      <c r="Q3601" s="8">
        <f>COUNTIF(K$4:K3601,K3601)</f>
        <v>1</v>
      </c>
    </row>
    <row r="3602" spans="1:17" x14ac:dyDescent="0.25">
      <c r="A3602" s="35">
        <f t="shared" si="337"/>
        <v>0</v>
      </c>
      <c r="B3602" s="8">
        <f t="shared" si="338"/>
        <v>0</v>
      </c>
      <c r="C3602" s="8">
        <f t="shared" si="339"/>
        <v>0</v>
      </c>
      <c r="D3602" s="38">
        <f t="shared" si="340"/>
        <v>1</v>
      </c>
      <c r="E3602" s="39">
        <f t="shared" si="341"/>
        <v>0</v>
      </c>
      <c r="M3602" s="8" t="str">
        <f>VLOOKUP(MONTH($J3602),Lookup!$A$2:$B$13,2,0)&amp;" "&amp;YEAR($J3602)</f>
        <v>Jan 1900</v>
      </c>
      <c r="N3602" s="34" t="str">
        <f t="shared" si="336"/>
        <v>1/1/9999</v>
      </c>
      <c r="O3602" s="8" t="str">
        <f>IF(ISERROR(VLOOKUP($I3602,Lookup!$H$2:$I$11,2,0)),"",VLOOKUP($I3602,Lookup!$H$2:$I$11,2,0))</f>
        <v/>
      </c>
      <c r="P3602" s="8">
        <f>COUNTIF(J$4:J3602,J3602)</f>
        <v>0</v>
      </c>
      <c r="Q3602" s="8">
        <f>COUNTIF(K$4:K3602,K3602)</f>
        <v>1</v>
      </c>
    </row>
    <row r="3603" spans="1:17" x14ac:dyDescent="0.25">
      <c r="A3603" s="35">
        <f t="shared" si="337"/>
        <v>0</v>
      </c>
      <c r="B3603" s="8">
        <f t="shared" si="338"/>
        <v>0</v>
      </c>
      <c r="C3603" s="8">
        <f t="shared" si="339"/>
        <v>0</v>
      </c>
      <c r="D3603" s="38">
        <f t="shared" si="340"/>
        <v>1</v>
      </c>
      <c r="E3603" s="39">
        <f t="shared" si="341"/>
        <v>0</v>
      </c>
      <c r="M3603" s="8" t="str">
        <f>VLOOKUP(MONTH($J3603),Lookup!$A$2:$B$13,2,0)&amp;" "&amp;YEAR($J3603)</f>
        <v>Jan 1900</v>
      </c>
      <c r="N3603" s="34" t="str">
        <f t="shared" si="336"/>
        <v>1/1/9999</v>
      </c>
      <c r="O3603" s="8" t="str">
        <f>IF(ISERROR(VLOOKUP($I3603,Lookup!$H$2:$I$11,2,0)),"",VLOOKUP($I3603,Lookup!$H$2:$I$11,2,0))</f>
        <v/>
      </c>
      <c r="P3603" s="8">
        <f>COUNTIF(J$4:J3603,J3603)</f>
        <v>0</v>
      </c>
      <c r="Q3603" s="8">
        <f>COUNTIF(K$4:K3603,K3603)</f>
        <v>1</v>
      </c>
    </row>
    <row r="3604" spans="1:17" x14ac:dyDescent="0.25">
      <c r="A3604" s="35">
        <f t="shared" si="337"/>
        <v>0</v>
      </c>
      <c r="B3604" s="8">
        <f t="shared" si="338"/>
        <v>0</v>
      </c>
      <c r="C3604" s="8">
        <f t="shared" si="339"/>
        <v>0</v>
      </c>
      <c r="D3604" s="38">
        <f t="shared" si="340"/>
        <v>1</v>
      </c>
      <c r="E3604" s="39">
        <f t="shared" si="341"/>
        <v>0</v>
      </c>
      <c r="M3604" s="8" t="str">
        <f>VLOOKUP(MONTH($J3604),Lookup!$A$2:$B$13,2,0)&amp;" "&amp;YEAR($J3604)</f>
        <v>Jan 1900</v>
      </c>
      <c r="N3604" s="34" t="str">
        <f t="shared" si="336"/>
        <v>1/1/9999</v>
      </c>
      <c r="O3604" s="8" t="str">
        <f>IF(ISERROR(VLOOKUP($I3604,Lookup!$H$2:$I$11,2,0)),"",VLOOKUP($I3604,Lookup!$H$2:$I$11,2,0))</f>
        <v/>
      </c>
      <c r="P3604" s="8">
        <f>COUNTIF(J$4:J3604,J3604)</f>
        <v>0</v>
      </c>
      <c r="Q3604" s="8">
        <f>COUNTIF(K$4:K3604,K3604)</f>
        <v>1</v>
      </c>
    </row>
    <row r="3605" spans="1:17" x14ac:dyDescent="0.25">
      <c r="A3605" s="35">
        <f t="shared" si="337"/>
        <v>0</v>
      </c>
      <c r="B3605" s="8">
        <f t="shared" si="338"/>
        <v>0</v>
      </c>
      <c r="C3605" s="8">
        <f t="shared" si="339"/>
        <v>0</v>
      </c>
      <c r="D3605" s="38">
        <f t="shared" si="340"/>
        <v>1</v>
      </c>
      <c r="E3605" s="39">
        <f t="shared" si="341"/>
        <v>0</v>
      </c>
      <c r="M3605" s="8" t="str">
        <f>VLOOKUP(MONTH($J3605),Lookup!$A$2:$B$13,2,0)&amp;" "&amp;YEAR($J3605)</f>
        <v>Jan 1900</v>
      </c>
      <c r="N3605" s="34" t="str">
        <f t="shared" si="336"/>
        <v>1/1/9999</v>
      </c>
      <c r="O3605" s="8" t="str">
        <f>IF(ISERROR(VLOOKUP($I3605,Lookup!$H$2:$I$11,2,0)),"",VLOOKUP($I3605,Lookup!$H$2:$I$11,2,0))</f>
        <v/>
      </c>
      <c r="P3605" s="8">
        <f>COUNTIF(J$4:J3605,J3605)</f>
        <v>0</v>
      </c>
      <c r="Q3605" s="8">
        <f>COUNTIF(K$4:K3605,K3605)</f>
        <v>1</v>
      </c>
    </row>
    <row r="3606" spans="1:17" x14ac:dyDescent="0.25">
      <c r="A3606" s="35">
        <f t="shared" si="337"/>
        <v>0</v>
      </c>
      <c r="B3606" s="8">
        <f t="shared" si="338"/>
        <v>0</v>
      </c>
      <c r="C3606" s="8">
        <f t="shared" si="339"/>
        <v>0</v>
      </c>
      <c r="D3606" s="38">
        <f t="shared" si="340"/>
        <v>1</v>
      </c>
      <c r="E3606" s="39">
        <f t="shared" si="341"/>
        <v>0</v>
      </c>
      <c r="M3606" s="8" t="str">
        <f>VLOOKUP(MONTH($J3606),Lookup!$A$2:$B$13,2,0)&amp;" "&amp;YEAR($J3606)</f>
        <v>Jan 1900</v>
      </c>
      <c r="N3606" s="34" t="str">
        <f t="shared" si="336"/>
        <v>1/1/9999</v>
      </c>
      <c r="O3606" s="8" t="str">
        <f>IF(ISERROR(VLOOKUP($I3606,Lookup!$H$2:$I$11,2,0)),"",VLOOKUP($I3606,Lookup!$H$2:$I$11,2,0))</f>
        <v/>
      </c>
      <c r="P3606" s="8">
        <f>COUNTIF(J$4:J3606,J3606)</f>
        <v>0</v>
      </c>
      <c r="Q3606" s="8">
        <f>COUNTIF(K$4:K3606,K3606)</f>
        <v>1</v>
      </c>
    </row>
    <row r="3607" spans="1:17" x14ac:dyDescent="0.25">
      <c r="A3607" s="35">
        <f t="shared" si="337"/>
        <v>0</v>
      </c>
      <c r="B3607" s="8">
        <f t="shared" si="338"/>
        <v>0</v>
      </c>
      <c r="C3607" s="8">
        <f t="shared" si="339"/>
        <v>0</v>
      </c>
      <c r="D3607" s="38">
        <f t="shared" si="340"/>
        <v>1</v>
      </c>
      <c r="E3607" s="39">
        <f t="shared" si="341"/>
        <v>0</v>
      </c>
      <c r="M3607" s="8" t="str">
        <f>VLOOKUP(MONTH($J3607),Lookup!$A$2:$B$13,2,0)&amp;" "&amp;YEAR($J3607)</f>
        <v>Jan 1900</v>
      </c>
      <c r="N3607" s="34" t="str">
        <f t="shared" si="336"/>
        <v>1/1/9999</v>
      </c>
      <c r="O3607" s="8" t="str">
        <f>IF(ISERROR(VLOOKUP($I3607,Lookup!$H$2:$I$11,2,0)),"",VLOOKUP($I3607,Lookup!$H$2:$I$11,2,0))</f>
        <v/>
      </c>
      <c r="P3607" s="8">
        <f>COUNTIF(J$4:J3607,J3607)</f>
        <v>0</v>
      </c>
      <c r="Q3607" s="8">
        <f>COUNTIF(K$4:K3607,K3607)</f>
        <v>1</v>
      </c>
    </row>
    <row r="3608" spans="1:17" x14ac:dyDescent="0.25">
      <c r="A3608" s="35">
        <f t="shared" si="337"/>
        <v>0</v>
      </c>
      <c r="B3608" s="8">
        <f t="shared" si="338"/>
        <v>0</v>
      </c>
      <c r="C3608" s="8">
        <f t="shared" si="339"/>
        <v>0</v>
      </c>
      <c r="D3608" s="38">
        <f t="shared" si="340"/>
        <v>1</v>
      </c>
      <c r="E3608" s="39">
        <f t="shared" si="341"/>
        <v>0</v>
      </c>
      <c r="M3608" s="8" t="str">
        <f>VLOOKUP(MONTH($J3608),Lookup!$A$2:$B$13,2,0)&amp;" "&amp;YEAR($J3608)</f>
        <v>Jan 1900</v>
      </c>
      <c r="N3608" s="34" t="str">
        <f t="shared" si="336"/>
        <v>1/1/9999</v>
      </c>
      <c r="O3608" s="8" t="str">
        <f>IF(ISERROR(VLOOKUP($I3608,Lookup!$H$2:$I$11,2,0)),"",VLOOKUP($I3608,Lookup!$H$2:$I$11,2,0))</f>
        <v/>
      </c>
      <c r="P3608" s="8">
        <f>COUNTIF(J$4:J3608,J3608)</f>
        <v>0</v>
      </c>
      <c r="Q3608" s="8">
        <f>COUNTIF(K$4:K3608,K3608)</f>
        <v>1</v>
      </c>
    </row>
    <row r="3609" spans="1:17" x14ac:dyDescent="0.25">
      <c r="A3609" s="35">
        <f t="shared" si="337"/>
        <v>0</v>
      </c>
      <c r="B3609" s="8">
        <f t="shared" si="338"/>
        <v>0</v>
      </c>
      <c r="C3609" s="8">
        <f t="shared" si="339"/>
        <v>0</v>
      </c>
      <c r="D3609" s="38">
        <f t="shared" si="340"/>
        <v>1</v>
      </c>
      <c r="E3609" s="39">
        <f t="shared" si="341"/>
        <v>0</v>
      </c>
      <c r="M3609" s="8" t="str">
        <f>VLOOKUP(MONTH($J3609),Lookup!$A$2:$B$13,2,0)&amp;" "&amp;YEAR($J3609)</f>
        <v>Jan 1900</v>
      </c>
      <c r="N3609" s="34" t="str">
        <f t="shared" si="336"/>
        <v>1/1/9999</v>
      </c>
      <c r="O3609" s="8" t="str">
        <f>IF(ISERROR(VLOOKUP($I3609,Lookup!$H$2:$I$11,2,0)),"",VLOOKUP($I3609,Lookup!$H$2:$I$11,2,0))</f>
        <v/>
      </c>
      <c r="P3609" s="8">
        <f>COUNTIF(J$4:J3609,J3609)</f>
        <v>0</v>
      </c>
      <c r="Q3609" s="8">
        <f>COUNTIF(K$4:K3609,K3609)</f>
        <v>1</v>
      </c>
    </row>
    <row r="3610" spans="1:17" x14ac:dyDescent="0.25">
      <c r="A3610" s="35">
        <f t="shared" si="337"/>
        <v>0</v>
      </c>
      <c r="B3610" s="8">
        <f t="shared" si="338"/>
        <v>0</v>
      </c>
      <c r="C3610" s="8">
        <f t="shared" si="339"/>
        <v>0</v>
      </c>
      <c r="D3610" s="38">
        <f t="shared" si="340"/>
        <v>1</v>
      </c>
      <c r="E3610" s="39">
        <f t="shared" si="341"/>
        <v>0</v>
      </c>
      <c r="M3610" s="8" t="str">
        <f>VLOOKUP(MONTH($J3610),Lookup!$A$2:$B$13,2,0)&amp;" "&amp;YEAR($J3610)</f>
        <v>Jan 1900</v>
      </c>
      <c r="N3610" s="34" t="str">
        <f t="shared" si="336"/>
        <v>1/1/9999</v>
      </c>
      <c r="O3610" s="8" t="str">
        <f>IF(ISERROR(VLOOKUP($I3610,Lookup!$H$2:$I$11,2,0)),"",VLOOKUP($I3610,Lookup!$H$2:$I$11,2,0))</f>
        <v/>
      </c>
      <c r="P3610" s="8">
        <f>COUNTIF(J$4:J3610,J3610)</f>
        <v>0</v>
      </c>
      <c r="Q3610" s="8">
        <f>COUNTIF(K$4:K3610,K3610)</f>
        <v>1</v>
      </c>
    </row>
    <row r="3611" spans="1:17" x14ac:dyDescent="0.25">
      <c r="A3611" s="35">
        <f t="shared" si="337"/>
        <v>0</v>
      </c>
      <c r="B3611" s="8">
        <f t="shared" si="338"/>
        <v>0</v>
      </c>
      <c r="C3611" s="8">
        <f t="shared" si="339"/>
        <v>0</v>
      </c>
      <c r="D3611" s="38">
        <f t="shared" si="340"/>
        <v>1</v>
      </c>
      <c r="E3611" s="39">
        <f t="shared" si="341"/>
        <v>0</v>
      </c>
      <c r="M3611" s="8" t="str">
        <f>VLOOKUP(MONTH($J3611),Lookup!$A$2:$B$13,2,0)&amp;" "&amp;YEAR($J3611)</f>
        <v>Jan 1900</v>
      </c>
      <c r="N3611" s="34" t="str">
        <f t="shared" si="336"/>
        <v>1/1/9999</v>
      </c>
      <c r="O3611" s="8" t="str">
        <f>IF(ISERROR(VLOOKUP($I3611,Lookup!$H$2:$I$11,2,0)),"",VLOOKUP($I3611,Lookup!$H$2:$I$11,2,0))</f>
        <v/>
      </c>
      <c r="P3611" s="8">
        <f>COUNTIF(J$4:J3611,J3611)</f>
        <v>0</v>
      </c>
      <c r="Q3611" s="8">
        <f>COUNTIF(K$4:K3611,K3611)</f>
        <v>1</v>
      </c>
    </row>
    <row r="3612" spans="1:17" x14ac:dyDescent="0.25">
      <c r="A3612" s="35">
        <f t="shared" si="337"/>
        <v>0</v>
      </c>
      <c r="B3612" s="8">
        <f t="shared" si="338"/>
        <v>0</v>
      </c>
      <c r="C3612" s="8">
        <f t="shared" si="339"/>
        <v>0</v>
      </c>
      <c r="D3612" s="38">
        <f t="shared" si="340"/>
        <v>1</v>
      </c>
      <c r="E3612" s="39">
        <f t="shared" si="341"/>
        <v>0</v>
      </c>
      <c r="M3612" s="8" t="str">
        <f>VLOOKUP(MONTH($J3612),Lookup!$A$2:$B$13,2,0)&amp;" "&amp;YEAR($J3612)</f>
        <v>Jan 1900</v>
      </c>
      <c r="N3612" s="34" t="str">
        <f t="shared" si="336"/>
        <v>1/1/9999</v>
      </c>
      <c r="O3612" s="8" t="str">
        <f>IF(ISERROR(VLOOKUP($I3612,Lookup!$H$2:$I$11,2,0)),"",VLOOKUP($I3612,Lookup!$H$2:$I$11,2,0))</f>
        <v/>
      </c>
      <c r="P3612" s="8">
        <f>COUNTIF(J$4:J3612,J3612)</f>
        <v>0</v>
      </c>
      <c r="Q3612" s="8">
        <f>COUNTIF(K$4:K3612,K3612)</f>
        <v>1</v>
      </c>
    </row>
    <row r="3613" spans="1:17" x14ac:dyDescent="0.25">
      <c r="A3613" s="35">
        <f t="shared" si="337"/>
        <v>0</v>
      </c>
      <c r="B3613" s="8">
        <f t="shared" si="338"/>
        <v>0</v>
      </c>
      <c r="C3613" s="8">
        <f t="shared" si="339"/>
        <v>0</v>
      </c>
      <c r="D3613" s="38">
        <f t="shared" si="340"/>
        <v>1</v>
      </c>
      <c r="E3613" s="39">
        <f t="shared" si="341"/>
        <v>0</v>
      </c>
      <c r="M3613" s="8" t="str">
        <f>VLOOKUP(MONTH($J3613),Lookup!$A$2:$B$13,2,0)&amp;" "&amp;YEAR($J3613)</f>
        <v>Jan 1900</v>
      </c>
      <c r="N3613" s="34" t="str">
        <f t="shared" si="336"/>
        <v>1/1/9999</v>
      </c>
      <c r="O3613" s="8" t="str">
        <f>IF(ISERROR(VLOOKUP($I3613,Lookup!$H$2:$I$11,2,0)),"",VLOOKUP($I3613,Lookup!$H$2:$I$11,2,0))</f>
        <v/>
      </c>
      <c r="P3613" s="8">
        <f>COUNTIF(J$4:J3613,J3613)</f>
        <v>0</v>
      </c>
      <c r="Q3613" s="8">
        <f>COUNTIF(K$4:K3613,K3613)</f>
        <v>1</v>
      </c>
    </row>
    <row r="3614" spans="1:17" x14ac:dyDescent="0.25">
      <c r="A3614" s="35">
        <f t="shared" si="337"/>
        <v>0</v>
      </c>
      <c r="B3614" s="8">
        <f t="shared" si="338"/>
        <v>0</v>
      </c>
      <c r="C3614" s="8">
        <f t="shared" si="339"/>
        <v>0</v>
      </c>
      <c r="D3614" s="38">
        <f t="shared" si="340"/>
        <v>1</v>
      </c>
      <c r="E3614" s="39">
        <f t="shared" si="341"/>
        <v>0</v>
      </c>
      <c r="M3614" s="8" t="str">
        <f>VLOOKUP(MONTH($J3614),Lookup!$A$2:$B$13,2,0)&amp;" "&amp;YEAR($J3614)</f>
        <v>Jan 1900</v>
      </c>
      <c r="N3614" s="34" t="str">
        <f t="shared" si="336"/>
        <v>1/1/9999</v>
      </c>
      <c r="O3614" s="8" t="str">
        <f>IF(ISERROR(VLOOKUP($I3614,Lookup!$H$2:$I$11,2,0)),"",VLOOKUP($I3614,Lookup!$H$2:$I$11,2,0))</f>
        <v/>
      </c>
      <c r="P3614" s="8">
        <f>COUNTIF(J$4:J3614,J3614)</f>
        <v>0</v>
      </c>
      <c r="Q3614" s="8">
        <f>COUNTIF(K$4:K3614,K3614)</f>
        <v>1</v>
      </c>
    </row>
    <row r="3615" spans="1:17" x14ac:dyDescent="0.25">
      <c r="A3615" s="35">
        <f t="shared" si="337"/>
        <v>0</v>
      </c>
      <c r="B3615" s="8">
        <f t="shared" si="338"/>
        <v>0</v>
      </c>
      <c r="C3615" s="8">
        <f t="shared" si="339"/>
        <v>0</v>
      </c>
      <c r="D3615" s="38">
        <f t="shared" si="340"/>
        <v>1</v>
      </c>
      <c r="E3615" s="39">
        <f t="shared" si="341"/>
        <v>0</v>
      </c>
      <c r="M3615" s="8" t="str">
        <f>VLOOKUP(MONTH($J3615),Lookup!$A$2:$B$13,2,0)&amp;" "&amp;YEAR($J3615)</f>
        <v>Jan 1900</v>
      </c>
      <c r="N3615" s="34" t="str">
        <f t="shared" si="336"/>
        <v>1/1/9999</v>
      </c>
      <c r="O3615" s="8" t="str">
        <f>IF(ISERROR(VLOOKUP($I3615,Lookup!$H$2:$I$11,2,0)),"",VLOOKUP($I3615,Lookup!$H$2:$I$11,2,0))</f>
        <v/>
      </c>
      <c r="P3615" s="8">
        <f>COUNTIF(J$4:J3615,J3615)</f>
        <v>0</v>
      </c>
      <c r="Q3615" s="8">
        <f>COUNTIF(K$4:K3615,K3615)</f>
        <v>1</v>
      </c>
    </row>
    <row r="3616" spans="1:17" x14ac:dyDescent="0.25">
      <c r="A3616" s="35">
        <f t="shared" si="337"/>
        <v>0</v>
      </c>
      <c r="B3616" s="8">
        <f t="shared" si="338"/>
        <v>0</v>
      </c>
      <c r="C3616" s="8">
        <f t="shared" si="339"/>
        <v>0</v>
      </c>
      <c r="D3616" s="38">
        <f t="shared" si="340"/>
        <v>1</v>
      </c>
      <c r="E3616" s="39">
        <f t="shared" si="341"/>
        <v>0</v>
      </c>
      <c r="M3616" s="8" t="str">
        <f>VLOOKUP(MONTH($J3616),Lookup!$A$2:$B$13,2,0)&amp;" "&amp;YEAR($J3616)</f>
        <v>Jan 1900</v>
      </c>
      <c r="N3616" s="34" t="str">
        <f t="shared" si="336"/>
        <v>1/1/9999</v>
      </c>
      <c r="O3616" s="8" t="str">
        <f>IF(ISERROR(VLOOKUP($I3616,Lookup!$H$2:$I$11,2,0)),"",VLOOKUP($I3616,Lookup!$H$2:$I$11,2,0))</f>
        <v/>
      </c>
      <c r="P3616" s="8">
        <f>COUNTIF(J$4:J3616,J3616)</f>
        <v>0</v>
      </c>
      <c r="Q3616" s="8">
        <f>COUNTIF(K$4:K3616,K3616)</f>
        <v>1</v>
      </c>
    </row>
    <row r="3617" spans="1:17" x14ac:dyDescent="0.25">
      <c r="A3617" s="35">
        <f t="shared" si="337"/>
        <v>0</v>
      </c>
      <c r="B3617" s="8">
        <f t="shared" si="338"/>
        <v>0</v>
      </c>
      <c r="C3617" s="8">
        <f t="shared" si="339"/>
        <v>0</v>
      </c>
      <c r="D3617" s="38">
        <f t="shared" si="340"/>
        <v>1</v>
      </c>
      <c r="E3617" s="39">
        <f t="shared" si="341"/>
        <v>0</v>
      </c>
      <c r="M3617" s="8" t="str">
        <f>VLOOKUP(MONTH($J3617),Lookup!$A$2:$B$13,2,0)&amp;" "&amp;YEAR($J3617)</f>
        <v>Jan 1900</v>
      </c>
      <c r="N3617" s="34" t="str">
        <f t="shared" si="336"/>
        <v>1/1/9999</v>
      </c>
      <c r="O3617" s="8" t="str">
        <f>IF(ISERROR(VLOOKUP($I3617,Lookup!$H$2:$I$11,2,0)),"",VLOOKUP($I3617,Lookup!$H$2:$I$11,2,0))</f>
        <v/>
      </c>
      <c r="P3617" s="8">
        <f>COUNTIF(J$4:J3617,J3617)</f>
        <v>0</v>
      </c>
      <c r="Q3617" s="8">
        <f>COUNTIF(K$4:K3617,K3617)</f>
        <v>1</v>
      </c>
    </row>
    <row r="3618" spans="1:17" x14ac:dyDescent="0.25">
      <c r="A3618" s="35">
        <f t="shared" si="337"/>
        <v>0</v>
      </c>
      <c r="B3618" s="8">
        <f t="shared" si="338"/>
        <v>0</v>
      </c>
      <c r="C3618" s="8">
        <f t="shared" si="339"/>
        <v>0</v>
      </c>
      <c r="D3618" s="38">
        <f t="shared" si="340"/>
        <v>1</v>
      </c>
      <c r="E3618" s="39">
        <f t="shared" si="341"/>
        <v>0</v>
      </c>
      <c r="M3618" s="8" t="str">
        <f>VLOOKUP(MONTH($J3618),Lookup!$A$2:$B$13,2,0)&amp;" "&amp;YEAR($J3618)</f>
        <v>Jan 1900</v>
      </c>
      <c r="N3618" s="34" t="str">
        <f t="shared" si="336"/>
        <v>1/1/9999</v>
      </c>
      <c r="O3618" s="8" t="str">
        <f>IF(ISERROR(VLOOKUP($I3618,Lookup!$H$2:$I$11,2,0)),"",VLOOKUP($I3618,Lookup!$H$2:$I$11,2,0))</f>
        <v/>
      </c>
      <c r="P3618" s="8">
        <f>COUNTIF(J$4:J3618,J3618)</f>
        <v>0</v>
      </c>
      <c r="Q3618" s="8">
        <f>COUNTIF(K$4:K3618,K3618)</f>
        <v>1</v>
      </c>
    </row>
    <row r="3619" spans="1:17" x14ac:dyDescent="0.25">
      <c r="A3619" s="35">
        <f t="shared" si="337"/>
        <v>0</v>
      </c>
      <c r="B3619" s="8">
        <f t="shared" si="338"/>
        <v>0</v>
      </c>
      <c r="C3619" s="8">
        <f t="shared" si="339"/>
        <v>0</v>
      </c>
      <c r="D3619" s="38">
        <f t="shared" si="340"/>
        <v>1</v>
      </c>
      <c r="E3619" s="39">
        <f t="shared" si="341"/>
        <v>0</v>
      </c>
      <c r="M3619" s="8" t="str">
        <f>VLOOKUP(MONTH($J3619),Lookup!$A$2:$B$13,2,0)&amp;" "&amp;YEAR($J3619)</f>
        <v>Jan 1900</v>
      </c>
      <c r="N3619" s="34" t="str">
        <f t="shared" si="336"/>
        <v>1/1/9999</v>
      </c>
      <c r="O3619" s="8" t="str">
        <f>IF(ISERROR(VLOOKUP($I3619,Lookup!$H$2:$I$11,2,0)),"",VLOOKUP($I3619,Lookup!$H$2:$I$11,2,0))</f>
        <v/>
      </c>
      <c r="P3619" s="8">
        <f>COUNTIF(J$4:J3619,J3619)</f>
        <v>0</v>
      </c>
      <c r="Q3619" s="8">
        <f>COUNTIF(K$4:K3619,K3619)</f>
        <v>1</v>
      </c>
    </row>
    <row r="3620" spans="1:17" x14ac:dyDescent="0.25">
      <c r="A3620" s="35">
        <f t="shared" si="337"/>
        <v>0</v>
      </c>
      <c r="B3620" s="8">
        <f t="shared" si="338"/>
        <v>0</v>
      </c>
      <c r="C3620" s="8">
        <f t="shared" si="339"/>
        <v>0</v>
      </c>
      <c r="D3620" s="38">
        <f t="shared" si="340"/>
        <v>1</v>
      </c>
      <c r="E3620" s="39">
        <f t="shared" si="341"/>
        <v>0</v>
      </c>
      <c r="M3620" s="8" t="str">
        <f>VLOOKUP(MONTH($J3620),Lookup!$A$2:$B$13,2,0)&amp;" "&amp;YEAR($J3620)</f>
        <v>Jan 1900</v>
      </c>
      <c r="N3620" s="34" t="str">
        <f t="shared" si="336"/>
        <v>1/1/9999</v>
      </c>
      <c r="O3620" s="8" t="str">
        <f>IF(ISERROR(VLOOKUP($I3620,Lookup!$H$2:$I$11,2,0)),"",VLOOKUP($I3620,Lookup!$H$2:$I$11,2,0))</f>
        <v/>
      </c>
      <c r="P3620" s="8">
        <f>COUNTIF(J$4:J3620,J3620)</f>
        <v>0</v>
      </c>
      <c r="Q3620" s="8">
        <f>COUNTIF(K$4:K3620,K3620)</f>
        <v>1</v>
      </c>
    </row>
    <row r="3621" spans="1:17" x14ac:dyDescent="0.25">
      <c r="A3621" s="35">
        <f t="shared" si="337"/>
        <v>0</v>
      </c>
      <c r="B3621" s="8">
        <f t="shared" si="338"/>
        <v>0</v>
      </c>
      <c r="C3621" s="8">
        <f t="shared" si="339"/>
        <v>0</v>
      </c>
      <c r="D3621" s="38">
        <f t="shared" si="340"/>
        <v>1</v>
      </c>
      <c r="E3621" s="39">
        <f t="shared" si="341"/>
        <v>0</v>
      </c>
      <c r="M3621" s="8" t="str">
        <f>VLOOKUP(MONTH($J3621),Lookup!$A$2:$B$13,2,0)&amp;" "&amp;YEAR($J3621)</f>
        <v>Jan 1900</v>
      </c>
      <c r="N3621" s="34" t="str">
        <f t="shared" si="336"/>
        <v>1/1/9999</v>
      </c>
      <c r="O3621" s="8" t="str">
        <f>IF(ISERROR(VLOOKUP($I3621,Lookup!$H$2:$I$11,2,0)),"",VLOOKUP($I3621,Lookup!$H$2:$I$11,2,0))</f>
        <v/>
      </c>
      <c r="P3621" s="8">
        <f>COUNTIF(J$4:J3621,J3621)</f>
        <v>0</v>
      </c>
      <c r="Q3621" s="8">
        <f>COUNTIF(K$4:K3621,K3621)</f>
        <v>1</v>
      </c>
    </row>
    <row r="3622" spans="1:17" x14ac:dyDescent="0.25">
      <c r="A3622" s="35">
        <f t="shared" si="337"/>
        <v>0</v>
      </c>
      <c r="B3622" s="8">
        <f t="shared" si="338"/>
        <v>0</v>
      </c>
      <c r="C3622" s="8">
        <f t="shared" si="339"/>
        <v>0</v>
      </c>
      <c r="D3622" s="38">
        <f t="shared" si="340"/>
        <v>1</v>
      </c>
      <c r="E3622" s="39">
        <f t="shared" si="341"/>
        <v>0</v>
      </c>
      <c r="M3622" s="8" t="str">
        <f>VLOOKUP(MONTH($J3622),Lookup!$A$2:$B$13,2,0)&amp;" "&amp;YEAR($J3622)</f>
        <v>Jan 1900</v>
      </c>
      <c r="N3622" s="34" t="str">
        <f t="shared" si="336"/>
        <v>1/1/9999</v>
      </c>
      <c r="O3622" s="8" t="str">
        <f>IF(ISERROR(VLOOKUP($I3622,Lookup!$H$2:$I$11,2,0)),"",VLOOKUP($I3622,Lookup!$H$2:$I$11,2,0))</f>
        <v/>
      </c>
      <c r="P3622" s="8">
        <f>COUNTIF(J$4:J3622,J3622)</f>
        <v>0</v>
      </c>
      <c r="Q3622" s="8">
        <f>COUNTIF(K$4:K3622,K3622)</f>
        <v>1</v>
      </c>
    </row>
    <row r="3623" spans="1:17" x14ac:dyDescent="0.25">
      <c r="A3623" s="35">
        <f t="shared" si="337"/>
        <v>0</v>
      </c>
      <c r="B3623" s="8">
        <f t="shared" si="338"/>
        <v>0</v>
      </c>
      <c r="C3623" s="8">
        <f t="shared" si="339"/>
        <v>0</v>
      </c>
      <c r="D3623" s="38">
        <f t="shared" si="340"/>
        <v>1</v>
      </c>
      <c r="E3623" s="39">
        <f t="shared" si="341"/>
        <v>0</v>
      </c>
      <c r="M3623" s="8" t="str">
        <f>VLOOKUP(MONTH($J3623),Lookup!$A$2:$B$13,2,0)&amp;" "&amp;YEAR($J3623)</f>
        <v>Jan 1900</v>
      </c>
      <c r="N3623" s="34" t="str">
        <f t="shared" si="336"/>
        <v>1/1/9999</v>
      </c>
      <c r="O3623" s="8" t="str">
        <f>IF(ISERROR(VLOOKUP($I3623,Lookup!$H$2:$I$11,2,0)),"",VLOOKUP($I3623,Lookup!$H$2:$I$11,2,0))</f>
        <v/>
      </c>
      <c r="P3623" s="8">
        <f>COUNTIF(J$4:J3623,J3623)</f>
        <v>0</v>
      </c>
      <c r="Q3623" s="8">
        <f>COUNTIF(K$4:K3623,K3623)</f>
        <v>1</v>
      </c>
    </row>
    <row r="3624" spans="1:17" x14ac:dyDescent="0.25">
      <c r="A3624" s="35">
        <f t="shared" si="337"/>
        <v>0</v>
      </c>
      <c r="B3624" s="8">
        <f t="shared" si="338"/>
        <v>0</v>
      </c>
      <c r="C3624" s="8">
        <f t="shared" si="339"/>
        <v>0</v>
      </c>
      <c r="D3624" s="38">
        <f t="shared" si="340"/>
        <v>1</v>
      </c>
      <c r="E3624" s="39">
        <f t="shared" si="341"/>
        <v>0</v>
      </c>
      <c r="M3624" s="8" t="str">
        <f>VLOOKUP(MONTH($J3624),Lookup!$A$2:$B$13,2,0)&amp;" "&amp;YEAR($J3624)</f>
        <v>Jan 1900</v>
      </c>
      <c r="N3624" s="34" t="str">
        <f t="shared" si="336"/>
        <v>1/1/9999</v>
      </c>
      <c r="O3624" s="8" t="str">
        <f>IF(ISERROR(VLOOKUP($I3624,Lookup!$H$2:$I$11,2,0)),"",VLOOKUP($I3624,Lookup!$H$2:$I$11,2,0))</f>
        <v/>
      </c>
      <c r="P3624" s="8">
        <f>COUNTIF(J$4:J3624,J3624)</f>
        <v>0</v>
      </c>
      <c r="Q3624" s="8">
        <f>COUNTIF(K$4:K3624,K3624)</f>
        <v>1</v>
      </c>
    </row>
    <row r="3625" spans="1:17" x14ac:dyDescent="0.25">
      <c r="A3625" s="35">
        <f t="shared" si="337"/>
        <v>0</v>
      </c>
      <c r="B3625" s="8">
        <f t="shared" si="338"/>
        <v>0</v>
      </c>
      <c r="C3625" s="8">
        <f t="shared" si="339"/>
        <v>0</v>
      </c>
      <c r="D3625" s="38">
        <f t="shared" si="340"/>
        <v>1</v>
      </c>
      <c r="E3625" s="39">
        <f t="shared" si="341"/>
        <v>0</v>
      </c>
      <c r="M3625" s="8" t="str">
        <f>VLOOKUP(MONTH($J3625),Lookup!$A$2:$B$13,2,0)&amp;" "&amp;YEAR($J3625)</f>
        <v>Jan 1900</v>
      </c>
      <c r="N3625" s="34" t="str">
        <f t="shared" si="336"/>
        <v>1/1/9999</v>
      </c>
      <c r="O3625" s="8" t="str">
        <f>IF(ISERROR(VLOOKUP($I3625,Lookup!$H$2:$I$11,2,0)),"",VLOOKUP($I3625,Lookup!$H$2:$I$11,2,0))</f>
        <v/>
      </c>
      <c r="P3625" s="8">
        <f>COUNTIF(J$4:J3625,J3625)</f>
        <v>0</v>
      </c>
      <c r="Q3625" s="8">
        <f>COUNTIF(K$4:K3625,K3625)</f>
        <v>1</v>
      </c>
    </row>
    <row r="3626" spans="1:17" x14ac:dyDescent="0.25">
      <c r="A3626" s="35">
        <f t="shared" si="337"/>
        <v>0</v>
      </c>
      <c r="B3626" s="8">
        <f t="shared" si="338"/>
        <v>0</v>
      </c>
      <c r="C3626" s="8">
        <f t="shared" si="339"/>
        <v>0</v>
      </c>
      <c r="D3626" s="38">
        <f t="shared" si="340"/>
        <v>1</v>
      </c>
      <c r="E3626" s="39">
        <f t="shared" si="341"/>
        <v>0</v>
      </c>
      <c r="M3626" s="8" t="str">
        <f>VLOOKUP(MONTH($J3626),Lookup!$A$2:$B$13,2,0)&amp;" "&amp;YEAR($J3626)</f>
        <v>Jan 1900</v>
      </c>
      <c r="N3626" s="34" t="str">
        <f t="shared" si="336"/>
        <v>1/1/9999</v>
      </c>
      <c r="O3626" s="8" t="str">
        <f>IF(ISERROR(VLOOKUP($I3626,Lookup!$H$2:$I$11,2,0)),"",VLOOKUP($I3626,Lookup!$H$2:$I$11,2,0))</f>
        <v/>
      </c>
      <c r="P3626" s="8">
        <f>COUNTIF(J$4:J3626,J3626)</f>
        <v>0</v>
      </c>
      <c r="Q3626" s="8">
        <f>COUNTIF(K$4:K3626,K3626)</f>
        <v>1</v>
      </c>
    </row>
    <row r="3627" spans="1:17" x14ac:dyDescent="0.25">
      <c r="A3627" s="35">
        <f t="shared" si="337"/>
        <v>0</v>
      </c>
      <c r="B3627" s="8">
        <f t="shared" si="338"/>
        <v>0</v>
      </c>
      <c r="C3627" s="8">
        <f t="shared" si="339"/>
        <v>0</v>
      </c>
      <c r="D3627" s="38">
        <f t="shared" si="340"/>
        <v>1</v>
      </c>
      <c r="E3627" s="39">
        <f t="shared" si="341"/>
        <v>0</v>
      </c>
      <c r="M3627" s="8" t="str">
        <f>VLOOKUP(MONTH($J3627),Lookup!$A$2:$B$13,2,0)&amp;" "&amp;YEAR($J3627)</f>
        <v>Jan 1900</v>
      </c>
      <c r="N3627" s="34" t="str">
        <f t="shared" si="336"/>
        <v>1/1/9999</v>
      </c>
      <c r="O3627" s="8" t="str">
        <f>IF(ISERROR(VLOOKUP($I3627,Lookup!$H$2:$I$11,2,0)),"",VLOOKUP($I3627,Lookup!$H$2:$I$11,2,0))</f>
        <v/>
      </c>
      <c r="P3627" s="8">
        <f>COUNTIF(J$4:J3627,J3627)</f>
        <v>0</v>
      </c>
      <c r="Q3627" s="8">
        <f>COUNTIF(K$4:K3627,K3627)</f>
        <v>1</v>
      </c>
    </row>
    <row r="3628" spans="1:17" x14ac:dyDescent="0.25">
      <c r="A3628" s="35">
        <f t="shared" si="337"/>
        <v>0</v>
      </c>
      <c r="B3628" s="8">
        <f t="shared" si="338"/>
        <v>0</v>
      </c>
      <c r="C3628" s="8">
        <f t="shared" si="339"/>
        <v>0</v>
      </c>
      <c r="D3628" s="38">
        <f t="shared" si="340"/>
        <v>1</v>
      </c>
      <c r="E3628" s="39">
        <f t="shared" si="341"/>
        <v>0</v>
      </c>
      <c r="M3628" s="8" t="str">
        <f>VLOOKUP(MONTH($J3628),Lookup!$A$2:$B$13,2,0)&amp;" "&amp;YEAR($J3628)</f>
        <v>Jan 1900</v>
      </c>
      <c r="N3628" s="34" t="str">
        <f t="shared" si="336"/>
        <v>1/1/9999</v>
      </c>
      <c r="O3628" s="8" t="str">
        <f>IF(ISERROR(VLOOKUP($I3628,Lookup!$H$2:$I$11,2,0)),"",VLOOKUP($I3628,Lookup!$H$2:$I$11,2,0))</f>
        <v/>
      </c>
      <c r="P3628" s="8">
        <f>COUNTIF(J$4:J3628,J3628)</f>
        <v>0</v>
      </c>
      <c r="Q3628" s="8">
        <f>COUNTIF(K$4:K3628,K3628)</f>
        <v>1</v>
      </c>
    </row>
    <row r="3629" spans="1:17" x14ac:dyDescent="0.25">
      <c r="A3629" s="35">
        <f t="shared" si="337"/>
        <v>0</v>
      </c>
      <c r="B3629" s="8">
        <f t="shared" si="338"/>
        <v>0</v>
      </c>
      <c r="C3629" s="8">
        <f t="shared" si="339"/>
        <v>0</v>
      </c>
      <c r="D3629" s="38">
        <f t="shared" si="340"/>
        <v>1</v>
      </c>
      <c r="E3629" s="39">
        <f t="shared" si="341"/>
        <v>0</v>
      </c>
      <c r="M3629" s="8" t="str">
        <f>VLOOKUP(MONTH($J3629),Lookup!$A$2:$B$13,2,0)&amp;" "&amp;YEAR($J3629)</f>
        <v>Jan 1900</v>
      </c>
      <c r="N3629" s="34" t="str">
        <f t="shared" si="336"/>
        <v>1/1/9999</v>
      </c>
      <c r="O3629" s="8" t="str">
        <f>IF(ISERROR(VLOOKUP($I3629,Lookup!$H$2:$I$11,2,0)),"",VLOOKUP($I3629,Lookup!$H$2:$I$11,2,0))</f>
        <v/>
      </c>
      <c r="P3629" s="8">
        <f>COUNTIF(J$4:J3629,J3629)</f>
        <v>0</v>
      </c>
      <c r="Q3629" s="8">
        <f>COUNTIF(K$4:K3629,K3629)</f>
        <v>1</v>
      </c>
    </row>
    <row r="3630" spans="1:17" x14ac:dyDescent="0.25">
      <c r="A3630" s="35">
        <f t="shared" si="337"/>
        <v>0</v>
      </c>
      <c r="B3630" s="8">
        <f t="shared" si="338"/>
        <v>0</v>
      </c>
      <c r="C3630" s="8">
        <f t="shared" si="339"/>
        <v>0</v>
      </c>
      <c r="D3630" s="38">
        <f t="shared" si="340"/>
        <v>1</v>
      </c>
      <c r="E3630" s="39">
        <f t="shared" si="341"/>
        <v>0</v>
      </c>
      <c r="M3630" s="8" t="str">
        <f>VLOOKUP(MONTH($J3630),Lookup!$A$2:$B$13,2,0)&amp;" "&amp;YEAR($J3630)</f>
        <v>Jan 1900</v>
      </c>
      <c r="N3630" s="34" t="str">
        <f t="shared" si="336"/>
        <v>1/1/9999</v>
      </c>
      <c r="O3630" s="8" t="str">
        <f>IF(ISERROR(VLOOKUP($I3630,Lookup!$H$2:$I$11,2,0)),"",VLOOKUP($I3630,Lookup!$H$2:$I$11,2,0))</f>
        <v/>
      </c>
      <c r="P3630" s="8">
        <f>COUNTIF(J$4:J3630,J3630)</f>
        <v>0</v>
      </c>
      <c r="Q3630" s="8">
        <f>COUNTIF(K$4:K3630,K3630)</f>
        <v>1</v>
      </c>
    </row>
    <row r="3631" spans="1:17" x14ac:dyDescent="0.25">
      <c r="A3631" s="35">
        <f t="shared" si="337"/>
        <v>0</v>
      </c>
      <c r="B3631" s="8">
        <f t="shared" si="338"/>
        <v>0</v>
      </c>
      <c r="C3631" s="8">
        <f t="shared" si="339"/>
        <v>0</v>
      </c>
      <c r="D3631" s="38">
        <f t="shared" si="340"/>
        <v>1</v>
      </c>
      <c r="E3631" s="39">
        <f t="shared" si="341"/>
        <v>0</v>
      </c>
      <c r="M3631" s="8" t="str">
        <f>VLOOKUP(MONTH($J3631),Lookup!$A$2:$B$13,2,0)&amp;" "&amp;YEAR($J3631)</f>
        <v>Jan 1900</v>
      </c>
      <c r="N3631" s="34" t="str">
        <f t="shared" si="336"/>
        <v>1/1/9999</v>
      </c>
      <c r="O3631" s="8" t="str">
        <f>IF(ISERROR(VLOOKUP($I3631,Lookup!$H$2:$I$11,2,0)),"",VLOOKUP($I3631,Lookup!$H$2:$I$11,2,0))</f>
        <v/>
      </c>
      <c r="P3631" s="8">
        <f>COUNTIF(J$4:J3631,J3631)</f>
        <v>0</v>
      </c>
      <c r="Q3631" s="8">
        <f>COUNTIF(K$4:K3631,K3631)</f>
        <v>1</v>
      </c>
    </row>
    <row r="3632" spans="1:17" x14ac:dyDescent="0.25">
      <c r="A3632" s="35">
        <f t="shared" si="337"/>
        <v>0</v>
      </c>
      <c r="B3632" s="8">
        <f t="shared" si="338"/>
        <v>0</v>
      </c>
      <c r="C3632" s="8">
        <f t="shared" si="339"/>
        <v>0</v>
      </c>
      <c r="D3632" s="38">
        <f t="shared" si="340"/>
        <v>1</v>
      </c>
      <c r="E3632" s="39">
        <f t="shared" si="341"/>
        <v>0</v>
      </c>
      <c r="M3632" s="8" t="str">
        <f>VLOOKUP(MONTH($J3632),Lookup!$A$2:$B$13,2,0)&amp;" "&amp;YEAR($J3632)</f>
        <v>Jan 1900</v>
      </c>
      <c r="N3632" s="34" t="str">
        <f t="shared" si="336"/>
        <v>1/1/9999</v>
      </c>
      <c r="O3632" s="8" t="str">
        <f>IF(ISERROR(VLOOKUP($I3632,Lookup!$H$2:$I$11,2,0)),"",VLOOKUP($I3632,Lookup!$H$2:$I$11,2,0))</f>
        <v/>
      </c>
      <c r="P3632" s="8">
        <f>COUNTIF(J$4:J3632,J3632)</f>
        <v>0</v>
      </c>
      <c r="Q3632" s="8">
        <f>COUNTIF(K$4:K3632,K3632)</f>
        <v>1</v>
      </c>
    </row>
    <row r="3633" spans="1:17" x14ac:dyDescent="0.25">
      <c r="A3633" s="35">
        <f t="shared" si="337"/>
        <v>0</v>
      </c>
      <c r="B3633" s="8">
        <f t="shared" si="338"/>
        <v>0</v>
      </c>
      <c r="C3633" s="8">
        <f t="shared" si="339"/>
        <v>0</v>
      </c>
      <c r="D3633" s="38">
        <f t="shared" si="340"/>
        <v>1</v>
      </c>
      <c r="E3633" s="39">
        <f t="shared" si="341"/>
        <v>0</v>
      </c>
      <c r="M3633" s="8" t="str">
        <f>VLOOKUP(MONTH($J3633),Lookup!$A$2:$B$13,2,0)&amp;" "&amp;YEAR($J3633)</f>
        <v>Jan 1900</v>
      </c>
      <c r="N3633" s="34" t="str">
        <f t="shared" si="336"/>
        <v>1/1/9999</v>
      </c>
      <c r="O3633" s="8" t="str">
        <f>IF(ISERROR(VLOOKUP($I3633,Lookup!$H$2:$I$11,2,0)),"",VLOOKUP($I3633,Lookup!$H$2:$I$11,2,0))</f>
        <v/>
      </c>
      <c r="P3633" s="8">
        <f>COUNTIF(J$4:J3633,J3633)</f>
        <v>0</v>
      </c>
      <c r="Q3633" s="8">
        <f>COUNTIF(K$4:K3633,K3633)</f>
        <v>1</v>
      </c>
    </row>
    <row r="3634" spans="1:17" x14ac:dyDescent="0.25">
      <c r="A3634" s="35">
        <f t="shared" si="337"/>
        <v>0</v>
      </c>
      <c r="B3634" s="8">
        <f t="shared" si="338"/>
        <v>0</v>
      </c>
      <c r="C3634" s="8">
        <f t="shared" si="339"/>
        <v>0</v>
      </c>
      <c r="D3634" s="38">
        <f t="shared" si="340"/>
        <v>1</v>
      </c>
      <c r="E3634" s="39">
        <f t="shared" si="341"/>
        <v>0</v>
      </c>
      <c r="M3634" s="8" t="str">
        <f>VLOOKUP(MONTH($J3634),Lookup!$A$2:$B$13,2,0)&amp;" "&amp;YEAR($J3634)</f>
        <v>Jan 1900</v>
      </c>
      <c r="N3634" s="34" t="str">
        <f t="shared" si="336"/>
        <v>1/1/9999</v>
      </c>
      <c r="O3634" s="8" t="str">
        <f>IF(ISERROR(VLOOKUP($I3634,Lookup!$H$2:$I$11,2,0)),"",VLOOKUP($I3634,Lookup!$H$2:$I$11,2,0))</f>
        <v/>
      </c>
      <c r="P3634" s="8">
        <f>COUNTIF(J$4:J3634,J3634)</f>
        <v>0</v>
      </c>
      <c r="Q3634" s="8">
        <f>COUNTIF(K$4:K3634,K3634)</f>
        <v>1</v>
      </c>
    </row>
    <row r="3635" spans="1:17" x14ac:dyDescent="0.25">
      <c r="A3635" s="35">
        <f t="shared" si="337"/>
        <v>0</v>
      </c>
      <c r="B3635" s="8">
        <f t="shared" si="338"/>
        <v>0</v>
      </c>
      <c r="C3635" s="8">
        <f t="shared" si="339"/>
        <v>0</v>
      </c>
      <c r="D3635" s="38">
        <f t="shared" si="340"/>
        <v>1</v>
      </c>
      <c r="E3635" s="39">
        <f t="shared" si="341"/>
        <v>0</v>
      </c>
      <c r="M3635" s="8" t="str">
        <f>VLOOKUP(MONTH($J3635),Lookup!$A$2:$B$13,2,0)&amp;" "&amp;YEAR($J3635)</f>
        <v>Jan 1900</v>
      </c>
      <c r="N3635" s="34" t="str">
        <f t="shared" si="336"/>
        <v>1/1/9999</v>
      </c>
      <c r="O3635" s="8" t="str">
        <f>IF(ISERROR(VLOOKUP($I3635,Lookup!$H$2:$I$11,2,0)),"",VLOOKUP($I3635,Lookup!$H$2:$I$11,2,0))</f>
        <v/>
      </c>
      <c r="P3635" s="8">
        <f>COUNTIF(J$4:J3635,J3635)</f>
        <v>0</v>
      </c>
      <c r="Q3635" s="8">
        <f>COUNTIF(K$4:K3635,K3635)</f>
        <v>1</v>
      </c>
    </row>
    <row r="3636" spans="1:17" x14ac:dyDescent="0.25">
      <c r="A3636" s="35">
        <f t="shared" si="337"/>
        <v>0</v>
      </c>
      <c r="B3636" s="8">
        <f t="shared" si="338"/>
        <v>0</v>
      </c>
      <c r="C3636" s="8">
        <f t="shared" si="339"/>
        <v>0</v>
      </c>
      <c r="D3636" s="38">
        <f t="shared" si="340"/>
        <v>1</v>
      </c>
      <c r="E3636" s="39">
        <f t="shared" si="341"/>
        <v>0</v>
      </c>
      <c r="M3636" s="8" t="str">
        <f>VLOOKUP(MONTH($J3636),Lookup!$A$2:$B$13,2,0)&amp;" "&amp;YEAR($J3636)</f>
        <v>Jan 1900</v>
      </c>
      <c r="N3636" s="34" t="str">
        <f t="shared" si="336"/>
        <v>1/1/9999</v>
      </c>
      <c r="O3636" s="8" t="str">
        <f>IF(ISERROR(VLOOKUP($I3636,Lookup!$H$2:$I$11,2,0)),"",VLOOKUP($I3636,Lookup!$H$2:$I$11,2,0))</f>
        <v/>
      </c>
      <c r="P3636" s="8">
        <f>COUNTIF(J$4:J3636,J3636)</f>
        <v>0</v>
      </c>
      <c r="Q3636" s="8">
        <f>COUNTIF(K$4:K3636,K3636)</f>
        <v>1</v>
      </c>
    </row>
    <row r="3637" spans="1:17" x14ac:dyDescent="0.25">
      <c r="A3637" s="35">
        <f t="shared" si="337"/>
        <v>0</v>
      </c>
      <c r="B3637" s="8">
        <f t="shared" si="338"/>
        <v>0</v>
      </c>
      <c r="C3637" s="8">
        <f t="shared" si="339"/>
        <v>0</v>
      </c>
      <c r="D3637" s="38">
        <f t="shared" si="340"/>
        <v>1</v>
      </c>
      <c r="E3637" s="39">
        <f t="shared" si="341"/>
        <v>0</v>
      </c>
      <c r="M3637" s="8" t="str">
        <f>VLOOKUP(MONTH($J3637),Lookup!$A$2:$B$13,2,0)&amp;" "&amp;YEAR($J3637)</f>
        <v>Jan 1900</v>
      </c>
      <c r="N3637" s="34" t="str">
        <f t="shared" si="336"/>
        <v>1/1/9999</v>
      </c>
      <c r="O3637" s="8" t="str">
        <f>IF(ISERROR(VLOOKUP($I3637,Lookup!$H$2:$I$11,2,0)),"",VLOOKUP($I3637,Lookup!$H$2:$I$11,2,0))</f>
        <v/>
      </c>
      <c r="P3637" s="8">
        <f>COUNTIF(J$4:J3637,J3637)</f>
        <v>0</v>
      </c>
      <c r="Q3637" s="8">
        <f>COUNTIF(K$4:K3637,K3637)</f>
        <v>1</v>
      </c>
    </row>
    <row r="3638" spans="1:17" x14ac:dyDescent="0.25">
      <c r="A3638" s="35">
        <f t="shared" si="337"/>
        <v>0</v>
      </c>
      <c r="B3638" s="8">
        <f t="shared" si="338"/>
        <v>0</v>
      </c>
      <c r="C3638" s="8">
        <f t="shared" si="339"/>
        <v>0</v>
      </c>
      <c r="D3638" s="38">
        <f t="shared" si="340"/>
        <v>1</v>
      </c>
      <c r="E3638" s="39">
        <f t="shared" si="341"/>
        <v>0</v>
      </c>
      <c r="M3638" s="8" t="str">
        <f>VLOOKUP(MONTH($J3638),Lookup!$A$2:$B$13,2,0)&amp;" "&amp;YEAR($J3638)</f>
        <v>Jan 1900</v>
      </c>
      <c r="N3638" s="34" t="str">
        <f t="shared" si="336"/>
        <v>1/1/9999</v>
      </c>
      <c r="O3638" s="8" t="str">
        <f>IF(ISERROR(VLOOKUP($I3638,Lookup!$H$2:$I$11,2,0)),"",VLOOKUP($I3638,Lookup!$H$2:$I$11,2,0))</f>
        <v/>
      </c>
      <c r="P3638" s="8">
        <f>COUNTIF(J$4:J3638,J3638)</f>
        <v>0</v>
      </c>
      <c r="Q3638" s="8">
        <f>COUNTIF(K$4:K3638,K3638)</f>
        <v>1</v>
      </c>
    </row>
    <row r="3639" spans="1:17" x14ac:dyDescent="0.25">
      <c r="A3639" s="35">
        <f t="shared" si="337"/>
        <v>0</v>
      </c>
      <c r="B3639" s="8">
        <f t="shared" si="338"/>
        <v>0</v>
      </c>
      <c r="C3639" s="8">
        <f t="shared" si="339"/>
        <v>0</v>
      </c>
      <c r="D3639" s="38">
        <f t="shared" si="340"/>
        <v>1</v>
      </c>
      <c r="E3639" s="39">
        <f t="shared" si="341"/>
        <v>0</v>
      </c>
      <c r="M3639" s="8" t="str">
        <f>VLOOKUP(MONTH($J3639),Lookup!$A$2:$B$13,2,0)&amp;" "&amp;YEAR($J3639)</f>
        <v>Jan 1900</v>
      </c>
      <c r="N3639" s="34" t="str">
        <f t="shared" si="336"/>
        <v>1/1/9999</v>
      </c>
      <c r="O3639" s="8" t="str">
        <f>IF(ISERROR(VLOOKUP($I3639,Lookup!$H$2:$I$11,2,0)),"",VLOOKUP($I3639,Lookup!$H$2:$I$11,2,0))</f>
        <v/>
      </c>
      <c r="P3639" s="8">
        <f>COUNTIF(J$4:J3639,J3639)</f>
        <v>0</v>
      </c>
      <c r="Q3639" s="8">
        <f>COUNTIF(K$4:K3639,K3639)</f>
        <v>1</v>
      </c>
    </row>
    <row r="3640" spans="1:17" x14ac:dyDescent="0.25">
      <c r="A3640" s="35">
        <f t="shared" si="337"/>
        <v>0</v>
      </c>
      <c r="B3640" s="8">
        <f t="shared" si="338"/>
        <v>0</v>
      </c>
      <c r="C3640" s="8">
        <f t="shared" si="339"/>
        <v>0</v>
      </c>
      <c r="D3640" s="38">
        <f t="shared" si="340"/>
        <v>1</v>
      </c>
      <c r="E3640" s="39">
        <f t="shared" si="341"/>
        <v>0</v>
      </c>
      <c r="M3640" s="8" t="str">
        <f>VLOOKUP(MONTH($J3640),Lookup!$A$2:$B$13,2,0)&amp;" "&amp;YEAR($J3640)</f>
        <v>Jan 1900</v>
      </c>
      <c r="N3640" s="34" t="str">
        <f t="shared" si="336"/>
        <v>1/1/9999</v>
      </c>
      <c r="O3640" s="8" t="str">
        <f>IF(ISERROR(VLOOKUP($I3640,Lookup!$H$2:$I$11,2,0)),"",VLOOKUP($I3640,Lookup!$H$2:$I$11,2,0))</f>
        <v/>
      </c>
      <c r="P3640" s="8">
        <f>COUNTIF(J$4:J3640,J3640)</f>
        <v>0</v>
      </c>
      <c r="Q3640" s="8">
        <f>COUNTIF(K$4:K3640,K3640)</f>
        <v>1</v>
      </c>
    </row>
    <row r="3641" spans="1:17" x14ac:dyDescent="0.25">
      <c r="A3641" s="35">
        <f t="shared" si="337"/>
        <v>0</v>
      </c>
      <c r="B3641" s="8">
        <f t="shared" si="338"/>
        <v>0</v>
      </c>
      <c r="C3641" s="8">
        <f t="shared" si="339"/>
        <v>0</v>
      </c>
      <c r="D3641" s="38">
        <f t="shared" si="340"/>
        <v>1</v>
      </c>
      <c r="E3641" s="39">
        <f t="shared" si="341"/>
        <v>0</v>
      </c>
      <c r="M3641" s="8" t="str">
        <f>VLOOKUP(MONTH($J3641),Lookup!$A$2:$B$13,2,0)&amp;" "&amp;YEAR($J3641)</f>
        <v>Jan 1900</v>
      </c>
      <c r="N3641" s="34" t="str">
        <f t="shared" si="336"/>
        <v>1/1/9999</v>
      </c>
      <c r="O3641" s="8" t="str">
        <f>IF(ISERROR(VLOOKUP($I3641,Lookup!$H$2:$I$11,2,0)),"",VLOOKUP($I3641,Lookup!$H$2:$I$11,2,0))</f>
        <v/>
      </c>
      <c r="P3641" s="8">
        <f>COUNTIF(J$4:J3641,J3641)</f>
        <v>0</v>
      </c>
      <c r="Q3641" s="8">
        <f>COUNTIF(K$4:K3641,K3641)</f>
        <v>1</v>
      </c>
    </row>
    <row r="3642" spans="1:17" x14ac:dyDescent="0.25">
      <c r="A3642" s="35">
        <f t="shared" si="337"/>
        <v>0</v>
      </c>
      <c r="B3642" s="8">
        <f t="shared" si="338"/>
        <v>0</v>
      </c>
      <c r="C3642" s="8">
        <f t="shared" si="339"/>
        <v>0</v>
      </c>
      <c r="D3642" s="38">
        <f t="shared" si="340"/>
        <v>1</v>
      </c>
      <c r="E3642" s="39">
        <f t="shared" si="341"/>
        <v>0</v>
      </c>
      <c r="M3642" s="8" t="str">
        <f>VLOOKUP(MONTH($J3642),Lookup!$A$2:$B$13,2,0)&amp;" "&amp;YEAR($J3642)</f>
        <v>Jan 1900</v>
      </c>
      <c r="N3642" s="34" t="str">
        <f t="shared" si="336"/>
        <v>1/1/9999</v>
      </c>
      <c r="O3642" s="8" t="str">
        <f>IF(ISERROR(VLOOKUP($I3642,Lookup!$H$2:$I$11,2,0)),"",VLOOKUP($I3642,Lookup!$H$2:$I$11,2,0))</f>
        <v/>
      </c>
      <c r="P3642" s="8">
        <f>COUNTIF(J$4:J3642,J3642)</f>
        <v>0</v>
      </c>
      <c r="Q3642" s="8">
        <f>COUNTIF(K$4:K3642,K3642)</f>
        <v>1</v>
      </c>
    </row>
    <row r="3643" spans="1:17" x14ac:dyDescent="0.25">
      <c r="A3643" s="35">
        <f t="shared" si="337"/>
        <v>0</v>
      </c>
      <c r="B3643" s="8">
        <f t="shared" si="338"/>
        <v>0</v>
      </c>
      <c r="C3643" s="8">
        <f t="shared" si="339"/>
        <v>0</v>
      </c>
      <c r="D3643" s="38">
        <f t="shared" si="340"/>
        <v>1</v>
      </c>
      <c r="E3643" s="39">
        <f t="shared" si="341"/>
        <v>0</v>
      </c>
      <c r="M3643" s="8" t="str">
        <f>VLOOKUP(MONTH($J3643),Lookup!$A$2:$B$13,2,0)&amp;" "&amp;YEAR($J3643)</f>
        <v>Jan 1900</v>
      </c>
      <c r="N3643" s="34" t="str">
        <f t="shared" si="336"/>
        <v>1/1/9999</v>
      </c>
      <c r="O3643" s="8" t="str">
        <f>IF(ISERROR(VLOOKUP($I3643,Lookup!$H$2:$I$11,2,0)),"",VLOOKUP($I3643,Lookup!$H$2:$I$11,2,0))</f>
        <v/>
      </c>
      <c r="P3643" s="8">
        <f>COUNTIF(J$4:J3643,J3643)</f>
        <v>0</v>
      </c>
      <c r="Q3643" s="8">
        <f>COUNTIF(K$4:K3643,K3643)</f>
        <v>1</v>
      </c>
    </row>
    <row r="3644" spans="1:17" x14ac:dyDescent="0.25">
      <c r="A3644" s="35">
        <f t="shared" si="337"/>
        <v>0</v>
      </c>
      <c r="B3644" s="8">
        <f t="shared" si="338"/>
        <v>0</v>
      </c>
      <c r="C3644" s="8">
        <f t="shared" si="339"/>
        <v>0</v>
      </c>
      <c r="D3644" s="38">
        <f t="shared" si="340"/>
        <v>1</v>
      </c>
      <c r="E3644" s="39">
        <f t="shared" si="341"/>
        <v>0</v>
      </c>
      <c r="M3644" s="8" t="str">
        <f>VLOOKUP(MONTH($J3644),Lookup!$A$2:$B$13,2,0)&amp;" "&amp;YEAR($J3644)</f>
        <v>Jan 1900</v>
      </c>
      <c r="N3644" s="34" t="str">
        <f t="shared" si="336"/>
        <v>1/1/9999</v>
      </c>
      <c r="O3644" s="8" t="str">
        <f>IF(ISERROR(VLOOKUP($I3644,Lookup!$H$2:$I$11,2,0)),"",VLOOKUP($I3644,Lookup!$H$2:$I$11,2,0))</f>
        <v/>
      </c>
      <c r="P3644" s="8">
        <f>COUNTIF(J$4:J3644,J3644)</f>
        <v>0</v>
      </c>
      <c r="Q3644" s="8">
        <f>COUNTIF(K$4:K3644,K3644)</f>
        <v>1</v>
      </c>
    </row>
    <row r="3645" spans="1:17" x14ac:dyDescent="0.25">
      <c r="A3645" s="35">
        <f t="shared" si="337"/>
        <v>0</v>
      </c>
      <c r="B3645" s="8">
        <f t="shared" si="338"/>
        <v>0</v>
      </c>
      <c r="C3645" s="8">
        <f t="shared" si="339"/>
        <v>0</v>
      </c>
      <c r="D3645" s="38">
        <f t="shared" si="340"/>
        <v>1</v>
      </c>
      <c r="E3645" s="39">
        <f t="shared" si="341"/>
        <v>0</v>
      </c>
      <c r="M3645" s="8" t="str">
        <f>VLOOKUP(MONTH($J3645),Lookup!$A$2:$B$13,2,0)&amp;" "&amp;YEAR($J3645)</f>
        <v>Jan 1900</v>
      </c>
      <c r="N3645" s="34" t="str">
        <f t="shared" si="336"/>
        <v>1/1/9999</v>
      </c>
      <c r="O3645" s="8" t="str">
        <f>IF(ISERROR(VLOOKUP($I3645,Lookup!$H$2:$I$11,2,0)),"",VLOOKUP($I3645,Lookup!$H$2:$I$11,2,0))</f>
        <v/>
      </c>
      <c r="P3645" s="8">
        <f>COUNTIF(J$4:J3645,J3645)</f>
        <v>0</v>
      </c>
      <c r="Q3645" s="8">
        <f>COUNTIF(K$4:K3645,K3645)</f>
        <v>1</v>
      </c>
    </row>
    <row r="3646" spans="1:17" x14ac:dyDescent="0.25">
      <c r="A3646" s="35">
        <f t="shared" si="337"/>
        <v>0</v>
      </c>
      <c r="B3646" s="8">
        <f t="shared" si="338"/>
        <v>0</v>
      </c>
      <c r="C3646" s="8">
        <f t="shared" si="339"/>
        <v>0</v>
      </c>
      <c r="D3646" s="38">
        <f t="shared" si="340"/>
        <v>1</v>
      </c>
      <c r="E3646" s="39">
        <f t="shared" si="341"/>
        <v>0</v>
      </c>
      <c r="M3646" s="8" t="str">
        <f>VLOOKUP(MONTH($J3646),Lookup!$A$2:$B$13,2,0)&amp;" "&amp;YEAR($J3646)</f>
        <v>Jan 1900</v>
      </c>
      <c r="N3646" s="34" t="str">
        <f t="shared" si="336"/>
        <v>1/1/9999</v>
      </c>
      <c r="O3646" s="8" t="str">
        <f>IF(ISERROR(VLOOKUP($I3646,Lookup!$H$2:$I$11,2,0)),"",VLOOKUP($I3646,Lookup!$H$2:$I$11,2,0))</f>
        <v/>
      </c>
      <c r="P3646" s="8">
        <f>COUNTIF(J$4:J3646,J3646)</f>
        <v>0</v>
      </c>
      <c r="Q3646" s="8">
        <f>COUNTIF(K$4:K3646,K3646)</f>
        <v>1</v>
      </c>
    </row>
    <row r="3647" spans="1:17" x14ac:dyDescent="0.25">
      <c r="A3647" s="35">
        <f t="shared" si="337"/>
        <v>0</v>
      </c>
      <c r="B3647" s="8">
        <f t="shared" si="338"/>
        <v>0</v>
      </c>
      <c r="C3647" s="8">
        <f t="shared" si="339"/>
        <v>0</v>
      </c>
      <c r="D3647" s="38">
        <f t="shared" si="340"/>
        <v>1</v>
      </c>
      <c r="E3647" s="39">
        <f t="shared" si="341"/>
        <v>0</v>
      </c>
      <c r="M3647" s="8" t="str">
        <f>VLOOKUP(MONTH($J3647),Lookup!$A$2:$B$13,2,0)&amp;" "&amp;YEAR($J3647)</f>
        <v>Jan 1900</v>
      </c>
      <c r="N3647" s="34" t="str">
        <f t="shared" si="336"/>
        <v>1/1/9999</v>
      </c>
      <c r="O3647" s="8" t="str">
        <f>IF(ISERROR(VLOOKUP($I3647,Lookup!$H$2:$I$11,2,0)),"",VLOOKUP($I3647,Lookup!$H$2:$I$11,2,0))</f>
        <v/>
      </c>
      <c r="P3647" s="8">
        <f>COUNTIF(J$4:J3647,J3647)</f>
        <v>0</v>
      </c>
      <c r="Q3647" s="8">
        <f>COUNTIF(K$4:K3647,K3647)</f>
        <v>1</v>
      </c>
    </row>
    <row r="3648" spans="1:17" x14ac:dyDescent="0.25">
      <c r="A3648" s="35">
        <f t="shared" si="337"/>
        <v>0</v>
      </c>
      <c r="B3648" s="8">
        <f t="shared" si="338"/>
        <v>0</v>
      </c>
      <c r="C3648" s="8">
        <f t="shared" si="339"/>
        <v>0</v>
      </c>
      <c r="D3648" s="38">
        <f t="shared" si="340"/>
        <v>1</v>
      </c>
      <c r="E3648" s="39">
        <f t="shared" si="341"/>
        <v>0</v>
      </c>
      <c r="M3648" s="8" t="str">
        <f>VLOOKUP(MONTH($J3648),Lookup!$A$2:$B$13,2,0)&amp;" "&amp;YEAR($J3648)</f>
        <v>Jan 1900</v>
      </c>
      <c r="N3648" s="34" t="str">
        <f t="shared" si="336"/>
        <v>1/1/9999</v>
      </c>
      <c r="O3648" s="8" t="str">
        <f>IF(ISERROR(VLOOKUP($I3648,Lookup!$H$2:$I$11,2,0)),"",VLOOKUP($I3648,Lookup!$H$2:$I$11,2,0))</f>
        <v/>
      </c>
      <c r="P3648" s="8">
        <f>COUNTIF(J$4:J3648,J3648)</f>
        <v>0</v>
      </c>
      <c r="Q3648" s="8">
        <f>COUNTIF(K$4:K3648,K3648)</f>
        <v>1</v>
      </c>
    </row>
    <row r="3649" spans="1:17" x14ac:dyDescent="0.25">
      <c r="A3649" s="35">
        <f t="shared" si="337"/>
        <v>0</v>
      </c>
      <c r="B3649" s="8">
        <f t="shared" si="338"/>
        <v>0</v>
      </c>
      <c r="C3649" s="8">
        <f t="shared" si="339"/>
        <v>0</v>
      </c>
      <c r="D3649" s="38">
        <f t="shared" si="340"/>
        <v>1</v>
      </c>
      <c r="E3649" s="39">
        <f t="shared" si="341"/>
        <v>0</v>
      </c>
      <c r="M3649" s="8" t="str">
        <f>VLOOKUP(MONTH($J3649),Lookup!$A$2:$B$13,2,0)&amp;" "&amp;YEAR($J3649)</f>
        <v>Jan 1900</v>
      </c>
      <c r="N3649" s="34" t="str">
        <f t="shared" si="336"/>
        <v>1/1/9999</v>
      </c>
      <c r="O3649" s="8" t="str">
        <f>IF(ISERROR(VLOOKUP($I3649,Lookup!$H$2:$I$11,2,0)),"",VLOOKUP($I3649,Lookup!$H$2:$I$11,2,0))</f>
        <v/>
      </c>
      <c r="P3649" s="8">
        <f>COUNTIF(J$4:J3649,J3649)</f>
        <v>0</v>
      </c>
      <c r="Q3649" s="8">
        <f>COUNTIF(K$4:K3649,K3649)</f>
        <v>1</v>
      </c>
    </row>
    <row r="3650" spans="1:17" x14ac:dyDescent="0.25">
      <c r="A3650" s="35">
        <f t="shared" si="337"/>
        <v>0</v>
      </c>
      <c r="B3650" s="8">
        <f t="shared" si="338"/>
        <v>0</v>
      </c>
      <c r="C3650" s="8">
        <f t="shared" si="339"/>
        <v>0</v>
      </c>
      <c r="D3650" s="38">
        <f t="shared" si="340"/>
        <v>1</v>
      </c>
      <c r="E3650" s="39">
        <f t="shared" si="341"/>
        <v>0</v>
      </c>
      <c r="M3650" s="8" t="str">
        <f>VLOOKUP(MONTH($J3650),Lookup!$A$2:$B$13,2,0)&amp;" "&amp;YEAR($J3650)</f>
        <v>Jan 1900</v>
      </c>
      <c r="N3650" s="34" t="str">
        <f t="shared" si="336"/>
        <v>1/1/9999</v>
      </c>
      <c r="O3650" s="8" t="str">
        <f>IF(ISERROR(VLOOKUP($I3650,Lookup!$H$2:$I$11,2,0)),"",VLOOKUP($I3650,Lookup!$H$2:$I$11,2,0))</f>
        <v/>
      </c>
      <c r="P3650" s="8">
        <f>COUNTIF(J$4:J3650,J3650)</f>
        <v>0</v>
      </c>
      <c r="Q3650" s="8">
        <f>COUNTIF(K$4:K3650,K3650)</f>
        <v>1</v>
      </c>
    </row>
    <row r="3651" spans="1:17" x14ac:dyDescent="0.25">
      <c r="A3651" s="35">
        <f t="shared" si="337"/>
        <v>0</v>
      </c>
      <c r="B3651" s="8">
        <f t="shared" si="338"/>
        <v>0</v>
      </c>
      <c r="C3651" s="8">
        <f t="shared" si="339"/>
        <v>0</v>
      </c>
      <c r="D3651" s="38">
        <f t="shared" si="340"/>
        <v>1</v>
      </c>
      <c r="E3651" s="39">
        <f t="shared" si="341"/>
        <v>0</v>
      </c>
      <c r="M3651" s="8" t="str">
        <f>VLOOKUP(MONTH($J3651),Lookup!$A$2:$B$13,2,0)&amp;" "&amp;YEAR($J3651)</f>
        <v>Jan 1900</v>
      </c>
      <c r="N3651" s="34" t="str">
        <f t="shared" si="336"/>
        <v>1/1/9999</v>
      </c>
      <c r="O3651" s="8" t="str">
        <f>IF(ISERROR(VLOOKUP($I3651,Lookup!$H$2:$I$11,2,0)),"",VLOOKUP($I3651,Lookup!$H$2:$I$11,2,0))</f>
        <v/>
      </c>
      <c r="P3651" s="8">
        <f>COUNTIF(J$4:J3651,J3651)</f>
        <v>0</v>
      </c>
      <c r="Q3651" s="8">
        <f>COUNTIF(K$4:K3651,K3651)</f>
        <v>1</v>
      </c>
    </row>
    <row r="3652" spans="1:17" x14ac:dyDescent="0.25">
      <c r="A3652" s="35">
        <f t="shared" si="337"/>
        <v>0</v>
      </c>
      <c r="B3652" s="8">
        <f t="shared" si="338"/>
        <v>0</v>
      </c>
      <c r="C3652" s="8">
        <f t="shared" si="339"/>
        <v>0</v>
      </c>
      <c r="D3652" s="38">
        <f t="shared" si="340"/>
        <v>1</v>
      </c>
      <c r="E3652" s="39">
        <f t="shared" si="341"/>
        <v>0</v>
      </c>
      <c r="M3652" s="8" t="str">
        <f>VLOOKUP(MONTH($J3652),Lookup!$A$2:$B$13,2,0)&amp;" "&amp;YEAR($J3652)</f>
        <v>Jan 1900</v>
      </c>
      <c r="N3652" s="34" t="str">
        <f t="shared" ref="N3652:N3715" si="342">IF(ISBLANK($J3652),"1/1/9999",J3652)</f>
        <v>1/1/9999</v>
      </c>
      <c r="O3652" s="8" t="str">
        <f>IF(ISERROR(VLOOKUP($I3652,Lookup!$H$2:$I$11,2,0)),"",VLOOKUP($I3652,Lookup!$H$2:$I$11,2,0))</f>
        <v/>
      </c>
      <c r="P3652" s="8">
        <f>COUNTIF(J$4:J3652,J3652)</f>
        <v>0</v>
      </c>
      <c r="Q3652" s="8">
        <f>COUNTIF(K$4:K3652,K3652)</f>
        <v>1</v>
      </c>
    </row>
    <row r="3653" spans="1:17" x14ac:dyDescent="0.25">
      <c r="A3653" s="35">
        <f t="shared" ref="A3653:A3716" si="343">K3653</f>
        <v>0</v>
      </c>
      <c r="B3653" s="8">
        <f t="shared" ref="B3653:B3716" si="344">J3653</f>
        <v>0</v>
      </c>
      <c r="C3653" s="8">
        <f t="shared" ref="C3653:C3716" si="345">L3653</f>
        <v>0</v>
      </c>
      <c r="D3653" s="38">
        <f t="shared" ref="D3653:D3716" si="346">SUM(A3653:C3653)+SUM(O3653:Q3653)</f>
        <v>1</v>
      </c>
      <c r="E3653" s="39">
        <f t="shared" ref="E3653:E3716" si="347">IF($D3653="","",COUNTIFS($F$4:$F$5000,$F3653,$D$4:$D$5000,"&gt;"&amp;$D3653))</f>
        <v>0</v>
      </c>
      <c r="M3653" s="8" t="str">
        <f>VLOOKUP(MONTH($J3653),Lookup!$A$2:$B$13,2,0)&amp;" "&amp;YEAR($J3653)</f>
        <v>Jan 1900</v>
      </c>
      <c r="N3653" s="34" t="str">
        <f t="shared" si="342"/>
        <v>1/1/9999</v>
      </c>
      <c r="O3653" s="8" t="str">
        <f>IF(ISERROR(VLOOKUP($I3653,Lookup!$H$2:$I$11,2,0)),"",VLOOKUP($I3653,Lookup!$H$2:$I$11,2,0))</f>
        <v/>
      </c>
      <c r="P3653" s="8">
        <f>COUNTIF(J$4:J3653,J3653)</f>
        <v>0</v>
      </c>
      <c r="Q3653" s="8">
        <f>COUNTIF(K$4:K3653,K3653)</f>
        <v>1</v>
      </c>
    </row>
    <row r="3654" spans="1:17" x14ac:dyDescent="0.25">
      <c r="A3654" s="35">
        <f t="shared" si="343"/>
        <v>0</v>
      </c>
      <c r="B3654" s="8">
        <f t="shared" si="344"/>
        <v>0</v>
      </c>
      <c r="C3654" s="8">
        <f t="shared" si="345"/>
        <v>0</v>
      </c>
      <c r="D3654" s="38">
        <f t="shared" si="346"/>
        <v>1</v>
      </c>
      <c r="E3654" s="39">
        <f t="shared" si="347"/>
        <v>0</v>
      </c>
      <c r="M3654" s="8" t="str">
        <f>VLOOKUP(MONTH($J3654),Lookup!$A$2:$B$13,2,0)&amp;" "&amp;YEAR($J3654)</f>
        <v>Jan 1900</v>
      </c>
      <c r="N3654" s="34" t="str">
        <f t="shared" si="342"/>
        <v>1/1/9999</v>
      </c>
      <c r="O3654" s="8" t="str">
        <f>IF(ISERROR(VLOOKUP($I3654,Lookup!$H$2:$I$11,2,0)),"",VLOOKUP($I3654,Lookup!$H$2:$I$11,2,0))</f>
        <v/>
      </c>
      <c r="P3654" s="8">
        <f>COUNTIF(J$4:J3654,J3654)</f>
        <v>0</v>
      </c>
      <c r="Q3654" s="8">
        <f>COUNTIF(K$4:K3654,K3654)</f>
        <v>1</v>
      </c>
    </row>
    <row r="3655" spans="1:17" x14ac:dyDescent="0.25">
      <c r="A3655" s="35">
        <f t="shared" si="343"/>
        <v>0</v>
      </c>
      <c r="B3655" s="8">
        <f t="shared" si="344"/>
        <v>0</v>
      </c>
      <c r="C3655" s="8">
        <f t="shared" si="345"/>
        <v>0</v>
      </c>
      <c r="D3655" s="38">
        <f t="shared" si="346"/>
        <v>1</v>
      </c>
      <c r="E3655" s="39">
        <f t="shared" si="347"/>
        <v>0</v>
      </c>
      <c r="M3655" s="8" t="str">
        <f>VLOOKUP(MONTH($J3655),Lookup!$A$2:$B$13,2,0)&amp;" "&amp;YEAR($J3655)</f>
        <v>Jan 1900</v>
      </c>
      <c r="N3655" s="34" t="str">
        <f t="shared" si="342"/>
        <v>1/1/9999</v>
      </c>
      <c r="O3655" s="8" t="str">
        <f>IF(ISERROR(VLOOKUP($I3655,Lookup!$H$2:$I$11,2,0)),"",VLOOKUP($I3655,Lookup!$H$2:$I$11,2,0))</f>
        <v/>
      </c>
      <c r="P3655" s="8">
        <f>COUNTIF(J$4:J3655,J3655)</f>
        <v>0</v>
      </c>
      <c r="Q3655" s="8">
        <f>COUNTIF(K$4:K3655,K3655)</f>
        <v>1</v>
      </c>
    </row>
    <row r="3656" spans="1:17" x14ac:dyDescent="0.25">
      <c r="A3656" s="35">
        <f t="shared" si="343"/>
        <v>0</v>
      </c>
      <c r="B3656" s="8">
        <f t="shared" si="344"/>
        <v>0</v>
      </c>
      <c r="C3656" s="8">
        <f t="shared" si="345"/>
        <v>0</v>
      </c>
      <c r="D3656" s="38">
        <f t="shared" si="346"/>
        <v>1</v>
      </c>
      <c r="E3656" s="39">
        <f t="shared" si="347"/>
        <v>0</v>
      </c>
      <c r="M3656" s="8" t="str">
        <f>VLOOKUP(MONTH($J3656),Lookup!$A$2:$B$13,2,0)&amp;" "&amp;YEAR($J3656)</f>
        <v>Jan 1900</v>
      </c>
      <c r="N3656" s="34" t="str">
        <f t="shared" si="342"/>
        <v>1/1/9999</v>
      </c>
      <c r="O3656" s="8" t="str">
        <f>IF(ISERROR(VLOOKUP($I3656,Lookup!$H$2:$I$11,2,0)),"",VLOOKUP($I3656,Lookup!$H$2:$I$11,2,0))</f>
        <v/>
      </c>
      <c r="P3656" s="8">
        <f>COUNTIF(J$4:J3656,J3656)</f>
        <v>0</v>
      </c>
      <c r="Q3656" s="8">
        <f>COUNTIF(K$4:K3656,K3656)</f>
        <v>1</v>
      </c>
    </row>
    <row r="3657" spans="1:17" x14ac:dyDescent="0.25">
      <c r="A3657" s="35">
        <f t="shared" si="343"/>
        <v>0</v>
      </c>
      <c r="B3657" s="8">
        <f t="shared" si="344"/>
        <v>0</v>
      </c>
      <c r="C3657" s="8">
        <f t="shared" si="345"/>
        <v>0</v>
      </c>
      <c r="D3657" s="38">
        <f t="shared" si="346"/>
        <v>1</v>
      </c>
      <c r="E3657" s="39">
        <f t="shared" si="347"/>
        <v>0</v>
      </c>
      <c r="M3657" s="8" t="str">
        <f>VLOOKUP(MONTH($J3657),Lookup!$A$2:$B$13,2,0)&amp;" "&amp;YEAR($J3657)</f>
        <v>Jan 1900</v>
      </c>
      <c r="N3657" s="34" t="str">
        <f t="shared" si="342"/>
        <v>1/1/9999</v>
      </c>
      <c r="O3657" s="8" t="str">
        <f>IF(ISERROR(VLOOKUP($I3657,Lookup!$H$2:$I$11,2,0)),"",VLOOKUP($I3657,Lookup!$H$2:$I$11,2,0))</f>
        <v/>
      </c>
      <c r="P3657" s="8">
        <f>COUNTIF(J$4:J3657,J3657)</f>
        <v>0</v>
      </c>
      <c r="Q3657" s="8">
        <f>COUNTIF(K$4:K3657,K3657)</f>
        <v>1</v>
      </c>
    </row>
    <row r="3658" spans="1:17" x14ac:dyDescent="0.25">
      <c r="A3658" s="35">
        <f t="shared" si="343"/>
        <v>0</v>
      </c>
      <c r="B3658" s="8">
        <f t="shared" si="344"/>
        <v>0</v>
      </c>
      <c r="C3658" s="8">
        <f t="shared" si="345"/>
        <v>0</v>
      </c>
      <c r="D3658" s="38">
        <f t="shared" si="346"/>
        <v>1</v>
      </c>
      <c r="E3658" s="39">
        <f t="shared" si="347"/>
        <v>0</v>
      </c>
      <c r="M3658" s="8" t="str">
        <f>VLOOKUP(MONTH($J3658),Lookup!$A$2:$B$13,2,0)&amp;" "&amp;YEAR($J3658)</f>
        <v>Jan 1900</v>
      </c>
      <c r="N3658" s="34" t="str">
        <f t="shared" si="342"/>
        <v>1/1/9999</v>
      </c>
      <c r="O3658" s="8" t="str">
        <f>IF(ISERROR(VLOOKUP($I3658,Lookup!$H$2:$I$11,2,0)),"",VLOOKUP($I3658,Lookup!$H$2:$I$11,2,0))</f>
        <v/>
      </c>
      <c r="P3658" s="8">
        <f>COUNTIF(J$4:J3658,J3658)</f>
        <v>0</v>
      </c>
      <c r="Q3658" s="8">
        <f>COUNTIF(K$4:K3658,K3658)</f>
        <v>1</v>
      </c>
    </row>
    <row r="3659" spans="1:17" x14ac:dyDescent="0.25">
      <c r="A3659" s="35">
        <f t="shared" si="343"/>
        <v>0</v>
      </c>
      <c r="B3659" s="8">
        <f t="shared" si="344"/>
        <v>0</v>
      </c>
      <c r="C3659" s="8">
        <f t="shared" si="345"/>
        <v>0</v>
      </c>
      <c r="D3659" s="38">
        <f t="shared" si="346"/>
        <v>1</v>
      </c>
      <c r="E3659" s="39">
        <f t="shared" si="347"/>
        <v>0</v>
      </c>
      <c r="M3659" s="8" t="str">
        <f>VLOOKUP(MONTH($J3659),Lookup!$A$2:$B$13,2,0)&amp;" "&amp;YEAR($J3659)</f>
        <v>Jan 1900</v>
      </c>
      <c r="N3659" s="34" t="str">
        <f t="shared" si="342"/>
        <v>1/1/9999</v>
      </c>
      <c r="O3659" s="8" t="str">
        <f>IF(ISERROR(VLOOKUP($I3659,Lookup!$H$2:$I$11,2,0)),"",VLOOKUP($I3659,Lookup!$H$2:$I$11,2,0))</f>
        <v/>
      </c>
      <c r="P3659" s="8">
        <f>COUNTIF(J$4:J3659,J3659)</f>
        <v>0</v>
      </c>
      <c r="Q3659" s="8">
        <f>COUNTIF(K$4:K3659,K3659)</f>
        <v>1</v>
      </c>
    </row>
    <row r="3660" spans="1:17" x14ac:dyDescent="0.25">
      <c r="A3660" s="35">
        <f t="shared" si="343"/>
        <v>0</v>
      </c>
      <c r="B3660" s="8">
        <f t="shared" si="344"/>
        <v>0</v>
      </c>
      <c r="C3660" s="8">
        <f t="shared" si="345"/>
        <v>0</v>
      </c>
      <c r="D3660" s="38">
        <f t="shared" si="346"/>
        <v>1</v>
      </c>
      <c r="E3660" s="39">
        <f t="shared" si="347"/>
        <v>0</v>
      </c>
      <c r="M3660" s="8" t="str">
        <f>VLOOKUP(MONTH($J3660),Lookup!$A$2:$B$13,2,0)&amp;" "&amp;YEAR($J3660)</f>
        <v>Jan 1900</v>
      </c>
      <c r="N3660" s="34" t="str">
        <f t="shared" si="342"/>
        <v>1/1/9999</v>
      </c>
      <c r="O3660" s="8" t="str">
        <f>IF(ISERROR(VLOOKUP($I3660,Lookup!$H$2:$I$11,2,0)),"",VLOOKUP($I3660,Lookup!$H$2:$I$11,2,0))</f>
        <v/>
      </c>
      <c r="P3660" s="8">
        <f>COUNTIF(J$4:J3660,J3660)</f>
        <v>0</v>
      </c>
      <c r="Q3660" s="8">
        <f>COUNTIF(K$4:K3660,K3660)</f>
        <v>1</v>
      </c>
    </row>
    <row r="3661" spans="1:17" x14ac:dyDescent="0.25">
      <c r="A3661" s="35">
        <f t="shared" si="343"/>
        <v>0</v>
      </c>
      <c r="B3661" s="8">
        <f t="shared" si="344"/>
        <v>0</v>
      </c>
      <c r="C3661" s="8">
        <f t="shared" si="345"/>
        <v>0</v>
      </c>
      <c r="D3661" s="38">
        <f t="shared" si="346"/>
        <v>1</v>
      </c>
      <c r="E3661" s="39">
        <f t="shared" si="347"/>
        <v>0</v>
      </c>
      <c r="M3661" s="8" t="str">
        <f>VLOOKUP(MONTH($J3661),Lookup!$A$2:$B$13,2,0)&amp;" "&amp;YEAR($J3661)</f>
        <v>Jan 1900</v>
      </c>
      <c r="N3661" s="34" t="str">
        <f t="shared" si="342"/>
        <v>1/1/9999</v>
      </c>
      <c r="O3661" s="8" t="str">
        <f>IF(ISERROR(VLOOKUP($I3661,Lookup!$H$2:$I$11,2,0)),"",VLOOKUP($I3661,Lookup!$H$2:$I$11,2,0))</f>
        <v/>
      </c>
      <c r="P3661" s="8">
        <f>COUNTIF(J$4:J3661,J3661)</f>
        <v>0</v>
      </c>
      <c r="Q3661" s="8">
        <f>COUNTIF(K$4:K3661,K3661)</f>
        <v>1</v>
      </c>
    </row>
    <row r="3662" spans="1:17" x14ac:dyDescent="0.25">
      <c r="A3662" s="35">
        <f t="shared" si="343"/>
        <v>0</v>
      </c>
      <c r="B3662" s="8">
        <f t="shared" si="344"/>
        <v>0</v>
      </c>
      <c r="C3662" s="8">
        <f t="shared" si="345"/>
        <v>0</v>
      </c>
      <c r="D3662" s="38">
        <f t="shared" si="346"/>
        <v>1</v>
      </c>
      <c r="E3662" s="39">
        <f t="shared" si="347"/>
        <v>0</v>
      </c>
      <c r="M3662" s="8" t="str">
        <f>VLOOKUP(MONTH($J3662),Lookup!$A$2:$B$13,2,0)&amp;" "&amp;YEAR($J3662)</f>
        <v>Jan 1900</v>
      </c>
      <c r="N3662" s="34" t="str">
        <f t="shared" si="342"/>
        <v>1/1/9999</v>
      </c>
      <c r="O3662" s="8" t="str">
        <f>IF(ISERROR(VLOOKUP($I3662,Lookup!$H$2:$I$11,2,0)),"",VLOOKUP($I3662,Lookup!$H$2:$I$11,2,0))</f>
        <v/>
      </c>
      <c r="P3662" s="8">
        <f>COUNTIF(J$4:J3662,J3662)</f>
        <v>0</v>
      </c>
      <c r="Q3662" s="8">
        <f>COUNTIF(K$4:K3662,K3662)</f>
        <v>1</v>
      </c>
    </row>
    <row r="3663" spans="1:17" x14ac:dyDescent="0.25">
      <c r="A3663" s="35">
        <f t="shared" si="343"/>
        <v>0</v>
      </c>
      <c r="B3663" s="8">
        <f t="shared" si="344"/>
        <v>0</v>
      </c>
      <c r="C3663" s="8">
        <f t="shared" si="345"/>
        <v>0</v>
      </c>
      <c r="D3663" s="38">
        <f t="shared" si="346"/>
        <v>1</v>
      </c>
      <c r="E3663" s="39">
        <f t="shared" si="347"/>
        <v>0</v>
      </c>
      <c r="M3663" s="8" t="str">
        <f>VLOOKUP(MONTH($J3663),Lookup!$A$2:$B$13,2,0)&amp;" "&amp;YEAR($J3663)</f>
        <v>Jan 1900</v>
      </c>
      <c r="N3663" s="34" t="str">
        <f t="shared" si="342"/>
        <v>1/1/9999</v>
      </c>
      <c r="O3663" s="8" t="str">
        <f>IF(ISERROR(VLOOKUP($I3663,Lookup!$H$2:$I$11,2,0)),"",VLOOKUP($I3663,Lookup!$H$2:$I$11,2,0))</f>
        <v/>
      </c>
      <c r="P3663" s="8">
        <f>COUNTIF(J$4:J3663,J3663)</f>
        <v>0</v>
      </c>
      <c r="Q3663" s="8">
        <f>COUNTIF(K$4:K3663,K3663)</f>
        <v>1</v>
      </c>
    </row>
    <row r="3664" spans="1:17" x14ac:dyDescent="0.25">
      <c r="A3664" s="35">
        <f t="shared" si="343"/>
        <v>0</v>
      </c>
      <c r="B3664" s="8">
        <f t="shared" si="344"/>
        <v>0</v>
      </c>
      <c r="C3664" s="8">
        <f t="shared" si="345"/>
        <v>0</v>
      </c>
      <c r="D3664" s="38">
        <f t="shared" si="346"/>
        <v>1</v>
      </c>
      <c r="E3664" s="39">
        <f t="shared" si="347"/>
        <v>0</v>
      </c>
      <c r="M3664" s="8" t="str">
        <f>VLOOKUP(MONTH($J3664),Lookup!$A$2:$B$13,2,0)&amp;" "&amp;YEAR($J3664)</f>
        <v>Jan 1900</v>
      </c>
      <c r="N3664" s="34" t="str">
        <f t="shared" si="342"/>
        <v>1/1/9999</v>
      </c>
      <c r="O3664" s="8" t="str">
        <f>IF(ISERROR(VLOOKUP($I3664,Lookup!$H$2:$I$11,2,0)),"",VLOOKUP($I3664,Lookup!$H$2:$I$11,2,0))</f>
        <v/>
      </c>
      <c r="P3664" s="8">
        <f>COUNTIF(J$4:J3664,J3664)</f>
        <v>0</v>
      </c>
      <c r="Q3664" s="8">
        <f>COUNTIF(K$4:K3664,K3664)</f>
        <v>1</v>
      </c>
    </row>
    <row r="3665" spans="1:17" x14ac:dyDescent="0.25">
      <c r="A3665" s="35">
        <f t="shared" si="343"/>
        <v>0</v>
      </c>
      <c r="B3665" s="8">
        <f t="shared" si="344"/>
        <v>0</v>
      </c>
      <c r="C3665" s="8">
        <f t="shared" si="345"/>
        <v>0</v>
      </c>
      <c r="D3665" s="38">
        <f t="shared" si="346"/>
        <v>1</v>
      </c>
      <c r="E3665" s="39">
        <f t="shared" si="347"/>
        <v>0</v>
      </c>
      <c r="M3665" s="8" t="str">
        <f>VLOOKUP(MONTH($J3665),Lookup!$A$2:$B$13,2,0)&amp;" "&amp;YEAR($J3665)</f>
        <v>Jan 1900</v>
      </c>
      <c r="N3665" s="34" t="str">
        <f t="shared" si="342"/>
        <v>1/1/9999</v>
      </c>
      <c r="O3665" s="8" t="str">
        <f>IF(ISERROR(VLOOKUP($I3665,Lookup!$H$2:$I$11,2,0)),"",VLOOKUP($I3665,Lookup!$H$2:$I$11,2,0))</f>
        <v/>
      </c>
      <c r="P3665" s="8">
        <f>COUNTIF(J$4:J3665,J3665)</f>
        <v>0</v>
      </c>
      <c r="Q3665" s="8">
        <f>COUNTIF(K$4:K3665,K3665)</f>
        <v>1</v>
      </c>
    </row>
    <row r="3666" spans="1:17" x14ac:dyDescent="0.25">
      <c r="A3666" s="35">
        <f t="shared" si="343"/>
        <v>0</v>
      </c>
      <c r="B3666" s="8">
        <f t="shared" si="344"/>
        <v>0</v>
      </c>
      <c r="C3666" s="8">
        <f t="shared" si="345"/>
        <v>0</v>
      </c>
      <c r="D3666" s="38">
        <f t="shared" si="346"/>
        <v>1</v>
      </c>
      <c r="E3666" s="39">
        <f t="shared" si="347"/>
        <v>0</v>
      </c>
      <c r="M3666" s="8" t="str">
        <f>VLOOKUP(MONTH($J3666),Lookup!$A$2:$B$13,2,0)&amp;" "&amp;YEAR($J3666)</f>
        <v>Jan 1900</v>
      </c>
      <c r="N3666" s="34" t="str">
        <f t="shared" si="342"/>
        <v>1/1/9999</v>
      </c>
      <c r="O3666" s="8" t="str">
        <f>IF(ISERROR(VLOOKUP($I3666,Lookup!$H$2:$I$11,2,0)),"",VLOOKUP($I3666,Lookup!$H$2:$I$11,2,0))</f>
        <v/>
      </c>
      <c r="P3666" s="8">
        <f>COUNTIF(J$4:J3666,J3666)</f>
        <v>0</v>
      </c>
      <c r="Q3666" s="8">
        <f>COUNTIF(K$4:K3666,K3666)</f>
        <v>1</v>
      </c>
    </row>
    <row r="3667" spans="1:17" x14ac:dyDescent="0.25">
      <c r="A3667" s="35">
        <f t="shared" si="343"/>
        <v>0</v>
      </c>
      <c r="B3667" s="8">
        <f t="shared" si="344"/>
        <v>0</v>
      </c>
      <c r="C3667" s="8">
        <f t="shared" si="345"/>
        <v>0</v>
      </c>
      <c r="D3667" s="38">
        <f t="shared" si="346"/>
        <v>1</v>
      </c>
      <c r="E3667" s="39">
        <f t="shared" si="347"/>
        <v>0</v>
      </c>
      <c r="M3667" s="8" t="str">
        <f>VLOOKUP(MONTH($J3667),Lookup!$A$2:$B$13,2,0)&amp;" "&amp;YEAR($J3667)</f>
        <v>Jan 1900</v>
      </c>
      <c r="N3667" s="34" t="str">
        <f t="shared" si="342"/>
        <v>1/1/9999</v>
      </c>
      <c r="O3667" s="8" t="str">
        <f>IF(ISERROR(VLOOKUP($I3667,Lookup!$H$2:$I$11,2,0)),"",VLOOKUP($I3667,Lookup!$H$2:$I$11,2,0))</f>
        <v/>
      </c>
      <c r="P3667" s="8">
        <f>COUNTIF(J$4:J3667,J3667)</f>
        <v>0</v>
      </c>
      <c r="Q3667" s="8">
        <f>COUNTIF(K$4:K3667,K3667)</f>
        <v>1</v>
      </c>
    </row>
    <row r="3668" spans="1:17" x14ac:dyDescent="0.25">
      <c r="A3668" s="35">
        <f t="shared" si="343"/>
        <v>0</v>
      </c>
      <c r="B3668" s="8">
        <f t="shared" si="344"/>
        <v>0</v>
      </c>
      <c r="C3668" s="8">
        <f t="shared" si="345"/>
        <v>0</v>
      </c>
      <c r="D3668" s="38">
        <f t="shared" si="346"/>
        <v>1</v>
      </c>
      <c r="E3668" s="39">
        <f t="shared" si="347"/>
        <v>0</v>
      </c>
      <c r="M3668" s="8" t="str">
        <f>VLOOKUP(MONTH($J3668),Lookup!$A$2:$B$13,2,0)&amp;" "&amp;YEAR($J3668)</f>
        <v>Jan 1900</v>
      </c>
      <c r="N3668" s="34" t="str">
        <f t="shared" si="342"/>
        <v>1/1/9999</v>
      </c>
      <c r="O3668" s="8" t="str">
        <f>IF(ISERROR(VLOOKUP($I3668,Lookup!$H$2:$I$11,2,0)),"",VLOOKUP($I3668,Lookup!$H$2:$I$11,2,0))</f>
        <v/>
      </c>
      <c r="P3668" s="8">
        <f>COUNTIF(J$4:J3668,J3668)</f>
        <v>0</v>
      </c>
      <c r="Q3668" s="8">
        <f>COUNTIF(K$4:K3668,K3668)</f>
        <v>1</v>
      </c>
    </row>
    <row r="3669" spans="1:17" x14ac:dyDescent="0.25">
      <c r="A3669" s="35">
        <f t="shared" si="343"/>
        <v>0</v>
      </c>
      <c r="B3669" s="8">
        <f t="shared" si="344"/>
        <v>0</v>
      </c>
      <c r="C3669" s="8">
        <f t="shared" si="345"/>
        <v>0</v>
      </c>
      <c r="D3669" s="38">
        <f t="shared" si="346"/>
        <v>1</v>
      </c>
      <c r="E3669" s="39">
        <f t="shared" si="347"/>
        <v>0</v>
      </c>
      <c r="M3669" s="8" t="str">
        <f>VLOOKUP(MONTH($J3669),Lookup!$A$2:$B$13,2,0)&amp;" "&amp;YEAR($J3669)</f>
        <v>Jan 1900</v>
      </c>
      <c r="N3669" s="34" t="str">
        <f t="shared" si="342"/>
        <v>1/1/9999</v>
      </c>
      <c r="O3669" s="8" t="str">
        <f>IF(ISERROR(VLOOKUP($I3669,Lookup!$H$2:$I$11,2,0)),"",VLOOKUP($I3669,Lookup!$H$2:$I$11,2,0))</f>
        <v/>
      </c>
      <c r="P3669" s="8">
        <f>COUNTIF(J$4:J3669,J3669)</f>
        <v>0</v>
      </c>
      <c r="Q3669" s="8">
        <f>COUNTIF(K$4:K3669,K3669)</f>
        <v>1</v>
      </c>
    </row>
    <row r="3670" spans="1:17" x14ac:dyDescent="0.25">
      <c r="A3670" s="35">
        <f t="shared" si="343"/>
        <v>0</v>
      </c>
      <c r="B3670" s="8">
        <f t="shared" si="344"/>
        <v>0</v>
      </c>
      <c r="C3670" s="8">
        <f t="shared" si="345"/>
        <v>0</v>
      </c>
      <c r="D3670" s="38">
        <f t="shared" si="346"/>
        <v>1</v>
      </c>
      <c r="E3670" s="39">
        <f t="shared" si="347"/>
        <v>0</v>
      </c>
      <c r="M3670" s="8" t="str">
        <f>VLOOKUP(MONTH($J3670),Lookup!$A$2:$B$13,2,0)&amp;" "&amp;YEAR($J3670)</f>
        <v>Jan 1900</v>
      </c>
      <c r="N3670" s="34" t="str">
        <f t="shared" si="342"/>
        <v>1/1/9999</v>
      </c>
      <c r="O3670" s="8" t="str">
        <f>IF(ISERROR(VLOOKUP($I3670,Lookup!$H$2:$I$11,2,0)),"",VLOOKUP($I3670,Lookup!$H$2:$I$11,2,0))</f>
        <v/>
      </c>
      <c r="P3670" s="8">
        <f>COUNTIF(J$4:J3670,J3670)</f>
        <v>0</v>
      </c>
      <c r="Q3670" s="8">
        <f>COUNTIF(K$4:K3670,K3670)</f>
        <v>1</v>
      </c>
    </row>
    <row r="3671" spans="1:17" x14ac:dyDescent="0.25">
      <c r="A3671" s="35">
        <f t="shared" si="343"/>
        <v>0</v>
      </c>
      <c r="B3671" s="8">
        <f t="shared" si="344"/>
        <v>0</v>
      </c>
      <c r="C3671" s="8">
        <f t="shared" si="345"/>
        <v>0</v>
      </c>
      <c r="D3671" s="38">
        <f t="shared" si="346"/>
        <v>1</v>
      </c>
      <c r="E3671" s="39">
        <f t="shared" si="347"/>
        <v>0</v>
      </c>
      <c r="M3671" s="8" t="str">
        <f>VLOOKUP(MONTH($J3671),Lookup!$A$2:$B$13,2,0)&amp;" "&amp;YEAR($J3671)</f>
        <v>Jan 1900</v>
      </c>
      <c r="N3671" s="34" t="str">
        <f t="shared" si="342"/>
        <v>1/1/9999</v>
      </c>
      <c r="O3671" s="8" t="str">
        <f>IF(ISERROR(VLOOKUP($I3671,Lookup!$H$2:$I$11,2,0)),"",VLOOKUP($I3671,Lookup!$H$2:$I$11,2,0))</f>
        <v/>
      </c>
      <c r="P3671" s="8">
        <f>COUNTIF(J$4:J3671,J3671)</f>
        <v>0</v>
      </c>
      <c r="Q3671" s="8">
        <f>COUNTIF(K$4:K3671,K3671)</f>
        <v>1</v>
      </c>
    </row>
    <row r="3672" spans="1:17" x14ac:dyDescent="0.25">
      <c r="A3672" s="35">
        <f t="shared" si="343"/>
        <v>0</v>
      </c>
      <c r="B3672" s="8">
        <f t="shared" si="344"/>
        <v>0</v>
      </c>
      <c r="C3672" s="8">
        <f t="shared" si="345"/>
        <v>0</v>
      </c>
      <c r="D3672" s="38">
        <f t="shared" si="346"/>
        <v>1</v>
      </c>
      <c r="E3672" s="39">
        <f t="shared" si="347"/>
        <v>0</v>
      </c>
      <c r="M3672" s="8" t="str">
        <f>VLOOKUP(MONTH($J3672),Lookup!$A$2:$B$13,2,0)&amp;" "&amp;YEAR($J3672)</f>
        <v>Jan 1900</v>
      </c>
      <c r="N3672" s="34" t="str">
        <f t="shared" si="342"/>
        <v>1/1/9999</v>
      </c>
      <c r="O3672" s="8" t="str">
        <f>IF(ISERROR(VLOOKUP($I3672,Lookup!$H$2:$I$11,2,0)),"",VLOOKUP($I3672,Lookup!$H$2:$I$11,2,0))</f>
        <v/>
      </c>
      <c r="P3672" s="8">
        <f>COUNTIF(J$4:J3672,J3672)</f>
        <v>0</v>
      </c>
      <c r="Q3672" s="8">
        <f>COUNTIF(K$4:K3672,K3672)</f>
        <v>1</v>
      </c>
    </row>
    <row r="3673" spans="1:17" x14ac:dyDescent="0.25">
      <c r="A3673" s="35">
        <f t="shared" si="343"/>
        <v>0</v>
      </c>
      <c r="B3673" s="8">
        <f t="shared" si="344"/>
        <v>0</v>
      </c>
      <c r="C3673" s="8">
        <f t="shared" si="345"/>
        <v>0</v>
      </c>
      <c r="D3673" s="38">
        <f t="shared" si="346"/>
        <v>1</v>
      </c>
      <c r="E3673" s="39">
        <f t="shared" si="347"/>
        <v>0</v>
      </c>
      <c r="M3673" s="8" t="str">
        <f>VLOOKUP(MONTH($J3673),Lookup!$A$2:$B$13,2,0)&amp;" "&amp;YEAR($J3673)</f>
        <v>Jan 1900</v>
      </c>
      <c r="N3673" s="34" t="str">
        <f t="shared" si="342"/>
        <v>1/1/9999</v>
      </c>
      <c r="O3673" s="8" t="str">
        <f>IF(ISERROR(VLOOKUP($I3673,Lookup!$H$2:$I$11,2,0)),"",VLOOKUP($I3673,Lookup!$H$2:$I$11,2,0))</f>
        <v/>
      </c>
      <c r="P3673" s="8">
        <f>COUNTIF(J$4:J3673,J3673)</f>
        <v>0</v>
      </c>
      <c r="Q3673" s="8">
        <f>COUNTIF(K$4:K3673,K3673)</f>
        <v>1</v>
      </c>
    </row>
    <row r="3674" spans="1:17" x14ac:dyDescent="0.25">
      <c r="A3674" s="35">
        <f t="shared" si="343"/>
        <v>0</v>
      </c>
      <c r="B3674" s="8">
        <f t="shared" si="344"/>
        <v>0</v>
      </c>
      <c r="C3674" s="8">
        <f t="shared" si="345"/>
        <v>0</v>
      </c>
      <c r="D3674" s="38">
        <f t="shared" si="346"/>
        <v>1</v>
      </c>
      <c r="E3674" s="39">
        <f t="shared" si="347"/>
        <v>0</v>
      </c>
      <c r="M3674" s="8" t="str">
        <f>VLOOKUP(MONTH($J3674),Lookup!$A$2:$B$13,2,0)&amp;" "&amp;YEAR($J3674)</f>
        <v>Jan 1900</v>
      </c>
      <c r="N3674" s="34" t="str">
        <f t="shared" si="342"/>
        <v>1/1/9999</v>
      </c>
      <c r="O3674" s="8" t="str">
        <f>IF(ISERROR(VLOOKUP($I3674,Lookup!$H$2:$I$11,2,0)),"",VLOOKUP($I3674,Lookup!$H$2:$I$11,2,0))</f>
        <v/>
      </c>
      <c r="P3674" s="8">
        <f>COUNTIF(J$4:J3674,J3674)</f>
        <v>0</v>
      </c>
      <c r="Q3674" s="8">
        <f>COUNTIF(K$4:K3674,K3674)</f>
        <v>1</v>
      </c>
    </row>
    <row r="3675" spans="1:17" x14ac:dyDescent="0.25">
      <c r="A3675" s="35">
        <f t="shared" si="343"/>
        <v>0</v>
      </c>
      <c r="B3675" s="8">
        <f t="shared" si="344"/>
        <v>0</v>
      </c>
      <c r="C3675" s="8">
        <f t="shared" si="345"/>
        <v>0</v>
      </c>
      <c r="D3675" s="38">
        <f t="shared" si="346"/>
        <v>1</v>
      </c>
      <c r="E3675" s="39">
        <f t="shared" si="347"/>
        <v>0</v>
      </c>
      <c r="M3675" s="8" t="str">
        <f>VLOOKUP(MONTH($J3675),Lookup!$A$2:$B$13,2,0)&amp;" "&amp;YEAR($J3675)</f>
        <v>Jan 1900</v>
      </c>
      <c r="N3675" s="34" t="str">
        <f t="shared" si="342"/>
        <v>1/1/9999</v>
      </c>
      <c r="O3675" s="8" t="str">
        <f>IF(ISERROR(VLOOKUP($I3675,Lookup!$H$2:$I$11,2,0)),"",VLOOKUP($I3675,Lookup!$H$2:$I$11,2,0))</f>
        <v/>
      </c>
      <c r="P3675" s="8">
        <f>COUNTIF(J$4:J3675,J3675)</f>
        <v>0</v>
      </c>
      <c r="Q3675" s="8">
        <f>COUNTIF(K$4:K3675,K3675)</f>
        <v>1</v>
      </c>
    </row>
    <row r="3676" spans="1:17" x14ac:dyDescent="0.25">
      <c r="A3676" s="35">
        <f t="shared" si="343"/>
        <v>0</v>
      </c>
      <c r="B3676" s="8">
        <f t="shared" si="344"/>
        <v>0</v>
      </c>
      <c r="C3676" s="8">
        <f t="shared" si="345"/>
        <v>0</v>
      </c>
      <c r="D3676" s="38">
        <f t="shared" si="346"/>
        <v>1</v>
      </c>
      <c r="E3676" s="39">
        <f t="shared" si="347"/>
        <v>0</v>
      </c>
      <c r="M3676" s="8" t="str">
        <f>VLOOKUP(MONTH($J3676),Lookup!$A$2:$B$13,2,0)&amp;" "&amp;YEAR($J3676)</f>
        <v>Jan 1900</v>
      </c>
      <c r="N3676" s="34" t="str">
        <f t="shared" si="342"/>
        <v>1/1/9999</v>
      </c>
      <c r="O3676" s="8" t="str">
        <f>IF(ISERROR(VLOOKUP($I3676,Lookup!$H$2:$I$11,2,0)),"",VLOOKUP($I3676,Lookup!$H$2:$I$11,2,0))</f>
        <v/>
      </c>
      <c r="P3676" s="8">
        <f>COUNTIF(J$4:J3676,J3676)</f>
        <v>0</v>
      </c>
      <c r="Q3676" s="8">
        <f>COUNTIF(K$4:K3676,K3676)</f>
        <v>1</v>
      </c>
    </row>
    <row r="3677" spans="1:17" x14ac:dyDescent="0.25">
      <c r="A3677" s="35">
        <f t="shared" si="343"/>
        <v>0</v>
      </c>
      <c r="B3677" s="8">
        <f t="shared" si="344"/>
        <v>0</v>
      </c>
      <c r="C3677" s="8">
        <f t="shared" si="345"/>
        <v>0</v>
      </c>
      <c r="D3677" s="38">
        <f t="shared" si="346"/>
        <v>1</v>
      </c>
      <c r="E3677" s="39">
        <f t="shared" si="347"/>
        <v>0</v>
      </c>
      <c r="M3677" s="8" t="str">
        <f>VLOOKUP(MONTH($J3677),Lookup!$A$2:$B$13,2,0)&amp;" "&amp;YEAR($J3677)</f>
        <v>Jan 1900</v>
      </c>
      <c r="N3677" s="34" t="str">
        <f t="shared" si="342"/>
        <v>1/1/9999</v>
      </c>
      <c r="O3677" s="8" t="str">
        <f>IF(ISERROR(VLOOKUP($I3677,Lookup!$H$2:$I$11,2,0)),"",VLOOKUP($I3677,Lookup!$H$2:$I$11,2,0))</f>
        <v/>
      </c>
      <c r="P3677" s="8">
        <f>COUNTIF(J$4:J3677,J3677)</f>
        <v>0</v>
      </c>
      <c r="Q3677" s="8">
        <f>COUNTIF(K$4:K3677,K3677)</f>
        <v>1</v>
      </c>
    </row>
    <row r="3678" spans="1:17" x14ac:dyDescent="0.25">
      <c r="A3678" s="35">
        <f t="shared" si="343"/>
        <v>0</v>
      </c>
      <c r="B3678" s="8">
        <f t="shared" si="344"/>
        <v>0</v>
      </c>
      <c r="C3678" s="8">
        <f t="shared" si="345"/>
        <v>0</v>
      </c>
      <c r="D3678" s="38">
        <f t="shared" si="346"/>
        <v>1</v>
      </c>
      <c r="E3678" s="39">
        <f t="shared" si="347"/>
        <v>0</v>
      </c>
      <c r="M3678" s="8" t="str">
        <f>VLOOKUP(MONTH($J3678),Lookup!$A$2:$B$13,2,0)&amp;" "&amp;YEAR($J3678)</f>
        <v>Jan 1900</v>
      </c>
      <c r="N3678" s="34" t="str">
        <f t="shared" si="342"/>
        <v>1/1/9999</v>
      </c>
      <c r="O3678" s="8" t="str">
        <f>IF(ISERROR(VLOOKUP($I3678,Lookup!$H$2:$I$11,2,0)),"",VLOOKUP($I3678,Lookup!$H$2:$I$11,2,0))</f>
        <v/>
      </c>
      <c r="P3678" s="8">
        <f>COUNTIF(J$4:J3678,J3678)</f>
        <v>0</v>
      </c>
      <c r="Q3678" s="8">
        <f>COUNTIF(K$4:K3678,K3678)</f>
        <v>1</v>
      </c>
    </row>
    <row r="3679" spans="1:17" x14ac:dyDescent="0.25">
      <c r="A3679" s="35">
        <f t="shared" si="343"/>
        <v>0</v>
      </c>
      <c r="B3679" s="8">
        <f t="shared" si="344"/>
        <v>0</v>
      </c>
      <c r="C3679" s="8">
        <f t="shared" si="345"/>
        <v>0</v>
      </c>
      <c r="D3679" s="38">
        <f t="shared" si="346"/>
        <v>1</v>
      </c>
      <c r="E3679" s="39">
        <f t="shared" si="347"/>
        <v>0</v>
      </c>
      <c r="M3679" s="8" t="str">
        <f>VLOOKUP(MONTH($J3679),Lookup!$A$2:$B$13,2,0)&amp;" "&amp;YEAR($J3679)</f>
        <v>Jan 1900</v>
      </c>
      <c r="N3679" s="34" t="str">
        <f t="shared" si="342"/>
        <v>1/1/9999</v>
      </c>
      <c r="O3679" s="8" t="str">
        <f>IF(ISERROR(VLOOKUP($I3679,Lookup!$H$2:$I$11,2,0)),"",VLOOKUP($I3679,Lookup!$H$2:$I$11,2,0))</f>
        <v/>
      </c>
      <c r="P3679" s="8">
        <f>COUNTIF(J$4:J3679,J3679)</f>
        <v>0</v>
      </c>
      <c r="Q3679" s="8">
        <f>COUNTIF(K$4:K3679,K3679)</f>
        <v>1</v>
      </c>
    </row>
    <row r="3680" spans="1:17" x14ac:dyDescent="0.25">
      <c r="A3680" s="35">
        <f t="shared" si="343"/>
        <v>0</v>
      </c>
      <c r="B3680" s="8">
        <f t="shared" si="344"/>
        <v>0</v>
      </c>
      <c r="C3680" s="8">
        <f t="shared" si="345"/>
        <v>0</v>
      </c>
      <c r="D3680" s="38">
        <f t="shared" si="346"/>
        <v>1</v>
      </c>
      <c r="E3680" s="39">
        <f t="shared" si="347"/>
        <v>0</v>
      </c>
      <c r="M3680" s="8" t="str">
        <f>VLOOKUP(MONTH($J3680),Lookup!$A$2:$B$13,2,0)&amp;" "&amp;YEAR($J3680)</f>
        <v>Jan 1900</v>
      </c>
      <c r="N3680" s="34" t="str">
        <f t="shared" si="342"/>
        <v>1/1/9999</v>
      </c>
      <c r="O3680" s="8" t="str">
        <f>IF(ISERROR(VLOOKUP($I3680,Lookup!$H$2:$I$11,2,0)),"",VLOOKUP($I3680,Lookup!$H$2:$I$11,2,0))</f>
        <v/>
      </c>
      <c r="P3680" s="8">
        <f>COUNTIF(J$4:J3680,J3680)</f>
        <v>0</v>
      </c>
      <c r="Q3680" s="8">
        <f>COUNTIF(K$4:K3680,K3680)</f>
        <v>1</v>
      </c>
    </row>
    <row r="3681" spans="1:17" x14ac:dyDescent="0.25">
      <c r="A3681" s="35">
        <f t="shared" si="343"/>
        <v>0</v>
      </c>
      <c r="B3681" s="8">
        <f t="shared" si="344"/>
        <v>0</v>
      </c>
      <c r="C3681" s="8">
        <f t="shared" si="345"/>
        <v>0</v>
      </c>
      <c r="D3681" s="38">
        <f t="shared" si="346"/>
        <v>1</v>
      </c>
      <c r="E3681" s="39">
        <f t="shared" si="347"/>
        <v>0</v>
      </c>
      <c r="M3681" s="8" t="str">
        <f>VLOOKUP(MONTH($J3681),Lookup!$A$2:$B$13,2,0)&amp;" "&amp;YEAR($J3681)</f>
        <v>Jan 1900</v>
      </c>
      <c r="N3681" s="34" t="str">
        <f t="shared" si="342"/>
        <v>1/1/9999</v>
      </c>
      <c r="O3681" s="8" t="str">
        <f>IF(ISERROR(VLOOKUP($I3681,Lookup!$H$2:$I$11,2,0)),"",VLOOKUP($I3681,Lookup!$H$2:$I$11,2,0))</f>
        <v/>
      </c>
      <c r="P3681" s="8">
        <f>COUNTIF(J$4:J3681,J3681)</f>
        <v>0</v>
      </c>
      <c r="Q3681" s="8">
        <f>COUNTIF(K$4:K3681,K3681)</f>
        <v>1</v>
      </c>
    </row>
    <row r="3682" spans="1:17" x14ac:dyDescent="0.25">
      <c r="A3682" s="35">
        <f t="shared" si="343"/>
        <v>0</v>
      </c>
      <c r="B3682" s="8">
        <f t="shared" si="344"/>
        <v>0</v>
      </c>
      <c r="C3682" s="8">
        <f t="shared" si="345"/>
        <v>0</v>
      </c>
      <c r="D3682" s="38">
        <f t="shared" si="346"/>
        <v>1</v>
      </c>
      <c r="E3682" s="39">
        <f t="shared" si="347"/>
        <v>0</v>
      </c>
      <c r="M3682" s="8" t="str">
        <f>VLOOKUP(MONTH($J3682),Lookup!$A$2:$B$13,2,0)&amp;" "&amp;YEAR($J3682)</f>
        <v>Jan 1900</v>
      </c>
      <c r="N3682" s="34" t="str">
        <f t="shared" si="342"/>
        <v>1/1/9999</v>
      </c>
      <c r="O3682" s="8" t="str">
        <f>IF(ISERROR(VLOOKUP($I3682,Lookup!$H$2:$I$11,2,0)),"",VLOOKUP($I3682,Lookup!$H$2:$I$11,2,0))</f>
        <v/>
      </c>
      <c r="P3682" s="8">
        <f>COUNTIF(J$4:J3682,J3682)</f>
        <v>0</v>
      </c>
      <c r="Q3682" s="8">
        <f>COUNTIF(K$4:K3682,K3682)</f>
        <v>1</v>
      </c>
    </row>
    <row r="3683" spans="1:17" x14ac:dyDescent="0.25">
      <c r="A3683" s="35">
        <f t="shared" si="343"/>
        <v>0</v>
      </c>
      <c r="B3683" s="8">
        <f t="shared" si="344"/>
        <v>0</v>
      </c>
      <c r="C3683" s="8">
        <f t="shared" si="345"/>
        <v>0</v>
      </c>
      <c r="D3683" s="38">
        <f t="shared" si="346"/>
        <v>1</v>
      </c>
      <c r="E3683" s="39">
        <f t="shared" si="347"/>
        <v>0</v>
      </c>
      <c r="M3683" s="8" t="str">
        <f>VLOOKUP(MONTH($J3683),Lookup!$A$2:$B$13,2,0)&amp;" "&amp;YEAR($J3683)</f>
        <v>Jan 1900</v>
      </c>
      <c r="N3683" s="34" t="str">
        <f t="shared" si="342"/>
        <v>1/1/9999</v>
      </c>
      <c r="O3683" s="8" t="str">
        <f>IF(ISERROR(VLOOKUP($I3683,Lookup!$H$2:$I$11,2,0)),"",VLOOKUP($I3683,Lookup!$H$2:$I$11,2,0))</f>
        <v/>
      </c>
      <c r="P3683" s="8">
        <f>COUNTIF(J$4:J3683,J3683)</f>
        <v>0</v>
      </c>
      <c r="Q3683" s="8">
        <f>COUNTIF(K$4:K3683,K3683)</f>
        <v>1</v>
      </c>
    </row>
    <row r="3684" spans="1:17" x14ac:dyDescent="0.25">
      <c r="A3684" s="35">
        <f t="shared" si="343"/>
        <v>0</v>
      </c>
      <c r="B3684" s="8">
        <f t="shared" si="344"/>
        <v>0</v>
      </c>
      <c r="C3684" s="8">
        <f t="shared" si="345"/>
        <v>0</v>
      </c>
      <c r="D3684" s="38">
        <f t="shared" si="346"/>
        <v>1</v>
      </c>
      <c r="E3684" s="39">
        <f t="shared" si="347"/>
        <v>0</v>
      </c>
      <c r="M3684" s="8" t="str">
        <f>VLOOKUP(MONTH($J3684),Lookup!$A$2:$B$13,2,0)&amp;" "&amp;YEAR($J3684)</f>
        <v>Jan 1900</v>
      </c>
      <c r="N3684" s="34" t="str">
        <f t="shared" si="342"/>
        <v>1/1/9999</v>
      </c>
      <c r="O3684" s="8" t="str">
        <f>IF(ISERROR(VLOOKUP($I3684,Lookup!$H$2:$I$11,2,0)),"",VLOOKUP($I3684,Lookup!$H$2:$I$11,2,0))</f>
        <v/>
      </c>
      <c r="P3684" s="8">
        <f>COUNTIF(J$4:J3684,J3684)</f>
        <v>0</v>
      </c>
      <c r="Q3684" s="8">
        <f>COUNTIF(K$4:K3684,K3684)</f>
        <v>1</v>
      </c>
    </row>
    <row r="3685" spans="1:17" x14ac:dyDescent="0.25">
      <c r="A3685" s="35">
        <f t="shared" si="343"/>
        <v>0</v>
      </c>
      <c r="B3685" s="8">
        <f t="shared" si="344"/>
        <v>0</v>
      </c>
      <c r="C3685" s="8">
        <f t="shared" si="345"/>
        <v>0</v>
      </c>
      <c r="D3685" s="38">
        <f t="shared" si="346"/>
        <v>1</v>
      </c>
      <c r="E3685" s="39">
        <f t="shared" si="347"/>
        <v>0</v>
      </c>
      <c r="M3685" s="8" t="str">
        <f>VLOOKUP(MONTH($J3685),Lookup!$A$2:$B$13,2,0)&amp;" "&amp;YEAR($J3685)</f>
        <v>Jan 1900</v>
      </c>
      <c r="N3685" s="34" t="str">
        <f t="shared" si="342"/>
        <v>1/1/9999</v>
      </c>
      <c r="O3685" s="8" t="str">
        <f>IF(ISERROR(VLOOKUP($I3685,Lookup!$H$2:$I$11,2,0)),"",VLOOKUP($I3685,Lookup!$H$2:$I$11,2,0))</f>
        <v/>
      </c>
      <c r="P3685" s="8">
        <f>COUNTIF(J$4:J3685,J3685)</f>
        <v>0</v>
      </c>
      <c r="Q3685" s="8">
        <f>COUNTIF(K$4:K3685,K3685)</f>
        <v>1</v>
      </c>
    </row>
    <row r="3686" spans="1:17" x14ac:dyDescent="0.25">
      <c r="A3686" s="35">
        <f t="shared" si="343"/>
        <v>0</v>
      </c>
      <c r="B3686" s="8">
        <f t="shared" si="344"/>
        <v>0</v>
      </c>
      <c r="C3686" s="8">
        <f t="shared" si="345"/>
        <v>0</v>
      </c>
      <c r="D3686" s="38">
        <f t="shared" si="346"/>
        <v>1</v>
      </c>
      <c r="E3686" s="39">
        <f t="shared" si="347"/>
        <v>0</v>
      </c>
      <c r="M3686" s="8" t="str">
        <f>VLOOKUP(MONTH($J3686),Lookup!$A$2:$B$13,2,0)&amp;" "&amp;YEAR($J3686)</f>
        <v>Jan 1900</v>
      </c>
      <c r="N3686" s="34" t="str">
        <f t="shared" si="342"/>
        <v>1/1/9999</v>
      </c>
      <c r="O3686" s="8" t="str">
        <f>IF(ISERROR(VLOOKUP($I3686,Lookup!$H$2:$I$11,2,0)),"",VLOOKUP($I3686,Lookup!$H$2:$I$11,2,0))</f>
        <v/>
      </c>
      <c r="P3686" s="8">
        <f>COUNTIF(J$4:J3686,J3686)</f>
        <v>0</v>
      </c>
      <c r="Q3686" s="8">
        <f>COUNTIF(K$4:K3686,K3686)</f>
        <v>1</v>
      </c>
    </row>
    <row r="3687" spans="1:17" x14ac:dyDescent="0.25">
      <c r="A3687" s="35">
        <f t="shared" si="343"/>
        <v>0</v>
      </c>
      <c r="B3687" s="8">
        <f t="shared" si="344"/>
        <v>0</v>
      </c>
      <c r="C3687" s="8">
        <f t="shared" si="345"/>
        <v>0</v>
      </c>
      <c r="D3687" s="38">
        <f t="shared" si="346"/>
        <v>1</v>
      </c>
      <c r="E3687" s="39">
        <f t="shared" si="347"/>
        <v>0</v>
      </c>
      <c r="M3687" s="8" t="str">
        <f>VLOOKUP(MONTH($J3687),Lookup!$A$2:$B$13,2,0)&amp;" "&amp;YEAR($J3687)</f>
        <v>Jan 1900</v>
      </c>
      <c r="N3687" s="34" t="str">
        <f t="shared" si="342"/>
        <v>1/1/9999</v>
      </c>
      <c r="O3687" s="8" t="str">
        <f>IF(ISERROR(VLOOKUP($I3687,Lookup!$H$2:$I$11,2,0)),"",VLOOKUP($I3687,Lookup!$H$2:$I$11,2,0))</f>
        <v/>
      </c>
      <c r="P3687" s="8">
        <f>COUNTIF(J$4:J3687,J3687)</f>
        <v>0</v>
      </c>
      <c r="Q3687" s="8">
        <f>COUNTIF(K$4:K3687,K3687)</f>
        <v>1</v>
      </c>
    </row>
    <row r="3688" spans="1:17" x14ac:dyDescent="0.25">
      <c r="A3688" s="35">
        <f t="shared" si="343"/>
        <v>0</v>
      </c>
      <c r="B3688" s="8">
        <f t="shared" si="344"/>
        <v>0</v>
      </c>
      <c r="C3688" s="8">
        <f t="shared" si="345"/>
        <v>0</v>
      </c>
      <c r="D3688" s="38">
        <f t="shared" si="346"/>
        <v>1</v>
      </c>
      <c r="E3688" s="39">
        <f t="shared" si="347"/>
        <v>0</v>
      </c>
      <c r="M3688" s="8" t="str">
        <f>VLOOKUP(MONTH($J3688),Lookup!$A$2:$B$13,2,0)&amp;" "&amp;YEAR($J3688)</f>
        <v>Jan 1900</v>
      </c>
      <c r="N3688" s="34" t="str">
        <f t="shared" si="342"/>
        <v>1/1/9999</v>
      </c>
      <c r="O3688" s="8" t="str">
        <f>IF(ISERROR(VLOOKUP($I3688,Lookup!$H$2:$I$11,2,0)),"",VLOOKUP($I3688,Lookup!$H$2:$I$11,2,0))</f>
        <v/>
      </c>
      <c r="P3688" s="8">
        <f>COUNTIF(J$4:J3688,J3688)</f>
        <v>0</v>
      </c>
      <c r="Q3688" s="8">
        <f>COUNTIF(K$4:K3688,K3688)</f>
        <v>1</v>
      </c>
    </row>
    <row r="3689" spans="1:17" x14ac:dyDescent="0.25">
      <c r="A3689" s="35">
        <f t="shared" si="343"/>
        <v>0</v>
      </c>
      <c r="B3689" s="8">
        <f t="shared" si="344"/>
        <v>0</v>
      </c>
      <c r="C3689" s="8">
        <f t="shared" si="345"/>
        <v>0</v>
      </c>
      <c r="D3689" s="38">
        <f t="shared" si="346"/>
        <v>1</v>
      </c>
      <c r="E3689" s="39">
        <f t="shared" si="347"/>
        <v>0</v>
      </c>
      <c r="M3689" s="8" t="str">
        <f>VLOOKUP(MONTH($J3689),Lookup!$A$2:$B$13,2,0)&amp;" "&amp;YEAR($J3689)</f>
        <v>Jan 1900</v>
      </c>
      <c r="N3689" s="34" t="str">
        <f t="shared" si="342"/>
        <v>1/1/9999</v>
      </c>
      <c r="O3689" s="8" t="str">
        <f>IF(ISERROR(VLOOKUP($I3689,Lookup!$H$2:$I$11,2,0)),"",VLOOKUP($I3689,Lookup!$H$2:$I$11,2,0))</f>
        <v/>
      </c>
      <c r="P3689" s="8">
        <f>COUNTIF(J$4:J3689,J3689)</f>
        <v>0</v>
      </c>
      <c r="Q3689" s="8">
        <f>COUNTIF(K$4:K3689,K3689)</f>
        <v>1</v>
      </c>
    </row>
    <row r="3690" spans="1:17" x14ac:dyDescent="0.25">
      <c r="A3690" s="35">
        <f t="shared" si="343"/>
        <v>0</v>
      </c>
      <c r="B3690" s="8">
        <f t="shared" si="344"/>
        <v>0</v>
      </c>
      <c r="C3690" s="8">
        <f t="shared" si="345"/>
        <v>0</v>
      </c>
      <c r="D3690" s="38">
        <f t="shared" si="346"/>
        <v>1</v>
      </c>
      <c r="E3690" s="39">
        <f t="shared" si="347"/>
        <v>0</v>
      </c>
      <c r="M3690" s="8" t="str">
        <f>VLOOKUP(MONTH($J3690),Lookup!$A$2:$B$13,2,0)&amp;" "&amp;YEAR($J3690)</f>
        <v>Jan 1900</v>
      </c>
      <c r="N3690" s="34" t="str">
        <f t="shared" si="342"/>
        <v>1/1/9999</v>
      </c>
      <c r="O3690" s="8" t="str">
        <f>IF(ISERROR(VLOOKUP($I3690,Lookup!$H$2:$I$11,2,0)),"",VLOOKUP($I3690,Lookup!$H$2:$I$11,2,0))</f>
        <v/>
      </c>
      <c r="P3690" s="8">
        <f>COUNTIF(J$4:J3690,J3690)</f>
        <v>0</v>
      </c>
      <c r="Q3690" s="8">
        <f>COUNTIF(K$4:K3690,K3690)</f>
        <v>1</v>
      </c>
    </row>
    <row r="3691" spans="1:17" x14ac:dyDescent="0.25">
      <c r="A3691" s="35">
        <f t="shared" si="343"/>
        <v>0</v>
      </c>
      <c r="B3691" s="8">
        <f t="shared" si="344"/>
        <v>0</v>
      </c>
      <c r="C3691" s="8">
        <f t="shared" si="345"/>
        <v>0</v>
      </c>
      <c r="D3691" s="38">
        <f t="shared" si="346"/>
        <v>1</v>
      </c>
      <c r="E3691" s="39">
        <f t="shared" si="347"/>
        <v>0</v>
      </c>
      <c r="M3691" s="8" t="str">
        <f>VLOOKUP(MONTH($J3691),Lookup!$A$2:$B$13,2,0)&amp;" "&amp;YEAR($J3691)</f>
        <v>Jan 1900</v>
      </c>
      <c r="N3691" s="34" t="str">
        <f t="shared" si="342"/>
        <v>1/1/9999</v>
      </c>
      <c r="O3691" s="8" t="str">
        <f>IF(ISERROR(VLOOKUP($I3691,Lookup!$H$2:$I$11,2,0)),"",VLOOKUP($I3691,Lookup!$H$2:$I$11,2,0))</f>
        <v/>
      </c>
      <c r="P3691" s="8">
        <f>COUNTIF(J$4:J3691,J3691)</f>
        <v>0</v>
      </c>
      <c r="Q3691" s="8">
        <f>COUNTIF(K$4:K3691,K3691)</f>
        <v>1</v>
      </c>
    </row>
    <row r="3692" spans="1:17" x14ac:dyDescent="0.25">
      <c r="A3692" s="35">
        <f t="shared" si="343"/>
        <v>0</v>
      </c>
      <c r="B3692" s="8">
        <f t="shared" si="344"/>
        <v>0</v>
      </c>
      <c r="C3692" s="8">
        <f t="shared" si="345"/>
        <v>0</v>
      </c>
      <c r="D3692" s="38">
        <f t="shared" si="346"/>
        <v>1</v>
      </c>
      <c r="E3692" s="39">
        <f t="shared" si="347"/>
        <v>0</v>
      </c>
      <c r="M3692" s="8" t="str">
        <f>VLOOKUP(MONTH($J3692),Lookup!$A$2:$B$13,2,0)&amp;" "&amp;YEAR($J3692)</f>
        <v>Jan 1900</v>
      </c>
      <c r="N3692" s="34" t="str">
        <f t="shared" si="342"/>
        <v>1/1/9999</v>
      </c>
      <c r="O3692" s="8" t="str">
        <f>IF(ISERROR(VLOOKUP($I3692,Lookup!$H$2:$I$11,2,0)),"",VLOOKUP($I3692,Lookup!$H$2:$I$11,2,0))</f>
        <v/>
      </c>
      <c r="P3692" s="8">
        <f>COUNTIF(J$4:J3692,J3692)</f>
        <v>0</v>
      </c>
      <c r="Q3692" s="8">
        <f>COUNTIF(K$4:K3692,K3692)</f>
        <v>1</v>
      </c>
    </row>
    <row r="3693" spans="1:17" x14ac:dyDescent="0.25">
      <c r="A3693" s="35">
        <f t="shared" si="343"/>
        <v>0</v>
      </c>
      <c r="B3693" s="8">
        <f t="shared" si="344"/>
        <v>0</v>
      </c>
      <c r="C3693" s="8">
        <f t="shared" si="345"/>
        <v>0</v>
      </c>
      <c r="D3693" s="38">
        <f t="shared" si="346"/>
        <v>1</v>
      </c>
      <c r="E3693" s="39">
        <f t="shared" si="347"/>
        <v>0</v>
      </c>
      <c r="M3693" s="8" t="str">
        <f>VLOOKUP(MONTH($J3693),Lookup!$A$2:$B$13,2,0)&amp;" "&amp;YEAR($J3693)</f>
        <v>Jan 1900</v>
      </c>
      <c r="N3693" s="34" t="str">
        <f t="shared" si="342"/>
        <v>1/1/9999</v>
      </c>
      <c r="O3693" s="8" t="str">
        <f>IF(ISERROR(VLOOKUP($I3693,Lookup!$H$2:$I$11,2,0)),"",VLOOKUP($I3693,Lookup!$H$2:$I$11,2,0))</f>
        <v/>
      </c>
      <c r="P3693" s="8">
        <f>COUNTIF(J$4:J3693,J3693)</f>
        <v>0</v>
      </c>
      <c r="Q3693" s="8">
        <f>COUNTIF(K$4:K3693,K3693)</f>
        <v>1</v>
      </c>
    </row>
    <row r="3694" spans="1:17" x14ac:dyDescent="0.25">
      <c r="A3694" s="35">
        <f t="shared" si="343"/>
        <v>0</v>
      </c>
      <c r="B3694" s="8">
        <f t="shared" si="344"/>
        <v>0</v>
      </c>
      <c r="C3694" s="8">
        <f t="shared" si="345"/>
        <v>0</v>
      </c>
      <c r="D3694" s="38">
        <f t="shared" si="346"/>
        <v>1</v>
      </c>
      <c r="E3694" s="39">
        <f t="shared" si="347"/>
        <v>0</v>
      </c>
      <c r="M3694" s="8" t="str">
        <f>VLOOKUP(MONTH($J3694),Lookup!$A$2:$B$13,2,0)&amp;" "&amp;YEAR($J3694)</f>
        <v>Jan 1900</v>
      </c>
      <c r="N3694" s="34" t="str">
        <f t="shared" si="342"/>
        <v>1/1/9999</v>
      </c>
      <c r="O3694" s="8" t="str">
        <f>IF(ISERROR(VLOOKUP($I3694,Lookup!$H$2:$I$11,2,0)),"",VLOOKUP($I3694,Lookup!$H$2:$I$11,2,0))</f>
        <v/>
      </c>
      <c r="P3694" s="8">
        <f>COUNTIF(J$4:J3694,J3694)</f>
        <v>0</v>
      </c>
      <c r="Q3694" s="8">
        <f>COUNTIF(K$4:K3694,K3694)</f>
        <v>1</v>
      </c>
    </row>
    <row r="3695" spans="1:17" x14ac:dyDescent="0.25">
      <c r="A3695" s="35">
        <f t="shared" si="343"/>
        <v>0</v>
      </c>
      <c r="B3695" s="8">
        <f t="shared" si="344"/>
        <v>0</v>
      </c>
      <c r="C3695" s="8">
        <f t="shared" si="345"/>
        <v>0</v>
      </c>
      <c r="D3695" s="38">
        <f t="shared" si="346"/>
        <v>1</v>
      </c>
      <c r="E3695" s="39">
        <f t="shared" si="347"/>
        <v>0</v>
      </c>
      <c r="M3695" s="8" t="str">
        <f>VLOOKUP(MONTH($J3695),Lookup!$A$2:$B$13,2,0)&amp;" "&amp;YEAR($J3695)</f>
        <v>Jan 1900</v>
      </c>
      <c r="N3695" s="34" t="str">
        <f t="shared" si="342"/>
        <v>1/1/9999</v>
      </c>
      <c r="O3695" s="8" t="str">
        <f>IF(ISERROR(VLOOKUP($I3695,Lookup!$H$2:$I$11,2,0)),"",VLOOKUP($I3695,Lookup!$H$2:$I$11,2,0))</f>
        <v/>
      </c>
      <c r="P3695" s="8">
        <f>COUNTIF(J$4:J3695,J3695)</f>
        <v>0</v>
      </c>
      <c r="Q3695" s="8">
        <f>COUNTIF(K$4:K3695,K3695)</f>
        <v>1</v>
      </c>
    </row>
    <row r="3696" spans="1:17" x14ac:dyDescent="0.25">
      <c r="A3696" s="35">
        <f t="shared" si="343"/>
        <v>0</v>
      </c>
      <c r="B3696" s="8">
        <f t="shared" si="344"/>
        <v>0</v>
      </c>
      <c r="C3696" s="8">
        <f t="shared" si="345"/>
        <v>0</v>
      </c>
      <c r="D3696" s="38">
        <f t="shared" si="346"/>
        <v>1</v>
      </c>
      <c r="E3696" s="39">
        <f t="shared" si="347"/>
        <v>0</v>
      </c>
      <c r="M3696" s="8" t="str">
        <f>VLOOKUP(MONTH($J3696),Lookup!$A$2:$B$13,2,0)&amp;" "&amp;YEAR($J3696)</f>
        <v>Jan 1900</v>
      </c>
      <c r="N3696" s="34" t="str">
        <f t="shared" si="342"/>
        <v>1/1/9999</v>
      </c>
      <c r="O3696" s="8" t="str">
        <f>IF(ISERROR(VLOOKUP($I3696,Lookup!$H$2:$I$11,2,0)),"",VLOOKUP($I3696,Lookup!$H$2:$I$11,2,0))</f>
        <v/>
      </c>
      <c r="P3696" s="8">
        <f>COUNTIF(J$4:J3696,J3696)</f>
        <v>0</v>
      </c>
      <c r="Q3696" s="8">
        <f>COUNTIF(K$4:K3696,K3696)</f>
        <v>1</v>
      </c>
    </row>
    <row r="3697" spans="1:17" x14ac:dyDescent="0.25">
      <c r="A3697" s="35">
        <f t="shared" si="343"/>
        <v>0</v>
      </c>
      <c r="B3697" s="8">
        <f t="shared" si="344"/>
        <v>0</v>
      </c>
      <c r="C3697" s="8">
        <f t="shared" si="345"/>
        <v>0</v>
      </c>
      <c r="D3697" s="38">
        <f t="shared" si="346"/>
        <v>1</v>
      </c>
      <c r="E3697" s="39">
        <f t="shared" si="347"/>
        <v>0</v>
      </c>
      <c r="M3697" s="8" t="str">
        <f>VLOOKUP(MONTH($J3697),Lookup!$A$2:$B$13,2,0)&amp;" "&amp;YEAR($J3697)</f>
        <v>Jan 1900</v>
      </c>
      <c r="N3697" s="34" t="str">
        <f t="shared" si="342"/>
        <v>1/1/9999</v>
      </c>
      <c r="O3697" s="8" t="str">
        <f>IF(ISERROR(VLOOKUP($I3697,Lookup!$H$2:$I$11,2,0)),"",VLOOKUP($I3697,Lookup!$H$2:$I$11,2,0))</f>
        <v/>
      </c>
      <c r="P3697" s="8">
        <f>COUNTIF(J$4:J3697,J3697)</f>
        <v>0</v>
      </c>
      <c r="Q3697" s="8">
        <f>COUNTIF(K$4:K3697,K3697)</f>
        <v>1</v>
      </c>
    </row>
    <row r="3698" spans="1:17" x14ac:dyDescent="0.25">
      <c r="A3698" s="35">
        <f t="shared" si="343"/>
        <v>0</v>
      </c>
      <c r="B3698" s="8">
        <f t="shared" si="344"/>
        <v>0</v>
      </c>
      <c r="C3698" s="8">
        <f t="shared" si="345"/>
        <v>0</v>
      </c>
      <c r="D3698" s="38">
        <f t="shared" si="346"/>
        <v>1</v>
      </c>
      <c r="E3698" s="39">
        <f t="shared" si="347"/>
        <v>0</v>
      </c>
      <c r="M3698" s="8" t="str">
        <f>VLOOKUP(MONTH($J3698),Lookup!$A$2:$B$13,2,0)&amp;" "&amp;YEAR($J3698)</f>
        <v>Jan 1900</v>
      </c>
      <c r="N3698" s="34" t="str">
        <f t="shared" si="342"/>
        <v>1/1/9999</v>
      </c>
      <c r="O3698" s="8" t="str">
        <f>IF(ISERROR(VLOOKUP($I3698,Lookup!$H$2:$I$11,2,0)),"",VLOOKUP($I3698,Lookup!$H$2:$I$11,2,0))</f>
        <v/>
      </c>
      <c r="P3698" s="8">
        <f>COUNTIF(J$4:J3698,J3698)</f>
        <v>0</v>
      </c>
      <c r="Q3698" s="8">
        <f>COUNTIF(K$4:K3698,K3698)</f>
        <v>1</v>
      </c>
    </row>
    <row r="3699" spans="1:17" x14ac:dyDescent="0.25">
      <c r="A3699" s="35">
        <f t="shared" si="343"/>
        <v>0</v>
      </c>
      <c r="B3699" s="8">
        <f t="shared" si="344"/>
        <v>0</v>
      </c>
      <c r="C3699" s="8">
        <f t="shared" si="345"/>
        <v>0</v>
      </c>
      <c r="D3699" s="38">
        <f t="shared" si="346"/>
        <v>1</v>
      </c>
      <c r="E3699" s="39">
        <f t="shared" si="347"/>
        <v>0</v>
      </c>
      <c r="M3699" s="8" t="str">
        <f>VLOOKUP(MONTH($J3699),Lookup!$A$2:$B$13,2,0)&amp;" "&amp;YEAR($J3699)</f>
        <v>Jan 1900</v>
      </c>
      <c r="N3699" s="34" t="str">
        <f t="shared" si="342"/>
        <v>1/1/9999</v>
      </c>
      <c r="O3699" s="8" t="str">
        <f>IF(ISERROR(VLOOKUP($I3699,Lookup!$H$2:$I$11,2,0)),"",VLOOKUP($I3699,Lookup!$H$2:$I$11,2,0))</f>
        <v/>
      </c>
      <c r="P3699" s="8">
        <f>COUNTIF(J$4:J3699,J3699)</f>
        <v>0</v>
      </c>
      <c r="Q3699" s="8">
        <f>COUNTIF(K$4:K3699,K3699)</f>
        <v>1</v>
      </c>
    </row>
    <row r="3700" spans="1:17" x14ac:dyDescent="0.25">
      <c r="A3700" s="35">
        <f t="shared" si="343"/>
        <v>0</v>
      </c>
      <c r="B3700" s="8">
        <f t="shared" si="344"/>
        <v>0</v>
      </c>
      <c r="C3700" s="8">
        <f t="shared" si="345"/>
        <v>0</v>
      </c>
      <c r="D3700" s="38">
        <f t="shared" si="346"/>
        <v>1</v>
      </c>
      <c r="E3700" s="39">
        <f t="shared" si="347"/>
        <v>0</v>
      </c>
      <c r="M3700" s="8" t="str">
        <f>VLOOKUP(MONTH($J3700),Lookup!$A$2:$B$13,2,0)&amp;" "&amp;YEAR($J3700)</f>
        <v>Jan 1900</v>
      </c>
      <c r="N3700" s="34" t="str">
        <f t="shared" si="342"/>
        <v>1/1/9999</v>
      </c>
      <c r="O3700" s="8" t="str">
        <f>IF(ISERROR(VLOOKUP($I3700,Lookup!$H$2:$I$11,2,0)),"",VLOOKUP($I3700,Lookup!$H$2:$I$11,2,0))</f>
        <v/>
      </c>
      <c r="P3700" s="8">
        <f>COUNTIF(J$4:J3700,J3700)</f>
        <v>0</v>
      </c>
      <c r="Q3700" s="8">
        <f>COUNTIF(K$4:K3700,K3700)</f>
        <v>1</v>
      </c>
    </row>
    <row r="3701" spans="1:17" x14ac:dyDescent="0.25">
      <c r="A3701" s="35">
        <f t="shared" si="343"/>
        <v>0</v>
      </c>
      <c r="B3701" s="8">
        <f t="shared" si="344"/>
        <v>0</v>
      </c>
      <c r="C3701" s="8">
        <f t="shared" si="345"/>
        <v>0</v>
      </c>
      <c r="D3701" s="38">
        <f t="shared" si="346"/>
        <v>1</v>
      </c>
      <c r="E3701" s="39">
        <f t="shared" si="347"/>
        <v>0</v>
      </c>
      <c r="M3701" s="8" t="str">
        <f>VLOOKUP(MONTH($J3701),Lookup!$A$2:$B$13,2,0)&amp;" "&amp;YEAR($J3701)</f>
        <v>Jan 1900</v>
      </c>
      <c r="N3701" s="34" t="str">
        <f t="shared" si="342"/>
        <v>1/1/9999</v>
      </c>
      <c r="O3701" s="8" t="str">
        <f>IF(ISERROR(VLOOKUP($I3701,Lookup!$H$2:$I$11,2,0)),"",VLOOKUP($I3701,Lookup!$H$2:$I$11,2,0))</f>
        <v/>
      </c>
      <c r="P3701" s="8">
        <f>COUNTIF(J$4:J3701,J3701)</f>
        <v>0</v>
      </c>
      <c r="Q3701" s="8">
        <f>COUNTIF(K$4:K3701,K3701)</f>
        <v>1</v>
      </c>
    </row>
    <row r="3702" spans="1:17" x14ac:dyDescent="0.25">
      <c r="A3702" s="35">
        <f t="shared" si="343"/>
        <v>0</v>
      </c>
      <c r="B3702" s="8">
        <f t="shared" si="344"/>
        <v>0</v>
      </c>
      <c r="C3702" s="8">
        <f t="shared" si="345"/>
        <v>0</v>
      </c>
      <c r="D3702" s="38">
        <f t="shared" si="346"/>
        <v>1</v>
      </c>
      <c r="E3702" s="39">
        <f t="shared" si="347"/>
        <v>0</v>
      </c>
      <c r="M3702" s="8" t="str">
        <f>VLOOKUP(MONTH($J3702),Lookup!$A$2:$B$13,2,0)&amp;" "&amp;YEAR($J3702)</f>
        <v>Jan 1900</v>
      </c>
      <c r="N3702" s="34" t="str">
        <f t="shared" si="342"/>
        <v>1/1/9999</v>
      </c>
      <c r="O3702" s="8" t="str">
        <f>IF(ISERROR(VLOOKUP($I3702,Lookup!$H$2:$I$11,2,0)),"",VLOOKUP($I3702,Lookup!$H$2:$I$11,2,0))</f>
        <v/>
      </c>
      <c r="P3702" s="8">
        <f>COUNTIF(J$4:J3702,J3702)</f>
        <v>0</v>
      </c>
      <c r="Q3702" s="8">
        <f>COUNTIF(K$4:K3702,K3702)</f>
        <v>1</v>
      </c>
    </row>
    <row r="3703" spans="1:17" x14ac:dyDescent="0.25">
      <c r="A3703" s="35">
        <f t="shared" si="343"/>
        <v>0</v>
      </c>
      <c r="B3703" s="8">
        <f t="shared" si="344"/>
        <v>0</v>
      </c>
      <c r="C3703" s="8">
        <f t="shared" si="345"/>
        <v>0</v>
      </c>
      <c r="D3703" s="38">
        <f t="shared" si="346"/>
        <v>1</v>
      </c>
      <c r="E3703" s="39">
        <f t="shared" si="347"/>
        <v>0</v>
      </c>
      <c r="M3703" s="8" t="str">
        <f>VLOOKUP(MONTH($J3703),Lookup!$A$2:$B$13,2,0)&amp;" "&amp;YEAR($J3703)</f>
        <v>Jan 1900</v>
      </c>
      <c r="N3703" s="34" t="str">
        <f t="shared" si="342"/>
        <v>1/1/9999</v>
      </c>
      <c r="O3703" s="8" t="str">
        <f>IF(ISERROR(VLOOKUP($I3703,Lookup!$H$2:$I$11,2,0)),"",VLOOKUP($I3703,Lookup!$H$2:$I$11,2,0))</f>
        <v/>
      </c>
      <c r="P3703" s="8">
        <f>COUNTIF(J$4:J3703,J3703)</f>
        <v>0</v>
      </c>
      <c r="Q3703" s="8">
        <f>COUNTIF(K$4:K3703,K3703)</f>
        <v>1</v>
      </c>
    </row>
    <row r="3704" spans="1:17" x14ac:dyDescent="0.25">
      <c r="A3704" s="35">
        <f t="shared" si="343"/>
        <v>0</v>
      </c>
      <c r="B3704" s="8">
        <f t="shared" si="344"/>
        <v>0</v>
      </c>
      <c r="C3704" s="8">
        <f t="shared" si="345"/>
        <v>0</v>
      </c>
      <c r="D3704" s="38">
        <f t="shared" si="346"/>
        <v>1</v>
      </c>
      <c r="E3704" s="39">
        <f t="shared" si="347"/>
        <v>0</v>
      </c>
      <c r="M3704" s="8" t="str">
        <f>VLOOKUP(MONTH($J3704),Lookup!$A$2:$B$13,2,0)&amp;" "&amp;YEAR($J3704)</f>
        <v>Jan 1900</v>
      </c>
      <c r="N3704" s="34" t="str">
        <f t="shared" si="342"/>
        <v>1/1/9999</v>
      </c>
      <c r="O3704" s="8" t="str">
        <f>IF(ISERROR(VLOOKUP($I3704,Lookup!$H$2:$I$11,2,0)),"",VLOOKUP($I3704,Lookup!$H$2:$I$11,2,0))</f>
        <v/>
      </c>
      <c r="P3704" s="8">
        <f>COUNTIF(J$4:J3704,J3704)</f>
        <v>0</v>
      </c>
      <c r="Q3704" s="8">
        <f>COUNTIF(K$4:K3704,K3704)</f>
        <v>1</v>
      </c>
    </row>
    <row r="3705" spans="1:17" x14ac:dyDescent="0.25">
      <c r="A3705" s="35">
        <f t="shared" si="343"/>
        <v>0</v>
      </c>
      <c r="B3705" s="8">
        <f t="shared" si="344"/>
        <v>0</v>
      </c>
      <c r="C3705" s="8">
        <f t="shared" si="345"/>
        <v>0</v>
      </c>
      <c r="D3705" s="38">
        <f t="shared" si="346"/>
        <v>1</v>
      </c>
      <c r="E3705" s="39">
        <f t="shared" si="347"/>
        <v>0</v>
      </c>
      <c r="M3705" s="8" t="str">
        <f>VLOOKUP(MONTH($J3705),Lookup!$A$2:$B$13,2,0)&amp;" "&amp;YEAR($J3705)</f>
        <v>Jan 1900</v>
      </c>
      <c r="N3705" s="34" t="str">
        <f t="shared" si="342"/>
        <v>1/1/9999</v>
      </c>
      <c r="O3705" s="8" t="str">
        <f>IF(ISERROR(VLOOKUP($I3705,Lookup!$H$2:$I$11,2,0)),"",VLOOKUP($I3705,Lookup!$H$2:$I$11,2,0))</f>
        <v/>
      </c>
      <c r="P3705" s="8">
        <f>COUNTIF(J$4:J3705,J3705)</f>
        <v>0</v>
      </c>
      <c r="Q3705" s="8">
        <f>COUNTIF(K$4:K3705,K3705)</f>
        <v>1</v>
      </c>
    </row>
    <row r="3706" spans="1:17" x14ac:dyDescent="0.25">
      <c r="A3706" s="35">
        <f t="shared" si="343"/>
        <v>0</v>
      </c>
      <c r="B3706" s="8">
        <f t="shared" si="344"/>
        <v>0</v>
      </c>
      <c r="C3706" s="8">
        <f t="shared" si="345"/>
        <v>0</v>
      </c>
      <c r="D3706" s="38">
        <f t="shared" si="346"/>
        <v>1</v>
      </c>
      <c r="E3706" s="39">
        <f t="shared" si="347"/>
        <v>0</v>
      </c>
      <c r="M3706" s="8" t="str">
        <f>VLOOKUP(MONTH($J3706),Lookup!$A$2:$B$13,2,0)&amp;" "&amp;YEAR($J3706)</f>
        <v>Jan 1900</v>
      </c>
      <c r="N3706" s="34" t="str">
        <f t="shared" si="342"/>
        <v>1/1/9999</v>
      </c>
      <c r="O3706" s="8" t="str">
        <f>IF(ISERROR(VLOOKUP($I3706,Lookup!$H$2:$I$11,2,0)),"",VLOOKUP($I3706,Lookup!$H$2:$I$11,2,0))</f>
        <v/>
      </c>
      <c r="P3706" s="8">
        <f>COUNTIF(J$4:J3706,J3706)</f>
        <v>0</v>
      </c>
      <c r="Q3706" s="8">
        <f>COUNTIF(K$4:K3706,K3706)</f>
        <v>1</v>
      </c>
    </row>
    <row r="3707" spans="1:17" x14ac:dyDescent="0.25">
      <c r="A3707" s="35">
        <f t="shared" si="343"/>
        <v>0</v>
      </c>
      <c r="B3707" s="8">
        <f t="shared" si="344"/>
        <v>0</v>
      </c>
      <c r="C3707" s="8">
        <f t="shared" si="345"/>
        <v>0</v>
      </c>
      <c r="D3707" s="38">
        <f t="shared" si="346"/>
        <v>1</v>
      </c>
      <c r="E3707" s="39">
        <f t="shared" si="347"/>
        <v>0</v>
      </c>
      <c r="M3707" s="8" t="str">
        <f>VLOOKUP(MONTH($J3707),Lookup!$A$2:$B$13,2,0)&amp;" "&amp;YEAR($J3707)</f>
        <v>Jan 1900</v>
      </c>
      <c r="N3707" s="34" t="str">
        <f t="shared" si="342"/>
        <v>1/1/9999</v>
      </c>
      <c r="O3707" s="8" t="str">
        <f>IF(ISERROR(VLOOKUP($I3707,Lookup!$H$2:$I$11,2,0)),"",VLOOKUP($I3707,Lookup!$H$2:$I$11,2,0))</f>
        <v/>
      </c>
      <c r="P3707" s="8">
        <f>COUNTIF(J$4:J3707,J3707)</f>
        <v>0</v>
      </c>
      <c r="Q3707" s="8">
        <f>COUNTIF(K$4:K3707,K3707)</f>
        <v>1</v>
      </c>
    </row>
    <row r="3708" spans="1:17" x14ac:dyDescent="0.25">
      <c r="A3708" s="35">
        <f t="shared" si="343"/>
        <v>0</v>
      </c>
      <c r="B3708" s="8">
        <f t="shared" si="344"/>
        <v>0</v>
      </c>
      <c r="C3708" s="8">
        <f t="shared" si="345"/>
        <v>0</v>
      </c>
      <c r="D3708" s="38">
        <f t="shared" si="346"/>
        <v>1</v>
      </c>
      <c r="E3708" s="39">
        <f t="shared" si="347"/>
        <v>0</v>
      </c>
      <c r="M3708" s="8" t="str">
        <f>VLOOKUP(MONTH($J3708),Lookup!$A$2:$B$13,2,0)&amp;" "&amp;YEAR($J3708)</f>
        <v>Jan 1900</v>
      </c>
      <c r="N3708" s="34" t="str">
        <f t="shared" si="342"/>
        <v>1/1/9999</v>
      </c>
      <c r="O3708" s="8" t="str">
        <f>IF(ISERROR(VLOOKUP($I3708,Lookup!$H$2:$I$11,2,0)),"",VLOOKUP($I3708,Lookup!$H$2:$I$11,2,0))</f>
        <v/>
      </c>
      <c r="P3708" s="8">
        <f>COUNTIF(J$4:J3708,J3708)</f>
        <v>0</v>
      </c>
      <c r="Q3708" s="8">
        <f>COUNTIF(K$4:K3708,K3708)</f>
        <v>1</v>
      </c>
    </row>
    <row r="3709" spans="1:17" x14ac:dyDescent="0.25">
      <c r="A3709" s="35">
        <f t="shared" si="343"/>
        <v>0</v>
      </c>
      <c r="B3709" s="8">
        <f t="shared" si="344"/>
        <v>0</v>
      </c>
      <c r="C3709" s="8">
        <f t="shared" si="345"/>
        <v>0</v>
      </c>
      <c r="D3709" s="38">
        <f t="shared" si="346"/>
        <v>1</v>
      </c>
      <c r="E3709" s="39">
        <f t="shared" si="347"/>
        <v>0</v>
      </c>
      <c r="M3709" s="8" t="str">
        <f>VLOOKUP(MONTH($J3709),Lookup!$A$2:$B$13,2,0)&amp;" "&amp;YEAR($J3709)</f>
        <v>Jan 1900</v>
      </c>
      <c r="N3709" s="34" t="str">
        <f t="shared" si="342"/>
        <v>1/1/9999</v>
      </c>
      <c r="O3709" s="8" t="str">
        <f>IF(ISERROR(VLOOKUP($I3709,Lookup!$H$2:$I$11,2,0)),"",VLOOKUP($I3709,Lookup!$H$2:$I$11,2,0))</f>
        <v/>
      </c>
      <c r="P3709" s="8">
        <f>COUNTIF(J$4:J3709,J3709)</f>
        <v>0</v>
      </c>
      <c r="Q3709" s="8">
        <f>COUNTIF(K$4:K3709,K3709)</f>
        <v>1</v>
      </c>
    </row>
    <row r="3710" spans="1:17" x14ac:dyDescent="0.25">
      <c r="A3710" s="35">
        <f t="shared" si="343"/>
        <v>0</v>
      </c>
      <c r="B3710" s="8">
        <f t="shared" si="344"/>
        <v>0</v>
      </c>
      <c r="C3710" s="8">
        <f t="shared" si="345"/>
        <v>0</v>
      </c>
      <c r="D3710" s="38">
        <f t="shared" si="346"/>
        <v>1</v>
      </c>
      <c r="E3710" s="39">
        <f t="shared" si="347"/>
        <v>0</v>
      </c>
      <c r="M3710" s="8" t="str">
        <f>VLOOKUP(MONTH($J3710),Lookup!$A$2:$B$13,2,0)&amp;" "&amp;YEAR($J3710)</f>
        <v>Jan 1900</v>
      </c>
      <c r="N3710" s="34" t="str">
        <f t="shared" si="342"/>
        <v>1/1/9999</v>
      </c>
      <c r="O3710" s="8" t="str">
        <f>IF(ISERROR(VLOOKUP($I3710,Lookup!$H$2:$I$11,2,0)),"",VLOOKUP($I3710,Lookup!$H$2:$I$11,2,0))</f>
        <v/>
      </c>
      <c r="P3710" s="8">
        <f>COUNTIF(J$4:J3710,J3710)</f>
        <v>0</v>
      </c>
      <c r="Q3710" s="8">
        <f>COUNTIF(K$4:K3710,K3710)</f>
        <v>1</v>
      </c>
    </row>
    <row r="3711" spans="1:17" x14ac:dyDescent="0.25">
      <c r="A3711" s="35">
        <f t="shared" si="343"/>
        <v>0</v>
      </c>
      <c r="B3711" s="8">
        <f t="shared" si="344"/>
        <v>0</v>
      </c>
      <c r="C3711" s="8">
        <f t="shared" si="345"/>
        <v>0</v>
      </c>
      <c r="D3711" s="38">
        <f t="shared" si="346"/>
        <v>1</v>
      </c>
      <c r="E3711" s="39">
        <f t="shared" si="347"/>
        <v>0</v>
      </c>
      <c r="M3711" s="8" t="str">
        <f>VLOOKUP(MONTH($J3711),Lookup!$A$2:$B$13,2,0)&amp;" "&amp;YEAR($J3711)</f>
        <v>Jan 1900</v>
      </c>
      <c r="N3711" s="34" t="str">
        <f t="shared" si="342"/>
        <v>1/1/9999</v>
      </c>
      <c r="O3711" s="8" t="str">
        <f>IF(ISERROR(VLOOKUP($I3711,Lookup!$H$2:$I$11,2,0)),"",VLOOKUP($I3711,Lookup!$H$2:$I$11,2,0))</f>
        <v/>
      </c>
      <c r="P3711" s="8">
        <f>COUNTIF(J$4:J3711,J3711)</f>
        <v>0</v>
      </c>
      <c r="Q3711" s="8">
        <f>COUNTIF(K$4:K3711,K3711)</f>
        <v>1</v>
      </c>
    </row>
    <row r="3712" spans="1:17" x14ac:dyDescent="0.25">
      <c r="A3712" s="35">
        <f t="shared" si="343"/>
        <v>0</v>
      </c>
      <c r="B3712" s="8">
        <f t="shared" si="344"/>
        <v>0</v>
      </c>
      <c r="C3712" s="8">
        <f t="shared" si="345"/>
        <v>0</v>
      </c>
      <c r="D3712" s="38">
        <f t="shared" si="346"/>
        <v>1</v>
      </c>
      <c r="E3712" s="39">
        <f t="shared" si="347"/>
        <v>0</v>
      </c>
      <c r="M3712" s="8" t="str">
        <f>VLOOKUP(MONTH($J3712),Lookup!$A$2:$B$13,2,0)&amp;" "&amp;YEAR($J3712)</f>
        <v>Jan 1900</v>
      </c>
      <c r="N3712" s="34" t="str">
        <f t="shared" si="342"/>
        <v>1/1/9999</v>
      </c>
      <c r="O3712" s="8" t="str">
        <f>IF(ISERROR(VLOOKUP($I3712,Lookup!$H$2:$I$11,2,0)),"",VLOOKUP($I3712,Lookup!$H$2:$I$11,2,0))</f>
        <v/>
      </c>
      <c r="P3712" s="8">
        <f>COUNTIF(J$4:J3712,J3712)</f>
        <v>0</v>
      </c>
      <c r="Q3712" s="8">
        <f>COUNTIF(K$4:K3712,K3712)</f>
        <v>1</v>
      </c>
    </row>
    <row r="3713" spans="1:17" x14ac:dyDescent="0.25">
      <c r="A3713" s="35">
        <f t="shared" si="343"/>
        <v>0</v>
      </c>
      <c r="B3713" s="8">
        <f t="shared" si="344"/>
        <v>0</v>
      </c>
      <c r="C3713" s="8">
        <f t="shared" si="345"/>
        <v>0</v>
      </c>
      <c r="D3713" s="38">
        <f t="shared" si="346"/>
        <v>1</v>
      </c>
      <c r="E3713" s="39">
        <f t="shared" si="347"/>
        <v>0</v>
      </c>
      <c r="M3713" s="8" t="str">
        <f>VLOOKUP(MONTH($J3713),Lookup!$A$2:$B$13,2,0)&amp;" "&amp;YEAR($J3713)</f>
        <v>Jan 1900</v>
      </c>
      <c r="N3713" s="34" t="str">
        <f t="shared" si="342"/>
        <v>1/1/9999</v>
      </c>
      <c r="O3713" s="8" t="str">
        <f>IF(ISERROR(VLOOKUP($I3713,Lookup!$H$2:$I$11,2,0)),"",VLOOKUP($I3713,Lookup!$H$2:$I$11,2,0))</f>
        <v/>
      </c>
      <c r="P3713" s="8">
        <f>COUNTIF(J$4:J3713,J3713)</f>
        <v>0</v>
      </c>
      <c r="Q3713" s="8">
        <f>COUNTIF(K$4:K3713,K3713)</f>
        <v>1</v>
      </c>
    </row>
    <row r="3714" spans="1:17" x14ac:dyDescent="0.25">
      <c r="A3714" s="35">
        <f t="shared" si="343"/>
        <v>0</v>
      </c>
      <c r="B3714" s="8">
        <f t="shared" si="344"/>
        <v>0</v>
      </c>
      <c r="C3714" s="8">
        <f t="shared" si="345"/>
        <v>0</v>
      </c>
      <c r="D3714" s="38">
        <f t="shared" si="346"/>
        <v>1</v>
      </c>
      <c r="E3714" s="39">
        <f t="shared" si="347"/>
        <v>0</v>
      </c>
      <c r="M3714" s="8" t="str">
        <f>VLOOKUP(MONTH($J3714),Lookup!$A$2:$B$13,2,0)&amp;" "&amp;YEAR($J3714)</f>
        <v>Jan 1900</v>
      </c>
      <c r="N3714" s="34" t="str">
        <f t="shared" si="342"/>
        <v>1/1/9999</v>
      </c>
      <c r="O3714" s="8" t="str">
        <f>IF(ISERROR(VLOOKUP($I3714,Lookup!$H$2:$I$11,2,0)),"",VLOOKUP($I3714,Lookup!$H$2:$I$11,2,0))</f>
        <v/>
      </c>
      <c r="P3714" s="8">
        <f>COUNTIF(J$4:J3714,J3714)</f>
        <v>0</v>
      </c>
      <c r="Q3714" s="8">
        <f>COUNTIF(K$4:K3714,K3714)</f>
        <v>1</v>
      </c>
    </row>
    <row r="3715" spans="1:17" x14ac:dyDescent="0.25">
      <c r="A3715" s="35">
        <f t="shared" si="343"/>
        <v>0</v>
      </c>
      <c r="B3715" s="8">
        <f t="shared" si="344"/>
        <v>0</v>
      </c>
      <c r="C3715" s="8">
        <f t="shared" si="345"/>
        <v>0</v>
      </c>
      <c r="D3715" s="38">
        <f t="shared" si="346"/>
        <v>1</v>
      </c>
      <c r="E3715" s="39">
        <f t="shared" si="347"/>
        <v>0</v>
      </c>
      <c r="M3715" s="8" t="str">
        <f>VLOOKUP(MONTH($J3715),Lookup!$A$2:$B$13,2,0)&amp;" "&amp;YEAR($J3715)</f>
        <v>Jan 1900</v>
      </c>
      <c r="N3715" s="34" t="str">
        <f t="shared" si="342"/>
        <v>1/1/9999</v>
      </c>
      <c r="O3715" s="8" t="str">
        <f>IF(ISERROR(VLOOKUP($I3715,Lookup!$H$2:$I$11,2,0)),"",VLOOKUP($I3715,Lookup!$H$2:$I$11,2,0))</f>
        <v/>
      </c>
      <c r="P3715" s="8">
        <f>COUNTIF(J$4:J3715,J3715)</f>
        <v>0</v>
      </c>
      <c r="Q3715" s="8">
        <f>COUNTIF(K$4:K3715,K3715)</f>
        <v>1</v>
      </c>
    </row>
    <row r="3716" spans="1:17" x14ac:dyDescent="0.25">
      <c r="A3716" s="35">
        <f t="shared" si="343"/>
        <v>0</v>
      </c>
      <c r="B3716" s="8">
        <f t="shared" si="344"/>
        <v>0</v>
      </c>
      <c r="C3716" s="8">
        <f t="shared" si="345"/>
        <v>0</v>
      </c>
      <c r="D3716" s="38">
        <f t="shared" si="346"/>
        <v>1</v>
      </c>
      <c r="E3716" s="39">
        <f t="shared" si="347"/>
        <v>0</v>
      </c>
      <c r="M3716" s="8" t="str">
        <f>VLOOKUP(MONTH($J3716),Lookup!$A$2:$B$13,2,0)&amp;" "&amp;YEAR($J3716)</f>
        <v>Jan 1900</v>
      </c>
      <c r="N3716" s="34" t="str">
        <f t="shared" ref="N3716:N3779" si="348">IF(ISBLANK($J3716),"1/1/9999",J3716)</f>
        <v>1/1/9999</v>
      </c>
      <c r="O3716" s="8" t="str">
        <f>IF(ISERROR(VLOOKUP($I3716,Lookup!$H$2:$I$11,2,0)),"",VLOOKUP($I3716,Lookup!$H$2:$I$11,2,0))</f>
        <v/>
      </c>
      <c r="P3716" s="8">
        <f>COUNTIF(J$4:J3716,J3716)</f>
        <v>0</v>
      </c>
      <c r="Q3716" s="8">
        <f>COUNTIF(K$4:K3716,K3716)</f>
        <v>1</v>
      </c>
    </row>
    <row r="3717" spans="1:17" x14ac:dyDescent="0.25">
      <c r="A3717" s="35">
        <f t="shared" ref="A3717:A3780" si="349">K3717</f>
        <v>0</v>
      </c>
      <c r="B3717" s="8">
        <f t="shared" ref="B3717:B3780" si="350">J3717</f>
        <v>0</v>
      </c>
      <c r="C3717" s="8">
        <f t="shared" ref="C3717:C3780" si="351">L3717</f>
        <v>0</v>
      </c>
      <c r="D3717" s="38">
        <f t="shared" ref="D3717:D3780" si="352">SUM(A3717:C3717)+SUM(O3717:Q3717)</f>
        <v>1</v>
      </c>
      <c r="E3717" s="39">
        <f t="shared" ref="E3717:E3780" si="353">IF($D3717="","",COUNTIFS($F$4:$F$5000,$F3717,$D$4:$D$5000,"&gt;"&amp;$D3717))</f>
        <v>0</v>
      </c>
      <c r="M3717" s="8" t="str">
        <f>VLOOKUP(MONTH($J3717),Lookup!$A$2:$B$13,2,0)&amp;" "&amp;YEAR($J3717)</f>
        <v>Jan 1900</v>
      </c>
      <c r="N3717" s="34" t="str">
        <f t="shared" si="348"/>
        <v>1/1/9999</v>
      </c>
      <c r="O3717" s="8" t="str">
        <f>IF(ISERROR(VLOOKUP($I3717,Lookup!$H$2:$I$11,2,0)),"",VLOOKUP($I3717,Lookup!$H$2:$I$11,2,0))</f>
        <v/>
      </c>
      <c r="P3717" s="8">
        <f>COUNTIF(J$4:J3717,J3717)</f>
        <v>0</v>
      </c>
      <c r="Q3717" s="8">
        <f>COUNTIF(K$4:K3717,K3717)</f>
        <v>1</v>
      </c>
    </row>
    <row r="3718" spans="1:17" x14ac:dyDescent="0.25">
      <c r="A3718" s="35">
        <f t="shared" si="349"/>
        <v>0</v>
      </c>
      <c r="B3718" s="8">
        <f t="shared" si="350"/>
        <v>0</v>
      </c>
      <c r="C3718" s="8">
        <f t="shared" si="351"/>
        <v>0</v>
      </c>
      <c r="D3718" s="38">
        <f t="shared" si="352"/>
        <v>1</v>
      </c>
      <c r="E3718" s="39">
        <f t="shared" si="353"/>
        <v>0</v>
      </c>
      <c r="M3718" s="8" t="str">
        <f>VLOOKUP(MONTH($J3718),Lookup!$A$2:$B$13,2,0)&amp;" "&amp;YEAR($J3718)</f>
        <v>Jan 1900</v>
      </c>
      <c r="N3718" s="34" t="str">
        <f t="shared" si="348"/>
        <v>1/1/9999</v>
      </c>
      <c r="O3718" s="8" t="str">
        <f>IF(ISERROR(VLOOKUP($I3718,Lookup!$H$2:$I$11,2,0)),"",VLOOKUP($I3718,Lookup!$H$2:$I$11,2,0))</f>
        <v/>
      </c>
      <c r="P3718" s="8">
        <f>COUNTIF(J$4:J3718,J3718)</f>
        <v>0</v>
      </c>
      <c r="Q3718" s="8">
        <f>COUNTIF(K$4:K3718,K3718)</f>
        <v>1</v>
      </c>
    </row>
    <row r="3719" spans="1:17" x14ac:dyDescent="0.25">
      <c r="A3719" s="35">
        <f t="shared" si="349"/>
        <v>0</v>
      </c>
      <c r="B3719" s="8">
        <f t="shared" si="350"/>
        <v>0</v>
      </c>
      <c r="C3719" s="8">
        <f t="shared" si="351"/>
        <v>0</v>
      </c>
      <c r="D3719" s="38">
        <f t="shared" si="352"/>
        <v>1</v>
      </c>
      <c r="E3719" s="39">
        <f t="shared" si="353"/>
        <v>0</v>
      </c>
      <c r="M3719" s="8" t="str">
        <f>VLOOKUP(MONTH($J3719),Lookup!$A$2:$B$13,2,0)&amp;" "&amp;YEAR($J3719)</f>
        <v>Jan 1900</v>
      </c>
      <c r="N3719" s="34" t="str">
        <f t="shared" si="348"/>
        <v>1/1/9999</v>
      </c>
      <c r="O3719" s="8" t="str">
        <f>IF(ISERROR(VLOOKUP($I3719,Lookup!$H$2:$I$11,2,0)),"",VLOOKUP($I3719,Lookup!$H$2:$I$11,2,0))</f>
        <v/>
      </c>
      <c r="P3719" s="8">
        <f>COUNTIF(J$4:J3719,J3719)</f>
        <v>0</v>
      </c>
      <c r="Q3719" s="8">
        <f>COUNTIF(K$4:K3719,K3719)</f>
        <v>1</v>
      </c>
    </row>
    <row r="3720" spans="1:17" x14ac:dyDescent="0.25">
      <c r="A3720" s="35">
        <f t="shared" si="349"/>
        <v>0</v>
      </c>
      <c r="B3720" s="8">
        <f t="shared" si="350"/>
        <v>0</v>
      </c>
      <c r="C3720" s="8">
        <f t="shared" si="351"/>
        <v>0</v>
      </c>
      <c r="D3720" s="38">
        <f t="shared" si="352"/>
        <v>1</v>
      </c>
      <c r="E3720" s="39">
        <f t="shared" si="353"/>
        <v>0</v>
      </c>
      <c r="M3720" s="8" t="str">
        <f>VLOOKUP(MONTH($J3720),Lookup!$A$2:$B$13,2,0)&amp;" "&amp;YEAR($J3720)</f>
        <v>Jan 1900</v>
      </c>
      <c r="N3720" s="34" t="str">
        <f t="shared" si="348"/>
        <v>1/1/9999</v>
      </c>
      <c r="O3720" s="8" t="str">
        <f>IF(ISERROR(VLOOKUP($I3720,Lookup!$H$2:$I$11,2,0)),"",VLOOKUP($I3720,Lookup!$H$2:$I$11,2,0))</f>
        <v/>
      </c>
      <c r="P3720" s="8">
        <f>COUNTIF(J$4:J3720,J3720)</f>
        <v>0</v>
      </c>
      <c r="Q3720" s="8">
        <f>COUNTIF(K$4:K3720,K3720)</f>
        <v>1</v>
      </c>
    </row>
    <row r="3721" spans="1:17" x14ac:dyDescent="0.25">
      <c r="A3721" s="35">
        <f t="shared" si="349"/>
        <v>0</v>
      </c>
      <c r="B3721" s="8">
        <f t="shared" si="350"/>
        <v>0</v>
      </c>
      <c r="C3721" s="8">
        <f t="shared" si="351"/>
        <v>0</v>
      </c>
      <c r="D3721" s="38">
        <f t="shared" si="352"/>
        <v>1</v>
      </c>
      <c r="E3721" s="39">
        <f t="shared" si="353"/>
        <v>0</v>
      </c>
      <c r="M3721" s="8" t="str">
        <f>VLOOKUP(MONTH($J3721),Lookup!$A$2:$B$13,2,0)&amp;" "&amp;YEAR($J3721)</f>
        <v>Jan 1900</v>
      </c>
      <c r="N3721" s="34" t="str">
        <f t="shared" si="348"/>
        <v>1/1/9999</v>
      </c>
      <c r="O3721" s="8" t="str">
        <f>IF(ISERROR(VLOOKUP($I3721,Lookup!$H$2:$I$11,2,0)),"",VLOOKUP($I3721,Lookup!$H$2:$I$11,2,0))</f>
        <v/>
      </c>
      <c r="P3721" s="8">
        <f>COUNTIF(J$4:J3721,J3721)</f>
        <v>0</v>
      </c>
      <c r="Q3721" s="8">
        <f>COUNTIF(K$4:K3721,K3721)</f>
        <v>1</v>
      </c>
    </row>
    <row r="3722" spans="1:17" x14ac:dyDescent="0.25">
      <c r="A3722" s="35">
        <f t="shared" si="349"/>
        <v>0</v>
      </c>
      <c r="B3722" s="8">
        <f t="shared" si="350"/>
        <v>0</v>
      </c>
      <c r="C3722" s="8">
        <f t="shared" si="351"/>
        <v>0</v>
      </c>
      <c r="D3722" s="38">
        <f t="shared" si="352"/>
        <v>1</v>
      </c>
      <c r="E3722" s="39">
        <f t="shared" si="353"/>
        <v>0</v>
      </c>
      <c r="M3722" s="8" t="str">
        <f>VLOOKUP(MONTH($J3722),Lookup!$A$2:$B$13,2,0)&amp;" "&amp;YEAR($J3722)</f>
        <v>Jan 1900</v>
      </c>
      <c r="N3722" s="34" t="str">
        <f t="shared" si="348"/>
        <v>1/1/9999</v>
      </c>
      <c r="O3722" s="8" t="str">
        <f>IF(ISERROR(VLOOKUP($I3722,Lookup!$H$2:$I$11,2,0)),"",VLOOKUP($I3722,Lookup!$H$2:$I$11,2,0))</f>
        <v/>
      </c>
      <c r="P3722" s="8">
        <f>COUNTIF(J$4:J3722,J3722)</f>
        <v>0</v>
      </c>
      <c r="Q3722" s="8">
        <f>COUNTIF(K$4:K3722,K3722)</f>
        <v>1</v>
      </c>
    </row>
    <row r="3723" spans="1:17" x14ac:dyDescent="0.25">
      <c r="A3723" s="35">
        <f t="shared" si="349"/>
        <v>0</v>
      </c>
      <c r="B3723" s="8">
        <f t="shared" si="350"/>
        <v>0</v>
      </c>
      <c r="C3723" s="8">
        <f t="shared" si="351"/>
        <v>0</v>
      </c>
      <c r="D3723" s="38">
        <f t="shared" si="352"/>
        <v>1</v>
      </c>
      <c r="E3723" s="39">
        <f t="shared" si="353"/>
        <v>0</v>
      </c>
      <c r="M3723" s="8" t="str">
        <f>VLOOKUP(MONTH($J3723),Lookup!$A$2:$B$13,2,0)&amp;" "&amp;YEAR($J3723)</f>
        <v>Jan 1900</v>
      </c>
      <c r="N3723" s="34" t="str">
        <f t="shared" si="348"/>
        <v>1/1/9999</v>
      </c>
      <c r="O3723" s="8" t="str">
        <f>IF(ISERROR(VLOOKUP($I3723,Lookup!$H$2:$I$11,2,0)),"",VLOOKUP($I3723,Lookup!$H$2:$I$11,2,0))</f>
        <v/>
      </c>
      <c r="P3723" s="8">
        <f>COUNTIF(J$4:J3723,J3723)</f>
        <v>0</v>
      </c>
      <c r="Q3723" s="8">
        <f>COUNTIF(K$4:K3723,K3723)</f>
        <v>1</v>
      </c>
    </row>
    <row r="3724" spans="1:17" x14ac:dyDescent="0.25">
      <c r="A3724" s="35">
        <f t="shared" si="349"/>
        <v>0</v>
      </c>
      <c r="B3724" s="8">
        <f t="shared" si="350"/>
        <v>0</v>
      </c>
      <c r="C3724" s="8">
        <f t="shared" si="351"/>
        <v>0</v>
      </c>
      <c r="D3724" s="38">
        <f t="shared" si="352"/>
        <v>1</v>
      </c>
      <c r="E3724" s="39">
        <f t="shared" si="353"/>
        <v>0</v>
      </c>
      <c r="M3724" s="8" t="str">
        <f>VLOOKUP(MONTH($J3724),Lookup!$A$2:$B$13,2,0)&amp;" "&amp;YEAR($J3724)</f>
        <v>Jan 1900</v>
      </c>
      <c r="N3724" s="34" t="str">
        <f t="shared" si="348"/>
        <v>1/1/9999</v>
      </c>
      <c r="O3724" s="8" t="str">
        <f>IF(ISERROR(VLOOKUP($I3724,Lookup!$H$2:$I$11,2,0)),"",VLOOKUP($I3724,Lookup!$H$2:$I$11,2,0))</f>
        <v/>
      </c>
      <c r="P3724" s="8">
        <f>COUNTIF(J$4:J3724,J3724)</f>
        <v>0</v>
      </c>
      <c r="Q3724" s="8">
        <f>COUNTIF(K$4:K3724,K3724)</f>
        <v>1</v>
      </c>
    </row>
    <row r="3725" spans="1:17" x14ac:dyDescent="0.25">
      <c r="A3725" s="35">
        <f t="shared" si="349"/>
        <v>0</v>
      </c>
      <c r="B3725" s="8">
        <f t="shared" si="350"/>
        <v>0</v>
      </c>
      <c r="C3725" s="8">
        <f t="shared" si="351"/>
        <v>0</v>
      </c>
      <c r="D3725" s="38">
        <f t="shared" si="352"/>
        <v>1</v>
      </c>
      <c r="E3725" s="39">
        <f t="shared" si="353"/>
        <v>0</v>
      </c>
      <c r="M3725" s="8" t="str">
        <f>VLOOKUP(MONTH($J3725),Lookup!$A$2:$B$13,2,0)&amp;" "&amp;YEAR($J3725)</f>
        <v>Jan 1900</v>
      </c>
      <c r="N3725" s="34" t="str">
        <f t="shared" si="348"/>
        <v>1/1/9999</v>
      </c>
      <c r="O3725" s="8" t="str">
        <f>IF(ISERROR(VLOOKUP($I3725,Lookup!$H$2:$I$11,2,0)),"",VLOOKUP($I3725,Lookup!$H$2:$I$11,2,0))</f>
        <v/>
      </c>
      <c r="P3725" s="8">
        <f>COUNTIF(J$4:J3725,J3725)</f>
        <v>0</v>
      </c>
      <c r="Q3725" s="8">
        <f>COUNTIF(K$4:K3725,K3725)</f>
        <v>1</v>
      </c>
    </row>
    <row r="3726" spans="1:17" x14ac:dyDescent="0.25">
      <c r="A3726" s="35">
        <f t="shared" si="349"/>
        <v>0</v>
      </c>
      <c r="B3726" s="8">
        <f t="shared" si="350"/>
        <v>0</v>
      </c>
      <c r="C3726" s="8">
        <f t="shared" si="351"/>
        <v>0</v>
      </c>
      <c r="D3726" s="38">
        <f t="shared" si="352"/>
        <v>1</v>
      </c>
      <c r="E3726" s="39">
        <f t="shared" si="353"/>
        <v>0</v>
      </c>
      <c r="M3726" s="8" t="str">
        <f>VLOOKUP(MONTH($J3726),Lookup!$A$2:$B$13,2,0)&amp;" "&amp;YEAR($J3726)</f>
        <v>Jan 1900</v>
      </c>
      <c r="N3726" s="34" t="str">
        <f t="shared" si="348"/>
        <v>1/1/9999</v>
      </c>
      <c r="O3726" s="8" t="str">
        <f>IF(ISERROR(VLOOKUP($I3726,Lookup!$H$2:$I$11,2,0)),"",VLOOKUP($I3726,Lookup!$H$2:$I$11,2,0))</f>
        <v/>
      </c>
      <c r="P3726" s="8">
        <f>COUNTIF(J$4:J3726,J3726)</f>
        <v>0</v>
      </c>
      <c r="Q3726" s="8">
        <f>COUNTIF(K$4:K3726,K3726)</f>
        <v>1</v>
      </c>
    </row>
    <row r="3727" spans="1:17" x14ac:dyDescent="0.25">
      <c r="A3727" s="35">
        <f t="shared" si="349"/>
        <v>0</v>
      </c>
      <c r="B3727" s="8">
        <f t="shared" si="350"/>
        <v>0</v>
      </c>
      <c r="C3727" s="8">
        <f t="shared" si="351"/>
        <v>0</v>
      </c>
      <c r="D3727" s="38">
        <f t="shared" si="352"/>
        <v>1</v>
      </c>
      <c r="E3727" s="39">
        <f t="shared" si="353"/>
        <v>0</v>
      </c>
      <c r="M3727" s="8" t="str">
        <f>VLOOKUP(MONTH($J3727),Lookup!$A$2:$B$13,2,0)&amp;" "&amp;YEAR($J3727)</f>
        <v>Jan 1900</v>
      </c>
      <c r="N3727" s="34" t="str">
        <f t="shared" si="348"/>
        <v>1/1/9999</v>
      </c>
      <c r="O3727" s="8" t="str">
        <f>IF(ISERROR(VLOOKUP($I3727,Lookup!$H$2:$I$11,2,0)),"",VLOOKUP($I3727,Lookup!$H$2:$I$11,2,0))</f>
        <v/>
      </c>
      <c r="P3727" s="8">
        <f>COUNTIF(J$4:J3727,J3727)</f>
        <v>0</v>
      </c>
      <c r="Q3727" s="8">
        <f>COUNTIF(K$4:K3727,K3727)</f>
        <v>1</v>
      </c>
    </row>
    <row r="3728" spans="1:17" x14ac:dyDescent="0.25">
      <c r="A3728" s="35">
        <f t="shared" si="349"/>
        <v>0</v>
      </c>
      <c r="B3728" s="8">
        <f t="shared" si="350"/>
        <v>0</v>
      </c>
      <c r="C3728" s="8">
        <f t="shared" si="351"/>
        <v>0</v>
      </c>
      <c r="D3728" s="38">
        <f t="shared" si="352"/>
        <v>1</v>
      </c>
      <c r="E3728" s="39">
        <f t="shared" si="353"/>
        <v>0</v>
      </c>
      <c r="M3728" s="8" t="str">
        <f>VLOOKUP(MONTH($J3728),Lookup!$A$2:$B$13,2,0)&amp;" "&amp;YEAR($J3728)</f>
        <v>Jan 1900</v>
      </c>
      <c r="N3728" s="34" t="str">
        <f t="shared" si="348"/>
        <v>1/1/9999</v>
      </c>
      <c r="O3728" s="8" t="str">
        <f>IF(ISERROR(VLOOKUP($I3728,Lookup!$H$2:$I$11,2,0)),"",VLOOKUP($I3728,Lookup!$H$2:$I$11,2,0))</f>
        <v/>
      </c>
      <c r="P3728" s="8">
        <f>COUNTIF(J$4:J3728,J3728)</f>
        <v>0</v>
      </c>
      <c r="Q3728" s="8">
        <f>COUNTIF(K$4:K3728,K3728)</f>
        <v>1</v>
      </c>
    </row>
    <row r="3729" spans="1:17" x14ac:dyDescent="0.25">
      <c r="A3729" s="35">
        <f t="shared" si="349"/>
        <v>0</v>
      </c>
      <c r="B3729" s="8">
        <f t="shared" si="350"/>
        <v>0</v>
      </c>
      <c r="C3729" s="8">
        <f t="shared" si="351"/>
        <v>0</v>
      </c>
      <c r="D3729" s="38">
        <f t="shared" si="352"/>
        <v>1</v>
      </c>
      <c r="E3729" s="39">
        <f t="shared" si="353"/>
        <v>0</v>
      </c>
      <c r="M3729" s="8" t="str">
        <f>VLOOKUP(MONTH($J3729),Lookup!$A$2:$B$13,2,0)&amp;" "&amp;YEAR($J3729)</f>
        <v>Jan 1900</v>
      </c>
      <c r="N3729" s="34" t="str">
        <f t="shared" si="348"/>
        <v>1/1/9999</v>
      </c>
      <c r="O3729" s="8" t="str">
        <f>IF(ISERROR(VLOOKUP($I3729,Lookup!$H$2:$I$11,2,0)),"",VLOOKUP($I3729,Lookup!$H$2:$I$11,2,0))</f>
        <v/>
      </c>
      <c r="P3729" s="8">
        <f>COUNTIF(J$4:J3729,J3729)</f>
        <v>0</v>
      </c>
      <c r="Q3729" s="8">
        <f>COUNTIF(K$4:K3729,K3729)</f>
        <v>1</v>
      </c>
    </row>
    <row r="3730" spans="1:17" x14ac:dyDescent="0.25">
      <c r="A3730" s="35">
        <f t="shared" si="349"/>
        <v>0</v>
      </c>
      <c r="B3730" s="8">
        <f t="shared" si="350"/>
        <v>0</v>
      </c>
      <c r="C3730" s="8">
        <f t="shared" si="351"/>
        <v>0</v>
      </c>
      <c r="D3730" s="38">
        <f t="shared" si="352"/>
        <v>1</v>
      </c>
      <c r="E3730" s="39">
        <f t="shared" si="353"/>
        <v>0</v>
      </c>
      <c r="M3730" s="8" t="str">
        <f>VLOOKUP(MONTH($J3730),Lookup!$A$2:$B$13,2,0)&amp;" "&amp;YEAR($J3730)</f>
        <v>Jan 1900</v>
      </c>
      <c r="N3730" s="34" t="str">
        <f t="shared" si="348"/>
        <v>1/1/9999</v>
      </c>
      <c r="O3730" s="8" t="str">
        <f>IF(ISERROR(VLOOKUP($I3730,Lookup!$H$2:$I$11,2,0)),"",VLOOKUP($I3730,Lookup!$H$2:$I$11,2,0))</f>
        <v/>
      </c>
      <c r="P3730" s="8">
        <f>COUNTIF(J$4:J3730,J3730)</f>
        <v>0</v>
      </c>
      <c r="Q3730" s="8">
        <f>COUNTIF(K$4:K3730,K3730)</f>
        <v>1</v>
      </c>
    </row>
    <row r="3731" spans="1:17" x14ac:dyDescent="0.25">
      <c r="A3731" s="35">
        <f t="shared" si="349"/>
        <v>0</v>
      </c>
      <c r="B3731" s="8">
        <f t="shared" si="350"/>
        <v>0</v>
      </c>
      <c r="C3731" s="8">
        <f t="shared" si="351"/>
        <v>0</v>
      </c>
      <c r="D3731" s="38">
        <f t="shared" si="352"/>
        <v>1</v>
      </c>
      <c r="E3731" s="39">
        <f t="shared" si="353"/>
        <v>0</v>
      </c>
      <c r="M3731" s="8" t="str">
        <f>VLOOKUP(MONTH($J3731),Lookup!$A$2:$B$13,2,0)&amp;" "&amp;YEAR($J3731)</f>
        <v>Jan 1900</v>
      </c>
      <c r="N3731" s="34" t="str">
        <f t="shared" si="348"/>
        <v>1/1/9999</v>
      </c>
      <c r="O3731" s="8" t="str">
        <f>IF(ISERROR(VLOOKUP($I3731,Lookup!$H$2:$I$11,2,0)),"",VLOOKUP($I3731,Lookup!$H$2:$I$11,2,0))</f>
        <v/>
      </c>
      <c r="P3731" s="8">
        <f>COUNTIF(J$4:J3731,J3731)</f>
        <v>0</v>
      </c>
      <c r="Q3731" s="8">
        <f>COUNTIF(K$4:K3731,K3731)</f>
        <v>1</v>
      </c>
    </row>
    <row r="3732" spans="1:17" x14ac:dyDescent="0.25">
      <c r="A3732" s="35">
        <f t="shared" si="349"/>
        <v>0</v>
      </c>
      <c r="B3732" s="8">
        <f t="shared" si="350"/>
        <v>0</v>
      </c>
      <c r="C3732" s="8">
        <f t="shared" si="351"/>
        <v>0</v>
      </c>
      <c r="D3732" s="38">
        <f t="shared" si="352"/>
        <v>1</v>
      </c>
      <c r="E3732" s="39">
        <f t="shared" si="353"/>
        <v>0</v>
      </c>
      <c r="M3732" s="8" t="str">
        <f>VLOOKUP(MONTH($J3732),Lookup!$A$2:$B$13,2,0)&amp;" "&amp;YEAR($J3732)</f>
        <v>Jan 1900</v>
      </c>
      <c r="N3732" s="34" t="str">
        <f t="shared" si="348"/>
        <v>1/1/9999</v>
      </c>
      <c r="O3732" s="8" t="str">
        <f>IF(ISERROR(VLOOKUP($I3732,Lookup!$H$2:$I$11,2,0)),"",VLOOKUP($I3732,Lookup!$H$2:$I$11,2,0))</f>
        <v/>
      </c>
      <c r="P3732" s="8">
        <f>COUNTIF(J$4:J3732,J3732)</f>
        <v>0</v>
      </c>
      <c r="Q3732" s="8">
        <f>COUNTIF(K$4:K3732,K3732)</f>
        <v>1</v>
      </c>
    </row>
    <row r="3733" spans="1:17" x14ac:dyDescent="0.25">
      <c r="A3733" s="35">
        <f t="shared" si="349"/>
        <v>0</v>
      </c>
      <c r="B3733" s="8">
        <f t="shared" si="350"/>
        <v>0</v>
      </c>
      <c r="C3733" s="8">
        <f t="shared" si="351"/>
        <v>0</v>
      </c>
      <c r="D3733" s="38">
        <f t="shared" si="352"/>
        <v>1</v>
      </c>
      <c r="E3733" s="39">
        <f t="shared" si="353"/>
        <v>0</v>
      </c>
      <c r="M3733" s="8" t="str">
        <f>VLOOKUP(MONTH($J3733),Lookup!$A$2:$B$13,2,0)&amp;" "&amp;YEAR($J3733)</f>
        <v>Jan 1900</v>
      </c>
      <c r="N3733" s="34" t="str">
        <f t="shared" si="348"/>
        <v>1/1/9999</v>
      </c>
      <c r="O3733" s="8" t="str">
        <f>IF(ISERROR(VLOOKUP($I3733,Lookup!$H$2:$I$11,2,0)),"",VLOOKUP($I3733,Lookup!$H$2:$I$11,2,0))</f>
        <v/>
      </c>
      <c r="P3733" s="8">
        <f>COUNTIF(J$4:J3733,J3733)</f>
        <v>0</v>
      </c>
      <c r="Q3733" s="8">
        <f>COUNTIF(K$4:K3733,K3733)</f>
        <v>1</v>
      </c>
    </row>
    <row r="3734" spans="1:17" x14ac:dyDescent="0.25">
      <c r="A3734" s="35">
        <f t="shared" si="349"/>
        <v>0</v>
      </c>
      <c r="B3734" s="8">
        <f t="shared" si="350"/>
        <v>0</v>
      </c>
      <c r="C3734" s="8">
        <f t="shared" si="351"/>
        <v>0</v>
      </c>
      <c r="D3734" s="38">
        <f t="shared" si="352"/>
        <v>1</v>
      </c>
      <c r="E3734" s="39">
        <f t="shared" si="353"/>
        <v>0</v>
      </c>
      <c r="M3734" s="8" t="str">
        <f>VLOOKUP(MONTH($J3734),Lookup!$A$2:$B$13,2,0)&amp;" "&amp;YEAR($J3734)</f>
        <v>Jan 1900</v>
      </c>
      <c r="N3734" s="34" t="str">
        <f t="shared" si="348"/>
        <v>1/1/9999</v>
      </c>
      <c r="O3734" s="8" t="str">
        <f>IF(ISERROR(VLOOKUP($I3734,Lookup!$H$2:$I$11,2,0)),"",VLOOKUP($I3734,Lookup!$H$2:$I$11,2,0))</f>
        <v/>
      </c>
      <c r="P3734" s="8">
        <f>COUNTIF(J$4:J3734,J3734)</f>
        <v>0</v>
      </c>
      <c r="Q3734" s="8">
        <f>COUNTIF(K$4:K3734,K3734)</f>
        <v>1</v>
      </c>
    </row>
    <row r="3735" spans="1:17" x14ac:dyDescent="0.25">
      <c r="A3735" s="35">
        <f t="shared" si="349"/>
        <v>0</v>
      </c>
      <c r="B3735" s="8">
        <f t="shared" si="350"/>
        <v>0</v>
      </c>
      <c r="C3735" s="8">
        <f t="shared" si="351"/>
        <v>0</v>
      </c>
      <c r="D3735" s="38">
        <f t="shared" si="352"/>
        <v>1</v>
      </c>
      <c r="E3735" s="39">
        <f t="shared" si="353"/>
        <v>0</v>
      </c>
      <c r="M3735" s="8" t="str">
        <f>VLOOKUP(MONTH($J3735),Lookup!$A$2:$B$13,2,0)&amp;" "&amp;YEAR($J3735)</f>
        <v>Jan 1900</v>
      </c>
      <c r="N3735" s="34" t="str">
        <f t="shared" si="348"/>
        <v>1/1/9999</v>
      </c>
      <c r="O3735" s="8" t="str">
        <f>IF(ISERROR(VLOOKUP($I3735,Lookup!$H$2:$I$11,2,0)),"",VLOOKUP($I3735,Lookup!$H$2:$I$11,2,0))</f>
        <v/>
      </c>
      <c r="P3735" s="8">
        <f>COUNTIF(J$4:J3735,J3735)</f>
        <v>0</v>
      </c>
      <c r="Q3735" s="8">
        <f>COUNTIF(K$4:K3735,K3735)</f>
        <v>1</v>
      </c>
    </row>
    <row r="3736" spans="1:17" x14ac:dyDescent="0.25">
      <c r="A3736" s="35">
        <f t="shared" si="349"/>
        <v>0</v>
      </c>
      <c r="B3736" s="8">
        <f t="shared" si="350"/>
        <v>0</v>
      </c>
      <c r="C3736" s="8">
        <f t="shared" si="351"/>
        <v>0</v>
      </c>
      <c r="D3736" s="38">
        <f t="shared" si="352"/>
        <v>1</v>
      </c>
      <c r="E3736" s="39">
        <f t="shared" si="353"/>
        <v>0</v>
      </c>
      <c r="M3736" s="8" t="str">
        <f>VLOOKUP(MONTH($J3736),Lookup!$A$2:$B$13,2,0)&amp;" "&amp;YEAR($J3736)</f>
        <v>Jan 1900</v>
      </c>
      <c r="N3736" s="34" t="str">
        <f t="shared" si="348"/>
        <v>1/1/9999</v>
      </c>
      <c r="O3736" s="8" t="str">
        <f>IF(ISERROR(VLOOKUP($I3736,Lookup!$H$2:$I$11,2,0)),"",VLOOKUP($I3736,Lookup!$H$2:$I$11,2,0))</f>
        <v/>
      </c>
      <c r="P3736" s="8">
        <f>COUNTIF(J$4:J3736,J3736)</f>
        <v>0</v>
      </c>
      <c r="Q3736" s="8">
        <f>COUNTIF(K$4:K3736,K3736)</f>
        <v>1</v>
      </c>
    </row>
    <row r="3737" spans="1:17" x14ac:dyDescent="0.25">
      <c r="A3737" s="35">
        <f t="shared" si="349"/>
        <v>0</v>
      </c>
      <c r="B3737" s="8">
        <f t="shared" si="350"/>
        <v>0</v>
      </c>
      <c r="C3737" s="8">
        <f t="shared" si="351"/>
        <v>0</v>
      </c>
      <c r="D3737" s="38">
        <f t="shared" si="352"/>
        <v>1</v>
      </c>
      <c r="E3737" s="39">
        <f t="shared" si="353"/>
        <v>0</v>
      </c>
      <c r="M3737" s="8" t="str">
        <f>VLOOKUP(MONTH($J3737),Lookup!$A$2:$B$13,2,0)&amp;" "&amp;YEAR($J3737)</f>
        <v>Jan 1900</v>
      </c>
      <c r="N3737" s="34" t="str">
        <f t="shared" si="348"/>
        <v>1/1/9999</v>
      </c>
      <c r="O3737" s="8" t="str">
        <f>IF(ISERROR(VLOOKUP($I3737,Lookup!$H$2:$I$11,2,0)),"",VLOOKUP($I3737,Lookup!$H$2:$I$11,2,0))</f>
        <v/>
      </c>
      <c r="P3737" s="8">
        <f>COUNTIF(J$4:J3737,J3737)</f>
        <v>0</v>
      </c>
      <c r="Q3737" s="8">
        <f>COUNTIF(K$4:K3737,K3737)</f>
        <v>1</v>
      </c>
    </row>
    <row r="3738" spans="1:17" x14ac:dyDescent="0.25">
      <c r="A3738" s="35">
        <f t="shared" si="349"/>
        <v>0</v>
      </c>
      <c r="B3738" s="8">
        <f t="shared" si="350"/>
        <v>0</v>
      </c>
      <c r="C3738" s="8">
        <f t="shared" si="351"/>
        <v>0</v>
      </c>
      <c r="D3738" s="38">
        <f t="shared" si="352"/>
        <v>1</v>
      </c>
      <c r="E3738" s="39">
        <f t="shared" si="353"/>
        <v>0</v>
      </c>
      <c r="M3738" s="8" t="str">
        <f>VLOOKUP(MONTH($J3738),Lookup!$A$2:$B$13,2,0)&amp;" "&amp;YEAR($J3738)</f>
        <v>Jan 1900</v>
      </c>
      <c r="N3738" s="34" t="str">
        <f t="shared" si="348"/>
        <v>1/1/9999</v>
      </c>
      <c r="O3738" s="8" t="str">
        <f>IF(ISERROR(VLOOKUP($I3738,Lookup!$H$2:$I$11,2,0)),"",VLOOKUP($I3738,Lookup!$H$2:$I$11,2,0))</f>
        <v/>
      </c>
      <c r="P3738" s="8">
        <f>COUNTIF(J$4:J3738,J3738)</f>
        <v>0</v>
      </c>
      <c r="Q3738" s="8">
        <f>COUNTIF(K$4:K3738,K3738)</f>
        <v>1</v>
      </c>
    </row>
    <row r="3739" spans="1:17" x14ac:dyDescent="0.25">
      <c r="A3739" s="35">
        <f t="shared" si="349"/>
        <v>0</v>
      </c>
      <c r="B3739" s="8">
        <f t="shared" si="350"/>
        <v>0</v>
      </c>
      <c r="C3739" s="8">
        <f t="shared" si="351"/>
        <v>0</v>
      </c>
      <c r="D3739" s="38">
        <f t="shared" si="352"/>
        <v>1</v>
      </c>
      <c r="E3739" s="39">
        <f t="shared" si="353"/>
        <v>0</v>
      </c>
      <c r="M3739" s="8" t="str">
        <f>VLOOKUP(MONTH($J3739),Lookup!$A$2:$B$13,2,0)&amp;" "&amp;YEAR($J3739)</f>
        <v>Jan 1900</v>
      </c>
      <c r="N3739" s="34" t="str">
        <f t="shared" si="348"/>
        <v>1/1/9999</v>
      </c>
      <c r="O3739" s="8" t="str">
        <f>IF(ISERROR(VLOOKUP($I3739,Lookup!$H$2:$I$11,2,0)),"",VLOOKUP($I3739,Lookup!$H$2:$I$11,2,0))</f>
        <v/>
      </c>
      <c r="P3739" s="8">
        <f>COUNTIF(J$4:J3739,J3739)</f>
        <v>0</v>
      </c>
      <c r="Q3739" s="8">
        <f>COUNTIF(K$4:K3739,K3739)</f>
        <v>1</v>
      </c>
    </row>
    <row r="3740" spans="1:17" x14ac:dyDescent="0.25">
      <c r="A3740" s="35">
        <f t="shared" si="349"/>
        <v>0</v>
      </c>
      <c r="B3740" s="8">
        <f t="shared" si="350"/>
        <v>0</v>
      </c>
      <c r="C3740" s="8">
        <f t="shared" si="351"/>
        <v>0</v>
      </c>
      <c r="D3740" s="38">
        <f t="shared" si="352"/>
        <v>1</v>
      </c>
      <c r="E3740" s="39">
        <f t="shared" si="353"/>
        <v>0</v>
      </c>
      <c r="M3740" s="8" t="str">
        <f>VLOOKUP(MONTH($J3740),Lookup!$A$2:$B$13,2,0)&amp;" "&amp;YEAR($J3740)</f>
        <v>Jan 1900</v>
      </c>
      <c r="N3740" s="34" t="str">
        <f t="shared" si="348"/>
        <v>1/1/9999</v>
      </c>
      <c r="O3740" s="8" t="str">
        <f>IF(ISERROR(VLOOKUP($I3740,Lookup!$H$2:$I$11,2,0)),"",VLOOKUP($I3740,Lookup!$H$2:$I$11,2,0))</f>
        <v/>
      </c>
      <c r="P3740" s="8">
        <f>COUNTIF(J$4:J3740,J3740)</f>
        <v>0</v>
      </c>
      <c r="Q3740" s="8">
        <f>COUNTIF(K$4:K3740,K3740)</f>
        <v>1</v>
      </c>
    </row>
    <row r="3741" spans="1:17" x14ac:dyDescent="0.25">
      <c r="A3741" s="35">
        <f t="shared" si="349"/>
        <v>0</v>
      </c>
      <c r="B3741" s="8">
        <f t="shared" si="350"/>
        <v>0</v>
      </c>
      <c r="C3741" s="8">
        <f t="shared" si="351"/>
        <v>0</v>
      </c>
      <c r="D3741" s="38">
        <f t="shared" si="352"/>
        <v>1</v>
      </c>
      <c r="E3741" s="39">
        <f t="shared" si="353"/>
        <v>0</v>
      </c>
      <c r="M3741" s="8" t="str">
        <f>VLOOKUP(MONTH($J3741),Lookup!$A$2:$B$13,2,0)&amp;" "&amp;YEAR($J3741)</f>
        <v>Jan 1900</v>
      </c>
      <c r="N3741" s="34" t="str">
        <f t="shared" si="348"/>
        <v>1/1/9999</v>
      </c>
      <c r="O3741" s="8" t="str">
        <f>IF(ISERROR(VLOOKUP($I3741,Lookup!$H$2:$I$11,2,0)),"",VLOOKUP($I3741,Lookup!$H$2:$I$11,2,0))</f>
        <v/>
      </c>
      <c r="P3741" s="8">
        <f>COUNTIF(J$4:J3741,J3741)</f>
        <v>0</v>
      </c>
      <c r="Q3741" s="8">
        <f>COUNTIF(K$4:K3741,K3741)</f>
        <v>1</v>
      </c>
    </row>
    <row r="3742" spans="1:17" x14ac:dyDescent="0.25">
      <c r="A3742" s="35">
        <f t="shared" si="349"/>
        <v>0</v>
      </c>
      <c r="B3742" s="8">
        <f t="shared" si="350"/>
        <v>0</v>
      </c>
      <c r="C3742" s="8">
        <f t="shared" si="351"/>
        <v>0</v>
      </c>
      <c r="D3742" s="38">
        <f t="shared" si="352"/>
        <v>1</v>
      </c>
      <c r="E3742" s="39">
        <f t="shared" si="353"/>
        <v>0</v>
      </c>
      <c r="M3742" s="8" t="str">
        <f>VLOOKUP(MONTH($J3742),Lookup!$A$2:$B$13,2,0)&amp;" "&amp;YEAR($J3742)</f>
        <v>Jan 1900</v>
      </c>
      <c r="N3742" s="34" t="str">
        <f t="shared" si="348"/>
        <v>1/1/9999</v>
      </c>
      <c r="O3742" s="8" t="str">
        <f>IF(ISERROR(VLOOKUP($I3742,Lookup!$H$2:$I$11,2,0)),"",VLOOKUP($I3742,Lookup!$H$2:$I$11,2,0))</f>
        <v/>
      </c>
      <c r="P3742" s="8">
        <f>COUNTIF(J$4:J3742,J3742)</f>
        <v>0</v>
      </c>
      <c r="Q3742" s="8">
        <f>COUNTIF(K$4:K3742,K3742)</f>
        <v>1</v>
      </c>
    </row>
    <row r="3743" spans="1:17" x14ac:dyDescent="0.25">
      <c r="A3743" s="35">
        <f t="shared" si="349"/>
        <v>0</v>
      </c>
      <c r="B3743" s="8">
        <f t="shared" si="350"/>
        <v>0</v>
      </c>
      <c r="C3743" s="8">
        <f t="shared" si="351"/>
        <v>0</v>
      </c>
      <c r="D3743" s="38">
        <f t="shared" si="352"/>
        <v>1</v>
      </c>
      <c r="E3743" s="39">
        <f t="shared" si="353"/>
        <v>0</v>
      </c>
      <c r="M3743" s="8" t="str">
        <f>VLOOKUP(MONTH($J3743),Lookup!$A$2:$B$13,2,0)&amp;" "&amp;YEAR($J3743)</f>
        <v>Jan 1900</v>
      </c>
      <c r="N3743" s="34" t="str">
        <f t="shared" si="348"/>
        <v>1/1/9999</v>
      </c>
      <c r="O3743" s="8" t="str">
        <f>IF(ISERROR(VLOOKUP($I3743,Lookup!$H$2:$I$11,2,0)),"",VLOOKUP($I3743,Lookup!$H$2:$I$11,2,0))</f>
        <v/>
      </c>
      <c r="P3743" s="8">
        <f>COUNTIF(J$4:J3743,J3743)</f>
        <v>0</v>
      </c>
      <c r="Q3743" s="8">
        <f>COUNTIF(K$4:K3743,K3743)</f>
        <v>1</v>
      </c>
    </row>
    <row r="3744" spans="1:17" x14ac:dyDescent="0.25">
      <c r="A3744" s="35">
        <f t="shared" si="349"/>
        <v>0</v>
      </c>
      <c r="B3744" s="8">
        <f t="shared" si="350"/>
        <v>0</v>
      </c>
      <c r="C3744" s="8">
        <f t="shared" si="351"/>
        <v>0</v>
      </c>
      <c r="D3744" s="38">
        <f t="shared" si="352"/>
        <v>1</v>
      </c>
      <c r="E3744" s="39">
        <f t="shared" si="353"/>
        <v>0</v>
      </c>
      <c r="M3744" s="8" t="str">
        <f>VLOOKUP(MONTH($J3744),Lookup!$A$2:$B$13,2,0)&amp;" "&amp;YEAR($J3744)</f>
        <v>Jan 1900</v>
      </c>
      <c r="N3744" s="34" t="str">
        <f t="shared" si="348"/>
        <v>1/1/9999</v>
      </c>
      <c r="O3744" s="8" t="str">
        <f>IF(ISERROR(VLOOKUP($I3744,Lookup!$H$2:$I$11,2,0)),"",VLOOKUP($I3744,Lookup!$H$2:$I$11,2,0))</f>
        <v/>
      </c>
      <c r="P3744" s="8">
        <f>COUNTIF(J$4:J3744,J3744)</f>
        <v>0</v>
      </c>
      <c r="Q3744" s="8">
        <f>COUNTIF(K$4:K3744,K3744)</f>
        <v>1</v>
      </c>
    </row>
    <row r="3745" spans="1:17" x14ac:dyDescent="0.25">
      <c r="A3745" s="35">
        <f t="shared" si="349"/>
        <v>0</v>
      </c>
      <c r="B3745" s="8">
        <f t="shared" si="350"/>
        <v>0</v>
      </c>
      <c r="C3745" s="8">
        <f t="shared" si="351"/>
        <v>0</v>
      </c>
      <c r="D3745" s="38">
        <f t="shared" si="352"/>
        <v>1</v>
      </c>
      <c r="E3745" s="39">
        <f t="shared" si="353"/>
        <v>0</v>
      </c>
      <c r="M3745" s="8" t="str">
        <f>VLOOKUP(MONTH($J3745),Lookup!$A$2:$B$13,2,0)&amp;" "&amp;YEAR($J3745)</f>
        <v>Jan 1900</v>
      </c>
      <c r="N3745" s="34" t="str">
        <f t="shared" si="348"/>
        <v>1/1/9999</v>
      </c>
      <c r="O3745" s="8" t="str">
        <f>IF(ISERROR(VLOOKUP($I3745,Lookup!$H$2:$I$11,2,0)),"",VLOOKUP($I3745,Lookup!$H$2:$I$11,2,0))</f>
        <v/>
      </c>
      <c r="P3745" s="8">
        <f>COUNTIF(J$4:J3745,J3745)</f>
        <v>0</v>
      </c>
      <c r="Q3745" s="8">
        <f>COUNTIF(K$4:K3745,K3745)</f>
        <v>1</v>
      </c>
    </row>
    <row r="3746" spans="1:17" x14ac:dyDescent="0.25">
      <c r="A3746" s="35">
        <f t="shared" si="349"/>
        <v>0</v>
      </c>
      <c r="B3746" s="8">
        <f t="shared" si="350"/>
        <v>0</v>
      </c>
      <c r="C3746" s="8">
        <f t="shared" si="351"/>
        <v>0</v>
      </c>
      <c r="D3746" s="38">
        <f t="shared" si="352"/>
        <v>1</v>
      </c>
      <c r="E3746" s="39">
        <f t="shared" si="353"/>
        <v>0</v>
      </c>
      <c r="M3746" s="8" t="str">
        <f>VLOOKUP(MONTH($J3746),Lookup!$A$2:$B$13,2,0)&amp;" "&amp;YEAR($J3746)</f>
        <v>Jan 1900</v>
      </c>
      <c r="N3746" s="34" t="str">
        <f t="shared" si="348"/>
        <v>1/1/9999</v>
      </c>
      <c r="O3746" s="8" t="str">
        <f>IF(ISERROR(VLOOKUP($I3746,Lookup!$H$2:$I$11,2,0)),"",VLOOKUP($I3746,Lookup!$H$2:$I$11,2,0))</f>
        <v/>
      </c>
      <c r="P3746" s="8">
        <f>COUNTIF(J$4:J3746,J3746)</f>
        <v>0</v>
      </c>
      <c r="Q3746" s="8">
        <f>COUNTIF(K$4:K3746,K3746)</f>
        <v>1</v>
      </c>
    </row>
    <row r="3747" spans="1:17" x14ac:dyDescent="0.25">
      <c r="A3747" s="35">
        <f t="shared" si="349"/>
        <v>0</v>
      </c>
      <c r="B3747" s="8">
        <f t="shared" si="350"/>
        <v>0</v>
      </c>
      <c r="C3747" s="8">
        <f t="shared" si="351"/>
        <v>0</v>
      </c>
      <c r="D3747" s="38">
        <f t="shared" si="352"/>
        <v>1</v>
      </c>
      <c r="E3747" s="39">
        <f t="shared" si="353"/>
        <v>0</v>
      </c>
      <c r="M3747" s="8" t="str">
        <f>VLOOKUP(MONTH($J3747),Lookup!$A$2:$B$13,2,0)&amp;" "&amp;YEAR($J3747)</f>
        <v>Jan 1900</v>
      </c>
      <c r="N3747" s="34" t="str">
        <f t="shared" si="348"/>
        <v>1/1/9999</v>
      </c>
      <c r="O3747" s="8" t="str">
        <f>IF(ISERROR(VLOOKUP($I3747,Lookup!$H$2:$I$11,2,0)),"",VLOOKUP($I3747,Lookup!$H$2:$I$11,2,0))</f>
        <v/>
      </c>
      <c r="P3747" s="8">
        <f>COUNTIF(J$4:J3747,J3747)</f>
        <v>0</v>
      </c>
      <c r="Q3747" s="8">
        <f>COUNTIF(K$4:K3747,K3747)</f>
        <v>1</v>
      </c>
    </row>
    <row r="3748" spans="1:17" x14ac:dyDescent="0.25">
      <c r="A3748" s="35">
        <f t="shared" si="349"/>
        <v>0</v>
      </c>
      <c r="B3748" s="8">
        <f t="shared" si="350"/>
        <v>0</v>
      </c>
      <c r="C3748" s="8">
        <f t="shared" si="351"/>
        <v>0</v>
      </c>
      <c r="D3748" s="38">
        <f t="shared" si="352"/>
        <v>1</v>
      </c>
      <c r="E3748" s="39">
        <f t="shared" si="353"/>
        <v>0</v>
      </c>
      <c r="M3748" s="8" t="str">
        <f>VLOOKUP(MONTH($J3748),Lookup!$A$2:$B$13,2,0)&amp;" "&amp;YEAR($J3748)</f>
        <v>Jan 1900</v>
      </c>
      <c r="N3748" s="34" t="str">
        <f t="shared" si="348"/>
        <v>1/1/9999</v>
      </c>
      <c r="O3748" s="8" t="str">
        <f>IF(ISERROR(VLOOKUP($I3748,Lookup!$H$2:$I$11,2,0)),"",VLOOKUP($I3748,Lookup!$H$2:$I$11,2,0))</f>
        <v/>
      </c>
      <c r="P3748" s="8">
        <f>COUNTIF(J$4:J3748,J3748)</f>
        <v>0</v>
      </c>
      <c r="Q3748" s="8">
        <f>COUNTIF(K$4:K3748,K3748)</f>
        <v>1</v>
      </c>
    </row>
    <row r="3749" spans="1:17" x14ac:dyDescent="0.25">
      <c r="A3749" s="35">
        <f t="shared" si="349"/>
        <v>0</v>
      </c>
      <c r="B3749" s="8">
        <f t="shared" si="350"/>
        <v>0</v>
      </c>
      <c r="C3749" s="8">
        <f t="shared" si="351"/>
        <v>0</v>
      </c>
      <c r="D3749" s="38">
        <f t="shared" si="352"/>
        <v>1</v>
      </c>
      <c r="E3749" s="39">
        <f t="shared" si="353"/>
        <v>0</v>
      </c>
      <c r="M3749" s="8" t="str">
        <f>VLOOKUP(MONTH($J3749),Lookup!$A$2:$B$13,2,0)&amp;" "&amp;YEAR($J3749)</f>
        <v>Jan 1900</v>
      </c>
      <c r="N3749" s="34" t="str">
        <f t="shared" si="348"/>
        <v>1/1/9999</v>
      </c>
      <c r="O3749" s="8" t="str">
        <f>IF(ISERROR(VLOOKUP($I3749,Lookup!$H$2:$I$11,2,0)),"",VLOOKUP($I3749,Lookup!$H$2:$I$11,2,0))</f>
        <v/>
      </c>
      <c r="P3749" s="8">
        <f>COUNTIF(J$4:J3749,J3749)</f>
        <v>0</v>
      </c>
      <c r="Q3749" s="8">
        <f>COUNTIF(K$4:K3749,K3749)</f>
        <v>1</v>
      </c>
    </row>
    <row r="3750" spans="1:17" x14ac:dyDescent="0.25">
      <c r="A3750" s="35">
        <f t="shared" si="349"/>
        <v>0</v>
      </c>
      <c r="B3750" s="8">
        <f t="shared" si="350"/>
        <v>0</v>
      </c>
      <c r="C3750" s="8">
        <f t="shared" si="351"/>
        <v>0</v>
      </c>
      <c r="D3750" s="38">
        <f t="shared" si="352"/>
        <v>1</v>
      </c>
      <c r="E3750" s="39">
        <f t="shared" si="353"/>
        <v>0</v>
      </c>
      <c r="M3750" s="8" t="str">
        <f>VLOOKUP(MONTH($J3750),Lookup!$A$2:$B$13,2,0)&amp;" "&amp;YEAR($J3750)</f>
        <v>Jan 1900</v>
      </c>
      <c r="N3750" s="34" t="str">
        <f t="shared" si="348"/>
        <v>1/1/9999</v>
      </c>
      <c r="O3750" s="8" t="str">
        <f>IF(ISERROR(VLOOKUP($I3750,Lookup!$H$2:$I$11,2,0)),"",VLOOKUP($I3750,Lookup!$H$2:$I$11,2,0))</f>
        <v/>
      </c>
      <c r="P3750" s="8">
        <f>COUNTIF(J$4:J3750,J3750)</f>
        <v>0</v>
      </c>
      <c r="Q3750" s="8">
        <f>COUNTIF(K$4:K3750,K3750)</f>
        <v>1</v>
      </c>
    </row>
    <row r="3751" spans="1:17" x14ac:dyDescent="0.25">
      <c r="A3751" s="35">
        <f t="shared" si="349"/>
        <v>0</v>
      </c>
      <c r="B3751" s="8">
        <f t="shared" si="350"/>
        <v>0</v>
      </c>
      <c r="C3751" s="8">
        <f t="shared" si="351"/>
        <v>0</v>
      </c>
      <c r="D3751" s="38">
        <f t="shared" si="352"/>
        <v>1</v>
      </c>
      <c r="E3751" s="39">
        <f t="shared" si="353"/>
        <v>0</v>
      </c>
      <c r="M3751" s="8" t="str">
        <f>VLOOKUP(MONTH($J3751),Lookup!$A$2:$B$13,2,0)&amp;" "&amp;YEAR($J3751)</f>
        <v>Jan 1900</v>
      </c>
      <c r="N3751" s="34" t="str">
        <f t="shared" si="348"/>
        <v>1/1/9999</v>
      </c>
      <c r="O3751" s="8" t="str">
        <f>IF(ISERROR(VLOOKUP($I3751,Lookup!$H$2:$I$11,2,0)),"",VLOOKUP($I3751,Lookup!$H$2:$I$11,2,0))</f>
        <v/>
      </c>
      <c r="P3751" s="8">
        <f>COUNTIF(J$4:J3751,J3751)</f>
        <v>0</v>
      </c>
      <c r="Q3751" s="8">
        <f>COUNTIF(K$4:K3751,K3751)</f>
        <v>1</v>
      </c>
    </row>
    <row r="3752" spans="1:17" x14ac:dyDescent="0.25">
      <c r="A3752" s="35">
        <f t="shared" si="349"/>
        <v>0</v>
      </c>
      <c r="B3752" s="8">
        <f t="shared" si="350"/>
        <v>0</v>
      </c>
      <c r="C3752" s="8">
        <f t="shared" si="351"/>
        <v>0</v>
      </c>
      <c r="D3752" s="38">
        <f t="shared" si="352"/>
        <v>1</v>
      </c>
      <c r="E3752" s="39">
        <f t="shared" si="353"/>
        <v>0</v>
      </c>
      <c r="M3752" s="8" t="str">
        <f>VLOOKUP(MONTH($J3752),Lookup!$A$2:$B$13,2,0)&amp;" "&amp;YEAR($J3752)</f>
        <v>Jan 1900</v>
      </c>
      <c r="N3752" s="34" t="str">
        <f t="shared" si="348"/>
        <v>1/1/9999</v>
      </c>
      <c r="O3752" s="8" t="str">
        <f>IF(ISERROR(VLOOKUP($I3752,Lookup!$H$2:$I$11,2,0)),"",VLOOKUP($I3752,Lookup!$H$2:$I$11,2,0))</f>
        <v/>
      </c>
      <c r="P3752" s="8">
        <f>COUNTIF(J$4:J3752,J3752)</f>
        <v>0</v>
      </c>
      <c r="Q3752" s="8">
        <f>COUNTIF(K$4:K3752,K3752)</f>
        <v>1</v>
      </c>
    </row>
    <row r="3753" spans="1:17" x14ac:dyDescent="0.25">
      <c r="A3753" s="35">
        <f t="shared" si="349"/>
        <v>0</v>
      </c>
      <c r="B3753" s="8">
        <f t="shared" si="350"/>
        <v>0</v>
      </c>
      <c r="C3753" s="8">
        <f t="shared" si="351"/>
        <v>0</v>
      </c>
      <c r="D3753" s="38">
        <f t="shared" si="352"/>
        <v>1</v>
      </c>
      <c r="E3753" s="39">
        <f t="shared" si="353"/>
        <v>0</v>
      </c>
      <c r="M3753" s="8" t="str">
        <f>VLOOKUP(MONTH($J3753),Lookup!$A$2:$B$13,2,0)&amp;" "&amp;YEAR($J3753)</f>
        <v>Jan 1900</v>
      </c>
      <c r="N3753" s="34" t="str">
        <f t="shared" si="348"/>
        <v>1/1/9999</v>
      </c>
      <c r="O3753" s="8" t="str">
        <f>IF(ISERROR(VLOOKUP($I3753,Lookup!$H$2:$I$11,2,0)),"",VLOOKUP($I3753,Lookup!$H$2:$I$11,2,0))</f>
        <v/>
      </c>
      <c r="P3753" s="8">
        <f>COUNTIF(J$4:J3753,J3753)</f>
        <v>0</v>
      </c>
      <c r="Q3753" s="8">
        <f>COUNTIF(K$4:K3753,K3753)</f>
        <v>1</v>
      </c>
    </row>
    <row r="3754" spans="1:17" x14ac:dyDescent="0.25">
      <c r="A3754" s="35">
        <f t="shared" si="349"/>
        <v>0</v>
      </c>
      <c r="B3754" s="8">
        <f t="shared" si="350"/>
        <v>0</v>
      </c>
      <c r="C3754" s="8">
        <f t="shared" si="351"/>
        <v>0</v>
      </c>
      <c r="D3754" s="38">
        <f t="shared" si="352"/>
        <v>1</v>
      </c>
      <c r="E3754" s="39">
        <f t="shared" si="353"/>
        <v>0</v>
      </c>
      <c r="M3754" s="8" t="str">
        <f>VLOOKUP(MONTH($J3754),Lookup!$A$2:$B$13,2,0)&amp;" "&amp;YEAR($J3754)</f>
        <v>Jan 1900</v>
      </c>
      <c r="N3754" s="34" t="str">
        <f t="shared" si="348"/>
        <v>1/1/9999</v>
      </c>
      <c r="O3754" s="8" t="str">
        <f>IF(ISERROR(VLOOKUP($I3754,Lookup!$H$2:$I$11,2,0)),"",VLOOKUP($I3754,Lookup!$H$2:$I$11,2,0))</f>
        <v/>
      </c>
      <c r="P3754" s="8">
        <f>COUNTIF(J$4:J3754,J3754)</f>
        <v>0</v>
      </c>
      <c r="Q3754" s="8">
        <f>COUNTIF(K$4:K3754,K3754)</f>
        <v>1</v>
      </c>
    </row>
    <row r="3755" spans="1:17" x14ac:dyDescent="0.25">
      <c r="A3755" s="35">
        <f t="shared" si="349"/>
        <v>0</v>
      </c>
      <c r="B3755" s="8">
        <f t="shared" si="350"/>
        <v>0</v>
      </c>
      <c r="C3755" s="8">
        <f t="shared" si="351"/>
        <v>0</v>
      </c>
      <c r="D3755" s="38">
        <f t="shared" si="352"/>
        <v>1</v>
      </c>
      <c r="E3755" s="39">
        <f t="shared" si="353"/>
        <v>0</v>
      </c>
      <c r="M3755" s="8" t="str">
        <f>VLOOKUP(MONTH($J3755),Lookup!$A$2:$B$13,2,0)&amp;" "&amp;YEAR($J3755)</f>
        <v>Jan 1900</v>
      </c>
      <c r="N3755" s="34" t="str">
        <f t="shared" si="348"/>
        <v>1/1/9999</v>
      </c>
      <c r="O3755" s="8" t="str">
        <f>IF(ISERROR(VLOOKUP($I3755,Lookup!$H$2:$I$11,2,0)),"",VLOOKUP($I3755,Lookup!$H$2:$I$11,2,0))</f>
        <v/>
      </c>
      <c r="P3755" s="8">
        <f>COUNTIF(J$4:J3755,J3755)</f>
        <v>0</v>
      </c>
      <c r="Q3755" s="8">
        <f>COUNTIF(K$4:K3755,K3755)</f>
        <v>1</v>
      </c>
    </row>
    <row r="3756" spans="1:17" x14ac:dyDescent="0.25">
      <c r="A3756" s="35">
        <f t="shared" si="349"/>
        <v>0</v>
      </c>
      <c r="B3756" s="8">
        <f t="shared" si="350"/>
        <v>0</v>
      </c>
      <c r="C3756" s="8">
        <f t="shared" si="351"/>
        <v>0</v>
      </c>
      <c r="D3756" s="38">
        <f t="shared" si="352"/>
        <v>1</v>
      </c>
      <c r="E3756" s="39">
        <f t="shared" si="353"/>
        <v>0</v>
      </c>
      <c r="M3756" s="8" t="str">
        <f>VLOOKUP(MONTH($J3756),Lookup!$A$2:$B$13,2,0)&amp;" "&amp;YEAR($J3756)</f>
        <v>Jan 1900</v>
      </c>
      <c r="N3756" s="34" t="str">
        <f t="shared" si="348"/>
        <v>1/1/9999</v>
      </c>
      <c r="O3756" s="8" t="str">
        <f>IF(ISERROR(VLOOKUP($I3756,Lookup!$H$2:$I$11,2,0)),"",VLOOKUP($I3756,Lookup!$H$2:$I$11,2,0))</f>
        <v/>
      </c>
      <c r="P3756" s="8">
        <f>COUNTIF(J$4:J3756,J3756)</f>
        <v>0</v>
      </c>
      <c r="Q3756" s="8">
        <f>COUNTIF(K$4:K3756,K3756)</f>
        <v>1</v>
      </c>
    </row>
    <row r="3757" spans="1:17" x14ac:dyDescent="0.25">
      <c r="A3757" s="35">
        <f t="shared" si="349"/>
        <v>0</v>
      </c>
      <c r="B3757" s="8">
        <f t="shared" si="350"/>
        <v>0</v>
      </c>
      <c r="C3757" s="8">
        <f t="shared" si="351"/>
        <v>0</v>
      </c>
      <c r="D3757" s="38">
        <f t="shared" si="352"/>
        <v>1</v>
      </c>
      <c r="E3757" s="39">
        <f t="shared" si="353"/>
        <v>0</v>
      </c>
      <c r="M3757" s="8" t="str">
        <f>VLOOKUP(MONTH($J3757),Lookup!$A$2:$B$13,2,0)&amp;" "&amp;YEAR($J3757)</f>
        <v>Jan 1900</v>
      </c>
      <c r="N3757" s="34" t="str">
        <f t="shared" si="348"/>
        <v>1/1/9999</v>
      </c>
      <c r="O3757" s="8" t="str">
        <f>IF(ISERROR(VLOOKUP($I3757,Lookup!$H$2:$I$11,2,0)),"",VLOOKUP($I3757,Lookup!$H$2:$I$11,2,0))</f>
        <v/>
      </c>
      <c r="P3757" s="8">
        <f>COUNTIF(J$4:J3757,J3757)</f>
        <v>0</v>
      </c>
      <c r="Q3757" s="8">
        <f>COUNTIF(K$4:K3757,K3757)</f>
        <v>1</v>
      </c>
    </row>
    <row r="3758" spans="1:17" x14ac:dyDescent="0.25">
      <c r="A3758" s="35">
        <f t="shared" si="349"/>
        <v>0</v>
      </c>
      <c r="B3758" s="8">
        <f t="shared" si="350"/>
        <v>0</v>
      </c>
      <c r="C3758" s="8">
        <f t="shared" si="351"/>
        <v>0</v>
      </c>
      <c r="D3758" s="38">
        <f t="shared" si="352"/>
        <v>1</v>
      </c>
      <c r="E3758" s="39">
        <f t="shared" si="353"/>
        <v>0</v>
      </c>
      <c r="M3758" s="8" t="str">
        <f>VLOOKUP(MONTH($J3758),Lookup!$A$2:$B$13,2,0)&amp;" "&amp;YEAR($J3758)</f>
        <v>Jan 1900</v>
      </c>
      <c r="N3758" s="34" t="str">
        <f t="shared" si="348"/>
        <v>1/1/9999</v>
      </c>
      <c r="O3758" s="8" t="str">
        <f>IF(ISERROR(VLOOKUP($I3758,Lookup!$H$2:$I$11,2,0)),"",VLOOKUP($I3758,Lookup!$H$2:$I$11,2,0))</f>
        <v/>
      </c>
      <c r="P3758" s="8">
        <f>COUNTIF(J$4:J3758,J3758)</f>
        <v>0</v>
      </c>
      <c r="Q3758" s="8">
        <f>COUNTIF(K$4:K3758,K3758)</f>
        <v>1</v>
      </c>
    </row>
    <row r="3759" spans="1:17" x14ac:dyDescent="0.25">
      <c r="A3759" s="35">
        <f t="shared" si="349"/>
        <v>0</v>
      </c>
      <c r="B3759" s="8">
        <f t="shared" si="350"/>
        <v>0</v>
      </c>
      <c r="C3759" s="8">
        <f t="shared" si="351"/>
        <v>0</v>
      </c>
      <c r="D3759" s="38">
        <f t="shared" si="352"/>
        <v>1</v>
      </c>
      <c r="E3759" s="39">
        <f t="shared" si="353"/>
        <v>0</v>
      </c>
      <c r="M3759" s="8" t="str">
        <f>VLOOKUP(MONTH($J3759),Lookup!$A$2:$B$13,2,0)&amp;" "&amp;YEAR($J3759)</f>
        <v>Jan 1900</v>
      </c>
      <c r="N3759" s="34" t="str">
        <f t="shared" si="348"/>
        <v>1/1/9999</v>
      </c>
      <c r="O3759" s="8" t="str">
        <f>IF(ISERROR(VLOOKUP($I3759,Lookup!$H$2:$I$11,2,0)),"",VLOOKUP($I3759,Lookup!$H$2:$I$11,2,0))</f>
        <v/>
      </c>
      <c r="P3759" s="8">
        <f>COUNTIF(J$4:J3759,J3759)</f>
        <v>0</v>
      </c>
      <c r="Q3759" s="8">
        <f>COUNTIF(K$4:K3759,K3759)</f>
        <v>1</v>
      </c>
    </row>
    <row r="3760" spans="1:17" x14ac:dyDescent="0.25">
      <c r="A3760" s="35">
        <f t="shared" si="349"/>
        <v>0</v>
      </c>
      <c r="B3760" s="8">
        <f t="shared" si="350"/>
        <v>0</v>
      </c>
      <c r="C3760" s="8">
        <f t="shared" si="351"/>
        <v>0</v>
      </c>
      <c r="D3760" s="38">
        <f t="shared" si="352"/>
        <v>1</v>
      </c>
      <c r="E3760" s="39">
        <f t="shared" si="353"/>
        <v>0</v>
      </c>
      <c r="M3760" s="8" t="str">
        <f>VLOOKUP(MONTH($J3760),Lookup!$A$2:$B$13,2,0)&amp;" "&amp;YEAR($J3760)</f>
        <v>Jan 1900</v>
      </c>
      <c r="N3760" s="34" t="str">
        <f t="shared" si="348"/>
        <v>1/1/9999</v>
      </c>
      <c r="O3760" s="8" t="str">
        <f>IF(ISERROR(VLOOKUP($I3760,Lookup!$H$2:$I$11,2,0)),"",VLOOKUP($I3760,Lookup!$H$2:$I$11,2,0))</f>
        <v/>
      </c>
      <c r="P3760" s="8">
        <f>COUNTIF(J$4:J3760,J3760)</f>
        <v>0</v>
      </c>
      <c r="Q3760" s="8">
        <f>COUNTIF(K$4:K3760,K3760)</f>
        <v>1</v>
      </c>
    </row>
    <row r="3761" spans="1:17" x14ac:dyDescent="0.25">
      <c r="A3761" s="35">
        <f t="shared" si="349"/>
        <v>0</v>
      </c>
      <c r="B3761" s="8">
        <f t="shared" si="350"/>
        <v>0</v>
      </c>
      <c r="C3761" s="8">
        <f t="shared" si="351"/>
        <v>0</v>
      </c>
      <c r="D3761" s="38">
        <f t="shared" si="352"/>
        <v>1</v>
      </c>
      <c r="E3761" s="39">
        <f t="shared" si="353"/>
        <v>0</v>
      </c>
      <c r="M3761" s="8" t="str">
        <f>VLOOKUP(MONTH($J3761),Lookup!$A$2:$B$13,2,0)&amp;" "&amp;YEAR($J3761)</f>
        <v>Jan 1900</v>
      </c>
      <c r="N3761" s="34" t="str">
        <f t="shared" si="348"/>
        <v>1/1/9999</v>
      </c>
      <c r="O3761" s="8" t="str">
        <f>IF(ISERROR(VLOOKUP($I3761,Lookup!$H$2:$I$11,2,0)),"",VLOOKUP($I3761,Lookup!$H$2:$I$11,2,0))</f>
        <v/>
      </c>
      <c r="P3761" s="8">
        <f>COUNTIF(J$4:J3761,J3761)</f>
        <v>0</v>
      </c>
      <c r="Q3761" s="8">
        <f>COUNTIF(K$4:K3761,K3761)</f>
        <v>1</v>
      </c>
    </row>
    <row r="3762" spans="1:17" x14ac:dyDescent="0.25">
      <c r="A3762" s="35">
        <f t="shared" si="349"/>
        <v>0</v>
      </c>
      <c r="B3762" s="8">
        <f t="shared" si="350"/>
        <v>0</v>
      </c>
      <c r="C3762" s="8">
        <f t="shared" si="351"/>
        <v>0</v>
      </c>
      <c r="D3762" s="38">
        <f t="shared" si="352"/>
        <v>1</v>
      </c>
      <c r="E3762" s="39">
        <f t="shared" si="353"/>
        <v>0</v>
      </c>
      <c r="M3762" s="8" t="str">
        <f>VLOOKUP(MONTH($J3762),Lookup!$A$2:$B$13,2,0)&amp;" "&amp;YEAR($J3762)</f>
        <v>Jan 1900</v>
      </c>
      <c r="N3762" s="34" t="str">
        <f t="shared" si="348"/>
        <v>1/1/9999</v>
      </c>
      <c r="O3762" s="8" t="str">
        <f>IF(ISERROR(VLOOKUP($I3762,Lookup!$H$2:$I$11,2,0)),"",VLOOKUP($I3762,Lookup!$H$2:$I$11,2,0))</f>
        <v/>
      </c>
      <c r="P3762" s="8">
        <f>COUNTIF(J$4:J3762,J3762)</f>
        <v>0</v>
      </c>
      <c r="Q3762" s="8">
        <f>COUNTIF(K$4:K3762,K3762)</f>
        <v>1</v>
      </c>
    </row>
    <row r="3763" spans="1:17" x14ac:dyDescent="0.25">
      <c r="A3763" s="35">
        <f t="shared" si="349"/>
        <v>0</v>
      </c>
      <c r="B3763" s="8">
        <f t="shared" si="350"/>
        <v>0</v>
      </c>
      <c r="C3763" s="8">
        <f t="shared" si="351"/>
        <v>0</v>
      </c>
      <c r="D3763" s="38">
        <f t="shared" si="352"/>
        <v>1</v>
      </c>
      <c r="E3763" s="39">
        <f t="shared" si="353"/>
        <v>0</v>
      </c>
      <c r="M3763" s="8" t="str">
        <f>VLOOKUP(MONTH($J3763),Lookup!$A$2:$B$13,2,0)&amp;" "&amp;YEAR($J3763)</f>
        <v>Jan 1900</v>
      </c>
      <c r="N3763" s="34" t="str">
        <f t="shared" si="348"/>
        <v>1/1/9999</v>
      </c>
      <c r="O3763" s="8" t="str">
        <f>IF(ISERROR(VLOOKUP($I3763,Lookup!$H$2:$I$11,2,0)),"",VLOOKUP($I3763,Lookup!$H$2:$I$11,2,0))</f>
        <v/>
      </c>
      <c r="P3763" s="8">
        <f>COUNTIF(J$4:J3763,J3763)</f>
        <v>0</v>
      </c>
      <c r="Q3763" s="8">
        <f>COUNTIF(K$4:K3763,K3763)</f>
        <v>1</v>
      </c>
    </row>
    <row r="3764" spans="1:17" x14ac:dyDescent="0.25">
      <c r="A3764" s="35">
        <f t="shared" si="349"/>
        <v>0</v>
      </c>
      <c r="B3764" s="8">
        <f t="shared" si="350"/>
        <v>0</v>
      </c>
      <c r="C3764" s="8">
        <f t="shared" si="351"/>
        <v>0</v>
      </c>
      <c r="D3764" s="38">
        <f t="shared" si="352"/>
        <v>1</v>
      </c>
      <c r="E3764" s="39">
        <f t="shared" si="353"/>
        <v>0</v>
      </c>
      <c r="M3764" s="8" t="str">
        <f>VLOOKUP(MONTH($J3764),Lookup!$A$2:$B$13,2,0)&amp;" "&amp;YEAR($J3764)</f>
        <v>Jan 1900</v>
      </c>
      <c r="N3764" s="34" t="str">
        <f t="shared" si="348"/>
        <v>1/1/9999</v>
      </c>
      <c r="O3764" s="8" t="str">
        <f>IF(ISERROR(VLOOKUP($I3764,Lookup!$H$2:$I$11,2,0)),"",VLOOKUP($I3764,Lookup!$H$2:$I$11,2,0))</f>
        <v/>
      </c>
      <c r="P3764" s="8">
        <f>COUNTIF(J$4:J3764,J3764)</f>
        <v>0</v>
      </c>
      <c r="Q3764" s="8">
        <f>COUNTIF(K$4:K3764,K3764)</f>
        <v>1</v>
      </c>
    </row>
    <row r="3765" spans="1:17" x14ac:dyDescent="0.25">
      <c r="A3765" s="35">
        <f t="shared" si="349"/>
        <v>0</v>
      </c>
      <c r="B3765" s="8">
        <f t="shared" si="350"/>
        <v>0</v>
      </c>
      <c r="C3765" s="8">
        <f t="shared" si="351"/>
        <v>0</v>
      </c>
      <c r="D3765" s="38">
        <f t="shared" si="352"/>
        <v>1</v>
      </c>
      <c r="E3765" s="39">
        <f t="shared" si="353"/>
        <v>0</v>
      </c>
      <c r="M3765" s="8" t="str">
        <f>VLOOKUP(MONTH($J3765),Lookup!$A$2:$B$13,2,0)&amp;" "&amp;YEAR($J3765)</f>
        <v>Jan 1900</v>
      </c>
      <c r="N3765" s="34" t="str">
        <f t="shared" si="348"/>
        <v>1/1/9999</v>
      </c>
      <c r="O3765" s="8" t="str">
        <f>IF(ISERROR(VLOOKUP($I3765,Lookup!$H$2:$I$11,2,0)),"",VLOOKUP($I3765,Lookup!$H$2:$I$11,2,0))</f>
        <v/>
      </c>
      <c r="P3765" s="8">
        <f>COUNTIF(J$4:J3765,J3765)</f>
        <v>0</v>
      </c>
      <c r="Q3765" s="8">
        <f>COUNTIF(K$4:K3765,K3765)</f>
        <v>1</v>
      </c>
    </row>
    <row r="3766" spans="1:17" x14ac:dyDescent="0.25">
      <c r="A3766" s="35">
        <f t="shared" si="349"/>
        <v>0</v>
      </c>
      <c r="B3766" s="8">
        <f t="shared" si="350"/>
        <v>0</v>
      </c>
      <c r="C3766" s="8">
        <f t="shared" si="351"/>
        <v>0</v>
      </c>
      <c r="D3766" s="38">
        <f t="shared" si="352"/>
        <v>1</v>
      </c>
      <c r="E3766" s="39">
        <f t="shared" si="353"/>
        <v>0</v>
      </c>
      <c r="M3766" s="8" t="str">
        <f>VLOOKUP(MONTH($J3766),Lookup!$A$2:$B$13,2,0)&amp;" "&amp;YEAR($J3766)</f>
        <v>Jan 1900</v>
      </c>
      <c r="N3766" s="34" t="str">
        <f t="shared" si="348"/>
        <v>1/1/9999</v>
      </c>
      <c r="O3766" s="8" t="str">
        <f>IF(ISERROR(VLOOKUP($I3766,Lookup!$H$2:$I$11,2,0)),"",VLOOKUP($I3766,Lookup!$H$2:$I$11,2,0))</f>
        <v/>
      </c>
      <c r="P3766" s="8">
        <f>COUNTIF(J$4:J3766,J3766)</f>
        <v>0</v>
      </c>
      <c r="Q3766" s="8">
        <f>COUNTIF(K$4:K3766,K3766)</f>
        <v>1</v>
      </c>
    </row>
    <row r="3767" spans="1:17" x14ac:dyDescent="0.25">
      <c r="A3767" s="35">
        <f t="shared" si="349"/>
        <v>0</v>
      </c>
      <c r="B3767" s="8">
        <f t="shared" si="350"/>
        <v>0</v>
      </c>
      <c r="C3767" s="8">
        <f t="shared" si="351"/>
        <v>0</v>
      </c>
      <c r="D3767" s="38">
        <f t="shared" si="352"/>
        <v>1</v>
      </c>
      <c r="E3767" s="39">
        <f t="shared" si="353"/>
        <v>0</v>
      </c>
      <c r="M3767" s="8" t="str">
        <f>VLOOKUP(MONTH($J3767),Lookup!$A$2:$B$13,2,0)&amp;" "&amp;YEAR($J3767)</f>
        <v>Jan 1900</v>
      </c>
      <c r="N3767" s="34" t="str">
        <f t="shared" si="348"/>
        <v>1/1/9999</v>
      </c>
      <c r="O3767" s="8" t="str">
        <f>IF(ISERROR(VLOOKUP($I3767,Lookup!$H$2:$I$11,2,0)),"",VLOOKUP($I3767,Lookup!$H$2:$I$11,2,0))</f>
        <v/>
      </c>
      <c r="P3767" s="8">
        <f>COUNTIF(J$4:J3767,J3767)</f>
        <v>0</v>
      </c>
      <c r="Q3767" s="8">
        <f>COUNTIF(K$4:K3767,K3767)</f>
        <v>1</v>
      </c>
    </row>
    <row r="3768" spans="1:17" x14ac:dyDescent="0.25">
      <c r="A3768" s="35">
        <f t="shared" si="349"/>
        <v>0</v>
      </c>
      <c r="B3768" s="8">
        <f t="shared" si="350"/>
        <v>0</v>
      </c>
      <c r="C3768" s="8">
        <f t="shared" si="351"/>
        <v>0</v>
      </c>
      <c r="D3768" s="38">
        <f t="shared" si="352"/>
        <v>1</v>
      </c>
      <c r="E3768" s="39">
        <f t="shared" si="353"/>
        <v>0</v>
      </c>
      <c r="M3768" s="8" t="str">
        <f>VLOOKUP(MONTH($J3768),Lookup!$A$2:$B$13,2,0)&amp;" "&amp;YEAR($J3768)</f>
        <v>Jan 1900</v>
      </c>
      <c r="N3768" s="34" t="str">
        <f t="shared" si="348"/>
        <v>1/1/9999</v>
      </c>
      <c r="O3768" s="8" t="str">
        <f>IF(ISERROR(VLOOKUP($I3768,Lookup!$H$2:$I$11,2,0)),"",VLOOKUP($I3768,Lookup!$H$2:$I$11,2,0))</f>
        <v/>
      </c>
      <c r="P3768" s="8">
        <f>COUNTIF(J$4:J3768,J3768)</f>
        <v>0</v>
      </c>
      <c r="Q3768" s="8">
        <f>COUNTIF(K$4:K3768,K3768)</f>
        <v>1</v>
      </c>
    </row>
    <row r="3769" spans="1:17" x14ac:dyDescent="0.25">
      <c r="A3769" s="35">
        <f t="shared" si="349"/>
        <v>0</v>
      </c>
      <c r="B3769" s="8">
        <f t="shared" si="350"/>
        <v>0</v>
      </c>
      <c r="C3769" s="8">
        <f t="shared" si="351"/>
        <v>0</v>
      </c>
      <c r="D3769" s="38">
        <f t="shared" si="352"/>
        <v>1</v>
      </c>
      <c r="E3769" s="39">
        <f t="shared" si="353"/>
        <v>0</v>
      </c>
      <c r="M3769" s="8" t="str">
        <f>VLOOKUP(MONTH($J3769),Lookup!$A$2:$B$13,2,0)&amp;" "&amp;YEAR($J3769)</f>
        <v>Jan 1900</v>
      </c>
      <c r="N3769" s="34" t="str">
        <f t="shared" si="348"/>
        <v>1/1/9999</v>
      </c>
      <c r="O3769" s="8" t="str">
        <f>IF(ISERROR(VLOOKUP($I3769,Lookup!$H$2:$I$11,2,0)),"",VLOOKUP($I3769,Lookup!$H$2:$I$11,2,0))</f>
        <v/>
      </c>
      <c r="P3769" s="8">
        <f>COUNTIF(J$4:J3769,J3769)</f>
        <v>0</v>
      </c>
      <c r="Q3769" s="8">
        <f>COUNTIF(K$4:K3769,K3769)</f>
        <v>1</v>
      </c>
    </row>
    <row r="3770" spans="1:17" x14ac:dyDescent="0.25">
      <c r="A3770" s="35">
        <f t="shared" si="349"/>
        <v>0</v>
      </c>
      <c r="B3770" s="8">
        <f t="shared" si="350"/>
        <v>0</v>
      </c>
      <c r="C3770" s="8">
        <f t="shared" si="351"/>
        <v>0</v>
      </c>
      <c r="D3770" s="38">
        <f t="shared" si="352"/>
        <v>1</v>
      </c>
      <c r="E3770" s="39">
        <f t="shared" si="353"/>
        <v>0</v>
      </c>
      <c r="M3770" s="8" t="str">
        <f>VLOOKUP(MONTH($J3770),Lookup!$A$2:$B$13,2,0)&amp;" "&amp;YEAR($J3770)</f>
        <v>Jan 1900</v>
      </c>
      <c r="N3770" s="34" t="str">
        <f t="shared" si="348"/>
        <v>1/1/9999</v>
      </c>
      <c r="O3770" s="8" t="str">
        <f>IF(ISERROR(VLOOKUP($I3770,Lookup!$H$2:$I$11,2,0)),"",VLOOKUP($I3770,Lookup!$H$2:$I$11,2,0))</f>
        <v/>
      </c>
      <c r="P3770" s="8">
        <f>COUNTIF(J$4:J3770,J3770)</f>
        <v>0</v>
      </c>
      <c r="Q3770" s="8">
        <f>COUNTIF(K$4:K3770,K3770)</f>
        <v>1</v>
      </c>
    </row>
    <row r="3771" spans="1:17" x14ac:dyDescent="0.25">
      <c r="A3771" s="35">
        <f t="shared" si="349"/>
        <v>0</v>
      </c>
      <c r="B3771" s="8">
        <f t="shared" si="350"/>
        <v>0</v>
      </c>
      <c r="C3771" s="8">
        <f t="shared" si="351"/>
        <v>0</v>
      </c>
      <c r="D3771" s="38">
        <f t="shared" si="352"/>
        <v>1</v>
      </c>
      <c r="E3771" s="39">
        <f t="shared" si="353"/>
        <v>0</v>
      </c>
      <c r="M3771" s="8" t="str">
        <f>VLOOKUP(MONTH($J3771),Lookup!$A$2:$B$13,2,0)&amp;" "&amp;YEAR($J3771)</f>
        <v>Jan 1900</v>
      </c>
      <c r="N3771" s="34" t="str">
        <f t="shared" si="348"/>
        <v>1/1/9999</v>
      </c>
      <c r="O3771" s="8" t="str">
        <f>IF(ISERROR(VLOOKUP($I3771,Lookup!$H$2:$I$11,2,0)),"",VLOOKUP($I3771,Lookup!$H$2:$I$11,2,0))</f>
        <v/>
      </c>
      <c r="P3771" s="8">
        <f>COUNTIF(J$4:J3771,J3771)</f>
        <v>0</v>
      </c>
      <c r="Q3771" s="8">
        <f>COUNTIF(K$4:K3771,K3771)</f>
        <v>1</v>
      </c>
    </row>
    <row r="3772" spans="1:17" x14ac:dyDescent="0.25">
      <c r="A3772" s="35">
        <f t="shared" si="349"/>
        <v>0</v>
      </c>
      <c r="B3772" s="8">
        <f t="shared" si="350"/>
        <v>0</v>
      </c>
      <c r="C3772" s="8">
        <f t="shared" si="351"/>
        <v>0</v>
      </c>
      <c r="D3772" s="38">
        <f t="shared" si="352"/>
        <v>1</v>
      </c>
      <c r="E3772" s="39">
        <f t="shared" si="353"/>
        <v>0</v>
      </c>
      <c r="M3772" s="8" t="str">
        <f>VLOOKUP(MONTH($J3772),Lookup!$A$2:$B$13,2,0)&amp;" "&amp;YEAR($J3772)</f>
        <v>Jan 1900</v>
      </c>
      <c r="N3772" s="34" t="str">
        <f t="shared" si="348"/>
        <v>1/1/9999</v>
      </c>
      <c r="O3772" s="8" t="str">
        <f>IF(ISERROR(VLOOKUP($I3772,Lookup!$H$2:$I$11,2,0)),"",VLOOKUP($I3772,Lookup!$H$2:$I$11,2,0))</f>
        <v/>
      </c>
      <c r="P3772" s="8">
        <f>COUNTIF(J$4:J3772,J3772)</f>
        <v>0</v>
      </c>
      <c r="Q3772" s="8">
        <f>COUNTIF(K$4:K3772,K3772)</f>
        <v>1</v>
      </c>
    </row>
    <row r="3773" spans="1:17" x14ac:dyDescent="0.25">
      <c r="A3773" s="35">
        <f t="shared" si="349"/>
        <v>0</v>
      </c>
      <c r="B3773" s="8">
        <f t="shared" si="350"/>
        <v>0</v>
      </c>
      <c r="C3773" s="8">
        <f t="shared" si="351"/>
        <v>0</v>
      </c>
      <c r="D3773" s="38">
        <f t="shared" si="352"/>
        <v>1</v>
      </c>
      <c r="E3773" s="39">
        <f t="shared" si="353"/>
        <v>0</v>
      </c>
      <c r="M3773" s="8" t="str">
        <f>VLOOKUP(MONTH($J3773),Lookup!$A$2:$B$13,2,0)&amp;" "&amp;YEAR($J3773)</f>
        <v>Jan 1900</v>
      </c>
      <c r="N3773" s="34" t="str">
        <f t="shared" si="348"/>
        <v>1/1/9999</v>
      </c>
      <c r="O3773" s="8" t="str">
        <f>IF(ISERROR(VLOOKUP($I3773,Lookup!$H$2:$I$11,2,0)),"",VLOOKUP($I3773,Lookup!$H$2:$I$11,2,0))</f>
        <v/>
      </c>
      <c r="P3773" s="8">
        <f>COUNTIF(J$4:J3773,J3773)</f>
        <v>0</v>
      </c>
      <c r="Q3773" s="8">
        <f>COUNTIF(K$4:K3773,K3773)</f>
        <v>1</v>
      </c>
    </row>
    <row r="3774" spans="1:17" x14ac:dyDescent="0.25">
      <c r="A3774" s="35">
        <f t="shared" si="349"/>
        <v>0</v>
      </c>
      <c r="B3774" s="8">
        <f t="shared" si="350"/>
        <v>0</v>
      </c>
      <c r="C3774" s="8">
        <f t="shared" si="351"/>
        <v>0</v>
      </c>
      <c r="D3774" s="38">
        <f t="shared" si="352"/>
        <v>1</v>
      </c>
      <c r="E3774" s="39">
        <f t="shared" si="353"/>
        <v>0</v>
      </c>
      <c r="M3774" s="8" t="str">
        <f>VLOOKUP(MONTH($J3774),Lookup!$A$2:$B$13,2,0)&amp;" "&amp;YEAR($J3774)</f>
        <v>Jan 1900</v>
      </c>
      <c r="N3774" s="34" t="str">
        <f t="shared" si="348"/>
        <v>1/1/9999</v>
      </c>
      <c r="O3774" s="8" t="str">
        <f>IF(ISERROR(VLOOKUP($I3774,Lookup!$H$2:$I$11,2,0)),"",VLOOKUP($I3774,Lookup!$H$2:$I$11,2,0))</f>
        <v/>
      </c>
      <c r="P3774" s="8">
        <f>COUNTIF(J$4:J3774,J3774)</f>
        <v>0</v>
      </c>
      <c r="Q3774" s="8">
        <f>COUNTIF(K$4:K3774,K3774)</f>
        <v>1</v>
      </c>
    </row>
    <row r="3775" spans="1:17" x14ac:dyDescent="0.25">
      <c r="A3775" s="35">
        <f t="shared" si="349"/>
        <v>0</v>
      </c>
      <c r="B3775" s="8">
        <f t="shared" si="350"/>
        <v>0</v>
      </c>
      <c r="C3775" s="8">
        <f t="shared" si="351"/>
        <v>0</v>
      </c>
      <c r="D3775" s="38">
        <f t="shared" si="352"/>
        <v>1</v>
      </c>
      <c r="E3775" s="39">
        <f t="shared" si="353"/>
        <v>0</v>
      </c>
      <c r="M3775" s="8" t="str">
        <f>VLOOKUP(MONTH($J3775),Lookup!$A$2:$B$13,2,0)&amp;" "&amp;YEAR($J3775)</f>
        <v>Jan 1900</v>
      </c>
      <c r="N3775" s="34" t="str">
        <f t="shared" si="348"/>
        <v>1/1/9999</v>
      </c>
      <c r="O3775" s="8" t="str">
        <f>IF(ISERROR(VLOOKUP($I3775,Lookup!$H$2:$I$11,2,0)),"",VLOOKUP($I3775,Lookup!$H$2:$I$11,2,0))</f>
        <v/>
      </c>
      <c r="P3775" s="8">
        <f>COUNTIF(J$4:J3775,J3775)</f>
        <v>0</v>
      </c>
      <c r="Q3775" s="8">
        <f>COUNTIF(K$4:K3775,K3775)</f>
        <v>1</v>
      </c>
    </row>
    <row r="3776" spans="1:17" x14ac:dyDescent="0.25">
      <c r="A3776" s="35">
        <f t="shared" si="349"/>
        <v>0</v>
      </c>
      <c r="B3776" s="8">
        <f t="shared" si="350"/>
        <v>0</v>
      </c>
      <c r="C3776" s="8">
        <f t="shared" si="351"/>
        <v>0</v>
      </c>
      <c r="D3776" s="38">
        <f t="shared" si="352"/>
        <v>1</v>
      </c>
      <c r="E3776" s="39">
        <f t="shared" si="353"/>
        <v>0</v>
      </c>
      <c r="M3776" s="8" t="str">
        <f>VLOOKUP(MONTH($J3776),Lookup!$A$2:$B$13,2,0)&amp;" "&amp;YEAR($J3776)</f>
        <v>Jan 1900</v>
      </c>
      <c r="N3776" s="34" t="str">
        <f t="shared" si="348"/>
        <v>1/1/9999</v>
      </c>
      <c r="O3776" s="8" t="str">
        <f>IF(ISERROR(VLOOKUP($I3776,Lookup!$H$2:$I$11,2,0)),"",VLOOKUP($I3776,Lookup!$H$2:$I$11,2,0))</f>
        <v/>
      </c>
      <c r="P3776" s="8">
        <f>COUNTIF(J$4:J3776,J3776)</f>
        <v>0</v>
      </c>
      <c r="Q3776" s="8">
        <f>COUNTIF(K$4:K3776,K3776)</f>
        <v>1</v>
      </c>
    </row>
    <row r="3777" spans="1:17" x14ac:dyDescent="0.25">
      <c r="A3777" s="35">
        <f t="shared" si="349"/>
        <v>0</v>
      </c>
      <c r="B3777" s="8">
        <f t="shared" si="350"/>
        <v>0</v>
      </c>
      <c r="C3777" s="8">
        <f t="shared" si="351"/>
        <v>0</v>
      </c>
      <c r="D3777" s="38">
        <f t="shared" si="352"/>
        <v>1</v>
      </c>
      <c r="E3777" s="39">
        <f t="shared" si="353"/>
        <v>0</v>
      </c>
      <c r="M3777" s="8" t="str">
        <f>VLOOKUP(MONTH($J3777),Lookup!$A$2:$B$13,2,0)&amp;" "&amp;YEAR($J3777)</f>
        <v>Jan 1900</v>
      </c>
      <c r="N3777" s="34" t="str">
        <f t="shared" si="348"/>
        <v>1/1/9999</v>
      </c>
      <c r="O3777" s="8" t="str">
        <f>IF(ISERROR(VLOOKUP($I3777,Lookup!$H$2:$I$11,2,0)),"",VLOOKUP($I3777,Lookup!$H$2:$I$11,2,0))</f>
        <v/>
      </c>
      <c r="P3777" s="8">
        <f>COUNTIF(J$4:J3777,J3777)</f>
        <v>0</v>
      </c>
      <c r="Q3777" s="8">
        <f>COUNTIF(K$4:K3777,K3777)</f>
        <v>1</v>
      </c>
    </row>
    <row r="3778" spans="1:17" x14ac:dyDescent="0.25">
      <c r="A3778" s="35">
        <f t="shared" si="349"/>
        <v>0</v>
      </c>
      <c r="B3778" s="8">
        <f t="shared" si="350"/>
        <v>0</v>
      </c>
      <c r="C3778" s="8">
        <f t="shared" si="351"/>
        <v>0</v>
      </c>
      <c r="D3778" s="38">
        <f t="shared" si="352"/>
        <v>1</v>
      </c>
      <c r="E3778" s="39">
        <f t="shared" si="353"/>
        <v>0</v>
      </c>
      <c r="M3778" s="8" t="str">
        <f>VLOOKUP(MONTH($J3778),Lookup!$A$2:$B$13,2,0)&amp;" "&amp;YEAR($J3778)</f>
        <v>Jan 1900</v>
      </c>
      <c r="N3778" s="34" t="str">
        <f t="shared" si="348"/>
        <v>1/1/9999</v>
      </c>
      <c r="O3778" s="8" t="str">
        <f>IF(ISERROR(VLOOKUP($I3778,Lookup!$H$2:$I$11,2,0)),"",VLOOKUP($I3778,Lookup!$H$2:$I$11,2,0))</f>
        <v/>
      </c>
      <c r="P3778" s="8">
        <f>COUNTIF(J$4:J3778,J3778)</f>
        <v>0</v>
      </c>
      <c r="Q3778" s="8">
        <f>COUNTIF(K$4:K3778,K3778)</f>
        <v>1</v>
      </c>
    </row>
    <row r="3779" spans="1:17" x14ac:dyDescent="0.25">
      <c r="A3779" s="35">
        <f t="shared" si="349"/>
        <v>0</v>
      </c>
      <c r="B3779" s="8">
        <f t="shared" si="350"/>
        <v>0</v>
      </c>
      <c r="C3779" s="8">
        <f t="shared" si="351"/>
        <v>0</v>
      </c>
      <c r="D3779" s="38">
        <f t="shared" si="352"/>
        <v>1</v>
      </c>
      <c r="E3779" s="39">
        <f t="shared" si="353"/>
        <v>0</v>
      </c>
      <c r="M3779" s="8" t="str">
        <f>VLOOKUP(MONTH($J3779),Lookup!$A$2:$B$13,2,0)&amp;" "&amp;YEAR($J3779)</f>
        <v>Jan 1900</v>
      </c>
      <c r="N3779" s="34" t="str">
        <f t="shared" si="348"/>
        <v>1/1/9999</v>
      </c>
      <c r="O3779" s="8" t="str">
        <f>IF(ISERROR(VLOOKUP($I3779,Lookup!$H$2:$I$11,2,0)),"",VLOOKUP($I3779,Lookup!$H$2:$I$11,2,0))</f>
        <v/>
      </c>
      <c r="P3779" s="8">
        <f>COUNTIF(J$4:J3779,J3779)</f>
        <v>0</v>
      </c>
      <c r="Q3779" s="8">
        <f>COUNTIF(K$4:K3779,K3779)</f>
        <v>1</v>
      </c>
    </row>
    <row r="3780" spans="1:17" x14ac:dyDescent="0.25">
      <c r="A3780" s="35">
        <f t="shared" si="349"/>
        <v>0</v>
      </c>
      <c r="B3780" s="8">
        <f t="shared" si="350"/>
        <v>0</v>
      </c>
      <c r="C3780" s="8">
        <f t="shared" si="351"/>
        <v>0</v>
      </c>
      <c r="D3780" s="38">
        <f t="shared" si="352"/>
        <v>1</v>
      </c>
      <c r="E3780" s="39">
        <f t="shared" si="353"/>
        <v>0</v>
      </c>
      <c r="M3780" s="8" t="str">
        <f>VLOOKUP(MONTH($J3780),Lookup!$A$2:$B$13,2,0)&amp;" "&amp;YEAR($J3780)</f>
        <v>Jan 1900</v>
      </c>
      <c r="N3780" s="34" t="str">
        <f t="shared" ref="N3780:N3843" si="354">IF(ISBLANK($J3780),"1/1/9999",J3780)</f>
        <v>1/1/9999</v>
      </c>
      <c r="O3780" s="8" t="str">
        <f>IF(ISERROR(VLOOKUP($I3780,Lookup!$H$2:$I$11,2,0)),"",VLOOKUP($I3780,Lookup!$H$2:$I$11,2,0))</f>
        <v/>
      </c>
      <c r="P3780" s="8">
        <f>COUNTIF(J$4:J3780,J3780)</f>
        <v>0</v>
      </c>
      <c r="Q3780" s="8">
        <f>COUNTIF(K$4:K3780,K3780)</f>
        <v>1</v>
      </c>
    </row>
    <row r="3781" spans="1:17" x14ac:dyDescent="0.25">
      <c r="A3781" s="35">
        <f t="shared" ref="A3781:A3844" si="355">K3781</f>
        <v>0</v>
      </c>
      <c r="B3781" s="8">
        <f t="shared" ref="B3781:B3844" si="356">J3781</f>
        <v>0</v>
      </c>
      <c r="C3781" s="8">
        <f t="shared" ref="C3781:C3844" si="357">L3781</f>
        <v>0</v>
      </c>
      <c r="D3781" s="38">
        <f t="shared" ref="D3781:D3844" si="358">SUM(A3781:C3781)+SUM(O3781:Q3781)</f>
        <v>1</v>
      </c>
      <c r="E3781" s="39">
        <f t="shared" ref="E3781:E3844" si="359">IF($D3781="","",COUNTIFS($F$4:$F$5000,$F3781,$D$4:$D$5000,"&gt;"&amp;$D3781))</f>
        <v>0</v>
      </c>
      <c r="M3781" s="8" t="str">
        <f>VLOOKUP(MONTH($J3781),Lookup!$A$2:$B$13,2,0)&amp;" "&amp;YEAR($J3781)</f>
        <v>Jan 1900</v>
      </c>
      <c r="N3781" s="34" t="str">
        <f t="shared" si="354"/>
        <v>1/1/9999</v>
      </c>
      <c r="O3781" s="8" t="str">
        <f>IF(ISERROR(VLOOKUP($I3781,Lookup!$H$2:$I$11,2,0)),"",VLOOKUP($I3781,Lookup!$H$2:$I$11,2,0))</f>
        <v/>
      </c>
      <c r="P3781" s="8">
        <f>COUNTIF(J$4:J3781,J3781)</f>
        <v>0</v>
      </c>
      <c r="Q3781" s="8">
        <f>COUNTIF(K$4:K3781,K3781)</f>
        <v>1</v>
      </c>
    </row>
    <row r="3782" spans="1:17" x14ac:dyDescent="0.25">
      <c r="A3782" s="35">
        <f t="shared" si="355"/>
        <v>0</v>
      </c>
      <c r="B3782" s="8">
        <f t="shared" si="356"/>
        <v>0</v>
      </c>
      <c r="C3782" s="8">
        <f t="shared" si="357"/>
        <v>0</v>
      </c>
      <c r="D3782" s="38">
        <f t="shared" si="358"/>
        <v>1</v>
      </c>
      <c r="E3782" s="39">
        <f t="shared" si="359"/>
        <v>0</v>
      </c>
      <c r="M3782" s="8" t="str">
        <f>VLOOKUP(MONTH($J3782),Lookup!$A$2:$B$13,2,0)&amp;" "&amp;YEAR($J3782)</f>
        <v>Jan 1900</v>
      </c>
      <c r="N3782" s="34" t="str">
        <f t="shared" si="354"/>
        <v>1/1/9999</v>
      </c>
      <c r="O3782" s="8" t="str">
        <f>IF(ISERROR(VLOOKUP($I3782,Lookup!$H$2:$I$11,2,0)),"",VLOOKUP($I3782,Lookup!$H$2:$I$11,2,0))</f>
        <v/>
      </c>
      <c r="P3782" s="8">
        <f>COUNTIF(J$4:J3782,J3782)</f>
        <v>0</v>
      </c>
      <c r="Q3782" s="8">
        <f>COUNTIF(K$4:K3782,K3782)</f>
        <v>1</v>
      </c>
    </row>
    <row r="3783" spans="1:17" x14ac:dyDescent="0.25">
      <c r="A3783" s="35">
        <f t="shared" si="355"/>
        <v>0</v>
      </c>
      <c r="B3783" s="8">
        <f t="shared" si="356"/>
        <v>0</v>
      </c>
      <c r="C3783" s="8">
        <f t="shared" si="357"/>
        <v>0</v>
      </c>
      <c r="D3783" s="38">
        <f t="shared" si="358"/>
        <v>1</v>
      </c>
      <c r="E3783" s="39">
        <f t="shared" si="359"/>
        <v>0</v>
      </c>
      <c r="M3783" s="8" t="str">
        <f>VLOOKUP(MONTH($J3783),Lookup!$A$2:$B$13,2,0)&amp;" "&amp;YEAR($J3783)</f>
        <v>Jan 1900</v>
      </c>
      <c r="N3783" s="34" t="str">
        <f t="shared" si="354"/>
        <v>1/1/9999</v>
      </c>
      <c r="O3783" s="8" t="str">
        <f>IF(ISERROR(VLOOKUP($I3783,Lookup!$H$2:$I$11,2,0)),"",VLOOKUP($I3783,Lookup!$H$2:$I$11,2,0))</f>
        <v/>
      </c>
      <c r="P3783" s="8">
        <f>COUNTIF(J$4:J3783,J3783)</f>
        <v>0</v>
      </c>
      <c r="Q3783" s="8">
        <f>COUNTIF(K$4:K3783,K3783)</f>
        <v>1</v>
      </c>
    </row>
    <row r="3784" spans="1:17" x14ac:dyDescent="0.25">
      <c r="A3784" s="35">
        <f t="shared" si="355"/>
        <v>0</v>
      </c>
      <c r="B3784" s="8">
        <f t="shared" si="356"/>
        <v>0</v>
      </c>
      <c r="C3784" s="8">
        <f t="shared" si="357"/>
        <v>0</v>
      </c>
      <c r="D3784" s="38">
        <f t="shared" si="358"/>
        <v>1</v>
      </c>
      <c r="E3784" s="39">
        <f t="shared" si="359"/>
        <v>0</v>
      </c>
      <c r="M3784" s="8" t="str">
        <f>VLOOKUP(MONTH($J3784),Lookup!$A$2:$B$13,2,0)&amp;" "&amp;YEAR($J3784)</f>
        <v>Jan 1900</v>
      </c>
      <c r="N3784" s="34" t="str">
        <f t="shared" si="354"/>
        <v>1/1/9999</v>
      </c>
      <c r="O3784" s="8" t="str">
        <f>IF(ISERROR(VLOOKUP($I3784,Lookup!$H$2:$I$11,2,0)),"",VLOOKUP($I3784,Lookup!$H$2:$I$11,2,0))</f>
        <v/>
      </c>
      <c r="P3784" s="8">
        <f>COUNTIF(J$4:J3784,J3784)</f>
        <v>0</v>
      </c>
      <c r="Q3784" s="8">
        <f>COUNTIF(K$4:K3784,K3784)</f>
        <v>1</v>
      </c>
    </row>
    <row r="3785" spans="1:17" x14ac:dyDescent="0.25">
      <c r="A3785" s="35">
        <f t="shared" si="355"/>
        <v>0</v>
      </c>
      <c r="B3785" s="8">
        <f t="shared" si="356"/>
        <v>0</v>
      </c>
      <c r="C3785" s="8">
        <f t="shared" si="357"/>
        <v>0</v>
      </c>
      <c r="D3785" s="38">
        <f t="shared" si="358"/>
        <v>1</v>
      </c>
      <c r="E3785" s="39">
        <f t="shared" si="359"/>
        <v>0</v>
      </c>
      <c r="M3785" s="8" t="str">
        <f>VLOOKUP(MONTH($J3785),Lookup!$A$2:$B$13,2,0)&amp;" "&amp;YEAR($J3785)</f>
        <v>Jan 1900</v>
      </c>
      <c r="N3785" s="34" t="str">
        <f t="shared" si="354"/>
        <v>1/1/9999</v>
      </c>
      <c r="O3785" s="8" t="str">
        <f>IF(ISERROR(VLOOKUP($I3785,Lookup!$H$2:$I$11,2,0)),"",VLOOKUP($I3785,Lookup!$H$2:$I$11,2,0))</f>
        <v/>
      </c>
      <c r="P3785" s="8">
        <f>COUNTIF(J$4:J3785,J3785)</f>
        <v>0</v>
      </c>
      <c r="Q3785" s="8">
        <f>COUNTIF(K$4:K3785,K3785)</f>
        <v>1</v>
      </c>
    </row>
    <row r="3786" spans="1:17" x14ac:dyDescent="0.25">
      <c r="A3786" s="35">
        <f t="shared" si="355"/>
        <v>0</v>
      </c>
      <c r="B3786" s="8">
        <f t="shared" si="356"/>
        <v>0</v>
      </c>
      <c r="C3786" s="8">
        <f t="shared" si="357"/>
        <v>0</v>
      </c>
      <c r="D3786" s="38">
        <f t="shared" si="358"/>
        <v>1</v>
      </c>
      <c r="E3786" s="39">
        <f t="shared" si="359"/>
        <v>0</v>
      </c>
      <c r="M3786" s="8" t="str">
        <f>VLOOKUP(MONTH($J3786),Lookup!$A$2:$B$13,2,0)&amp;" "&amp;YEAR($J3786)</f>
        <v>Jan 1900</v>
      </c>
      <c r="N3786" s="34" t="str">
        <f t="shared" si="354"/>
        <v>1/1/9999</v>
      </c>
      <c r="O3786" s="8" t="str">
        <f>IF(ISERROR(VLOOKUP($I3786,Lookup!$H$2:$I$11,2,0)),"",VLOOKUP($I3786,Lookup!$H$2:$I$11,2,0))</f>
        <v/>
      </c>
      <c r="P3786" s="8">
        <f>COUNTIF(J$4:J3786,J3786)</f>
        <v>0</v>
      </c>
      <c r="Q3786" s="8">
        <f>COUNTIF(K$4:K3786,K3786)</f>
        <v>1</v>
      </c>
    </row>
    <row r="3787" spans="1:17" x14ac:dyDescent="0.25">
      <c r="A3787" s="35">
        <f t="shared" si="355"/>
        <v>0</v>
      </c>
      <c r="B3787" s="8">
        <f t="shared" si="356"/>
        <v>0</v>
      </c>
      <c r="C3787" s="8">
        <f t="shared" si="357"/>
        <v>0</v>
      </c>
      <c r="D3787" s="38">
        <f t="shared" si="358"/>
        <v>1</v>
      </c>
      <c r="E3787" s="39">
        <f t="shared" si="359"/>
        <v>0</v>
      </c>
      <c r="M3787" s="8" t="str">
        <f>VLOOKUP(MONTH($J3787),Lookup!$A$2:$B$13,2,0)&amp;" "&amp;YEAR($J3787)</f>
        <v>Jan 1900</v>
      </c>
      <c r="N3787" s="34" t="str">
        <f t="shared" si="354"/>
        <v>1/1/9999</v>
      </c>
      <c r="O3787" s="8" t="str">
        <f>IF(ISERROR(VLOOKUP($I3787,Lookup!$H$2:$I$11,2,0)),"",VLOOKUP($I3787,Lookup!$H$2:$I$11,2,0))</f>
        <v/>
      </c>
      <c r="P3787" s="8">
        <f>COUNTIF(J$4:J3787,J3787)</f>
        <v>0</v>
      </c>
      <c r="Q3787" s="8">
        <f>COUNTIF(K$4:K3787,K3787)</f>
        <v>1</v>
      </c>
    </row>
    <row r="3788" spans="1:17" x14ac:dyDescent="0.25">
      <c r="A3788" s="35">
        <f t="shared" si="355"/>
        <v>0</v>
      </c>
      <c r="B3788" s="8">
        <f t="shared" si="356"/>
        <v>0</v>
      </c>
      <c r="C3788" s="8">
        <f t="shared" si="357"/>
        <v>0</v>
      </c>
      <c r="D3788" s="38">
        <f t="shared" si="358"/>
        <v>1</v>
      </c>
      <c r="E3788" s="39">
        <f t="shared" si="359"/>
        <v>0</v>
      </c>
      <c r="M3788" s="8" t="str">
        <f>VLOOKUP(MONTH($J3788),Lookup!$A$2:$B$13,2,0)&amp;" "&amp;YEAR($J3788)</f>
        <v>Jan 1900</v>
      </c>
      <c r="N3788" s="34" t="str">
        <f t="shared" si="354"/>
        <v>1/1/9999</v>
      </c>
      <c r="O3788" s="8" t="str">
        <f>IF(ISERROR(VLOOKUP($I3788,Lookup!$H$2:$I$11,2,0)),"",VLOOKUP($I3788,Lookup!$H$2:$I$11,2,0))</f>
        <v/>
      </c>
      <c r="P3788" s="8">
        <f>COUNTIF(J$4:J3788,J3788)</f>
        <v>0</v>
      </c>
      <c r="Q3788" s="8">
        <f>COUNTIF(K$4:K3788,K3788)</f>
        <v>1</v>
      </c>
    </row>
    <row r="3789" spans="1:17" x14ac:dyDescent="0.25">
      <c r="A3789" s="35">
        <f t="shared" si="355"/>
        <v>0</v>
      </c>
      <c r="B3789" s="8">
        <f t="shared" si="356"/>
        <v>0</v>
      </c>
      <c r="C3789" s="8">
        <f t="shared" si="357"/>
        <v>0</v>
      </c>
      <c r="D3789" s="38">
        <f t="shared" si="358"/>
        <v>1</v>
      </c>
      <c r="E3789" s="39">
        <f t="shared" si="359"/>
        <v>0</v>
      </c>
      <c r="M3789" s="8" t="str">
        <f>VLOOKUP(MONTH($J3789),Lookup!$A$2:$B$13,2,0)&amp;" "&amp;YEAR($J3789)</f>
        <v>Jan 1900</v>
      </c>
      <c r="N3789" s="34" t="str">
        <f t="shared" si="354"/>
        <v>1/1/9999</v>
      </c>
      <c r="O3789" s="8" t="str">
        <f>IF(ISERROR(VLOOKUP($I3789,Lookup!$H$2:$I$11,2,0)),"",VLOOKUP($I3789,Lookup!$H$2:$I$11,2,0))</f>
        <v/>
      </c>
      <c r="P3789" s="8">
        <f>COUNTIF(J$4:J3789,J3789)</f>
        <v>0</v>
      </c>
      <c r="Q3789" s="8">
        <f>COUNTIF(K$4:K3789,K3789)</f>
        <v>1</v>
      </c>
    </row>
    <row r="3790" spans="1:17" x14ac:dyDescent="0.25">
      <c r="A3790" s="35">
        <f t="shared" si="355"/>
        <v>0</v>
      </c>
      <c r="B3790" s="8">
        <f t="shared" si="356"/>
        <v>0</v>
      </c>
      <c r="C3790" s="8">
        <f t="shared" si="357"/>
        <v>0</v>
      </c>
      <c r="D3790" s="38">
        <f t="shared" si="358"/>
        <v>1</v>
      </c>
      <c r="E3790" s="39">
        <f t="shared" si="359"/>
        <v>0</v>
      </c>
      <c r="M3790" s="8" t="str">
        <f>VLOOKUP(MONTH($J3790),Lookup!$A$2:$B$13,2,0)&amp;" "&amp;YEAR($J3790)</f>
        <v>Jan 1900</v>
      </c>
      <c r="N3790" s="34" t="str">
        <f t="shared" si="354"/>
        <v>1/1/9999</v>
      </c>
      <c r="O3790" s="8" t="str">
        <f>IF(ISERROR(VLOOKUP($I3790,Lookup!$H$2:$I$11,2,0)),"",VLOOKUP($I3790,Lookup!$H$2:$I$11,2,0))</f>
        <v/>
      </c>
      <c r="P3790" s="8">
        <f>COUNTIF(J$4:J3790,J3790)</f>
        <v>0</v>
      </c>
      <c r="Q3790" s="8">
        <f>COUNTIF(K$4:K3790,K3790)</f>
        <v>1</v>
      </c>
    </row>
    <row r="3791" spans="1:17" x14ac:dyDescent="0.25">
      <c r="A3791" s="35">
        <f t="shared" si="355"/>
        <v>0</v>
      </c>
      <c r="B3791" s="8">
        <f t="shared" si="356"/>
        <v>0</v>
      </c>
      <c r="C3791" s="8">
        <f t="shared" si="357"/>
        <v>0</v>
      </c>
      <c r="D3791" s="38">
        <f t="shared" si="358"/>
        <v>1</v>
      </c>
      <c r="E3791" s="39">
        <f t="shared" si="359"/>
        <v>0</v>
      </c>
      <c r="M3791" s="8" t="str">
        <f>VLOOKUP(MONTH($J3791),Lookup!$A$2:$B$13,2,0)&amp;" "&amp;YEAR($J3791)</f>
        <v>Jan 1900</v>
      </c>
      <c r="N3791" s="34" t="str">
        <f t="shared" si="354"/>
        <v>1/1/9999</v>
      </c>
      <c r="O3791" s="8" t="str">
        <f>IF(ISERROR(VLOOKUP($I3791,Lookup!$H$2:$I$11,2,0)),"",VLOOKUP($I3791,Lookup!$H$2:$I$11,2,0))</f>
        <v/>
      </c>
      <c r="P3791" s="8">
        <f>COUNTIF(J$4:J3791,J3791)</f>
        <v>0</v>
      </c>
      <c r="Q3791" s="8">
        <f>COUNTIF(K$4:K3791,K3791)</f>
        <v>1</v>
      </c>
    </row>
    <row r="3792" spans="1:17" x14ac:dyDescent="0.25">
      <c r="A3792" s="35">
        <f t="shared" si="355"/>
        <v>0</v>
      </c>
      <c r="B3792" s="8">
        <f t="shared" si="356"/>
        <v>0</v>
      </c>
      <c r="C3792" s="8">
        <f t="shared" si="357"/>
        <v>0</v>
      </c>
      <c r="D3792" s="38">
        <f t="shared" si="358"/>
        <v>1</v>
      </c>
      <c r="E3792" s="39">
        <f t="shared" si="359"/>
        <v>0</v>
      </c>
      <c r="M3792" s="8" t="str">
        <f>VLOOKUP(MONTH($J3792),Lookup!$A$2:$B$13,2,0)&amp;" "&amp;YEAR($J3792)</f>
        <v>Jan 1900</v>
      </c>
      <c r="N3792" s="34" t="str">
        <f t="shared" si="354"/>
        <v>1/1/9999</v>
      </c>
      <c r="O3792" s="8" t="str">
        <f>IF(ISERROR(VLOOKUP($I3792,Lookup!$H$2:$I$11,2,0)),"",VLOOKUP($I3792,Lookup!$H$2:$I$11,2,0))</f>
        <v/>
      </c>
      <c r="P3792" s="8">
        <f>COUNTIF(J$4:J3792,J3792)</f>
        <v>0</v>
      </c>
      <c r="Q3792" s="8">
        <f>COUNTIF(K$4:K3792,K3792)</f>
        <v>1</v>
      </c>
    </row>
    <row r="3793" spans="1:17" x14ac:dyDescent="0.25">
      <c r="A3793" s="35">
        <f t="shared" si="355"/>
        <v>0</v>
      </c>
      <c r="B3793" s="8">
        <f t="shared" si="356"/>
        <v>0</v>
      </c>
      <c r="C3793" s="8">
        <f t="shared" si="357"/>
        <v>0</v>
      </c>
      <c r="D3793" s="38">
        <f t="shared" si="358"/>
        <v>1</v>
      </c>
      <c r="E3793" s="39">
        <f t="shared" si="359"/>
        <v>0</v>
      </c>
      <c r="M3793" s="8" t="str">
        <f>VLOOKUP(MONTH($J3793),Lookup!$A$2:$B$13,2,0)&amp;" "&amp;YEAR($J3793)</f>
        <v>Jan 1900</v>
      </c>
      <c r="N3793" s="34" t="str">
        <f t="shared" si="354"/>
        <v>1/1/9999</v>
      </c>
      <c r="O3793" s="8" t="str">
        <f>IF(ISERROR(VLOOKUP($I3793,Lookup!$H$2:$I$11,2,0)),"",VLOOKUP($I3793,Lookup!$H$2:$I$11,2,0))</f>
        <v/>
      </c>
      <c r="P3793" s="8">
        <f>COUNTIF(J$4:J3793,J3793)</f>
        <v>0</v>
      </c>
      <c r="Q3793" s="8">
        <f>COUNTIF(K$4:K3793,K3793)</f>
        <v>1</v>
      </c>
    </row>
    <row r="3794" spans="1:17" x14ac:dyDescent="0.25">
      <c r="A3794" s="35">
        <f t="shared" si="355"/>
        <v>0</v>
      </c>
      <c r="B3794" s="8">
        <f t="shared" si="356"/>
        <v>0</v>
      </c>
      <c r="C3794" s="8">
        <f t="shared" si="357"/>
        <v>0</v>
      </c>
      <c r="D3794" s="38">
        <f t="shared" si="358"/>
        <v>1</v>
      </c>
      <c r="E3794" s="39">
        <f t="shared" si="359"/>
        <v>0</v>
      </c>
      <c r="M3794" s="8" t="str">
        <f>VLOOKUP(MONTH($J3794),Lookup!$A$2:$B$13,2,0)&amp;" "&amp;YEAR($J3794)</f>
        <v>Jan 1900</v>
      </c>
      <c r="N3794" s="34" t="str">
        <f t="shared" si="354"/>
        <v>1/1/9999</v>
      </c>
      <c r="O3794" s="8" t="str">
        <f>IF(ISERROR(VLOOKUP($I3794,Lookup!$H$2:$I$11,2,0)),"",VLOOKUP($I3794,Lookup!$H$2:$I$11,2,0))</f>
        <v/>
      </c>
      <c r="P3794" s="8">
        <f>COUNTIF(J$4:J3794,J3794)</f>
        <v>0</v>
      </c>
      <c r="Q3794" s="8">
        <f>COUNTIF(K$4:K3794,K3794)</f>
        <v>1</v>
      </c>
    </row>
    <row r="3795" spans="1:17" x14ac:dyDescent="0.25">
      <c r="A3795" s="35">
        <f t="shared" si="355"/>
        <v>0</v>
      </c>
      <c r="B3795" s="8">
        <f t="shared" si="356"/>
        <v>0</v>
      </c>
      <c r="C3795" s="8">
        <f t="shared" si="357"/>
        <v>0</v>
      </c>
      <c r="D3795" s="38">
        <f t="shared" si="358"/>
        <v>1</v>
      </c>
      <c r="E3795" s="39">
        <f t="shared" si="359"/>
        <v>0</v>
      </c>
      <c r="M3795" s="8" t="str">
        <f>VLOOKUP(MONTH($J3795),Lookup!$A$2:$B$13,2,0)&amp;" "&amp;YEAR($J3795)</f>
        <v>Jan 1900</v>
      </c>
      <c r="N3795" s="34" t="str">
        <f t="shared" si="354"/>
        <v>1/1/9999</v>
      </c>
      <c r="O3795" s="8" t="str">
        <f>IF(ISERROR(VLOOKUP($I3795,Lookup!$H$2:$I$11,2,0)),"",VLOOKUP($I3795,Lookup!$H$2:$I$11,2,0))</f>
        <v/>
      </c>
      <c r="P3795" s="8">
        <f>COUNTIF(J$4:J3795,J3795)</f>
        <v>0</v>
      </c>
      <c r="Q3795" s="8">
        <f>COUNTIF(K$4:K3795,K3795)</f>
        <v>1</v>
      </c>
    </row>
    <row r="3796" spans="1:17" x14ac:dyDescent="0.25">
      <c r="A3796" s="35">
        <f t="shared" si="355"/>
        <v>0</v>
      </c>
      <c r="B3796" s="8">
        <f t="shared" si="356"/>
        <v>0</v>
      </c>
      <c r="C3796" s="8">
        <f t="shared" si="357"/>
        <v>0</v>
      </c>
      <c r="D3796" s="38">
        <f t="shared" si="358"/>
        <v>1</v>
      </c>
      <c r="E3796" s="39">
        <f t="shared" si="359"/>
        <v>0</v>
      </c>
      <c r="M3796" s="8" t="str">
        <f>VLOOKUP(MONTH($J3796),Lookup!$A$2:$B$13,2,0)&amp;" "&amp;YEAR($J3796)</f>
        <v>Jan 1900</v>
      </c>
      <c r="N3796" s="34" t="str">
        <f t="shared" si="354"/>
        <v>1/1/9999</v>
      </c>
      <c r="O3796" s="8" t="str">
        <f>IF(ISERROR(VLOOKUP($I3796,Lookup!$H$2:$I$11,2,0)),"",VLOOKUP($I3796,Lookup!$H$2:$I$11,2,0))</f>
        <v/>
      </c>
      <c r="P3796" s="8">
        <f>COUNTIF(J$4:J3796,J3796)</f>
        <v>0</v>
      </c>
      <c r="Q3796" s="8">
        <f>COUNTIF(K$4:K3796,K3796)</f>
        <v>1</v>
      </c>
    </row>
    <row r="3797" spans="1:17" x14ac:dyDescent="0.25">
      <c r="A3797" s="35">
        <f t="shared" si="355"/>
        <v>0</v>
      </c>
      <c r="B3797" s="8">
        <f t="shared" si="356"/>
        <v>0</v>
      </c>
      <c r="C3797" s="8">
        <f t="shared" si="357"/>
        <v>0</v>
      </c>
      <c r="D3797" s="38">
        <f t="shared" si="358"/>
        <v>1</v>
      </c>
      <c r="E3797" s="39">
        <f t="shared" si="359"/>
        <v>0</v>
      </c>
      <c r="M3797" s="8" t="str">
        <f>VLOOKUP(MONTH($J3797),Lookup!$A$2:$B$13,2,0)&amp;" "&amp;YEAR($J3797)</f>
        <v>Jan 1900</v>
      </c>
      <c r="N3797" s="34" t="str">
        <f t="shared" si="354"/>
        <v>1/1/9999</v>
      </c>
      <c r="O3797" s="8" t="str">
        <f>IF(ISERROR(VLOOKUP($I3797,Lookup!$H$2:$I$11,2,0)),"",VLOOKUP($I3797,Lookup!$H$2:$I$11,2,0))</f>
        <v/>
      </c>
      <c r="P3797" s="8">
        <f>COUNTIF(J$4:J3797,J3797)</f>
        <v>0</v>
      </c>
      <c r="Q3797" s="8">
        <f>COUNTIF(K$4:K3797,K3797)</f>
        <v>1</v>
      </c>
    </row>
    <row r="3798" spans="1:17" x14ac:dyDescent="0.25">
      <c r="A3798" s="35">
        <f t="shared" si="355"/>
        <v>0</v>
      </c>
      <c r="B3798" s="8">
        <f t="shared" si="356"/>
        <v>0</v>
      </c>
      <c r="C3798" s="8">
        <f t="shared" si="357"/>
        <v>0</v>
      </c>
      <c r="D3798" s="38">
        <f t="shared" si="358"/>
        <v>1</v>
      </c>
      <c r="E3798" s="39">
        <f t="shared" si="359"/>
        <v>0</v>
      </c>
      <c r="M3798" s="8" t="str">
        <f>VLOOKUP(MONTH($J3798),Lookup!$A$2:$B$13,2,0)&amp;" "&amp;YEAR($J3798)</f>
        <v>Jan 1900</v>
      </c>
      <c r="N3798" s="34" t="str">
        <f t="shared" si="354"/>
        <v>1/1/9999</v>
      </c>
      <c r="O3798" s="8" t="str">
        <f>IF(ISERROR(VLOOKUP($I3798,Lookup!$H$2:$I$11,2,0)),"",VLOOKUP($I3798,Lookup!$H$2:$I$11,2,0))</f>
        <v/>
      </c>
      <c r="P3798" s="8">
        <f>COUNTIF(J$4:J3798,J3798)</f>
        <v>0</v>
      </c>
      <c r="Q3798" s="8">
        <f>COUNTIF(K$4:K3798,K3798)</f>
        <v>1</v>
      </c>
    </row>
    <row r="3799" spans="1:17" x14ac:dyDescent="0.25">
      <c r="A3799" s="35">
        <f t="shared" si="355"/>
        <v>0</v>
      </c>
      <c r="B3799" s="8">
        <f t="shared" si="356"/>
        <v>0</v>
      </c>
      <c r="C3799" s="8">
        <f t="shared" si="357"/>
        <v>0</v>
      </c>
      <c r="D3799" s="38">
        <f t="shared" si="358"/>
        <v>1</v>
      </c>
      <c r="E3799" s="39">
        <f t="shared" si="359"/>
        <v>0</v>
      </c>
      <c r="M3799" s="8" t="str">
        <f>VLOOKUP(MONTH($J3799),Lookup!$A$2:$B$13,2,0)&amp;" "&amp;YEAR($J3799)</f>
        <v>Jan 1900</v>
      </c>
      <c r="N3799" s="34" t="str">
        <f t="shared" si="354"/>
        <v>1/1/9999</v>
      </c>
      <c r="O3799" s="8" t="str">
        <f>IF(ISERROR(VLOOKUP($I3799,Lookup!$H$2:$I$11,2,0)),"",VLOOKUP($I3799,Lookup!$H$2:$I$11,2,0))</f>
        <v/>
      </c>
      <c r="P3799" s="8">
        <f>COUNTIF(J$4:J3799,J3799)</f>
        <v>0</v>
      </c>
      <c r="Q3799" s="8">
        <f>COUNTIF(K$4:K3799,K3799)</f>
        <v>1</v>
      </c>
    </row>
    <row r="3800" spans="1:17" x14ac:dyDescent="0.25">
      <c r="A3800" s="35">
        <f t="shared" si="355"/>
        <v>0</v>
      </c>
      <c r="B3800" s="8">
        <f t="shared" si="356"/>
        <v>0</v>
      </c>
      <c r="C3800" s="8">
        <f t="shared" si="357"/>
        <v>0</v>
      </c>
      <c r="D3800" s="38">
        <f t="shared" si="358"/>
        <v>1</v>
      </c>
      <c r="E3800" s="39">
        <f t="shared" si="359"/>
        <v>0</v>
      </c>
      <c r="M3800" s="8" t="str">
        <f>VLOOKUP(MONTH($J3800),Lookup!$A$2:$B$13,2,0)&amp;" "&amp;YEAR($J3800)</f>
        <v>Jan 1900</v>
      </c>
      <c r="N3800" s="34" t="str">
        <f t="shared" si="354"/>
        <v>1/1/9999</v>
      </c>
      <c r="O3800" s="8" t="str">
        <f>IF(ISERROR(VLOOKUP($I3800,Lookup!$H$2:$I$11,2,0)),"",VLOOKUP($I3800,Lookup!$H$2:$I$11,2,0))</f>
        <v/>
      </c>
      <c r="P3800" s="8">
        <f>COUNTIF(J$4:J3800,J3800)</f>
        <v>0</v>
      </c>
      <c r="Q3800" s="8">
        <f>COUNTIF(K$4:K3800,K3800)</f>
        <v>1</v>
      </c>
    </row>
    <row r="3801" spans="1:17" x14ac:dyDescent="0.25">
      <c r="A3801" s="35">
        <f t="shared" si="355"/>
        <v>0</v>
      </c>
      <c r="B3801" s="8">
        <f t="shared" si="356"/>
        <v>0</v>
      </c>
      <c r="C3801" s="8">
        <f t="shared" si="357"/>
        <v>0</v>
      </c>
      <c r="D3801" s="38">
        <f t="shared" si="358"/>
        <v>1</v>
      </c>
      <c r="E3801" s="39">
        <f t="shared" si="359"/>
        <v>0</v>
      </c>
      <c r="M3801" s="8" t="str">
        <f>VLOOKUP(MONTH($J3801),Lookup!$A$2:$B$13,2,0)&amp;" "&amp;YEAR($J3801)</f>
        <v>Jan 1900</v>
      </c>
      <c r="N3801" s="34" t="str">
        <f t="shared" si="354"/>
        <v>1/1/9999</v>
      </c>
      <c r="O3801" s="8" t="str">
        <f>IF(ISERROR(VLOOKUP($I3801,Lookup!$H$2:$I$11,2,0)),"",VLOOKUP($I3801,Lookup!$H$2:$I$11,2,0))</f>
        <v/>
      </c>
      <c r="P3801" s="8">
        <f>COUNTIF(J$4:J3801,J3801)</f>
        <v>0</v>
      </c>
      <c r="Q3801" s="8">
        <f>COUNTIF(K$4:K3801,K3801)</f>
        <v>1</v>
      </c>
    </row>
    <row r="3802" spans="1:17" x14ac:dyDescent="0.25">
      <c r="A3802" s="35">
        <f t="shared" si="355"/>
        <v>0</v>
      </c>
      <c r="B3802" s="8">
        <f t="shared" si="356"/>
        <v>0</v>
      </c>
      <c r="C3802" s="8">
        <f t="shared" si="357"/>
        <v>0</v>
      </c>
      <c r="D3802" s="38">
        <f t="shared" si="358"/>
        <v>1</v>
      </c>
      <c r="E3802" s="39">
        <f t="shared" si="359"/>
        <v>0</v>
      </c>
      <c r="M3802" s="8" t="str">
        <f>VLOOKUP(MONTH($J3802),Lookup!$A$2:$B$13,2,0)&amp;" "&amp;YEAR($J3802)</f>
        <v>Jan 1900</v>
      </c>
      <c r="N3802" s="34" t="str">
        <f t="shared" si="354"/>
        <v>1/1/9999</v>
      </c>
      <c r="O3802" s="8" t="str">
        <f>IF(ISERROR(VLOOKUP($I3802,Lookup!$H$2:$I$11,2,0)),"",VLOOKUP($I3802,Lookup!$H$2:$I$11,2,0))</f>
        <v/>
      </c>
      <c r="P3802" s="8">
        <f>COUNTIF(J$4:J3802,J3802)</f>
        <v>0</v>
      </c>
      <c r="Q3802" s="8">
        <f>COUNTIF(K$4:K3802,K3802)</f>
        <v>1</v>
      </c>
    </row>
    <row r="3803" spans="1:17" x14ac:dyDescent="0.25">
      <c r="A3803" s="35">
        <f t="shared" si="355"/>
        <v>0</v>
      </c>
      <c r="B3803" s="8">
        <f t="shared" si="356"/>
        <v>0</v>
      </c>
      <c r="C3803" s="8">
        <f t="shared" si="357"/>
        <v>0</v>
      </c>
      <c r="D3803" s="38">
        <f t="shared" si="358"/>
        <v>1</v>
      </c>
      <c r="E3803" s="39">
        <f t="shared" si="359"/>
        <v>0</v>
      </c>
      <c r="M3803" s="8" t="str">
        <f>VLOOKUP(MONTH($J3803),Lookup!$A$2:$B$13,2,0)&amp;" "&amp;YEAR($J3803)</f>
        <v>Jan 1900</v>
      </c>
      <c r="N3803" s="34" t="str">
        <f t="shared" si="354"/>
        <v>1/1/9999</v>
      </c>
      <c r="O3803" s="8" t="str">
        <f>IF(ISERROR(VLOOKUP($I3803,Lookup!$H$2:$I$11,2,0)),"",VLOOKUP($I3803,Lookup!$H$2:$I$11,2,0))</f>
        <v/>
      </c>
      <c r="P3803" s="8">
        <f>COUNTIF(J$4:J3803,J3803)</f>
        <v>0</v>
      </c>
      <c r="Q3803" s="8">
        <f>COUNTIF(K$4:K3803,K3803)</f>
        <v>1</v>
      </c>
    </row>
    <row r="3804" spans="1:17" x14ac:dyDescent="0.25">
      <c r="A3804" s="35">
        <f t="shared" si="355"/>
        <v>0</v>
      </c>
      <c r="B3804" s="8">
        <f t="shared" si="356"/>
        <v>0</v>
      </c>
      <c r="C3804" s="8">
        <f t="shared" si="357"/>
        <v>0</v>
      </c>
      <c r="D3804" s="38">
        <f t="shared" si="358"/>
        <v>1</v>
      </c>
      <c r="E3804" s="39">
        <f t="shared" si="359"/>
        <v>0</v>
      </c>
      <c r="M3804" s="8" t="str">
        <f>VLOOKUP(MONTH($J3804),Lookup!$A$2:$B$13,2,0)&amp;" "&amp;YEAR($J3804)</f>
        <v>Jan 1900</v>
      </c>
      <c r="N3804" s="34" t="str">
        <f t="shared" si="354"/>
        <v>1/1/9999</v>
      </c>
      <c r="O3804" s="8" t="str">
        <f>IF(ISERROR(VLOOKUP($I3804,Lookup!$H$2:$I$11,2,0)),"",VLOOKUP($I3804,Lookup!$H$2:$I$11,2,0))</f>
        <v/>
      </c>
      <c r="P3804" s="8">
        <f>COUNTIF(J$4:J3804,J3804)</f>
        <v>0</v>
      </c>
      <c r="Q3804" s="8">
        <f>COUNTIF(K$4:K3804,K3804)</f>
        <v>1</v>
      </c>
    </row>
    <row r="3805" spans="1:17" x14ac:dyDescent="0.25">
      <c r="A3805" s="35">
        <f t="shared" si="355"/>
        <v>0</v>
      </c>
      <c r="B3805" s="8">
        <f t="shared" si="356"/>
        <v>0</v>
      </c>
      <c r="C3805" s="8">
        <f t="shared" si="357"/>
        <v>0</v>
      </c>
      <c r="D3805" s="38">
        <f t="shared" si="358"/>
        <v>1</v>
      </c>
      <c r="E3805" s="39">
        <f t="shared" si="359"/>
        <v>0</v>
      </c>
      <c r="M3805" s="8" t="str">
        <f>VLOOKUP(MONTH($J3805),Lookup!$A$2:$B$13,2,0)&amp;" "&amp;YEAR($J3805)</f>
        <v>Jan 1900</v>
      </c>
      <c r="N3805" s="34" t="str">
        <f t="shared" si="354"/>
        <v>1/1/9999</v>
      </c>
      <c r="O3805" s="8" t="str">
        <f>IF(ISERROR(VLOOKUP($I3805,Lookup!$H$2:$I$11,2,0)),"",VLOOKUP($I3805,Lookup!$H$2:$I$11,2,0))</f>
        <v/>
      </c>
      <c r="P3805" s="8">
        <f>COUNTIF(J$4:J3805,J3805)</f>
        <v>0</v>
      </c>
      <c r="Q3805" s="8">
        <f>COUNTIF(K$4:K3805,K3805)</f>
        <v>1</v>
      </c>
    </row>
    <row r="3806" spans="1:17" x14ac:dyDescent="0.25">
      <c r="A3806" s="35">
        <f t="shared" si="355"/>
        <v>0</v>
      </c>
      <c r="B3806" s="8">
        <f t="shared" si="356"/>
        <v>0</v>
      </c>
      <c r="C3806" s="8">
        <f t="shared" si="357"/>
        <v>0</v>
      </c>
      <c r="D3806" s="38">
        <f t="shared" si="358"/>
        <v>1</v>
      </c>
      <c r="E3806" s="39">
        <f t="shared" si="359"/>
        <v>0</v>
      </c>
      <c r="M3806" s="8" t="str">
        <f>VLOOKUP(MONTH($J3806),Lookup!$A$2:$B$13,2,0)&amp;" "&amp;YEAR($J3806)</f>
        <v>Jan 1900</v>
      </c>
      <c r="N3806" s="34" t="str">
        <f t="shared" si="354"/>
        <v>1/1/9999</v>
      </c>
      <c r="O3806" s="8" t="str">
        <f>IF(ISERROR(VLOOKUP($I3806,Lookup!$H$2:$I$11,2,0)),"",VLOOKUP($I3806,Lookup!$H$2:$I$11,2,0))</f>
        <v/>
      </c>
      <c r="P3806" s="8">
        <f>COUNTIF(J$4:J3806,J3806)</f>
        <v>0</v>
      </c>
      <c r="Q3806" s="8">
        <f>COUNTIF(K$4:K3806,K3806)</f>
        <v>1</v>
      </c>
    </row>
    <row r="3807" spans="1:17" x14ac:dyDescent="0.25">
      <c r="A3807" s="35">
        <f t="shared" si="355"/>
        <v>0</v>
      </c>
      <c r="B3807" s="8">
        <f t="shared" si="356"/>
        <v>0</v>
      </c>
      <c r="C3807" s="8">
        <f t="shared" si="357"/>
        <v>0</v>
      </c>
      <c r="D3807" s="38">
        <f t="shared" si="358"/>
        <v>1</v>
      </c>
      <c r="E3807" s="39">
        <f t="shared" si="359"/>
        <v>0</v>
      </c>
      <c r="M3807" s="8" t="str">
        <f>VLOOKUP(MONTH($J3807),Lookup!$A$2:$B$13,2,0)&amp;" "&amp;YEAR($J3807)</f>
        <v>Jan 1900</v>
      </c>
      <c r="N3807" s="34" t="str">
        <f t="shared" si="354"/>
        <v>1/1/9999</v>
      </c>
      <c r="O3807" s="8" t="str">
        <f>IF(ISERROR(VLOOKUP($I3807,Lookup!$H$2:$I$11,2,0)),"",VLOOKUP($I3807,Lookup!$H$2:$I$11,2,0))</f>
        <v/>
      </c>
      <c r="P3807" s="8">
        <f>COUNTIF(J$4:J3807,J3807)</f>
        <v>0</v>
      </c>
      <c r="Q3807" s="8">
        <f>COUNTIF(K$4:K3807,K3807)</f>
        <v>1</v>
      </c>
    </row>
    <row r="3808" spans="1:17" x14ac:dyDescent="0.25">
      <c r="A3808" s="35">
        <f t="shared" si="355"/>
        <v>0</v>
      </c>
      <c r="B3808" s="8">
        <f t="shared" si="356"/>
        <v>0</v>
      </c>
      <c r="C3808" s="8">
        <f t="shared" si="357"/>
        <v>0</v>
      </c>
      <c r="D3808" s="38">
        <f t="shared" si="358"/>
        <v>1</v>
      </c>
      <c r="E3808" s="39">
        <f t="shared" si="359"/>
        <v>0</v>
      </c>
      <c r="M3808" s="8" t="str">
        <f>VLOOKUP(MONTH($J3808),Lookup!$A$2:$B$13,2,0)&amp;" "&amp;YEAR($J3808)</f>
        <v>Jan 1900</v>
      </c>
      <c r="N3808" s="34" t="str">
        <f t="shared" si="354"/>
        <v>1/1/9999</v>
      </c>
      <c r="O3808" s="8" t="str">
        <f>IF(ISERROR(VLOOKUP($I3808,Lookup!$H$2:$I$11,2,0)),"",VLOOKUP($I3808,Lookup!$H$2:$I$11,2,0))</f>
        <v/>
      </c>
      <c r="P3808" s="8">
        <f>COUNTIF(J$4:J3808,J3808)</f>
        <v>0</v>
      </c>
      <c r="Q3808" s="8">
        <f>COUNTIF(K$4:K3808,K3808)</f>
        <v>1</v>
      </c>
    </row>
    <row r="3809" spans="1:17" x14ac:dyDescent="0.25">
      <c r="A3809" s="35">
        <f t="shared" si="355"/>
        <v>0</v>
      </c>
      <c r="B3809" s="8">
        <f t="shared" si="356"/>
        <v>0</v>
      </c>
      <c r="C3809" s="8">
        <f t="shared" si="357"/>
        <v>0</v>
      </c>
      <c r="D3809" s="38">
        <f t="shared" si="358"/>
        <v>1</v>
      </c>
      <c r="E3809" s="39">
        <f t="shared" si="359"/>
        <v>0</v>
      </c>
      <c r="M3809" s="8" t="str">
        <f>VLOOKUP(MONTH($J3809),Lookup!$A$2:$B$13,2,0)&amp;" "&amp;YEAR($J3809)</f>
        <v>Jan 1900</v>
      </c>
      <c r="N3809" s="34" t="str">
        <f t="shared" si="354"/>
        <v>1/1/9999</v>
      </c>
      <c r="O3809" s="8" t="str">
        <f>IF(ISERROR(VLOOKUP($I3809,Lookup!$H$2:$I$11,2,0)),"",VLOOKUP($I3809,Lookup!$H$2:$I$11,2,0))</f>
        <v/>
      </c>
      <c r="P3809" s="8">
        <f>COUNTIF(J$4:J3809,J3809)</f>
        <v>0</v>
      </c>
      <c r="Q3809" s="8">
        <f>COUNTIF(K$4:K3809,K3809)</f>
        <v>1</v>
      </c>
    </row>
    <row r="3810" spans="1:17" x14ac:dyDescent="0.25">
      <c r="A3810" s="35">
        <f t="shared" si="355"/>
        <v>0</v>
      </c>
      <c r="B3810" s="8">
        <f t="shared" si="356"/>
        <v>0</v>
      </c>
      <c r="C3810" s="8">
        <f t="shared" si="357"/>
        <v>0</v>
      </c>
      <c r="D3810" s="38">
        <f t="shared" si="358"/>
        <v>1</v>
      </c>
      <c r="E3810" s="39">
        <f t="shared" si="359"/>
        <v>0</v>
      </c>
      <c r="M3810" s="8" t="str">
        <f>VLOOKUP(MONTH($J3810),Lookup!$A$2:$B$13,2,0)&amp;" "&amp;YEAR($J3810)</f>
        <v>Jan 1900</v>
      </c>
      <c r="N3810" s="34" t="str">
        <f t="shared" si="354"/>
        <v>1/1/9999</v>
      </c>
      <c r="O3810" s="8" t="str">
        <f>IF(ISERROR(VLOOKUP($I3810,Lookup!$H$2:$I$11,2,0)),"",VLOOKUP($I3810,Lookup!$H$2:$I$11,2,0))</f>
        <v/>
      </c>
      <c r="P3810" s="8">
        <f>COUNTIF(J$4:J3810,J3810)</f>
        <v>0</v>
      </c>
      <c r="Q3810" s="8">
        <f>COUNTIF(K$4:K3810,K3810)</f>
        <v>1</v>
      </c>
    </row>
    <row r="3811" spans="1:17" x14ac:dyDescent="0.25">
      <c r="A3811" s="35">
        <f t="shared" si="355"/>
        <v>0</v>
      </c>
      <c r="B3811" s="8">
        <f t="shared" si="356"/>
        <v>0</v>
      </c>
      <c r="C3811" s="8">
        <f t="shared" si="357"/>
        <v>0</v>
      </c>
      <c r="D3811" s="38">
        <f t="shared" si="358"/>
        <v>1</v>
      </c>
      <c r="E3811" s="39">
        <f t="shared" si="359"/>
        <v>0</v>
      </c>
      <c r="M3811" s="8" t="str">
        <f>VLOOKUP(MONTH($J3811),Lookup!$A$2:$B$13,2,0)&amp;" "&amp;YEAR($J3811)</f>
        <v>Jan 1900</v>
      </c>
      <c r="N3811" s="34" t="str">
        <f t="shared" si="354"/>
        <v>1/1/9999</v>
      </c>
      <c r="O3811" s="8" t="str">
        <f>IF(ISERROR(VLOOKUP($I3811,Lookup!$H$2:$I$11,2,0)),"",VLOOKUP($I3811,Lookup!$H$2:$I$11,2,0))</f>
        <v/>
      </c>
      <c r="P3811" s="8">
        <f>COUNTIF(J$4:J3811,J3811)</f>
        <v>0</v>
      </c>
      <c r="Q3811" s="8">
        <f>COUNTIF(K$4:K3811,K3811)</f>
        <v>1</v>
      </c>
    </row>
    <row r="3812" spans="1:17" x14ac:dyDescent="0.25">
      <c r="A3812" s="35">
        <f t="shared" si="355"/>
        <v>0</v>
      </c>
      <c r="B3812" s="8">
        <f t="shared" si="356"/>
        <v>0</v>
      </c>
      <c r="C3812" s="8">
        <f t="shared" si="357"/>
        <v>0</v>
      </c>
      <c r="D3812" s="38">
        <f t="shared" si="358"/>
        <v>1</v>
      </c>
      <c r="E3812" s="39">
        <f t="shared" si="359"/>
        <v>0</v>
      </c>
      <c r="M3812" s="8" t="str">
        <f>VLOOKUP(MONTH($J3812),Lookup!$A$2:$B$13,2,0)&amp;" "&amp;YEAR($J3812)</f>
        <v>Jan 1900</v>
      </c>
      <c r="N3812" s="34" t="str">
        <f t="shared" si="354"/>
        <v>1/1/9999</v>
      </c>
      <c r="O3812" s="8" t="str">
        <f>IF(ISERROR(VLOOKUP($I3812,Lookup!$H$2:$I$11,2,0)),"",VLOOKUP($I3812,Lookup!$H$2:$I$11,2,0))</f>
        <v/>
      </c>
      <c r="P3812" s="8">
        <f>COUNTIF(J$4:J3812,J3812)</f>
        <v>0</v>
      </c>
      <c r="Q3812" s="8">
        <f>COUNTIF(K$4:K3812,K3812)</f>
        <v>1</v>
      </c>
    </row>
    <row r="3813" spans="1:17" x14ac:dyDescent="0.25">
      <c r="A3813" s="35">
        <f t="shared" si="355"/>
        <v>0</v>
      </c>
      <c r="B3813" s="8">
        <f t="shared" si="356"/>
        <v>0</v>
      </c>
      <c r="C3813" s="8">
        <f t="shared" si="357"/>
        <v>0</v>
      </c>
      <c r="D3813" s="38">
        <f t="shared" si="358"/>
        <v>1</v>
      </c>
      <c r="E3813" s="39">
        <f t="shared" si="359"/>
        <v>0</v>
      </c>
      <c r="M3813" s="8" t="str">
        <f>VLOOKUP(MONTH($J3813),Lookup!$A$2:$B$13,2,0)&amp;" "&amp;YEAR($J3813)</f>
        <v>Jan 1900</v>
      </c>
      <c r="N3813" s="34" t="str">
        <f t="shared" si="354"/>
        <v>1/1/9999</v>
      </c>
      <c r="O3813" s="8" t="str">
        <f>IF(ISERROR(VLOOKUP($I3813,Lookup!$H$2:$I$11,2,0)),"",VLOOKUP($I3813,Lookup!$H$2:$I$11,2,0))</f>
        <v/>
      </c>
      <c r="P3813" s="8">
        <f>COUNTIF(J$4:J3813,J3813)</f>
        <v>0</v>
      </c>
      <c r="Q3813" s="8">
        <f>COUNTIF(K$4:K3813,K3813)</f>
        <v>1</v>
      </c>
    </row>
    <row r="3814" spans="1:17" x14ac:dyDescent="0.25">
      <c r="A3814" s="35">
        <f t="shared" si="355"/>
        <v>0</v>
      </c>
      <c r="B3814" s="8">
        <f t="shared" si="356"/>
        <v>0</v>
      </c>
      <c r="C3814" s="8">
        <f t="shared" si="357"/>
        <v>0</v>
      </c>
      <c r="D3814" s="38">
        <f t="shared" si="358"/>
        <v>1</v>
      </c>
      <c r="E3814" s="39">
        <f t="shared" si="359"/>
        <v>0</v>
      </c>
      <c r="M3814" s="8" t="str">
        <f>VLOOKUP(MONTH($J3814),Lookup!$A$2:$B$13,2,0)&amp;" "&amp;YEAR($J3814)</f>
        <v>Jan 1900</v>
      </c>
      <c r="N3814" s="34" t="str">
        <f t="shared" si="354"/>
        <v>1/1/9999</v>
      </c>
      <c r="O3814" s="8" t="str">
        <f>IF(ISERROR(VLOOKUP($I3814,Lookup!$H$2:$I$11,2,0)),"",VLOOKUP($I3814,Lookup!$H$2:$I$11,2,0))</f>
        <v/>
      </c>
      <c r="P3814" s="8">
        <f>COUNTIF(J$4:J3814,J3814)</f>
        <v>0</v>
      </c>
      <c r="Q3814" s="8">
        <f>COUNTIF(K$4:K3814,K3814)</f>
        <v>1</v>
      </c>
    </row>
    <row r="3815" spans="1:17" x14ac:dyDescent="0.25">
      <c r="A3815" s="35">
        <f t="shared" si="355"/>
        <v>0</v>
      </c>
      <c r="B3815" s="8">
        <f t="shared" si="356"/>
        <v>0</v>
      </c>
      <c r="C3815" s="8">
        <f t="shared" si="357"/>
        <v>0</v>
      </c>
      <c r="D3815" s="38">
        <f t="shared" si="358"/>
        <v>1</v>
      </c>
      <c r="E3815" s="39">
        <f t="shared" si="359"/>
        <v>0</v>
      </c>
      <c r="M3815" s="8" t="str">
        <f>VLOOKUP(MONTH($J3815),Lookup!$A$2:$B$13,2,0)&amp;" "&amp;YEAR($J3815)</f>
        <v>Jan 1900</v>
      </c>
      <c r="N3815" s="34" t="str">
        <f t="shared" si="354"/>
        <v>1/1/9999</v>
      </c>
      <c r="O3815" s="8" t="str">
        <f>IF(ISERROR(VLOOKUP($I3815,Lookup!$H$2:$I$11,2,0)),"",VLOOKUP($I3815,Lookup!$H$2:$I$11,2,0))</f>
        <v/>
      </c>
      <c r="P3815" s="8">
        <f>COUNTIF(J$4:J3815,J3815)</f>
        <v>0</v>
      </c>
      <c r="Q3815" s="8">
        <f>COUNTIF(K$4:K3815,K3815)</f>
        <v>1</v>
      </c>
    </row>
    <row r="3816" spans="1:17" x14ac:dyDescent="0.25">
      <c r="A3816" s="35">
        <f t="shared" si="355"/>
        <v>0</v>
      </c>
      <c r="B3816" s="8">
        <f t="shared" si="356"/>
        <v>0</v>
      </c>
      <c r="C3816" s="8">
        <f t="shared" si="357"/>
        <v>0</v>
      </c>
      <c r="D3816" s="38">
        <f t="shared" si="358"/>
        <v>1</v>
      </c>
      <c r="E3816" s="39">
        <f t="shared" si="359"/>
        <v>0</v>
      </c>
      <c r="M3816" s="8" t="str">
        <f>VLOOKUP(MONTH($J3816),Lookup!$A$2:$B$13,2,0)&amp;" "&amp;YEAR($J3816)</f>
        <v>Jan 1900</v>
      </c>
      <c r="N3816" s="34" t="str">
        <f t="shared" si="354"/>
        <v>1/1/9999</v>
      </c>
      <c r="O3816" s="8" t="str">
        <f>IF(ISERROR(VLOOKUP($I3816,Lookup!$H$2:$I$11,2,0)),"",VLOOKUP($I3816,Lookup!$H$2:$I$11,2,0))</f>
        <v/>
      </c>
      <c r="P3816" s="8">
        <f>COUNTIF(J$4:J3816,J3816)</f>
        <v>0</v>
      </c>
      <c r="Q3816" s="8">
        <f>COUNTIF(K$4:K3816,K3816)</f>
        <v>1</v>
      </c>
    </row>
    <row r="3817" spans="1:17" x14ac:dyDescent="0.25">
      <c r="A3817" s="35">
        <f t="shared" si="355"/>
        <v>0</v>
      </c>
      <c r="B3817" s="8">
        <f t="shared" si="356"/>
        <v>0</v>
      </c>
      <c r="C3817" s="8">
        <f t="shared" si="357"/>
        <v>0</v>
      </c>
      <c r="D3817" s="38">
        <f t="shared" si="358"/>
        <v>1</v>
      </c>
      <c r="E3817" s="39">
        <f t="shared" si="359"/>
        <v>0</v>
      </c>
      <c r="M3817" s="8" t="str">
        <f>VLOOKUP(MONTH($J3817),Lookup!$A$2:$B$13,2,0)&amp;" "&amp;YEAR($J3817)</f>
        <v>Jan 1900</v>
      </c>
      <c r="N3817" s="34" t="str">
        <f t="shared" si="354"/>
        <v>1/1/9999</v>
      </c>
      <c r="O3817" s="8" t="str">
        <f>IF(ISERROR(VLOOKUP($I3817,Lookup!$H$2:$I$11,2,0)),"",VLOOKUP($I3817,Lookup!$H$2:$I$11,2,0))</f>
        <v/>
      </c>
      <c r="P3817" s="8">
        <f>COUNTIF(J$4:J3817,J3817)</f>
        <v>0</v>
      </c>
      <c r="Q3817" s="8">
        <f>COUNTIF(K$4:K3817,K3817)</f>
        <v>1</v>
      </c>
    </row>
    <row r="3818" spans="1:17" x14ac:dyDescent="0.25">
      <c r="A3818" s="35">
        <f t="shared" si="355"/>
        <v>0</v>
      </c>
      <c r="B3818" s="8">
        <f t="shared" si="356"/>
        <v>0</v>
      </c>
      <c r="C3818" s="8">
        <f t="shared" si="357"/>
        <v>0</v>
      </c>
      <c r="D3818" s="38">
        <f t="shared" si="358"/>
        <v>1</v>
      </c>
      <c r="E3818" s="39">
        <f t="shared" si="359"/>
        <v>0</v>
      </c>
      <c r="M3818" s="8" t="str">
        <f>VLOOKUP(MONTH($J3818),Lookup!$A$2:$B$13,2,0)&amp;" "&amp;YEAR($J3818)</f>
        <v>Jan 1900</v>
      </c>
      <c r="N3818" s="34" t="str">
        <f t="shared" si="354"/>
        <v>1/1/9999</v>
      </c>
      <c r="O3818" s="8" t="str">
        <f>IF(ISERROR(VLOOKUP($I3818,Lookup!$H$2:$I$11,2,0)),"",VLOOKUP($I3818,Lookup!$H$2:$I$11,2,0))</f>
        <v/>
      </c>
      <c r="P3818" s="8">
        <f>COUNTIF(J$4:J3818,J3818)</f>
        <v>0</v>
      </c>
      <c r="Q3818" s="8">
        <f>COUNTIF(K$4:K3818,K3818)</f>
        <v>1</v>
      </c>
    </row>
    <row r="3819" spans="1:17" x14ac:dyDescent="0.25">
      <c r="A3819" s="35">
        <f t="shared" si="355"/>
        <v>0</v>
      </c>
      <c r="B3819" s="8">
        <f t="shared" si="356"/>
        <v>0</v>
      </c>
      <c r="C3819" s="8">
        <f t="shared" si="357"/>
        <v>0</v>
      </c>
      <c r="D3819" s="38">
        <f t="shared" si="358"/>
        <v>1</v>
      </c>
      <c r="E3819" s="39">
        <f t="shared" si="359"/>
        <v>0</v>
      </c>
      <c r="M3819" s="8" t="str">
        <f>VLOOKUP(MONTH($J3819),Lookup!$A$2:$B$13,2,0)&amp;" "&amp;YEAR($J3819)</f>
        <v>Jan 1900</v>
      </c>
      <c r="N3819" s="34" t="str">
        <f t="shared" si="354"/>
        <v>1/1/9999</v>
      </c>
      <c r="O3819" s="8" t="str">
        <f>IF(ISERROR(VLOOKUP($I3819,Lookup!$H$2:$I$11,2,0)),"",VLOOKUP($I3819,Lookup!$H$2:$I$11,2,0))</f>
        <v/>
      </c>
      <c r="P3819" s="8">
        <f>COUNTIF(J$4:J3819,J3819)</f>
        <v>0</v>
      </c>
      <c r="Q3819" s="8">
        <f>COUNTIF(K$4:K3819,K3819)</f>
        <v>1</v>
      </c>
    </row>
    <row r="3820" spans="1:17" x14ac:dyDescent="0.25">
      <c r="A3820" s="35">
        <f t="shared" si="355"/>
        <v>0</v>
      </c>
      <c r="B3820" s="8">
        <f t="shared" si="356"/>
        <v>0</v>
      </c>
      <c r="C3820" s="8">
        <f t="shared" si="357"/>
        <v>0</v>
      </c>
      <c r="D3820" s="38">
        <f t="shared" si="358"/>
        <v>1</v>
      </c>
      <c r="E3820" s="39">
        <f t="shared" si="359"/>
        <v>0</v>
      </c>
      <c r="M3820" s="8" t="str">
        <f>VLOOKUP(MONTH($J3820),Lookup!$A$2:$B$13,2,0)&amp;" "&amp;YEAR($J3820)</f>
        <v>Jan 1900</v>
      </c>
      <c r="N3820" s="34" t="str">
        <f t="shared" si="354"/>
        <v>1/1/9999</v>
      </c>
      <c r="O3820" s="8" t="str">
        <f>IF(ISERROR(VLOOKUP($I3820,Lookup!$H$2:$I$11,2,0)),"",VLOOKUP($I3820,Lookup!$H$2:$I$11,2,0))</f>
        <v/>
      </c>
      <c r="P3820" s="8">
        <f>COUNTIF(J$4:J3820,J3820)</f>
        <v>0</v>
      </c>
      <c r="Q3820" s="8">
        <f>COUNTIF(K$4:K3820,K3820)</f>
        <v>1</v>
      </c>
    </row>
    <row r="3821" spans="1:17" x14ac:dyDescent="0.25">
      <c r="A3821" s="35">
        <f t="shared" si="355"/>
        <v>0</v>
      </c>
      <c r="B3821" s="8">
        <f t="shared" si="356"/>
        <v>0</v>
      </c>
      <c r="C3821" s="8">
        <f t="shared" si="357"/>
        <v>0</v>
      </c>
      <c r="D3821" s="38">
        <f t="shared" si="358"/>
        <v>1</v>
      </c>
      <c r="E3821" s="39">
        <f t="shared" si="359"/>
        <v>0</v>
      </c>
      <c r="M3821" s="8" t="str">
        <f>VLOOKUP(MONTH($J3821),Lookup!$A$2:$B$13,2,0)&amp;" "&amp;YEAR($J3821)</f>
        <v>Jan 1900</v>
      </c>
      <c r="N3821" s="34" t="str">
        <f t="shared" si="354"/>
        <v>1/1/9999</v>
      </c>
      <c r="O3821" s="8" t="str">
        <f>IF(ISERROR(VLOOKUP($I3821,Lookup!$H$2:$I$11,2,0)),"",VLOOKUP($I3821,Lookup!$H$2:$I$11,2,0))</f>
        <v/>
      </c>
      <c r="P3821" s="8">
        <f>COUNTIF(J$4:J3821,J3821)</f>
        <v>0</v>
      </c>
      <c r="Q3821" s="8">
        <f>COUNTIF(K$4:K3821,K3821)</f>
        <v>1</v>
      </c>
    </row>
    <row r="3822" spans="1:17" x14ac:dyDescent="0.25">
      <c r="A3822" s="35">
        <f t="shared" si="355"/>
        <v>0</v>
      </c>
      <c r="B3822" s="8">
        <f t="shared" si="356"/>
        <v>0</v>
      </c>
      <c r="C3822" s="8">
        <f t="shared" si="357"/>
        <v>0</v>
      </c>
      <c r="D3822" s="38">
        <f t="shared" si="358"/>
        <v>1</v>
      </c>
      <c r="E3822" s="39">
        <f t="shared" si="359"/>
        <v>0</v>
      </c>
      <c r="M3822" s="8" t="str">
        <f>VLOOKUP(MONTH($J3822),Lookup!$A$2:$B$13,2,0)&amp;" "&amp;YEAR($J3822)</f>
        <v>Jan 1900</v>
      </c>
      <c r="N3822" s="34" t="str">
        <f t="shared" si="354"/>
        <v>1/1/9999</v>
      </c>
      <c r="O3822" s="8" t="str">
        <f>IF(ISERROR(VLOOKUP($I3822,Lookup!$H$2:$I$11,2,0)),"",VLOOKUP($I3822,Lookup!$H$2:$I$11,2,0))</f>
        <v/>
      </c>
      <c r="P3822" s="8">
        <f>COUNTIF(J$4:J3822,J3822)</f>
        <v>0</v>
      </c>
      <c r="Q3822" s="8">
        <f>COUNTIF(K$4:K3822,K3822)</f>
        <v>1</v>
      </c>
    </row>
    <row r="3823" spans="1:17" x14ac:dyDescent="0.25">
      <c r="A3823" s="35">
        <f t="shared" si="355"/>
        <v>0</v>
      </c>
      <c r="B3823" s="8">
        <f t="shared" si="356"/>
        <v>0</v>
      </c>
      <c r="C3823" s="8">
        <f t="shared" si="357"/>
        <v>0</v>
      </c>
      <c r="D3823" s="38">
        <f t="shared" si="358"/>
        <v>1</v>
      </c>
      <c r="E3823" s="39">
        <f t="shared" si="359"/>
        <v>0</v>
      </c>
      <c r="M3823" s="8" t="str">
        <f>VLOOKUP(MONTH($J3823),Lookup!$A$2:$B$13,2,0)&amp;" "&amp;YEAR($J3823)</f>
        <v>Jan 1900</v>
      </c>
      <c r="N3823" s="34" t="str">
        <f t="shared" si="354"/>
        <v>1/1/9999</v>
      </c>
      <c r="O3823" s="8" t="str">
        <f>IF(ISERROR(VLOOKUP($I3823,Lookup!$H$2:$I$11,2,0)),"",VLOOKUP($I3823,Lookup!$H$2:$I$11,2,0))</f>
        <v/>
      </c>
      <c r="P3823" s="8">
        <f>COUNTIF(J$4:J3823,J3823)</f>
        <v>0</v>
      </c>
      <c r="Q3823" s="8">
        <f>COUNTIF(K$4:K3823,K3823)</f>
        <v>1</v>
      </c>
    </row>
    <row r="3824" spans="1:17" x14ac:dyDescent="0.25">
      <c r="A3824" s="35">
        <f t="shared" si="355"/>
        <v>0</v>
      </c>
      <c r="B3824" s="8">
        <f t="shared" si="356"/>
        <v>0</v>
      </c>
      <c r="C3824" s="8">
        <f t="shared" si="357"/>
        <v>0</v>
      </c>
      <c r="D3824" s="38">
        <f t="shared" si="358"/>
        <v>1</v>
      </c>
      <c r="E3824" s="39">
        <f t="shared" si="359"/>
        <v>0</v>
      </c>
      <c r="M3824" s="8" t="str">
        <f>VLOOKUP(MONTH($J3824),Lookup!$A$2:$B$13,2,0)&amp;" "&amp;YEAR($J3824)</f>
        <v>Jan 1900</v>
      </c>
      <c r="N3824" s="34" t="str">
        <f t="shared" si="354"/>
        <v>1/1/9999</v>
      </c>
      <c r="O3824" s="8" t="str">
        <f>IF(ISERROR(VLOOKUP($I3824,Lookup!$H$2:$I$11,2,0)),"",VLOOKUP($I3824,Lookup!$H$2:$I$11,2,0))</f>
        <v/>
      </c>
      <c r="P3824" s="8">
        <f>COUNTIF(J$4:J3824,J3824)</f>
        <v>0</v>
      </c>
      <c r="Q3824" s="8">
        <f>COUNTIF(K$4:K3824,K3824)</f>
        <v>1</v>
      </c>
    </row>
    <row r="3825" spans="1:17" x14ac:dyDescent="0.25">
      <c r="A3825" s="35">
        <f t="shared" si="355"/>
        <v>0</v>
      </c>
      <c r="B3825" s="8">
        <f t="shared" si="356"/>
        <v>0</v>
      </c>
      <c r="C3825" s="8">
        <f t="shared" si="357"/>
        <v>0</v>
      </c>
      <c r="D3825" s="38">
        <f t="shared" si="358"/>
        <v>1</v>
      </c>
      <c r="E3825" s="39">
        <f t="shared" si="359"/>
        <v>0</v>
      </c>
      <c r="M3825" s="8" t="str">
        <f>VLOOKUP(MONTH($J3825),Lookup!$A$2:$B$13,2,0)&amp;" "&amp;YEAR($J3825)</f>
        <v>Jan 1900</v>
      </c>
      <c r="N3825" s="34" t="str">
        <f t="shared" si="354"/>
        <v>1/1/9999</v>
      </c>
      <c r="O3825" s="8" t="str">
        <f>IF(ISERROR(VLOOKUP($I3825,Lookup!$H$2:$I$11,2,0)),"",VLOOKUP($I3825,Lookup!$H$2:$I$11,2,0))</f>
        <v/>
      </c>
      <c r="P3825" s="8">
        <f>COUNTIF(J$4:J3825,J3825)</f>
        <v>0</v>
      </c>
      <c r="Q3825" s="8">
        <f>COUNTIF(K$4:K3825,K3825)</f>
        <v>1</v>
      </c>
    </row>
    <row r="3826" spans="1:17" x14ac:dyDescent="0.25">
      <c r="A3826" s="35">
        <f t="shared" si="355"/>
        <v>0</v>
      </c>
      <c r="B3826" s="8">
        <f t="shared" si="356"/>
        <v>0</v>
      </c>
      <c r="C3826" s="8">
        <f t="shared" si="357"/>
        <v>0</v>
      </c>
      <c r="D3826" s="38">
        <f t="shared" si="358"/>
        <v>1</v>
      </c>
      <c r="E3826" s="39">
        <f t="shared" si="359"/>
        <v>0</v>
      </c>
      <c r="M3826" s="8" t="str">
        <f>VLOOKUP(MONTH($J3826),Lookup!$A$2:$B$13,2,0)&amp;" "&amp;YEAR($J3826)</f>
        <v>Jan 1900</v>
      </c>
      <c r="N3826" s="34" t="str">
        <f t="shared" si="354"/>
        <v>1/1/9999</v>
      </c>
      <c r="O3826" s="8" t="str">
        <f>IF(ISERROR(VLOOKUP($I3826,Lookup!$H$2:$I$11,2,0)),"",VLOOKUP($I3826,Lookup!$H$2:$I$11,2,0))</f>
        <v/>
      </c>
      <c r="P3826" s="8">
        <f>COUNTIF(J$4:J3826,J3826)</f>
        <v>0</v>
      </c>
      <c r="Q3826" s="8">
        <f>COUNTIF(K$4:K3826,K3826)</f>
        <v>1</v>
      </c>
    </row>
    <row r="3827" spans="1:17" x14ac:dyDescent="0.25">
      <c r="A3827" s="35">
        <f t="shared" si="355"/>
        <v>0</v>
      </c>
      <c r="B3827" s="8">
        <f t="shared" si="356"/>
        <v>0</v>
      </c>
      <c r="C3827" s="8">
        <f t="shared" si="357"/>
        <v>0</v>
      </c>
      <c r="D3827" s="38">
        <f t="shared" si="358"/>
        <v>1</v>
      </c>
      <c r="E3827" s="39">
        <f t="shared" si="359"/>
        <v>0</v>
      </c>
      <c r="M3827" s="8" t="str">
        <f>VLOOKUP(MONTH($J3827),Lookup!$A$2:$B$13,2,0)&amp;" "&amp;YEAR($J3827)</f>
        <v>Jan 1900</v>
      </c>
      <c r="N3827" s="34" t="str">
        <f t="shared" si="354"/>
        <v>1/1/9999</v>
      </c>
      <c r="O3827" s="8" t="str">
        <f>IF(ISERROR(VLOOKUP($I3827,Lookup!$H$2:$I$11,2,0)),"",VLOOKUP($I3827,Lookup!$H$2:$I$11,2,0))</f>
        <v/>
      </c>
      <c r="P3827" s="8">
        <f>COUNTIF(J$4:J3827,J3827)</f>
        <v>0</v>
      </c>
      <c r="Q3827" s="8">
        <f>COUNTIF(K$4:K3827,K3827)</f>
        <v>1</v>
      </c>
    </row>
    <row r="3828" spans="1:17" x14ac:dyDescent="0.25">
      <c r="A3828" s="35">
        <f t="shared" si="355"/>
        <v>0</v>
      </c>
      <c r="B3828" s="8">
        <f t="shared" si="356"/>
        <v>0</v>
      </c>
      <c r="C3828" s="8">
        <f t="shared" si="357"/>
        <v>0</v>
      </c>
      <c r="D3828" s="38">
        <f t="shared" si="358"/>
        <v>1</v>
      </c>
      <c r="E3828" s="39">
        <f t="shared" si="359"/>
        <v>0</v>
      </c>
      <c r="M3828" s="8" t="str">
        <f>VLOOKUP(MONTH($J3828),Lookup!$A$2:$B$13,2,0)&amp;" "&amp;YEAR($J3828)</f>
        <v>Jan 1900</v>
      </c>
      <c r="N3828" s="34" t="str">
        <f t="shared" si="354"/>
        <v>1/1/9999</v>
      </c>
      <c r="O3828" s="8" t="str">
        <f>IF(ISERROR(VLOOKUP($I3828,Lookup!$H$2:$I$11,2,0)),"",VLOOKUP($I3828,Lookup!$H$2:$I$11,2,0))</f>
        <v/>
      </c>
      <c r="P3828" s="8">
        <f>COUNTIF(J$4:J3828,J3828)</f>
        <v>0</v>
      </c>
      <c r="Q3828" s="8">
        <f>COUNTIF(K$4:K3828,K3828)</f>
        <v>1</v>
      </c>
    </row>
    <row r="3829" spans="1:17" x14ac:dyDescent="0.25">
      <c r="A3829" s="35">
        <f t="shared" si="355"/>
        <v>0</v>
      </c>
      <c r="B3829" s="8">
        <f t="shared" si="356"/>
        <v>0</v>
      </c>
      <c r="C3829" s="8">
        <f t="shared" si="357"/>
        <v>0</v>
      </c>
      <c r="D3829" s="38">
        <f t="shared" si="358"/>
        <v>1</v>
      </c>
      <c r="E3829" s="39">
        <f t="shared" si="359"/>
        <v>0</v>
      </c>
      <c r="M3829" s="8" t="str">
        <f>VLOOKUP(MONTH($J3829),Lookup!$A$2:$B$13,2,0)&amp;" "&amp;YEAR($J3829)</f>
        <v>Jan 1900</v>
      </c>
      <c r="N3829" s="34" t="str">
        <f t="shared" si="354"/>
        <v>1/1/9999</v>
      </c>
      <c r="O3829" s="8" t="str">
        <f>IF(ISERROR(VLOOKUP($I3829,Lookup!$H$2:$I$11,2,0)),"",VLOOKUP($I3829,Lookup!$H$2:$I$11,2,0))</f>
        <v/>
      </c>
      <c r="P3829" s="8">
        <f>COUNTIF(J$4:J3829,J3829)</f>
        <v>0</v>
      </c>
      <c r="Q3829" s="8">
        <f>COUNTIF(K$4:K3829,K3829)</f>
        <v>1</v>
      </c>
    </row>
    <row r="3830" spans="1:17" x14ac:dyDescent="0.25">
      <c r="A3830" s="35">
        <f t="shared" si="355"/>
        <v>0</v>
      </c>
      <c r="B3830" s="8">
        <f t="shared" si="356"/>
        <v>0</v>
      </c>
      <c r="C3830" s="8">
        <f t="shared" si="357"/>
        <v>0</v>
      </c>
      <c r="D3830" s="38">
        <f t="shared" si="358"/>
        <v>1</v>
      </c>
      <c r="E3830" s="39">
        <f t="shared" si="359"/>
        <v>0</v>
      </c>
      <c r="M3830" s="8" t="str">
        <f>VLOOKUP(MONTH($J3830),Lookup!$A$2:$B$13,2,0)&amp;" "&amp;YEAR($J3830)</f>
        <v>Jan 1900</v>
      </c>
      <c r="N3830" s="34" t="str">
        <f t="shared" si="354"/>
        <v>1/1/9999</v>
      </c>
      <c r="O3830" s="8" t="str">
        <f>IF(ISERROR(VLOOKUP($I3830,Lookup!$H$2:$I$11,2,0)),"",VLOOKUP($I3830,Lookup!$H$2:$I$11,2,0))</f>
        <v/>
      </c>
      <c r="P3830" s="8">
        <f>COUNTIF(J$4:J3830,J3830)</f>
        <v>0</v>
      </c>
      <c r="Q3830" s="8">
        <f>COUNTIF(K$4:K3830,K3830)</f>
        <v>1</v>
      </c>
    </row>
    <row r="3831" spans="1:17" x14ac:dyDescent="0.25">
      <c r="A3831" s="35">
        <f t="shared" si="355"/>
        <v>0</v>
      </c>
      <c r="B3831" s="8">
        <f t="shared" si="356"/>
        <v>0</v>
      </c>
      <c r="C3831" s="8">
        <f t="shared" si="357"/>
        <v>0</v>
      </c>
      <c r="D3831" s="38">
        <f t="shared" si="358"/>
        <v>1</v>
      </c>
      <c r="E3831" s="39">
        <f t="shared" si="359"/>
        <v>0</v>
      </c>
      <c r="M3831" s="8" t="str">
        <f>VLOOKUP(MONTH($J3831),Lookup!$A$2:$B$13,2,0)&amp;" "&amp;YEAR($J3831)</f>
        <v>Jan 1900</v>
      </c>
      <c r="N3831" s="34" t="str">
        <f t="shared" si="354"/>
        <v>1/1/9999</v>
      </c>
      <c r="O3831" s="8" t="str">
        <f>IF(ISERROR(VLOOKUP($I3831,Lookup!$H$2:$I$11,2,0)),"",VLOOKUP($I3831,Lookup!$H$2:$I$11,2,0))</f>
        <v/>
      </c>
      <c r="P3831" s="8">
        <f>COUNTIF(J$4:J3831,J3831)</f>
        <v>0</v>
      </c>
      <c r="Q3831" s="8">
        <f>COUNTIF(K$4:K3831,K3831)</f>
        <v>1</v>
      </c>
    </row>
    <row r="3832" spans="1:17" x14ac:dyDescent="0.25">
      <c r="A3832" s="35">
        <f t="shared" si="355"/>
        <v>0</v>
      </c>
      <c r="B3832" s="8">
        <f t="shared" si="356"/>
        <v>0</v>
      </c>
      <c r="C3832" s="8">
        <f t="shared" si="357"/>
        <v>0</v>
      </c>
      <c r="D3832" s="38">
        <f t="shared" si="358"/>
        <v>1</v>
      </c>
      <c r="E3832" s="39">
        <f t="shared" si="359"/>
        <v>0</v>
      </c>
      <c r="M3832" s="8" t="str">
        <f>VLOOKUP(MONTH($J3832),Lookup!$A$2:$B$13,2,0)&amp;" "&amp;YEAR($J3832)</f>
        <v>Jan 1900</v>
      </c>
      <c r="N3832" s="34" t="str">
        <f t="shared" si="354"/>
        <v>1/1/9999</v>
      </c>
      <c r="O3832" s="8" t="str">
        <f>IF(ISERROR(VLOOKUP($I3832,Lookup!$H$2:$I$11,2,0)),"",VLOOKUP($I3832,Lookup!$H$2:$I$11,2,0))</f>
        <v/>
      </c>
      <c r="P3832" s="8">
        <f>COUNTIF(J$4:J3832,J3832)</f>
        <v>0</v>
      </c>
      <c r="Q3832" s="8">
        <f>COUNTIF(K$4:K3832,K3832)</f>
        <v>1</v>
      </c>
    </row>
    <row r="3833" spans="1:17" x14ac:dyDescent="0.25">
      <c r="A3833" s="35">
        <f t="shared" si="355"/>
        <v>0</v>
      </c>
      <c r="B3833" s="8">
        <f t="shared" si="356"/>
        <v>0</v>
      </c>
      <c r="C3833" s="8">
        <f t="shared" si="357"/>
        <v>0</v>
      </c>
      <c r="D3833" s="38">
        <f t="shared" si="358"/>
        <v>1</v>
      </c>
      <c r="E3833" s="39">
        <f t="shared" si="359"/>
        <v>0</v>
      </c>
      <c r="M3833" s="8" t="str">
        <f>VLOOKUP(MONTH($J3833),Lookup!$A$2:$B$13,2,0)&amp;" "&amp;YEAR($J3833)</f>
        <v>Jan 1900</v>
      </c>
      <c r="N3833" s="34" t="str">
        <f t="shared" si="354"/>
        <v>1/1/9999</v>
      </c>
      <c r="O3833" s="8" t="str">
        <f>IF(ISERROR(VLOOKUP($I3833,Lookup!$H$2:$I$11,2,0)),"",VLOOKUP($I3833,Lookup!$H$2:$I$11,2,0))</f>
        <v/>
      </c>
      <c r="P3833" s="8">
        <f>COUNTIF(J$4:J3833,J3833)</f>
        <v>0</v>
      </c>
      <c r="Q3833" s="8">
        <f>COUNTIF(K$4:K3833,K3833)</f>
        <v>1</v>
      </c>
    </row>
    <row r="3834" spans="1:17" x14ac:dyDescent="0.25">
      <c r="A3834" s="35">
        <f t="shared" si="355"/>
        <v>0</v>
      </c>
      <c r="B3834" s="8">
        <f t="shared" si="356"/>
        <v>0</v>
      </c>
      <c r="C3834" s="8">
        <f t="shared" si="357"/>
        <v>0</v>
      </c>
      <c r="D3834" s="38">
        <f t="shared" si="358"/>
        <v>1</v>
      </c>
      <c r="E3834" s="39">
        <f t="shared" si="359"/>
        <v>0</v>
      </c>
      <c r="M3834" s="8" t="str">
        <f>VLOOKUP(MONTH($J3834),Lookup!$A$2:$B$13,2,0)&amp;" "&amp;YEAR($J3834)</f>
        <v>Jan 1900</v>
      </c>
      <c r="N3834" s="34" t="str">
        <f t="shared" si="354"/>
        <v>1/1/9999</v>
      </c>
      <c r="O3834" s="8" t="str">
        <f>IF(ISERROR(VLOOKUP($I3834,Lookup!$H$2:$I$11,2,0)),"",VLOOKUP($I3834,Lookup!$H$2:$I$11,2,0))</f>
        <v/>
      </c>
      <c r="P3834" s="8">
        <f>COUNTIF(J$4:J3834,J3834)</f>
        <v>0</v>
      </c>
      <c r="Q3834" s="8">
        <f>COUNTIF(K$4:K3834,K3834)</f>
        <v>1</v>
      </c>
    </row>
    <row r="3835" spans="1:17" x14ac:dyDescent="0.25">
      <c r="A3835" s="35">
        <f t="shared" si="355"/>
        <v>0</v>
      </c>
      <c r="B3835" s="8">
        <f t="shared" si="356"/>
        <v>0</v>
      </c>
      <c r="C3835" s="8">
        <f t="shared" si="357"/>
        <v>0</v>
      </c>
      <c r="D3835" s="38">
        <f t="shared" si="358"/>
        <v>1</v>
      </c>
      <c r="E3835" s="39">
        <f t="shared" si="359"/>
        <v>0</v>
      </c>
      <c r="M3835" s="8" t="str">
        <f>VLOOKUP(MONTH($J3835),Lookup!$A$2:$B$13,2,0)&amp;" "&amp;YEAR($J3835)</f>
        <v>Jan 1900</v>
      </c>
      <c r="N3835" s="34" t="str">
        <f t="shared" si="354"/>
        <v>1/1/9999</v>
      </c>
      <c r="O3835" s="8" t="str">
        <f>IF(ISERROR(VLOOKUP($I3835,Lookup!$H$2:$I$11,2,0)),"",VLOOKUP($I3835,Lookup!$H$2:$I$11,2,0))</f>
        <v/>
      </c>
      <c r="P3835" s="8">
        <f>COUNTIF(J$4:J3835,J3835)</f>
        <v>0</v>
      </c>
      <c r="Q3835" s="8">
        <f>COUNTIF(K$4:K3835,K3835)</f>
        <v>1</v>
      </c>
    </row>
    <row r="3836" spans="1:17" x14ac:dyDescent="0.25">
      <c r="A3836" s="35">
        <f t="shared" si="355"/>
        <v>0</v>
      </c>
      <c r="B3836" s="8">
        <f t="shared" si="356"/>
        <v>0</v>
      </c>
      <c r="C3836" s="8">
        <f t="shared" si="357"/>
        <v>0</v>
      </c>
      <c r="D3836" s="38">
        <f t="shared" si="358"/>
        <v>1</v>
      </c>
      <c r="E3836" s="39">
        <f t="shared" si="359"/>
        <v>0</v>
      </c>
      <c r="M3836" s="8" t="str">
        <f>VLOOKUP(MONTH($J3836),Lookup!$A$2:$B$13,2,0)&amp;" "&amp;YEAR($J3836)</f>
        <v>Jan 1900</v>
      </c>
      <c r="N3836" s="34" t="str">
        <f t="shared" si="354"/>
        <v>1/1/9999</v>
      </c>
      <c r="O3836" s="8" t="str">
        <f>IF(ISERROR(VLOOKUP($I3836,Lookup!$H$2:$I$11,2,0)),"",VLOOKUP($I3836,Lookup!$H$2:$I$11,2,0))</f>
        <v/>
      </c>
      <c r="P3836" s="8">
        <f>COUNTIF(J$4:J3836,J3836)</f>
        <v>0</v>
      </c>
      <c r="Q3836" s="8">
        <f>COUNTIF(K$4:K3836,K3836)</f>
        <v>1</v>
      </c>
    </row>
    <row r="3837" spans="1:17" x14ac:dyDescent="0.25">
      <c r="A3837" s="35">
        <f t="shared" si="355"/>
        <v>0</v>
      </c>
      <c r="B3837" s="8">
        <f t="shared" si="356"/>
        <v>0</v>
      </c>
      <c r="C3837" s="8">
        <f t="shared" si="357"/>
        <v>0</v>
      </c>
      <c r="D3837" s="38">
        <f t="shared" si="358"/>
        <v>1</v>
      </c>
      <c r="E3837" s="39">
        <f t="shared" si="359"/>
        <v>0</v>
      </c>
      <c r="M3837" s="8" t="str">
        <f>VLOOKUP(MONTH($J3837),Lookup!$A$2:$B$13,2,0)&amp;" "&amp;YEAR($J3837)</f>
        <v>Jan 1900</v>
      </c>
      <c r="N3837" s="34" t="str">
        <f t="shared" si="354"/>
        <v>1/1/9999</v>
      </c>
      <c r="O3837" s="8" t="str">
        <f>IF(ISERROR(VLOOKUP($I3837,Lookup!$H$2:$I$11,2,0)),"",VLOOKUP($I3837,Lookup!$H$2:$I$11,2,0))</f>
        <v/>
      </c>
      <c r="P3837" s="8">
        <f>COUNTIF(J$4:J3837,J3837)</f>
        <v>0</v>
      </c>
      <c r="Q3837" s="8">
        <f>COUNTIF(K$4:K3837,K3837)</f>
        <v>1</v>
      </c>
    </row>
    <row r="3838" spans="1:17" x14ac:dyDescent="0.25">
      <c r="A3838" s="35">
        <f t="shared" si="355"/>
        <v>0</v>
      </c>
      <c r="B3838" s="8">
        <f t="shared" si="356"/>
        <v>0</v>
      </c>
      <c r="C3838" s="8">
        <f t="shared" si="357"/>
        <v>0</v>
      </c>
      <c r="D3838" s="38">
        <f t="shared" si="358"/>
        <v>1</v>
      </c>
      <c r="E3838" s="39">
        <f t="shared" si="359"/>
        <v>0</v>
      </c>
      <c r="M3838" s="8" t="str">
        <f>VLOOKUP(MONTH($J3838),Lookup!$A$2:$B$13,2,0)&amp;" "&amp;YEAR($J3838)</f>
        <v>Jan 1900</v>
      </c>
      <c r="N3838" s="34" t="str">
        <f t="shared" si="354"/>
        <v>1/1/9999</v>
      </c>
      <c r="O3838" s="8" t="str">
        <f>IF(ISERROR(VLOOKUP($I3838,Lookup!$H$2:$I$11,2,0)),"",VLOOKUP($I3838,Lookup!$H$2:$I$11,2,0))</f>
        <v/>
      </c>
      <c r="P3838" s="8">
        <f>COUNTIF(J$4:J3838,J3838)</f>
        <v>0</v>
      </c>
      <c r="Q3838" s="8">
        <f>COUNTIF(K$4:K3838,K3838)</f>
        <v>1</v>
      </c>
    </row>
    <row r="3839" spans="1:17" x14ac:dyDescent="0.25">
      <c r="A3839" s="35">
        <f t="shared" si="355"/>
        <v>0</v>
      </c>
      <c r="B3839" s="8">
        <f t="shared" si="356"/>
        <v>0</v>
      </c>
      <c r="C3839" s="8">
        <f t="shared" si="357"/>
        <v>0</v>
      </c>
      <c r="D3839" s="38">
        <f t="shared" si="358"/>
        <v>1</v>
      </c>
      <c r="E3839" s="39">
        <f t="shared" si="359"/>
        <v>0</v>
      </c>
      <c r="M3839" s="8" t="str">
        <f>VLOOKUP(MONTH($J3839),Lookup!$A$2:$B$13,2,0)&amp;" "&amp;YEAR($J3839)</f>
        <v>Jan 1900</v>
      </c>
      <c r="N3839" s="34" t="str">
        <f t="shared" si="354"/>
        <v>1/1/9999</v>
      </c>
      <c r="O3839" s="8" t="str">
        <f>IF(ISERROR(VLOOKUP($I3839,Lookup!$H$2:$I$11,2,0)),"",VLOOKUP($I3839,Lookup!$H$2:$I$11,2,0))</f>
        <v/>
      </c>
      <c r="P3839" s="8">
        <f>COUNTIF(J$4:J3839,J3839)</f>
        <v>0</v>
      </c>
      <c r="Q3839" s="8">
        <f>COUNTIF(K$4:K3839,K3839)</f>
        <v>1</v>
      </c>
    </row>
    <row r="3840" spans="1:17" x14ac:dyDescent="0.25">
      <c r="A3840" s="35">
        <f t="shared" si="355"/>
        <v>0</v>
      </c>
      <c r="B3840" s="8">
        <f t="shared" si="356"/>
        <v>0</v>
      </c>
      <c r="C3840" s="8">
        <f t="shared" si="357"/>
        <v>0</v>
      </c>
      <c r="D3840" s="38">
        <f t="shared" si="358"/>
        <v>1</v>
      </c>
      <c r="E3840" s="39">
        <f t="shared" si="359"/>
        <v>0</v>
      </c>
      <c r="M3840" s="8" t="str">
        <f>VLOOKUP(MONTH($J3840),Lookup!$A$2:$B$13,2,0)&amp;" "&amp;YEAR($J3840)</f>
        <v>Jan 1900</v>
      </c>
      <c r="N3840" s="34" t="str">
        <f t="shared" si="354"/>
        <v>1/1/9999</v>
      </c>
      <c r="O3840" s="8" t="str">
        <f>IF(ISERROR(VLOOKUP($I3840,Lookup!$H$2:$I$11,2,0)),"",VLOOKUP($I3840,Lookup!$H$2:$I$11,2,0))</f>
        <v/>
      </c>
      <c r="P3840" s="8">
        <f>COUNTIF(J$4:J3840,J3840)</f>
        <v>0</v>
      </c>
      <c r="Q3840" s="8">
        <f>COUNTIF(K$4:K3840,K3840)</f>
        <v>1</v>
      </c>
    </row>
    <row r="3841" spans="1:17" x14ac:dyDescent="0.25">
      <c r="A3841" s="35">
        <f t="shared" si="355"/>
        <v>0</v>
      </c>
      <c r="B3841" s="8">
        <f t="shared" si="356"/>
        <v>0</v>
      </c>
      <c r="C3841" s="8">
        <f t="shared" si="357"/>
        <v>0</v>
      </c>
      <c r="D3841" s="38">
        <f t="shared" si="358"/>
        <v>1</v>
      </c>
      <c r="E3841" s="39">
        <f t="shared" si="359"/>
        <v>0</v>
      </c>
      <c r="M3841" s="8" t="str">
        <f>VLOOKUP(MONTH($J3841),Lookup!$A$2:$B$13,2,0)&amp;" "&amp;YEAR($J3841)</f>
        <v>Jan 1900</v>
      </c>
      <c r="N3841" s="34" t="str">
        <f t="shared" si="354"/>
        <v>1/1/9999</v>
      </c>
      <c r="O3841" s="8" t="str">
        <f>IF(ISERROR(VLOOKUP($I3841,Lookup!$H$2:$I$11,2,0)),"",VLOOKUP($I3841,Lookup!$H$2:$I$11,2,0))</f>
        <v/>
      </c>
      <c r="P3841" s="8">
        <f>COUNTIF(J$4:J3841,J3841)</f>
        <v>0</v>
      </c>
      <c r="Q3841" s="8">
        <f>COUNTIF(K$4:K3841,K3841)</f>
        <v>1</v>
      </c>
    </row>
    <row r="3842" spans="1:17" x14ac:dyDescent="0.25">
      <c r="A3842" s="35">
        <f t="shared" si="355"/>
        <v>0</v>
      </c>
      <c r="B3842" s="8">
        <f t="shared" si="356"/>
        <v>0</v>
      </c>
      <c r="C3842" s="8">
        <f t="shared" si="357"/>
        <v>0</v>
      </c>
      <c r="D3842" s="38">
        <f t="shared" si="358"/>
        <v>1</v>
      </c>
      <c r="E3842" s="39">
        <f t="shared" si="359"/>
        <v>0</v>
      </c>
      <c r="M3842" s="8" t="str">
        <f>VLOOKUP(MONTH($J3842),Lookup!$A$2:$B$13,2,0)&amp;" "&amp;YEAR($J3842)</f>
        <v>Jan 1900</v>
      </c>
      <c r="N3842" s="34" t="str">
        <f t="shared" si="354"/>
        <v>1/1/9999</v>
      </c>
      <c r="O3842" s="8" t="str">
        <f>IF(ISERROR(VLOOKUP($I3842,Lookup!$H$2:$I$11,2,0)),"",VLOOKUP($I3842,Lookup!$H$2:$I$11,2,0))</f>
        <v/>
      </c>
      <c r="P3842" s="8">
        <f>COUNTIF(J$4:J3842,J3842)</f>
        <v>0</v>
      </c>
      <c r="Q3842" s="8">
        <f>COUNTIF(K$4:K3842,K3842)</f>
        <v>1</v>
      </c>
    </row>
    <row r="3843" spans="1:17" x14ac:dyDescent="0.25">
      <c r="A3843" s="35">
        <f t="shared" si="355"/>
        <v>0</v>
      </c>
      <c r="B3843" s="8">
        <f t="shared" si="356"/>
        <v>0</v>
      </c>
      <c r="C3843" s="8">
        <f t="shared" si="357"/>
        <v>0</v>
      </c>
      <c r="D3843" s="38">
        <f t="shared" si="358"/>
        <v>1</v>
      </c>
      <c r="E3843" s="39">
        <f t="shared" si="359"/>
        <v>0</v>
      </c>
      <c r="M3843" s="8" t="str">
        <f>VLOOKUP(MONTH($J3843),Lookup!$A$2:$B$13,2,0)&amp;" "&amp;YEAR($J3843)</f>
        <v>Jan 1900</v>
      </c>
      <c r="N3843" s="34" t="str">
        <f t="shared" si="354"/>
        <v>1/1/9999</v>
      </c>
      <c r="O3843" s="8" t="str">
        <f>IF(ISERROR(VLOOKUP($I3843,Lookup!$H$2:$I$11,2,0)),"",VLOOKUP($I3843,Lookup!$H$2:$I$11,2,0))</f>
        <v/>
      </c>
      <c r="P3843" s="8">
        <f>COUNTIF(J$4:J3843,J3843)</f>
        <v>0</v>
      </c>
      <c r="Q3843" s="8">
        <f>COUNTIF(K$4:K3843,K3843)</f>
        <v>1</v>
      </c>
    </row>
    <row r="3844" spans="1:17" x14ac:dyDescent="0.25">
      <c r="A3844" s="35">
        <f t="shared" si="355"/>
        <v>0</v>
      </c>
      <c r="B3844" s="8">
        <f t="shared" si="356"/>
        <v>0</v>
      </c>
      <c r="C3844" s="8">
        <f t="shared" si="357"/>
        <v>0</v>
      </c>
      <c r="D3844" s="38">
        <f t="shared" si="358"/>
        <v>1</v>
      </c>
      <c r="E3844" s="39">
        <f t="shared" si="359"/>
        <v>0</v>
      </c>
      <c r="M3844" s="8" t="str">
        <f>VLOOKUP(MONTH($J3844),Lookup!$A$2:$B$13,2,0)&amp;" "&amp;YEAR($J3844)</f>
        <v>Jan 1900</v>
      </c>
      <c r="N3844" s="34" t="str">
        <f t="shared" ref="N3844:N3907" si="360">IF(ISBLANK($J3844),"1/1/9999",J3844)</f>
        <v>1/1/9999</v>
      </c>
      <c r="O3844" s="8" t="str">
        <f>IF(ISERROR(VLOOKUP($I3844,Lookup!$H$2:$I$11,2,0)),"",VLOOKUP($I3844,Lookup!$H$2:$I$11,2,0))</f>
        <v/>
      </c>
      <c r="P3844" s="8">
        <f>COUNTIF(J$4:J3844,J3844)</f>
        <v>0</v>
      </c>
      <c r="Q3844" s="8">
        <f>COUNTIF(K$4:K3844,K3844)</f>
        <v>1</v>
      </c>
    </row>
    <row r="3845" spans="1:17" x14ac:dyDescent="0.25">
      <c r="A3845" s="35">
        <f t="shared" ref="A3845:A3908" si="361">K3845</f>
        <v>0</v>
      </c>
      <c r="B3845" s="8">
        <f t="shared" ref="B3845:B3908" si="362">J3845</f>
        <v>0</v>
      </c>
      <c r="C3845" s="8">
        <f t="shared" ref="C3845:C3908" si="363">L3845</f>
        <v>0</v>
      </c>
      <c r="D3845" s="38">
        <f t="shared" ref="D3845:D3908" si="364">SUM(A3845:C3845)+SUM(O3845:Q3845)</f>
        <v>1</v>
      </c>
      <c r="E3845" s="39">
        <f t="shared" ref="E3845:E3908" si="365">IF($D3845="","",COUNTIFS($F$4:$F$5000,$F3845,$D$4:$D$5000,"&gt;"&amp;$D3845))</f>
        <v>0</v>
      </c>
      <c r="M3845" s="8" t="str">
        <f>VLOOKUP(MONTH($J3845),Lookup!$A$2:$B$13,2,0)&amp;" "&amp;YEAR($J3845)</f>
        <v>Jan 1900</v>
      </c>
      <c r="N3845" s="34" t="str">
        <f t="shared" si="360"/>
        <v>1/1/9999</v>
      </c>
      <c r="O3845" s="8" t="str">
        <f>IF(ISERROR(VLOOKUP($I3845,Lookup!$H$2:$I$11,2,0)),"",VLOOKUP($I3845,Lookup!$H$2:$I$11,2,0))</f>
        <v/>
      </c>
      <c r="P3845" s="8">
        <f>COUNTIF(J$4:J3845,J3845)</f>
        <v>0</v>
      </c>
      <c r="Q3845" s="8">
        <f>COUNTIF(K$4:K3845,K3845)</f>
        <v>1</v>
      </c>
    </row>
    <row r="3846" spans="1:17" x14ac:dyDescent="0.25">
      <c r="A3846" s="35">
        <f t="shared" si="361"/>
        <v>0</v>
      </c>
      <c r="B3846" s="8">
        <f t="shared" si="362"/>
        <v>0</v>
      </c>
      <c r="C3846" s="8">
        <f t="shared" si="363"/>
        <v>0</v>
      </c>
      <c r="D3846" s="38">
        <f t="shared" si="364"/>
        <v>1</v>
      </c>
      <c r="E3846" s="39">
        <f t="shared" si="365"/>
        <v>0</v>
      </c>
      <c r="M3846" s="8" t="str">
        <f>VLOOKUP(MONTH($J3846),Lookup!$A$2:$B$13,2,0)&amp;" "&amp;YEAR($J3846)</f>
        <v>Jan 1900</v>
      </c>
      <c r="N3846" s="34" t="str">
        <f t="shared" si="360"/>
        <v>1/1/9999</v>
      </c>
      <c r="O3846" s="8" t="str">
        <f>IF(ISERROR(VLOOKUP($I3846,Lookup!$H$2:$I$11,2,0)),"",VLOOKUP($I3846,Lookup!$H$2:$I$11,2,0))</f>
        <v/>
      </c>
      <c r="P3846" s="8">
        <f>COUNTIF(J$4:J3846,J3846)</f>
        <v>0</v>
      </c>
      <c r="Q3846" s="8">
        <f>COUNTIF(K$4:K3846,K3846)</f>
        <v>1</v>
      </c>
    </row>
    <row r="3847" spans="1:17" x14ac:dyDescent="0.25">
      <c r="A3847" s="35">
        <f t="shared" si="361"/>
        <v>0</v>
      </c>
      <c r="B3847" s="8">
        <f t="shared" si="362"/>
        <v>0</v>
      </c>
      <c r="C3847" s="8">
        <f t="shared" si="363"/>
        <v>0</v>
      </c>
      <c r="D3847" s="38">
        <f t="shared" si="364"/>
        <v>1</v>
      </c>
      <c r="E3847" s="39">
        <f t="shared" si="365"/>
        <v>0</v>
      </c>
      <c r="M3847" s="8" t="str">
        <f>VLOOKUP(MONTH($J3847),Lookup!$A$2:$B$13,2,0)&amp;" "&amp;YEAR($J3847)</f>
        <v>Jan 1900</v>
      </c>
      <c r="N3847" s="34" t="str">
        <f t="shared" si="360"/>
        <v>1/1/9999</v>
      </c>
      <c r="O3847" s="8" t="str">
        <f>IF(ISERROR(VLOOKUP($I3847,Lookup!$H$2:$I$11,2,0)),"",VLOOKUP($I3847,Lookup!$H$2:$I$11,2,0))</f>
        <v/>
      </c>
      <c r="P3847" s="8">
        <f>COUNTIF(J$4:J3847,J3847)</f>
        <v>0</v>
      </c>
      <c r="Q3847" s="8">
        <f>COUNTIF(K$4:K3847,K3847)</f>
        <v>1</v>
      </c>
    </row>
    <row r="3848" spans="1:17" x14ac:dyDescent="0.25">
      <c r="A3848" s="35">
        <f t="shared" si="361"/>
        <v>0</v>
      </c>
      <c r="B3848" s="8">
        <f t="shared" si="362"/>
        <v>0</v>
      </c>
      <c r="C3848" s="8">
        <f t="shared" si="363"/>
        <v>0</v>
      </c>
      <c r="D3848" s="38">
        <f t="shared" si="364"/>
        <v>1</v>
      </c>
      <c r="E3848" s="39">
        <f t="shared" si="365"/>
        <v>0</v>
      </c>
      <c r="M3848" s="8" t="str">
        <f>VLOOKUP(MONTH($J3848),Lookup!$A$2:$B$13,2,0)&amp;" "&amp;YEAR($J3848)</f>
        <v>Jan 1900</v>
      </c>
      <c r="N3848" s="34" t="str">
        <f t="shared" si="360"/>
        <v>1/1/9999</v>
      </c>
      <c r="O3848" s="8" t="str">
        <f>IF(ISERROR(VLOOKUP($I3848,Lookup!$H$2:$I$11,2,0)),"",VLOOKUP($I3848,Lookup!$H$2:$I$11,2,0))</f>
        <v/>
      </c>
      <c r="P3848" s="8">
        <f>COUNTIF(J$4:J3848,J3848)</f>
        <v>0</v>
      </c>
      <c r="Q3848" s="8">
        <f>COUNTIF(K$4:K3848,K3848)</f>
        <v>1</v>
      </c>
    </row>
    <row r="3849" spans="1:17" x14ac:dyDescent="0.25">
      <c r="A3849" s="35">
        <f t="shared" si="361"/>
        <v>0</v>
      </c>
      <c r="B3849" s="8">
        <f t="shared" si="362"/>
        <v>0</v>
      </c>
      <c r="C3849" s="8">
        <f t="shared" si="363"/>
        <v>0</v>
      </c>
      <c r="D3849" s="38">
        <f t="shared" si="364"/>
        <v>1</v>
      </c>
      <c r="E3849" s="39">
        <f t="shared" si="365"/>
        <v>0</v>
      </c>
      <c r="M3849" s="8" t="str">
        <f>VLOOKUP(MONTH($J3849),Lookup!$A$2:$B$13,2,0)&amp;" "&amp;YEAR($J3849)</f>
        <v>Jan 1900</v>
      </c>
      <c r="N3849" s="34" t="str">
        <f t="shared" si="360"/>
        <v>1/1/9999</v>
      </c>
      <c r="O3849" s="8" t="str">
        <f>IF(ISERROR(VLOOKUP($I3849,Lookup!$H$2:$I$11,2,0)),"",VLOOKUP($I3849,Lookup!$H$2:$I$11,2,0))</f>
        <v/>
      </c>
      <c r="P3849" s="8">
        <f>COUNTIF(J$4:J3849,J3849)</f>
        <v>0</v>
      </c>
      <c r="Q3849" s="8">
        <f>COUNTIF(K$4:K3849,K3849)</f>
        <v>1</v>
      </c>
    </row>
    <row r="3850" spans="1:17" x14ac:dyDescent="0.25">
      <c r="A3850" s="35">
        <f t="shared" si="361"/>
        <v>0</v>
      </c>
      <c r="B3850" s="8">
        <f t="shared" si="362"/>
        <v>0</v>
      </c>
      <c r="C3850" s="8">
        <f t="shared" si="363"/>
        <v>0</v>
      </c>
      <c r="D3850" s="38">
        <f t="shared" si="364"/>
        <v>1</v>
      </c>
      <c r="E3850" s="39">
        <f t="shared" si="365"/>
        <v>0</v>
      </c>
      <c r="M3850" s="8" t="str">
        <f>VLOOKUP(MONTH($J3850),Lookup!$A$2:$B$13,2,0)&amp;" "&amp;YEAR($J3850)</f>
        <v>Jan 1900</v>
      </c>
      <c r="N3850" s="34" t="str">
        <f t="shared" si="360"/>
        <v>1/1/9999</v>
      </c>
      <c r="O3850" s="8" t="str">
        <f>IF(ISERROR(VLOOKUP($I3850,Lookup!$H$2:$I$11,2,0)),"",VLOOKUP($I3850,Lookup!$H$2:$I$11,2,0))</f>
        <v/>
      </c>
      <c r="P3850" s="8">
        <f>COUNTIF(J$4:J3850,J3850)</f>
        <v>0</v>
      </c>
      <c r="Q3850" s="8">
        <f>COUNTIF(K$4:K3850,K3850)</f>
        <v>1</v>
      </c>
    </row>
    <row r="3851" spans="1:17" x14ac:dyDescent="0.25">
      <c r="A3851" s="35">
        <f t="shared" si="361"/>
        <v>0</v>
      </c>
      <c r="B3851" s="8">
        <f t="shared" si="362"/>
        <v>0</v>
      </c>
      <c r="C3851" s="8">
        <f t="shared" si="363"/>
        <v>0</v>
      </c>
      <c r="D3851" s="38">
        <f t="shared" si="364"/>
        <v>1</v>
      </c>
      <c r="E3851" s="39">
        <f t="shared" si="365"/>
        <v>0</v>
      </c>
      <c r="M3851" s="8" t="str">
        <f>VLOOKUP(MONTH($J3851),Lookup!$A$2:$B$13,2,0)&amp;" "&amp;YEAR($J3851)</f>
        <v>Jan 1900</v>
      </c>
      <c r="N3851" s="34" t="str">
        <f t="shared" si="360"/>
        <v>1/1/9999</v>
      </c>
      <c r="O3851" s="8" t="str">
        <f>IF(ISERROR(VLOOKUP($I3851,Lookup!$H$2:$I$11,2,0)),"",VLOOKUP($I3851,Lookup!$H$2:$I$11,2,0))</f>
        <v/>
      </c>
      <c r="P3851" s="8">
        <f>COUNTIF(J$4:J3851,J3851)</f>
        <v>0</v>
      </c>
      <c r="Q3851" s="8">
        <f>COUNTIF(K$4:K3851,K3851)</f>
        <v>1</v>
      </c>
    </row>
    <row r="3852" spans="1:17" x14ac:dyDescent="0.25">
      <c r="A3852" s="35">
        <f t="shared" si="361"/>
        <v>0</v>
      </c>
      <c r="B3852" s="8">
        <f t="shared" si="362"/>
        <v>0</v>
      </c>
      <c r="C3852" s="8">
        <f t="shared" si="363"/>
        <v>0</v>
      </c>
      <c r="D3852" s="38">
        <f t="shared" si="364"/>
        <v>1</v>
      </c>
      <c r="E3852" s="39">
        <f t="shared" si="365"/>
        <v>0</v>
      </c>
      <c r="M3852" s="8" t="str">
        <f>VLOOKUP(MONTH($J3852),Lookup!$A$2:$B$13,2,0)&amp;" "&amp;YEAR($J3852)</f>
        <v>Jan 1900</v>
      </c>
      <c r="N3852" s="34" t="str">
        <f t="shared" si="360"/>
        <v>1/1/9999</v>
      </c>
      <c r="O3852" s="8" t="str">
        <f>IF(ISERROR(VLOOKUP($I3852,Lookup!$H$2:$I$11,2,0)),"",VLOOKUP($I3852,Lookup!$H$2:$I$11,2,0))</f>
        <v/>
      </c>
      <c r="P3852" s="8">
        <f>COUNTIF(J$4:J3852,J3852)</f>
        <v>0</v>
      </c>
      <c r="Q3852" s="8">
        <f>COUNTIF(K$4:K3852,K3852)</f>
        <v>1</v>
      </c>
    </row>
    <row r="3853" spans="1:17" x14ac:dyDescent="0.25">
      <c r="A3853" s="35">
        <f t="shared" si="361"/>
        <v>0</v>
      </c>
      <c r="B3853" s="8">
        <f t="shared" si="362"/>
        <v>0</v>
      </c>
      <c r="C3853" s="8">
        <f t="shared" si="363"/>
        <v>0</v>
      </c>
      <c r="D3853" s="38">
        <f t="shared" si="364"/>
        <v>1</v>
      </c>
      <c r="E3853" s="39">
        <f t="shared" si="365"/>
        <v>0</v>
      </c>
      <c r="M3853" s="8" t="str">
        <f>VLOOKUP(MONTH($J3853),Lookup!$A$2:$B$13,2,0)&amp;" "&amp;YEAR($J3853)</f>
        <v>Jan 1900</v>
      </c>
      <c r="N3853" s="34" t="str">
        <f t="shared" si="360"/>
        <v>1/1/9999</v>
      </c>
      <c r="O3853" s="8" t="str">
        <f>IF(ISERROR(VLOOKUP($I3853,Lookup!$H$2:$I$11,2,0)),"",VLOOKUP($I3853,Lookup!$H$2:$I$11,2,0))</f>
        <v/>
      </c>
      <c r="P3853" s="8">
        <f>COUNTIF(J$4:J3853,J3853)</f>
        <v>0</v>
      </c>
      <c r="Q3853" s="8">
        <f>COUNTIF(K$4:K3853,K3853)</f>
        <v>1</v>
      </c>
    </row>
    <row r="3854" spans="1:17" x14ac:dyDescent="0.25">
      <c r="A3854" s="35">
        <f t="shared" si="361"/>
        <v>0</v>
      </c>
      <c r="B3854" s="8">
        <f t="shared" si="362"/>
        <v>0</v>
      </c>
      <c r="C3854" s="8">
        <f t="shared" si="363"/>
        <v>0</v>
      </c>
      <c r="D3854" s="38">
        <f t="shared" si="364"/>
        <v>1</v>
      </c>
      <c r="E3854" s="39">
        <f t="shared" si="365"/>
        <v>0</v>
      </c>
      <c r="M3854" s="8" t="str">
        <f>VLOOKUP(MONTH($J3854),Lookup!$A$2:$B$13,2,0)&amp;" "&amp;YEAR($J3854)</f>
        <v>Jan 1900</v>
      </c>
      <c r="N3854" s="34" t="str">
        <f t="shared" si="360"/>
        <v>1/1/9999</v>
      </c>
      <c r="O3854" s="8" t="str">
        <f>IF(ISERROR(VLOOKUP($I3854,Lookup!$H$2:$I$11,2,0)),"",VLOOKUP($I3854,Lookup!$H$2:$I$11,2,0))</f>
        <v/>
      </c>
      <c r="P3854" s="8">
        <f>COUNTIF(J$4:J3854,J3854)</f>
        <v>0</v>
      </c>
      <c r="Q3854" s="8">
        <f>COUNTIF(K$4:K3854,K3854)</f>
        <v>1</v>
      </c>
    </row>
    <row r="3855" spans="1:17" x14ac:dyDescent="0.25">
      <c r="A3855" s="35">
        <f t="shared" si="361"/>
        <v>0</v>
      </c>
      <c r="B3855" s="8">
        <f t="shared" si="362"/>
        <v>0</v>
      </c>
      <c r="C3855" s="8">
        <f t="shared" si="363"/>
        <v>0</v>
      </c>
      <c r="D3855" s="38">
        <f t="shared" si="364"/>
        <v>1</v>
      </c>
      <c r="E3855" s="39">
        <f t="shared" si="365"/>
        <v>0</v>
      </c>
      <c r="M3855" s="8" t="str">
        <f>VLOOKUP(MONTH($J3855),Lookup!$A$2:$B$13,2,0)&amp;" "&amp;YEAR($J3855)</f>
        <v>Jan 1900</v>
      </c>
      <c r="N3855" s="34" t="str">
        <f t="shared" si="360"/>
        <v>1/1/9999</v>
      </c>
      <c r="O3855" s="8" t="str">
        <f>IF(ISERROR(VLOOKUP($I3855,Lookup!$H$2:$I$11,2,0)),"",VLOOKUP($I3855,Lookup!$H$2:$I$11,2,0))</f>
        <v/>
      </c>
      <c r="P3855" s="8">
        <f>COUNTIF(J$4:J3855,J3855)</f>
        <v>0</v>
      </c>
      <c r="Q3855" s="8">
        <f>COUNTIF(K$4:K3855,K3855)</f>
        <v>1</v>
      </c>
    </row>
    <row r="3856" spans="1:17" x14ac:dyDescent="0.25">
      <c r="A3856" s="35">
        <f t="shared" si="361"/>
        <v>0</v>
      </c>
      <c r="B3856" s="8">
        <f t="shared" si="362"/>
        <v>0</v>
      </c>
      <c r="C3856" s="8">
        <f t="shared" si="363"/>
        <v>0</v>
      </c>
      <c r="D3856" s="38">
        <f t="shared" si="364"/>
        <v>1</v>
      </c>
      <c r="E3856" s="39">
        <f t="shared" si="365"/>
        <v>0</v>
      </c>
      <c r="M3856" s="8" t="str">
        <f>VLOOKUP(MONTH($J3856),Lookup!$A$2:$B$13,2,0)&amp;" "&amp;YEAR($J3856)</f>
        <v>Jan 1900</v>
      </c>
      <c r="N3856" s="34" t="str">
        <f t="shared" si="360"/>
        <v>1/1/9999</v>
      </c>
      <c r="O3856" s="8" t="str">
        <f>IF(ISERROR(VLOOKUP($I3856,Lookup!$H$2:$I$11,2,0)),"",VLOOKUP($I3856,Lookup!$H$2:$I$11,2,0))</f>
        <v/>
      </c>
      <c r="P3856" s="8">
        <f>COUNTIF(J$4:J3856,J3856)</f>
        <v>0</v>
      </c>
      <c r="Q3856" s="8">
        <f>COUNTIF(K$4:K3856,K3856)</f>
        <v>1</v>
      </c>
    </row>
    <row r="3857" spans="1:17" x14ac:dyDescent="0.25">
      <c r="A3857" s="35">
        <f t="shared" si="361"/>
        <v>0</v>
      </c>
      <c r="B3857" s="8">
        <f t="shared" si="362"/>
        <v>0</v>
      </c>
      <c r="C3857" s="8">
        <f t="shared" si="363"/>
        <v>0</v>
      </c>
      <c r="D3857" s="38">
        <f t="shared" si="364"/>
        <v>1</v>
      </c>
      <c r="E3857" s="39">
        <f t="shared" si="365"/>
        <v>0</v>
      </c>
      <c r="M3857" s="8" t="str">
        <f>VLOOKUP(MONTH($J3857),Lookup!$A$2:$B$13,2,0)&amp;" "&amp;YEAR($J3857)</f>
        <v>Jan 1900</v>
      </c>
      <c r="N3857" s="34" t="str">
        <f t="shared" si="360"/>
        <v>1/1/9999</v>
      </c>
      <c r="O3857" s="8" t="str">
        <f>IF(ISERROR(VLOOKUP($I3857,Lookup!$H$2:$I$11,2,0)),"",VLOOKUP($I3857,Lookup!$H$2:$I$11,2,0))</f>
        <v/>
      </c>
      <c r="P3857" s="8">
        <f>COUNTIF(J$4:J3857,J3857)</f>
        <v>0</v>
      </c>
      <c r="Q3857" s="8">
        <f>COUNTIF(K$4:K3857,K3857)</f>
        <v>1</v>
      </c>
    </row>
    <row r="3858" spans="1:17" x14ac:dyDescent="0.25">
      <c r="A3858" s="35">
        <f t="shared" si="361"/>
        <v>0</v>
      </c>
      <c r="B3858" s="8">
        <f t="shared" si="362"/>
        <v>0</v>
      </c>
      <c r="C3858" s="8">
        <f t="shared" si="363"/>
        <v>0</v>
      </c>
      <c r="D3858" s="38">
        <f t="shared" si="364"/>
        <v>1</v>
      </c>
      <c r="E3858" s="39">
        <f t="shared" si="365"/>
        <v>0</v>
      </c>
      <c r="M3858" s="8" t="str">
        <f>VLOOKUP(MONTH($J3858),Lookup!$A$2:$B$13,2,0)&amp;" "&amp;YEAR($J3858)</f>
        <v>Jan 1900</v>
      </c>
      <c r="N3858" s="34" t="str">
        <f t="shared" si="360"/>
        <v>1/1/9999</v>
      </c>
      <c r="O3858" s="8" t="str">
        <f>IF(ISERROR(VLOOKUP($I3858,Lookup!$H$2:$I$11,2,0)),"",VLOOKUP($I3858,Lookup!$H$2:$I$11,2,0))</f>
        <v/>
      </c>
      <c r="P3858" s="8">
        <f>COUNTIF(J$4:J3858,J3858)</f>
        <v>0</v>
      </c>
      <c r="Q3858" s="8">
        <f>COUNTIF(K$4:K3858,K3858)</f>
        <v>1</v>
      </c>
    </row>
    <row r="3859" spans="1:17" x14ac:dyDescent="0.25">
      <c r="A3859" s="35">
        <f t="shared" si="361"/>
        <v>0</v>
      </c>
      <c r="B3859" s="8">
        <f t="shared" si="362"/>
        <v>0</v>
      </c>
      <c r="C3859" s="8">
        <f t="shared" si="363"/>
        <v>0</v>
      </c>
      <c r="D3859" s="38">
        <f t="shared" si="364"/>
        <v>1</v>
      </c>
      <c r="E3859" s="39">
        <f t="shared" si="365"/>
        <v>0</v>
      </c>
      <c r="M3859" s="8" t="str">
        <f>VLOOKUP(MONTH($J3859),Lookup!$A$2:$B$13,2,0)&amp;" "&amp;YEAR($J3859)</f>
        <v>Jan 1900</v>
      </c>
      <c r="N3859" s="34" t="str">
        <f t="shared" si="360"/>
        <v>1/1/9999</v>
      </c>
      <c r="O3859" s="8" t="str">
        <f>IF(ISERROR(VLOOKUP($I3859,Lookup!$H$2:$I$11,2,0)),"",VLOOKUP($I3859,Lookup!$H$2:$I$11,2,0))</f>
        <v/>
      </c>
      <c r="P3859" s="8">
        <f>COUNTIF(J$4:J3859,J3859)</f>
        <v>0</v>
      </c>
      <c r="Q3859" s="8">
        <f>COUNTIF(K$4:K3859,K3859)</f>
        <v>1</v>
      </c>
    </row>
    <row r="3860" spans="1:17" x14ac:dyDescent="0.25">
      <c r="A3860" s="35">
        <f t="shared" si="361"/>
        <v>0</v>
      </c>
      <c r="B3860" s="8">
        <f t="shared" si="362"/>
        <v>0</v>
      </c>
      <c r="C3860" s="8">
        <f t="shared" si="363"/>
        <v>0</v>
      </c>
      <c r="D3860" s="38">
        <f t="shared" si="364"/>
        <v>1</v>
      </c>
      <c r="E3860" s="39">
        <f t="shared" si="365"/>
        <v>0</v>
      </c>
      <c r="M3860" s="8" t="str">
        <f>VLOOKUP(MONTH($J3860),Lookup!$A$2:$B$13,2,0)&amp;" "&amp;YEAR($J3860)</f>
        <v>Jan 1900</v>
      </c>
      <c r="N3860" s="34" t="str">
        <f t="shared" si="360"/>
        <v>1/1/9999</v>
      </c>
      <c r="O3860" s="8" t="str">
        <f>IF(ISERROR(VLOOKUP($I3860,Lookup!$H$2:$I$11,2,0)),"",VLOOKUP($I3860,Lookup!$H$2:$I$11,2,0))</f>
        <v/>
      </c>
      <c r="P3860" s="8">
        <f>COUNTIF(J$4:J3860,J3860)</f>
        <v>0</v>
      </c>
      <c r="Q3860" s="8">
        <f>COUNTIF(K$4:K3860,K3860)</f>
        <v>1</v>
      </c>
    </row>
    <row r="3861" spans="1:17" x14ac:dyDescent="0.25">
      <c r="A3861" s="35">
        <f t="shared" si="361"/>
        <v>0</v>
      </c>
      <c r="B3861" s="8">
        <f t="shared" si="362"/>
        <v>0</v>
      </c>
      <c r="C3861" s="8">
        <f t="shared" si="363"/>
        <v>0</v>
      </c>
      <c r="D3861" s="38">
        <f t="shared" si="364"/>
        <v>1</v>
      </c>
      <c r="E3861" s="39">
        <f t="shared" si="365"/>
        <v>0</v>
      </c>
      <c r="M3861" s="8" t="str">
        <f>VLOOKUP(MONTH($J3861),Lookup!$A$2:$B$13,2,0)&amp;" "&amp;YEAR($J3861)</f>
        <v>Jan 1900</v>
      </c>
      <c r="N3861" s="34" t="str">
        <f t="shared" si="360"/>
        <v>1/1/9999</v>
      </c>
      <c r="O3861" s="8" t="str">
        <f>IF(ISERROR(VLOOKUP($I3861,Lookup!$H$2:$I$11,2,0)),"",VLOOKUP($I3861,Lookup!$H$2:$I$11,2,0))</f>
        <v/>
      </c>
      <c r="P3861" s="8">
        <f>COUNTIF(J$4:J3861,J3861)</f>
        <v>0</v>
      </c>
      <c r="Q3861" s="8">
        <f>COUNTIF(K$4:K3861,K3861)</f>
        <v>1</v>
      </c>
    </row>
    <row r="3862" spans="1:17" x14ac:dyDescent="0.25">
      <c r="A3862" s="35">
        <f t="shared" si="361"/>
        <v>0</v>
      </c>
      <c r="B3862" s="8">
        <f t="shared" si="362"/>
        <v>0</v>
      </c>
      <c r="C3862" s="8">
        <f t="shared" si="363"/>
        <v>0</v>
      </c>
      <c r="D3862" s="38">
        <f t="shared" si="364"/>
        <v>1</v>
      </c>
      <c r="E3862" s="39">
        <f t="shared" si="365"/>
        <v>0</v>
      </c>
      <c r="M3862" s="8" t="str">
        <f>VLOOKUP(MONTH($J3862),Lookup!$A$2:$B$13,2,0)&amp;" "&amp;YEAR($J3862)</f>
        <v>Jan 1900</v>
      </c>
      <c r="N3862" s="34" t="str">
        <f t="shared" si="360"/>
        <v>1/1/9999</v>
      </c>
      <c r="O3862" s="8" t="str">
        <f>IF(ISERROR(VLOOKUP($I3862,Lookup!$H$2:$I$11,2,0)),"",VLOOKUP($I3862,Lookup!$H$2:$I$11,2,0))</f>
        <v/>
      </c>
      <c r="P3862" s="8">
        <f>COUNTIF(J$4:J3862,J3862)</f>
        <v>0</v>
      </c>
      <c r="Q3862" s="8">
        <f>COUNTIF(K$4:K3862,K3862)</f>
        <v>1</v>
      </c>
    </row>
    <row r="3863" spans="1:17" x14ac:dyDescent="0.25">
      <c r="A3863" s="35">
        <f t="shared" si="361"/>
        <v>0</v>
      </c>
      <c r="B3863" s="8">
        <f t="shared" si="362"/>
        <v>0</v>
      </c>
      <c r="C3863" s="8">
        <f t="shared" si="363"/>
        <v>0</v>
      </c>
      <c r="D3863" s="38">
        <f t="shared" si="364"/>
        <v>1</v>
      </c>
      <c r="E3863" s="39">
        <f t="shared" si="365"/>
        <v>0</v>
      </c>
      <c r="M3863" s="8" t="str">
        <f>VLOOKUP(MONTH($J3863),Lookup!$A$2:$B$13,2,0)&amp;" "&amp;YEAR($J3863)</f>
        <v>Jan 1900</v>
      </c>
      <c r="N3863" s="34" t="str">
        <f t="shared" si="360"/>
        <v>1/1/9999</v>
      </c>
      <c r="O3863" s="8" t="str">
        <f>IF(ISERROR(VLOOKUP($I3863,Lookup!$H$2:$I$11,2,0)),"",VLOOKUP($I3863,Lookup!$H$2:$I$11,2,0))</f>
        <v/>
      </c>
      <c r="P3863" s="8">
        <f>COUNTIF(J$4:J3863,J3863)</f>
        <v>0</v>
      </c>
      <c r="Q3863" s="8">
        <f>COUNTIF(K$4:K3863,K3863)</f>
        <v>1</v>
      </c>
    </row>
    <row r="3864" spans="1:17" x14ac:dyDescent="0.25">
      <c r="A3864" s="35">
        <f t="shared" si="361"/>
        <v>0</v>
      </c>
      <c r="B3864" s="8">
        <f t="shared" si="362"/>
        <v>0</v>
      </c>
      <c r="C3864" s="8">
        <f t="shared" si="363"/>
        <v>0</v>
      </c>
      <c r="D3864" s="38">
        <f t="shared" si="364"/>
        <v>1</v>
      </c>
      <c r="E3864" s="39">
        <f t="shared" si="365"/>
        <v>0</v>
      </c>
      <c r="M3864" s="8" t="str">
        <f>VLOOKUP(MONTH($J3864),Lookup!$A$2:$B$13,2,0)&amp;" "&amp;YEAR($J3864)</f>
        <v>Jan 1900</v>
      </c>
      <c r="N3864" s="34" t="str">
        <f t="shared" si="360"/>
        <v>1/1/9999</v>
      </c>
      <c r="O3864" s="8" t="str">
        <f>IF(ISERROR(VLOOKUP($I3864,Lookup!$H$2:$I$11,2,0)),"",VLOOKUP($I3864,Lookup!$H$2:$I$11,2,0))</f>
        <v/>
      </c>
      <c r="P3864" s="8">
        <f>COUNTIF(J$4:J3864,J3864)</f>
        <v>0</v>
      </c>
      <c r="Q3864" s="8">
        <f>COUNTIF(K$4:K3864,K3864)</f>
        <v>1</v>
      </c>
    </row>
    <row r="3865" spans="1:17" x14ac:dyDescent="0.25">
      <c r="A3865" s="35">
        <f t="shared" si="361"/>
        <v>0</v>
      </c>
      <c r="B3865" s="8">
        <f t="shared" si="362"/>
        <v>0</v>
      </c>
      <c r="C3865" s="8">
        <f t="shared" si="363"/>
        <v>0</v>
      </c>
      <c r="D3865" s="38">
        <f t="shared" si="364"/>
        <v>1</v>
      </c>
      <c r="E3865" s="39">
        <f t="shared" si="365"/>
        <v>0</v>
      </c>
      <c r="M3865" s="8" t="str">
        <f>VLOOKUP(MONTH($J3865),Lookup!$A$2:$B$13,2,0)&amp;" "&amp;YEAR($J3865)</f>
        <v>Jan 1900</v>
      </c>
      <c r="N3865" s="34" t="str">
        <f t="shared" si="360"/>
        <v>1/1/9999</v>
      </c>
      <c r="O3865" s="8" t="str">
        <f>IF(ISERROR(VLOOKUP($I3865,Lookup!$H$2:$I$11,2,0)),"",VLOOKUP($I3865,Lookup!$H$2:$I$11,2,0))</f>
        <v/>
      </c>
      <c r="P3865" s="8">
        <f>COUNTIF(J$4:J3865,J3865)</f>
        <v>0</v>
      </c>
      <c r="Q3865" s="8">
        <f>COUNTIF(K$4:K3865,K3865)</f>
        <v>1</v>
      </c>
    </row>
    <row r="3866" spans="1:17" x14ac:dyDescent="0.25">
      <c r="A3866" s="35">
        <f t="shared" si="361"/>
        <v>0</v>
      </c>
      <c r="B3866" s="8">
        <f t="shared" si="362"/>
        <v>0</v>
      </c>
      <c r="C3866" s="8">
        <f t="shared" si="363"/>
        <v>0</v>
      </c>
      <c r="D3866" s="38">
        <f t="shared" si="364"/>
        <v>1</v>
      </c>
      <c r="E3866" s="39">
        <f t="shared" si="365"/>
        <v>0</v>
      </c>
      <c r="M3866" s="8" t="str">
        <f>VLOOKUP(MONTH($J3866),Lookup!$A$2:$B$13,2,0)&amp;" "&amp;YEAR($J3866)</f>
        <v>Jan 1900</v>
      </c>
      <c r="N3866" s="34" t="str">
        <f t="shared" si="360"/>
        <v>1/1/9999</v>
      </c>
      <c r="O3866" s="8" t="str">
        <f>IF(ISERROR(VLOOKUP($I3866,Lookup!$H$2:$I$11,2,0)),"",VLOOKUP($I3866,Lookup!$H$2:$I$11,2,0))</f>
        <v/>
      </c>
      <c r="P3866" s="8">
        <f>COUNTIF(J$4:J3866,J3866)</f>
        <v>0</v>
      </c>
      <c r="Q3866" s="8">
        <f>COUNTIF(K$4:K3866,K3866)</f>
        <v>1</v>
      </c>
    </row>
    <row r="3867" spans="1:17" x14ac:dyDescent="0.25">
      <c r="A3867" s="35">
        <f t="shared" si="361"/>
        <v>0</v>
      </c>
      <c r="B3867" s="8">
        <f t="shared" si="362"/>
        <v>0</v>
      </c>
      <c r="C3867" s="8">
        <f t="shared" si="363"/>
        <v>0</v>
      </c>
      <c r="D3867" s="38">
        <f t="shared" si="364"/>
        <v>1</v>
      </c>
      <c r="E3867" s="39">
        <f t="shared" si="365"/>
        <v>0</v>
      </c>
      <c r="M3867" s="8" t="str">
        <f>VLOOKUP(MONTH($J3867),Lookup!$A$2:$B$13,2,0)&amp;" "&amp;YEAR($J3867)</f>
        <v>Jan 1900</v>
      </c>
      <c r="N3867" s="34" t="str">
        <f t="shared" si="360"/>
        <v>1/1/9999</v>
      </c>
      <c r="O3867" s="8" t="str">
        <f>IF(ISERROR(VLOOKUP($I3867,Lookup!$H$2:$I$11,2,0)),"",VLOOKUP($I3867,Lookup!$H$2:$I$11,2,0))</f>
        <v/>
      </c>
      <c r="P3867" s="8">
        <f>COUNTIF(J$4:J3867,J3867)</f>
        <v>0</v>
      </c>
      <c r="Q3867" s="8">
        <f>COUNTIF(K$4:K3867,K3867)</f>
        <v>1</v>
      </c>
    </row>
    <row r="3868" spans="1:17" x14ac:dyDescent="0.25">
      <c r="A3868" s="35">
        <f t="shared" si="361"/>
        <v>0</v>
      </c>
      <c r="B3868" s="8">
        <f t="shared" si="362"/>
        <v>0</v>
      </c>
      <c r="C3868" s="8">
        <f t="shared" si="363"/>
        <v>0</v>
      </c>
      <c r="D3868" s="38">
        <f t="shared" si="364"/>
        <v>1</v>
      </c>
      <c r="E3868" s="39">
        <f t="shared" si="365"/>
        <v>0</v>
      </c>
      <c r="M3868" s="8" t="str">
        <f>VLOOKUP(MONTH($J3868),Lookup!$A$2:$B$13,2,0)&amp;" "&amp;YEAR($J3868)</f>
        <v>Jan 1900</v>
      </c>
      <c r="N3868" s="34" t="str">
        <f t="shared" si="360"/>
        <v>1/1/9999</v>
      </c>
      <c r="O3868" s="8" t="str">
        <f>IF(ISERROR(VLOOKUP($I3868,Lookup!$H$2:$I$11,2,0)),"",VLOOKUP($I3868,Lookup!$H$2:$I$11,2,0))</f>
        <v/>
      </c>
      <c r="P3868" s="8">
        <f>COUNTIF(J$4:J3868,J3868)</f>
        <v>0</v>
      </c>
      <c r="Q3868" s="8">
        <f>COUNTIF(K$4:K3868,K3868)</f>
        <v>1</v>
      </c>
    </row>
    <row r="3869" spans="1:17" x14ac:dyDescent="0.25">
      <c r="A3869" s="35">
        <f t="shared" si="361"/>
        <v>0</v>
      </c>
      <c r="B3869" s="8">
        <f t="shared" si="362"/>
        <v>0</v>
      </c>
      <c r="C3869" s="8">
        <f t="shared" si="363"/>
        <v>0</v>
      </c>
      <c r="D3869" s="38">
        <f t="shared" si="364"/>
        <v>1</v>
      </c>
      <c r="E3869" s="39">
        <f t="shared" si="365"/>
        <v>0</v>
      </c>
      <c r="M3869" s="8" t="str">
        <f>VLOOKUP(MONTH($J3869),Lookup!$A$2:$B$13,2,0)&amp;" "&amp;YEAR($J3869)</f>
        <v>Jan 1900</v>
      </c>
      <c r="N3869" s="34" t="str">
        <f t="shared" si="360"/>
        <v>1/1/9999</v>
      </c>
      <c r="O3869" s="8" t="str">
        <f>IF(ISERROR(VLOOKUP($I3869,Lookup!$H$2:$I$11,2,0)),"",VLOOKUP($I3869,Lookup!$H$2:$I$11,2,0))</f>
        <v/>
      </c>
      <c r="P3869" s="8">
        <f>COUNTIF(J$4:J3869,J3869)</f>
        <v>0</v>
      </c>
      <c r="Q3869" s="8">
        <f>COUNTIF(K$4:K3869,K3869)</f>
        <v>1</v>
      </c>
    </row>
    <row r="3870" spans="1:17" x14ac:dyDescent="0.25">
      <c r="A3870" s="35">
        <f t="shared" si="361"/>
        <v>0</v>
      </c>
      <c r="B3870" s="8">
        <f t="shared" si="362"/>
        <v>0</v>
      </c>
      <c r="C3870" s="8">
        <f t="shared" si="363"/>
        <v>0</v>
      </c>
      <c r="D3870" s="38">
        <f t="shared" si="364"/>
        <v>1</v>
      </c>
      <c r="E3870" s="39">
        <f t="shared" si="365"/>
        <v>0</v>
      </c>
      <c r="M3870" s="8" t="str">
        <f>VLOOKUP(MONTH($J3870),Lookup!$A$2:$B$13,2,0)&amp;" "&amp;YEAR($J3870)</f>
        <v>Jan 1900</v>
      </c>
      <c r="N3870" s="34" t="str">
        <f t="shared" si="360"/>
        <v>1/1/9999</v>
      </c>
      <c r="O3870" s="8" t="str">
        <f>IF(ISERROR(VLOOKUP($I3870,Lookup!$H$2:$I$11,2,0)),"",VLOOKUP($I3870,Lookup!$H$2:$I$11,2,0))</f>
        <v/>
      </c>
      <c r="P3870" s="8">
        <f>COUNTIF(J$4:J3870,J3870)</f>
        <v>0</v>
      </c>
      <c r="Q3870" s="8">
        <f>COUNTIF(K$4:K3870,K3870)</f>
        <v>1</v>
      </c>
    </row>
    <row r="3871" spans="1:17" x14ac:dyDescent="0.25">
      <c r="A3871" s="35">
        <f t="shared" si="361"/>
        <v>0</v>
      </c>
      <c r="B3871" s="8">
        <f t="shared" si="362"/>
        <v>0</v>
      </c>
      <c r="C3871" s="8">
        <f t="shared" si="363"/>
        <v>0</v>
      </c>
      <c r="D3871" s="38">
        <f t="shared" si="364"/>
        <v>1</v>
      </c>
      <c r="E3871" s="39">
        <f t="shared" si="365"/>
        <v>0</v>
      </c>
      <c r="M3871" s="8" t="str">
        <f>VLOOKUP(MONTH($J3871),Lookup!$A$2:$B$13,2,0)&amp;" "&amp;YEAR($J3871)</f>
        <v>Jan 1900</v>
      </c>
      <c r="N3871" s="34" t="str">
        <f t="shared" si="360"/>
        <v>1/1/9999</v>
      </c>
      <c r="O3871" s="8" t="str">
        <f>IF(ISERROR(VLOOKUP($I3871,Lookup!$H$2:$I$11,2,0)),"",VLOOKUP($I3871,Lookup!$H$2:$I$11,2,0))</f>
        <v/>
      </c>
      <c r="P3871" s="8">
        <f>COUNTIF(J$4:J3871,J3871)</f>
        <v>0</v>
      </c>
      <c r="Q3871" s="8">
        <f>COUNTIF(K$4:K3871,K3871)</f>
        <v>1</v>
      </c>
    </row>
    <row r="3872" spans="1:17" x14ac:dyDescent="0.25">
      <c r="A3872" s="35">
        <f t="shared" si="361"/>
        <v>0</v>
      </c>
      <c r="B3872" s="8">
        <f t="shared" si="362"/>
        <v>0</v>
      </c>
      <c r="C3872" s="8">
        <f t="shared" si="363"/>
        <v>0</v>
      </c>
      <c r="D3872" s="38">
        <f t="shared" si="364"/>
        <v>1</v>
      </c>
      <c r="E3872" s="39">
        <f t="shared" si="365"/>
        <v>0</v>
      </c>
      <c r="M3872" s="8" t="str">
        <f>VLOOKUP(MONTH($J3872),Lookup!$A$2:$B$13,2,0)&amp;" "&amp;YEAR($J3872)</f>
        <v>Jan 1900</v>
      </c>
      <c r="N3872" s="34" t="str">
        <f t="shared" si="360"/>
        <v>1/1/9999</v>
      </c>
      <c r="O3872" s="8" t="str">
        <f>IF(ISERROR(VLOOKUP($I3872,Lookup!$H$2:$I$11,2,0)),"",VLOOKUP($I3872,Lookup!$H$2:$I$11,2,0))</f>
        <v/>
      </c>
      <c r="P3872" s="8">
        <f>COUNTIF(J$4:J3872,J3872)</f>
        <v>0</v>
      </c>
      <c r="Q3872" s="8">
        <f>COUNTIF(K$4:K3872,K3872)</f>
        <v>1</v>
      </c>
    </row>
    <row r="3873" spans="1:17" x14ac:dyDescent="0.25">
      <c r="A3873" s="35">
        <f t="shared" si="361"/>
        <v>0</v>
      </c>
      <c r="B3873" s="8">
        <f t="shared" si="362"/>
        <v>0</v>
      </c>
      <c r="C3873" s="8">
        <f t="shared" si="363"/>
        <v>0</v>
      </c>
      <c r="D3873" s="38">
        <f t="shared" si="364"/>
        <v>1</v>
      </c>
      <c r="E3873" s="39">
        <f t="shared" si="365"/>
        <v>0</v>
      </c>
      <c r="M3873" s="8" t="str">
        <f>VLOOKUP(MONTH($J3873),Lookup!$A$2:$B$13,2,0)&amp;" "&amp;YEAR($J3873)</f>
        <v>Jan 1900</v>
      </c>
      <c r="N3873" s="34" t="str">
        <f t="shared" si="360"/>
        <v>1/1/9999</v>
      </c>
      <c r="O3873" s="8" t="str">
        <f>IF(ISERROR(VLOOKUP($I3873,Lookup!$H$2:$I$11,2,0)),"",VLOOKUP($I3873,Lookup!$H$2:$I$11,2,0))</f>
        <v/>
      </c>
      <c r="P3873" s="8">
        <f>COUNTIF(J$4:J3873,J3873)</f>
        <v>0</v>
      </c>
      <c r="Q3873" s="8">
        <f>COUNTIF(K$4:K3873,K3873)</f>
        <v>1</v>
      </c>
    </row>
    <row r="3874" spans="1:17" x14ac:dyDescent="0.25">
      <c r="A3874" s="35">
        <f t="shared" si="361"/>
        <v>0</v>
      </c>
      <c r="B3874" s="8">
        <f t="shared" si="362"/>
        <v>0</v>
      </c>
      <c r="C3874" s="8">
        <f t="shared" si="363"/>
        <v>0</v>
      </c>
      <c r="D3874" s="38">
        <f t="shared" si="364"/>
        <v>1</v>
      </c>
      <c r="E3874" s="39">
        <f t="shared" si="365"/>
        <v>0</v>
      </c>
      <c r="M3874" s="8" t="str">
        <f>VLOOKUP(MONTH($J3874),Lookup!$A$2:$B$13,2,0)&amp;" "&amp;YEAR($J3874)</f>
        <v>Jan 1900</v>
      </c>
      <c r="N3874" s="34" t="str">
        <f t="shared" si="360"/>
        <v>1/1/9999</v>
      </c>
      <c r="O3874" s="8" t="str">
        <f>IF(ISERROR(VLOOKUP($I3874,Lookup!$H$2:$I$11,2,0)),"",VLOOKUP($I3874,Lookup!$H$2:$I$11,2,0))</f>
        <v/>
      </c>
      <c r="P3874" s="8">
        <f>COUNTIF(J$4:J3874,J3874)</f>
        <v>0</v>
      </c>
      <c r="Q3874" s="8">
        <f>COUNTIF(K$4:K3874,K3874)</f>
        <v>1</v>
      </c>
    </row>
    <row r="3875" spans="1:17" x14ac:dyDescent="0.25">
      <c r="A3875" s="35">
        <f t="shared" si="361"/>
        <v>0</v>
      </c>
      <c r="B3875" s="8">
        <f t="shared" si="362"/>
        <v>0</v>
      </c>
      <c r="C3875" s="8">
        <f t="shared" si="363"/>
        <v>0</v>
      </c>
      <c r="D3875" s="38">
        <f t="shared" si="364"/>
        <v>1</v>
      </c>
      <c r="E3875" s="39">
        <f t="shared" si="365"/>
        <v>0</v>
      </c>
      <c r="M3875" s="8" t="str">
        <f>VLOOKUP(MONTH($J3875),Lookup!$A$2:$B$13,2,0)&amp;" "&amp;YEAR($J3875)</f>
        <v>Jan 1900</v>
      </c>
      <c r="N3875" s="34" t="str">
        <f t="shared" si="360"/>
        <v>1/1/9999</v>
      </c>
      <c r="O3875" s="8" t="str">
        <f>IF(ISERROR(VLOOKUP($I3875,Lookup!$H$2:$I$11,2,0)),"",VLOOKUP($I3875,Lookup!$H$2:$I$11,2,0))</f>
        <v/>
      </c>
      <c r="P3875" s="8">
        <f>COUNTIF(J$4:J3875,J3875)</f>
        <v>0</v>
      </c>
      <c r="Q3875" s="8">
        <f>COUNTIF(K$4:K3875,K3875)</f>
        <v>1</v>
      </c>
    </row>
    <row r="3876" spans="1:17" x14ac:dyDescent="0.25">
      <c r="A3876" s="35">
        <f t="shared" si="361"/>
        <v>0</v>
      </c>
      <c r="B3876" s="8">
        <f t="shared" si="362"/>
        <v>0</v>
      </c>
      <c r="C3876" s="8">
        <f t="shared" si="363"/>
        <v>0</v>
      </c>
      <c r="D3876" s="38">
        <f t="shared" si="364"/>
        <v>1</v>
      </c>
      <c r="E3876" s="39">
        <f t="shared" si="365"/>
        <v>0</v>
      </c>
      <c r="M3876" s="8" t="str">
        <f>VLOOKUP(MONTH($J3876),Lookup!$A$2:$B$13,2,0)&amp;" "&amp;YEAR($J3876)</f>
        <v>Jan 1900</v>
      </c>
      <c r="N3876" s="34" t="str">
        <f t="shared" si="360"/>
        <v>1/1/9999</v>
      </c>
      <c r="O3876" s="8" t="str">
        <f>IF(ISERROR(VLOOKUP($I3876,Lookup!$H$2:$I$11,2,0)),"",VLOOKUP($I3876,Lookup!$H$2:$I$11,2,0))</f>
        <v/>
      </c>
      <c r="P3876" s="8">
        <f>COUNTIF(J$4:J3876,J3876)</f>
        <v>0</v>
      </c>
      <c r="Q3876" s="8">
        <f>COUNTIF(K$4:K3876,K3876)</f>
        <v>1</v>
      </c>
    </row>
    <row r="3877" spans="1:17" x14ac:dyDescent="0.25">
      <c r="A3877" s="35">
        <f t="shared" si="361"/>
        <v>0</v>
      </c>
      <c r="B3877" s="8">
        <f t="shared" si="362"/>
        <v>0</v>
      </c>
      <c r="C3877" s="8">
        <f t="shared" si="363"/>
        <v>0</v>
      </c>
      <c r="D3877" s="38">
        <f t="shared" si="364"/>
        <v>1</v>
      </c>
      <c r="E3877" s="39">
        <f t="shared" si="365"/>
        <v>0</v>
      </c>
      <c r="M3877" s="8" t="str">
        <f>VLOOKUP(MONTH($J3877),Lookup!$A$2:$B$13,2,0)&amp;" "&amp;YEAR($J3877)</f>
        <v>Jan 1900</v>
      </c>
      <c r="N3877" s="34" t="str">
        <f t="shared" si="360"/>
        <v>1/1/9999</v>
      </c>
      <c r="O3877" s="8" t="str">
        <f>IF(ISERROR(VLOOKUP($I3877,Lookup!$H$2:$I$11,2,0)),"",VLOOKUP($I3877,Lookup!$H$2:$I$11,2,0))</f>
        <v/>
      </c>
      <c r="P3877" s="8">
        <f>COUNTIF(J$4:J3877,J3877)</f>
        <v>0</v>
      </c>
      <c r="Q3877" s="8">
        <f>COUNTIF(K$4:K3877,K3877)</f>
        <v>1</v>
      </c>
    </row>
    <row r="3878" spans="1:17" x14ac:dyDescent="0.25">
      <c r="A3878" s="35">
        <f t="shared" si="361"/>
        <v>0</v>
      </c>
      <c r="B3878" s="8">
        <f t="shared" si="362"/>
        <v>0</v>
      </c>
      <c r="C3878" s="8">
        <f t="shared" si="363"/>
        <v>0</v>
      </c>
      <c r="D3878" s="38">
        <f t="shared" si="364"/>
        <v>1</v>
      </c>
      <c r="E3878" s="39">
        <f t="shared" si="365"/>
        <v>0</v>
      </c>
      <c r="M3878" s="8" t="str">
        <f>VLOOKUP(MONTH($J3878),Lookup!$A$2:$B$13,2,0)&amp;" "&amp;YEAR($J3878)</f>
        <v>Jan 1900</v>
      </c>
      <c r="N3878" s="34" t="str">
        <f t="shared" si="360"/>
        <v>1/1/9999</v>
      </c>
      <c r="O3878" s="8" t="str">
        <f>IF(ISERROR(VLOOKUP($I3878,Lookup!$H$2:$I$11,2,0)),"",VLOOKUP($I3878,Lookup!$H$2:$I$11,2,0))</f>
        <v/>
      </c>
      <c r="P3878" s="8">
        <f>COUNTIF(J$4:J3878,J3878)</f>
        <v>0</v>
      </c>
      <c r="Q3878" s="8">
        <f>COUNTIF(K$4:K3878,K3878)</f>
        <v>1</v>
      </c>
    </row>
    <row r="3879" spans="1:17" x14ac:dyDescent="0.25">
      <c r="A3879" s="35">
        <f t="shared" si="361"/>
        <v>0</v>
      </c>
      <c r="B3879" s="8">
        <f t="shared" si="362"/>
        <v>0</v>
      </c>
      <c r="C3879" s="8">
        <f t="shared" si="363"/>
        <v>0</v>
      </c>
      <c r="D3879" s="38">
        <f t="shared" si="364"/>
        <v>1</v>
      </c>
      <c r="E3879" s="39">
        <f t="shared" si="365"/>
        <v>0</v>
      </c>
      <c r="M3879" s="8" t="str">
        <f>VLOOKUP(MONTH($J3879),Lookup!$A$2:$B$13,2,0)&amp;" "&amp;YEAR($J3879)</f>
        <v>Jan 1900</v>
      </c>
      <c r="N3879" s="34" t="str">
        <f t="shared" si="360"/>
        <v>1/1/9999</v>
      </c>
      <c r="O3879" s="8" t="str">
        <f>IF(ISERROR(VLOOKUP($I3879,Lookup!$H$2:$I$11,2,0)),"",VLOOKUP($I3879,Lookup!$H$2:$I$11,2,0))</f>
        <v/>
      </c>
      <c r="P3879" s="8">
        <f>COUNTIF(J$4:J3879,J3879)</f>
        <v>0</v>
      </c>
      <c r="Q3879" s="8">
        <f>COUNTIF(K$4:K3879,K3879)</f>
        <v>1</v>
      </c>
    </row>
    <row r="3880" spans="1:17" x14ac:dyDescent="0.25">
      <c r="A3880" s="35">
        <f t="shared" si="361"/>
        <v>0</v>
      </c>
      <c r="B3880" s="8">
        <f t="shared" si="362"/>
        <v>0</v>
      </c>
      <c r="C3880" s="8">
        <f t="shared" si="363"/>
        <v>0</v>
      </c>
      <c r="D3880" s="38">
        <f t="shared" si="364"/>
        <v>1</v>
      </c>
      <c r="E3880" s="39">
        <f t="shared" si="365"/>
        <v>0</v>
      </c>
      <c r="M3880" s="8" t="str">
        <f>VLOOKUP(MONTH($J3880),Lookup!$A$2:$B$13,2,0)&amp;" "&amp;YEAR($J3880)</f>
        <v>Jan 1900</v>
      </c>
      <c r="N3880" s="34" t="str">
        <f t="shared" si="360"/>
        <v>1/1/9999</v>
      </c>
      <c r="O3880" s="8" t="str">
        <f>IF(ISERROR(VLOOKUP($I3880,Lookup!$H$2:$I$11,2,0)),"",VLOOKUP($I3880,Lookup!$H$2:$I$11,2,0))</f>
        <v/>
      </c>
      <c r="P3880" s="8">
        <f>COUNTIF(J$4:J3880,J3880)</f>
        <v>0</v>
      </c>
      <c r="Q3880" s="8">
        <f>COUNTIF(K$4:K3880,K3880)</f>
        <v>1</v>
      </c>
    </row>
    <row r="3881" spans="1:17" x14ac:dyDescent="0.25">
      <c r="A3881" s="35">
        <f t="shared" si="361"/>
        <v>0</v>
      </c>
      <c r="B3881" s="8">
        <f t="shared" si="362"/>
        <v>0</v>
      </c>
      <c r="C3881" s="8">
        <f t="shared" si="363"/>
        <v>0</v>
      </c>
      <c r="D3881" s="38">
        <f t="shared" si="364"/>
        <v>1</v>
      </c>
      <c r="E3881" s="39">
        <f t="shared" si="365"/>
        <v>0</v>
      </c>
      <c r="M3881" s="8" t="str">
        <f>VLOOKUP(MONTH($J3881),Lookup!$A$2:$B$13,2,0)&amp;" "&amp;YEAR($J3881)</f>
        <v>Jan 1900</v>
      </c>
      <c r="N3881" s="34" t="str">
        <f t="shared" si="360"/>
        <v>1/1/9999</v>
      </c>
      <c r="O3881" s="8" t="str">
        <f>IF(ISERROR(VLOOKUP($I3881,Lookup!$H$2:$I$11,2,0)),"",VLOOKUP($I3881,Lookup!$H$2:$I$11,2,0))</f>
        <v/>
      </c>
      <c r="P3881" s="8">
        <f>COUNTIF(J$4:J3881,J3881)</f>
        <v>0</v>
      </c>
      <c r="Q3881" s="8">
        <f>COUNTIF(K$4:K3881,K3881)</f>
        <v>1</v>
      </c>
    </row>
    <row r="3882" spans="1:17" x14ac:dyDescent="0.25">
      <c r="A3882" s="35">
        <f t="shared" si="361"/>
        <v>0</v>
      </c>
      <c r="B3882" s="8">
        <f t="shared" si="362"/>
        <v>0</v>
      </c>
      <c r="C3882" s="8">
        <f t="shared" si="363"/>
        <v>0</v>
      </c>
      <c r="D3882" s="38">
        <f t="shared" si="364"/>
        <v>1</v>
      </c>
      <c r="E3882" s="39">
        <f t="shared" si="365"/>
        <v>0</v>
      </c>
      <c r="M3882" s="8" t="str">
        <f>VLOOKUP(MONTH($J3882),Lookup!$A$2:$B$13,2,0)&amp;" "&amp;YEAR($J3882)</f>
        <v>Jan 1900</v>
      </c>
      <c r="N3882" s="34" t="str">
        <f t="shared" si="360"/>
        <v>1/1/9999</v>
      </c>
      <c r="O3882" s="8" t="str">
        <f>IF(ISERROR(VLOOKUP($I3882,Lookup!$H$2:$I$11,2,0)),"",VLOOKUP($I3882,Lookup!$H$2:$I$11,2,0))</f>
        <v/>
      </c>
      <c r="P3882" s="8">
        <f>COUNTIF(J$4:J3882,J3882)</f>
        <v>0</v>
      </c>
      <c r="Q3882" s="8">
        <f>COUNTIF(K$4:K3882,K3882)</f>
        <v>1</v>
      </c>
    </row>
    <row r="3883" spans="1:17" x14ac:dyDescent="0.25">
      <c r="A3883" s="35">
        <f t="shared" si="361"/>
        <v>0</v>
      </c>
      <c r="B3883" s="8">
        <f t="shared" si="362"/>
        <v>0</v>
      </c>
      <c r="C3883" s="8">
        <f t="shared" si="363"/>
        <v>0</v>
      </c>
      <c r="D3883" s="38">
        <f t="shared" si="364"/>
        <v>1</v>
      </c>
      <c r="E3883" s="39">
        <f t="shared" si="365"/>
        <v>0</v>
      </c>
      <c r="M3883" s="8" t="str">
        <f>VLOOKUP(MONTH($J3883),Lookup!$A$2:$B$13,2,0)&amp;" "&amp;YEAR($J3883)</f>
        <v>Jan 1900</v>
      </c>
      <c r="N3883" s="34" t="str">
        <f t="shared" si="360"/>
        <v>1/1/9999</v>
      </c>
      <c r="O3883" s="8" t="str">
        <f>IF(ISERROR(VLOOKUP($I3883,Lookup!$H$2:$I$11,2,0)),"",VLOOKUP($I3883,Lookup!$H$2:$I$11,2,0))</f>
        <v/>
      </c>
      <c r="P3883" s="8">
        <f>COUNTIF(J$4:J3883,J3883)</f>
        <v>0</v>
      </c>
      <c r="Q3883" s="8">
        <f>COUNTIF(K$4:K3883,K3883)</f>
        <v>1</v>
      </c>
    </row>
    <row r="3884" spans="1:17" x14ac:dyDescent="0.25">
      <c r="A3884" s="35">
        <f t="shared" si="361"/>
        <v>0</v>
      </c>
      <c r="B3884" s="8">
        <f t="shared" si="362"/>
        <v>0</v>
      </c>
      <c r="C3884" s="8">
        <f t="shared" si="363"/>
        <v>0</v>
      </c>
      <c r="D3884" s="38">
        <f t="shared" si="364"/>
        <v>1</v>
      </c>
      <c r="E3884" s="39">
        <f t="shared" si="365"/>
        <v>0</v>
      </c>
      <c r="M3884" s="8" t="str">
        <f>VLOOKUP(MONTH($J3884),Lookup!$A$2:$B$13,2,0)&amp;" "&amp;YEAR($J3884)</f>
        <v>Jan 1900</v>
      </c>
      <c r="N3884" s="34" t="str">
        <f t="shared" si="360"/>
        <v>1/1/9999</v>
      </c>
      <c r="O3884" s="8" t="str">
        <f>IF(ISERROR(VLOOKUP($I3884,Lookup!$H$2:$I$11,2,0)),"",VLOOKUP($I3884,Lookup!$H$2:$I$11,2,0))</f>
        <v/>
      </c>
      <c r="P3884" s="8">
        <f>COUNTIF(J$4:J3884,J3884)</f>
        <v>0</v>
      </c>
      <c r="Q3884" s="8">
        <f>COUNTIF(K$4:K3884,K3884)</f>
        <v>1</v>
      </c>
    </row>
    <row r="3885" spans="1:17" x14ac:dyDescent="0.25">
      <c r="A3885" s="35">
        <f t="shared" si="361"/>
        <v>0</v>
      </c>
      <c r="B3885" s="8">
        <f t="shared" si="362"/>
        <v>0</v>
      </c>
      <c r="C3885" s="8">
        <f t="shared" si="363"/>
        <v>0</v>
      </c>
      <c r="D3885" s="38">
        <f t="shared" si="364"/>
        <v>1</v>
      </c>
      <c r="E3885" s="39">
        <f t="shared" si="365"/>
        <v>0</v>
      </c>
      <c r="M3885" s="8" t="str">
        <f>VLOOKUP(MONTH($J3885),Lookup!$A$2:$B$13,2,0)&amp;" "&amp;YEAR($J3885)</f>
        <v>Jan 1900</v>
      </c>
      <c r="N3885" s="34" t="str">
        <f t="shared" si="360"/>
        <v>1/1/9999</v>
      </c>
      <c r="O3885" s="8" t="str">
        <f>IF(ISERROR(VLOOKUP($I3885,Lookup!$H$2:$I$11,2,0)),"",VLOOKUP($I3885,Lookup!$H$2:$I$11,2,0))</f>
        <v/>
      </c>
      <c r="P3885" s="8">
        <f>COUNTIF(J$4:J3885,J3885)</f>
        <v>0</v>
      </c>
      <c r="Q3885" s="8">
        <f>COUNTIF(K$4:K3885,K3885)</f>
        <v>1</v>
      </c>
    </row>
    <row r="3886" spans="1:17" x14ac:dyDescent="0.25">
      <c r="A3886" s="35">
        <f t="shared" si="361"/>
        <v>0</v>
      </c>
      <c r="B3886" s="8">
        <f t="shared" si="362"/>
        <v>0</v>
      </c>
      <c r="C3886" s="8">
        <f t="shared" si="363"/>
        <v>0</v>
      </c>
      <c r="D3886" s="38">
        <f t="shared" si="364"/>
        <v>1</v>
      </c>
      <c r="E3886" s="39">
        <f t="shared" si="365"/>
        <v>0</v>
      </c>
      <c r="M3886" s="8" t="str">
        <f>VLOOKUP(MONTH($J3886),Lookup!$A$2:$B$13,2,0)&amp;" "&amp;YEAR($J3886)</f>
        <v>Jan 1900</v>
      </c>
      <c r="N3886" s="34" t="str">
        <f t="shared" si="360"/>
        <v>1/1/9999</v>
      </c>
      <c r="O3886" s="8" t="str">
        <f>IF(ISERROR(VLOOKUP($I3886,Lookup!$H$2:$I$11,2,0)),"",VLOOKUP($I3886,Lookup!$H$2:$I$11,2,0))</f>
        <v/>
      </c>
      <c r="P3886" s="8">
        <f>COUNTIF(J$4:J3886,J3886)</f>
        <v>0</v>
      </c>
      <c r="Q3886" s="8">
        <f>COUNTIF(K$4:K3886,K3886)</f>
        <v>1</v>
      </c>
    </row>
    <row r="3887" spans="1:17" x14ac:dyDescent="0.25">
      <c r="A3887" s="35">
        <f t="shared" si="361"/>
        <v>0</v>
      </c>
      <c r="B3887" s="8">
        <f t="shared" si="362"/>
        <v>0</v>
      </c>
      <c r="C3887" s="8">
        <f t="shared" si="363"/>
        <v>0</v>
      </c>
      <c r="D3887" s="38">
        <f t="shared" si="364"/>
        <v>1</v>
      </c>
      <c r="E3887" s="39">
        <f t="shared" si="365"/>
        <v>0</v>
      </c>
      <c r="M3887" s="8" t="str">
        <f>VLOOKUP(MONTH($J3887),Lookup!$A$2:$B$13,2,0)&amp;" "&amp;YEAR($J3887)</f>
        <v>Jan 1900</v>
      </c>
      <c r="N3887" s="34" t="str">
        <f t="shared" si="360"/>
        <v>1/1/9999</v>
      </c>
      <c r="O3887" s="8" t="str">
        <f>IF(ISERROR(VLOOKUP($I3887,Lookup!$H$2:$I$11,2,0)),"",VLOOKUP($I3887,Lookup!$H$2:$I$11,2,0))</f>
        <v/>
      </c>
      <c r="P3887" s="8">
        <f>COUNTIF(J$4:J3887,J3887)</f>
        <v>0</v>
      </c>
      <c r="Q3887" s="8">
        <f>COUNTIF(K$4:K3887,K3887)</f>
        <v>1</v>
      </c>
    </row>
    <row r="3888" spans="1:17" x14ac:dyDescent="0.25">
      <c r="A3888" s="35">
        <f t="shared" si="361"/>
        <v>0</v>
      </c>
      <c r="B3888" s="8">
        <f t="shared" si="362"/>
        <v>0</v>
      </c>
      <c r="C3888" s="8">
        <f t="shared" si="363"/>
        <v>0</v>
      </c>
      <c r="D3888" s="38">
        <f t="shared" si="364"/>
        <v>1</v>
      </c>
      <c r="E3888" s="39">
        <f t="shared" si="365"/>
        <v>0</v>
      </c>
      <c r="M3888" s="8" t="str">
        <f>VLOOKUP(MONTH($J3888),Lookup!$A$2:$B$13,2,0)&amp;" "&amp;YEAR($J3888)</f>
        <v>Jan 1900</v>
      </c>
      <c r="N3888" s="34" t="str">
        <f t="shared" si="360"/>
        <v>1/1/9999</v>
      </c>
      <c r="O3888" s="8" t="str">
        <f>IF(ISERROR(VLOOKUP($I3888,Lookup!$H$2:$I$11,2,0)),"",VLOOKUP($I3888,Lookup!$H$2:$I$11,2,0))</f>
        <v/>
      </c>
      <c r="P3888" s="8">
        <f>COUNTIF(J$4:J3888,J3888)</f>
        <v>0</v>
      </c>
      <c r="Q3888" s="8">
        <f>COUNTIF(K$4:K3888,K3888)</f>
        <v>1</v>
      </c>
    </row>
    <row r="3889" spans="1:17" x14ac:dyDescent="0.25">
      <c r="A3889" s="35">
        <f t="shared" si="361"/>
        <v>0</v>
      </c>
      <c r="B3889" s="8">
        <f t="shared" si="362"/>
        <v>0</v>
      </c>
      <c r="C3889" s="8">
        <f t="shared" si="363"/>
        <v>0</v>
      </c>
      <c r="D3889" s="38">
        <f t="shared" si="364"/>
        <v>1</v>
      </c>
      <c r="E3889" s="39">
        <f t="shared" si="365"/>
        <v>0</v>
      </c>
      <c r="M3889" s="8" t="str">
        <f>VLOOKUP(MONTH($J3889),Lookup!$A$2:$B$13,2,0)&amp;" "&amp;YEAR($J3889)</f>
        <v>Jan 1900</v>
      </c>
      <c r="N3889" s="34" t="str">
        <f t="shared" si="360"/>
        <v>1/1/9999</v>
      </c>
      <c r="O3889" s="8" t="str">
        <f>IF(ISERROR(VLOOKUP($I3889,Lookup!$H$2:$I$11,2,0)),"",VLOOKUP($I3889,Lookup!$H$2:$I$11,2,0))</f>
        <v/>
      </c>
      <c r="P3889" s="8">
        <f>COUNTIF(J$4:J3889,J3889)</f>
        <v>0</v>
      </c>
      <c r="Q3889" s="8">
        <f>COUNTIF(K$4:K3889,K3889)</f>
        <v>1</v>
      </c>
    </row>
    <row r="3890" spans="1:17" x14ac:dyDescent="0.25">
      <c r="A3890" s="35">
        <f t="shared" si="361"/>
        <v>0</v>
      </c>
      <c r="B3890" s="8">
        <f t="shared" si="362"/>
        <v>0</v>
      </c>
      <c r="C3890" s="8">
        <f t="shared" si="363"/>
        <v>0</v>
      </c>
      <c r="D3890" s="38">
        <f t="shared" si="364"/>
        <v>1</v>
      </c>
      <c r="E3890" s="39">
        <f t="shared" si="365"/>
        <v>0</v>
      </c>
      <c r="M3890" s="8" t="str">
        <f>VLOOKUP(MONTH($J3890),Lookup!$A$2:$B$13,2,0)&amp;" "&amp;YEAR($J3890)</f>
        <v>Jan 1900</v>
      </c>
      <c r="N3890" s="34" t="str">
        <f t="shared" si="360"/>
        <v>1/1/9999</v>
      </c>
      <c r="O3890" s="8" t="str">
        <f>IF(ISERROR(VLOOKUP($I3890,Lookup!$H$2:$I$11,2,0)),"",VLOOKUP($I3890,Lookup!$H$2:$I$11,2,0))</f>
        <v/>
      </c>
      <c r="P3890" s="8">
        <f>COUNTIF(J$4:J3890,J3890)</f>
        <v>0</v>
      </c>
      <c r="Q3890" s="8">
        <f>COUNTIF(K$4:K3890,K3890)</f>
        <v>1</v>
      </c>
    </row>
    <row r="3891" spans="1:17" x14ac:dyDescent="0.25">
      <c r="A3891" s="35">
        <f t="shared" si="361"/>
        <v>0</v>
      </c>
      <c r="B3891" s="8">
        <f t="shared" si="362"/>
        <v>0</v>
      </c>
      <c r="C3891" s="8">
        <f t="shared" si="363"/>
        <v>0</v>
      </c>
      <c r="D3891" s="38">
        <f t="shared" si="364"/>
        <v>1</v>
      </c>
      <c r="E3891" s="39">
        <f t="shared" si="365"/>
        <v>0</v>
      </c>
      <c r="M3891" s="8" t="str">
        <f>VLOOKUP(MONTH($J3891),Lookup!$A$2:$B$13,2,0)&amp;" "&amp;YEAR($J3891)</f>
        <v>Jan 1900</v>
      </c>
      <c r="N3891" s="34" t="str">
        <f t="shared" si="360"/>
        <v>1/1/9999</v>
      </c>
      <c r="O3891" s="8" t="str">
        <f>IF(ISERROR(VLOOKUP($I3891,Lookup!$H$2:$I$11,2,0)),"",VLOOKUP($I3891,Lookup!$H$2:$I$11,2,0))</f>
        <v/>
      </c>
      <c r="P3891" s="8">
        <f>COUNTIF(J$4:J3891,J3891)</f>
        <v>0</v>
      </c>
      <c r="Q3891" s="8">
        <f>COUNTIF(K$4:K3891,K3891)</f>
        <v>1</v>
      </c>
    </row>
    <row r="3892" spans="1:17" x14ac:dyDescent="0.25">
      <c r="A3892" s="35">
        <f t="shared" si="361"/>
        <v>0</v>
      </c>
      <c r="B3892" s="8">
        <f t="shared" si="362"/>
        <v>0</v>
      </c>
      <c r="C3892" s="8">
        <f t="shared" si="363"/>
        <v>0</v>
      </c>
      <c r="D3892" s="38">
        <f t="shared" si="364"/>
        <v>1</v>
      </c>
      <c r="E3892" s="39">
        <f t="shared" si="365"/>
        <v>0</v>
      </c>
      <c r="M3892" s="8" t="str">
        <f>VLOOKUP(MONTH($J3892),Lookup!$A$2:$B$13,2,0)&amp;" "&amp;YEAR($J3892)</f>
        <v>Jan 1900</v>
      </c>
      <c r="N3892" s="34" t="str">
        <f t="shared" si="360"/>
        <v>1/1/9999</v>
      </c>
      <c r="O3892" s="8" t="str">
        <f>IF(ISERROR(VLOOKUP($I3892,Lookup!$H$2:$I$11,2,0)),"",VLOOKUP($I3892,Lookup!$H$2:$I$11,2,0))</f>
        <v/>
      </c>
      <c r="P3892" s="8">
        <f>COUNTIF(J$4:J3892,J3892)</f>
        <v>0</v>
      </c>
      <c r="Q3892" s="8">
        <f>COUNTIF(K$4:K3892,K3892)</f>
        <v>1</v>
      </c>
    </row>
    <row r="3893" spans="1:17" x14ac:dyDescent="0.25">
      <c r="A3893" s="35">
        <f t="shared" si="361"/>
        <v>0</v>
      </c>
      <c r="B3893" s="8">
        <f t="shared" si="362"/>
        <v>0</v>
      </c>
      <c r="C3893" s="8">
        <f t="shared" si="363"/>
        <v>0</v>
      </c>
      <c r="D3893" s="38">
        <f t="shared" si="364"/>
        <v>1</v>
      </c>
      <c r="E3893" s="39">
        <f t="shared" si="365"/>
        <v>0</v>
      </c>
      <c r="M3893" s="8" t="str">
        <f>VLOOKUP(MONTH($J3893),Lookup!$A$2:$B$13,2,0)&amp;" "&amp;YEAR($J3893)</f>
        <v>Jan 1900</v>
      </c>
      <c r="N3893" s="34" t="str">
        <f t="shared" si="360"/>
        <v>1/1/9999</v>
      </c>
      <c r="O3893" s="8" t="str">
        <f>IF(ISERROR(VLOOKUP($I3893,Lookup!$H$2:$I$11,2,0)),"",VLOOKUP($I3893,Lookup!$H$2:$I$11,2,0))</f>
        <v/>
      </c>
      <c r="P3893" s="8">
        <f>COUNTIF(J$4:J3893,J3893)</f>
        <v>0</v>
      </c>
      <c r="Q3893" s="8">
        <f>COUNTIF(K$4:K3893,K3893)</f>
        <v>1</v>
      </c>
    </row>
    <row r="3894" spans="1:17" x14ac:dyDescent="0.25">
      <c r="A3894" s="35">
        <f t="shared" si="361"/>
        <v>0</v>
      </c>
      <c r="B3894" s="8">
        <f t="shared" si="362"/>
        <v>0</v>
      </c>
      <c r="C3894" s="8">
        <f t="shared" si="363"/>
        <v>0</v>
      </c>
      <c r="D3894" s="38">
        <f t="shared" si="364"/>
        <v>1</v>
      </c>
      <c r="E3894" s="39">
        <f t="shared" si="365"/>
        <v>0</v>
      </c>
      <c r="M3894" s="8" t="str">
        <f>VLOOKUP(MONTH($J3894),Lookup!$A$2:$B$13,2,0)&amp;" "&amp;YEAR($J3894)</f>
        <v>Jan 1900</v>
      </c>
      <c r="N3894" s="34" t="str">
        <f t="shared" si="360"/>
        <v>1/1/9999</v>
      </c>
      <c r="O3894" s="8" t="str">
        <f>IF(ISERROR(VLOOKUP($I3894,Lookup!$H$2:$I$11,2,0)),"",VLOOKUP($I3894,Lookup!$H$2:$I$11,2,0))</f>
        <v/>
      </c>
      <c r="P3894" s="8">
        <f>COUNTIF(J$4:J3894,J3894)</f>
        <v>0</v>
      </c>
      <c r="Q3894" s="8">
        <f>COUNTIF(K$4:K3894,K3894)</f>
        <v>1</v>
      </c>
    </row>
    <row r="3895" spans="1:17" x14ac:dyDescent="0.25">
      <c r="A3895" s="35">
        <f t="shared" si="361"/>
        <v>0</v>
      </c>
      <c r="B3895" s="8">
        <f t="shared" si="362"/>
        <v>0</v>
      </c>
      <c r="C3895" s="8">
        <f t="shared" si="363"/>
        <v>0</v>
      </c>
      <c r="D3895" s="38">
        <f t="shared" si="364"/>
        <v>1</v>
      </c>
      <c r="E3895" s="39">
        <f t="shared" si="365"/>
        <v>0</v>
      </c>
      <c r="M3895" s="8" t="str">
        <f>VLOOKUP(MONTH($J3895),Lookup!$A$2:$B$13,2,0)&amp;" "&amp;YEAR($J3895)</f>
        <v>Jan 1900</v>
      </c>
      <c r="N3895" s="34" t="str">
        <f t="shared" si="360"/>
        <v>1/1/9999</v>
      </c>
      <c r="O3895" s="8" t="str">
        <f>IF(ISERROR(VLOOKUP($I3895,Lookup!$H$2:$I$11,2,0)),"",VLOOKUP($I3895,Lookup!$H$2:$I$11,2,0))</f>
        <v/>
      </c>
      <c r="P3895" s="8">
        <f>COUNTIF(J$4:J3895,J3895)</f>
        <v>0</v>
      </c>
      <c r="Q3895" s="8">
        <f>COUNTIF(K$4:K3895,K3895)</f>
        <v>1</v>
      </c>
    </row>
    <row r="3896" spans="1:17" x14ac:dyDescent="0.25">
      <c r="A3896" s="35">
        <f t="shared" si="361"/>
        <v>0</v>
      </c>
      <c r="B3896" s="8">
        <f t="shared" si="362"/>
        <v>0</v>
      </c>
      <c r="C3896" s="8">
        <f t="shared" si="363"/>
        <v>0</v>
      </c>
      <c r="D3896" s="38">
        <f t="shared" si="364"/>
        <v>1</v>
      </c>
      <c r="E3896" s="39">
        <f t="shared" si="365"/>
        <v>0</v>
      </c>
      <c r="M3896" s="8" t="str">
        <f>VLOOKUP(MONTH($J3896),Lookup!$A$2:$B$13,2,0)&amp;" "&amp;YEAR($J3896)</f>
        <v>Jan 1900</v>
      </c>
      <c r="N3896" s="34" t="str">
        <f t="shared" si="360"/>
        <v>1/1/9999</v>
      </c>
      <c r="O3896" s="8" t="str">
        <f>IF(ISERROR(VLOOKUP($I3896,Lookup!$H$2:$I$11,2,0)),"",VLOOKUP($I3896,Lookup!$H$2:$I$11,2,0))</f>
        <v/>
      </c>
      <c r="P3896" s="8">
        <f>COUNTIF(J$4:J3896,J3896)</f>
        <v>0</v>
      </c>
      <c r="Q3896" s="8">
        <f>COUNTIF(K$4:K3896,K3896)</f>
        <v>1</v>
      </c>
    </row>
    <row r="3897" spans="1:17" x14ac:dyDescent="0.25">
      <c r="A3897" s="35">
        <f t="shared" si="361"/>
        <v>0</v>
      </c>
      <c r="B3897" s="8">
        <f t="shared" si="362"/>
        <v>0</v>
      </c>
      <c r="C3897" s="8">
        <f t="shared" si="363"/>
        <v>0</v>
      </c>
      <c r="D3897" s="38">
        <f t="shared" si="364"/>
        <v>1</v>
      </c>
      <c r="E3897" s="39">
        <f t="shared" si="365"/>
        <v>0</v>
      </c>
      <c r="M3897" s="8" t="str">
        <f>VLOOKUP(MONTH($J3897),Lookup!$A$2:$B$13,2,0)&amp;" "&amp;YEAR($J3897)</f>
        <v>Jan 1900</v>
      </c>
      <c r="N3897" s="34" t="str">
        <f t="shared" si="360"/>
        <v>1/1/9999</v>
      </c>
      <c r="O3897" s="8" t="str">
        <f>IF(ISERROR(VLOOKUP($I3897,Lookup!$H$2:$I$11,2,0)),"",VLOOKUP($I3897,Lookup!$H$2:$I$11,2,0))</f>
        <v/>
      </c>
      <c r="P3897" s="8">
        <f>COUNTIF(J$4:J3897,J3897)</f>
        <v>0</v>
      </c>
      <c r="Q3897" s="8">
        <f>COUNTIF(K$4:K3897,K3897)</f>
        <v>1</v>
      </c>
    </row>
    <row r="3898" spans="1:17" x14ac:dyDescent="0.25">
      <c r="A3898" s="35">
        <f t="shared" si="361"/>
        <v>0</v>
      </c>
      <c r="B3898" s="8">
        <f t="shared" si="362"/>
        <v>0</v>
      </c>
      <c r="C3898" s="8">
        <f t="shared" si="363"/>
        <v>0</v>
      </c>
      <c r="D3898" s="38">
        <f t="shared" si="364"/>
        <v>1</v>
      </c>
      <c r="E3898" s="39">
        <f t="shared" si="365"/>
        <v>0</v>
      </c>
      <c r="M3898" s="8" t="str">
        <f>VLOOKUP(MONTH($J3898),Lookup!$A$2:$B$13,2,0)&amp;" "&amp;YEAR($J3898)</f>
        <v>Jan 1900</v>
      </c>
      <c r="N3898" s="34" t="str">
        <f t="shared" si="360"/>
        <v>1/1/9999</v>
      </c>
      <c r="O3898" s="8" t="str">
        <f>IF(ISERROR(VLOOKUP($I3898,Lookup!$H$2:$I$11,2,0)),"",VLOOKUP($I3898,Lookup!$H$2:$I$11,2,0))</f>
        <v/>
      </c>
      <c r="P3898" s="8">
        <f>COUNTIF(J$4:J3898,J3898)</f>
        <v>0</v>
      </c>
      <c r="Q3898" s="8">
        <f>COUNTIF(K$4:K3898,K3898)</f>
        <v>1</v>
      </c>
    </row>
    <row r="3899" spans="1:17" x14ac:dyDescent="0.25">
      <c r="A3899" s="35">
        <f t="shared" si="361"/>
        <v>0</v>
      </c>
      <c r="B3899" s="8">
        <f t="shared" si="362"/>
        <v>0</v>
      </c>
      <c r="C3899" s="8">
        <f t="shared" si="363"/>
        <v>0</v>
      </c>
      <c r="D3899" s="38">
        <f t="shared" si="364"/>
        <v>1</v>
      </c>
      <c r="E3899" s="39">
        <f t="shared" si="365"/>
        <v>0</v>
      </c>
      <c r="M3899" s="8" t="str">
        <f>VLOOKUP(MONTH($J3899),Lookup!$A$2:$B$13,2,0)&amp;" "&amp;YEAR($J3899)</f>
        <v>Jan 1900</v>
      </c>
      <c r="N3899" s="34" t="str">
        <f t="shared" si="360"/>
        <v>1/1/9999</v>
      </c>
      <c r="O3899" s="8" t="str">
        <f>IF(ISERROR(VLOOKUP($I3899,Lookup!$H$2:$I$11,2,0)),"",VLOOKUP($I3899,Lookup!$H$2:$I$11,2,0))</f>
        <v/>
      </c>
      <c r="P3899" s="8">
        <f>COUNTIF(J$4:J3899,J3899)</f>
        <v>0</v>
      </c>
      <c r="Q3899" s="8">
        <f>COUNTIF(K$4:K3899,K3899)</f>
        <v>1</v>
      </c>
    </row>
    <row r="3900" spans="1:17" x14ac:dyDescent="0.25">
      <c r="A3900" s="35">
        <f t="shared" si="361"/>
        <v>0</v>
      </c>
      <c r="B3900" s="8">
        <f t="shared" si="362"/>
        <v>0</v>
      </c>
      <c r="C3900" s="8">
        <f t="shared" si="363"/>
        <v>0</v>
      </c>
      <c r="D3900" s="38">
        <f t="shared" si="364"/>
        <v>1</v>
      </c>
      <c r="E3900" s="39">
        <f t="shared" si="365"/>
        <v>0</v>
      </c>
      <c r="M3900" s="8" t="str">
        <f>VLOOKUP(MONTH($J3900),Lookup!$A$2:$B$13,2,0)&amp;" "&amp;YEAR($J3900)</f>
        <v>Jan 1900</v>
      </c>
      <c r="N3900" s="34" t="str">
        <f t="shared" si="360"/>
        <v>1/1/9999</v>
      </c>
      <c r="O3900" s="8" t="str">
        <f>IF(ISERROR(VLOOKUP($I3900,Lookup!$H$2:$I$11,2,0)),"",VLOOKUP($I3900,Lookup!$H$2:$I$11,2,0))</f>
        <v/>
      </c>
      <c r="P3900" s="8">
        <f>COUNTIF(J$4:J3900,J3900)</f>
        <v>0</v>
      </c>
      <c r="Q3900" s="8">
        <f>COUNTIF(K$4:K3900,K3900)</f>
        <v>1</v>
      </c>
    </row>
    <row r="3901" spans="1:17" x14ac:dyDescent="0.25">
      <c r="A3901" s="35">
        <f t="shared" si="361"/>
        <v>0</v>
      </c>
      <c r="B3901" s="8">
        <f t="shared" si="362"/>
        <v>0</v>
      </c>
      <c r="C3901" s="8">
        <f t="shared" si="363"/>
        <v>0</v>
      </c>
      <c r="D3901" s="38">
        <f t="shared" si="364"/>
        <v>1</v>
      </c>
      <c r="E3901" s="39">
        <f t="shared" si="365"/>
        <v>0</v>
      </c>
      <c r="M3901" s="8" t="str">
        <f>VLOOKUP(MONTH($J3901),Lookup!$A$2:$B$13,2,0)&amp;" "&amp;YEAR($J3901)</f>
        <v>Jan 1900</v>
      </c>
      <c r="N3901" s="34" t="str">
        <f t="shared" si="360"/>
        <v>1/1/9999</v>
      </c>
      <c r="O3901" s="8" t="str">
        <f>IF(ISERROR(VLOOKUP($I3901,Lookup!$H$2:$I$11,2,0)),"",VLOOKUP($I3901,Lookup!$H$2:$I$11,2,0))</f>
        <v/>
      </c>
      <c r="P3901" s="8">
        <f>COUNTIF(J$4:J3901,J3901)</f>
        <v>0</v>
      </c>
      <c r="Q3901" s="8">
        <f>COUNTIF(K$4:K3901,K3901)</f>
        <v>1</v>
      </c>
    </row>
    <row r="3902" spans="1:17" x14ac:dyDescent="0.25">
      <c r="A3902" s="35">
        <f t="shared" si="361"/>
        <v>0</v>
      </c>
      <c r="B3902" s="8">
        <f t="shared" si="362"/>
        <v>0</v>
      </c>
      <c r="C3902" s="8">
        <f t="shared" si="363"/>
        <v>0</v>
      </c>
      <c r="D3902" s="38">
        <f t="shared" si="364"/>
        <v>1</v>
      </c>
      <c r="E3902" s="39">
        <f t="shared" si="365"/>
        <v>0</v>
      </c>
      <c r="M3902" s="8" t="str">
        <f>VLOOKUP(MONTH($J3902),Lookup!$A$2:$B$13,2,0)&amp;" "&amp;YEAR($J3902)</f>
        <v>Jan 1900</v>
      </c>
      <c r="N3902" s="34" t="str">
        <f t="shared" si="360"/>
        <v>1/1/9999</v>
      </c>
      <c r="O3902" s="8" t="str">
        <f>IF(ISERROR(VLOOKUP($I3902,Lookup!$H$2:$I$11,2,0)),"",VLOOKUP($I3902,Lookup!$H$2:$I$11,2,0))</f>
        <v/>
      </c>
      <c r="P3902" s="8">
        <f>COUNTIF(J$4:J3902,J3902)</f>
        <v>0</v>
      </c>
      <c r="Q3902" s="8">
        <f>COUNTIF(K$4:K3902,K3902)</f>
        <v>1</v>
      </c>
    </row>
    <row r="3903" spans="1:17" x14ac:dyDescent="0.25">
      <c r="A3903" s="35">
        <f t="shared" si="361"/>
        <v>0</v>
      </c>
      <c r="B3903" s="8">
        <f t="shared" si="362"/>
        <v>0</v>
      </c>
      <c r="C3903" s="8">
        <f t="shared" si="363"/>
        <v>0</v>
      </c>
      <c r="D3903" s="38">
        <f t="shared" si="364"/>
        <v>1</v>
      </c>
      <c r="E3903" s="39">
        <f t="shared" si="365"/>
        <v>0</v>
      </c>
      <c r="M3903" s="8" t="str">
        <f>VLOOKUP(MONTH($J3903),Lookup!$A$2:$B$13,2,0)&amp;" "&amp;YEAR($J3903)</f>
        <v>Jan 1900</v>
      </c>
      <c r="N3903" s="34" t="str">
        <f t="shared" si="360"/>
        <v>1/1/9999</v>
      </c>
      <c r="O3903" s="8" t="str">
        <f>IF(ISERROR(VLOOKUP($I3903,Lookup!$H$2:$I$11,2,0)),"",VLOOKUP($I3903,Lookup!$H$2:$I$11,2,0))</f>
        <v/>
      </c>
      <c r="P3903" s="8">
        <f>COUNTIF(J$4:J3903,J3903)</f>
        <v>0</v>
      </c>
      <c r="Q3903" s="8">
        <f>COUNTIF(K$4:K3903,K3903)</f>
        <v>1</v>
      </c>
    </row>
    <row r="3904" spans="1:17" x14ac:dyDescent="0.25">
      <c r="A3904" s="35">
        <f t="shared" si="361"/>
        <v>0</v>
      </c>
      <c r="B3904" s="8">
        <f t="shared" si="362"/>
        <v>0</v>
      </c>
      <c r="C3904" s="8">
        <f t="shared" si="363"/>
        <v>0</v>
      </c>
      <c r="D3904" s="38">
        <f t="shared" si="364"/>
        <v>1</v>
      </c>
      <c r="E3904" s="39">
        <f t="shared" si="365"/>
        <v>0</v>
      </c>
      <c r="M3904" s="8" t="str">
        <f>VLOOKUP(MONTH($J3904),Lookup!$A$2:$B$13,2,0)&amp;" "&amp;YEAR($J3904)</f>
        <v>Jan 1900</v>
      </c>
      <c r="N3904" s="34" t="str">
        <f t="shared" si="360"/>
        <v>1/1/9999</v>
      </c>
      <c r="O3904" s="8" t="str">
        <f>IF(ISERROR(VLOOKUP($I3904,Lookup!$H$2:$I$11,2,0)),"",VLOOKUP($I3904,Lookup!$H$2:$I$11,2,0))</f>
        <v/>
      </c>
      <c r="P3904" s="8">
        <f>COUNTIF(J$4:J3904,J3904)</f>
        <v>0</v>
      </c>
      <c r="Q3904" s="8">
        <f>COUNTIF(K$4:K3904,K3904)</f>
        <v>1</v>
      </c>
    </row>
    <row r="3905" spans="1:17" x14ac:dyDescent="0.25">
      <c r="A3905" s="35">
        <f t="shared" si="361"/>
        <v>0</v>
      </c>
      <c r="B3905" s="8">
        <f t="shared" si="362"/>
        <v>0</v>
      </c>
      <c r="C3905" s="8">
        <f t="shared" si="363"/>
        <v>0</v>
      </c>
      <c r="D3905" s="38">
        <f t="shared" si="364"/>
        <v>1</v>
      </c>
      <c r="E3905" s="39">
        <f t="shared" si="365"/>
        <v>0</v>
      </c>
      <c r="M3905" s="8" t="str">
        <f>VLOOKUP(MONTH($J3905),Lookup!$A$2:$B$13,2,0)&amp;" "&amp;YEAR($J3905)</f>
        <v>Jan 1900</v>
      </c>
      <c r="N3905" s="34" t="str">
        <f t="shared" si="360"/>
        <v>1/1/9999</v>
      </c>
      <c r="O3905" s="8" t="str">
        <f>IF(ISERROR(VLOOKUP($I3905,Lookup!$H$2:$I$11,2,0)),"",VLOOKUP($I3905,Lookup!$H$2:$I$11,2,0))</f>
        <v/>
      </c>
      <c r="P3905" s="8">
        <f>COUNTIF(J$4:J3905,J3905)</f>
        <v>0</v>
      </c>
      <c r="Q3905" s="8">
        <f>COUNTIF(K$4:K3905,K3905)</f>
        <v>1</v>
      </c>
    </row>
    <row r="3906" spans="1:17" x14ac:dyDescent="0.25">
      <c r="A3906" s="35">
        <f t="shared" si="361"/>
        <v>0</v>
      </c>
      <c r="B3906" s="8">
        <f t="shared" si="362"/>
        <v>0</v>
      </c>
      <c r="C3906" s="8">
        <f t="shared" si="363"/>
        <v>0</v>
      </c>
      <c r="D3906" s="38">
        <f t="shared" si="364"/>
        <v>1</v>
      </c>
      <c r="E3906" s="39">
        <f t="shared" si="365"/>
        <v>0</v>
      </c>
      <c r="M3906" s="8" t="str">
        <f>VLOOKUP(MONTH($J3906),Lookup!$A$2:$B$13,2,0)&amp;" "&amp;YEAR($J3906)</f>
        <v>Jan 1900</v>
      </c>
      <c r="N3906" s="34" t="str">
        <f t="shared" si="360"/>
        <v>1/1/9999</v>
      </c>
      <c r="O3906" s="8" t="str">
        <f>IF(ISERROR(VLOOKUP($I3906,Lookup!$H$2:$I$11,2,0)),"",VLOOKUP($I3906,Lookup!$H$2:$I$11,2,0))</f>
        <v/>
      </c>
      <c r="P3906" s="8">
        <f>COUNTIF(J$4:J3906,J3906)</f>
        <v>0</v>
      </c>
      <c r="Q3906" s="8">
        <f>COUNTIF(K$4:K3906,K3906)</f>
        <v>1</v>
      </c>
    </row>
    <row r="3907" spans="1:17" x14ac:dyDescent="0.25">
      <c r="A3907" s="35">
        <f t="shared" si="361"/>
        <v>0</v>
      </c>
      <c r="B3907" s="8">
        <f t="shared" si="362"/>
        <v>0</v>
      </c>
      <c r="C3907" s="8">
        <f t="shared" si="363"/>
        <v>0</v>
      </c>
      <c r="D3907" s="38">
        <f t="shared" si="364"/>
        <v>1</v>
      </c>
      <c r="E3907" s="39">
        <f t="shared" si="365"/>
        <v>0</v>
      </c>
      <c r="M3907" s="8" t="str">
        <f>VLOOKUP(MONTH($J3907),Lookup!$A$2:$B$13,2,0)&amp;" "&amp;YEAR($J3907)</f>
        <v>Jan 1900</v>
      </c>
      <c r="N3907" s="34" t="str">
        <f t="shared" si="360"/>
        <v>1/1/9999</v>
      </c>
      <c r="O3907" s="8" t="str">
        <f>IF(ISERROR(VLOOKUP($I3907,Lookup!$H$2:$I$11,2,0)),"",VLOOKUP($I3907,Lookup!$H$2:$I$11,2,0))</f>
        <v/>
      </c>
      <c r="P3907" s="8">
        <f>COUNTIF(J$4:J3907,J3907)</f>
        <v>0</v>
      </c>
      <c r="Q3907" s="8">
        <f>COUNTIF(K$4:K3907,K3907)</f>
        <v>1</v>
      </c>
    </row>
    <row r="3908" spans="1:17" x14ac:dyDescent="0.25">
      <c r="A3908" s="35">
        <f t="shared" si="361"/>
        <v>0</v>
      </c>
      <c r="B3908" s="8">
        <f t="shared" si="362"/>
        <v>0</v>
      </c>
      <c r="C3908" s="8">
        <f t="shared" si="363"/>
        <v>0</v>
      </c>
      <c r="D3908" s="38">
        <f t="shared" si="364"/>
        <v>1</v>
      </c>
      <c r="E3908" s="39">
        <f t="shared" si="365"/>
        <v>0</v>
      </c>
      <c r="M3908" s="8" t="str">
        <f>VLOOKUP(MONTH($J3908),Lookup!$A$2:$B$13,2,0)&amp;" "&amp;YEAR($J3908)</f>
        <v>Jan 1900</v>
      </c>
      <c r="N3908" s="34" t="str">
        <f t="shared" ref="N3908:N3971" si="366">IF(ISBLANK($J3908),"1/1/9999",J3908)</f>
        <v>1/1/9999</v>
      </c>
      <c r="O3908" s="8" t="str">
        <f>IF(ISERROR(VLOOKUP($I3908,Lookup!$H$2:$I$11,2,0)),"",VLOOKUP($I3908,Lookup!$H$2:$I$11,2,0))</f>
        <v/>
      </c>
      <c r="P3908" s="8">
        <f>COUNTIF(J$4:J3908,J3908)</f>
        <v>0</v>
      </c>
      <c r="Q3908" s="8">
        <f>COUNTIF(K$4:K3908,K3908)</f>
        <v>1</v>
      </c>
    </row>
    <row r="3909" spans="1:17" x14ac:dyDescent="0.25">
      <c r="A3909" s="35">
        <f t="shared" ref="A3909:A3972" si="367">K3909</f>
        <v>0</v>
      </c>
      <c r="B3909" s="8">
        <f t="shared" ref="B3909:B3972" si="368">J3909</f>
        <v>0</v>
      </c>
      <c r="C3909" s="8">
        <f t="shared" ref="C3909:C3972" si="369">L3909</f>
        <v>0</v>
      </c>
      <c r="D3909" s="38">
        <f t="shared" ref="D3909:D3972" si="370">SUM(A3909:C3909)+SUM(O3909:Q3909)</f>
        <v>1</v>
      </c>
      <c r="E3909" s="39">
        <f t="shared" ref="E3909:E3972" si="371">IF($D3909="","",COUNTIFS($F$4:$F$5000,$F3909,$D$4:$D$5000,"&gt;"&amp;$D3909))</f>
        <v>0</v>
      </c>
      <c r="M3909" s="8" t="str">
        <f>VLOOKUP(MONTH($J3909),Lookup!$A$2:$B$13,2,0)&amp;" "&amp;YEAR($J3909)</f>
        <v>Jan 1900</v>
      </c>
      <c r="N3909" s="34" t="str">
        <f t="shared" si="366"/>
        <v>1/1/9999</v>
      </c>
      <c r="O3909" s="8" t="str">
        <f>IF(ISERROR(VLOOKUP($I3909,Lookup!$H$2:$I$11,2,0)),"",VLOOKUP($I3909,Lookup!$H$2:$I$11,2,0))</f>
        <v/>
      </c>
      <c r="P3909" s="8">
        <f>COUNTIF(J$4:J3909,J3909)</f>
        <v>0</v>
      </c>
      <c r="Q3909" s="8">
        <f>COUNTIF(K$4:K3909,K3909)</f>
        <v>1</v>
      </c>
    </row>
    <row r="3910" spans="1:17" x14ac:dyDescent="0.25">
      <c r="A3910" s="35">
        <f t="shared" si="367"/>
        <v>0</v>
      </c>
      <c r="B3910" s="8">
        <f t="shared" si="368"/>
        <v>0</v>
      </c>
      <c r="C3910" s="8">
        <f t="shared" si="369"/>
        <v>0</v>
      </c>
      <c r="D3910" s="38">
        <f t="shared" si="370"/>
        <v>1</v>
      </c>
      <c r="E3910" s="39">
        <f t="shared" si="371"/>
        <v>0</v>
      </c>
      <c r="M3910" s="8" t="str">
        <f>VLOOKUP(MONTH($J3910),Lookup!$A$2:$B$13,2,0)&amp;" "&amp;YEAR($J3910)</f>
        <v>Jan 1900</v>
      </c>
      <c r="N3910" s="34" t="str">
        <f t="shared" si="366"/>
        <v>1/1/9999</v>
      </c>
      <c r="O3910" s="8" t="str">
        <f>IF(ISERROR(VLOOKUP($I3910,Lookup!$H$2:$I$11,2,0)),"",VLOOKUP($I3910,Lookup!$H$2:$I$11,2,0))</f>
        <v/>
      </c>
      <c r="P3910" s="8">
        <f>COUNTIF(J$4:J3910,J3910)</f>
        <v>0</v>
      </c>
      <c r="Q3910" s="8">
        <f>COUNTIF(K$4:K3910,K3910)</f>
        <v>1</v>
      </c>
    </row>
    <row r="3911" spans="1:17" x14ac:dyDescent="0.25">
      <c r="A3911" s="35">
        <f t="shared" si="367"/>
        <v>0</v>
      </c>
      <c r="B3911" s="8">
        <f t="shared" si="368"/>
        <v>0</v>
      </c>
      <c r="C3911" s="8">
        <f t="shared" si="369"/>
        <v>0</v>
      </c>
      <c r="D3911" s="38">
        <f t="shared" si="370"/>
        <v>1</v>
      </c>
      <c r="E3911" s="39">
        <f t="shared" si="371"/>
        <v>0</v>
      </c>
      <c r="M3911" s="8" t="str">
        <f>VLOOKUP(MONTH($J3911),Lookup!$A$2:$B$13,2,0)&amp;" "&amp;YEAR($J3911)</f>
        <v>Jan 1900</v>
      </c>
      <c r="N3911" s="34" t="str">
        <f t="shared" si="366"/>
        <v>1/1/9999</v>
      </c>
      <c r="O3911" s="8" t="str">
        <f>IF(ISERROR(VLOOKUP($I3911,Lookup!$H$2:$I$11,2,0)),"",VLOOKUP($I3911,Lookup!$H$2:$I$11,2,0))</f>
        <v/>
      </c>
      <c r="P3911" s="8">
        <f>COUNTIF(J$4:J3911,J3911)</f>
        <v>0</v>
      </c>
      <c r="Q3911" s="8">
        <f>COUNTIF(K$4:K3911,K3911)</f>
        <v>1</v>
      </c>
    </row>
    <row r="3912" spans="1:17" x14ac:dyDescent="0.25">
      <c r="A3912" s="35">
        <f t="shared" si="367"/>
        <v>0</v>
      </c>
      <c r="B3912" s="8">
        <f t="shared" si="368"/>
        <v>0</v>
      </c>
      <c r="C3912" s="8">
        <f t="shared" si="369"/>
        <v>0</v>
      </c>
      <c r="D3912" s="38">
        <f t="shared" si="370"/>
        <v>1</v>
      </c>
      <c r="E3912" s="39">
        <f t="shared" si="371"/>
        <v>0</v>
      </c>
      <c r="M3912" s="8" t="str">
        <f>VLOOKUP(MONTH($J3912),Lookup!$A$2:$B$13,2,0)&amp;" "&amp;YEAR($J3912)</f>
        <v>Jan 1900</v>
      </c>
      <c r="N3912" s="34" t="str">
        <f t="shared" si="366"/>
        <v>1/1/9999</v>
      </c>
      <c r="O3912" s="8" t="str">
        <f>IF(ISERROR(VLOOKUP($I3912,Lookup!$H$2:$I$11,2,0)),"",VLOOKUP($I3912,Lookup!$H$2:$I$11,2,0))</f>
        <v/>
      </c>
      <c r="P3912" s="8">
        <f>COUNTIF(J$4:J3912,J3912)</f>
        <v>0</v>
      </c>
      <c r="Q3912" s="8">
        <f>COUNTIF(K$4:K3912,K3912)</f>
        <v>1</v>
      </c>
    </row>
    <row r="3913" spans="1:17" x14ac:dyDescent="0.25">
      <c r="A3913" s="35">
        <f t="shared" si="367"/>
        <v>0</v>
      </c>
      <c r="B3913" s="8">
        <f t="shared" si="368"/>
        <v>0</v>
      </c>
      <c r="C3913" s="8">
        <f t="shared" si="369"/>
        <v>0</v>
      </c>
      <c r="D3913" s="38">
        <f t="shared" si="370"/>
        <v>1</v>
      </c>
      <c r="E3913" s="39">
        <f t="shared" si="371"/>
        <v>0</v>
      </c>
      <c r="M3913" s="8" t="str">
        <f>VLOOKUP(MONTH($J3913),Lookup!$A$2:$B$13,2,0)&amp;" "&amp;YEAR($J3913)</f>
        <v>Jan 1900</v>
      </c>
      <c r="N3913" s="34" t="str">
        <f t="shared" si="366"/>
        <v>1/1/9999</v>
      </c>
      <c r="O3913" s="8" t="str">
        <f>IF(ISERROR(VLOOKUP($I3913,Lookup!$H$2:$I$11,2,0)),"",VLOOKUP($I3913,Lookup!$H$2:$I$11,2,0))</f>
        <v/>
      </c>
      <c r="P3913" s="8">
        <f>COUNTIF(J$4:J3913,J3913)</f>
        <v>0</v>
      </c>
      <c r="Q3913" s="8">
        <f>COUNTIF(K$4:K3913,K3913)</f>
        <v>1</v>
      </c>
    </row>
    <row r="3914" spans="1:17" x14ac:dyDescent="0.25">
      <c r="A3914" s="35">
        <f t="shared" si="367"/>
        <v>0</v>
      </c>
      <c r="B3914" s="8">
        <f t="shared" si="368"/>
        <v>0</v>
      </c>
      <c r="C3914" s="8">
        <f t="shared" si="369"/>
        <v>0</v>
      </c>
      <c r="D3914" s="38">
        <f t="shared" si="370"/>
        <v>1</v>
      </c>
      <c r="E3914" s="39">
        <f t="shared" si="371"/>
        <v>0</v>
      </c>
      <c r="M3914" s="8" t="str">
        <f>VLOOKUP(MONTH($J3914),Lookup!$A$2:$B$13,2,0)&amp;" "&amp;YEAR($J3914)</f>
        <v>Jan 1900</v>
      </c>
      <c r="N3914" s="34" t="str">
        <f t="shared" si="366"/>
        <v>1/1/9999</v>
      </c>
      <c r="O3914" s="8" t="str">
        <f>IF(ISERROR(VLOOKUP($I3914,Lookup!$H$2:$I$11,2,0)),"",VLOOKUP($I3914,Lookup!$H$2:$I$11,2,0))</f>
        <v/>
      </c>
      <c r="P3914" s="8">
        <f>COUNTIF(J$4:J3914,J3914)</f>
        <v>0</v>
      </c>
      <c r="Q3914" s="8">
        <f>COUNTIF(K$4:K3914,K3914)</f>
        <v>1</v>
      </c>
    </row>
    <row r="3915" spans="1:17" x14ac:dyDescent="0.25">
      <c r="A3915" s="35">
        <f t="shared" si="367"/>
        <v>0</v>
      </c>
      <c r="B3915" s="8">
        <f t="shared" si="368"/>
        <v>0</v>
      </c>
      <c r="C3915" s="8">
        <f t="shared" si="369"/>
        <v>0</v>
      </c>
      <c r="D3915" s="38">
        <f t="shared" si="370"/>
        <v>1</v>
      </c>
      <c r="E3915" s="39">
        <f t="shared" si="371"/>
        <v>0</v>
      </c>
      <c r="M3915" s="8" t="str">
        <f>VLOOKUP(MONTH($J3915),Lookup!$A$2:$B$13,2,0)&amp;" "&amp;YEAR($J3915)</f>
        <v>Jan 1900</v>
      </c>
      <c r="N3915" s="34" t="str">
        <f t="shared" si="366"/>
        <v>1/1/9999</v>
      </c>
      <c r="O3915" s="8" t="str">
        <f>IF(ISERROR(VLOOKUP($I3915,Lookup!$H$2:$I$11,2,0)),"",VLOOKUP($I3915,Lookup!$H$2:$I$11,2,0))</f>
        <v/>
      </c>
      <c r="P3915" s="8">
        <f>COUNTIF(J$4:J3915,J3915)</f>
        <v>0</v>
      </c>
      <c r="Q3915" s="8">
        <f>COUNTIF(K$4:K3915,K3915)</f>
        <v>1</v>
      </c>
    </row>
    <row r="3916" spans="1:17" x14ac:dyDescent="0.25">
      <c r="A3916" s="35">
        <f t="shared" si="367"/>
        <v>0</v>
      </c>
      <c r="B3916" s="8">
        <f t="shared" si="368"/>
        <v>0</v>
      </c>
      <c r="C3916" s="8">
        <f t="shared" si="369"/>
        <v>0</v>
      </c>
      <c r="D3916" s="38">
        <f t="shared" si="370"/>
        <v>1</v>
      </c>
      <c r="E3916" s="39">
        <f t="shared" si="371"/>
        <v>0</v>
      </c>
      <c r="M3916" s="8" t="str">
        <f>VLOOKUP(MONTH($J3916),Lookup!$A$2:$B$13,2,0)&amp;" "&amp;YEAR($J3916)</f>
        <v>Jan 1900</v>
      </c>
      <c r="N3916" s="34" t="str">
        <f t="shared" si="366"/>
        <v>1/1/9999</v>
      </c>
      <c r="O3916" s="8" t="str">
        <f>IF(ISERROR(VLOOKUP($I3916,Lookup!$H$2:$I$11,2,0)),"",VLOOKUP($I3916,Lookup!$H$2:$I$11,2,0))</f>
        <v/>
      </c>
      <c r="P3916" s="8">
        <f>COUNTIF(J$4:J3916,J3916)</f>
        <v>0</v>
      </c>
      <c r="Q3916" s="8">
        <f>COUNTIF(K$4:K3916,K3916)</f>
        <v>1</v>
      </c>
    </row>
    <row r="3917" spans="1:17" x14ac:dyDescent="0.25">
      <c r="A3917" s="35">
        <f t="shared" si="367"/>
        <v>0</v>
      </c>
      <c r="B3917" s="8">
        <f t="shared" si="368"/>
        <v>0</v>
      </c>
      <c r="C3917" s="8">
        <f t="shared" si="369"/>
        <v>0</v>
      </c>
      <c r="D3917" s="38">
        <f t="shared" si="370"/>
        <v>1</v>
      </c>
      <c r="E3917" s="39">
        <f t="shared" si="371"/>
        <v>0</v>
      </c>
      <c r="M3917" s="8" t="str">
        <f>VLOOKUP(MONTH($J3917),Lookup!$A$2:$B$13,2,0)&amp;" "&amp;YEAR($J3917)</f>
        <v>Jan 1900</v>
      </c>
      <c r="N3917" s="34" t="str">
        <f t="shared" si="366"/>
        <v>1/1/9999</v>
      </c>
      <c r="O3917" s="8" t="str">
        <f>IF(ISERROR(VLOOKUP($I3917,Lookup!$H$2:$I$11,2,0)),"",VLOOKUP($I3917,Lookup!$H$2:$I$11,2,0))</f>
        <v/>
      </c>
      <c r="P3917" s="8">
        <f>COUNTIF(J$4:J3917,J3917)</f>
        <v>0</v>
      </c>
      <c r="Q3917" s="8">
        <f>COUNTIF(K$4:K3917,K3917)</f>
        <v>1</v>
      </c>
    </row>
    <row r="3918" spans="1:17" x14ac:dyDescent="0.25">
      <c r="A3918" s="35">
        <f t="shared" si="367"/>
        <v>0</v>
      </c>
      <c r="B3918" s="8">
        <f t="shared" si="368"/>
        <v>0</v>
      </c>
      <c r="C3918" s="8">
        <f t="shared" si="369"/>
        <v>0</v>
      </c>
      <c r="D3918" s="38">
        <f t="shared" si="370"/>
        <v>1</v>
      </c>
      <c r="E3918" s="39">
        <f t="shared" si="371"/>
        <v>0</v>
      </c>
      <c r="M3918" s="8" t="str">
        <f>VLOOKUP(MONTH($J3918),Lookup!$A$2:$B$13,2,0)&amp;" "&amp;YEAR($J3918)</f>
        <v>Jan 1900</v>
      </c>
      <c r="N3918" s="34" t="str">
        <f t="shared" si="366"/>
        <v>1/1/9999</v>
      </c>
      <c r="O3918" s="8" t="str">
        <f>IF(ISERROR(VLOOKUP($I3918,Lookup!$H$2:$I$11,2,0)),"",VLOOKUP($I3918,Lookup!$H$2:$I$11,2,0))</f>
        <v/>
      </c>
      <c r="P3918" s="8">
        <f>COUNTIF(J$4:J3918,J3918)</f>
        <v>0</v>
      </c>
      <c r="Q3918" s="8">
        <f>COUNTIF(K$4:K3918,K3918)</f>
        <v>1</v>
      </c>
    </row>
    <row r="3919" spans="1:17" x14ac:dyDescent="0.25">
      <c r="A3919" s="35">
        <f t="shared" si="367"/>
        <v>0</v>
      </c>
      <c r="B3919" s="8">
        <f t="shared" si="368"/>
        <v>0</v>
      </c>
      <c r="C3919" s="8">
        <f t="shared" si="369"/>
        <v>0</v>
      </c>
      <c r="D3919" s="38">
        <f t="shared" si="370"/>
        <v>1</v>
      </c>
      <c r="E3919" s="39">
        <f t="shared" si="371"/>
        <v>0</v>
      </c>
      <c r="M3919" s="8" t="str">
        <f>VLOOKUP(MONTH($J3919),Lookup!$A$2:$B$13,2,0)&amp;" "&amp;YEAR($J3919)</f>
        <v>Jan 1900</v>
      </c>
      <c r="N3919" s="34" t="str">
        <f t="shared" si="366"/>
        <v>1/1/9999</v>
      </c>
      <c r="O3919" s="8" t="str">
        <f>IF(ISERROR(VLOOKUP($I3919,Lookup!$H$2:$I$11,2,0)),"",VLOOKUP($I3919,Lookup!$H$2:$I$11,2,0))</f>
        <v/>
      </c>
      <c r="P3919" s="8">
        <f>COUNTIF(J$4:J3919,J3919)</f>
        <v>0</v>
      </c>
      <c r="Q3919" s="8">
        <f>COUNTIF(K$4:K3919,K3919)</f>
        <v>1</v>
      </c>
    </row>
    <row r="3920" spans="1:17" x14ac:dyDescent="0.25">
      <c r="A3920" s="35">
        <f t="shared" si="367"/>
        <v>0</v>
      </c>
      <c r="B3920" s="8">
        <f t="shared" si="368"/>
        <v>0</v>
      </c>
      <c r="C3920" s="8">
        <f t="shared" si="369"/>
        <v>0</v>
      </c>
      <c r="D3920" s="38">
        <f t="shared" si="370"/>
        <v>1</v>
      </c>
      <c r="E3920" s="39">
        <f t="shared" si="371"/>
        <v>0</v>
      </c>
      <c r="M3920" s="8" t="str">
        <f>VLOOKUP(MONTH($J3920),Lookup!$A$2:$B$13,2,0)&amp;" "&amp;YEAR($J3920)</f>
        <v>Jan 1900</v>
      </c>
      <c r="N3920" s="34" t="str">
        <f t="shared" si="366"/>
        <v>1/1/9999</v>
      </c>
      <c r="O3920" s="8" t="str">
        <f>IF(ISERROR(VLOOKUP($I3920,Lookup!$H$2:$I$11,2,0)),"",VLOOKUP($I3920,Lookup!$H$2:$I$11,2,0))</f>
        <v/>
      </c>
      <c r="P3920" s="8">
        <f>COUNTIF(J$4:J3920,J3920)</f>
        <v>0</v>
      </c>
      <c r="Q3920" s="8">
        <f>COUNTIF(K$4:K3920,K3920)</f>
        <v>1</v>
      </c>
    </row>
    <row r="3921" spans="1:17" x14ac:dyDescent="0.25">
      <c r="A3921" s="35">
        <f t="shared" si="367"/>
        <v>0</v>
      </c>
      <c r="B3921" s="8">
        <f t="shared" si="368"/>
        <v>0</v>
      </c>
      <c r="C3921" s="8">
        <f t="shared" si="369"/>
        <v>0</v>
      </c>
      <c r="D3921" s="38">
        <f t="shared" si="370"/>
        <v>1</v>
      </c>
      <c r="E3921" s="39">
        <f t="shared" si="371"/>
        <v>0</v>
      </c>
      <c r="M3921" s="8" t="str">
        <f>VLOOKUP(MONTH($J3921),Lookup!$A$2:$B$13,2,0)&amp;" "&amp;YEAR($J3921)</f>
        <v>Jan 1900</v>
      </c>
      <c r="N3921" s="34" t="str">
        <f t="shared" si="366"/>
        <v>1/1/9999</v>
      </c>
      <c r="O3921" s="8" t="str">
        <f>IF(ISERROR(VLOOKUP($I3921,Lookup!$H$2:$I$11,2,0)),"",VLOOKUP($I3921,Lookup!$H$2:$I$11,2,0))</f>
        <v/>
      </c>
      <c r="P3921" s="8">
        <f>COUNTIF(J$4:J3921,J3921)</f>
        <v>0</v>
      </c>
      <c r="Q3921" s="8">
        <f>COUNTIF(K$4:K3921,K3921)</f>
        <v>1</v>
      </c>
    </row>
    <row r="3922" spans="1:17" x14ac:dyDescent="0.25">
      <c r="A3922" s="35">
        <f t="shared" si="367"/>
        <v>0</v>
      </c>
      <c r="B3922" s="8">
        <f t="shared" si="368"/>
        <v>0</v>
      </c>
      <c r="C3922" s="8">
        <f t="shared" si="369"/>
        <v>0</v>
      </c>
      <c r="D3922" s="38">
        <f t="shared" si="370"/>
        <v>1</v>
      </c>
      <c r="E3922" s="39">
        <f t="shared" si="371"/>
        <v>0</v>
      </c>
      <c r="M3922" s="8" t="str">
        <f>VLOOKUP(MONTH($J3922),Lookup!$A$2:$B$13,2,0)&amp;" "&amp;YEAR($J3922)</f>
        <v>Jan 1900</v>
      </c>
      <c r="N3922" s="34" t="str">
        <f t="shared" si="366"/>
        <v>1/1/9999</v>
      </c>
      <c r="O3922" s="8" t="str">
        <f>IF(ISERROR(VLOOKUP($I3922,Lookup!$H$2:$I$11,2,0)),"",VLOOKUP($I3922,Lookup!$H$2:$I$11,2,0))</f>
        <v/>
      </c>
      <c r="P3922" s="8">
        <f>COUNTIF(J$4:J3922,J3922)</f>
        <v>0</v>
      </c>
      <c r="Q3922" s="8">
        <f>COUNTIF(K$4:K3922,K3922)</f>
        <v>1</v>
      </c>
    </row>
    <row r="3923" spans="1:17" x14ac:dyDescent="0.25">
      <c r="A3923" s="35">
        <f t="shared" si="367"/>
        <v>0</v>
      </c>
      <c r="B3923" s="8">
        <f t="shared" si="368"/>
        <v>0</v>
      </c>
      <c r="C3923" s="8">
        <f t="shared" si="369"/>
        <v>0</v>
      </c>
      <c r="D3923" s="38">
        <f t="shared" si="370"/>
        <v>1</v>
      </c>
      <c r="E3923" s="39">
        <f t="shared" si="371"/>
        <v>0</v>
      </c>
      <c r="M3923" s="8" t="str">
        <f>VLOOKUP(MONTH($J3923),Lookup!$A$2:$B$13,2,0)&amp;" "&amp;YEAR($J3923)</f>
        <v>Jan 1900</v>
      </c>
      <c r="N3923" s="34" t="str">
        <f t="shared" si="366"/>
        <v>1/1/9999</v>
      </c>
      <c r="O3923" s="8" t="str">
        <f>IF(ISERROR(VLOOKUP($I3923,Lookup!$H$2:$I$11,2,0)),"",VLOOKUP($I3923,Lookup!$H$2:$I$11,2,0))</f>
        <v/>
      </c>
      <c r="P3923" s="8">
        <f>COUNTIF(J$4:J3923,J3923)</f>
        <v>0</v>
      </c>
      <c r="Q3923" s="8">
        <f>COUNTIF(K$4:K3923,K3923)</f>
        <v>1</v>
      </c>
    </row>
    <row r="3924" spans="1:17" x14ac:dyDescent="0.25">
      <c r="A3924" s="35">
        <f t="shared" si="367"/>
        <v>0</v>
      </c>
      <c r="B3924" s="8">
        <f t="shared" si="368"/>
        <v>0</v>
      </c>
      <c r="C3924" s="8">
        <f t="shared" si="369"/>
        <v>0</v>
      </c>
      <c r="D3924" s="38">
        <f t="shared" si="370"/>
        <v>1</v>
      </c>
      <c r="E3924" s="39">
        <f t="shared" si="371"/>
        <v>0</v>
      </c>
      <c r="M3924" s="8" t="str">
        <f>VLOOKUP(MONTH($J3924),Lookup!$A$2:$B$13,2,0)&amp;" "&amp;YEAR($J3924)</f>
        <v>Jan 1900</v>
      </c>
      <c r="N3924" s="34" t="str">
        <f t="shared" si="366"/>
        <v>1/1/9999</v>
      </c>
      <c r="O3924" s="8" t="str">
        <f>IF(ISERROR(VLOOKUP($I3924,Lookup!$H$2:$I$11,2,0)),"",VLOOKUP($I3924,Lookup!$H$2:$I$11,2,0))</f>
        <v/>
      </c>
      <c r="P3924" s="8">
        <f>COUNTIF(J$4:J3924,J3924)</f>
        <v>0</v>
      </c>
      <c r="Q3924" s="8">
        <f>COUNTIF(K$4:K3924,K3924)</f>
        <v>1</v>
      </c>
    </row>
    <row r="3925" spans="1:17" x14ac:dyDescent="0.25">
      <c r="A3925" s="35">
        <f t="shared" si="367"/>
        <v>0</v>
      </c>
      <c r="B3925" s="8">
        <f t="shared" si="368"/>
        <v>0</v>
      </c>
      <c r="C3925" s="8">
        <f t="shared" si="369"/>
        <v>0</v>
      </c>
      <c r="D3925" s="38">
        <f t="shared" si="370"/>
        <v>1</v>
      </c>
      <c r="E3925" s="39">
        <f t="shared" si="371"/>
        <v>0</v>
      </c>
      <c r="M3925" s="8" t="str">
        <f>VLOOKUP(MONTH($J3925),Lookup!$A$2:$B$13,2,0)&amp;" "&amp;YEAR($J3925)</f>
        <v>Jan 1900</v>
      </c>
      <c r="N3925" s="34" t="str">
        <f t="shared" si="366"/>
        <v>1/1/9999</v>
      </c>
      <c r="O3925" s="8" t="str">
        <f>IF(ISERROR(VLOOKUP($I3925,Lookup!$H$2:$I$11,2,0)),"",VLOOKUP($I3925,Lookup!$H$2:$I$11,2,0))</f>
        <v/>
      </c>
      <c r="P3925" s="8">
        <f>COUNTIF(J$4:J3925,J3925)</f>
        <v>0</v>
      </c>
      <c r="Q3925" s="8">
        <f>COUNTIF(K$4:K3925,K3925)</f>
        <v>1</v>
      </c>
    </row>
    <row r="3926" spans="1:17" x14ac:dyDescent="0.25">
      <c r="A3926" s="35">
        <f t="shared" si="367"/>
        <v>0</v>
      </c>
      <c r="B3926" s="8">
        <f t="shared" si="368"/>
        <v>0</v>
      </c>
      <c r="C3926" s="8">
        <f t="shared" si="369"/>
        <v>0</v>
      </c>
      <c r="D3926" s="38">
        <f t="shared" si="370"/>
        <v>1</v>
      </c>
      <c r="E3926" s="39">
        <f t="shared" si="371"/>
        <v>0</v>
      </c>
      <c r="M3926" s="8" t="str">
        <f>VLOOKUP(MONTH($J3926),Lookup!$A$2:$B$13,2,0)&amp;" "&amp;YEAR($J3926)</f>
        <v>Jan 1900</v>
      </c>
      <c r="N3926" s="34" t="str">
        <f t="shared" si="366"/>
        <v>1/1/9999</v>
      </c>
      <c r="O3926" s="8" t="str">
        <f>IF(ISERROR(VLOOKUP($I3926,Lookup!$H$2:$I$11,2,0)),"",VLOOKUP($I3926,Lookup!$H$2:$I$11,2,0))</f>
        <v/>
      </c>
      <c r="P3926" s="8">
        <f>COUNTIF(J$4:J3926,J3926)</f>
        <v>0</v>
      </c>
      <c r="Q3926" s="8">
        <f>COUNTIF(K$4:K3926,K3926)</f>
        <v>1</v>
      </c>
    </row>
    <row r="3927" spans="1:17" x14ac:dyDescent="0.25">
      <c r="A3927" s="35">
        <f t="shared" si="367"/>
        <v>0</v>
      </c>
      <c r="B3927" s="8">
        <f t="shared" si="368"/>
        <v>0</v>
      </c>
      <c r="C3927" s="8">
        <f t="shared" si="369"/>
        <v>0</v>
      </c>
      <c r="D3927" s="38">
        <f t="shared" si="370"/>
        <v>1</v>
      </c>
      <c r="E3927" s="39">
        <f t="shared" si="371"/>
        <v>0</v>
      </c>
      <c r="M3927" s="8" t="str">
        <f>VLOOKUP(MONTH($J3927),Lookup!$A$2:$B$13,2,0)&amp;" "&amp;YEAR($J3927)</f>
        <v>Jan 1900</v>
      </c>
      <c r="N3927" s="34" t="str">
        <f t="shared" si="366"/>
        <v>1/1/9999</v>
      </c>
      <c r="O3927" s="8" t="str">
        <f>IF(ISERROR(VLOOKUP($I3927,Lookup!$H$2:$I$11,2,0)),"",VLOOKUP($I3927,Lookup!$H$2:$I$11,2,0))</f>
        <v/>
      </c>
      <c r="P3927" s="8">
        <f>COUNTIF(J$4:J3927,J3927)</f>
        <v>0</v>
      </c>
      <c r="Q3927" s="8">
        <f>COUNTIF(K$4:K3927,K3927)</f>
        <v>1</v>
      </c>
    </row>
    <row r="3928" spans="1:17" x14ac:dyDescent="0.25">
      <c r="A3928" s="35">
        <f t="shared" si="367"/>
        <v>0</v>
      </c>
      <c r="B3928" s="8">
        <f t="shared" si="368"/>
        <v>0</v>
      </c>
      <c r="C3928" s="8">
        <f t="shared" si="369"/>
        <v>0</v>
      </c>
      <c r="D3928" s="38">
        <f t="shared" si="370"/>
        <v>1</v>
      </c>
      <c r="E3928" s="39">
        <f t="shared" si="371"/>
        <v>0</v>
      </c>
      <c r="M3928" s="8" t="str">
        <f>VLOOKUP(MONTH($J3928),Lookup!$A$2:$B$13,2,0)&amp;" "&amp;YEAR($J3928)</f>
        <v>Jan 1900</v>
      </c>
      <c r="N3928" s="34" t="str">
        <f t="shared" si="366"/>
        <v>1/1/9999</v>
      </c>
      <c r="O3928" s="8" t="str">
        <f>IF(ISERROR(VLOOKUP($I3928,Lookup!$H$2:$I$11,2,0)),"",VLOOKUP($I3928,Lookup!$H$2:$I$11,2,0))</f>
        <v/>
      </c>
      <c r="P3928" s="8">
        <f>COUNTIF(J$4:J3928,J3928)</f>
        <v>0</v>
      </c>
      <c r="Q3928" s="8">
        <f>COUNTIF(K$4:K3928,K3928)</f>
        <v>1</v>
      </c>
    </row>
    <row r="3929" spans="1:17" x14ac:dyDescent="0.25">
      <c r="A3929" s="35">
        <f t="shared" si="367"/>
        <v>0</v>
      </c>
      <c r="B3929" s="8">
        <f t="shared" si="368"/>
        <v>0</v>
      </c>
      <c r="C3929" s="8">
        <f t="shared" si="369"/>
        <v>0</v>
      </c>
      <c r="D3929" s="38">
        <f t="shared" si="370"/>
        <v>1</v>
      </c>
      <c r="E3929" s="39">
        <f t="shared" si="371"/>
        <v>0</v>
      </c>
      <c r="M3929" s="8" t="str">
        <f>VLOOKUP(MONTH($J3929),Lookup!$A$2:$B$13,2,0)&amp;" "&amp;YEAR($J3929)</f>
        <v>Jan 1900</v>
      </c>
      <c r="N3929" s="34" t="str">
        <f t="shared" si="366"/>
        <v>1/1/9999</v>
      </c>
      <c r="O3929" s="8" t="str">
        <f>IF(ISERROR(VLOOKUP($I3929,Lookup!$H$2:$I$11,2,0)),"",VLOOKUP($I3929,Lookup!$H$2:$I$11,2,0))</f>
        <v/>
      </c>
      <c r="P3929" s="8">
        <f>COUNTIF(J$4:J3929,J3929)</f>
        <v>0</v>
      </c>
      <c r="Q3929" s="8">
        <f>COUNTIF(K$4:K3929,K3929)</f>
        <v>1</v>
      </c>
    </row>
    <row r="3930" spans="1:17" x14ac:dyDescent="0.25">
      <c r="A3930" s="35">
        <f t="shared" si="367"/>
        <v>0</v>
      </c>
      <c r="B3930" s="8">
        <f t="shared" si="368"/>
        <v>0</v>
      </c>
      <c r="C3930" s="8">
        <f t="shared" si="369"/>
        <v>0</v>
      </c>
      <c r="D3930" s="38">
        <f t="shared" si="370"/>
        <v>1</v>
      </c>
      <c r="E3930" s="39">
        <f t="shared" si="371"/>
        <v>0</v>
      </c>
      <c r="M3930" s="8" t="str">
        <f>VLOOKUP(MONTH($J3930),Lookup!$A$2:$B$13,2,0)&amp;" "&amp;YEAR($J3930)</f>
        <v>Jan 1900</v>
      </c>
      <c r="N3930" s="34" t="str">
        <f t="shared" si="366"/>
        <v>1/1/9999</v>
      </c>
      <c r="O3930" s="8" t="str">
        <f>IF(ISERROR(VLOOKUP($I3930,Lookup!$H$2:$I$11,2,0)),"",VLOOKUP($I3930,Lookup!$H$2:$I$11,2,0))</f>
        <v/>
      </c>
      <c r="P3930" s="8">
        <f>COUNTIF(J$4:J3930,J3930)</f>
        <v>0</v>
      </c>
      <c r="Q3930" s="8">
        <f>COUNTIF(K$4:K3930,K3930)</f>
        <v>1</v>
      </c>
    </row>
    <row r="3931" spans="1:17" x14ac:dyDescent="0.25">
      <c r="A3931" s="35">
        <f t="shared" si="367"/>
        <v>0</v>
      </c>
      <c r="B3931" s="8">
        <f t="shared" si="368"/>
        <v>0</v>
      </c>
      <c r="C3931" s="8">
        <f t="shared" si="369"/>
        <v>0</v>
      </c>
      <c r="D3931" s="38">
        <f t="shared" si="370"/>
        <v>1</v>
      </c>
      <c r="E3931" s="39">
        <f t="shared" si="371"/>
        <v>0</v>
      </c>
      <c r="M3931" s="8" t="str">
        <f>VLOOKUP(MONTH($J3931),Lookup!$A$2:$B$13,2,0)&amp;" "&amp;YEAR($J3931)</f>
        <v>Jan 1900</v>
      </c>
      <c r="N3931" s="34" t="str">
        <f t="shared" si="366"/>
        <v>1/1/9999</v>
      </c>
      <c r="O3931" s="8" t="str">
        <f>IF(ISERROR(VLOOKUP($I3931,Lookup!$H$2:$I$11,2,0)),"",VLOOKUP($I3931,Lookup!$H$2:$I$11,2,0))</f>
        <v/>
      </c>
      <c r="P3931" s="8">
        <f>COUNTIF(J$4:J3931,J3931)</f>
        <v>0</v>
      </c>
      <c r="Q3931" s="8">
        <f>COUNTIF(K$4:K3931,K3931)</f>
        <v>1</v>
      </c>
    </row>
    <row r="3932" spans="1:17" x14ac:dyDescent="0.25">
      <c r="A3932" s="35">
        <f t="shared" si="367"/>
        <v>0</v>
      </c>
      <c r="B3932" s="8">
        <f t="shared" si="368"/>
        <v>0</v>
      </c>
      <c r="C3932" s="8">
        <f t="shared" si="369"/>
        <v>0</v>
      </c>
      <c r="D3932" s="38">
        <f t="shared" si="370"/>
        <v>1</v>
      </c>
      <c r="E3932" s="39">
        <f t="shared" si="371"/>
        <v>0</v>
      </c>
      <c r="M3932" s="8" t="str">
        <f>VLOOKUP(MONTH($J3932),Lookup!$A$2:$B$13,2,0)&amp;" "&amp;YEAR($J3932)</f>
        <v>Jan 1900</v>
      </c>
      <c r="N3932" s="34" t="str">
        <f t="shared" si="366"/>
        <v>1/1/9999</v>
      </c>
      <c r="O3932" s="8" t="str">
        <f>IF(ISERROR(VLOOKUP($I3932,Lookup!$H$2:$I$11,2,0)),"",VLOOKUP($I3932,Lookup!$H$2:$I$11,2,0))</f>
        <v/>
      </c>
      <c r="P3932" s="8">
        <f>COUNTIF(J$4:J3932,J3932)</f>
        <v>0</v>
      </c>
      <c r="Q3932" s="8">
        <f>COUNTIF(K$4:K3932,K3932)</f>
        <v>1</v>
      </c>
    </row>
    <row r="3933" spans="1:17" x14ac:dyDescent="0.25">
      <c r="A3933" s="35">
        <f t="shared" si="367"/>
        <v>0</v>
      </c>
      <c r="B3933" s="8">
        <f t="shared" si="368"/>
        <v>0</v>
      </c>
      <c r="C3933" s="8">
        <f t="shared" si="369"/>
        <v>0</v>
      </c>
      <c r="D3933" s="38">
        <f t="shared" si="370"/>
        <v>1</v>
      </c>
      <c r="E3933" s="39">
        <f t="shared" si="371"/>
        <v>0</v>
      </c>
      <c r="M3933" s="8" t="str">
        <f>VLOOKUP(MONTH($J3933),Lookup!$A$2:$B$13,2,0)&amp;" "&amp;YEAR($J3933)</f>
        <v>Jan 1900</v>
      </c>
      <c r="N3933" s="34" t="str">
        <f t="shared" si="366"/>
        <v>1/1/9999</v>
      </c>
      <c r="O3933" s="8" t="str">
        <f>IF(ISERROR(VLOOKUP($I3933,Lookup!$H$2:$I$11,2,0)),"",VLOOKUP($I3933,Lookup!$H$2:$I$11,2,0))</f>
        <v/>
      </c>
      <c r="P3933" s="8">
        <f>COUNTIF(J$4:J3933,J3933)</f>
        <v>0</v>
      </c>
      <c r="Q3933" s="8">
        <f>COUNTIF(K$4:K3933,K3933)</f>
        <v>1</v>
      </c>
    </row>
    <row r="3934" spans="1:17" x14ac:dyDescent="0.25">
      <c r="A3934" s="35">
        <f t="shared" si="367"/>
        <v>0</v>
      </c>
      <c r="B3934" s="8">
        <f t="shared" si="368"/>
        <v>0</v>
      </c>
      <c r="C3934" s="8">
        <f t="shared" si="369"/>
        <v>0</v>
      </c>
      <c r="D3934" s="38">
        <f t="shared" si="370"/>
        <v>1</v>
      </c>
      <c r="E3934" s="39">
        <f t="shared" si="371"/>
        <v>0</v>
      </c>
      <c r="M3934" s="8" t="str">
        <f>VLOOKUP(MONTH($J3934),Lookup!$A$2:$B$13,2,0)&amp;" "&amp;YEAR($J3934)</f>
        <v>Jan 1900</v>
      </c>
      <c r="N3934" s="34" t="str">
        <f t="shared" si="366"/>
        <v>1/1/9999</v>
      </c>
      <c r="O3934" s="8" t="str">
        <f>IF(ISERROR(VLOOKUP($I3934,Lookup!$H$2:$I$11,2,0)),"",VLOOKUP($I3934,Lookup!$H$2:$I$11,2,0))</f>
        <v/>
      </c>
      <c r="P3934" s="8">
        <f>COUNTIF(J$4:J3934,J3934)</f>
        <v>0</v>
      </c>
      <c r="Q3934" s="8">
        <f>COUNTIF(K$4:K3934,K3934)</f>
        <v>1</v>
      </c>
    </row>
    <row r="3935" spans="1:17" x14ac:dyDescent="0.25">
      <c r="A3935" s="35">
        <f t="shared" si="367"/>
        <v>0</v>
      </c>
      <c r="B3935" s="8">
        <f t="shared" si="368"/>
        <v>0</v>
      </c>
      <c r="C3935" s="8">
        <f t="shared" si="369"/>
        <v>0</v>
      </c>
      <c r="D3935" s="38">
        <f t="shared" si="370"/>
        <v>1</v>
      </c>
      <c r="E3935" s="39">
        <f t="shared" si="371"/>
        <v>0</v>
      </c>
      <c r="M3935" s="8" t="str">
        <f>VLOOKUP(MONTH($J3935),Lookup!$A$2:$B$13,2,0)&amp;" "&amp;YEAR($J3935)</f>
        <v>Jan 1900</v>
      </c>
      <c r="N3935" s="34" t="str">
        <f t="shared" si="366"/>
        <v>1/1/9999</v>
      </c>
      <c r="O3935" s="8" t="str">
        <f>IF(ISERROR(VLOOKUP($I3935,Lookup!$H$2:$I$11,2,0)),"",VLOOKUP($I3935,Lookup!$H$2:$I$11,2,0))</f>
        <v/>
      </c>
      <c r="P3935" s="8">
        <f>COUNTIF(J$4:J3935,J3935)</f>
        <v>0</v>
      </c>
      <c r="Q3935" s="8">
        <f>COUNTIF(K$4:K3935,K3935)</f>
        <v>1</v>
      </c>
    </row>
    <row r="3936" spans="1:17" x14ac:dyDescent="0.25">
      <c r="A3936" s="35">
        <f t="shared" si="367"/>
        <v>0</v>
      </c>
      <c r="B3936" s="8">
        <f t="shared" si="368"/>
        <v>0</v>
      </c>
      <c r="C3936" s="8">
        <f t="shared" si="369"/>
        <v>0</v>
      </c>
      <c r="D3936" s="38">
        <f t="shared" si="370"/>
        <v>1</v>
      </c>
      <c r="E3936" s="39">
        <f t="shared" si="371"/>
        <v>0</v>
      </c>
      <c r="M3936" s="8" t="str">
        <f>VLOOKUP(MONTH($J3936),Lookup!$A$2:$B$13,2,0)&amp;" "&amp;YEAR($J3936)</f>
        <v>Jan 1900</v>
      </c>
      <c r="N3936" s="34" t="str">
        <f t="shared" si="366"/>
        <v>1/1/9999</v>
      </c>
      <c r="O3936" s="8" t="str">
        <f>IF(ISERROR(VLOOKUP($I3936,Lookup!$H$2:$I$11,2,0)),"",VLOOKUP($I3936,Lookup!$H$2:$I$11,2,0))</f>
        <v/>
      </c>
      <c r="P3936" s="8">
        <f>COUNTIF(J$4:J3936,J3936)</f>
        <v>0</v>
      </c>
      <c r="Q3936" s="8">
        <f>COUNTIF(K$4:K3936,K3936)</f>
        <v>1</v>
      </c>
    </row>
    <row r="3937" spans="1:17" x14ac:dyDescent="0.25">
      <c r="A3937" s="35">
        <f t="shared" si="367"/>
        <v>0</v>
      </c>
      <c r="B3937" s="8">
        <f t="shared" si="368"/>
        <v>0</v>
      </c>
      <c r="C3937" s="8">
        <f t="shared" si="369"/>
        <v>0</v>
      </c>
      <c r="D3937" s="38">
        <f t="shared" si="370"/>
        <v>1</v>
      </c>
      <c r="E3937" s="39">
        <f t="shared" si="371"/>
        <v>0</v>
      </c>
      <c r="M3937" s="8" t="str">
        <f>VLOOKUP(MONTH($J3937),Lookup!$A$2:$B$13,2,0)&amp;" "&amp;YEAR($J3937)</f>
        <v>Jan 1900</v>
      </c>
      <c r="N3937" s="34" t="str">
        <f t="shared" si="366"/>
        <v>1/1/9999</v>
      </c>
      <c r="O3937" s="8" t="str">
        <f>IF(ISERROR(VLOOKUP($I3937,Lookup!$H$2:$I$11,2,0)),"",VLOOKUP($I3937,Lookup!$H$2:$I$11,2,0))</f>
        <v/>
      </c>
      <c r="P3937" s="8">
        <f>COUNTIF(J$4:J3937,J3937)</f>
        <v>0</v>
      </c>
      <c r="Q3937" s="8">
        <f>COUNTIF(K$4:K3937,K3937)</f>
        <v>1</v>
      </c>
    </row>
    <row r="3938" spans="1:17" x14ac:dyDescent="0.25">
      <c r="A3938" s="35">
        <f t="shared" si="367"/>
        <v>0</v>
      </c>
      <c r="B3938" s="8">
        <f t="shared" si="368"/>
        <v>0</v>
      </c>
      <c r="C3938" s="8">
        <f t="shared" si="369"/>
        <v>0</v>
      </c>
      <c r="D3938" s="38">
        <f t="shared" si="370"/>
        <v>1</v>
      </c>
      <c r="E3938" s="39">
        <f t="shared" si="371"/>
        <v>0</v>
      </c>
      <c r="M3938" s="8" t="str">
        <f>VLOOKUP(MONTH($J3938),Lookup!$A$2:$B$13,2,0)&amp;" "&amp;YEAR($J3938)</f>
        <v>Jan 1900</v>
      </c>
      <c r="N3938" s="34" t="str">
        <f t="shared" si="366"/>
        <v>1/1/9999</v>
      </c>
      <c r="O3938" s="8" t="str">
        <f>IF(ISERROR(VLOOKUP($I3938,Lookup!$H$2:$I$11,2,0)),"",VLOOKUP($I3938,Lookup!$H$2:$I$11,2,0))</f>
        <v/>
      </c>
      <c r="P3938" s="8">
        <f>COUNTIF(J$4:J3938,J3938)</f>
        <v>0</v>
      </c>
      <c r="Q3938" s="8">
        <f>COUNTIF(K$4:K3938,K3938)</f>
        <v>1</v>
      </c>
    </row>
    <row r="3939" spans="1:17" x14ac:dyDescent="0.25">
      <c r="A3939" s="35">
        <f t="shared" si="367"/>
        <v>0</v>
      </c>
      <c r="B3939" s="8">
        <f t="shared" si="368"/>
        <v>0</v>
      </c>
      <c r="C3939" s="8">
        <f t="shared" si="369"/>
        <v>0</v>
      </c>
      <c r="D3939" s="38">
        <f t="shared" si="370"/>
        <v>1</v>
      </c>
      <c r="E3939" s="39">
        <f t="shared" si="371"/>
        <v>0</v>
      </c>
      <c r="M3939" s="8" t="str">
        <f>VLOOKUP(MONTH($J3939),Lookup!$A$2:$B$13,2,0)&amp;" "&amp;YEAR($J3939)</f>
        <v>Jan 1900</v>
      </c>
      <c r="N3939" s="34" t="str">
        <f t="shared" si="366"/>
        <v>1/1/9999</v>
      </c>
      <c r="O3939" s="8" t="str">
        <f>IF(ISERROR(VLOOKUP($I3939,Lookup!$H$2:$I$11,2,0)),"",VLOOKUP($I3939,Lookup!$H$2:$I$11,2,0))</f>
        <v/>
      </c>
      <c r="P3939" s="8">
        <f>COUNTIF(J$4:J3939,J3939)</f>
        <v>0</v>
      </c>
      <c r="Q3939" s="8">
        <f>COUNTIF(K$4:K3939,K3939)</f>
        <v>1</v>
      </c>
    </row>
    <row r="3940" spans="1:17" x14ac:dyDescent="0.25">
      <c r="A3940" s="35">
        <f t="shared" si="367"/>
        <v>0</v>
      </c>
      <c r="B3940" s="8">
        <f t="shared" si="368"/>
        <v>0</v>
      </c>
      <c r="C3940" s="8">
        <f t="shared" si="369"/>
        <v>0</v>
      </c>
      <c r="D3940" s="38">
        <f t="shared" si="370"/>
        <v>1</v>
      </c>
      <c r="E3940" s="39">
        <f t="shared" si="371"/>
        <v>0</v>
      </c>
      <c r="M3940" s="8" t="str">
        <f>VLOOKUP(MONTH($J3940),Lookup!$A$2:$B$13,2,0)&amp;" "&amp;YEAR($J3940)</f>
        <v>Jan 1900</v>
      </c>
      <c r="N3940" s="34" t="str">
        <f t="shared" si="366"/>
        <v>1/1/9999</v>
      </c>
      <c r="O3940" s="8" t="str">
        <f>IF(ISERROR(VLOOKUP($I3940,Lookup!$H$2:$I$11,2,0)),"",VLOOKUP($I3940,Lookup!$H$2:$I$11,2,0))</f>
        <v/>
      </c>
      <c r="P3940" s="8">
        <f>COUNTIF(J$4:J3940,J3940)</f>
        <v>0</v>
      </c>
      <c r="Q3940" s="8">
        <f>COUNTIF(K$4:K3940,K3940)</f>
        <v>1</v>
      </c>
    </row>
    <row r="3941" spans="1:17" x14ac:dyDescent="0.25">
      <c r="A3941" s="35">
        <f t="shared" si="367"/>
        <v>0</v>
      </c>
      <c r="B3941" s="8">
        <f t="shared" si="368"/>
        <v>0</v>
      </c>
      <c r="C3941" s="8">
        <f t="shared" si="369"/>
        <v>0</v>
      </c>
      <c r="D3941" s="38">
        <f t="shared" si="370"/>
        <v>1</v>
      </c>
      <c r="E3941" s="39">
        <f t="shared" si="371"/>
        <v>0</v>
      </c>
      <c r="M3941" s="8" t="str">
        <f>VLOOKUP(MONTH($J3941),Lookup!$A$2:$B$13,2,0)&amp;" "&amp;YEAR($J3941)</f>
        <v>Jan 1900</v>
      </c>
      <c r="N3941" s="34" t="str">
        <f t="shared" si="366"/>
        <v>1/1/9999</v>
      </c>
      <c r="O3941" s="8" t="str">
        <f>IF(ISERROR(VLOOKUP($I3941,Lookup!$H$2:$I$11,2,0)),"",VLOOKUP($I3941,Lookup!$H$2:$I$11,2,0))</f>
        <v/>
      </c>
      <c r="P3941" s="8">
        <f>COUNTIF(J$4:J3941,J3941)</f>
        <v>0</v>
      </c>
      <c r="Q3941" s="8">
        <f>COUNTIF(K$4:K3941,K3941)</f>
        <v>1</v>
      </c>
    </row>
    <row r="3942" spans="1:17" x14ac:dyDescent="0.25">
      <c r="A3942" s="35">
        <f t="shared" si="367"/>
        <v>0</v>
      </c>
      <c r="B3942" s="8">
        <f t="shared" si="368"/>
        <v>0</v>
      </c>
      <c r="C3942" s="8">
        <f t="shared" si="369"/>
        <v>0</v>
      </c>
      <c r="D3942" s="38">
        <f t="shared" si="370"/>
        <v>1</v>
      </c>
      <c r="E3942" s="39">
        <f t="shared" si="371"/>
        <v>0</v>
      </c>
      <c r="M3942" s="8" t="str">
        <f>VLOOKUP(MONTH($J3942),Lookup!$A$2:$B$13,2,0)&amp;" "&amp;YEAR($J3942)</f>
        <v>Jan 1900</v>
      </c>
      <c r="N3942" s="34" t="str">
        <f t="shared" si="366"/>
        <v>1/1/9999</v>
      </c>
      <c r="O3942" s="8" t="str">
        <f>IF(ISERROR(VLOOKUP($I3942,Lookup!$H$2:$I$11,2,0)),"",VLOOKUP($I3942,Lookup!$H$2:$I$11,2,0))</f>
        <v/>
      </c>
      <c r="P3942" s="8">
        <f>COUNTIF(J$4:J3942,J3942)</f>
        <v>0</v>
      </c>
      <c r="Q3942" s="8">
        <f>COUNTIF(K$4:K3942,K3942)</f>
        <v>1</v>
      </c>
    </row>
    <row r="3943" spans="1:17" x14ac:dyDescent="0.25">
      <c r="A3943" s="35">
        <f t="shared" si="367"/>
        <v>0</v>
      </c>
      <c r="B3943" s="8">
        <f t="shared" si="368"/>
        <v>0</v>
      </c>
      <c r="C3943" s="8">
        <f t="shared" si="369"/>
        <v>0</v>
      </c>
      <c r="D3943" s="38">
        <f t="shared" si="370"/>
        <v>1</v>
      </c>
      <c r="E3943" s="39">
        <f t="shared" si="371"/>
        <v>0</v>
      </c>
      <c r="M3943" s="8" t="str">
        <f>VLOOKUP(MONTH($J3943),Lookup!$A$2:$B$13,2,0)&amp;" "&amp;YEAR($J3943)</f>
        <v>Jan 1900</v>
      </c>
      <c r="N3943" s="34" t="str">
        <f t="shared" si="366"/>
        <v>1/1/9999</v>
      </c>
      <c r="O3943" s="8" t="str">
        <f>IF(ISERROR(VLOOKUP($I3943,Lookup!$H$2:$I$11,2,0)),"",VLOOKUP($I3943,Lookup!$H$2:$I$11,2,0))</f>
        <v/>
      </c>
      <c r="P3943" s="8">
        <f>COUNTIF(J$4:J3943,J3943)</f>
        <v>0</v>
      </c>
      <c r="Q3943" s="8">
        <f>COUNTIF(K$4:K3943,K3943)</f>
        <v>1</v>
      </c>
    </row>
    <row r="3944" spans="1:17" x14ac:dyDescent="0.25">
      <c r="A3944" s="35">
        <f t="shared" si="367"/>
        <v>0</v>
      </c>
      <c r="B3944" s="8">
        <f t="shared" si="368"/>
        <v>0</v>
      </c>
      <c r="C3944" s="8">
        <f t="shared" si="369"/>
        <v>0</v>
      </c>
      <c r="D3944" s="38">
        <f t="shared" si="370"/>
        <v>1</v>
      </c>
      <c r="E3944" s="39">
        <f t="shared" si="371"/>
        <v>0</v>
      </c>
      <c r="M3944" s="8" t="str">
        <f>VLOOKUP(MONTH($J3944),Lookup!$A$2:$B$13,2,0)&amp;" "&amp;YEAR($J3944)</f>
        <v>Jan 1900</v>
      </c>
      <c r="N3944" s="34" t="str">
        <f t="shared" si="366"/>
        <v>1/1/9999</v>
      </c>
      <c r="O3944" s="8" t="str">
        <f>IF(ISERROR(VLOOKUP($I3944,Lookup!$H$2:$I$11,2,0)),"",VLOOKUP($I3944,Lookup!$H$2:$I$11,2,0))</f>
        <v/>
      </c>
      <c r="P3944" s="8">
        <f>COUNTIF(J$4:J3944,J3944)</f>
        <v>0</v>
      </c>
      <c r="Q3944" s="8">
        <f>COUNTIF(K$4:K3944,K3944)</f>
        <v>1</v>
      </c>
    </row>
    <row r="3945" spans="1:17" x14ac:dyDescent="0.25">
      <c r="A3945" s="35">
        <f t="shared" si="367"/>
        <v>0</v>
      </c>
      <c r="B3945" s="8">
        <f t="shared" si="368"/>
        <v>0</v>
      </c>
      <c r="C3945" s="8">
        <f t="shared" si="369"/>
        <v>0</v>
      </c>
      <c r="D3945" s="38">
        <f t="shared" si="370"/>
        <v>1</v>
      </c>
      <c r="E3945" s="39">
        <f t="shared" si="371"/>
        <v>0</v>
      </c>
      <c r="M3945" s="8" t="str">
        <f>VLOOKUP(MONTH($J3945),Lookup!$A$2:$B$13,2,0)&amp;" "&amp;YEAR($J3945)</f>
        <v>Jan 1900</v>
      </c>
      <c r="N3945" s="34" t="str">
        <f t="shared" si="366"/>
        <v>1/1/9999</v>
      </c>
      <c r="O3945" s="8" t="str">
        <f>IF(ISERROR(VLOOKUP($I3945,Lookup!$H$2:$I$11,2,0)),"",VLOOKUP($I3945,Lookup!$H$2:$I$11,2,0))</f>
        <v/>
      </c>
      <c r="P3945" s="8">
        <f>COUNTIF(J$4:J3945,J3945)</f>
        <v>0</v>
      </c>
      <c r="Q3945" s="8">
        <f>COUNTIF(K$4:K3945,K3945)</f>
        <v>1</v>
      </c>
    </row>
    <row r="3946" spans="1:17" x14ac:dyDescent="0.25">
      <c r="A3946" s="35">
        <f t="shared" si="367"/>
        <v>0</v>
      </c>
      <c r="B3946" s="8">
        <f t="shared" si="368"/>
        <v>0</v>
      </c>
      <c r="C3946" s="8">
        <f t="shared" si="369"/>
        <v>0</v>
      </c>
      <c r="D3946" s="38">
        <f t="shared" si="370"/>
        <v>1</v>
      </c>
      <c r="E3946" s="39">
        <f t="shared" si="371"/>
        <v>0</v>
      </c>
      <c r="M3946" s="8" t="str">
        <f>VLOOKUP(MONTH($J3946),Lookup!$A$2:$B$13,2,0)&amp;" "&amp;YEAR($J3946)</f>
        <v>Jan 1900</v>
      </c>
      <c r="N3946" s="34" t="str">
        <f t="shared" si="366"/>
        <v>1/1/9999</v>
      </c>
      <c r="O3946" s="8" t="str">
        <f>IF(ISERROR(VLOOKUP($I3946,Lookup!$H$2:$I$11,2,0)),"",VLOOKUP($I3946,Lookup!$H$2:$I$11,2,0))</f>
        <v/>
      </c>
      <c r="P3946" s="8">
        <f>COUNTIF(J$4:J3946,J3946)</f>
        <v>0</v>
      </c>
      <c r="Q3946" s="8">
        <f>COUNTIF(K$4:K3946,K3946)</f>
        <v>1</v>
      </c>
    </row>
    <row r="3947" spans="1:17" x14ac:dyDescent="0.25">
      <c r="A3947" s="35">
        <f t="shared" si="367"/>
        <v>0</v>
      </c>
      <c r="B3947" s="8">
        <f t="shared" si="368"/>
        <v>0</v>
      </c>
      <c r="C3947" s="8">
        <f t="shared" si="369"/>
        <v>0</v>
      </c>
      <c r="D3947" s="38">
        <f t="shared" si="370"/>
        <v>1</v>
      </c>
      <c r="E3947" s="39">
        <f t="shared" si="371"/>
        <v>0</v>
      </c>
      <c r="M3947" s="8" t="str">
        <f>VLOOKUP(MONTH($J3947),Lookup!$A$2:$B$13,2,0)&amp;" "&amp;YEAR($J3947)</f>
        <v>Jan 1900</v>
      </c>
      <c r="N3947" s="34" t="str">
        <f t="shared" si="366"/>
        <v>1/1/9999</v>
      </c>
      <c r="O3947" s="8" t="str">
        <f>IF(ISERROR(VLOOKUP($I3947,Lookup!$H$2:$I$11,2,0)),"",VLOOKUP($I3947,Lookup!$H$2:$I$11,2,0))</f>
        <v/>
      </c>
      <c r="P3947" s="8">
        <f>COUNTIF(J$4:J3947,J3947)</f>
        <v>0</v>
      </c>
      <c r="Q3947" s="8">
        <f>COUNTIF(K$4:K3947,K3947)</f>
        <v>1</v>
      </c>
    </row>
    <row r="3948" spans="1:17" x14ac:dyDescent="0.25">
      <c r="A3948" s="35">
        <f t="shared" si="367"/>
        <v>0</v>
      </c>
      <c r="B3948" s="8">
        <f t="shared" si="368"/>
        <v>0</v>
      </c>
      <c r="C3948" s="8">
        <f t="shared" si="369"/>
        <v>0</v>
      </c>
      <c r="D3948" s="38">
        <f t="shared" si="370"/>
        <v>1</v>
      </c>
      <c r="E3948" s="39">
        <f t="shared" si="371"/>
        <v>0</v>
      </c>
      <c r="M3948" s="8" t="str">
        <f>VLOOKUP(MONTH($J3948),Lookup!$A$2:$B$13,2,0)&amp;" "&amp;YEAR($J3948)</f>
        <v>Jan 1900</v>
      </c>
      <c r="N3948" s="34" t="str">
        <f t="shared" si="366"/>
        <v>1/1/9999</v>
      </c>
      <c r="O3948" s="8" t="str">
        <f>IF(ISERROR(VLOOKUP($I3948,Lookup!$H$2:$I$11,2,0)),"",VLOOKUP($I3948,Lookup!$H$2:$I$11,2,0))</f>
        <v/>
      </c>
      <c r="P3948" s="8">
        <f>COUNTIF(J$4:J3948,J3948)</f>
        <v>0</v>
      </c>
      <c r="Q3948" s="8">
        <f>COUNTIF(K$4:K3948,K3948)</f>
        <v>1</v>
      </c>
    </row>
    <row r="3949" spans="1:17" x14ac:dyDescent="0.25">
      <c r="A3949" s="35">
        <f t="shared" si="367"/>
        <v>0</v>
      </c>
      <c r="B3949" s="8">
        <f t="shared" si="368"/>
        <v>0</v>
      </c>
      <c r="C3949" s="8">
        <f t="shared" si="369"/>
        <v>0</v>
      </c>
      <c r="D3949" s="38">
        <f t="shared" si="370"/>
        <v>1</v>
      </c>
      <c r="E3949" s="39">
        <f t="shared" si="371"/>
        <v>0</v>
      </c>
      <c r="M3949" s="8" t="str">
        <f>VLOOKUP(MONTH($J3949),Lookup!$A$2:$B$13,2,0)&amp;" "&amp;YEAR($J3949)</f>
        <v>Jan 1900</v>
      </c>
      <c r="N3949" s="34" t="str">
        <f t="shared" si="366"/>
        <v>1/1/9999</v>
      </c>
      <c r="O3949" s="8" t="str">
        <f>IF(ISERROR(VLOOKUP($I3949,Lookup!$H$2:$I$11,2,0)),"",VLOOKUP($I3949,Lookup!$H$2:$I$11,2,0))</f>
        <v/>
      </c>
      <c r="P3949" s="8">
        <f>COUNTIF(J$4:J3949,J3949)</f>
        <v>0</v>
      </c>
      <c r="Q3949" s="8">
        <f>COUNTIF(K$4:K3949,K3949)</f>
        <v>1</v>
      </c>
    </row>
    <row r="3950" spans="1:17" x14ac:dyDescent="0.25">
      <c r="A3950" s="35">
        <f t="shared" si="367"/>
        <v>0</v>
      </c>
      <c r="B3950" s="8">
        <f t="shared" si="368"/>
        <v>0</v>
      </c>
      <c r="C3950" s="8">
        <f t="shared" si="369"/>
        <v>0</v>
      </c>
      <c r="D3950" s="38">
        <f t="shared" si="370"/>
        <v>1</v>
      </c>
      <c r="E3950" s="39">
        <f t="shared" si="371"/>
        <v>0</v>
      </c>
      <c r="M3950" s="8" t="str">
        <f>VLOOKUP(MONTH($J3950),Lookup!$A$2:$B$13,2,0)&amp;" "&amp;YEAR($J3950)</f>
        <v>Jan 1900</v>
      </c>
      <c r="N3950" s="34" t="str">
        <f t="shared" si="366"/>
        <v>1/1/9999</v>
      </c>
      <c r="O3950" s="8" t="str">
        <f>IF(ISERROR(VLOOKUP($I3950,Lookup!$H$2:$I$11,2,0)),"",VLOOKUP($I3950,Lookup!$H$2:$I$11,2,0))</f>
        <v/>
      </c>
      <c r="P3950" s="8">
        <f>COUNTIF(J$4:J3950,J3950)</f>
        <v>0</v>
      </c>
      <c r="Q3950" s="8">
        <f>COUNTIF(K$4:K3950,K3950)</f>
        <v>1</v>
      </c>
    </row>
    <row r="3951" spans="1:17" x14ac:dyDescent="0.25">
      <c r="A3951" s="35">
        <f t="shared" si="367"/>
        <v>0</v>
      </c>
      <c r="B3951" s="8">
        <f t="shared" si="368"/>
        <v>0</v>
      </c>
      <c r="C3951" s="8">
        <f t="shared" si="369"/>
        <v>0</v>
      </c>
      <c r="D3951" s="38">
        <f t="shared" si="370"/>
        <v>1</v>
      </c>
      <c r="E3951" s="39">
        <f t="shared" si="371"/>
        <v>0</v>
      </c>
      <c r="M3951" s="8" t="str">
        <f>VLOOKUP(MONTH($J3951),Lookup!$A$2:$B$13,2,0)&amp;" "&amp;YEAR($J3951)</f>
        <v>Jan 1900</v>
      </c>
      <c r="N3951" s="34" t="str">
        <f t="shared" si="366"/>
        <v>1/1/9999</v>
      </c>
      <c r="O3951" s="8" t="str">
        <f>IF(ISERROR(VLOOKUP($I3951,Lookup!$H$2:$I$11,2,0)),"",VLOOKUP($I3951,Lookup!$H$2:$I$11,2,0))</f>
        <v/>
      </c>
      <c r="P3951" s="8">
        <f>COUNTIF(J$4:J3951,J3951)</f>
        <v>0</v>
      </c>
      <c r="Q3951" s="8">
        <f>COUNTIF(K$4:K3951,K3951)</f>
        <v>1</v>
      </c>
    </row>
    <row r="3952" spans="1:17" x14ac:dyDescent="0.25">
      <c r="A3952" s="35">
        <f t="shared" si="367"/>
        <v>0</v>
      </c>
      <c r="B3952" s="8">
        <f t="shared" si="368"/>
        <v>0</v>
      </c>
      <c r="C3952" s="8">
        <f t="shared" si="369"/>
        <v>0</v>
      </c>
      <c r="D3952" s="38">
        <f t="shared" si="370"/>
        <v>1</v>
      </c>
      <c r="E3952" s="39">
        <f t="shared" si="371"/>
        <v>0</v>
      </c>
      <c r="M3952" s="8" t="str">
        <f>VLOOKUP(MONTH($J3952),Lookup!$A$2:$B$13,2,0)&amp;" "&amp;YEAR($J3952)</f>
        <v>Jan 1900</v>
      </c>
      <c r="N3952" s="34" t="str">
        <f t="shared" si="366"/>
        <v>1/1/9999</v>
      </c>
      <c r="O3952" s="8" t="str">
        <f>IF(ISERROR(VLOOKUP($I3952,Lookup!$H$2:$I$11,2,0)),"",VLOOKUP($I3952,Lookup!$H$2:$I$11,2,0))</f>
        <v/>
      </c>
      <c r="P3952" s="8">
        <f>COUNTIF(J$4:J3952,J3952)</f>
        <v>0</v>
      </c>
      <c r="Q3952" s="8">
        <f>COUNTIF(K$4:K3952,K3952)</f>
        <v>1</v>
      </c>
    </row>
    <row r="3953" spans="1:17" x14ac:dyDescent="0.25">
      <c r="A3953" s="35">
        <f t="shared" si="367"/>
        <v>0</v>
      </c>
      <c r="B3953" s="8">
        <f t="shared" si="368"/>
        <v>0</v>
      </c>
      <c r="C3953" s="8">
        <f t="shared" si="369"/>
        <v>0</v>
      </c>
      <c r="D3953" s="38">
        <f t="shared" si="370"/>
        <v>1</v>
      </c>
      <c r="E3953" s="39">
        <f t="shared" si="371"/>
        <v>0</v>
      </c>
      <c r="M3953" s="8" t="str">
        <f>VLOOKUP(MONTH($J3953),Lookup!$A$2:$B$13,2,0)&amp;" "&amp;YEAR($J3953)</f>
        <v>Jan 1900</v>
      </c>
      <c r="N3953" s="34" t="str">
        <f t="shared" si="366"/>
        <v>1/1/9999</v>
      </c>
      <c r="O3953" s="8" t="str">
        <f>IF(ISERROR(VLOOKUP($I3953,Lookup!$H$2:$I$11,2,0)),"",VLOOKUP($I3953,Lookup!$H$2:$I$11,2,0))</f>
        <v/>
      </c>
      <c r="P3953" s="8">
        <f>COUNTIF(J$4:J3953,J3953)</f>
        <v>0</v>
      </c>
      <c r="Q3953" s="8">
        <f>COUNTIF(K$4:K3953,K3953)</f>
        <v>1</v>
      </c>
    </row>
    <row r="3954" spans="1:17" x14ac:dyDescent="0.25">
      <c r="A3954" s="35">
        <f t="shared" si="367"/>
        <v>0</v>
      </c>
      <c r="B3954" s="8">
        <f t="shared" si="368"/>
        <v>0</v>
      </c>
      <c r="C3954" s="8">
        <f t="shared" si="369"/>
        <v>0</v>
      </c>
      <c r="D3954" s="38">
        <f t="shared" si="370"/>
        <v>1</v>
      </c>
      <c r="E3954" s="39">
        <f t="shared" si="371"/>
        <v>0</v>
      </c>
      <c r="M3954" s="8" t="str">
        <f>VLOOKUP(MONTH($J3954),Lookup!$A$2:$B$13,2,0)&amp;" "&amp;YEAR($J3954)</f>
        <v>Jan 1900</v>
      </c>
      <c r="N3954" s="34" t="str">
        <f t="shared" si="366"/>
        <v>1/1/9999</v>
      </c>
      <c r="O3954" s="8" t="str">
        <f>IF(ISERROR(VLOOKUP($I3954,Lookup!$H$2:$I$11,2,0)),"",VLOOKUP($I3954,Lookup!$H$2:$I$11,2,0))</f>
        <v/>
      </c>
      <c r="P3954" s="8">
        <f>COUNTIF(J$4:J3954,J3954)</f>
        <v>0</v>
      </c>
      <c r="Q3954" s="8">
        <f>COUNTIF(K$4:K3954,K3954)</f>
        <v>1</v>
      </c>
    </row>
    <row r="3955" spans="1:17" x14ac:dyDescent="0.25">
      <c r="A3955" s="35">
        <f t="shared" si="367"/>
        <v>0</v>
      </c>
      <c r="B3955" s="8">
        <f t="shared" si="368"/>
        <v>0</v>
      </c>
      <c r="C3955" s="8">
        <f t="shared" si="369"/>
        <v>0</v>
      </c>
      <c r="D3955" s="38">
        <f t="shared" si="370"/>
        <v>1</v>
      </c>
      <c r="E3955" s="39">
        <f t="shared" si="371"/>
        <v>0</v>
      </c>
      <c r="M3955" s="8" t="str">
        <f>VLOOKUP(MONTH($J3955),Lookup!$A$2:$B$13,2,0)&amp;" "&amp;YEAR($J3955)</f>
        <v>Jan 1900</v>
      </c>
      <c r="N3955" s="34" t="str">
        <f t="shared" si="366"/>
        <v>1/1/9999</v>
      </c>
      <c r="O3955" s="8" t="str">
        <f>IF(ISERROR(VLOOKUP($I3955,Lookup!$H$2:$I$11,2,0)),"",VLOOKUP($I3955,Lookup!$H$2:$I$11,2,0))</f>
        <v/>
      </c>
      <c r="P3955" s="8">
        <f>COUNTIF(J$4:J3955,J3955)</f>
        <v>0</v>
      </c>
      <c r="Q3955" s="8">
        <f>COUNTIF(K$4:K3955,K3955)</f>
        <v>1</v>
      </c>
    </row>
    <row r="3956" spans="1:17" x14ac:dyDescent="0.25">
      <c r="A3956" s="35">
        <f t="shared" si="367"/>
        <v>0</v>
      </c>
      <c r="B3956" s="8">
        <f t="shared" si="368"/>
        <v>0</v>
      </c>
      <c r="C3956" s="8">
        <f t="shared" si="369"/>
        <v>0</v>
      </c>
      <c r="D3956" s="38">
        <f t="shared" si="370"/>
        <v>1</v>
      </c>
      <c r="E3956" s="39">
        <f t="shared" si="371"/>
        <v>0</v>
      </c>
      <c r="M3956" s="8" t="str">
        <f>VLOOKUP(MONTH($J3956),Lookup!$A$2:$B$13,2,0)&amp;" "&amp;YEAR($J3956)</f>
        <v>Jan 1900</v>
      </c>
      <c r="N3956" s="34" t="str">
        <f t="shared" si="366"/>
        <v>1/1/9999</v>
      </c>
      <c r="O3956" s="8" t="str">
        <f>IF(ISERROR(VLOOKUP($I3956,Lookup!$H$2:$I$11,2,0)),"",VLOOKUP($I3956,Lookup!$H$2:$I$11,2,0))</f>
        <v/>
      </c>
      <c r="P3956" s="8">
        <f>COUNTIF(J$4:J3956,J3956)</f>
        <v>0</v>
      </c>
      <c r="Q3956" s="8">
        <f>COUNTIF(K$4:K3956,K3956)</f>
        <v>1</v>
      </c>
    </row>
    <row r="3957" spans="1:17" x14ac:dyDescent="0.25">
      <c r="A3957" s="35">
        <f t="shared" si="367"/>
        <v>0</v>
      </c>
      <c r="B3957" s="8">
        <f t="shared" si="368"/>
        <v>0</v>
      </c>
      <c r="C3957" s="8">
        <f t="shared" si="369"/>
        <v>0</v>
      </c>
      <c r="D3957" s="38">
        <f t="shared" si="370"/>
        <v>1</v>
      </c>
      <c r="E3957" s="39">
        <f t="shared" si="371"/>
        <v>0</v>
      </c>
      <c r="M3957" s="8" t="str">
        <f>VLOOKUP(MONTH($J3957),Lookup!$A$2:$B$13,2,0)&amp;" "&amp;YEAR($J3957)</f>
        <v>Jan 1900</v>
      </c>
      <c r="N3957" s="34" t="str">
        <f t="shared" si="366"/>
        <v>1/1/9999</v>
      </c>
      <c r="O3957" s="8" t="str">
        <f>IF(ISERROR(VLOOKUP($I3957,Lookup!$H$2:$I$11,2,0)),"",VLOOKUP($I3957,Lookup!$H$2:$I$11,2,0))</f>
        <v/>
      </c>
      <c r="P3957" s="8">
        <f>COUNTIF(J$4:J3957,J3957)</f>
        <v>0</v>
      </c>
      <c r="Q3957" s="8">
        <f>COUNTIF(K$4:K3957,K3957)</f>
        <v>1</v>
      </c>
    </row>
    <row r="3958" spans="1:17" x14ac:dyDescent="0.25">
      <c r="A3958" s="35">
        <f t="shared" si="367"/>
        <v>0</v>
      </c>
      <c r="B3958" s="8">
        <f t="shared" si="368"/>
        <v>0</v>
      </c>
      <c r="C3958" s="8">
        <f t="shared" si="369"/>
        <v>0</v>
      </c>
      <c r="D3958" s="38">
        <f t="shared" si="370"/>
        <v>1</v>
      </c>
      <c r="E3958" s="39">
        <f t="shared" si="371"/>
        <v>0</v>
      </c>
      <c r="M3958" s="8" t="str">
        <f>VLOOKUP(MONTH($J3958),Lookup!$A$2:$B$13,2,0)&amp;" "&amp;YEAR($J3958)</f>
        <v>Jan 1900</v>
      </c>
      <c r="N3958" s="34" t="str">
        <f t="shared" si="366"/>
        <v>1/1/9999</v>
      </c>
      <c r="O3958" s="8" t="str">
        <f>IF(ISERROR(VLOOKUP($I3958,Lookup!$H$2:$I$11,2,0)),"",VLOOKUP($I3958,Lookup!$H$2:$I$11,2,0))</f>
        <v/>
      </c>
      <c r="P3958" s="8">
        <f>COUNTIF(J$4:J3958,J3958)</f>
        <v>0</v>
      </c>
      <c r="Q3958" s="8">
        <f>COUNTIF(K$4:K3958,K3958)</f>
        <v>1</v>
      </c>
    </row>
    <row r="3959" spans="1:17" x14ac:dyDescent="0.25">
      <c r="A3959" s="35">
        <f t="shared" si="367"/>
        <v>0</v>
      </c>
      <c r="B3959" s="8">
        <f t="shared" si="368"/>
        <v>0</v>
      </c>
      <c r="C3959" s="8">
        <f t="shared" si="369"/>
        <v>0</v>
      </c>
      <c r="D3959" s="38">
        <f t="shared" si="370"/>
        <v>1</v>
      </c>
      <c r="E3959" s="39">
        <f t="shared" si="371"/>
        <v>0</v>
      </c>
      <c r="M3959" s="8" t="str">
        <f>VLOOKUP(MONTH($J3959),Lookup!$A$2:$B$13,2,0)&amp;" "&amp;YEAR($J3959)</f>
        <v>Jan 1900</v>
      </c>
      <c r="N3959" s="34" t="str">
        <f t="shared" si="366"/>
        <v>1/1/9999</v>
      </c>
      <c r="O3959" s="8" t="str">
        <f>IF(ISERROR(VLOOKUP($I3959,Lookup!$H$2:$I$11,2,0)),"",VLOOKUP($I3959,Lookup!$H$2:$I$11,2,0))</f>
        <v/>
      </c>
      <c r="P3959" s="8">
        <f>COUNTIF(J$4:J3959,J3959)</f>
        <v>0</v>
      </c>
      <c r="Q3959" s="8">
        <f>COUNTIF(K$4:K3959,K3959)</f>
        <v>1</v>
      </c>
    </row>
    <row r="3960" spans="1:17" x14ac:dyDescent="0.25">
      <c r="A3960" s="35">
        <f t="shared" si="367"/>
        <v>0</v>
      </c>
      <c r="B3960" s="8">
        <f t="shared" si="368"/>
        <v>0</v>
      </c>
      <c r="C3960" s="8">
        <f t="shared" si="369"/>
        <v>0</v>
      </c>
      <c r="D3960" s="38">
        <f t="shared" si="370"/>
        <v>1</v>
      </c>
      <c r="E3960" s="39">
        <f t="shared" si="371"/>
        <v>0</v>
      </c>
      <c r="M3960" s="8" t="str">
        <f>VLOOKUP(MONTH($J3960),Lookup!$A$2:$B$13,2,0)&amp;" "&amp;YEAR($J3960)</f>
        <v>Jan 1900</v>
      </c>
      <c r="N3960" s="34" t="str">
        <f t="shared" si="366"/>
        <v>1/1/9999</v>
      </c>
      <c r="O3960" s="8" t="str">
        <f>IF(ISERROR(VLOOKUP($I3960,Lookup!$H$2:$I$11,2,0)),"",VLOOKUP($I3960,Lookup!$H$2:$I$11,2,0))</f>
        <v/>
      </c>
      <c r="P3960" s="8">
        <f>COUNTIF(J$4:J3960,J3960)</f>
        <v>0</v>
      </c>
      <c r="Q3960" s="8">
        <f>COUNTIF(K$4:K3960,K3960)</f>
        <v>1</v>
      </c>
    </row>
    <row r="3961" spans="1:17" x14ac:dyDescent="0.25">
      <c r="A3961" s="35">
        <f t="shared" si="367"/>
        <v>0</v>
      </c>
      <c r="B3961" s="8">
        <f t="shared" si="368"/>
        <v>0</v>
      </c>
      <c r="C3961" s="8">
        <f t="shared" si="369"/>
        <v>0</v>
      </c>
      <c r="D3961" s="38">
        <f t="shared" si="370"/>
        <v>1</v>
      </c>
      <c r="E3961" s="39">
        <f t="shared" si="371"/>
        <v>0</v>
      </c>
      <c r="M3961" s="8" t="str">
        <f>VLOOKUP(MONTH($J3961),Lookup!$A$2:$B$13,2,0)&amp;" "&amp;YEAR($J3961)</f>
        <v>Jan 1900</v>
      </c>
      <c r="N3961" s="34" t="str">
        <f t="shared" si="366"/>
        <v>1/1/9999</v>
      </c>
      <c r="O3961" s="8" t="str">
        <f>IF(ISERROR(VLOOKUP($I3961,Lookup!$H$2:$I$11,2,0)),"",VLOOKUP($I3961,Lookup!$H$2:$I$11,2,0))</f>
        <v/>
      </c>
      <c r="P3961" s="8">
        <f>COUNTIF(J$4:J3961,J3961)</f>
        <v>0</v>
      </c>
      <c r="Q3961" s="8">
        <f>COUNTIF(K$4:K3961,K3961)</f>
        <v>1</v>
      </c>
    </row>
    <row r="3962" spans="1:17" x14ac:dyDescent="0.25">
      <c r="A3962" s="35">
        <f t="shared" si="367"/>
        <v>0</v>
      </c>
      <c r="B3962" s="8">
        <f t="shared" si="368"/>
        <v>0</v>
      </c>
      <c r="C3962" s="8">
        <f t="shared" si="369"/>
        <v>0</v>
      </c>
      <c r="D3962" s="38">
        <f t="shared" si="370"/>
        <v>1</v>
      </c>
      <c r="E3962" s="39">
        <f t="shared" si="371"/>
        <v>0</v>
      </c>
      <c r="M3962" s="8" t="str">
        <f>VLOOKUP(MONTH($J3962),Lookup!$A$2:$B$13,2,0)&amp;" "&amp;YEAR($J3962)</f>
        <v>Jan 1900</v>
      </c>
      <c r="N3962" s="34" t="str">
        <f t="shared" si="366"/>
        <v>1/1/9999</v>
      </c>
      <c r="O3962" s="8" t="str">
        <f>IF(ISERROR(VLOOKUP($I3962,Lookup!$H$2:$I$11,2,0)),"",VLOOKUP($I3962,Lookup!$H$2:$I$11,2,0))</f>
        <v/>
      </c>
      <c r="P3962" s="8">
        <f>COUNTIF(J$4:J3962,J3962)</f>
        <v>0</v>
      </c>
      <c r="Q3962" s="8">
        <f>COUNTIF(K$4:K3962,K3962)</f>
        <v>1</v>
      </c>
    </row>
    <row r="3963" spans="1:17" x14ac:dyDescent="0.25">
      <c r="A3963" s="35">
        <f t="shared" si="367"/>
        <v>0</v>
      </c>
      <c r="B3963" s="8">
        <f t="shared" si="368"/>
        <v>0</v>
      </c>
      <c r="C3963" s="8">
        <f t="shared" si="369"/>
        <v>0</v>
      </c>
      <c r="D3963" s="38">
        <f t="shared" si="370"/>
        <v>1</v>
      </c>
      <c r="E3963" s="39">
        <f t="shared" si="371"/>
        <v>0</v>
      </c>
      <c r="M3963" s="8" t="str">
        <f>VLOOKUP(MONTH($J3963),Lookup!$A$2:$B$13,2,0)&amp;" "&amp;YEAR($J3963)</f>
        <v>Jan 1900</v>
      </c>
      <c r="N3963" s="34" t="str">
        <f t="shared" si="366"/>
        <v>1/1/9999</v>
      </c>
      <c r="O3963" s="8" t="str">
        <f>IF(ISERROR(VLOOKUP($I3963,Lookup!$H$2:$I$11,2,0)),"",VLOOKUP($I3963,Lookup!$H$2:$I$11,2,0))</f>
        <v/>
      </c>
      <c r="P3963" s="8">
        <f>COUNTIF(J$4:J3963,J3963)</f>
        <v>0</v>
      </c>
      <c r="Q3963" s="8">
        <f>COUNTIF(K$4:K3963,K3963)</f>
        <v>1</v>
      </c>
    </row>
    <row r="3964" spans="1:17" x14ac:dyDescent="0.25">
      <c r="A3964" s="35">
        <f t="shared" si="367"/>
        <v>0</v>
      </c>
      <c r="B3964" s="8">
        <f t="shared" si="368"/>
        <v>0</v>
      </c>
      <c r="C3964" s="8">
        <f t="shared" si="369"/>
        <v>0</v>
      </c>
      <c r="D3964" s="38">
        <f t="shared" si="370"/>
        <v>1</v>
      </c>
      <c r="E3964" s="39">
        <f t="shared" si="371"/>
        <v>0</v>
      </c>
      <c r="M3964" s="8" t="str">
        <f>VLOOKUP(MONTH($J3964),Lookup!$A$2:$B$13,2,0)&amp;" "&amp;YEAR($J3964)</f>
        <v>Jan 1900</v>
      </c>
      <c r="N3964" s="34" t="str">
        <f t="shared" si="366"/>
        <v>1/1/9999</v>
      </c>
      <c r="O3964" s="8" t="str">
        <f>IF(ISERROR(VLOOKUP($I3964,Lookup!$H$2:$I$11,2,0)),"",VLOOKUP($I3964,Lookup!$H$2:$I$11,2,0))</f>
        <v/>
      </c>
      <c r="P3964" s="8">
        <f>COUNTIF(J$4:J3964,J3964)</f>
        <v>0</v>
      </c>
      <c r="Q3964" s="8">
        <f>COUNTIF(K$4:K3964,K3964)</f>
        <v>1</v>
      </c>
    </row>
    <row r="3965" spans="1:17" x14ac:dyDescent="0.25">
      <c r="A3965" s="35">
        <f t="shared" si="367"/>
        <v>0</v>
      </c>
      <c r="B3965" s="8">
        <f t="shared" si="368"/>
        <v>0</v>
      </c>
      <c r="C3965" s="8">
        <f t="shared" si="369"/>
        <v>0</v>
      </c>
      <c r="D3965" s="38">
        <f t="shared" si="370"/>
        <v>1</v>
      </c>
      <c r="E3965" s="39">
        <f t="shared" si="371"/>
        <v>0</v>
      </c>
      <c r="M3965" s="8" t="str">
        <f>VLOOKUP(MONTH($J3965),Lookup!$A$2:$B$13,2,0)&amp;" "&amp;YEAR($J3965)</f>
        <v>Jan 1900</v>
      </c>
      <c r="N3965" s="34" t="str">
        <f t="shared" si="366"/>
        <v>1/1/9999</v>
      </c>
      <c r="O3965" s="8" t="str">
        <f>IF(ISERROR(VLOOKUP($I3965,Lookup!$H$2:$I$11,2,0)),"",VLOOKUP($I3965,Lookup!$H$2:$I$11,2,0))</f>
        <v/>
      </c>
      <c r="P3965" s="8">
        <f>COUNTIF(J$4:J3965,J3965)</f>
        <v>0</v>
      </c>
      <c r="Q3965" s="8">
        <f>COUNTIF(K$4:K3965,K3965)</f>
        <v>1</v>
      </c>
    </row>
    <row r="3966" spans="1:17" x14ac:dyDescent="0.25">
      <c r="A3966" s="35">
        <f t="shared" si="367"/>
        <v>0</v>
      </c>
      <c r="B3966" s="8">
        <f t="shared" si="368"/>
        <v>0</v>
      </c>
      <c r="C3966" s="8">
        <f t="shared" si="369"/>
        <v>0</v>
      </c>
      <c r="D3966" s="38">
        <f t="shared" si="370"/>
        <v>1</v>
      </c>
      <c r="E3966" s="39">
        <f t="shared" si="371"/>
        <v>0</v>
      </c>
      <c r="M3966" s="8" t="str">
        <f>VLOOKUP(MONTH($J3966),Lookup!$A$2:$B$13,2,0)&amp;" "&amp;YEAR($J3966)</f>
        <v>Jan 1900</v>
      </c>
      <c r="N3966" s="34" t="str">
        <f t="shared" si="366"/>
        <v>1/1/9999</v>
      </c>
      <c r="O3966" s="8" t="str">
        <f>IF(ISERROR(VLOOKUP($I3966,Lookup!$H$2:$I$11,2,0)),"",VLOOKUP($I3966,Lookup!$H$2:$I$11,2,0))</f>
        <v/>
      </c>
      <c r="P3966" s="8">
        <f>COUNTIF(J$4:J3966,J3966)</f>
        <v>0</v>
      </c>
      <c r="Q3966" s="8">
        <f>COUNTIF(K$4:K3966,K3966)</f>
        <v>1</v>
      </c>
    </row>
    <row r="3967" spans="1:17" x14ac:dyDescent="0.25">
      <c r="A3967" s="35">
        <f t="shared" si="367"/>
        <v>0</v>
      </c>
      <c r="B3967" s="8">
        <f t="shared" si="368"/>
        <v>0</v>
      </c>
      <c r="C3967" s="8">
        <f t="shared" si="369"/>
        <v>0</v>
      </c>
      <c r="D3967" s="38">
        <f t="shared" si="370"/>
        <v>1</v>
      </c>
      <c r="E3967" s="39">
        <f t="shared" si="371"/>
        <v>0</v>
      </c>
      <c r="M3967" s="8" t="str">
        <f>VLOOKUP(MONTH($J3967),Lookup!$A$2:$B$13,2,0)&amp;" "&amp;YEAR($J3967)</f>
        <v>Jan 1900</v>
      </c>
      <c r="N3967" s="34" t="str">
        <f t="shared" si="366"/>
        <v>1/1/9999</v>
      </c>
      <c r="O3967" s="8" t="str">
        <f>IF(ISERROR(VLOOKUP($I3967,Lookup!$H$2:$I$11,2,0)),"",VLOOKUP($I3967,Lookup!$H$2:$I$11,2,0))</f>
        <v/>
      </c>
      <c r="P3967" s="8">
        <f>COUNTIF(J$4:J3967,J3967)</f>
        <v>0</v>
      </c>
      <c r="Q3967" s="8">
        <f>COUNTIF(K$4:K3967,K3967)</f>
        <v>1</v>
      </c>
    </row>
    <row r="3968" spans="1:17" x14ac:dyDescent="0.25">
      <c r="A3968" s="35">
        <f t="shared" si="367"/>
        <v>0</v>
      </c>
      <c r="B3968" s="8">
        <f t="shared" si="368"/>
        <v>0</v>
      </c>
      <c r="C3968" s="8">
        <f t="shared" si="369"/>
        <v>0</v>
      </c>
      <c r="D3968" s="38">
        <f t="shared" si="370"/>
        <v>1</v>
      </c>
      <c r="E3968" s="39">
        <f t="shared" si="371"/>
        <v>0</v>
      </c>
      <c r="M3968" s="8" t="str">
        <f>VLOOKUP(MONTH($J3968),Lookup!$A$2:$B$13,2,0)&amp;" "&amp;YEAR($J3968)</f>
        <v>Jan 1900</v>
      </c>
      <c r="N3968" s="34" t="str">
        <f t="shared" si="366"/>
        <v>1/1/9999</v>
      </c>
      <c r="O3968" s="8" t="str">
        <f>IF(ISERROR(VLOOKUP($I3968,Lookup!$H$2:$I$11,2,0)),"",VLOOKUP($I3968,Lookup!$H$2:$I$11,2,0))</f>
        <v/>
      </c>
      <c r="P3968" s="8">
        <f>COUNTIF(J$4:J3968,J3968)</f>
        <v>0</v>
      </c>
      <c r="Q3968" s="8">
        <f>COUNTIF(K$4:K3968,K3968)</f>
        <v>1</v>
      </c>
    </row>
    <row r="3969" spans="1:17" x14ac:dyDescent="0.25">
      <c r="A3969" s="35">
        <f t="shared" si="367"/>
        <v>0</v>
      </c>
      <c r="B3969" s="8">
        <f t="shared" si="368"/>
        <v>0</v>
      </c>
      <c r="C3969" s="8">
        <f t="shared" si="369"/>
        <v>0</v>
      </c>
      <c r="D3969" s="38">
        <f t="shared" si="370"/>
        <v>1</v>
      </c>
      <c r="E3969" s="39">
        <f t="shared" si="371"/>
        <v>0</v>
      </c>
      <c r="M3969" s="8" t="str">
        <f>VLOOKUP(MONTH($J3969),Lookup!$A$2:$B$13,2,0)&amp;" "&amp;YEAR($J3969)</f>
        <v>Jan 1900</v>
      </c>
      <c r="N3969" s="34" t="str">
        <f t="shared" si="366"/>
        <v>1/1/9999</v>
      </c>
      <c r="O3969" s="8" t="str">
        <f>IF(ISERROR(VLOOKUP($I3969,Lookup!$H$2:$I$11,2,0)),"",VLOOKUP($I3969,Lookup!$H$2:$I$11,2,0))</f>
        <v/>
      </c>
      <c r="P3969" s="8">
        <f>COUNTIF(J$4:J3969,J3969)</f>
        <v>0</v>
      </c>
      <c r="Q3969" s="8">
        <f>COUNTIF(K$4:K3969,K3969)</f>
        <v>1</v>
      </c>
    </row>
    <row r="3970" spans="1:17" x14ac:dyDescent="0.25">
      <c r="A3970" s="35">
        <f t="shared" si="367"/>
        <v>0</v>
      </c>
      <c r="B3970" s="8">
        <f t="shared" si="368"/>
        <v>0</v>
      </c>
      <c r="C3970" s="8">
        <f t="shared" si="369"/>
        <v>0</v>
      </c>
      <c r="D3970" s="38">
        <f t="shared" si="370"/>
        <v>1</v>
      </c>
      <c r="E3970" s="39">
        <f t="shared" si="371"/>
        <v>0</v>
      </c>
      <c r="M3970" s="8" t="str">
        <f>VLOOKUP(MONTH($J3970),Lookup!$A$2:$B$13,2,0)&amp;" "&amp;YEAR($J3970)</f>
        <v>Jan 1900</v>
      </c>
      <c r="N3970" s="34" t="str">
        <f t="shared" si="366"/>
        <v>1/1/9999</v>
      </c>
      <c r="O3970" s="8" t="str">
        <f>IF(ISERROR(VLOOKUP($I3970,Lookup!$H$2:$I$11,2,0)),"",VLOOKUP($I3970,Lookup!$H$2:$I$11,2,0))</f>
        <v/>
      </c>
      <c r="P3970" s="8">
        <f>COUNTIF(J$4:J3970,J3970)</f>
        <v>0</v>
      </c>
      <c r="Q3970" s="8">
        <f>COUNTIF(K$4:K3970,K3970)</f>
        <v>1</v>
      </c>
    </row>
    <row r="3971" spans="1:17" x14ac:dyDescent="0.25">
      <c r="A3971" s="35">
        <f t="shared" si="367"/>
        <v>0</v>
      </c>
      <c r="B3971" s="8">
        <f t="shared" si="368"/>
        <v>0</v>
      </c>
      <c r="C3971" s="8">
        <f t="shared" si="369"/>
        <v>0</v>
      </c>
      <c r="D3971" s="38">
        <f t="shared" si="370"/>
        <v>1</v>
      </c>
      <c r="E3971" s="39">
        <f t="shared" si="371"/>
        <v>0</v>
      </c>
      <c r="M3971" s="8" t="str">
        <f>VLOOKUP(MONTH($J3971),Lookup!$A$2:$B$13,2,0)&amp;" "&amp;YEAR($J3971)</f>
        <v>Jan 1900</v>
      </c>
      <c r="N3971" s="34" t="str">
        <f t="shared" si="366"/>
        <v>1/1/9999</v>
      </c>
      <c r="O3971" s="8" t="str">
        <f>IF(ISERROR(VLOOKUP($I3971,Lookup!$H$2:$I$11,2,0)),"",VLOOKUP($I3971,Lookup!$H$2:$I$11,2,0))</f>
        <v/>
      </c>
      <c r="P3971" s="8">
        <f>COUNTIF(J$4:J3971,J3971)</f>
        <v>0</v>
      </c>
      <c r="Q3971" s="8">
        <f>COUNTIF(K$4:K3971,K3971)</f>
        <v>1</v>
      </c>
    </row>
    <row r="3972" spans="1:17" x14ac:dyDescent="0.25">
      <c r="A3972" s="35">
        <f t="shared" si="367"/>
        <v>0</v>
      </c>
      <c r="B3972" s="8">
        <f t="shared" si="368"/>
        <v>0</v>
      </c>
      <c r="C3972" s="8">
        <f t="shared" si="369"/>
        <v>0</v>
      </c>
      <c r="D3972" s="38">
        <f t="shared" si="370"/>
        <v>1</v>
      </c>
      <c r="E3972" s="39">
        <f t="shared" si="371"/>
        <v>0</v>
      </c>
      <c r="M3972" s="8" t="str">
        <f>VLOOKUP(MONTH($J3972),Lookup!$A$2:$B$13,2,0)&amp;" "&amp;YEAR($J3972)</f>
        <v>Jan 1900</v>
      </c>
      <c r="N3972" s="34" t="str">
        <f t="shared" ref="N3972:N4035" si="372">IF(ISBLANK($J3972),"1/1/9999",J3972)</f>
        <v>1/1/9999</v>
      </c>
      <c r="O3972" s="8" t="str">
        <f>IF(ISERROR(VLOOKUP($I3972,Lookup!$H$2:$I$11,2,0)),"",VLOOKUP($I3972,Lookup!$H$2:$I$11,2,0))</f>
        <v/>
      </c>
      <c r="P3972" s="8">
        <f>COUNTIF(J$4:J3972,J3972)</f>
        <v>0</v>
      </c>
      <c r="Q3972" s="8">
        <f>COUNTIF(K$4:K3972,K3972)</f>
        <v>1</v>
      </c>
    </row>
    <row r="3973" spans="1:17" x14ac:dyDescent="0.25">
      <c r="A3973" s="35">
        <f t="shared" ref="A3973:A4036" si="373">K3973</f>
        <v>0</v>
      </c>
      <c r="B3973" s="8">
        <f t="shared" ref="B3973:B4036" si="374">J3973</f>
        <v>0</v>
      </c>
      <c r="C3973" s="8">
        <f t="shared" ref="C3973:C4036" si="375">L3973</f>
        <v>0</v>
      </c>
      <c r="D3973" s="38">
        <f t="shared" ref="D3973:D4036" si="376">SUM(A3973:C3973)+SUM(O3973:Q3973)</f>
        <v>1</v>
      </c>
      <c r="E3973" s="39">
        <f t="shared" ref="E3973:E4036" si="377">IF($D3973="","",COUNTIFS($F$4:$F$5000,$F3973,$D$4:$D$5000,"&gt;"&amp;$D3973))</f>
        <v>0</v>
      </c>
      <c r="M3973" s="8" t="str">
        <f>VLOOKUP(MONTH($J3973),Lookup!$A$2:$B$13,2,0)&amp;" "&amp;YEAR($J3973)</f>
        <v>Jan 1900</v>
      </c>
      <c r="N3973" s="34" t="str">
        <f t="shared" si="372"/>
        <v>1/1/9999</v>
      </c>
      <c r="O3973" s="8" t="str">
        <f>IF(ISERROR(VLOOKUP($I3973,Lookup!$H$2:$I$11,2,0)),"",VLOOKUP($I3973,Lookup!$H$2:$I$11,2,0))</f>
        <v/>
      </c>
      <c r="P3973" s="8">
        <f>COUNTIF(J$4:J3973,J3973)</f>
        <v>0</v>
      </c>
      <c r="Q3973" s="8">
        <f>COUNTIF(K$4:K3973,K3973)</f>
        <v>1</v>
      </c>
    </row>
    <row r="3974" spans="1:17" x14ac:dyDescent="0.25">
      <c r="A3974" s="35">
        <f t="shared" si="373"/>
        <v>0</v>
      </c>
      <c r="B3974" s="8">
        <f t="shared" si="374"/>
        <v>0</v>
      </c>
      <c r="C3974" s="8">
        <f t="shared" si="375"/>
        <v>0</v>
      </c>
      <c r="D3974" s="38">
        <f t="shared" si="376"/>
        <v>1</v>
      </c>
      <c r="E3974" s="39">
        <f t="shared" si="377"/>
        <v>0</v>
      </c>
      <c r="M3974" s="8" t="str">
        <f>VLOOKUP(MONTH($J3974),Lookup!$A$2:$B$13,2,0)&amp;" "&amp;YEAR($J3974)</f>
        <v>Jan 1900</v>
      </c>
      <c r="N3974" s="34" t="str">
        <f t="shared" si="372"/>
        <v>1/1/9999</v>
      </c>
      <c r="O3974" s="8" t="str">
        <f>IF(ISERROR(VLOOKUP($I3974,Lookup!$H$2:$I$11,2,0)),"",VLOOKUP($I3974,Lookup!$H$2:$I$11,2,0))</f>
        <v/>
      </c>
      <c r="P3974" s="8">
        <f>COUNTIF(J$4:J3974,J3974)</f>
        <v>0</v>
      </c>
      <c r="Q3974" s="8">
        <f>COUNTIF(K$4:K3974,K3974)</f>
        <v>1</v>
      </c>
    </row>
    <row r="3975" spans="1:17" x14ac:dyDescent="0.25">
      <c r="A3975" s="35">
        <f t="shared" si="373"/>
        <v>0</v>
      </c>
      <c r="B3975" s="8">
        <f t="shared" si="374"/>
        <v>0</v>
      </c>
      <c r="C3975" s="8">
        <f t="shared" si="375"/>
        <v>0</v>
      </c>
      <c r="D3975" s="38">
        <f t="shared" si="376"/>
        <v>1</v>
      </c>
      <c r="E3975" s="39">
        <f t="shared" si="377"/>
        <v>0</v>
      </c>
      <c r="M3975" s="8" t="str">
        <f>VLOOKUP(MONTH($J3975),Lookup!$A$2:$B$13,2,0)&amp;" "&amp;YEAR($J3975)</f>
        <v>Jan 1900</v>
      </c>
      <c r="N3975" s="34" t="str">
        <f t="shared" si="372"/>
        <v>1/1/9999</v>
      </c>
      <c r="O3975" s="8" t="str">
        <f>IF(ISERROR(VLOOKUP($I3975,Lookup!$H$2:$I$11,2,0)),"",VLOOKUP($I3975,Lookup!$H$2:$I$11,2,0))</f>
        <v/>
      </c>
      <c r="P3975" s="8">
        <f>COUNTIF(J$4:J3975,J3975)</f>
        <v>0</v>
      </c>
      <c r="Q3975" s="8">
        <f>COUNTIF(K$4:K3975,K3975)</f>
        <v>1</v>
      </c>
    </row>
    <row r="3976" spans="1:17" x14ac:dyDescent="0.25">
      <c r="A3976" s="35">
        <f t="shared" si="373"/>
        <v>0</v>
      </c>
      <c r="B3976" s="8">
        <f t="shared" si="374"/>
        <v>0</v>
      </c>
      <c r="C3976" s="8">
        <f t="shared" si="375"/>
        <v>0</v>
      </c>
      <c r="D3976" s="38">
        <f t="shared" si="376"/>
        <v>1</v>
      </c>
      <c r="E3976" s="39">
        <f t="shared" si="377"/>
        <v>0</v>
      </c>
      <c r="M3976" s="8" t="str">
        <f>VLOOKUP(MONTH($J3976),Lookup!$A$2:$B$13,2,0)&amp;" "&amp;YEAR($J3976)</f>
        <v>Jan 1900</v>
      </c>
      <c r="N3976" s="34" t="str">
        <f t="shared" si="372"/>
        <v>1/1/9999</v>
      </c>
      <c r="O3976" s="8" t="str">
        <f>IF(ISERROR(VLOOKUP($I3976,Lookup!$H$2:$I$11,2,0)),"",VLOOKUP($I3976,Lookup!$H$2:$I$11,2,0))</f>
        <v/>
      </c>
      <c r="P3976" s="8">
        <f>COUNTIF(J$4:J3976,J3976)</f>
        <v>0</v>
      </c>
      <c r="Q3976" s="8">
        <f>COUNTIF(K$4:K3976,K3976)</f>
        <v>1</v>
      </c>
    </row>
    <row r="3977" spans="1:17" x14ac:dyDescent="0.25">
      <c r="A3977" s="35">
        <f t="shared" si="373"/>
        <v>0</v>
      </c>
      <c r="B3977" s="8">
        <f t="shared" si="374"/>
        <v>0</v>
      </c>
      <c r="C3977" s="8">
        <f t="shared" si="375"/>
        <v>0</v>
      </c>
      <c r="D3977" s="38">
        <f t="shared" si="376"/>
        <v>1</v>
      </c>
      <c r="E3977" s="39">
        <f t="shared" si="377"/>
        <v>0</v>
      </c>
      <c r="M3977" s="8" t="str">
        <f>VLOOKUP(MONTH($J3977),Lookup!$A$2:$B$13,2,0)&amp;" "&amp;YEAR($J3977)</f>
        <v>Jan 1900</v>
      </c>
      <c r="N3977" s="34" t="str">
        <f t="shared" si="372"/>
        <v>1/1/9999</v>
      </c>
      <c r="O3977" s="8" t="str">
        <f>IF(ISERROR(VLOOKUP($I3977,Lookup!$H$2:$I$11,2,0)),"",VLOOKUP($I3977,Lookup!$H$2:$I$11,2,0))</f>
        <v/>
      </c>
      <c r="P3977" s="8">
        <f>COUNTIF(J$4:J3977,J3977)</f>
        <v>0</v>
      </c>
      <c r="Q3977" s="8">
        <f>COUNTIF(K$4:K3977,K3977)</f>
        <v>1</v>
      </c>
    </row>
    <row r="3978" spans="1:17" x14ac:dyDescent="0.25">
      <c r="A3978" s="35">
        <f t="shared" si="373"/>
        <v>0</v>
      </c>
      <c r="B3978" s="8">
        <f t="shared" si="374"/>
        <v>0</v>
      </c>
      <c r="C3978" s="8">
        <f t="shared" si="375"/>
        <v>0</v>
      </c>
      <c r="D3978" s="38">
        <f t="shared" si="376"/>
        <v>1</v>
      </c>
      <c r="E3978" s="39">
        <f t="shared" si="377"/>
        <v>0</v>
      </c>
      <c r="M3978" s="8" t="str">
        <f>VLOOKUP(MONTH($J3978),Lookup!$A$2:$B$13,2,0)&amp;" "&amp;YEAR($J3978)</f>
        <v>Jan 1900</v>
      </c>
      <c r="N3978" s="34" t="str">
        <f t="shared" si="372"/>
        <v>1/1/9999</v>
      </c>
      <c r="O3978" s="8" t="str">
        <f>IF(ISERROR(VLOOKUP($I3978,Lookup!$H$2:$I$11,2,0)),"",VLOOKUP($I3978,Lookup!$H$2:$I$11,2,0))</f>
        <v/>
      </c>
      <c r="P3978" s="8">
        <f>COUNTIF(J$4:J3978,J3978)</f>
        <v>0</v>
      </c>
      <c r="Q3978" s="8">
        <f>COUNTIF(K$4:K3978,K3978)</f>
        <v>1</v>
      </c>
    </row>
    <row r="3979" spans="1:17" x14ac:dyDescent="0.25">
      <c r="A3979" s="35">
        <f t="shared" si="373"/>
        <v>0</v>
      </c>
      <c r="B3979" s="8">
        <f t="shared" si="374"/>
        <v>0</v>
      </c>
      <c r="C3979" s="8">
        <f t="shared" si="375"/>
        <v>0</v>
      </c>
      <c r="D3979" s="38">
        <f t="shared" si="376"/>
        <v>1</v>
      </c>
      <c r="E3979" s="39">
        <f t="shared" si="377"/>
        <v>0</v>
      </c>
      <c r="M3979" s="8" t="str">
        <f>VLOOKUP(MONTH($J3979),Lookup!$A$2:$B$13,2,0)&amp;" "&amp;YEAR($J3979)</f>
        <v>Jan 1900</v>
      </c>
      <c r="N3979" s="34" t="str">
        <f t="shared" si="372"/>
        <v>1/1/9999</v>
      </c>
      <c r="O3979" s="8" t="str">
        <f>IF(ISERROR(VLOOKUP($I3979,Lookup!$H$2:$I$11,2,0)),"",VLOOKUP($I3979,Lookup!$H$2:$I$11,2,0))</f>
        <v/>
      </c>
      <c r="P3979" s="8">
        <f>COUNTIF(J$4:J3979,J3979)</f>
        <v>0</v>
      </c>
      <c r="Q3979" s="8">
        <f>COUNTIF(K$4:K3979,K3979)</f>
        <v>1</v>
      </c>
    </row>
    <row r="3980" spans="1:17" x14ac:dyDescent="0.25">
      <c r="A3980" s="35">
        <f t="shared" si="373"/>
        <v>0</v>
      </c>
      <c r="B3980" s="8">
        <f t="shared" si="374"/>
        <v>0</v>
      </c>
      <c r="C3980" s="8">
        <f t="shared" si="375"/>
        <v>0</v>
      </c>
      <c r="D3980" s="38">
        <f t="shared" si="376"/>
        <v>1</v>
      </c>
      <c r="E3980" s="39">
        <f t="shared" si="377"/>
        <v>0</v>
      </c>
      <c r="M3980" s="8" t="str">
        <f>VLOOKUP(MONTH($J3980),Lookup!$A$2:$B$13,2,0)&amp;" "&amp;YEAR($J3980)</f>
        <v>Jan 1900</v>
      </c>
      <c r="N3980" s="34" t="str">
        <f t="shared" si="372"/>
        <v>1/1/9999</v>
      </c>
      <c r="O3980" s="8" t="str">
        <f>IF(ISERROR(VLOOKUP($I3980,Lookup!$H$2:$I$11,2,0)),"",VLOOKUP($I3980,Lookup!$H$2:$I$11,2,0))</f>
        <v/>
      </c>
      <c r="P3980" s="8">
        <f>COUNTIF(J$4:J3980,J3980)</f>
        <v>0</v>
      </c>
      <c r="Q3980" s="8">
        <f>COUNTIF(K$4:K3980,K3980)</f>
        <v>1</v>
      </c>
    </row>
    <row r="3981" spans="1:17" x14ac:dyDescent="0.25">
      <c r="A3981" s="35">
        <f t="shared" si="373"/>
        <v>0</v>
      </c>
      <c r="B3981" s="8">
        <f t="shared" si="374"/>
        <v>0</v>
      </c>
      <c r="C3981" s="8">
        <f t="shared" si="375"/>
        <v>0</v>
      </c>
      <c r="D3981" s="38">
        <f t="shared" si="376"/>
        <v>1</v>
      </c>
      <c r="E3981" s="39">
        <f t="shared" si="377"/>
        <v>0</v>
      </c>
      <c r="M3981" s="8" t="str">
        <f>VLOOKUP(MONTH($J3981),Lookup!$A$2:$B$13,2,0)&amp;" "&amp;YEAR($J3981)</f>
        <v>Jan 1900</v>
      </c>
      <c r="N3981" s="34" t="str">
        <f t="shared" si="372"/>
        <v>1/1/9999</v>
      </c>
      <c r="O3981" s="8" t="str">
        <f>IF(ISERROR(VLOOKUP($I3981,Lookup!$H$2:$I$11,2,0)),"",VLOOKUP($I3981,Lookup!$H$2:$I$11,2,0))</f>
        <v/>
      </c>
      <c r="P3981" s="8">
        <f>COUNTIF(J$4:J3981,J3981)</f>
        <v>0</v>
      </c>
      <c r="Q3981" s="8">
        <f>COUNTIF(K$4:K3981,K3981)</f>
        <v>1</v>
      </c>
    </row>
    <row r="3982" spans="1:17" x14ac:dyDescent="0.25">
      <c r="A3982" s="35">
        <f t="shared" si="373"/>
        <v>0</v>
      </c>
      <c r="B3982" s="8">
        <f t="shared" si="374"/>
        <v>0</v>
      </c>
      <c r="C3982" s="8">
        <f t="shared" si="375"/>
        <v>0</v>
      </c>
      <c r="D3982" s="38">
        <f t="shared" si="376"/>
        <v>1</v>
      </c>
      <c r="E3982" s="39">
        <f t="shared" si="377"/>
        <v>0</v>
      </c>
      <c r="M3982" s="8" t="str">
        <f>VLOOKUP(MONTH($J3982),Lookup!$A$2:$B$13,2,0)&amp;" "&amp;YEAR($J3982)</f>
        <v>Jan 1900</v>
      </c>
      <c r="N3982" s="34" t="str">
        <f t="shared" si="372"/>
        <v>1/1/9999</v>
      </c>
      <c r="O3982" s="8" t="str">
        <f>IF(ISERROR(VLOOKUP($I3982,Lookup!$H$2:$I$11,2,0)),"",VLOOKUP($I3982,Lookup!$H$2:$I$11,2,0))</f>
        <v/>
      </c>
      <c r="P3982" s="8">
        <f>COUNTIF(J$4:J3982,J3982)</f>
        <v>0</v>
      </c>
      <c r="Q3982" s="8">
        <f>COUNTIF(K$4:K3982,K3982)</f>
        <v>1</v>
      </c>
    </row>
    <row r="3983" spans="1:17" x14ac:dyDescent="0.25">
      <c r="A3983" s="35">
        <f t="shared" si="373"/>
        <v>0</v>
      </c>
      <c r="B3983" s="8">
        <f t="shared" si="374"/>
        <v>0</v>
      </c>
      <c r="C3983" s="8">
        <f t="shared" si="375"/>
        <v>0</v>
      </c>
      <c r="D3983" s="38">
        <f t="shared" si="376"/>
        <v>1</v>
      </c>
      <c r="E3983" s="39">
        <f t="shared" si="377"/>
        <v>0</v>
      </c>
      <c r="M3983" s="8" t="str">
        <f>VLOOKUP(MONTH($J3983),Lookup!$A$2:$B$13,2,0)&amp;" "&amp;YEAR($J3983)</f>
        <v>Jan 1900</v>
      </c>
      <c r="N3983" s="34" t="str">
        <f t="shared" si="372"/>
        <v>1/1/9999</v>
      </c>
      <c r="O3983" s="8" t="str">
        <f>IF(ISERROR(VLOOKUP($I3983,Lookup!$H$2:$I$11,2,0)),"",VLOOKUP($I3983,Lookup!$H$2:$I$11,2,0))</f>
        <v/>
      </c>
      <c r="P3983" s="8">
        <f>COUNTIF(J$4:J3983,J3983)</f>
        <v>0</v>
      </c>
      <c r="Q3983" s="8">
        <f>COUNTIF(K$4:K3983,K3983)</f>
        <v>1</v>
      </c>
    </row>
    <row r="3984" spans="1:17" x14ac:dyDescent="0.25">
      <c r="A3984" s="35">
        <f t="shared" si="373"/>
        <v>0</v>
      </c>
      <c r="B3984" s="8">
        <f t="shared" si="374"/>
        <v>0</v>
      </c>
      <c r="C3984" s="8">
        <f t="shared" si="375"/>
        <v>0</v>
      </c>
      <c r="D3984" s="38">
        <f t="shared" si="376"/>
        <v>1</v>
      </c>
      <c r="E3984" s="39">
        <f t="shared" si="377"/>
        <v>0</v>
      </c>
      <c r="M3984" s="8" t="str">
        <f>VLOOKUP(MONTH($J3984),Lookup!$A$2:$B$13,2,0)&amp;" "&amp;YEAR($J3984)</f>
        <v>Jan 1900</v>
      </c>
      <c r="N3984" s="34" t="str">
        <f t="shared" si="372"/>
        <v>1/1/9999</v>
      </c>
      <c r="O3984" s="8" t="str">
        <f>IF(ISERROR(VLOOKUP($I3984,Lookup!$H$2:$I$11,2,0)),"",VLOOKUP($I3984,Lookup!$H$2:$I$11,2,0))</f>
        <v/>
      </c>
      <c r="P3984" s="8">
        <f>COUNTIF(J$4:J3984,J3984)</f>
        <v>0</v>
      </c>
      <c r="Q3984" s="8">
        <f>COUNTIF(K$4:K3984,K3984)</f>
        <v>1</v>
      </c>
    </row>
    <row r="3985" spans="1:17" x14ac:dyDescent="0.25">
      <c r="A3985" s="35">
        <f t="shared" si="373"/>
        <v>0</v>
      </c>
      <c r="B3985" s="8">
        <f t="shared" si="374"/>
        <v>0</v>
      </c>
      <c r="C3985" s="8">
        <f t="shared" si="375"/>
        <v>0</v>
      </c>
      <c r="D3985" s="38">
        <f t="shared" si="376"/>
        <v>1</v>
      </c>
      <c r="E3985" s="39">
        <f t="shared" si="377"/>
        <v>0</v>
      </c>
      <c r="M3985" s="8" t="str">
        <f>VLOOKUP(MONTH($J3985),Lookup!$A$2:$B$13,2,0)&amp;" "&amp;YEAR($J3985)</f>
        <v>Jan 1900</v>
      </c>
      <c r="N3985" s="34" t="str">
        <f t="shared" si="372"/>
        <v>1/1/9999</v>
      </c>
      <c r="O3985" s="8" t="str">
        <f>IF(ISERROR(VLOOKUP($I3985,Lookup!$H$2:$I$11,2,0)),"",VLOOKUP($I3985,Lookup!$H$2:$I$11,2,0))</f>
        <v/>
      </c>
      <c r="P3985" s="8">
        <f>COUNTIF(J$4:J3985,J3985)</f>
        <v>0</v>
      </c>
      <c r="Q3985" s="8">
        <f>COUNTIF(K$4:K3985,K3985)</f>
        <v>1</v>
      </c>
    </row>
    <row r="3986" spans="1:17" x14ac:dyDescent="0.25">
      <c r="A3986" s="35">
        <f t="shared" si="373"/>
        <v>0</v>
      </c>
      <c r="B3986" s="8">
        <f t="shared" si="374"/>
        <v>0</v>
      </c>
      <c r="C3986" s="8">
        <f t="shared" si="375"/>
        <v>0</v>
      </c>
      <c r="D3986" s="38">
        <f t="shared" si="376"/>
        <v>1</v>
      </c>
      <c r="E3986" s="39">
        <f t="shared" si="377"/>
        <v>0</v>
      </c>
      <c r="M3986" s="8" t="str">
        <f>VLOOKUP(MONTH($J3986),Lookup!$A$2:$B$13,2,0)&amp;" "&amp;YEAR($J3986)</f>
        <v>Jan 1900</v>
      </c>
      <c r="N3986" s="34" t="str">
        <f t="shared" si="372"/>
        <v>1/1/9999</v>
      </c>
      <c r="O3986" s="8" t="str">
        <f>IF(ISERROR(VLOOKUP($I3986,Lookup!$H$2:$I$11,2,0)),"",VLOOKUP($I3986,Lookup!$H$2:$I$11,2,0))</f>
        <v/>
      </c>
      <c r="P3986" s="8">
        <f>COUNTIF(J$4:J3986,J3986)</f>
        <v>0</v>
      </c>
      <c r="Q3986" s="8">
        <f>COUNTIF(K$4:K3986,K3986)</f>
        <v>1</v>
      </c>
    </row>
    <row r="3987" spans="1:17" x14ac:dyDescent="0.25">
      <c r="A3987" s="35">
        <f t="shared" si="373"/>
        <v>0</v>
      </c>
      <c r="B3987" s="8">
        <f t="shared" si="374"/>
        <v>0</v>
      </c>
      <c r="C3987" s="8">
        <f t="shared" si="375"/>
        <v>0</v>
      </c>
      <c r="D3987" s="38">
        <f t="shared" si="376"/>
        <v>1</v>
      </c>
      <c r="E3987" s="39">
        <f t="shared" si="377"/>
        <v>0</v>
      </c>
      <c r="M3987" s="8" t="str">
        <f>VLOOKUP(MONTH($J3987),Lookup!$A$2:$B$13,2,0)&amp;" "&amp;YEAR($J3987)</f>
        <v>Jan 1900</v>
      </c>
      <c r="N3987" s="34" t="str">
        <f t="shared" si="372"/>
        <v>1/1/9999</v>
      </c>
      <c r="O3987" s="8" t="str">
        <f>IF(ISERROR(VLOOKUP($I3987,Lookup!$H$2:$I$11,2,0)),"",VLOOKUP($I3987,Lookup!$H$2:$I$11,2,0))</f>
        <v/>
      </c>
      <c r="P3987" s="8">
        <f>COUNTIF(J$4:J3987,J3987)</f>
        <v>0</v>
      </c>
      <c r="Q3987" s="8">
        <f>COUNTIF(K$4:K3987,K3987)</f>
        <v>1</v>
      </c>
    </row>
    <row r="3988" spans="1:17" x14ac:dyDescent="0.25">
      <c r="A3988" s="35">
        <f t="shared" si="373"/>
        <v>0</v>
      </c>
      <c r="B3988" s="8">
        <f t="shared" si="374"/>
        <v>0</v>
      </c>
      <c r="C3988" s="8">
        <f t="shared" si="375"/>
        <v>0</v>
      </c>
      <c r="D3988" s="38">
        <f t="shared" si="376"/>
        <v>1</v>
      </c>
      <c r="E3988" s="39">
        <f t="shared" si="377"/>
        <v>0</v>
      </c>
      <c r="M3988" s="8" t="str">
        <f>VLOOKUP(MONTH($J3988),Lookup!$A$2:$B$13,2,0)&amp;" "&amp;YEAR($J3988)</f>
        <v>Jan 1900</v>
      </c>
      <c r="N3988" s="34" t="str">
        <f t="shared" si="372"/>
        <v>1/1/9999</v>
      </c>
      <c r="O3988" s="8" t="str">
        <f>IF(ISERROR(VLOOKUP($I3988,Lookup!$H$2:$I$11,2,0)),"",VLOOKUP($I3988,Lookup!$H$2:$I$11,2,0))</f>
        <v/>
      </c>
      <c r="P3988" s="8">
        <f>COUNTIF(J$4:J3988,J3988)</f>
        <v>0</v>
      </c>
      <c r="Q3988" s="8">
        <f>COUNTIF(K$4:K3988,K3988)</f>
        <v>1</v>
      </c>
    </row>
    <row r="3989" spans="1:17" x14ac:dyDescent="0.25">
      <c r="A3989" s="35">
        <f t="shared" si="373"/>
        <v>0</v>
      </c>
      <c r="B3989" s="8">
        <f t="shared" si="374"/>
        <v>0</v>
      </c>
      <c r="C3989" s="8">
        <f t="shared" si="375"/>
        <v>0</v>
      </c>
      <c r="D3989" s="38">
        <f t="shared" si="376"/>
        <v>1</v>
      </c>
      <c r="E3989" s="39">
        <f t="shared" si="377"/>
        <v>0</v>
      </c>
      <c r="M3989" s="8" t="str">
        <f>VLOOKUP(MONTH($J3989),Lookup!$A$2:$B$13,2,0)&amp;" "&amp;YEAR($J3989)</f>
        <v>Jan 1900</v>
      </c>
      <c r="N3989" s="34" t="str">
        <f t="shared" si="372"/>
        <v>1/1/9999</v>
      </c>
      <c r="O3989" s="8" t="str">
        <f>IF(ISERROR(VLOOKUP($I3989,Lookup!$H$2:$I$11,2,0)),"",VLOOKUP($I3989,Lookup!$H$2:$I$11,2,0))</f>
        <v/>
      </c>
      <c r="P3989" s="8">
        <f>COUNTIF(J$4:J3989,J3989)</f>
        <v>0</v>
      </c>
      <c r="Q3989" s="8">
        <f>COUNTIF(K$4:K3989,K3989)</f>
        <v>1</v>
      </c>
    </row>
    <row r="3990" spans="1:17" x14ac:dyDescent="0.25">
      <c r="A3990" s="35">
        <f t="shared" si="373"/>
        <v>0</v>
      </c>
      <c r="B3990" s="8">
        <f t="shared" si="374"/>
        <v>0</v>
      </c>
      <c r="C3990" s="8">
        <f t="shared" si="375"/>
        <v>0</v>
      </c>
      <c r="D3990" s="38">
        <f t="shared" si="376"/>
        <v>1</v>
      </c>
      <c r="E3990" s="39">
        <f t="shared" si="377"/>
        <v>0</v>
      </c>
      <c r="M3990" s="8" t="str">
        <f>VLOOKUP(MONTH($J3990),Lookup!$A$2:$B$13,2,0)&amp;" "&amp;YEAR($J3990)</f>
        <v>Jan 1900</v>
      </c>
      <c r="N3990" s="34" t="str">
        <f t="shared" si="372"/>
        <v>1/1/9999</v>
      </c>
      <c r="O3990" s="8" t="str">
        <f>IF(ISERROR(VLOOKUP($I3990,Lookup!$H$2:$I$11,2,0)),"",VLOOKUP($I3990,Lookup!$H$2:$I$11,2,0))</f>
        <v/>
      </c>
      <c r="P3990" s="8">
        <f>COUNTIF(J$4:J3990,J3990)</f>
        <v>0</v>
      </c>
      <c r="Q3990" s="8">
        <f>COUNTIF(K$4:K3990,K3990)</f>
        <v>1</v>
      </c>
    </row>
    <row r="3991" spans="1:17" x14ac:dyDescent="0.25">
      <c r="A3991" s="35">
        <f t="shared" si="373"/>
        <v>0</v>
      </c>
      <c r="B3991" s="8">
        <f t="shared" si="374"/>
        <v>0</v>
      </c>
      <c r="C3991" s="8">
        <f t="shared" si="375"/>
        <v>0</v>
      </c>
      <c r="D3991" s="38">
        <f t="shared" si="376"/>
        <v>1</v>
      </c>
      <c r="E3991" s="39">
        <f t="shared" si="377"/>
        <v>0</v>
      </c>
      <c r="M3991" s="8" t="str">
        <f>VLOOKUP(MONTH($J3991),Lookup!$A$2:$B$13,2,0)&amp;" "&amp;YEAR($J3991)</f>
        <v>Jan 1900</v>
      </c>
      <c r="N3991" s="34" t="str">
        <f t="shared" si="372"/>
        <v>1/1/9999</v>
      </c>
      <c r="O3991" s="8" t="str">
        <f>IF(ISERROR(VLOOKUP($I3991,Lookup!$H$2:$I$11,2,0)),"",VLOOKUP($I3991,Lookup!$H$2:$I$11,2,0))</f>
        <v/>
      </c>
      <c r="P3991" s="8">
        <f>COUNTIF(J$4:J3991,J3991)</f>
        <v>0</v>
      </c>
      <c r="Q3991" s="8">
        <f>COUNTIF(K$4:K3991,K3991)</f>
        <v>1</v>
      </c>
    </row>
    <row r="3992" spans="1:17" x14ac:dyDescent="0.25">
      <c r="A3992" s="35">
        <f t="shared" si="373"/>
        <v>0</v>
      </c>
      <c r="B3992" s="8">
        <f t="shared" si="374"/>
        <v>0</v>
      </c>
      <c r="C3992" s="8">
        <f t="shared" si="375"/>
        <v>0</v>
      </c>
      <c r="D3992" s="38">
        <f t="shared" si="376"/>
        <v>1</v>
      </c>
      <c r="E3992" s="39">
        <f t="shared" si="377"/>
        <v>0</v>
      </c>
      <c r="M3992" s="8" t="str">
        <f>VLOOKUP(MONTH($J3992),Lookup!$A$2:$B$13,2,0)&amp;" "&amp;YEAR($J3992)</f>
        <v>Jan 1900</v>
      </c>
      <c r="N3992" s="34" t="str">
        <f t="shared" si="372"/>
        <v>1/1/9999</v>
      </c>
      <c r="O3992" s="8" t="str">
        <f>IF(ISERROR(VLOOKUP($I3992,Lookup!$H$2:$I$11,2,0)),"",VLOOKUP($I3992,Lookup!$H$2:$I$11,2,0))</f>
        <v/>
      </c>
      <c r="P3992" s="8">
        <f>COUNTIF(J$4:J3992,J3992)</f>
        <v>0</v>
      </c>
      <c r="Q3992" s="8">
        <f>COUNTIF(K$4:K3992,K3992)</f>
        <v>1</v>
      </c>
    </row>
    <row r="3993" spans="1:17" x14ac:dyDescent="0.25">
      <c r="A3993" s="35">
        <f t="shared" si="373"/>
        <v>0</v>
      </c>
      <c r="B3993" s="8">
        <f t="shared" si="374"/>
        <v>0</v>
      </c>
      <c r="C3993" s="8">
        <f t="shared" si="375"/>
        <v>0</v>
      </c>
      <c r="D3993" s="38">
        <f t="shared" si="376"/>
        <v>1</v>
      </c>
      <c r="E3993" s="39">
        <f t="shared" si="377"/>
        <v>0</v>
      </c>
      <c r="M3993" s="8" t="str">
        <f>VLOOKUP(MONTH($J3993),Lookup!$A$2:$B$13,2,0)&amp;" "&amp;YEAR($J3993)</f>
        <v>Jan 1900</v>
      </c>
      <c r="N3993" s="34" t="str">
        <f t="shared" si="372"/>
        <v>1/1/9999</v>
      </c>
      <c r="O3993" s="8" t="str">
        <f>IF(ISERROR(VLOOKUP($I3993,Lookup!$H$2:$I$11,2,0)),"",VLOOKUP($I3993,Lookup!$H$2:$I$11,2,0))</f>
        <v/>
      </c>
      <c r="P3993" s="8">
        <f>COUNTIF(J$4:J3993,J3993)</f>
        <v>0</v>
      </c>
      <c r="Q3993" s="8">
        <f>COUNTIF(K$4:K3993,K3993)</f>
        <v>1</v>
      </c>
    </row>
    <row r="3994" spans="1:17" x14ac:dyDescent="0.25">
      <c r="A3994" s="35">
        <f t="shared" si="373"/>
        <v>0</v>
      </c>
      <c r="B3994" s="8">
        <f t="shared" si="374"/>
        <v>0</v>
      </c>
      <c r="C3994" s="8">
        <f t="shared" si="375"/>
        <v>0</v>
      </c>
      <c r="D3994" s="38">
        <f t="shared" si="376"/>
        <v>1</v>
      </c>
      <c r="E3994" s="39">
        <f t="shared" si="377"/>
        <v>0</v>
      </c>
      <c r="M3994" s="8" t="str">
        <f>VLOOKUP(MONTH($J3994),Lookup!$A$2:$B$13,2,0)&amp;" "&amp;YEAR($J3994)</f>
        <v>Jan 1900</v>
      </c>
      <c r="N3994" s="34" t="str">
        <f t="shared" si="372"/>
        <v>1/1/9999</v>
      </c>
      <c r="O3994" s="8" t="str">
        <f>IF(ISERROR(VLOOKUP($I3994,Lookup!$H$2:$I$11,2,0)),"",VLOOKUP($I3994,Lookup!$H$2:$I$11,2,0))</f>
        <v/>
      </c>
      <c r="P3994" s="8">
        <f>COUNTIF(J$4:J3994,J3994)</f>
        <v>0</v>
      </c>
      <c r="Q3994" s="8">
        <f>COUNTIF(K$4:K3994,K3994)</f>
        <v>1</v>
      </c>
    </row>
    <row r="3995" spans="1:17" x14ac:dyDescent="0.25">
      <c r="A3995" s="35">
        <f t="shared" si="373"/>
        <v>0</v>
      </c>
      <c r="B3995" s="8">
        <f t="shared" si="374"/>
        <v>0</v>
      </c>
      <c r="C3995" s="8">
        <f t="shared" si="375"/>
        <v>0</v>
      </c>
      <c r="D3995" s="38">
        <f t="shared" si="376"/>
        <v>1</v>
      </c>
      <c r="E3995" s="39">
        <f t="shared" si="377"/>
        <v>0</v>
      </c>
      <c r="M3995" s="8" t="str">
        <f>VLOOKUP(MONTH($J3995),Lookup!$A$2:$B$13,2,0)&amp;" "&amp;YEAR($J3995)</f>
        <v>Jan 1900</v>
      </c>
      <c r="N3995" s="34" t="str">
        <f t="shared" si="372"/>
        <v>1/1/9999</v>
      </c>
      <c r="O3995" s="8" t="str">
        <f>IF(ISERROR(VLOOKUP($I3995,Lookup!$H$2:$I$11,2,0)),"",VLOOKUP($I3995,Lookup!$H$2:$I$11,2,0))</f>
        <v/>
      </c>
      <c r="P3995" s="8">
        <f>COUNTIF(J$4:J3995,J3995)</f>
        <v>0</v>
      </c>
      <c r="Q3995" s="8">
        <f>COUNTIF(K$4:K3995,K3995)</f>
        <v>1</v>
      </c>
    </row>
    <row r="3996" spans="1:17" x14ac:dyDescent="0.25">
      <c r="A3996" s="35">
        <f t="shared" si="373"/>
        <v>0</v>
      </c>
      <c r="B3996" s="8">
        <f t="shared" si="374"/>
        <v>0</v>
      </c>
      <c r="C3996" s="8">
        <f t="shared" si="375"/>
        <v>0</v>
      </c>
      <c r="D3996" s="38">
        <f t="shared" si="376"/>
        <v>1</v>
      </c>
      <c r="E3996" s="39">
        <f t="shared" si="377"/>
        <v>0</v>
      </c>
      <c r="M3996" s="8" t="str">
        <f>VLOOKUP(MONTH($J3996),Lookup!$A$2:$B$13,2,0)&amp;" "&amp;YEAR($J3996)</f>
        <v>Jan 1900</v>
      </c>
      <c r="N3996" s="34" t="str">
        <f t="shared" si="372"/>
        <v>1/1/9999</v>
      </c>
      <c r="O3996" s="8" t="str">
        <f>IF(ISERROR(VLOOKUP($I3996,Lookup!$H$2:$I$11,2,0)),"",VLOOKUP($I3996,Lookup!$H$2:$I$11,2,0))</f>
        <v/>
      </c>
      <c r="P3996" s="8">
        <f>COUNTIF(J$4:J3996,J3996)</f>
        <v>0</v>
      </c>
      <c r="Q3996" s="8">
        <f>COUNTIF(K$4:K3996,K3996)</f>
        <v>1</v>
      </c>
    </row>
    <row r="3997" spans="1:17" x14ac:dyDescent="0.25">
      <c r="A3997" s="35">
        <f t="shared" si="373"/>
        <v>0</v>
      </c>
      <c r="B3997" s="8">
        <f t="shared" si="374"/>
        <v>0</v>
      </c>
      <c r="C3997" s="8">
        <f t="shared" si="375"/>
        <v>0</v>
      </c>
      <c r="D3997" s="38">
        <f t="shared" si="376"/>
        <v>1</v>
      </c>
      <c r="E3997" s="39">
        <f t="shared" si="377"/>
        <v>0</v>
      </c>
      <c r="M3997" s="8" t="str">
        <f>VLOOKUP(MONTH($J3997),Lookup!$A$2:$B$13,2,0)&amp;" "&amp;YEAR($J3997)</f>
        <v>Jan 1900</v>
      </c>
      <c r="N3997" s="34" t="str">
        <f t="shared" si="372"/>
        <v>1/1/9999</v>
      </c>
      <c r="O3997" s="8" t="str">
        <f>IF(ISERROR(VLOOKUP($I3997,Lookup!$H$2:$I$11,2,0)),"",VLOOKUP($I3997,Lookup!$H$2:$I$11,2,0))</f>
        <v/>
      </c>
      <c r="P3997" s="8">
        <f>COUNTIF(J$4:J3997,J3997)</f>
        <v>0</v>
      </c>
      <c r="Q3997" s="8">
        <f>COUNTIF(K$4:K3997,K3997)</f>
        <v>1</v>
      </c>
    </row>
    <row r="3998" spans="1:17" x14ac:dyDescent="0.25">
      <c r="A3998" s="35">
        <f t="shared" si="373"/>
        <v>0</v>
      </c>
      <c r="B3998" s="8">
        <f t="shared" si="374"/>
        <v>0</v>
      </c>
      <c r="C3998" s="8">
        <f t="shared" si="375"/>
        <v>0</v>
      </c>
      <c r="D3998" s="38">
        <f t="shared" si="376"/>
        <v>1</v>
      </c>
      <c r="E3998" s="39">
        <f t="shared" si="377"/>
        <v>0</v>
      </c>
      <c r="M3998" s="8" t="str">
        <f>VLOOKUP(MONTH($J3998),Lookup!$A$2:$B$13,2,0)&amp;" "&amp;YEAR($J3998)</f>
        <v>Jan 1900</v>
      </c>
      <c r="N3998" s="34" t="str">
        <f t="shared" si="372"/>
        <v>1/1/9999</v>
      </c>
      <c r="O3998" s="8" t="str">
        <f>IF(ISERROR(VLOOKUP($I3998,Lookup!$H$2:$I$11,2,0)),"",VLOOKUP($I3998,Lookup!$H$2:$I$11,2,0))</f>
        <v/>
      </c>
      <c r="P3998" s="8">
        <f>COUNTIF(J$4:J3998,J3998)</f>
        <v>0</v>
      </c>
      <c r="Q3998" s="8">
        <f>COUNTIF(K$4:K3998,K3998)</f>
        <v>1</v>
      </c>
    </row>
    <row r="3999" spans="1:17" x14ac:dyDescent="0.25">
      <c r="A3999" s="35">
        <f t="shared" si="373"/>
        <v>0</v>
      </c>
      <c r="B3999" s="8">
        <f t="shared" si="374"/>
        <v>0</v>
      </c>
      <c r="C3999" s="8">
        <f t="shared" si="375"/>
        <v>0</v>
      </c>
      <c r="D3999" s="38">
        <f t="shared" si="376"/>
        <v>1</v>
      </c>
      <c r="E3999" s="39">
        <f t="shared" si="377"/>
        <v>0</v>
      </c>
      <c r="M3999" s="8" t="str">
        <f>VLOOKUP(MONTH($J3999),Lookup!$A$2:$B$13,2,0)&amp;" "&amp;YEAR($J3999)</f>
        <v>Jan 1900</v>
      </c>
      <c r="N3999" s="34" t="str">
        <f t="shared" si="372"/>
        <v>1/1/9999</v>
      </c>
      <c r="O3999" s="8" t="str">
        <f>IF(ISERROR(VLOOKUP($I3999,Lookup!$H$2:$I$11,2,0)),"",VLOOKUP($I3999,Lookup!$H$2:$I$11,2,0))</f>
        <v/>
      </c>
      <c r="P3999" s="8">
        <f>COUNTIF(J$4:J3999,J3999)</f>
        <v>0</v>
      </c>
      <c r="Q3999" s="8">
        <f>COUNTIF(K$4:K3999,K3999)</f>
        <v>1</v>
      </c>
    </row>
    <row r="4000" spans="1:17" x14ac:dyDescent="0.25">
      <c r="A4000" s="35">
        <f t="shared" si="373"/>
        <v>0</v>
      </c>
      <c r="B4000" s="8">
        <f t="shared" si="374"/>
        <v>0</v>
      </c>
      <c r="C4000" s="8">
        <f t="shared" si="375"/>
        <v>0</v>
      </c>
      <c r="D4000" s="38">
        <f t="shared" si="376"/>
        <v>1</v>
      </c>
      <c r="E4000" s="39">
        <f t="shared" si="377"/>
        <v>0</v>
      </c>
      <c r="M4000" s="8" t="str">
        <f>VLOOKUP(MONTH($J4000),Lookup!$A$2:$B$13,2,0)&amp;" "&amp;YEAR($J4000)</f>
        <v>Jan 1900</v>
      </c>
      <c r="N4000" s="34" t="str">
        <f t="shared" si="372"/>
        <v>1/1/9999</v>
      </c>
      <c r="O4000" s="8" t="str">
        <f>IF(ISERROR(VLOOKUP($I4000,Lookup!$H$2:$I$11,2,0)),"",VLOOKUP($I4000,Lookup!$H$2:$I$11,2,0))</f>
        <v/>
      </c>
      <c r="P4000" s="8">
        <f>COUNTIF(J$4:J4000,J4000)</f>
        <v>0</v>
      </c>
      <c r="Q4000" s="8">
        <f>COUNTIF(K$4:K4000,K4000)</f>
        <v>1</v>
      </c>
    </row>
    <row r="4001" spans="1:17" x14ac:dyDescent="0.25">
      <c r="A4001" s="35">
        <f t="shared" si="373"/>
        <v>0</v>
      </c>
      <c r="B4001" s="8">
        <f t="shared" si="374"/>
        <v>0</v>
      </c>
      <c r="C4001" s="8">
        <f t="shared" si="375"/>
        <v>0</v>
      </c>
      <c r="D4001" s="38">
        <f t="shared" si="376"/>
        <v>1</v>
      </c>
      <c r="E4001" s="39">
        <f t="shared" si="377"/>
        <v>0</v>
      </c>
      <c r="M4001" s="8" t="str">
        <f>VLOOKUP(MONTH($J4001),Lookup!$A$2:$B$13,2,0)&amp;" "&amp;YEAR($J4001)</f>
        <v>Jan 1900</v>
      </c>
      <c r="N4001" s="34" t="str">
        <f t="shared" si="372"/>
        <v>1/1/9999</v>
      </c>
      <c r="O4001" s="8" t="str">
        <f>IF(ISERROR(VLOOKUP($I4001,Lookup!$H$2:$I$11,2,0)),"",VLOOKUP($I4001,Lookup!$H$2:$I$11,2,0))</f>
        <v/>
      </c>
      <c r="P4001" s="8">
        <f>COUNTIF(J$4:J4001,J4001)</f>
        <v>0</v>
      </c>
      <c r="Q4001" s="8">
        <f>COUNTIF(K$4:K4001,K4001)</f>
        <v>1</v>
      </c>
    </row>
    <row r="4002" spans="1:17" x14ac:dyDescent="0.25">
      <c r="A4002" s="35">
        <f t="shared" si="373"/>
        <v>0</v>
      </c>
      <c r="B4002" s="8">
        <f t="shared" si="374"/>
        <v>0</v>
      </c>
      <c r="C4002" s="8">
        <f t="shared" si="375"/>
        <v>0</v>
      </c>
      <c r="D4002" s="38">
        <f t="shared" si="376"/>
        <v>1</v>
      </c>
      <c r="E4002" s="39">
        <f t="shared" si="377"/>
        <v>0</v>
      </c>
      <c r="M4002" s="8" t="str">
        <f>VLOOKUP(MONTH($J4002),Lookup!$A$2:$B$13,2,0)&amp;" "&amp;YEAR($J4002)</f>
        <v>Jan 1900</v>
      </c>
      <c r="N4002" s="34" t="str">
        <f t="shared" si="372"/>
        <v>1/1/9999</v>
      </c>
      <c r="O4002" s="8" t="str">
        <f>IF(ISERROR(VLOOKUP($I4002,Lookup!$H$2:$I$11,2,0)),"",VLOOKUP($I4002,Lookup!$H$2:$I$11,2,0))</f>
        <v/>
      </c>
      <c r="P4002" s="8">
        <f>COUNTIF(J$4:J4002,J4002)</f>
        <v>0</v>
      </c>
      <c r="Q4002" s="8">
        <f>COUNTIF(K$4:K4002,K4002)</f>
        <v>1</v>
      </c>
    </row>
    <row r="4003" spans="1:17" x14ac:dyDescent="0.25">
      <c r="A4003" s="35">
        <f t="shared" si="373"/>
        <v>0</v>
      </c>
      <c r="B4003" s="8">
        <f t="shared" si="374"/>
        <v>0</v>
      </c>
      <c r="C4003" s="8">
        <f t="shared" si="375"/>
        <v>0</v>
      </c>
      <c r="D4003" s="38">
        <f t="shared" si="376"/>
        <v>1</v>
      </c>
      <c r="E4003" s="39">
        <f t="shared" si="377"/>
        <v>0</v>
      </c>
      <c r="M4003" s="8" t="str">
        <f>VLOOKUP(MONTH($J4003),Lookup!$A$2:$B$13,2,0)&amp;" "&amp;YEAR($J4003)</f>
        <v>Jan 1900</v>
      </c>
      <c r="N4003" s="34" t="str">
        <f t="shared" si="372"/>
        <v>1/1/9999</v>
      </c>
      <c r="O4003" s="8" t="str">
        <f>IF(ISERROR(VLOOKUP($I4003,Lookup!$H$2:$I$11,2,0)),"",VLOOKUP($I4003,Lookup!$H$2:$I$11,2,0))</f>
        <v/>
      </c>
      <c r="P4003" s="8">
        <f>COUNTIF(J$4:J4003,J4003)</f>
        <v>0</v>
      </c>
      <c r="Q4003" s="8">
        <f>COUNTIF(K$4:K4003,K4003)</f>
        <v>1</v>
      </c>
    </row>
    <row r="4004" spans="1:17" x14ac:dyDescent="0.25">
      <c r="A4004" s="35">
        <f t="shared" si="373"/>
        <v>0</v>
      </c>
      <c r="B4004" s="8">
        <f t="shared" si="374"/>
        <v>0</v>
      </c>
      <c r="C4004" s="8">
        <f t="shared" si="375"/>
        <v>0</v>
      </c>
      <c r="D4004" s="38">
        <f t="shared" si="376"/>
        <v>1</v>
      </c>
      <c r="E4004" s="39">
        <f t="shared" si="377"/>
        <v>0</v>
      </c>
      <c r="M4004" s="8" t="str">
        <f>VLOOKUP(MONTH($J4004),Lookup!$A$2:$B$13,2,0)&amp;" "&amp;YEAR($J4004)</f>
        <v>Jan 1900</v>
      </c>
      <c r="N4004" s="34" t="str">
        <f t="shared" si="372"/>
        <v>1/1/9999</v>
      </c>
      <c r="O4004" s="8" t="str">
        <f>IF(ISERROR(VLOOKUP($I4004,Lookup!$H$2:$I$11,2,0)),"",VLOOKUP($I4004,Lookup!$H$2:$I$11,2,0))</f>
        <v/>
      </c>
      <c r="P4004" s="8">
        <f>COUNTIF(J$4:J4004,J4004)</f>
        <v>0</v>
      </c>
      <c r="Q4004" s="8">
        <f>COUNTIF(K$4:K4004,K4004)</f>
        <v>1</v>
      </c>
    </row>
    <row r="4005" spans="1:17" x14ac:dyDescent="0.25">
      <c r="A4005" s="35">
        <f t="shared" si="373"/>
        <v>0</v>
      </c>
      <c r="B4005" s="8">
        <f t="shared" si="374"/>
        <v>0</v>
      </c>
      <c r="C4005" s="8">
        <f t="shared" si="375"/>
        <v>0</v>
      </c>
      <c r="D4005" s="38">
        <f t="shared" si="376"/>
        <v>1</v>
      </c>
      <c r="E4005" s="39">
        <f t="shared" si="377"/>
        <v>0</v>
      </c>
      <c r="M4005" s="8" t="str">
        <f>VLOOKUP(MONTH($J4005),Lookup!$A$2:$B$13,2,0)&amp;" "&amp;YEAR($J4005)</f>
        <v>Jan 1900</v>
      </c>
      <c r="N4005" s="34" t="str">
        <f t="shared" si="372"/>
        <v>1/1/9999</v>
      </c>
      <c r="O4005" s="8" t="str">
        <f>IF(ISERROR(VLOOKUP($I4005,Lookup!$H$2:$I$11,2,0)),"",VLOOKUP($I4005,Lookup!$H$2:$I$11,2,0))</f>
        <v/>
      </c>
      <c r="P4005" s="8">
        <f>COUNTIF(J$4:J4005,J4005)</f>
        <v>0</v>
      </c>
      <c r="Q4005" s="8">
        <f>COUNTIF(K$4:K4005,K4005)</f>
        <v>1</v>
      </c>
    </row>
    <row r="4006" spans="1:17" x14ac:dyDescent="0.25">
      <c r="A4006" s="35">
        <f t="shared" si="373"/>
        <v>0</v>
      </c>
      <c r="B4006" s="8">
        <f t="shared" si="374"/>
        <v>0</v>
      </c>
      <c r="C4006" s="8">
        <f t="shared" si="375"/>
        <v>0</v>
      </c>
      <c r="D4006" s="38">
        <f t="shared" si="376"/>
        <v>1</v>
      </c>
      <c r="E4006" s="39">
        <f t="shared" si="377"/>
        <v>0</v>
      </c>
      <c r="M4006" s="8" t="str">
        <f>VLOOKUP(MONTH($J4006),Lookup!$A$2:$B$13,2,0)&amp;" "&amp;YEAR($J4006)</f>
        <v>Jan 1900</v>
      </c>
      <c r="N4006" s="34" t="str">
        <f t="shared" si="372"/>
        <v>1/1/9999</v>
      </c>
      <c r="O4006" s="8" t="str">
        <f>IF(ISERROR(VLOOKUP($I4006,Lookup!$H$2:$I$11,2,0)),"",VLOOKUP($I4006,Lookup!$H$2:$I$11,2,0))</f>
        <v/>
      </c>
      <c r="P4006" s="8">
        <f>COUNTIF(J$4:J4006,J4006)</f>
        <v>0</v>
      </c>
      <c r="Q4006" s="8">
        <f>COUNTIF(K$4:K4006,K4006)</f>
        <v>1</v>
      </c>
    </row>
    <row r="4007" spans="1:17" x14ac:dyDescent="0.25">
      <c r="A4007" s="35">
        <f t="shared" si="373"/>
        <v>0</v>
      </c>
      <c r="B4007" s="8">
        <f t="shared" si="374"/>
        <v>0</v>
      </c>
      <c r="C4007" s="8">
        <f t="shared" si="375"/>
        <v>0</v>
      </c>
      <c r="D4007" s="38">
        <f t="shared" si="376"/>
        <v>1</v>
      </c>
      <c r="E4007" s="39">
        <f t="shared" si="377"/>
        <v>0</v>
      </c>
      <c r="M4007" s="8" t="str">
        <f>VLOOKUP(MONTH($J4007),Lookup!$A$2:$B$13,2,0)&amp;" "&amp;YEAR($J4007)</f>
        <v>Jan 1900</v>
      </c>
      <c r="N4007" s="34" t="str">
        <f t="shared" si="372"/>
        <v>1/1/9999</v>
      </c>
      <c r="O4007" s="8" t="str">
        <f>IF(ISERROR(VLOOKUP($I4007,Lookup!$H$2:$I$11,2,0)),"",VLOOKUP($I4007,Lookup!$H$2:$I$11,2,0))</f>
        <v/>
      </c>
      <c r="P4007" s="8">
        <f>COUNTIF(J$4:J4007,J4007)</f>
        <v>0</v>
      </c>
      <c r="Q4007" s="8">
        <f>COUNTIF(K$4:K4007,K4007)</f>
        <v>1</v>
      </c>
    </row>
    <row r="4008" spans="1:17" x14ac:dyDescent="0.25">
      <c r="A4008" s="35">
        <f t="shared" si="373"/>
        <v>0</v>
      </c>
      <c r="B4008" s="8">
        <f t="shared" si="374"/>
        <v>0</v>
      </c>
      <c r="C4008" s="8">
        <f t="shared" si="375"/>
        <v>0</v>
      </c>
      <c r="D4008" s="38">
        <f t="shared" si="376"/>
        <v>1</v>
      </c>
      <c r="E4008" s="39">
        <f t="shared" si="377"/>
        <v>0</v>
      </c>
      <c r="M4008" s="8" t="str">
        <f>VLOOKUP(MONTH($J4008),Lookup!$A$2:$B$13,2,0)&amp;" "&amp;YEAR($J4008)</f>
        <v>Jan 1900</v>
      </c>
      <c r="N4008" s="34" t="str">
        <f t="shared" si="372"/>
        <v>1/1/9999</v>
      </c>
      <c r="O4008" s="8" t="str">
        <f>IF(ISERROR(VLOOKUP($I4008,Lookup!$H$2:$I$11,2,0)),"",VLOOKUP($I4008,Lookup!$H$2:$I$11,2,0))</f>
        <v/>
      </c>
      <c r="P4008" s="8">
        <f>COUNTIF(J$4:J4008,J4008)</f>
        <v>0</v>
      </c>
      <c r="Q4008" s="8">
        <f>COUNTIF(K$4:K4008,K4008)</f>
        <v>1</v>
      </c>
    </row>
    <row r="4009" spans="1:17" x14ac:dyDescent="0.25">
      <c r="A4009" s="35">
        <f t="shared" si="373"/>
        <v>0</v>
      </c>
      <c r="B4009" s="8">
        <f t="shared" si="374"/>
        <v>0</v>
      </c>
      <c r="C4009" s="8">
        <f t="shared" si="375"/>
        <v>0</v>
      </c>
      <c r="D4009" s="38">
        <f t="shared" si="376"/>
        <v>1</v>
      </c>
      <c r="E4009" s="39">
        <f t="shared" si="377"/>
        <v>0</v>
      </c>
      <c r="M4009" s="8" t="str">
        <f>VLOOKUP(MONTH($J4009),Lookup!$A$2:$B$13,2,0)&amp;" "&amp;YEAR($J4009)</f>
        <v>Jan 1900</v>
      </c>
      <c r="N4009" s="34" t="str">
        <f t="shared" si="372"/>
        <v>1/1/9999</v>
      </c>
      <c r="O4009" s="8" t="str">
        <f>IF(ISERROR(VLOOKUP($I4009,Lookup!$H$2:$I$11,2,0)),"",VLOOKUP($I4009,Lookup!$H$2:$I$11,2,0))</f>
        <v/>
      </c>
      <c r="P4009" s="8">
        <f>COUNTIF(J$4:J4009,J4009)</f>
        <v>0</v>
      </c>
      <c r="Q4009" s="8">
        <f>COUNTIF(K$4:K4009,K4009)</f>
        <v>1</v>
      </c>
    </row>
    <row r="4010" spans="1:17" x14ac:dyDescent="0.25">
      <c r="A4010" s="35">
        <f t="shared" si="373"/>
        <v>0</v>
      </c>
      <c r="B4010" s="8">
        <f t="shared" si="374"/>
        <v>0</v>
      </c>
      <c r="C4010" s="8">
        <f t="shared" si="375"/>
        <v>0</v>
      </c>
      <c r="D4010" s="38">
        <f t="shared" si="376"/>
        <v>1</v>
      </c>
      <c r="E4010" s="39">
        <f t="shared" si="377"/>
        <v>0</v>
      </c>
      <c r="M4010" s="8" t="str">
        <f>VLOOKUP(MONTH($J4010),Lookup!$A$2:$B$13,2,0)&amp;" "&amp;YEAR($J4010)</f>
        <v>Jan 1900</v>
      </c>
      <c r="N4010" s="34" t="str">
        <f t="shared" si="372"/>
        <v>1/1/9999</v>
      </c>
      <c r="O4010" s="8" t="str">
        <f>IF(ISERROR(VLOOKUP($I4010,Lookup!$H$2:$I$11,2,0)),"",VLOOKUP($I4010,Lookup!$H$2:$I$11,2,0))</f>
        <v/>
      </c>
      <c r="P4010" s="8">
        <f>COUNTIF(J$4:J4010,J4010)</f>
        <v>0</v>
      </c>
      <c r="Q4010" s="8">
        <f>COUNTIF(K$4:K4010,K4010)</f>
        <v>1</v>
      </c>
    </row>
    <row r="4011" spans="1:17" x14ac:dyDescent="0.25">
      <c r="A4011" s="35">
        <f t="shared" si="373"/>
        <v>0</v>
      </c>
      <c r="B4011" s="8">
        <f t="shared" si="374"/>
        <v>0</v>
      </c>
      <c r="C4011" s="8">
        <f t="shared" si="375"/>
        <v>0</v>
      </c>
      <c r="D4011" s="38">
        <f t="shared" si="376"/>
        <v>1</v>
      </c>
      <c r="E4011" s="39">
        <f t="shared" si="377"/>
        <v>0</v>
      </c>
      <c r="M4011" s="8" t="str">
        <f>VLOOKUP(MONTH($J4011),Lookup!$A$2:$B$13,2,0)&amp;" "&amp;YEAR($J4011)</f>
        <v>Jan 1900</v>
      </c>
      <c r="N4011" s="34" t="str">
        <f t="shared" si="372"/>
        <v>1/1/9999</v>
      </c>
      <c r="O4011" s="8" t="str">
        <f>IF(ISERROR(VLOOKUP($I4011,Lookup!$H$2:$I$11,2,0)),"",VLOOKUP($I4011,Lookup!$H$2:$I$11,2,0))</f>
        <v/>
      </c>
      <c r="P4011" s="8">
        <f>COUNTIF(J$4:J4011,J4011)</f>
        <v>0</v>
      </c>
      <c r="Q4011" s="8">
        <f>COUNTIF(K$4:K4011,K4011)</f>
        <v>1</v>
      </c>
    </row>
    <row r="4012" spans="1:17" x14ac:dyDescent="0.25">
      <c r="A4012" s="35">
        <f t="shared" si="373"/>
        <v>0</v>
      </c>
      <c r="B4012" s="8">
        <f t="shared" si="374"/>
        <v>0</v>
      </c>
      <c r="C4012" s="8">
        <f t="shared" si="375"/>
        <v>0</v>
      </c>
      <c r="D4012" s="38">
        <f t="shared" si="376"/>
        <v>1</v>
      </c>
      <c r="E4012" s="39">
        <f t="shared" si="377"/>
        <v>0</v>
      </c>
      <c r="M4012" s="8" t="str">
        <f>VLOOKUP(MONTH($J4012),Lookup!$A$2:$B$13,2,0)&amp;" "&amp;YEAR($J4012)</f>
        <v>Jan 1900</v>
      </c>
      <c r="N4012" s="34" t="str">
        <f t="shared" si="372"/>
        <v>1/1/9999</v>
      </c>
      <c r="O4012" s="8" t="str">
        <f>IF(ISERROR(VLOOKUP($I4012,Lookup!$H$2:$I$11,2,0)),"",VLOOKUP($I4012,Lookup!$H$2:$I$11,2,0))</f>
        <v/>
      </c>
      <c r="P4012" s="8">
        <f>COUNTIF(J$4:J4012,J4012)</f>
        <v>0</v>
      </c>
      <c r="Q4012" s="8">
        <f>COUNTIF(K$4:K4012,K4012)</f>
        <v>1</v>
      </c>
    </row>
    <row r="4013" spans="1:17" x14ac:dyDescent="0.25">
      <c r="A4013" s="35">
        <f t="shared" si="373"/>
        <v>0</v>
      </c>
      <c r="B4013" s="8">
        <f t="shared" si="374"/>
        <v>0</v>
      </c>
      <c r="C4013" s="8">
        <f t="shared" si="375"/>
        <v>0</v>
      </c>
      <c r="D4013" s="38">
        <f t="shared" si="376"/>
        <v>1</v>
      </c>
      <c r="E4013" s="39">
        <f t="shared" si="377"/>
        <v>0</v>
      </c>
      <c r="M4013" s="8" t="str">
        <f>VLOOKUP(MONTH($J4013),Lookup!$A$2:$B$13,2,0)&amp;" "&amp;YEAR($J4013)</f>
        <v>Jan 1900</v>
      </c>
      <c r="N4013" s="34" t="str">
        <f t="shared" si="372"/>
        <v>1/1/9999</v>
      </c>
      <c r="O4013" s="8" t="str">
        <f>IF(ISERROR(VLOOKUP($I4013,Lookup!$H$2:$I$11,2,0)),"",VLOOKUP($I4013,Lookup!$H$2:$I$11,2,0))</f>
        <v/>
      </c>
      <c r="P4013" s="8">
        <f>COUNTIF(J$4:J4013,J4013)</f>
        <v>0</v>
      </c>
      <c r="Q4013" s="8">
        <f>COUNTIF(K$4:K4013,K4013)</f>
        <v>1</v>
      </c>
    </row>
    <row r="4014" spans="1:17" x14ac:dyDescent="0.25">
      <c r="A4014" s="35">
        <f t="shared" si="373"/>
        <v>0</v>
      </c>
      <c r="B4014" s="8">
        <f t="shared" si="374"/>
        <v>0</v>
      </c>
      <c r="C4014" s="8">
        <f t="shared" si="375"/>
        <v>0</v>
      </c>
      <c r="D4014" s="38">
        <f t="shared" si="376"/>
        <v>1</v>
      </c>
      <c r="E4014" s="39">
        <f t="shared" si="377"/>
        <v>0</v>
      </c>
      <c r="M4014" s="8" t="str">
        <f>VLOOKUP(MONTH($J4014),Lookup!$A$2:$B$13,2,0)&amp;" "&amp;YEAR($J4014)</f>
        <v>Jan 1900</v>
      </c>
      <c r="N4014" s="34" t="str">
        <f t="shared" si="372"/>
        <v>1/1/9999</v>
      </c>
      <c r="O4014" s="8" t="str">
        <f>IF(ISERROR(VLOOKUP($I4014,Lookup!$H$2:$I$11,2,0)),"",VLOOKUP($I4014,Lookup!$H$2:$I$11,2,0))</f>
        <v/>
      </c>
      <c r="P4014" s="8">
        <f>COUNTIF(J$4:J4014,J4014)</f>
        <v>0</v>
      </c>
      <c r="Q4014" s="8">
        <f>COUNTIF(K$4:K4014,K4014)</f>
        <v>1</v>
      </c>
    </row>
    <row r="4015" spans="1:17" x14ac:dyDescent="0.25">
      <c r="A4015" s="35">
        <f t="shared" si="373"/>
        <v>0</v>
      </c>
      <c r="B4015" s="8">
        <f t="shared" si="374"/>
        <v>0</v>
      </c>
      <c r="C4015" s="8">
        <f t="shared" si="375"/>
        <v>0</v>
      </c>
      <c r="D4015" s="38">
        <f t="shared" si="376"/>
        <v>1</v>
      </c>
      <c r="E4015" s="39">
        <f t="shared" si="377"/>
        <v>0</v>
      </c>
      <c r="M4015" s="8" t="str">
        <f>VLOOKUP(MONTH($J4015),Lookup!$A$2:$B$13,2,0)&amp;" "&amp;YEAR($J4015)</f>
        <v>Jan 1900</v>
      </c>
      <c r="N4015" s="34" t="str">
        <f t="shared" si="372"/>
        <v>1/1/9999</v>
      </c>
      <c r="O4015" s="8" t="str">
        <f>IF(ISERROR(VLOOKUP($I4015,Lookup!$H$2:$I$11,2,0)),"",VLOOKUP($I4015,Lookup!$H$2:$I$11,2,0))</f>
        <v/>
      </c>
      <c r="P4015" s="8">
        <f>COUNTIF(J$4:J4015,J4015)</f>
        <v>0</v>
      </c>
      <c r="Q4015" s="8">
        <f>COUNTIF(K$4:K4015,K4015)</f>
        <v>1</v>
      </c>
    </row>
    <row r="4016" spans="1:17" x14ac:dyDescent="0.25">
      <c r="A4016" s="35">
        <f t="shared" si="373"/>
        <v>0</v>
      </c>
      <c r="B4016" s="8">
        <f t="shared" si="374"/>
        <v>0</v>
      </c>
      <c r="C4016" s="8">
        <f t="shared" si="375"/>
        <v>0</v>
      </c>
      <c r="D4016" s="38">
        <f t="shared" si="376"/>
        <v>1</v>
      </c>
      <c r="E4016" s="39">
        <f t="shared" si="377"/>
        <v>0</v>
      </c>
      <c r="M4016" s="8" t="str">
        <f>VLOOKUP(MONTH($J4016),Lookup!$A$2:$B$13,2,0)&amp;" "&amp;YEAR($J4016)</f>
        <v>Jan 1900</v>
      </c>
      <c r="N4016" s="34" t="str">
        <f t="shared" si="372"/>
        <v>1/1/9999</v>
      </c>
      <c r="O4016" s="8" t="str">
        <f>IF(ISERROR(VLOOKUP($I4016,Lookup!$H$2:$I$11,2,0)),"",VLOOKUP($I4016,Lookup!$H$2:$I$11,2,0))</f>
        <v/>
      </c>
      <c r="P4016" s="8">
        <f>COUNTIF(J$4:J4016,J4016)</f>
        <v>0</v>
      </c>
      <c r="Q4016" s="8">
        <f>COUNTIF(K$4:K4016,K4016)</f>
        <v>1</v>
      </c>
    </row>
    <row r="4017" spans="1:17" x14ac:dyDescent="0.25">
      <c r="A4017" s="35">
        <f t="shared" si="373"/>
        <v>0</v>
      </c>
      <c r="B4017" s="8">
        <f t="shared" si="374"/>
        <v>0</v>
      </c>
      <c r="C4017" s="8">
        <f t="shared" si="375"/>
        <v>0</v>
      </c>
      <c r="D4017" s="38">
        <f t="shared" si="376"/>
        <v>1</v>
      </c>
      <c r="E4017" s="39">
        <f t="shared" si="377"/>
        <v>0</v>
      </c>
      <c r="M4017" s="8" t="str">
        <f>VLOOKUP(MONTH($J4017),Lookup!$A$2:$B$13,2,0)&amp;" "&amp;YEAR($J4017)</f>
        <v>Jan 1900</v>
      </c>
      <c r="N4017" s="34" t="str">
        <f t="shared" si="372"/>
        <v>1/1/9999</v>
      </c>
      <c r="O4017" s="8" t="str">
        <f>IF(ISERROR(VLOOKUP($I4017,Lookup!$H$2:$I$11,2,0)),"",VLOOKUP($I4017,Lookup!$H$2:$I$11,2,0))</f>
        <v/>
      </c>
      <c r="P4017" s="8">
        <f>COUNTIF(J$4:J4017,J4017)</f>
        <v>0</v>
      </c>
      <c r="Q4017" s="8">
        <f>COUNTIF(K$4:K4017,K4017)</f>
        <v>1</v>
      </c>
    </row>
    <row r="4018" spans="1:17" x14ac:dyDescent="0.25">
      <c r="A4018" s="35">
        <f t="shared" si="373"/>
        <v>0</v>
      </c>
      <c r="B4018" s="8">
        <f t="shared" si="374"/>
        <v>0</v>
      </c>
      <c r="C4018" s="8">
        <f t="shared" si="375"/>
        <v>0</v>
      </c>
      <c r="D4018" s="38">
        <f t="shared" si="376"/>
        <v>1</v>
      </c>
      <c r="E4018" s="39">
        <f t="shared" si="377"/>
        <v>0</v>
      </c>
      <c r="M4018" s="8" t="str">
        <f>VLOOKUP(MONTH($J4018),Lookup!$A$2:$B$13,2,0)&amp;" "&amp;YEAR($J4018)</f>
        <v>Jan 1900</v>
      </c>
      <c r="N4018" s="34" t="str">
        <f t="shared" si="372"/>
        <v>1/1/9999</v>
      </c>
      <c r="O4018" s="8" t="str">
        <f>IF(ISERROR(VLOOKUP($I4018,Lookup!$H$2:$I$11,2,0)),"",VLOOKUP($I4018,Lookup!$H$2:$I$11,2,0))</f>
        <v/>
      </c>
      <c r="P4018" s="8">
        <f>COUNTIF(J$4:J4018,J4018)</f>
        <v>0</v>
      </c>
      <c r="Q4018" s="8">
        <f>COUNTIF(K$4:K4018,K4018)</f>
        <v>1</v>
      </c>
    </row>
    <row r="4019" spans="1:17" x14ac:dyDescent="0.25">
      <c r="A4019" s="35">
        <f t="shared" si="373"/>
        <v>0</v>
      </c>
      <c r="B4019" s="8">
        <f t="shared" si="374"/>
        <v>0</v>
      </c>
      <c r="C4019" s="8">
        <f t="shared" si="375"/>
        <v>0</v>
      </c>
      <c r="D4019" s="38">
        <f t="shared" si="376"/>
        <v>1</v>
      </c>
      <c r="E4019" s="39">
        <f t="shared" si="377"/>
        <v>0</v>
      </c>
      <c r="M4019" s="8" t="str">
        <f>VLOOKUP(MONTH($J4019),Lookup!$A$2:$B$13,2,0)&amp;" "&amp;YEAR($J4019)</f>
        <v>Jan 1900</v>
      </c>
      <c r="N4019" s="34" t="str">
        <f t="shared" si="372"/>
        <v>1/1/9999</v>
      </c>
      <c r="O4019" s="8" t="str">
        <f>IF(ISERROR(VLOOKUP($I4019,Lookup!$H$2:$I$11,2,0)),"",VLOOKUP($I4019,Lookup!$H$2:$I$11,2,0))</f>
        <v/>
      </c>
      <c r="P4019" s="8">
        <f>COUNTIF(J$4:J4019,J4019)</f>
        <v>0</v>
      </c>
      <c r="Q4019" s="8">
        <f>COUNTIF(K$4:K4019,K4019)</f>
        <v>1</v>
      </c>
    </row>
    <row r="4020" spans="1:17" x14ac:dyDescent="0.25">
      <c r="A4020" s="35">
        <f t="shared" si="373"/>
        <v>0</v>
      </c>
      <c r="B4020" s="8">
        <f t="shared" si="374"/>
        <v>0</v>
      </c>
      <c r="C4020" s="8">
        <f t="shared" si="375"/>
        <v>0</v>
      </c>
      <c r="D4020" s="38">
        <f t="shared" si="376"/>
        <v>1</v>
      </c>
      <c r="E4020" s="39">
        <f t="shared" si="377"/>
        <v>0</v>
      </c>
      <c r="M4020" s="8" t="str">
        <f>VLOOKUP(MONTH($J4020),Lookup!$A$2:$B$13,2,0)&amp;" "&amp;YEAR($J4020)</f>
        <v>Jan 1900</v>
      </c>
      <c r="N4020" s="34" t="str">
        <f t="shared" si="372"/>
        <v>1/1/9999</v>
      </c>
      <c r="O4020" s="8" t="str">
        <f>IF(ISERROR(VLOOKUP($I4020,Lookup!$H$2:$I$11,2,0)),"",VLOOKUP($I4020,Lookup!$H$2:$I$11,2,0))</f>
        <v/>
      </c>
      <c r="P4020" s="8">
        <f>COUNTIF(J$4:J4020,J4020)</f>
        <v>0</v>
      </c>
      <c r="Q4020" s="8">
        <f>COUNTIF(K$4:K4020,K4020)</f>
        <v>1</v>
      </c>
    </row>
    <row r="4021" spans="1:17" x14ac:dyDescent="0.25">
      <c r="A4021" s="35">
        <f t="shared" si="373"/>
        <v>0</v>
      </c>
      <c r="B4021" s="8">
        <f t="shared" si="374"/>
        <v>0</v>
      </c>
      <c r="C4021" s="8">
        <f t="shared" si="375"/>
        <v>0</v>
      </c>
      <c r="D4021" s="38">
        <f t="shared" si="376"/>
        <v>1</v>
      </c>
      <c r="E4021" s="39">
        <f t="shared" si="377"/>
        <v>0</v>
      </c>
      <c r="M4021" s="8" t="str">
        <f>VLOOKUP(MONTH($J4021),Lookup!$A$2:$B$13,2,0)&amp;" "&amp;YEAR($J4021)</f>
        <v>Jan 1900</v>
      </c>
      <c r="N4021" s="34" t="str">
        <f t="shared" si="372"/>
        <v>1/1/9999</v>
      </c>
      <c r="O4021" s="8" t="str">
        <f>IF(ISERROR(VLOOKUP($I4021,Lookup!$H$2:$I$11,2,0)),"",VLOOKUP($I4021,Lookup!$H$2:$I$11,2,0))</f>
        <v/>
      </c>
      <c r="P4021" s="8">
        <f>COUNTIF(J$4:J4021,J4021)</f>
        <v>0</v>
      </c>
      <c r="Q4021" s="8">
        <f>COUNTIF(K$4:K4021,K4021)</f>
        <v>1</v>
      </c>
    </row>
    <row r="4022" spans="1:17" x14ac:dyDescent="0.25">
      <c r="A4022" s="35">
        <f t="shared" si="373"/>
        <v>0</v>
      </c>
      <c r="B4022" s="8">
        <f t="shared" si="374"/>
        <v>0</v>
      </c>
      <c r="C4022" s="8">
        <f t="shared" si="375"/>
        <v>0</v>
      </c>
      <c r="D4022" s="38">
        <f t="shared" si="376"/>
        <v>1</v>
      </c>
      <c r="E4022" s="39">
        <f t="shared" si="377"/>
        <v>0</v>
      </c>
      <c r="M4022" s="8" t="str">
        <f>VLOOKUP(MONTH($J4022),Lookup!$A$2:$B$13,2,0)&amp;" "&amp;YEAR($J4022)</f>
        <v>Jan 1900</v>
      </c>
      <c r="N4022" s="34" t="str">
        <f t="shared" si="372"/>
        <v>1/1/9999</v>
      </c>
      <c r="O4022" s="8" t="str">
        <f>IF(ISERROR(VLOOKUP($I4022,Lookup!$H$2:$I$11,2,0)),"",VLOOKUP($I4022,Lookup!$H$2:$I$11,2,0))</f>
        <v/>
      </c>
      <c r="P4022" s="8">
        <f>COUNTIF(J$4:J4022,J4022)</f>
        <v>0</v>
      </c>
      <c r="Q4022" s="8">
        <f>COUNTIF(K$4:K4022,K4022)</f>
        <v>1</v>
      </c>
    </row>
    <row r="4023" spans="1:17" x14ac:dyDescent="0.25">
      <c r="A4023" s="35">
        <f t="shared" si="373"/>
        <v>0</v>
      </c>
      <c r="B4023" s="8">
        <f t="shared" si="374"/>
        <v>0</v>
      </c>
      <c r="C4023" s="8">
        <f t="shared" si="375"/>
        <v>0</v>
      </c>
      <c r="D4023" s="38">
        <f t="shared" si="376"/>
        <v>1</v>
      </c>
      <c r="E4023" s="39">
        <f t="shared" si="377"/>
        <v>0</v>
      </c>
      <c r="M4023" s="8" t="str">
        <f>VLOOKUP(MONTH($J4023),Lookup!$A$2:$B$13,2,0)&amp;" "&amp;YEAR($J4023)</f>
        <v>Jan 1900</v>
      </c>
      <c r="N4023" s="34" t="str">
        <f t="shared" si="372"/>
        <v>1/1/9999</v>
      </c>
      <c r="O4023" s="8" t="str">
        <f>IF(ISERROR(VLOOKUP($I4023,Lookup!$H$2:$I$11,2,0)),"",VLOOKUP($I4023,Lookup!$H$2:$I$11,2,0))</f>
        <v/>
      </c>
      <c r="P4023" s="8">
        <f>COUNTIF(J$4:J4023,J4023)</f>
        <v>0</v>
      </c>
      <c r="Q4023" s="8">
        <f>COUNTIF(K$4:K4023,K4023)</f>
        <v>1</v>
      </c>
    </row>
    <row r="4024" spans="1:17" x14ac:dyDescent="0.25">
      <c r="A4024" s="35">
        <f t="shared" si="373"/>
        <v>0</v>
      </c>
      <c r="B4024" s="8">
        <f t="shared" si="374"/>
        <v>0</v>
      </c>
      <c r="C4024" s="8">
        <f t="shared" si="375"/>
        <v>0</v>
      </c>
      <c r="D4024" s="38">
        <f t="shared" si="376"/>
        <v>1</v>
      </c>
      <c r="E4024" s="39">
        <f t="shared" si="377"/>
        <v>0</v>
      </c>
      <c r="M4024" s="8" t="str">
        <f>VLOOKUP(MONTH($J4024),Lookup!$A$2:$B$13,2,0)&amp;" "&amp;YEAR($J4024)</f>
        <v>Jan 1900</v>
      </c>
      <c r="N4024" s="34" t="str">
        <f t="shared" si="372"/>
        <v>1/1/9999</v>
      </c>
      <c r="O4024" s="8" t="str">
        <f>IF(ISERROR(VLOOKUP($I4024,Lookup!$H$2:$I$11,2,0)),"",VLOOKUP($I4024,Lookup!$H$2:$I$11,2,0))</f>
        <v/>
      </c>
      <c r="P4024" s="8">
        <f>COUNTIF(J$4:J4024,J4024)</f>
        <v>0</v>
      </c>
      <c r="Q4024" s="8">
        <f>COUNTIF(K$4:K4024,K4024)</f>
        <v>1</v>
      </c>
    </row>
    <row r="4025" spans="1:17" x14ac:dyDescent="0.25">
      <c r="A4025" s="35">
        <f t="shared" si="373"/>
        <v>0</v>
      </c>
      <c r="B4025" s="8">
        <f t="shared" si="374"/>
        <v>0</v>
      </c>
      <c r="C4025" s="8">
        <f t="shared" si="375"/>
        <v>0</v>
      </c>
      <c r="D4025" s="38">
        <f t="shared" si="376"/>
        <v>1</v>
      </c>
      <c r="E4025" s="39">
        <f t="shared" si="377"/>
        <v>0</v>
      </c>
      <c r="M4025" s="8" t="str">
        <f>VLOOKUP(MONTH($J4025),Lookup!$A$2:$B$13,2,0)&amp;" "&amp;YEAR($J4025)</f>
        <v>Jan 1900</v>
      </c>
      <c r="N4025" s="34" t="str">
        <f t="shared" si="372"/>
        <v>1/1/9999</v>
      </c>
      <c r="O4025" s="8" t="str">
        <f>IF(ISERROR(VLOOKUP($I4025,Lookup!$H$2:$I$11,2,0)),"",VLOOKUP($I4025,Lookup!$H$2:$I$11,2,0))</f>
        <v/>
      </c>
      <c r="P4025" s="8">
        <f>COUNTIF(J$4:J4025,J4025)</f>
        <v>0</v>
      </c>
      <c r="Q4025" s="8">
        <f>COUNTIF(K$4:K4025,K4025)</f>
        <v>1</v>
      </c>
    </row>
    <row r="4026" spans="1:17" x14ac:dyDescent="0.25">
      <c r="A4026" s="35">
        <f t="shared" si="373"/>
        <v>0</v>
      </c>
      <c r="B4026" s="8">
        <f t="shared" si="374"/>
        <v>0</v>
      </c>
      <c r="C4026" s="8">
        <f t="shared" si="375"/>
        <v>0</v>
      </c>
      <c r="D4026" s="38">
        <f t="shared" si="376"/>
        <v>1</v>
      </c>
      <c r="E4026" s="39">
        <f t="shared" si="377"/>
        <v>0</v>
      </c>
      <c r="M4026" s="8" t="str">
        <f>VLOOKUP(MONTH($J4026),Lookup!$A$2:$B$13,2,0)&amp;" "&amp;YEAR($J4026)</f>
        <v>Jan 1900</v>
      </c>
      <c r="N4026" s="34" t="str">
        <f t="shared" si="372"/>
        <v>1/1/9999</v>
      </c>
      <c r="O4026" s="8" t="str">
        <f>IF(ISERROR(VLOOKUP($I4026,Lookup!$H$2:$I$11,2,0)),"",VLOOKUP($I4026,Lookup!$H$2:$I$11,2,0))</f>
        <v/>
      </c>
      <c r="P4026" s="8">
        <f>COUNTIF(J$4:J4026,J4026)</f>
        <v>0</v>
      </c>
      <c r="Q4026" s="8">
        <f>COUNTIF(K$4:K4026,K4026)</f>
        <v>1</v>
      </c>
    </row>
    <row r="4027" spans="1:17" x14ac:dyDescent="0.25">
      <c r="A4027" s="35">
        <f t="shared" si="373"/>
        <v>0</v>
      </c>
      <c r="B4027" s="8">
        <f t="shared" si="374"/>
        <v>0</v>
      </c>
      <c r="C4027" s="8">
        <f t="shared" si="375"/>
        <v>0</v>
      </c>
      <c r="D4027" s="38">
        <f t="shared" si="376"/>
        <v>1</v>
      </c>
      <c r="E4027" s="39">
        <f t="shared" si="377"/>
        <v>0</v>
      </c>
      <c r="M4027" s="8" t="str">
        <f>VLOOKUP(MONTH($J4027),Lookup!$A$2:$B$13,2,0)&amp;" "&amp;YEAR($J4027)</f>
        <v>Jan 1900</v>
      </c>
      <c r="N4027" s="34" t="str">
        <f t="shared" si="372"/>
        <v>1/1/9999</v>
      </c>
      <c r="O4027" s="8" t="str">
        <f>IF(ISERROR(VLOOKUP($I4027,Lookup!$H$2:$I$11,2,0)),"",VLOOKUP($I4027,Lookup!$H$2:$I$11,2,0))</f>
        <v/>
      </c>
      <c r="P4027" s="8">
        <f>COUNTIF(J$4:J4027,J4027)</f>
        <v>0</v>
      </c>
      <c r="Q4027" s="8">
        <f>COUNTIF(K$4:K4027,K4027)</f>
        <v>1</v>
      </c>
    </row>
    <row r="4028" spans="1:17" x14ac:dyDescent="0.25">
      <c r="A4028" s="35">
        <f t="shared" si="373"/>
        <v>0</v>
      </c>
      <c r="B4028" s="8">
        <f t="shared" si="374"/>
        <v>0</v>
      </c>
      <c r="C4028" s="8">
        <f t="shared" si="375"/>
        <v>0</v>
      </c>
      <c r="D4028" s="38">
        <f t="shared" si="376"/>
        <v>1</v>
      </c>
      <c r="E4028" s="39">
        <f t="shared" si="377"/>
        <v>0</v>
      </c>
      <c r="M4028" s="8" t="str">
        <f>VLOOKUP(MONTH($J4028),Lookup!$A$2:$B$13,2,0)&amp;" "&amp;YEAR($J4028)</f>
        <v>Jan 1900</v>
      </c>
      <c r="N4028" s="34" t="str">
        <f t="shared" si="372"/>
        <v>1/1/9999</v>
      </c>
      <c r="O4028" s="8" t="str">
        <f>IF(ISERROR(VLOOKUP($I4028,Lookup!$H$2:$I$11,2,0)),"",VLOOKUP($I4028,Lookup!$H$2:$I$11,2,0))</f>
        <v/>
      </c>
      <c r="P4028" s="8">
        <f>COUNTIF(J$4:J4028,J4028)</f>
        <v>0</v>
      </c>
      <c r="Q4028" s="8">
        <f>COUNTIF(K$4:K4028,K4028)</f>
        <v>1</v>
      </c>
    </row>
    <row r="4029" spans="1:17" x14ac:dyDescent="0.25">
      <c r="A4029" s="35">
        <f t="shared" si="373"/>
        <v>0</v>
      </c>
      <c r="B4029" s="8">
        <f t="shared" si="374"/>
        <v>0</v>
      </c>
      <c r="C4029" s="8">
        <f t="shared" si="375"/>
        <v>0</v>
      </c>
      <c r="D4029" s="38">
        <f t="shared" si="376"/>
        <v>1</v>
      </c>
      <c r="E4029" s="39">
        <f t="shared" si="377"/>
        <v>0</v>
      </c>
      <c r="M4029" s="8" t="str">
        <f>VLOOKUP(MONTH($J4029),Lookup!$A$2:$B$13,2,0)&amp;" "&amp;YEAR($J4029)</f>
        <v>Jan 1900</v>
      </c>
      <c r="N4029" s="34" t="str">
        <f t="shared" si="372"/>
        <v>1/1/9999</v>
      </c>
      <c r="O4029" s="8" t="str">
        <f>IF(ISERROR(VLOOKUP($I4029,Lookup!$H$2:$I$11,2,0)),"",VLOOKUP($I4029,Lookup!$H$2:$I$11,2,0))</f>
        <v/>
      </c>
      <c r="P4029" s="8">
        <f>COUNTIF(J$4:J4029,J4029)</f>
        <v>0</v>
      </c>
      <c r="Q4029" s="8">
        <f>COUNTIF(K$4:K4029,K4029)</f>
        <v>1</v>
      </c>
    </row>
    <row r="4030" spans="1:17" x14ac:dyDescent="0.25">
      <c r="A4030" s="35">
        <f t="shared" si="373"/>
        <v>0</v>
      </c>
      <c r="B4030" s="8">
        <f t="shared" si="374"/>
        <v>0</v>
      </c>
      <c r="C4030" s="8">
        <f t="shared" si="375"/>
        <v>0</v>
      </c>
      <c r="D4030" s="38">
        <f t="shared" si="376"/>
        <v>1</v>
      </c>
      <c r="E4030" s="39">
        <f t="shared" si="377"/>
        <v>0</v>
      </c>
      <c r="M4030" s="8" t="str">
        <f>VLOOKUP(MONTH($J4030),Lookup!$A$2:$B$13,2,0)&amp;" "&amp;YEAR($J4030)</f>
        <v>Jan 1900</v>
      </c>
      <c r="N4030" s="34" t="str">
        <f t="shared" si="372"/>
        <v>1/1/9999</v>
      </c>
      <c r="O4030" s="8" t="str">
        <f>IF(ISERROR(VLOOKUP($I4030,Lookup!$H$2:$I$11,2,0)),"",VLOOKUP($I4030,Lookup!$H$2:$I$11,2,0))</f>
        <v/>
      </c>
      <c r="P4030" s="8">
        <f>COUNTIF(J$4:J4030,J4030)</f>
        <v>0</v>
      </c>
      <c r="Q4030" s="8">
        <f>COUNTIF(K$4:K4030,K4030)</f>
        <v>1</v>
      </c>
    </row>
    <row r="4031" spans="1:17" x14ac:dyDescent="0.25">
      <c r="A4031" s="35">
        <f t="shared" si="373"/>
        <v>0</v>
      </c>
      <c r="B4031" s="8">
        <f t="shared" si="374"/>
        <v>0</v>
      </c>
      <c r="C4031" s="8">
        <f t="shared" si="375"/>
        <v>0</v>
      </c>
      <c r="D4031" s="38">
        <f t="shared" si="376"/>
        <v>1</v>
      </c>
      <c r="E4031" s="39">
        <f t="shared" si="377"/>
        <v>0</v>
      </c>
      <c r="M4031" s="8" t="str">
        <f>VLOOKUP(MONTH($J4031),Lookup!$A$2:$B$13,2,0)&amp;" "&amp;YEAR($J4031)</f>
        <v>Jan 1900</v>
      </c>
      <c r="N4031" s="34" t="str">
        <f t="shared" si="372"/>
        <v>1/1/9999</v>
      </c>
      <c r="O4031" s="8" t="str">
        <f>IF(ISERROR(VLOOKUP($I4031,Lookup!$H$2:$I$11,2,0)),"",VLOOKUP($I4031,Lookup!$H$2:$I$11,2,0))</f>
        <v/>
      </c>
      <c r="P4031" s="8">
        <f>COUNTIF(J$4:J4031,J4031)</f>
        <v>0</v>
      </c>
      <c r="Q4031" s="8">
        <f>COUNTIF(K$4:K4031,K4031)</f>
        <v>1</v>
      </c>
    </row>
    <row r="4032" spans="1:17" x14ac:dyDescent="0.25">
      <c r="A4032" s="35">
        <f t="shared" si="373"/>
        <v>0</v>
      </c>
      <c r="B4032" s="8">
        <f t="shared" si="374"/>
        <v>0</v>
      </c>
      <c r="C4032" s="8">
        <f t="shared" si="375"/>
        <v>0</v>
      </c>
      <c r="D4032" s="38">
        <f t="shared" si="376"/>
        <v>1</v>
      </c>
      <c r="E4032" s="39">
        <f t="shared" si="377"/>
        <v>0</v>
      </c>
      <c r="M4032" s="8" t="str">
        <f>VLOOKUP(MONTH($J4032),Lookup!$A$2:$B$13,2,0)&amp;" "&amp;YEAR($J4032)</f>
        <v>Jan 1900</v>
      </c>
      <c r="N4032" s="34" t="str">
        <f t="shared" si="372"/>
        <v>1/1/9999</v>
      </c>
      <c r="O4032" s="8" t="str">
        <f>IF(ISERROR(VLOOKUP($I4032,Lookup!$H$2:$I$11,2,0)),"",VLOOKUP($I4032,Lookup!$H$2:$I$11,2,0))</f>
        <v/>
      </c>
      <c r="P4032" s="8">
        <f>COUNTIF(J$4:J4032,J4032)</f>
        <v>0</v>
      </c>
      <c r="Q4032" s="8">
        <f>COUNTIF(K$4:K4032,K4032)</f>
        <v>1</v>
      </c>
    </row>
    <row r="4033" spans="1:17" x14ac:dyDescent="0.25">
      <c r="A4033" s="35">
        <f t="shared" si="373"/>
        <v>0</v>
      </c>
      <c r="B4033" s="8">
        <f t="shared" si="374"/>
        <v>0</v>
      </c>
      <c r="C4033" s="8">
        <f t="shared" si="375"/>
        <v>0</v>
      </c>
      <c r="D4033" s="38">
        <f t="shared" si="376"/>
        <v>1</v>
      </c>
      <c r="E4033" s="39">
        <f t="shared" si="377"/>
        <v>0</v>
      </c>
      <c r="M4033" s="8" t="str">
        <f>VLOOKUP(MONTH($J4033),Lookup!$A$2:$B$13,2,0)&amp;" "&amp;YEAR($J4033)</f>
        <v>Jan 1900</v>
      </c>
      <c r="N4033" s="34" t="str">
        <f t="shared" si="372"/>
        <v>1/1/9999</v>
      </c>
      <c r="O4033" s="8" t="str">
        <f>IF(ISERROR(VLOOKUP($I4033,Lookup!$H$2:$I$11,2,0)),"",VLOOKUP($I4033,Lookup!$H$2:$I$11,2,0))</f>
        <v/>
      </c>
      <c r="P4033" s="8">
        <f>COUNTIF(J$4:J4033,J4033)</f>
        <v>0</v>
      </c>
      <c r="Q4033" s="8">
        <f>COUNTIF(K$4:K4033,K4033)</f>
        <v>1</v>
      </c>
    </row>
    <row r="4034" spans="1:17" x14ac:dyDescent="0.25">
      <c r="A4034" s="35">
        <f t="shared" si="373"/>
        <v>0</v>
      </c>
      <c r="B4034" s="8">
        <f t="shared" si="374"/>
        <v>0</v>
      </c>
      <c r="C4034" s="8">
        <f t="shared" si="375"/>
        <v>0</v>
      </c>
      <c r="D4034" s="38">
        <f t="shared" si="376"/>
        <v>1</v>
      </c>
      <c r="E4034" s="39">
        <f t="shared" si="377"/>
        <v>0</v>
      </c>
      <c r="M4034" s="8" t="str">
        <f>VLOOKUP(MONTH($J4034),Lookup!$A$2:$B$13,2,0)&amp;" "&amp;YEAR($J4034)</f>
        <v>Jan 1900</v>
      </c>
      <c r="N4034" s="34" t="str">
        <f t="shared" si="372"/>
        <v>1/1/9999</v>
      </c>
      <c r="O4034" s="8" t="str">
        <f>IF(ISERROR(VLOOKUP($I4034,Lookup!$H$2:$I$11,2,0)),"",VLOOKUP($I4034,Lookup!$H$2:$I$11,2,0))</f>
        <v/>
      </c>
      <c r="P4034" s="8">
        <f>COUNTIF(J$4:J4034,J4034)</f>
        <v>0</v>
      </c>
      <c r="Q4034" s="8">
        <f>COUNTIF(K$4:K4034,K4034)</f>
        <v>1</v>
      </c>
    </row>
    <row r="4035" spans="1:17" x14ac:dyDescent="0.25">
      <c r="A4035" s="35">
        <f t="shared" si="373"/>
        <v>0</v>
      </c>
      <c r="B4035" s="8">
        <f t="shared" si="374"/>
        <v>0</v>
      </c>
      <c r="C4035" s="8">
        <f t="shared" si="375"/>
        <v>0</v>
      </c>
      <c r="D4035" s="38">
        <f t="shared" si="376"/>
        <v>1</v>
      </c>
      <c r="E4035" s="39">
        <f t="shared" si="377"/>
        <v>0</v>
      </c>
      <c r="M4035" s="8" t="str">
        <f>VLOOKUP(MONTH($J4035),Lookup!$A$2:$B$13,2,0)&amp;" "&amp;YEAR($J4035)</f>
        <v>Jan 1900</v>
      </c>
      <c r="N4035" s="34" t="str">
        <f t="shared" si="372"/>
        <v>1/1/9999</v>
      </c>
      <c r="O4035" s="8" t="str">
        <f>IF(ISERROR(VLOOKUP($I4035,Lookup!$H$2:$I$11,2,0)),"",VLOOKUP($I4035,Lookup!$H$2:$I$11,2,0))</f>
        <v/>
      </c>
      <c r="P4035" s="8">
        <f>COUNTIF(J$4:J4035,J4035)</f>
        <v>0</v>
      </c>
      <c r="Q4035" s="8">
        <f>COUNTIF(K$4:K4035,K4035)</f>
        <v>1</v>
      </c>
    </row>
    <row r="4036" spans="1:17" x14ac:dyDescent="0.25">
      <c r="A4036" s="35">
        <f t="shared" si="373"/>
        <v>0</v>
      </c>
      <c r="B4036" s="8">
        <f t="shared" si="374"/>
        <v>0</v>
      </c>
      <c r="C4036" s="8">
        <f t="shared" si="375"/>
        <v>0</v>
      </c>
      <c r="D4036" s="38">
        <f t="shared" si="376"/>
        <v>1</v>
      </c>
      <c r="E4036" s="39">
        <f t="shared" si="377"/>
        <v>0</v>
      </c>
      <c r="M4036" s="8" t="str">
        <f>VLOOKUP(MONTH($J4036),Lookup!$A$2:$B$13,2,0)&amp;" "&amp;YEAR($J4036)</f>
        <v>Jan 1900</v>
      </c>
      <c r="N4036" s="34" t="str">
        <f t="shared" ref="N4036:N4099" si="378">IF(ISBLANK($J4036),"1/1/9999",J4036)</f>
        <v>1/1/9999</v>
      </c>
      <c r="O4036" s="8" t="str">
        <f>IF(ISERROR(VLOOKUP($I4036,Lookup!$H$2:$I$11,2,0)),"",VLOOKUP($I4036,Lookup!$H$2:$I$11,2,0))</f>
        <v/>
      </c>
      <c r="P4036" s="8">
        <f>COUNTIF(J$4:J4036,J4036)</f>
        <v>0</v>
      </c>
      <c r="Q4036" s="8">
        <f>COUNTIF(K$4:K4036,K4036)</f>
        <v>1</v>
      </c>
    </row>
    <row r="4037" spans="1:17" x14ac:dyDescent="0.25">
      <c r="A4037" s="35">
        <f t="shared" ref="A4037:A4100" si="379">K4037</f>
        <v>0</v>
      </c>
      <c r="B4037" s="8">
        <f t="shared" ref="B4037:B4100" si="380">J4037</f>
        <v>0</v>
      </c>
      <c r="C4037" s="8">
        <f t="shared" ref="C4037:C4100" si="381">L4037</f>
        <v>0</v>
      </c>
      <c r="D4037" s="38">
        <f t="shared" ref="D4037:D4100" si="382">SUM(A4037:C4037)+SUM(O4037:Q4037)</f>
        <v>1</v>
      </c>
      <c r="E4037" s="39">
        <f t="shared" ref="E4037:E4100" si="383">IF($D4037="","",COUNTIFS($F$4:$F$5000,$F4037,$D$4:$D$5000,"&gt;"&amp;$D4037))</f>
        <v>0</v>
      </c>
      <c r="M4037" s="8" t="str">
        <f>VLOOKUP(MONTH($J4037),Lookup!$A$2:$B$13,2,0)&amp;" "&amp;YEAR($J4037)</f>
        <v>Jan 1900</v>
      </c>
      <c r="N4037" s="34" t="str">
        <f t="shared" si="378"/>
        <v>1/1/9999</v>
      </c>
      <c r="O4037" s="8" t="str">
        <f>IF(ISERROR(VLOOKUP($I4037,Lookup!$H$2:$I$11,2,0)),"",VLOOKUP($I4037,Lookup!$H$2:$I$11,2,0))</f>
        <v/>
      </c>
      <c r="P4037" s="8">
        <f>COUNTIF(J$4:J4037,J4037)</f>
        <v>0</v>
      </c>
      <c r="Q4037" s="8">
        <f>COUNTIF(K$4:K4037,K4037)</f>
        <v>1</v>
      </c>
    </row>
    <row r="4038" spans="1:17" x14ac:dyDescent="0.25">
      <c r="A4038" s="35">
        <f t="shared" si="379"/>
        <v>0</v>
      </c>
      <c r="B4038" s="8">
        <f t="shared" si="380"/>
        <v>0</v>
      </c>
      <c r="C4038" s="8">
        <f t="shared" si="381"/>
        <v>0</v>
      </c>
      <c r="D4038" s="38">
        <f t="shared" si="382"/>
        <v>1</v>
      </c>
      <c r="E4038" s="39">
        <f t="shared" si="383"/>
        <v>0</v>
      </c>
      <c r="M4038" s="8" t="str">
        <f>VLOOKUP(MONTH($J4038),Lookup!$A$2:$B$13,2,0)&amp;" "&amp;YEAR($J4038)</f>
        <v>Jan 1900</v>
      </c>
      <c r="N4038" s="34" t="str">
        <f t="shared" si="378"/>
        <v>1/1/9999</v>
      </c>
      <c r="O4038" s="8" t="str">
        <f>IF(ISERROR(VLOOKUP($I4038,Lookup!$H$2:$I$11,2,0)),"",VLOOKUP($I4038,Lookup!$H$2:$I$11,2,0))</f>
        <v/>
      </c>
      <c r="P4038" s="8">
        <f>COUNTIF(J$4:J4038,J4038)</f>
        <v>0</v>
      </c>
      <c r="Q4038" s="8">
        <f>COUNTIF(K$4:K4038,K4038)</f>
        <v>1</v>
      </c>
    </row>
    <row r="4039" spans="1:17" x14ac:dyDescent="0.25">
      <c r="A4039" s="35">
        <f t="shared" si="379"/>
        <v>0</v>
      </c>
      <c r="B4039" s="8">
        <f t="shared" si="380"/>
        <v>0</v>
      </c>
      <c r="C4039" s="8">
        <f t="shared" si="381"/>
        <v>0</v>
      </c>
      <c r="D4039" s="38">
        <f t="shared" si="382"/>
        <v>1</v>
      </c>
      <c r="E4039" s="39">
        <f t="shared" si="383"/>
        <v>0</v>
      </c>
      <c r="M4039" s="8" t="str">
        <f>VLOOKUP(MONTH($J4039),Lookup!$A$2:$B$13,2,0)&amp;" "&amp;YEAR($J4039)</f>
        <v>Jan 1900</v>
      </c>
      <c r="N4039" s="34" t="str">
        <f t="shared" si="378"/>
        <v>1/1/9999</v>
      </c>
      <c r="O4039" s="8" t="str">
        <f>IF(ISERROR(VLOOKUP($I4039,Lookup!$H$2:$I$11,2,0)),"",VLOOKUP($I4039,Lookup!$H$2:$I$11,2,0))</f>
        <v/>
      </c>
      <c r="P4039" s="8">
        <f>COUNTIF(J$4:J4039,J4039)</f>
        <v>0</v>
      </c>
      <c r="Q4039" s="8">
        <f>COUNTIF(K$4:K4039,K4039)</f>
        <v>1</v>
      </c>
    </row>
    <row r="4040" spans="1:17" x14ac:dyDescent="0.25">
      <c r="A4040" s="35">
        <f t="shared" si="379"/>
        <v>0</v>
      </c>
      <c r="B4040" s="8">
        <f t="shared" si="380"/>
        <v>0</v>
      </c>
      <c r="C4040" s="8">
        <f t="shared" si="381"/>
        <v>0</v>
      </c>
      <c r="D4040" s="38">
        <f t="shared" si="382"/>
        <v>1</v>
      </c>
      <c r="E4040" s="39">
        <f t="shared" si="383"/>
        <v>0</v>
      </c>
      <c r="M4040" s="8" t="str">
        <f>VLOOKUP(MONTH($J4040),Lookup!$A$2:$B$13,2,0)&amp;" "&amp;YEAR($J4040)</f>
        <v>Jan 1900</v>
      </c>
      <c r="N4040" s="34" t="str">
        <f t="shared" si="378"/>
        <v>1/1/9999</v>
      </c>
      <c r="O4040" s="8" t="str">
        <f>IF(ISERROR(VLOOKUP($I4040,Lookup!$H$2:$I$11,2,0)),"",VLOOKUP($I4040,Lookup!$H$2:$I$11,2,0))</f>
        <v/>
      </c>
      <c r="P4040" s="8">
        <f>COUNTIF(J$4:J4040,J4040)</f>
        <v>0</v>
      </c>
      <c r="Q4040" s="8">
        <f>COUNTIF(K$4:K4040,K4040)</f>
        <v>1</v>
      </c>
    </row>
    <row r="4041" spans="1:17" x14ac:dyDescent="0.25">
      <c r="A4041" s="35">
        <f t="shared" si="379"/>
        <v>0</v>
      </c>
      <c r="B4041" s="8">
        <f t="shared" si="380"/>
        <v>0</v>
      </c>
      <c r="C4041" s="8">
        <f t="shared" si="381"/>
        <v>0</v>
      </c>
      <c r="D4041" s="38">
        <f t="shared" si="382"/>
        <v>1</v>
      </c>
      <c r="E4041" s="39">
        <f t="shared" si="383"/>
        <v>0</v>
      </c>
      <c r="M4041" s="8" t="str">
        <f>VLOOKUP(MONTH($J4041),Lookup!$A$2:$B$13,2,0)&amp;" "&amp;YEAR($J4041)</f>
        <v>Jan 1900</v>
      </c>
      <c r="N4041" s="34" t="str">
        <f t="shared" si="378"/>
        <v>1/1/9999</v>
      </c>
      <c r="O4041" s="8" t="str">
        <f>IF(ISERROR(VLOOKUP($I4041,Lookup!$H$2:$I$11,2,0)),"",VLOOKUP($I4041,Lookup!$H$2:$I$11,2,0))</f>
        <v/>
      </c>
      <c r="P4041" s="8">
        <f>COUNTIF(J$4:J4041,J4041)</f>
        <v>0</v>
      </c>
      <c r="Q4041" s="8">
        <f>COUNTIF(K$4:K4041,K4041)</f>
        <v>1</v>
      </c>
    </row>
    <row r="4042" spans="1:17" x14ac:dyDescent="0.25">
      <c r="A4042" s="35">
        <f t="shared" si="379"/>
        <v>0</v>
      </c>
      <c r="B4042" s="8">
        <f t="shared" si="380"/>
        <v>0</v>
      </c>
      <c r="C4042" s="8">
        <f t="shared" si="381"/>
        <v>0</v>
      </c>
      <c r="D4042" s="38">
        <f t="shared" si="382"/>
        <v>1</v>
      </c>
      <c r="E4042" s="39">
        <f t="shared" si="383"/>
        <v>0</v>
      </c>
      <c r="M4042" s="8" t="str">
        <f>VLOOKUP(MONTH($J4042),Lookup!$A$2:$B$13,2,0)&amp;" "&amp;YEAR($J4042)</f>
        <v>Jan 1900</v>
      </c>
      <c r="N4042" s="34" t="str">
        <f t="shared" si="378"/>
        <v>1/1/9999</v>
      </c>
      <c r="O4042" s="8" t="str">
        <f>IF(ISERROR(VLOOKUP($I4042,Lookup!$H$2:$I$11,2,0)),"",VLOOKUP($I4042,Lookup!$H$2:$I$11,2,0))</f>
        <v/>
      </c>
      <c r="P4042" s="8">
        <f>COUNTIF(J$4:J4042,J4042)</f>
        <v>0</v>
      </c>
      <c r="Q4042" s="8">
        <f>COUNTIF(K$4:K4042,K4042)</f>
        <v>1</v>
      </c>
    </row>
    <row r="4043" spans="1:17" x14ac:dyDescent="0.25">
      <c r="A4043" s="35">
        <f t="shared" si="379"/>
        <v>0</v>
      </c>
      <c r="B4043" s="8">
        <f t="shared" si="380"/>
        <v>0</v>
      </c>
      <c r="C4043" s="8">
        <f t="shared" si="381"/>
        <v>0</v>
      </c>
      <c r="D4043" s="38">
        <f t="shared" si="382"/>
        <v>1</v>
      </c>
      <c r="E4043" s="39">
        <f t="shared" si="383"/>
        <v>0</v>
      </c>
      <c r="M4043" s="8" t="str">
        <f>VLOOKUP(MONTH($J4043),Lookup!$A$2:$B$13,2,0)&amp;" "&amp;YEAR($J4043)</f>
        <v>Jan 1900</v>
      </c>
      <c r="N4043" s="34" t="str">
        <f t="shared" si="378"/>
        <v>1/1/9999</v>
      </c>
      <c r="O4043" s="8" t="str">
        <f>IF(ISERROR(VLOOKUP($I4043,Lookup!$H$2:$I$11,2,0)),"",VLOOKUP($I4043,Lookup!$H$2:$I$11,2,0))</f>
        <v/>
      </c>
      <c r="P4043" s="8">
        <f>COUNTIF(J$4:J4043,J4043)</f>
        <v>0</v>
      </c>
      <c r="Q4043" s="8">
        <f>COUNTIF(K$4:K4043,K4043)</f>
        <v>1</v>
      </c>
    </row>
    <row r="4044" spans="1:17" x14ac:dyDescent="0.25">
      <c r="A4044" s="35">
        <f t="shared" si="379"/>
        <v>0</v>
      </c>
      <c r="B4044" s="8">
        <f t="shared" si="380"/>
        <v>0</v>
      </c>
      <c r="C4044" s="8">
        <f t="shared" si="381"/>
        <v>0</v>
      </c>
      <c r="D4044" s="38">
        <f t="shared" si="382"/>
        <v>1</v>
      </c>
      <c r="E4044" s="39">
        <f t="shared" si="383"/>
        <v>0</v>
      </c>
      <c r="M4044" s="8" t="str">
        <f>VLOOKUP(MONTH($J4044),Lookup!$A$2:$B$13,2,0)&amp;" "&amp;YEAR($J4044)</f>
        <v>Jan 1900</v>
      </c>
      <c r="N4044" s="34" t="str">
        <f t="shared" si="378"/>
        <v>1/1/9999</v>
      </c>
      <c r="O4044" s="8" t="str">
        <f>IF(ISERROR(VLOOKUP($I4044,Lookup!$H$2:$I$11,2,0)),"",VLOOKUP($I4044,Lookup!$H$2:$I$11,2,0))</f>
        <v/>
      </c>
      <c r="P4044" s="8">
        <f>COUNTIF(J$4:J4044,J4044)</f>
        <v>0</v>
      </c>
      <c r="Q4044" s="8">
        <f>COUNTIF(K$4:K4044,K4044)</f>
        <v>1</v>
      </c>
    </row>
    <row r="4045" spans="1:17" x14ac:dyDescent="0.25">
      <c r="A4045" s="35">
        <f t="shared" si="379"/>
        <v>0</v>
      </c>
      <c r="B4045" s="8">
        <f t="shared" si="380"/>
        <v>0</v>
      </c>
      <c r="C4045" s="8">
        <f t="shared" si="381"/>
        <v>0</v>
      </c>
      <c r="D4045" s="38">
        <f t="shared" si="382"/>
        <v>1</v>
      </c>
      <c r="E4045" s="39">
        <f t="shared" si="383"/>
        <v>0</v>
      </c>
      <c r="M4045" s="8" t="str">
        <f>VLOOKUP(MONTH($J4045),Lookup!$A$2:$B$13,2,0)&amp;" "&amp;YEAR($J4045)</f>
        <v>Jan 1900</v>
      </c>
      <c r="N4045" s="34" t="str">
        <f t="shared" si="378"/>
        <v>1/1/9999</v>
      </c>
      <c r="O4045" s="8" t="str">
        <f>IF(ISERROR(VLOOKUP($I4045,Lookup!$H$2:$I$11,2,0)),"",VLOOKUP($I4045,Lookup!$H$2:$I$11,2,0))</f>
        <v/>
      </c>
      <c r="P4045" s="8">
        <f>COUNTIF(J$4:J4045,J4045)</f>
        <v>0</v>
      </c>
      <c r="Q4045" s="8">
        <f>COUNTIF(K$4:K4045,K4045)</f>
        <v>1</v>
      </c>
    </row>
    <row r="4046" spans="1:17" x14ac:dyDescent="0.25">
      <c r="A4046" s="35">
        <f t="shared" si="379"/>
        <v>0</v>
      </c>
      <c r="B4046" s="8">
        <f t="shared" si="380"/>
        <v>0</v>
      </c>
      <c r="C4046" s="8">
        <f t="shared" si="381"/>
        <v>0</v>
      </c>
      <c r="D4046" s="38">
        <f t="shared" si="382"/>
        <v>1</v>
      </c>
      <c r="E4046" s="39">
        <f t="shared" si="383"/>
        <v>0</v>
      </c>
      <c r="M4046" s="8" t="str">
        <f>VLOOKUP(MONTH($J4046),Lookup!$A$2:$B$13,2,0)&amp;" "&amp;YEAR($J4046)</f>
        <v>Jan 1900</v>
      </c>
      <c r="N4046" s="34" t="str">
        <f t="shared" si="378"/>
        <v>1/1/9999</v>
      </c>
      <c r="O4046" s="8" t="str">
        <f>IF(ISERROR(VLOOKUP($I4046,Lookup!$H$2:$I$11,2,0)),"",VLOOKUP($I4046,Lookup!$H$2:$I$11,2,0))</f>
        <v/>
      </c>
      <c r="P4046" s="8">
        <f>COUNTIF(J$4:J4046,J4046)</f>
        <v>0</v>
      </c>
      <c r="Q4046" s="8">
        <f>COUNTIF(K$4:K4046,K4046)</f>
        <v>1</v>
      </c>
    </row>
    <row r="4047" spans="1:17" x14ac:dyDescent="0.25">
      <c r="A4047" s="35">
        <f t="shared" si="379"/>
        <v>0</v>
      </c>
      <c r="B4047" s="8">
        <f t="shared" si="380"/>
        <v>0</v>
      </c>
      <c r="C4047" s="8">
        <f t="shared" si="381"/>
        <v>0</v>
      </c>
      <c r="D4047" s="38">
        <f t="shared" si="382"/>
        <v>1</v>
      </c>
      <c r="E4047" s="39">
        <f t="shared" si="383"/>
        <v>0</v>
      </c>
      <c r="M4047" s="8" t="str">
        <f>VLOOKUP(MONTH($J4047),Lookup!$A$2:$B$13,2,0)&amp;" "&amp;YEAR($J4047)</f>
        <v>Jan 1900</v>
      </c>
      <c r="N4047" s="34" t="str">
        <f t="shared" si="378"/>
        <v>1/1/9999</v>
      </c>
      <c r="O4047" s="8" t="str">
        <f>IF(ISERROR(VLOOKUP($I4047,Lookup!$H$2:$I$11,2,0)),"",VLOOKUP($I4047,Lookup!$H$2:$I$11,2,0))</f>
        <v/>
      </c>
      <c r="P4047" s="8">
        <f>COUNTIF(J$4:J4047,J4047)</f>
        <v>0</v>
      </c>
      <c r="Q4047" s="8">
        <f>COUNTIF(K$4:K4047,K4047)</f>
        <v>1</v>
      </c>
    </row>
    <row r="4048" spans="1:17" x14ac:dyDescent="0.25">
      <c r="A4048" s="35">
        <f t="shared" si="379"/>
        <v>0</v>
      </c>
      <c r="B4048" s="8">
        <f t="shared" si="380"/>
        <v>0</v>
      </c>
      <c r="C4048" s="8">
        <f t="shared" si="381"/>
        <v>0</v>
      </c>
      <c r="D4048" s="38">
        <f t="shared" si="382"/>
        <v>1</v>
      </c>
      <c r="E4048" s="39">
        <f t="shared" si="383"/>
        <v>0</v>
      </c>
      <c r="M4048" s="8" t="str">
        <f>VLOOKUP(MONTH($J4048),Lookup!$A$2:$B$13,2,0)&amp;" "&amp;YEAR($J4048)</f>
        <v>Jan 1900</v>
      </c>
      <c r="N4048" s="34" t="str">
        <f t="shared" si="378"/>
        <v>1/1/9999</v>
      </c>
      <c r="O4048" s="8" t="str">
        <f>IF(ISERROR(VLOOKUP($I4048,Lookup!$H$2:$I$11,2,0)),"",VLOOKUP($I4048,Lookup!$H$2:$I$11,2,0))</f>
        <v/>
      </c>
      <c r="P4048" s="8">
        <f>COUNTIF(J$4:J4048,J4048)</f>
        <v>0</v>
      </c>
      <c r="Q4048" s="8">
        <f>COUNTIF(K$4:K4048,K4048)</f>
        <v>1</v>
      </c>
    </row>
    <row r="4049" spans="1:17" x14ac:dyDescent="0.25">
      <c r="A4049" s="35">
        <f t="shared" si="379"/>
        <v>0</v>
      </c>
      <c r="B4049" s="8">
        <f t="shared" si="380"/>
        <v>0</v>
      </c>
      <c r="C4049" s="8">
        <f t="shared" si="381"/>
        <v>0</v>
      </c>
      <c r="D4049" s="38">
        <f t="shared" si="382"/>
        <v>1</v>
      </c>
      <c r="E4049" s="39">
        <f t="shared" si="383"/>
        <v>0</v>
      </c>
      <c r="M4049" s="8" t="str">
        <f>VLOOKUP(MONTH($J4049),Lookup!$A$2:$B$13,2,0)&amp;" "&amp;YEAR($J4049)</f>
        <v>Jan 1900</v>
      </c>
      <c r="N4049" s="34" t="str">
        <f t="shared" si="378"/>
        <v>1/1/9999</v>
      </c>
      <c r="O4049" s="8" t="str">
        <f>IF(ISERROR(VLOOKUP($I4049,Lookup!$H$2:$I$11,2,0)),"",VLOOKUP($I4049,Lookup!$H$2:$I$11,2,0))</f>
        <v/>
      </c>
      <c r="P4049" s="8">
        <f>COUNTIF(J$4:J4049,J4049)</f>
        <v>0</v>
      </c>
      <c r="Q4049" s="8">
        <f>COUNTIF(K$4:K4049,K4049)</f>
        <v>1</v>
      </c>
    </row>
    <row r="4050" spans="1:17" x14ac:dyDescent="0.25">
      <c r="A4050" s="35">
        <f t="shared" si="379"/>
        <v>0</v>
      </c>
      <c r="B4050" s="8">
        <f t="shared" si="380"/>
        <v>0</v>
      </c>
      <c r="C4050" s="8">
        <f t="shared" si="381"/>
        <v>0</v>
      </c>
      <c r="D4050" s="38">
        <f t="shared" si="382"/>
        <v>1</v>
      </c>
      <c r="E4050" s="39">
        <f t="shared" si="383"/>
        <v>0</v>
      </c>
      <c r="M4050" s="8" t="str">
        <f>VLOOKUP(MONTH($J4050),Lookup!$A$2:$B$13,2,0)&amp;" "&amp;YEAR($J4050)</f>
        <v>Jan 1900</v>
      </c>
      <c r="N4050" s="34" t="str">
        <f t="shared" si="378"/>
        <v>1/1/9999</v>
      </c>
      <c r="O4050" s="8" t="str">
        <f>IF(ISERROR(VLOOKUP($I4050,Lookup!$H$2:$I$11,2,0)),"",VLOOKUP($I4050,Lookup!$H$2:$I$11,2,0))</f>
        <v/>
      </c>
      <c r="P4050" s="8">
        <f>COUNTIF(J$4:J4050,J4050)</f>
        <v>0</v>
      </c>
      <c r="Q4050" s="8">
        <f>COUNTIF(K$4:K4050,K4050)</f>
        <v>1</v>
      </c>
    </row>
    <row r="4051" spans="1:17" x14ac:dyDescent="0.25">
      <c r="A4051" s="35">
        <f t="shared" si="379"/>
        <v>0</v>
      </c>
      <c r="B4051" s="8">
        <f t="shared" si="380"/>
        <v>0</v>
      </c>
      <c r="C4051" s="8">
        <f t="shared" si="381"/>
        <v>0</v>
      </c>
      <c r="D4051" s="38">
        <f t="shared" si="382"/>
        <v>1</v>
      </c>
      <c r="E4051" s="39">
        <f t="shared" si="383"/>
        <v>0</v>
      </c>
      <c r="M4051" s="8" t="str">
        <f>VLOOKUP(MONTH($J4051),Lookup!$A$2:$B$13,2,0)&amp;" "&amp;YEAR($J4051)</f>
        <v>Jan 1900</v>
      </c>
      <c r="N4051" s="34" t="str">
        <f t="shared" si="378"/>
        <v>1/1/9999</v>
      </c>
      <c r="O4051" s="8" t="str">
        <f>IF(ISERROR(VLOOKUP($I4051,Lookup!$H$2:$I$11,2,0)),"",VLOOKUP($I4051,Lookup!$H$2:$I$11,2,0))</f>
        <v/>
      </c>
      <c r="P4051" s="8">
        <f>COUNTIF(J$4:J4051,J4051)</f>
        <v>0</v>
      </c>
      <c r="Q4051" s="8">
        <f>COUNTIF(K$4:K4051,K4051)</f>
        <v>1</v>
      </c>
    </row>
    <row r="4052" spans="1:17" x14ac:dyDescent="0.25">
      <c r="A4052" s="35">
        <f t="shared" si="379"/>
        <v>0</v>
      </c>
      <c r="B4052" s="8">
        <f t="shared" si="380"/>
        <v>0</v>
      </c>
      <c r="C4052" s="8">
        <f t="shared" si="381"/>
        <v>0</v>
      </c>
      <c r="D4052" s="38">
        <f t="shared" si="382"/>
        <v>1</v>
      </c>
      <c r="E4052" s="39">
        <f t="shared" si="383"/>
        <v>0</v>
      </c>
      <c r="M4052" s="8" t="str">
        <f>VLOOKUP(MONTH($J4052),Lookup!$A$2:$B$13,2,0)&amp;" "&amp;YEAR($J4052)</f>
        <v>Jan 1900</v>
      </c>
      <c r="N4052" s="34" t="str">
        <f t="shared" si="378"/>
        <v>1/1/9999</v>
      </c>
      <c r="O4052" s="8" t="str">
        <f>IF(ISERROR(VLOOKUP($I4052,Lookup!$H$2:$I$11,2,0)),"",VLOOKUP($I4052,Lookup!$H$2:$I$11,2,0))</f>
        <v/>
      </c>
      <c r="P4052" s="8">
        <f>COUNTIF(J$4:J4052,J4052)</f>
        <v>0</v>
      </c>
      <c r="Q4052" s="8">
        <f>COUNTIF(K$4:K4052,K4052)</f>
        <v>1</v>
      </c>
    </row>
    <row r="4053" spans="1:17" x14ac:dyDescent="0.25">
      <c r="A4053" s="35">
        <f t="shared" si="379"/>
        <v>0</v>
      </c>
      <c r="B4053" s="8">
        <f t="shared" si="380"/>
        <v>0</v>
      </c>
      <c r="C4053" s="8">
        <f t="shared" si="381"/>
        <v>0</v>
      </c>
      <c r="D4053" s="38">
        <f t="shared" si="382"/>
        <v>1</v>
      </c>
      <c r="E4053" s="39">
        <f t="shared" si="383"/>
        <v>0</v>
      </c>
      <c r="M4053" s="8" t="str">
        <f>VLOOKUP(MONTH($J4053),Lookup!$A$2:$B$13,2,0)&amp;" "&amp;YEAR($J4053)</f>
        <v>Jan 1900</v>
      </c>
      <c r="N4053" s="34" t="str">
        <f t="shared" si="378"/>
        <v>1/1/9999</v>
      </c>
      <c r="O4053" s="8" t="str">
        <f>IF(ISERROR(VLOOKUP($I4053,Lookup!$H$2:$I$11,2,0)),"",VLOOKUP($I4053,Lookup!$H$2:$I$11,2,0))</f>
        <v/>
      </c>
      <c r="P4053" s="8">
        <f>COUNTIF(J$4:J4053,J4053)</f>
        <v>0</v>
      </c>
      <c r="Q4053" s="8">
        <f>COUNTIF(K$4:K4053,K4053)</f>
        <v>1</v>
      </c>
    </row>
    <row r="4054" spans="1:17" x14ac:dyDescent="0.25">
      <c r="A4054" s="35">
        <f t="shared" si="379"/>
        <v>0</v>
      </c>
      <c r="B4054" s="8">
        <f t="shared" si="380"/>
        <v>0</v>
      </c>
      <c r="C4054" s="8">
        <f t="shared" si="381"/>
        <v>0</v>
      </c>
      <c r="D4054" s="38">
        <f t="shared" si="382"/>
        <v>1</v>
      </c>
      <c r="E4054" s="39">
        <f t="shared" si="383"/>
        <v>0</v>
      </c>
      <c r="M4054" s="8" t="str">
        <f>VLOOKUP(MONTH($J4054),Lookup!$A$2:$B$13,2,0)&amp;" "&amp;YEAR($J4054)</f>
        <v>Jan 1900</v>
      </c>
      <c r="N4054" s="34" t="str">
        <f t="shared" si="378"/>
        <v>1/1/9999</v>
      </c>
      <c r="O4054" s="8" t="str">
        <f>IF(ISERROR(VLOOKUP($I4054,Lookup!$H$2:$I$11,2,0)),"",VLOOKUP($I4054,Lookup!$H$2:$I$11,2,0))</f>
        <v/>
      </c>
      <c r="P4054" s="8">
        <f>COUNTIF(J$4:J4054,J4054)</f>
        <v>0</v>
      </c>
      <c r="Q4054" s="8">
        <f>COUNTIF(K$4:K4054,K4054)</f>
        <v>1</v>
      </c>
    </row>
    <row r="4055" spans="1:17" x14ac:dyDescent="0.25">
      <c r="A4055" s="35">
        <f t="shared" si="379"/>
        <v>0</v>
      </c>
      <c r="B4055" s="8">
        <f t="shared" si="380"/>
        <v>0</v>
      </c>
      <c r="C4055" s="8">
        <f t="shared" si="381"/>
        <v>0</v>
      </c>
      <c r="D4055" s="38">
        <f t="shared" si="382"/>
        <v>1</v>
      </c>
      <c r="E4055" s="39">
        <f t="shared" si="383"/>
        <v>0</v>
      </c>
      <c r="M4055" s="8" t="str">
        <f>VLOOKUP(MONTH($J4055),Lookup!$A$2:$B$13,2,0)&amp;" "&amp;YEAR($J4055)</f>
        <v>Jan 1900</v>
      </c>
      <c r="N4055" s="34" t="str">
        <f t="shared" si="378"/>
        <v>1/1/9999</v>
      </c>
      <c r="O4055" s="8" t="str">
        <f>IF(ISERROR(VLOOKUP($I4055,Lookup!$H$2:$I$11,2,0)),"",VLOOKUP($I4055,Lookup!$H$2:$I$11,2,0))</f>
        <v/>
      </c>
      <c r="P4055" s="8">
        <f>COUNTIF(J$4:J4055,J4055)</f>
        <v>0</v>
      </c>
      <c r="Q4055" s="8">
        <f>COUNTIF(K$4:K4055,K4055)</f>
        <v>1</v>
      </c>
    </row>
    <row r="4056" spans="1:17" x14ac:dyDescent="0.25">
      <c r="A4056" s="35">
        <f t="shared" si="379"/>
        <v>0</v>
      </c>
      <c r="B4056" s="8">
        <f t="shared" si="380"/>
        <v>0</v>
      </c>
      <c r="C4056" s="8">
        <f t="shared" si="381"/>
        <v>0</v>
      </c>
      <c r="D4056" s="38">
        <f t="shared" si="382"/>
        <v>1</v>
      </c>
      <c r="E4056" s="39">
        <f t="shared" si="383"/>
        <v>0</v>
      </c>
      <c r="M4056" s="8" t="str">
        <f>VLOOKUP(MONTH($J4056),Lookup!$A$2:$B$13,2,0)&amp;" "&amp;YEAR($J4056)</f>
        <v>Jan 1900</v>
      </c>
      <c r="N4056" s="34" t="str">
        <f t="shared" si="378"/>
        <v>1/1/9999</v>
      </c>
      <c r="O4056" s="8" t="str">
        <f>IF(ISERROR(VLOOKUP($I4056,Lookup!$H$2:$I$11,2,0)),"",VLOOKUP($I4056,Lookup!$H$2:$I$11,2,0))</f>
        <v/>
      </c>
      <c r="P4056" s="8">
        <f>COUNTIF(J$4:J4056,J4056)</f>
        <v>0</v>
      </c>
      <c r="Q4056" s="8">
        <f>COUNTIF(K$4:K4056,K4056)</f>
        <v>1</v>
      </c>
    </row>
    <row r="4057" spans="1:17" x14ac:dyDescent="0.25">
      <c r="A4057" s="35">
        <f t="shared" si="379"/>
        <v>0</v>
      </c>
      <c r="B4057" s="8">
        <f t="shared" si="380"/>
        <v>0</v>
      </c>
      <c r="C4057" s="8">
        <f t="shared" si="381"/>
        <v>0</v>
      </c>
      <c r="D4057" s="38">
        <f t="shared" si="382"/>
        <v>1</v>
      </c>
      <c r="E4057" s="39">
        <f t="shared" si="383"/>
        <v>0</v>
      </c>
      <c r="M4057" s="8" t="str">
        <f>VLOOKUP(MONTH($J4057),Lookup!$A$2:$B$13,2,0)&amp;" "&amp;YEAR($J4057)</f>
        <v>Jan 1900</v>
      </c>
      <c r="N4057" s="34" t="str">
        <f t="shared" si="378"/>
        <v>1/1/9999</v>
      </c>
      <c r="O4057" s="8" t="str">
        <f>IF(ISERROR(VLOOKUP($I4057,Lookup!$H$2:$I$11,2,0)),"",VLOOKUP($I4057,Lookup!$H$2:$I$11,2,0))</f>
        <v/>
      </c>
      <c r="P4057" s="8">
        <f>COUNTIF(J$4:J4057,J4057)</f>
        <v>0</v>
      </c>
      <c r="Q4057" s="8">
        <f>COUNTIF(K$4:K4057,K4057)</f>
        <v>1</v>
      </c>
    </row>
    <row r="4058" spans="1:17" x14ac:dyDescent="0.25">
      <c r="A4058" s="35">
        <f t="shared" si="379"/>
        <v>0</v>
      </c>
      <c r="B4058" s="8">
        <f t="shared" si="380"/>
        <v>0</v>
      </c>
      <c r="C4058" s="8">
        <f t="shared" si="381"/>
        <v>0</v>
      </c>
      <c r="D4058" s="38">
        <f t="shared" si="382"/>
        <v>1</v>
      </c>
      <c r="E4058" s="39">
        <f t="shared" si="383"/>
        <v>0</v>
      </c>
      <c r="M4058" s="8" t="str">
        <f>VLOOKUP(MONTH($J4058),Lookup!$A$2:$B$13,2,0)&amp;" "&amp;YEAR($J4058)</f>
        <v>Jan 1900</v>
      </c>
      <c r="N4058" s="34" t="str">
        <f t="shared" si="378"/>
        <v>1/1/9999</v>
      </c>
      <c r="O4058" s="8" t="str">
        <f>IF(ISERROR(VLOOKUP($I4058,Lookup!$H$2:$I$11,2,0)),"",VLOOKUP($I4058,Lookup!$H$2:$I$11,2,0))</f>
        <v/>
      </c>
      <c r="P4058" s="8">
        <f>COUNTIF(J$4:J4058,J4058)</f>
        <v>0</v>
      </c>
      <c r="Q4058" s="8">
        <f>COUNTIF(K$4:K4058,K4058)</f>
        <v>1</v>
      </c>
    </row>
    <row r="4059" spans="1:17" x14ac:dyDescent="0.25">
      <c r="A4059" s="35">
        <f t="shared" si="379"/>
        <v>0</v>
      </c>
      <c r="B4059" s="8">
        <f t="shared" si="380"/>
        <v>0</v>
      </c>
      <c r="C4059" s="8">
        <f t="shared" si="381"/>
        <v>0</v>
      </c>
      <c r="D4059" s="38">
        <f t="shared" si="382"/>
        <v>1</v>
      </c>
      <c r="E4059" s="39">
        <f t="shared" si="383"/>
        <v>0</v>
      </c>
      <c r="M4059" s="8" t="str">
        <f>VLOOKUP(MONTH($J4059),Lookup!$A$2:$B$13,2,0)&amp;" "&amp;YEAR($J4059)</f>
        <v>Jan 1900</v>
      </c>
      <c r="N4059" s="34" t="str">
        <f t="shared" si="378"/>
        <v>1/1/9999</v>
      </c>
      <c r="O4059" s="8" t="str">
        <f>IF(ISERROR(VLOOKUP($I4059,Lookup!$H$2:$I$11,2,0)),"",VLOOKUP($I4059,Lookup!$H$2:$I$11,2,0))</f>
        <v/>
      </c>
      <c r="P4059" s="8">
        <f>COUNTIF(J$4:J4059,J4059)</f>
        <v>0</v>
      </c>
      <c r="Q4059" s="8">
        <f>COUNTIF(K$4:K4059,K4059)</f>
        <v>1</v>
      </c>
    </row>
    <row r="4060" spans="1:17" x14ac:dyDescent="0.25">
      <c r="A4060" s="35">
        <f t="shared" si="379"/>
        <v>0</v>
      </c>
      <c r="B4060" s="8">
        <f t="shared" si="380"/>
        <v>0</v>
      </c>
      <c r="C4060" s="8">
        <f t="shared" si="381"/>
        <v>0</v>
      </c>
      <c r="D4060" s="38">
        <f t="shared" si="382"/>
        <v>1</v>
      </c>
      <c r="E4060" s="39">
        <f t="shared" si="383"/>
        <v>0</v>
      </c>
      <c r="M4060" s="8" t="str">
        <f>VLOOKUP(MONTH($J4060),Lookup!$A$2:$B$13,2,0)&amp;" "&amp;YEAR($J4060)</f>
        <v>Jan 1900</v>
      </c>
      <c r="N4060" s="34" t="str">
        <f t="shared" si="378"/>
        <v>1/1/9999</v>
      </c>
      <c r="O4060" s="8" t="str">
        <f>IF(ISERROR(VLOOKUP($I4060,Lookup!$H$2:$I$11,2,0)),"",VLOOKUP($I4060,Lookup!$H$2:$I$11,2,0))</f>
        <v/>
      </c>
      <c r="P4060" s="8">
        <f>COUNTIF(J$4:J4060,J4060)</f>
        <v>0</v>
      </c>
      <c r="Q4060" s="8">
        <f>COUNTIF(K$4:K4060,K4060)</f>
        <v>1</v>
      </c>
    </row>
    <row r="4061" spans="1:17" x14ac:dyDescent="0.25">
      <c r="A4061" s="35">
        <f t="shared" si="379"/>
        <v>0</v>
      </c>
      <c r="B4061" s="8">
        <f t="shared" si="380"/>
        <v>0</v>
      </c>
      <c r="C4061" s="8">
        <f t="shared" si="381"/>
        <v>0</v>
      </c>
      <c r="D4061" s="38">
        <f t="shared" si="382"/>
        <v>1</v>
      </c>
      <c r="E4061" s="39">
        <f t="shared" si="383"/>
        <v>0</v>
      </c>
      <c r="M4061" s="8" t="str">
        <f>VLOOKUP(MONTH($J4061),Lookup!$A$2:$B$13,2,0)&amp;" "&amp;YEAR($J4061)</f>
        <v>Jan 1900</v>
      </c>
      <c r="N4061" s="34" t="str">
        <f t="shared" si="378"/>
        <v>1/1/9999</v>
      </c>
      <c r="O4061" s="8" t="str">
        <f>IF(ISERROR(VLOOKUP($I4061,Lookup!$H$2:$I$11,2,0)),"",VLOOKUP($I4061,Lookup!$H$2:$I$11,2,0))</f>
        <v/>
      </c>
      <c r="P4061" s="8">
        <f>COUNTIF(J$4:J4061,J4061)</f>
        <v>0</v>
      </c>
      <c r="Q4061" s="8">
        <f>COUNTIF(K$4:K4061,K4061)</f>
        <v>1</v>
      </c>
    </row>
    <row r="4062" spans="1:17" x14ac:dyDescent="0.25">
      <c r="A4062" s="35">
        <f t="shared" si="379"/>
        <v>0</v>
      </c>
      <c r="B4062" s="8">
        <f t="shared" si="380"/>
        <v>0</v>
      </c>
      <c r="C4062" s="8">
        <f t="shared" si="381"/>
        <v>0</v>
      </c>
      <c r="D4062" s="38">
        <f t="shared" si="382"/>
        <v>1</v>
      </c>
      <c r="E4062" s="39">
        <f t="shared" si="383"/>
        <v>0</v>
      </c>
      <c r="M4062" s="8" t="str">
        <f>VLOOKUP(MONTH($J4062),Lookup!$A$2:$B$13,2,0)&amp;" "&amp;YEAR($J4062)</f>
        <v>Jan 1900</v>
      </c>
      <c r="N4062" s="34" t="str">
        <f t="shared" si="378"/>
        <v>1/1/9999</v>
      </c>
      <c r="O4062" s="8" t="str">
        <f>IF(ISERROR(VLOOKUP($I4062,Lookup!$H$2:$I$11,2,0)),"",VLOOKUP($I4062,Lookup!$H$2:$I$11,2,0))</f>
        <v/>
      </c>
      <c r="P4062" s="8">
        <f>COUNTIF(J$4:J4062,J4062)</f>
        <v>0</v>
      </c>
      <c r="Q4062" s="8">
        <f>COUNTIF(K$4:K4062,K4062)</f>
        <v>1</v>
      </c>
    </row>
    <row r="4063" spans="1:17" x14ac:dyDescent="0.25">
      <c r="A4063" s="35">
        <f t="shared" si="379"/>
        <v>0</v>
      </c>
      <c r="B4063" s="8">
        <f t="shared" si="380"/>
        <v>0</v>
      </c>
      <c r="C4063" s="8">
        <f t="shared" si="381"/>
        <v>0</v>
      </c>
      <c r="D4063" s="38">
        <f t="shared" si="382"/>
        <v>1</v>
      </c>
      <c r="E4063" s="39">
        <f t="shared" si="383"/>
        <v>0</v>
      </c>
      <c r="M4063" s="8" t="str">
        <f>VLOOKUP(MONTH($J4063),Lookup!$A$2:$B$13,2,0)&amp;" "&amp;YEAR($J4063)</f>
        <v>Jan 1900</v>
      </c>
      <c r="N4063" s="34" t="str">
        <f t="shared" si="378"/>
        <v>1/1/9999</v>
      </c>
      <c r="O4063" s="8" t="str">
        <f>IF(ISERROR(VLOOKUP($I4063,Lookup!$H$2:$I$11,2,0)),"",VLOOKUP($I4063,Lookup!$H$2:$I$11,2,0))</f>
        <v/>
      </c>
      <c r="P4063" s="8">
        <f>COUNTIF(J$4:J4063,J4063)</f>
        <v>0</v>
      </c>
      <c r="Q4063" s="8">
        <f>COUNTIF(K$4:K4063,K4063)</f>
        <v>1</v>
      </c>
    </row>
    <row r="4064" spans="1:17" x14ac:dyDescent="0.25">
      <c r="A4064" s="35">
        <f t="shared" si="379"/>
        <v>0</v>
      </c>
      <c r="B4064" s="8">
        <f t="shared" si="380"/>
        <v>0</v>
      </c>
      <c r="C4064" s="8">
        <f t="shared" si="381"/>
        <v>0</v>
      </c>
      <c r="D4064" s="38">
        <f t="shared" si="382"/>
        <v>1</v>
      </c>
      <c r="E4064" s="39">
        <f t="shared" si="383"/>
        <v>0</v>
      </c>
      <c r="M4064" s="8" t="str">
        <f>VLOOKUP(MONTH($J4064),Lookup!$A$2:$B$13,2,0)&amp;" "&amp;YEAR($J4064)</f>
        <v>Jan 1900</v>
      </c>
      <c r="N4064" s="34" t="str">
        <f t="shared" si="378"/>
        <v>1/1/9999</v>
      </c>
      <c r="O4064" s="8" t="str">
        <f>IF(ISERROR(VLOOKUP($I4064,Lookup!$H$2:$I$11,2,0)),"",VLOOKUP($I4064,Lookup!$H$2:$I$11,2,0))</f>
        <v/>
      </c>
      <c r="P4064" s="8">
        <f>COUNTIF(J$4:J4064,J4064)</f>
        <v>0</v>
      </c>
      <c r="Q4064" s="8">
        <f>COUNTIF(K$4:K4064,K4064)</f>
        <v>1</v>
      </c>
    </row>
    <row r="4065" spans="1:17" x14ac:dyDescent="0.25">
      <c r="A4065" s="35">
        <f t="shared" si="379"/>
        <v>0</v>
      </c>
      <c r="B4065" s="8">
        <f t="shared" si="380"/>
        <v>0</v>
      </c>
      <c r="C4065" s="8">
        <f t="shared" si="381"/>
        <v>0</v>
      </c>
      <c r="D4065" s="38">
        <f t="shared" si="382"/>
        <v>1</v>
      </c>
      <c r="E4065" s="39">
        <f t="shared" si="383"/>
        <v>0</v>
      </c>
      <c r="M4065" s="8" t="str">
        <f>VLOOKUP(MONTH($J4065),Lookup!$A$2:$B$13,2,0)&amp;" "&amp;YEAR($J4065)</f>
        <v>Jan 1900</v>
      </c>
      <c r="N4065" s="34" t="str">
        <f t="shared" si="378"/>
        <v>1/1/9999</v>
      </c>
      <c r="O4065" s="8" t="str">
        <f>IF(ISERROR(VLOOKUP($I4065,Lookup!$H$2:$I$11,2,0)),"",VLOOKUP($I4065,Lookup!$H$2:$I$11,2,0))</f>
        <v/>
      </c>
      <c r="P4065" s="8">
        <f>COUNTIF(J$4:J4065,J4065)</f>
        <v>0</v>
      </c>
      <c r="Q4065" s="8">
        <f>COUNTIF(K$4:K4065,K4065)</f>
        <v>1</v>
      </c>
    </row>
    <row r="4066" spans="1:17" x14ac:dyDescent="0.25">
      <c r="A4066" s="35">
        <f t="shared" si="379"/>
        <v>0</v>
      </c>
      <c r="B4066" s="8">
        <f t="shared" si="380"/>
        <v>0</v>
      </c>
      <c r="C4066" s="8">
        <f t="shared" si="381"/>
        <v>0</v>
      </c>
      <c r="D4066" s="38">
        <f t="shared" si="382"/>
        <v>1</v>
      </c>
      <c r="E4066" s="39">
        <f t="shared" si="383"/>
        <v>0</v>
      </c>
      <c r="M4066" s="8" t="str">
        <f>VLOOKUP(MONTH($J4066),Lookup!$A$2:$B$13,2,0)&amp;" "&amp;YEAR($J4066)</f>
        <v>Jan 1900</v>
      </c>
      <c r="N4066" s="34" t="str">
        <f t="shared" si="378"/>
        <v>1/1/9999</v>
      </c>
      <c r="O4066" s="8" t="str">
        <f>IF(ISERROR(VLOOKUP($I4066,Lookup!$H$2:$I$11,2,0)),"",VLOOKUP($I4066,Lookup!$H$2:$I$11,2,0))</f>
        <v/>
      </c>
      <c r="P4066" s="8">
        <f>COUNTIF(J$4:J4066,J4066)</f>
        <v>0</v>
      </c>
      <c r="Q4066" s="8">
        <f>COUNTIF(K$4:K4066,K4066)</f>
        <v>1</v>
      </c>
    </row>
    <row r="4067" spans="1:17" x14ac:dyDescent="0.25">
      <c r="A4067" s="35">
        <f t="shared" si="379"/>
        <v>0</v>
      </c>
      <c r="B4067" s="8">
        <f t="shared" si="380"/>
        <v>0</v>
      </c>
      <c r="C4067" s="8">
        <f t="shared" si="381"/>
        <v>0</v>
      </c>
      <c r="D4067" s="38">
        <f t="shared" si="382"/>
        <v>1</v>
      </c>
      <c r="E4067" s="39">
        <f t="shared" si="383"/>
        <v>0</v>
      </c>
      <c r="M4067" s="8" t="str">
        <f>VLOOKUP(MONTH($J4067),Lookup!$A$2:$B$13,2,0)&amp;" "&amp;YEAR($J4067)</f>
        <v>Jan 1900</v>
      </c>
      <c r="N4067" s="34" t="str">
        <f t="shared" si="378"/>
        <v>1/1/9999</v>
      </c>
      <c r="O4067" s="8" t="str">
        <f>IF(ISERROR(VLOOKUP($I4067,Lookup!$H$2:$I$11,2,0)),"",VLOOKUP($I4067,Lookup!$H$2:$I$11,2,0))</f>
        <v/>
      </c>
      <c r="P4067" s="8">
        <f>COUNTIF(J$4:J4067,J4067)</f>
        <v>0</v>
      </c>
      <c r="Q4067" s="8">
        <f>COUNTIF(K$4:K4067,K4067)</f>
        <v>1</v>
      </c>
    </row>
    <row r="4068" spans="1:17" x14ac:dyDescent="0.25">
      <c r="A4068" s="35">
        <f t="shared" si="379"/>
        <v>0</v>
      </c>
      <c r="B4068" s="8">
        <f t="shared" si="380"/>
        <v>0</v>
      </c>
      <c r="C4068" s="8">
        <f t="shared" si="381"/>
        <v>0</v>
      </c>
      <c r="D4068" s="38">
        <f t="shared" si="382"/>
        <v>1</v>
      </c>
      <c r="E4068" s="39">
        <f t="shared" si="383"/>
        <v>0</v>
      </c>
      <c r="M4068" s="8" t="str">
        <f>VLOOKUP(MONTH($J4068),Lookup!$A$2:$B$13,2,0)&amp;" "&amp;YEAR($J4068)</f>
        <v>Jan 1900</v>
      </c>
      <c r="N4068" s="34" t="str">
        <f t="shared" si="378"/>
        <v>1/1/9999</v>
      </c>
      <c r="O4068" s="8" t="str">
        <f>IF(ISERROR(VLOOKUP($I4068,Lookup!$H$2:$I$11,2,0)),"",VLOOKUP($I4068,Lookup!$H$2:$I$11,2,0))</f>
        <v/>
      </c>
      <c r="P4068" s="8">
        <f>COUNTIF(J$4:J4068,J4068)</f>
        <v>0</v>
      </c>
      <c r="Q4068" s="8">
        <f>COUNTIF(K$4:K4068,K4068)</f>
        <v>1</v>
      </c>
    </row>
    <row r="4069" spans="1:17" x14ac:dyDescent="0.25">
      <c r="A4069" s="35">
        <f t="shared" si="379"/>
        <v>0</v>
      </c>
      <c r="B4069" s="8">
        <f t="shared" si="380"/>
        <v>0</v>
      </c>
      <c r="C4069" s="8">
        <f t="shared" si="381"/>
        <v>0</v>
      </c>
      <c r="D4069" s="38">
        <f t="shared" si="382"/>
        <v>1</v>
      </c>
      <c r="E4069" s="39">
        <f t="shared" si="383"/>
        <v>0</v>
      </c>
      <c r="M4069" s="8" t="str">
        <f>VLOOKUP(MONTH($J4069),Lookup!$A$2:$B$13,2,0)&amp;" "&amp;YEAR($J4069)</f>
        <v>Jan 1900</v>
      </c>
      <c r="N4069" s="34" t="str">
        <f t="shared" si="378"/>
        <v>1/1/9999</v>
      </c>
      <c r="O4069" s="8" t="str">
        <f>IF(ISERROR(VLOOKUP($I4069,Lookup!$H$2:$I$11,2,0)),"",VLOOKUP($I4069,Lookup!$H$2:$I$11,2,0))</f>
        <v/>
      </c>
      <c r="P4069" s="8">
        <f>COUNTIF(J$4:J4069,J4069)</f>
        <v>0</v>
      </c>
      <c r="Q4069" s="8">
        <f>COUNTIF(K$4:K4069,K4069)</f>
        <v>1</v>
      </c>
    </row>
    <row r="4070" spans="1:17" x14ac:dyDescent="0.25">
      <c r="A4070" s="35">
        <f t="shared" si="379"/>
        <v>0</v>
      </c>
      <c r="B4070" s="8">
        <f t="shared" si="380"/>
        <v>0</v>
      </c>
      <c r="C4070" s="8">
        <f t="shared" si="381"/>
        <v>0</v>
      </c>
      <c r="D4070" s="38">
        <f t="shared" si="382"/>
        <v>1</v>
      </c>
      <c r="E4070" s="39">
        <f t="shared" si="383"/>
        <v>0</v>
      </c>
      <c r="M4070" s="8" t="str">
        <f>VLOOKUP(MONTH($J4070),Lookup!$A$2:$B$13,2,0)&amp;" "&amp;YEAR($J4070)</f>
        <v>Jan 1900</v>
      </c>
      <c r="N4070" s="34" t="str">
        <f t="shared" si="378"/>
        <v>1/1/9999</v>
      </c>
      <c r="O4070" s="8" t="str">
        <f>IF(ISERROR(VLOOKUP($I4070,Lookup!$H$2:$I$11,2,0)),"",VLOOKUP($I4070,Lookup!$H$2:$I$11,2,0))</f>
        <v/>
      </c>
      <c r="P4070" s="8">
        <f>COUNTIF(J$4:J4070,J4070)</f>
        <v>0</v>
      </c>
      <c r="Q4070" s="8">
        <f>COUNTIF(K$4:K4070,K4070)</f>
        <v>1</v>
      </c>
    </row>
    <row r="4071" spans="1:17" x14ac:dyDescent="0.25">
      <c r="A4071" s="35">
        <f t="shared" si="379"/>
        <v>0</v>
      </c>
      <c r="B4071" s="8">
        <f t="shared" si="380"/>
        <v>0</v>
      </c>
      <c r="C4071" s="8">
        <f t="shared" si="381"/>
        <v>0</v>
      </c>
      <c r="D4071" s="38">
        <f t="shared" si="382"/>
        <v>1</v>
      </c>
      <c r="E4071" s="39">
        <f t="shared" si="383"/>
        <v>0</v>
      </c>
      <c r="M4071" s="8" t="str">
        <f>VLOOKUP(MONTH($J4071),Lookup!$A$2:$B$13,2,0)&amp;" "&amp;YEAR($J4071)</f>
        <v>Jan 1900</v>
      </c>
      <c r="N4071" s="34" t="str">
        <f t="shared" si="378"/>
        <v>1/1/9999</v>
      </c>
      <c r="O4071" s="8" t="str">
        <f>IF(ISERROR(VLOOKUP($I4071,Lookup!$H$2:$I$11,2,0)),"",VLOOKUP($I4071,Lookup!$H$2:$I$11,2,0))</f>
        <v/>
      </c>
      <c r="P4071" s="8">
        <f>COUNTIF(J$4:J4071,J4071)</f>
        <v>0</v>
      </c>
      <c r="Q4071" s="8">
        <f>COUNTIF(K$4:K4071,K4071)</f>
        <v>1</v>
      </c>
    </row>
    <row r="4072" spans="1:17" x14ac:dyDescent="0.25">
      <c r="A4072" s="35">
        <f t="shared" si="379"/>
        <v>0</v>
      </c>
      <c r="B4072" s="8">
        <f t="shared" si="380"/>
        <v>0</v>
      </c>
      <c r="C4072" s="8">
        <f t="shared" si="381"/>
        <v>0</v>
      </c>
      <c r="D4072" s="38">
        <f t="shared" si="382"/>
        <v>1</v>
      </c>
      <c r="E4072" s="39">
        <f t="shared" si="383"/>
        <v>0</v>
      </c>
      <c r="M4072" s="8" t="str">
        <f>VLOOKUP(MONTH($J4072),Lookup!$A$2:$B$13,2,0)&amp;" "&amp;YEAR($J4072)</f>
        <v>Jan 1900</v>
      </c>
      <c r="N4072" s="34" t="str">
        <f t="shared" si="378"/>
        <v>1/1/9999</v>
      </c>
      <c r="O4072" s="8" t="str">
        <f>IF(ISERROR(VLOOKUP($I4072,Lookup!$H$2:$I$11,2,0)),"",VLOOKUP($I4072,Lookup!$H$2:$I$11,2,0))</f>
        <v/>
      </c>
      <c r="P4072" s="8">
        <f>COUNTIF(J$4:J4072,J4072)</f>
        <v>0</v>
      </c>
      <c r="Q4072" s="8">
        <f>COUNTIF(K$4:K4072,K4072)</f>
        <v>1</v>
      </c>
    </row>
    <row r="4073" spans="1:17" x14ac:dyDescent="0.25">
      <c r="A4073" s="35">
        <f t="shared" si="379"/>
        <v>0</v>
      </c>
      <c r="B4073" s="8">
        <f t="shared" si="380"/>
        <v>0</v>
      </c>
      <c r="C4073" s="8">
        <f t="shared" si="381"/>
        <v>0</v>
      </c>
      <c r="D4073" s="38">
        <f t="shared" si="382"/>
        <v>1</v>
      </c>
      <c r="E4073" s="39">
        <f t="shared" si="383"/>
        <v>0</v>
      </c>
      <c r="M4073" s="8" t="str">
        <f>VLOOKUP(MONTH($J4073),Lookup!$A$2:$B$13,2,0)&amp;" "&amp;YEAR($J4073)</f>
        <v>Jan 1900</v>
      </c>
      <c r="N4073" s="34" t="str">
        <f t="shared" si="378"/>
        <v>1/1/9999</v>
      </c>
      <c r="O4073" s="8" t="str">
        <f>IF(ISERROR(VLOOKUP($I4073,Lookup!$H$2:$I$11,2,0)),"",VLOOKUP($I4073,Lookup!$H$2:$I$11,2,0))</f>
        <v/>
      </c>
      <c r="P4073" s="8">
        <f>COUNTIF(J$4:J4073,J4073)</f>
        <v>0</v>
      </c>
      <c r="Q4073" s="8">
        <f>COUNTIF(K$4:K4073,K4073)</f>
        <v>1</v>
      </c>
    </row>
    <row r="4074" spans="1:17" x14ac:dyDescent="0.25">
      <c r="A4074" s="35">
        <f t="shared" si="379"/>
        <v>0</v>
      </c>
      <c r="B4074" s="8">
        <f t="shared" si="380"/>
        <v>0</v>
      </c>
      <c r="C4074" s="8">
        <f t="shared" si="381"/>
        <v>0</v>
      </c>
      <c r="D4074" s="38">
        <f t="shared" si="382"/>
        <v>1</v>
      </c>
      <c r="E4074" s="39">
        <f t="shared" si="383"/>
        <v>0</v>
      </c>
      <c r="M4074" s="8" t="str">
        <f>VLOOKUP(MONTH($J4074),Lookup!$A$2:$B$13,2,0)&amp;" "&amp;YEAR($J4074)</f>
        <v>Jan 1900</v>
      </c>
      <c r="N4074" s="34" t="str">
        <f t="shared" si="378"/>
        <v>1/1/9999</v>
      </c>
      <c r="O4074" s="8" t="str">
        <f>IF(ISERROR(VLOOKUP($I4074,Lookup!$H$2:$I$11,2,0)),"",VLOOKUP($I4074,Lookup!$H$2:$I$11,2,0))</f>
        <v/>
      </c>
      <c r="P4074" s="8">
        <f>COUNTIF(J$4:J4074,J4074)</f>
        <v>0</v>
      </c>
      <c r="Q4074" s="8">
        <f>COUNTIF(K$4:K4074,K4074)</f>
        <v>1</v>
      </c>
    </row>
    <row r="4075" spans="1:17" x14ac:dyDescent="0.25">
      <c r="A4075" s="35">
        <f t="shared" si="379"/>
        <v>0</v>
      </c>
      <c r="B4075" s="8">
        <f t="shared" si="380"/>
        <v>0</v>
      </c>
      <c r="C4075" s="8">
        <f t="shared" si="381"/>
        <v>0</v>
      </c>
      <c r="D4075" s="38">
        <f t="shared" si="382"/>
        <v>1</v>
      </c>
      <c r="E4075" s="39">
        <f t="shared" si="383"/>
        <v>0</v>
      </c>
      <c r="M4075" s="8" t="str">
        <f>VLOOKUP(MONTH($J4075),Lookup!$A$2:$B$13,2,0)&amp;" "&amp;YEAR($J4075)</f>
        <v>Jan 1900</v>
      </c>
      <c r="N4075" s="34" t="str">
        <f t="shared" si="378"/>
        <v>1/1/9999</v>
      </c>
      <c r="O4075" s="8" t="str">
        <f>IF(ISERROR(VLOOKUP($I4075,Lookup!$H$2:$I$11,2,0)),"",VLOOKUP($I4075,Lookup!$H$2:$I$11,2,0))</f>
        <v/>
      </c>
      <c r="P4075" s="8">
        <f>COUNTIF(J$4:J4075,J4075)</f>
        <v>0</v>
      </c>
      <c r="Q4075" s="8">
        <f>COUNTIF(K$4:K4075,K4075)</f>
        <v>1</v>
      </c>
    </row>
    <row r="4076" spans="1:17" x14ac:dyDescent="0.25">
      <c r="A4076" s="35">
        <f t="shared" si="379"/>
        <v>0</v>
      </c>
      <c r="B4076" s="8">
        <f t="shared" si="380"/>
        <v>0</v>
      </c>
      <c r="C4076" s="8">
        <f t="shared" si="381"/>
        <v>0</v>
      </c>
      <c r="D4076" s="38">
        <f t="shared" si="382"/>
        <v>1</v>
      </c>
      <c r="E4076" s="39">
        <f t="shared" si="383"/>
        <v>0</v>
      </c>
      <c r="M4076" s="8" t="str">
        <f>VLOOKUP(MONTH($J4076),Lookup!$A$2:$B$13,2,0)&amp;" "&amp;YEAR($J4076)</f>
        <v>Jan 1900</v>
      </c>
      <c r="N4076" s="34" t="str">
        <f t="shared" si="378"/>
        <v>1/1/9999</v>
      </c>
      <c r="O4076" s="8" t="str">
        <f>IF(ISERROR(VLOOKUP($I4076,Lookup!$H$2:$I$11,2,0)),"",VLOOKUP($I4076,Lookup!$H$2:$I$11,2,0))</f>
        <v/>
      </c>
      <c r="P4076" s="8">
        <f>COUNTIF(J$4:J4076,J4076)</f>
        <v>0</v>
      </c>
      <c r="Q4076" s="8">
        <f>COUNTIF(K$4:K4076,K4076)</f>
        <v>1</v>
      </c>
    </row>
    <row r="4077" spans="1:17" x14ac:dyDescent="0.25">
      <c r="A4077" s="35">
        <f t="shared" si="379"/>
        <v>0</v>
      </c>
      <c r="B4077" s="8">
        <f t="shared" si="380"/>
        <v>0</v>
      </c>
      <c r="C4077" s="8">
        <f t="shared" si="381"/>
        <v>0</v>
      </c>
      <c r="D4077" s="38">
        <f t="shared" si="382"/>
        <v>1</v>
      </c>
      <c r="E4077" s="39">
        <f t="shared" si="383"/>
        <v>0</v>
      </c>
      <c r="M4077" s="8" t="str">
        <f>VLOOKUP(MONTH($J4077),Lookup!$A$2:$B$13,2,0)&amp;" "&amp;YEAR($J4077)</f>
        <v>Jan 1900</v>
      </c>
      <c r="N4077" s="34" t="str">
        <f t="shared" si="378"/>
        <v>1/1/9999</v>
      </c>
      <c r="O4077" s="8" t="str">
        <f>IF(ISERROR(VLOOKUP($I4077,Lookup!$H$2:$I$11,2,0)),"",VLOOKUP($I4077,Lookup!$H$2:$I$11,2,0))</f>
        <v/>
      </c>
      <c r="P4077" s="8">
        <f>COUNTIF(J$4:J4077,J4077)</f>
        <v>0</v>
      </c>
      <c r="Q4077" s="8">
        <f>COUNTIF(K$4:K4077,K4077)</f>
        <v>1</v>
      </c>
    </row>
    <row r="4078" spans="1:17" x14ac:dyDescent="0.25">
      <c r="A4078" s="35">
        <f t="shared" si="379"/>
        <v>0</v>
      </c>
      <c r="B4078" s="8">
        <f t="shared" si="380"/>
        <v>0</v>
      </c>
      <c r="C4078" s="8">
        <f t="shared" si="381"/>
        <v>0</v>
      </c>
      <c r="D4078" s="38">
        <f t="shared" si="382"/>
        <v>1</v>
      </c>
      <c r="E4078" s="39">
        <f t="shared" si="383"/>
        <v>0</v>
      </c>
      <c r="M4078" s="8" t="str">
        <f>VLOOKUP(MONTH($J4078),Lookup!$A$2:$B$13,2,0)&amp;" "&amp;YEAR($J4078)</f>
        <v>Jan 1900</v>
      </c>
      <c r="N4078" s="34" t="str">
        <f t="shared" si="378"/>
        <v>1/1/9999</v>
      </c>
      <c r="O4078" s="8" t="str">
        <f>IF(ISERROR(VLOOKUP($I4078,Lookup!$H$2:$I$11,2,0)),"",VLOOKUP($I4078,Lookup!$H$2:$I$11,2,0))</f>
        <v/>
      </c>
      <c r="P4078" s="8">
        <f>COUNTIF(J$4:J4078,J4078)</f>
        <v>0</v>
      </c>
      <c r="Q4078" s="8">
        <f>COUNTIF(K$4:K4078,K4078)</f>
        <v>1</v>
      </c>
    </row>
    <row r="4079" spans="1:17" x14ac:dyDescent="0.25">
      <c r="A4079" s="35">
        <f t="shared" si="379"/>
        <v>0</v>
      </c>
      <c r="B4079" s="8">
        <f t="shared" si="380"/>
        <v>0</v>
      </c>
      <c r="C4079" s="8">
        <f t="shared" si="381"/>
        <v>0</v>
      </c>
      <c r="D4079" s="38">
        <f t="shared" si="382"/>
        <v>1</v>
      </c>
      <c r="E4079" s="39">
        <f t="shared" si="383"/>
        <v>0</v>
      </c>
      <c r="M4079" s="8" t="str">
        <f>VLOOKUP(MONTH($J4079),Lookup!$A$2:$B$13,2,0)&amp;" "&amp;YEAR($J4079)</f>
        <v>Jan 1900</v>
      </c>
      <c r="N4079" s="34" t="str">
        <f t="shared" si="378"/>
        <v>1/1/9999</v>
      </c>
      <c r="O4079" s="8" t="str">
        <f>IF(ISERROR(VLOOKUP($I4079,Lookup!$H$2:$I$11,2,0)),"",VLOOKUP($I4079,Lookup!$H$2:$I$11,2,0))</f>
        <v/>
      </c>
      <c r="P4079" s="8">
        <f>COUNTIF(J$4:J4079,J4079)</f>
        <v>0</v>
      </c>
      <c r="Q4079" s="8">
        <f>COUNTIF(K$4:K4079,K4079)</f>
        <v>1</v>
      </c>
    </row>
    <row r="4080" spans="1:17" x14ac:dyDescent="0.25">
      <c r="A4080" s="35">
        <f t="shared" si="379"/>
        <v>0</v>
      </c>
      <c r="B4080" s="8">
        <f t="shared" si="380"/>
        <v>0</v>
      </c>
      <c r="C4080" s="8">
        <f t="shared" si="381"/>
        <v>0</v>
      </c>
      <c r="D4080" s="38">
        <f t="shared" si="382"/>
        <v>1</v>
      </c>
      <c r="E4080" s="39">
        <f t="shared" si="383"/>
        <v>0</v>
      </c>
      <c r="M4080" s="8" t="str">
        <f>VLOOKUP(MONTH($J4080),Lookup!$A$2:$B$13,2,0)&amp;" "&amp;YEAR($J4080)</f>
        <v>Jan 1900</v>
      </c>
      <c r="N4080" s="34" t="str">
        <f t="shared" si="378"/>
        <v>1/1/9999</v>
      </c>
      <c r="O4080" s="8" t="str">
        <f>IF(ISERROR(VLOOKUP($I4080,Lookup!$H$2:$I$11,2,0)),"",VLOOKUP($I4080,Lookup!$H$2:$I$11,2,0))</f>
        <v/>
      </c>
      <c r="P4080" s="8">
        <f>COUNTIF(J$4:J4080,J4080)</f>
        <v>0</v>
      </c>
      <c r="Q4080" s="8">
        <f>COUNTIF(K$4:K4080,K4080)</f>
        <v>1</v>
      </c>
    </row>
    <row r="4081" spans="1:17" x14ac:dyDescent="0.25">
      <c r="A4081" s="35">
        <f t="shared" si="379"/>
        <v>0</v>
      </c>
      <c r="B4081" s="8">
        <f t="shared" si="380"/>
        <v>0</v>
      </c>
      <c r="C4081" s="8">
        <f t="shared" si="381"/>
        <v>0</v>
      </c>
      <c r="D4081" s="38">
        <f t="shared" si="382"/>
        <v>1</v>
      </c>
      <c r="E4081" s="39">
        <f t="shared" si="383"/>
        <v>0</v>
      </c>
      <c r="M4081" s="8" t="str">
        <f>VLOOKUP(MONTH($J4081),Lookup!$A$2:$B$13,2,0)&amp;" "&amp;YEAR($J4081)</f>
        <v>Jan 1900</v>
      </c>
      <c r="N4081" s="34" t="str">
        <f t="shared" si="378"/>
        <v>1/1/9999</v>
      </c>
      <c r="O4081" s="8" t="str">
        <f>IF(ISERROR(VLOOKUP($I4081,Lookup!$H$2:$I$11,2,0)),"",VLOOKUP($I4081,Lookup!$H$2:$I$11,2,0))</f>
        <v/>
      </c>
      <c r="P4081" s="8">
        <f>COUNTIF(J$4:J4081,J4081)</f>
        <v>0</v>
      </c>
      <c r="Q4081" s="8">
        <f>COUNTIF(K$4:K4081,K4081)</f>
        <v>1</v>
      </c>
    </row>
    <row r="4082" spans="1:17" x14ac:dyDescent="0.25">
      <c r="A4082" s="35">
        <f t="shared" si="379"/>
        <v>0</v>
      </c>
      <c r="B4082" s="8">
        <f t="shared" si="380"/>
        <v>0</v>
      </c>
      <c r="C4082" s="8">
        <f t="shared" si="381"/>
        <v>0</v>
      </c>
      <c r="D4082" s="38">
        <f t="shared" si="382"/>
        <v>1</v>
      </c>
      <c r="E4082" s="39">
        <f t="shared" si="383"/>
        <v>0</v>
      </c>
      <c r="M4082" s="8" t="str">
        <f>VLOOKUP(MONTH($J4082),Lookup!$A$2:$B$13,2,0)&amp;" "&amp;YEAR($J4082)</f>
        <v>Jan 1900</v>
      </c>
      <c r="N4082" s="34" t="str">
        <f t="shared" si="378"/>
        <v>1/1/9999</v>
      </c>
      <c r="O4082" s="8" t="str">
        <f>IF(ISERROR(VLOOKUP($I4082,Lookup!$H$2:$I$11,2,0)),"",VLOOKUP($I4082,Lookup!$H$2:$I$11,2,0))</f>
        <v/>
      </c>
      <c r="P4082" s="8">
        <f>COUNTIF(J$4:J4082,J4082)</f>
        <v>0</v>
      </c>
      <c r="Q4082" s="8">
        <f>COUNTIF(K$4:K4082,K4082)</f>
        <v>1</v>
      </c>
    </row>
    <row r="4083" spans="1:17" x14ac:dyDescent="0.25">
      <c r="A4083" s="35">
        <f t="shared" si="379"/>
        <v>0</v>
      </c>
      <c r="B4083" s="8">
        <f t="shared" si="380"/>
        <v>0</v>
      </c>
      <c r="C4083" s="8">
        <f t="shared" si="381"/>
        <v>0</v>
      </c>
      <c r="D4083" s="38">
        <f t="shared" si="382"/>
        <v>1</v>
      </c>
      <c r="E4083" s="39">
        <f t="shared" si="383"/>
        <v>0</v>
      </c>
      <c r="M4083" s="8" t="str">
        <f>VLOOKUP(MONTH($J4083),Lookup!$A$2:$B$13,2,0)&amp;" "&amp;YEAR($J4083)</f>
        <v>Jan 1900</v>
      </c>
      <c r="N4083" s="34" t="str">
        <f t="shared" si="378"/>
        <v>1/1/9999</v>
      </c>
      <c r="O4083" s="8" t="str">
        <f>IF(ISERROR(VLOOKUP($I4083,Lookup!$H$2:$I$11,2,0)),"",VLOOKUP($I4083,Lookup!$H$2:$I$11,2,0))</f>
        <v/>
      </c>
      <c r="P4083" s="8">
        <f>COUNTIF(J$4:J4083,J4083)</f>
        <v>0</v>
      </c>
      <c r="Q4083" s="8">
        <f>COUNTIF(K$4:K4083,K4083)</f>
        <v>1</v>
      </c>
    </row>
    <row r="4084" spans="1:17" x14ac:dyDescent="0.25">
      <c r="A4084" s="35">
        <f t="shared" si="379"/>
        <v>0</v>
      </c>
      <c r="B4084" s="8">
        <f t="shared" si="380"/>
        <v>0</v>
      </c>
      <c r="C4084" s="8">
        <f t="shared" si="381"/>
        <v>0</v>
      </c>
      <c r="D4084" s="38">
        <f t="shared" si="382"/>
        <v>1</v>
      </c>
      <c r="E4084" s="39">
        <f t="shared" si="383"/>
        <v>0</v>
      </c>
      <c r="M4084" s="8" t="str">
        <f>VLOOKUP(MONTH($J4084),Lookup!$A$2:$B$13,2,0)&amp;" "&amp;YEAR($J4084)</f>
        <v>Jan 1900</v>
      </c>
      <c r="N4084" s="34" t="str">
        <f t="shared" si="378"/>
        <v>1/1/9999</v>
      </c>
      <c r="O4084" s="8" t="str">
        <f>IF(ISERROR(VLOOKUP($I4084,Lookup!$H$2:$I$11,2,0)),"",VLOOKUP($I4084,Lookup!$H$2:$I$11,2,0))</f>
        <v/>
      </c>
      <c r="P4084" s="8">
        <f>COUNTIF(J$4:J4084,J4084)</f>
        <v>0</v>
      </c>
      <c r="Q4084" s="8">
        <f>COUNTIF(K$4:K4084,K4084)</f>
        <v>1</v>
      </c>
    </row>
    <row r="4085" spans="1:17" x14ac:dyDescent="0.25">
      <c r="A4085" s="35">
        <f t="shared" si="379"/>
        <v>0</v>
      </c>
      <c r="B4085" s="8">
        <f t="shared" si="380"/>
        <v>0</v>
      </c>
      <c r="C4085" s="8">
        <f t="shared" si="381"/>
        <v>0</v>
      </c>
      <c r="D4085" s="38">
        <f t="shared" si="382"/>
        <v>1</v>
      </c>
      <c r="E4085" s="39">
        <f t="shared" si="383"/>
        <v>0</v>
      </c>
      <c r="M4085" s="8" t="str">
        <f>VLOOKUP(MONTH($J4085),Lookup!$A$2:$B$13,2,0)&amp;" "&amp;YEAR($J4085)</f>
        <v>Jan 1900</v>
      </c>
      <c r="N4085" s="34" t="str">
        <f t="shared" si="378"/>
        <v>1/1/9999</v>
      </c>
      <c r="O4085" s="8" t="str">
        <f>IF(ISERROR(VLOOKUP($I4085,Lookup!$H$2:$I$11,2,0)),"",VLOOKUP($I4085,Lookup!$H$2:$I$11,2,0))</f>
        <v/>
      </c>
      <c r="P4085" s="8">
        <f>COUNTIF(J$4:J4085,J4085)</f>
        <v>0</v>
      </c>
      <c r="Q4085" s="8">
        <f>COUNTIF(K$4:K4085,K4085)</f>
        <v>1</v>
      </c>
    </row>
    <row r="4086" spans="1:17" x14ac:dyDescent="0.25">
      <c r="A4086" s="35">
        <f t="shared" si="379"/>
        <v>0</v>
      </c>
      <c r="B4086" s="8">
        <f t="shared" si="380"/>
        <v>0</v>
      </c>
      <c r="C4086" s="8">
        <f t="shared" si="381"/>
        <v>0</v>
      </c>
      <c r="D4086" s="38">
        <f t="shared" si="382"/>
        <v>1</v>
      </c>
      <c r="E4086" s="39">
        <f t="shared" si="383"/>
        <v>0</v>
      </c>
      <c r="M4086" s="8" t="str">
        <f>VLOOKUP(MONTH($J4086),Lookup!$A$2:$B$13,2,0)&amp;" "&amp;YEAR($J4086)</f>
        <v>Jan 1900</v>
      </c>
      <c r="N4086" s="34" t="str">
        <f t="shared" si="378"/>
        <v>1/1/9999</v>
      </c>
      <c r="O4086" s="8" t="str">
        <f>IF(ISERROR(VLOOKUP($I4086,Lookup!$H$2:$I$11,2,0)),"",VLOOKUP($I4086,Lookup!$H$2:$I$11,2,0))</f>
        <v/>
      </c>
      <c r="P4086" s="8">
        <f>COUNTIF(J$4:J4086,J4086)</f>
        <v>0</v>
      </c>
      <c r="Q4086" s="8">
        <f>COUNTIF(K$4:K4086,K4086)</f>
        <v>1</v>
      </c>
    </row>
    <row r="4087" spans="1:17" x14ac:dyDescent="0.25">
      <c r="A4087" s="35">
        <f t="shared" si="379"/>
        <v>0</v>
      </c>
      <c r="B4087" s="8">
        <f t="shared" si="380"/>
        <v>0</v>
      </c>
      <c r="C4087" s="8">
        <f t="shared" si="381"/>
        <v>0</v>
      </c>
      <c r="D4087" s="38">
        <f t="shared" si="382"/>
        <v>1</v>
      </c>
      <c r="E4087" s="39">
        <f t="shared" si="383"/>
        <v>0</v>
      </c>
      <c r="M4087" s="8" t="str">
        <f>VLOOKUP(MONTH($J4087),Lookup!$A$2:$B$13,2,0)&amp;" "&amp;YEAR($J4087)</f>
        <v>Jan 1900</v>
      </c>
      <c r="N4087" s="34" t="str">
        <f t="shared" si="378"/>
        <v>1/1/9999</v>
      </c>
      <c r="O4087" s="8" t="str">
        <f>IF(ISERROR(VLOOKUP($I4087,Lookup!$H$2:$I$11,2,0)),"",VLOOKUP($I4087,Lookup!$H$2:$I$11,2,0))</f>
        <v/>
      </c>
      <c r="P4087" s="8">
        <f>COUNTIF(J$4:J4087,J4087)</f>
        <v>0</v>
      </c>
      <c r="Q4087" s="8">
        <f>COUNTIF(K$4:K4087,K4087)</f>
        <v>1</v>
      </c>
    </row>
    <row r="4088" spans="1:17" x14ac:dyDescent="0.25">
      <c r="A4088" s="35">
        <f t="shared" si="379"/>
        <v>0</v>
      </c>
      <c r="B4088" s="8">
        <f t="shared" si="380"/>
        <v>0</v>
      </c>
      <c r="C4088" s="8">
        <f t="shared" si="381"/>
        <v>0</v>
      </c>
      <c r="D4088" s="38">
        <f t="shared" si="382"/>
        <v>1</v>
      </c>
      <c r="E4088" s="39">
        <f t="shared" si="383"/>
        <v>0</v>
      </c>
      <c r="M4088" s="8" t="str">
        <f>VLOOKUP(MONTH($J4088),Lookup!$A$2:$B$13,2,0)&amp;" "&amp;YEAR($J4088)</f>
        <v>Jan 1900</v>
      </c>
      <c r="N4088" s="34" t="str">
        <f t="shared" si="378"/>
        <v>1/1/9999</v>
      </c>
      <c r="O4088" s="8" t="str">
        <f>IF(ISERROR(VLOOKUP($I4088,Lookup!$H$2:$I$11,2,0)),"",VLOOKUP($I4088,Lookup!$H$2:$I$11,2,0))</f>
        <v/>
      </c>
      <c r="P4088" s="8">
        <f>COUNTIF(J$4:J4088,J4088)</f>
        <v>0</v>
      </c>
      <c r="Q4088" s="8">
        <f>COUNTIF(K$4:K4088,K4088)</f>
        <v>1</v>
      </c>
    </row>
    <row r="4089" spans="1:17" x14ac:dyDescent="0.25">
      <c r="A4089" s="35">
        <f t="shared" si="379"/>
        <v>0</v>
      </c>
      <c r="B4089" s="8">
        <f t="shared" si="380"/>
        <v>0</v>
      </c>
      <c r="C4089" s="8">
        <f t="shared" si="381"/>
        <v>0</v>
      </c>
      <c r="D4089" s="38">
        <f t="shared" si="382"/>
        <v>1</v>
      </c>
      <c r="E4089" s="39">
        <f t="shared" si="383"/>
        <v>0</v>
      </c>
      <c r="M4089" s="8" t="str">
        <f>VLOOKUP(MONTH($J4089),Lookup!$A$2:$B$13,2,0)&amp;" "&amp;YEAR($J4089)</f>
        <v>Jan 1900</v>
      </c>
      <c r="N4089" s="34" t="str">
        <f t="shared" si="378"/>
        <v>1/1/9999</v>
      </c>
      <c r="O4089" s="8" t="str">
        <f>IF(ISERROR(VLOOKUP($I4089,Lookup!$H$2:$I$11,2,0)),"",VLOOKUP($I4089,Lookup!$H$2:$I$11,2,0))</f>
        <v/>
      </c>
      <c r="P4089" s="8">
        <f>COUNTIF(J$4:J4089,J4089)</f>
        <v>0</v>
      </c>
      <c r="Q4089" s="8">
        <f>COUNTIF(K$4:K4089,K4089)</f>
        <v>1</v>
      </c>
    </row>
    <row r="4090" spans="1:17" x14ac:dyDescent="0.25">
      <c r="A4090" s="35">
        <f t="shared" si="379"/>
        <v>0</v>
      </c>
      <c r="B4090" s="8">
        <f t="shared" si="380"/>
        <v>0</v>
      </c>
      <c r="C4090" s="8">
        <f t="shared" si="381"/>
        <v>0</v>
      </c>
      <c r="D4090" s="38">
        <f t="shared" si="382"/>
        <v>1</v>
      </c>
      <c r="E4090" s="39">
        <f t="shared" si="383"/>
        <v>0</v>
      </c>
      <c r="M4090" s="8" t="str">
        <f>VLOOKUP(MONTH($J4090),Lookup!$A$2:$B$13,2,0)&amp;" "&amp;YEAR($J4090)</f>
        <v>Jan 1900</v>
      </c>
      <c r="N4090" s="34" t="str">
        <f t="shared" si="378"/>
        <v>1/1/9999</v>
      </c>
      <c r="O4090" s="8" t="str">
        <f>IF(ISERROR(VLOOKUP($I4090,Lookup!$H$2:$I$11,2,0)),"",VLOOKUP($I4090,Lookup!$H$2:$I$11,2,0))</f>
        <v/>
      </c>
      <c r="P4090" s="8">
        <f>COUNTIF(J$4:J4090,J4090)</f>
        <v>0</v>
      </c>
      <c r="Q4090" s="8">
        <f>COUNTIF(K$4:K4090,K4090)</f>
        <v>1</v>
      </c>
    </row>
    <row r="4091" spans="1:17" x14ac:dyDescent="0.25">
      <c r="A4091" s="35">
        <f t="shared" si="379"/>
        <v>0</v>
      </c>
      <c r="B4091" s="8">
        <f t="shared" si="380"/>
        <v>0</v>
      </c>
      <c r="C4091" s="8">
        <f t="shared" si="381"/>
        <v>0</v>
      </c>
      <c r="D4091" s="38">
        <f t="shared" si="382"/>
        <v>1</v>
      </c>
      <c r="E4091" s="39">
        <f t="shared" si="383"/>
        <v>0</v>
      </c>
      <c r="M4091" s="8" t="str">
        <f>VLOOKUP(MONTH($J4091),Lookup!$A$2:$B$13,2,0)&amp;" "&amp;YEAR($J4091)</f>
        <v>Jan 1900</v>
      </c>
      <c r="N4091" s="34" t="str">
        <f t="shared" si="378"/>
        <v>1/1/9999</v>
      </c>
      <c r="O4091" s="8" t="str">
        <f>IF(ISERROR(VLOOKUP($I4091,Lookup!$H$2:$I$11,2,0)),"",VLOOKUP($I4091,Lookup!$H$2:$I$11,2,0))</f>
        <v/>
      </c>
      <c r="P4091" s="8">
        <f>COUNTIF(J$4:J4091,J4091)</f>
        <v>0</v>
      </c>
      <c r="Q4091" s="8">
        <f>COUNTIF(K$4:K4091,K4091)</f>
        <v>1</v>
      </c>
    </row>
    <row r="4092" spans="1:17" x14ac:dyDescent="0.25">
      <c r="A4092" s="35">
        <f t="shared" si="379"/>
        <v>0</v>
      </c>
      <c r="B4092" s="8">
        <f t="shared" si="380"/>
        <v>0</v>
      </c>
      <c r="C4092" s="8">
        <f t="shared" si="381"/>
        <v>0</v>
      </c>
      <c r="D4092" s="38">
        <f t="shared" si="382"/>
        <v>1</v>
      </c>
      <c r="E4092" s="39">
        <f t="shared" si="383"/>
        <v>0</v>
      </c>
      <c r="M4092" s="8" t="str">
        <f>VLOOKUP(MONTH($J4092),Lookup!$A$2:$B$13,2,0)&amp;" "&amp;YEAR($J4092)</f>
        <v>Jan 1900</v>
      </c>
      <c r="N4092" s="34" t="str">
        <f t="shared" si="378"/>
        <v>1/1/9999</v>
      </c>
      <c r="O4092" s="8" t="str">
        <f>IF(ISERROR(VLOOKUP($I4092,Lookup!$H$2:$I$11,2,0)),"",VLOOKUP($I4092,Lookup!$H$2:$I$11,2,0))</f>
        <v/>
      </c>
      <c r="P4092" s="8">
        <f>COUNTIF(J$4:J4092,J4092)</f>
        <v>0</v>
      </c>
      <c r="Q4092" s="8">
        <f>COUNTIF(K$4:K4092,K4092)</f>
        <v>1</v>
      </c>
    </row>
    <row r="4093" spans="1:17" x14ac:dyDescent="0.25">
      <c r="A4093" s="35">
        <f t="shared" si="379"/>
        <v>0</v>
      </c>
      <c r="B4093" s="8">
        <f t="shared" si="380"/>
        <v>0</v>
      </c>
      <c r="C4093" s="8">
        <f t="shared" si="381"/>
        <v>0</v>
      </c>
      <c r="D4093" s="38">
        <f t="shared" si="382"/>
        <v>1</v>
      </c>
      <c r="E4093" s="39">
        <f t="shared" si="383"/>
        <v>0</v>
      </c>
      <c r="M4093" s="8" t="str">
        <f>VLOOKUP(MONTH($J4093),Lookup!$A$2:$B$13,2,0)&amp;" "&amp;YEAR($J4093)</f>
        <v>Jan 1900</v>
      </c>
      <c r="N4093" s="34" t="str">
        <f t="shared" si="378"/>
        <v>1/1/9999</v>
      </c>
      <c r="O4093" s="8" t="str">
        <f>IF(ISERROR(VLOOKUP($I4093,Lookup!$H$2:$I$11,2,0)),"",VLOOKUP($I4093,Lookup!$H$2:$I$11,2,0))</f>
        <v/>
      </c>
      <c r="P4093" s="8">
        <f>COUNTIF(J$4:J4093,J4093)</f>
        <v>0</v>
      </c>
      <c r="Q4093" s="8">
        <f>COUNTIF(K$4:K4093,K4093)</f>
        <v>1</v>
      </c>
    </row>
    <row r="4094" spans="1:17" x14ac:dyDescent="0.25">
      <c r="A4094" s="35">
        <f t="shared" si="379"/>
        <v>0</v>
      </c>
      <c r="B4094" s="8">
        <f t="shared" si="380"/>
        <v>0</v>
      </c>
      <c r="C4094" s="8">
        <f t="shared" si="381"/>
        <v>0</v>
      </c>
      <c r="D4094" s="38">
        <f t="shared" si="382"/>
        <v>1</v>
      </c>
      <c r="E4094" s="39">
        <f t="shared" si="383"/>
        <v>0</v>
      </c>
      <c r="M4094" s="8" t="str">
        <f>VLOOKUP(MONTH($J4094),Lookup!$A$2:$B$13,2,0)&amp;" "&amp;YEAR($J4094)</f>
        <v>Jan 1900</v>
      </c>
      <c r="N4094" s="34" t="str">
        <f t="shared" si="378"/>
        <v>1/1/9999</v>
      </c>
      <c r="O4094" s="8" t="str">
        <f>IF(ISERROR(VLOOKUP($I4094,Lookup!$H$2:$I$11,2,0)),"",VLOOKUP($I4094,Lookup!$H$2:$I$11,2,0))</f>
        <v/>
      </c>
      <c r="P4094" s="8">
        <f>COUNTIF(J$4:J4094,J4094)</f>
        <v>0</v>
      </c>
      <c r="Q4094" s="8">
        <f>COUNTIF(K$4:K4094,K4094)</f>
        <v>1</v>
      </c>
    </row>
    <row r="4095" spans="1:17" x14ac:dyDescent="0.25">
      <c r="A4095" s="35">
        <f t="shared" si="379"/>
        <v>0</v>
      </c>
      <c r="B4095" s="8">
        <f t="shared" si="380"/>
        <v>0</v>
      </c>
      <c r="C4095" s="8">
        <f t="shared" si="381"/>
        <v>0</v>
      </c>
      <c r="D4095" s="38">
        <f t="shared" si="382"/>
        <v>1</v>
      </c>
      <c r="E4095" s="39">
        <f t="shared" si="383"/>
        <v>0</v>
      </c>
      <c r="M4095" s="8" t="str">
        <f>VLOOKUP(MONTH($J4095),Lookup!$A$2:$B$13,2,0)&amp;" "&amp;YEAR($J4095)</f>
        <v>Jan 1900</v>
      </c>
      <c r="N4095" s="34" t="str">
        <f t="shared" si="378"/>
        <v>1/1/9999</v>
      </c>
      <c r="O4095" s="8" t="str">
        <f>IF(ISERROR(VLOOKUP($I4095,Lookup!$H$2:$I$11,2,0)),"",VLOOKUP($I4095,Lookup!$H$2:$I$11,2,0))</f>
        <v/>
      </c>
      <c r="P4095" s="8">
        <f>COUNTIF(J$4:J4095,J4095)</f>
        <v>0</v>
      </c>
      <c r="Q4095" s="8">
        <f>COUNTIF(K$4:K4095,K4095)</f>
        <v>1</v>
      </c>
    </row>
    <row r="4096" spans="1:17" x14ac:dyDescent="0.25">
      <c r="A4096" s="35">
        <f t="shared" si="379"/>
        <v>0</v>
      </c>
      <c r="B4096" s="8">
        <f t="shared" si="380"/>
        <v>0</v>
      </c>
      <c r="C4096" s="8">
        <f t="shared" si="381"/>
        <v>0</v>
      </c>
      <c r="D4096" s="38">
        <f t="shared" si="382"/>
        <v>1</v>
      </c>
      <c r="E4096" s="39">
        <f t="shared" si="383"/>
        <v>0</v>
      </c>
      <c r="M4096" s="8" t="str">
        <f>VLOOKUP(MONTH($J4096),Lookup!$A$2:$B$13,2,0)&amp;" "&amp;YEAR($J4096)</f>
        <v>Jan 1900</v>
      </c>
      <c r="N4096" s="34" t="str">
        <f t="shared" si="378"/>
        <v>1/1/9999</v>
      </c>
      <c r="O4096" s="8" t="str">
        <f>IF(ISERROR(VLOOKUP($I4096,Lookup!$H$2:$I$11,2,0)),"",VLOOKUP($I4096,Lookup!$H$2:$I$11,2,0))</f>
        <v/>
      </c>
      <c r="P4096" s="8">
        <f>COUNTIF(J$4:J4096,J4096)</f>
        <v>0</v>
      </c>
      <c r="Q4096" s="8">
        <f>COUNTIF(K$4:K4096,K4096)</f>
        <v>1</v>
      </c>
    </row>
    <row r="4097" spans="1:17" x14ac:dyDescent="0.25">
      <c r="A4097" s="35">
        <f t="shared" si="379"/>
        <v>0</v>
      </c>
      <c r="B4097" s="8">
        <f t="shared" si="380"/>
        <v>0</v>
      </c>
      <c r="C4097" s="8">
        <f t="shared" si="381"/>
        <v>0</v>
      </c>
      <c r="D4097" s="38">
        <f t="shared" si="382"/>
        <v>1</v>
      </c>
      <c r="E4097" s="39">
        <f t="shared" si="383"/>
        <v>0</v>
      </c>
      <c r="M4097" s="8" t="str">
        <f>VLOOKUP(MONTH($J4097),Lookup!$A$2:$B$13,2,0)&amp;" "&amp;YEAR($J4097)</f>
        <v>Jan 1900</v>
      </c>
      <c r="N4097" s="34" t="str">
        <f t="shared" si="378"/>
        <v>1/1/9999</v>
      </c>
      <c r="O4097" s="8" t="str">
        <f>IF(ISERROR(VLOOKUP($I4097,Lookup!$H$2:$I$11,2,0)),"",VLOOKUP($I4097,Lookup!$H$2:$I$11,2,0))</f>
        <v/>
      </c>
      <c r="P4097" s="8">
        <f>COUNTIF(J$4:J4097,J4097)</f>
        <v>0</v>
      </c>
      <c r="Q4097" s="8">
        <f>COUNTIF(K$4:K4097,K4097)</f>
        <v>1</v>
      </c>
    </row>
    <row r="4098" spans="1:17" x14ac:dyDescent="0.25">
      <c r="A4098" s="35">
        <f t="shared" si="379"/>
        <v>0</v>
      </c>
      <c r="B4098" s="8">
        <f t="shared" si="380"/>
        <v>0</v>
      </c>
      <c r="C4098" s="8">
        <f t="shared" si="381"/>
        <v>0</v>
      </c>
      <c r="D4098" s="38">
        <f t="shared" si="382"/>
        <v>1</v>
      </c>
      <c r="E4098" s="39">
        <f t="shared" si="383"/>
        <v>0</v>
      </c>
      <c r="M4098" s="8" t="str">
        <f>VLOOKUP(MONTH($J4098),Lookup!$A$2:$B$13,2,0)&amp;" "&amp;YEAR($J4098)</f>
        <v>Jan 1900</v>
      </c>
      <c r="N4098" s="34" t="str">
        <f t="shared" si="378"/>
        <v>1/1/9999</v>
      </c>
      <c r="O4098" s="8" t="str">
        <f>IF(ISERROR(VLOOKUP($I4098,Lookup!$H$2:$I$11,2,0)),"",VLOOKUP($I4098,Lookup!$H$2:$I$11,2,0))</f>
        <v/>
      </c>
      <c r="P4098" s="8">
        <f>COUNTIF(J$4:J4098,J4098)</f>
        <v>0</v>
      </c>
      <c r="Q4098" s="8">
        <f>COUNTIF(K$4:K4098,K4098)</f>
        <v>1</v>
      </c>
    </row>
    <row r="4099" spans="1:17" x14ac:dyDescent="0.25">
      <c r="A4099" s="35">
        <f t="shared" si="379"/>
        <v>0</v>
      </c>
      <c r="B4099" s="8">
        <f t="shared" si="380"/>
        <v>0</v>
      </c>
      <c r="C4099" s="8">
        <f t="shared" si="381"/>
        <v>0</v>
      </c>
      <c r="D4099" s="38">
        <f t="shared" si="382"/>
        <v>1</v>
      </c>
      <c r="E4099" s="39">
        <f t="shared" si="383"/>
        <v>0</v>
      </c>
      <c r="M4099" s="8" t="str">
        <f>VLOOKUP(MONTH($J4099),Lookup!$A$2:$B$13,2,0)&amp;" "&amp;YEAR($J4099)</f>
        <v>Jan 1900</v>
      </c>
      <c r="N4099" s="34" t="str">
        <f t="shared" si="378"/>
        <v>1/1/9999</v>
      </c>
      <c r="O4099" s="8" t="str">
        <f>IF(ISERROR(VLOOKUP($I4099,Lookup!$H$2:$I$11,2,0)),"",VLOOKUP($I4099,Lookup!$H$2:$I$11,2,0))</f>
        <v/>
      </c>
      <c r="P4099" s="8">
        <f>COUNTIF(J$4:J4099,J4099)</f>
        <v>0</v>
      </c>
      <c r="Q4099" s="8">
        <f>COUNTIF(K$4:K4099,K4099)</f>
        <v>1</v>
      </c>
    </row>
    <row r="4100" spans="1:17" x14ac:dyDescent="0.25">
      <c r="A4100" s="35">
        <f t="shared" si="379"/>
        <v>0</v>
      </c>
      <c r="B4100" s="8">
        <f t="shared" si="380"/>
        <v>0</v>
      </c>
      <c r="C4100" s="8">
        <f t="shared" si="381"/>
        <v>0</v>
      </c>
      <c r="D4100" s="38">
        <f t="shared" si="382"/>
        <v>1</v>
      </c>
      <c r="E4100" s="39">
        <f t="shared" si="383"/>
        <v>0</v>
      </c>
      <c r="M4100" s="8" t="str">
        <f>VLOOKUP(MONTH($J4100),Lookup!$A$2:$B$13,2,0)&amp;" "&amp;YEAR($J4100)</f>
        <v>Jan 1900</v>
      </c>
      <c r="N4100" s="34" t="str">
        <f t="shared" ref="N4100:N4163" si="384">IF(ISBLANK($J4100),"1/1/9999",J4100)</f>
        <v>1/1/9999</v>
      </c>
      <c r="O4100" s="8" t="str">
        <f>IF(ISERROR(VLOOKUP($I4100,Lookup!$H$2:$I$11,2,0)),"",VLOOKUP($I4100,Lookup!$H$2:$I$11,2,0))</f>
        <v/>
      </c>
      <c r="P4100" s="8">
        <f>COUNTIF(J$4:J4100,J4100)</f>
        <v>0</v>
      </c>
      <c r="Q4100" s="8">
        <f>COUNTIF(K$4:K4100,K4100)</f>
        <v>1</v>
      </c>
    </row>
    <row r="4101" spans="1:17" x14ac:dyDescent="0.25">
      <c r="A4101" s="35">
        <f t="shared" ref="A4101:A4164" si="385">K4101</f>
        <v>0</v>
      </c>
      <c r="B4101" s="8">
        <f t="shared" ref="B4101:B4164" si="386">J4101</f>
        <v>0</v>
      </c>
      <c r="C4101" s="8">
        <f t="shared" ref="C4101:C4164" si="387">L4101</f>
        <v>0</v>
      </c>
      <c r="D4101" s="38">
        <f t="shared" ref="D4101:D4164" si="388">SUM(A4101:C4101)+SUM(O4101:Q4101)</f>
        <v>1</v>
      </c>
      <c r="E4101" s="39">
        <f t="shared" ref="E4101:E4164" si="389">IF($D4101="","",COUNTIFS($F$4:$F$5000,$F4101,$D$4:$D$5000,"&gt;"&amp;$D4101))</f>
        <v>0</v>
      </c>
      <c r="M4101" s="8" t="str">
        <f>VLOOKUP(MONTH($J4101),Lookup!$A$2:$B$13,2,0)&amp;" "&amp;YEAR($J4101)</f>
        <v>Jan 1900</v>
      </c>
      <c r="N4101" s="34" t="str">
        <f t="shared" si="384"/>
        <v>1/1/9999</v>
      </c>
      <c r="O4101" s="8" t="str">
        <f>IF(ISERROR(VLOOKUP($I4101,Lookup!$H$2:$I$11,2,0)),"",VLOOKUP($I4101,Lookup!$H$2:$I$11,2,0))</f>
        <v/>
      </c>
      <c r="P4101" s="8">
        <f>COUNTIF(J$4:J4101,J4101)</f>
        <v>0</v>
      </c>
      <c r="Q4101" s="8">
        <f>COUNTIF(K$4:K4101,K4101)</f>
        <v>1</v>
      </c>
    </row>
    <row r="4102" spans="1:17" x14ac:dyDescent="0.25">
      <c r="A4102" s="35">
        <f t="shared" si="385"/>
        <v>0</v>
      </c>
      <c r="B4102" s="8">
        <f t="shared" si="386"/>
        <v>0</v>
      </c>
      <c r="C4102" s="8">
        <f t="shared" si="387"/>
        <v>0</v>
      </c>
      <c r="D4102" s="38">
        <f t="shared" si="388"/>
        <v>1</v>
      </c>
      <c r="E4102" s="39">
        <f t="shared" si="389"/>
        <v>0</v>
      </c>
      <c r="M4102" s="8" t="str">
        <f>VLOOKUP(MONTH($J4102),Lookup!$A$2:$B$13,2,0)&amp;" "&amp;YEAR($J4102)</f>
        <v>Jan 1900</v>
      </c>
      <c r="N4102" s="34" t="str">
        <f t="shared" si="384"/>
        <v>1/1/9999</v>
      </c>
      <c r="O4102" s="8" t="str">
        <f>IF(ISERROR(VLOOKUP($I4102,Lookup!$H$2:$I$11,2,0)),"",VLOOKUP($I4102,Lookup!$H$2:$I$11,2,0))</f>
        <v/>
      </c>
      <c r="P4102" s="8">
        <f>COUNTIF(J$4:J4102,J4102)</f>
        <v>0</v>
      </c>
      <c r="Q4102" s="8">
        <f>COUNTIF(K$4:K4102,K4102)</f>
        <v>1</v>
      </c>
    </row>
    <row r="4103" spans="1:17" x14ac:dyDescent="0.25">
      <c r="A4103" s="35">
        <f t="shared" si="385"/>
        <v>0</v>
      </c>
      <c r="B4103" s="8">
        <f t="shared" si="386"/>
        <v>0</v>
      </c>
      <c r="C4103" s="8">
        <f t="shared" si="387"/>
        <v>0</v>
      </c>
      <c r="D4103" s="38">
        <f t="shared" si="388"/>
        <v>1</v>
      </c>
      <c r="E4103" s="39">
        <f t="shared" si="389"/>
        <v>0</v>
      </c>
      <c r="M4103" s="8" t="str">
        <f>VLOOKUP(MONTH($J4103),Lookup!$A$2:$B$13,2,0)&amp;" "&amp;YEAR($J4103)</f>
        <v>Jan 1900</v>
      </c>
      <c r="N4103" s="34" t="str">
        <f t="shared" si="384"/>
        <v>1/1/9999</v>
      </c>
      <c r="O4103" s="8" t="str">
        <f>IF(ISERROR(VLOOKUP($I4103,Lookup!$H$2:$I$11,2,0)),"",VLOOKUP($I4103,Lookup!$H$2:$I$11,2,0))</f>
        <v/>
      </c>
      <c r="P4103" s="8">
        <f>COUNTIF(J$4:J4103,J4103)</f>
        <v>0</v>
      </c>
      <c r="Q4103" s="8">
        <f>COUNTIF(K$4:K4103,K4103)</f>
        <v>1</v>
      </c>
    </row>
    <row r="4104" spans="1:17" x14ac:dyDescent="0.25">
      <c r="A4104" s="35">
        <f t="shared" si="385"/>
        <v>0</v>
      </c>
      <c r="B4104" s="8">
        <f t="shared" si="386"/>
        <v>0</v>
      </c>
      <c r="C4104" s="8">
        <f t="shared" si="387"/>
        <v>0</v>
      </c>
      <c r="D4104" s="38">
        <f t="shared" si="388"/>
        <v>1</v>
      </c>
      <c r="E4104" s="39">
        <f t="shared" si="389"/>
        <v>0</v>
      </c>
      <c r="M4104" s="8" t="str">
        <f>VLOOKUP(MONTH($J4104),Lookup!$A$2:$B$13,2,0)&amp;" "&amp;YEAR($J4104)</f>
        <v>Jan 1900</v>
      </c>
      <c r="N4104" s="34" t="str">
        <f t="shared" si="384"/>
        <v>1/1/9999</v>
      </c>
      <c r="O4104" s="8" t="str">
        <f>IF(ISERROR(VLOOKUP($I4104,Lookup!$H$2:$I$11,2,0)),"",VLOOKUP($I4104,Lookup!$H$2:$I$11,2,0))</f>
        <v/>
      </c>
      <c r="P4104" s="8">
        <f>COUNTIF(J$4:J4104,J4104)</f>
        <v>0</v>
      </c>
      <c r="Q4104" s="8">
        <f>COUNTIF(K$4:K4104,K4104)</f>
        <v>1</v>
      </c>
    </row>
    <row r="4105" spans="1:17" x14ac:dyDescent="0.25">
      <c r="A4105" s="35">
        <f t="shared" si="385"/>
        <v>0</v>
      </c>
      <c r="B4105" s="8">
        <f t="shared" si="386"/>
        <v>0</v>
      </c>
      <c r="C4105" s="8">
        <f t="shared" si="387"/>
        <v>0</v>
      </c>
      <c r="D4105" s="38">
        <f t="shared" si="388"/>
        <v>1</v>
      </c>
      <c r="E4105" s="39">
        <f t="shared" si="389"/>
        <v>0</v>
      </c>
      <c r="M4105" s="8" t="str">
        <f>VLOOKUP(MONTH($J4105),Lookup!$A$2:$B$13,2,0)&amp;" "&amp;YEAR($J4105)</f>
        <v>Jan 1900</v>
      </c>
      <c r="N4105" s="34" t="str">
        <f t="shared" si="384"/>
        <v>1/1/9999</v>
      </c>
      <c r="O4105" s="8" t="str">
        <f>IF(ISERROR(VLOOKUP($I4105,Lookup!$H$2:$I$11,2,0)),"",VLOOKUP($I4105,Lookup!$H$2:$I$11,2,0))</f>
        <v/>
      </c>
      <c r="P4105" s="8">
        <f>COUNTIF(J$4:J4105,J4105)</f>
        <v>0</v>
      </c>
      <c r="Q4105" s="8">
        <f>COUNTIF(K$4:K4105,K4105)</f>
        <v>1</v>
      </c>
    </row>
    <row r="4106" spans="1:17" x14ac:dyDescent="0.25">
      <c r="A4106" s="35">
        <f t="shared" si="385"/>
        <v>0</v>
      </c>
      <c r="B4106" s="8">
        <f t="shared" si="386"/>
        <v>0</v>
      </c>
      <c r="C4106" s="8">
        <f t="shared" si="387"/>
        <v>0</v>
      </c>
      <c r="D4106" s="38">
        <f t="shared" si="388"/>
        <v>1</v>
      </c>
      <c r="E4106" s="39">
        <f t="shared" si="389"/>
        <v>0</v>
      </c>
      <c r="M4106" s="8" t="str">
        <f>VLOOKUP(MONTH($J4106),Lookup!$A$2:$B$13,2,0)&amp;" "&amp;YEAR($J4106)</f>
        <v>Jan 1900</v>
      </c>
      <c r="N4106" s="34" t="str">
        <f t="shared" si="384"/>
        <v>1/1/9999</v>
      </c>
      <c r="O4106" s="8" t="str">
        <f>IF(ISERROR(VLOOKUP($I4106,Lookup!$H$2:$I$11,2,0)),"",VLOOKUP($I4106,Lookup!$H$2:$I$11,2,0))</f>
        <v/>
      </c>
      <c r="P4106" s="8">
        <f>COUNTIF(J$4:J4106,J4106)</f>
        <v>0</v>
      </c>
      <c r="Q4106" s="8">
        <f>COUNTIF(K$4:K4106,K4106)</f>
        <v>1</v>
      </c>
    </row>
    <row r="4107" spans="1:17" x14ac:dyDescent="0.25">
      <c r="A4107" s="35">
        <f t="shared" si="385"/>
        <v>0</v>
      </c>
      <c r="B4107" s="8">
        <f t="shared" si="386"/>
        <v>0</v>
      </c>
      <c r="C4107" s="8">
        <f t="shared" si="387"/>
        <v>0</v>
      </c>
      <c r="D4107" s="38">
        <f t="shared" si="388"/>
        <v>1</v>
      </c>
      <c r="E4107" s="39">
        <f t="shared" si="389"/>
        <v>0</v>
      </c>
      <c r="M4107" s="8" t="str">
        <f>VLOOKUP(MONTH($J4107),Lookup!$A$2:$B$13,2,0)&amp;" "&amp;YEAR($J4107)</f>
        <v>Jan 1900</v>
      </c>
      <c r="N4107" s="34" t="str">
        <f t="shared" si="384"/>
        <v>1/1/9999</v>
      </c>
      <c r="O4107" s="8" t="str">
        <f>IF(ISERROR(VLOOKUP($I4107,Lookup!$H$2:$I$11,2,0)),"",VLOOKUP($I4107,Lookup!$H$2:$I$11,2,0))</f>
        <v/>
      </c>
      <c r="P4107" s="8">
        <f>COUNTIF(J$4:J4107,J4107)</f>
        <v>0</v>
      </c>
      <c r="Q4107" s="8">
        <f>COUNTIF(K$4:K4107,K4107)</f>
        <v>1</v>
      </c>
    </row>
    <row r="4108" spans="1:17" x14ac:dyDescent="0.25">
      <c r="A4108" s="35">
        <f t="shared" si="385"/>
        <v>0</v>
      </c>
      <c r="B4108" s="8">
        <f t="shared" si="386"/>
        <v>0</v>
      </c>
      <c r="C4108" s="8">
        <f t="shared" si="387"/>
        <v>0</v>
      </c>
      <c r="D4108" s="38">
        <f t="shared" si="388"/>
        <v>1</v>
      </c>
      <c r="E4108" s="39">
        <f t="shared" si="389"/>
        <v>0</v>
      </c>
      <c r="M4108" s="8" t="str">
        <f>VLOOKUP(MONTH($J4108),Lookup!$A$2:$B$13,2,0)&amp;" "&amp;YEAR($J4108)</f>
        <v>Jan 1900</v>
      </c>
      <c r="N4108" s="34" t="str">
        <f t="shared" si="384"/>
        <v>1/1/9999</v>
      </c>
      <c r="O4108" s="8" t="str">
        <f>IF(ISERROR(VLOOKUP($I4108,Lookup!$H$2:$I$11,2,0)),"",VLOOKUP($I4108,Lookup!$H$2:$I$11,2,0))</f>
        <v/>
      </c>
      <c r="P4108" s="8">
        <f>COUNTIF(J$4:J4108,J4108)</f>
        <v>0</v>
      </c>
      <c r="Q4108" s="8">
        <f>COUNTIF(K$4:K4108,K4108)</f>
        <v>1</v>
      </c>
    </row>
    <row r="4109" spans="1:17" x14ac:dyDescent="0.25">
      <c r="A4109" s="35">
        <f t="shared" si="385"/>
        <v>0</v>
      </c>
      <c r="B4109" s="8">
        <f t="shared" si="386"/>
        <v>0</v>
      </c>
      <c r="C4109" s="8">
        <f t="shared" si="387"/>
        <v>0</v>
      </c>
      <c r="D4109" s="38">
        <f t="shared" si="388"/>
        <v>1</v>
      </c>
      <c r="E4109" s="39">
        <f t="shared" si="389"/>
        <v>0</v>
      </c>
      <c r="M4109" s="8" t="str">
        <f>VLOOKUP(MONTH($J4109),Lookup!$A$2:$B$13,2,0)&amp;" "&amp;YEAR($J4109)</f>
        <v>Jan 1900</v>
      </c>
      <c r="N4109" s="34" t="str">
        <f t="shared" si="384"/>
        <v>1/1/9999</v>
      </c>
      <c r="O4109" s="8" t="str">
        <f>IF(ISERROR(VLOOKUP($I4109,Lookup!$H$2:$I$11,2,0)),"",VLOOKUP($I4109,Lookup!$H$2:$I$11,2,0))</f>
        <v/>
      </c>
      <c r="P4109" s="8">
        <f>COUNTIF(J$4:J4109,J4109)</f>
        <v>0</v>
      </c>
      <c r="Q4109" s="8">
        <f>COUNTIF(K$4:K4109,K4109)</f>
        <v>1</v>
      </c>
    </row>
    <row r="4110" spans="1:17" x14ac:dyDescent="0.25">
      <c r="A4110" s="35">
        <f t="shared" si="385"/>
        <v>0</v>
      </c>
      <c r="B4110" s="8">
        <f t="shared" si="386"/>
        <v>0</v>
      </c>
      <c r="C4110" s="8">
        <f t="shared" si="387"/>
        <v>0</v>
      </c>
      <c r="D4110" s="38">
        <f t="shared" si="388"/>
        <v>1</v>
      </c>
      <c r="E4110" s="39">
        <f t="shared" si="389"/>
        <v>0</v>
      </c>
      <c r="M4110" s="8" t="str">
        <f>VLOOKUP(MONTH($J4110),Lookup!$A$2:$B$13,2,0)&amp;" "&amp;YEAR($J4110)</f>
        <v>Jan 1900</v>
      </c>
      <c r="N4110" s="34" t="str">
        <f t="shared" si="384"/>
        <v>1/1/9999</v>
      </c>
      <c r="O4110" s="8" t="str">
        <f>IF(ISERROR(VLOOKUP($I4110,Lookup!$H$2:$I$11,2,0)),"",VLOOKUP($I4110,Lookup!$H$2:$I$11,2,0))</f>
        <v/>
      </c>
      <c r="P4110" s="8">
        <f>COUNTIF(J$4:J4110,J4110)</f>
        <v>0</v>
      </c>
      <c r="Q4110" s="8">
        <f>COUNTIF(K$4:K4110,K4110)</f>
        <v>1</v>
      </c>
    </row>
    <row r="4111" spans="1:17" x14ac:dyDescent="0.25">
      <c r="A4111" s="35">
        <f t="shared" si="385"/>
        <v>0</v>
      </c>
      <c r="B4111" s="8">
        <f t="shared" si="386"/>
        <v>0</v>
      </c>
      <c r="C4111" s="8">
        <f t="shared" si="387"/>
        <v>0</v>
      </c>
      <c r="D4111" s="38">
        <f t="shared" si="388"/>
        <v>1</v>
      </c>
      <c r="E4111" s="39">
        <f t="shared" si="389"/>
        <v>0</v>
      </c>
      <c r="M4111" s="8" t="str">
        <f>VLOOKUP(MONTH($J4111),Lookup!$A$2:$B$13,2,0)&amp;" "&amp;YEAR($J4111)</f>
        <v>Jan 1900</v>
      </c>
      <c r="N4111" s="34" t="str">
        <f t="shared" si="384"/>
        <v>1/1/9999</v>
      </c>
      <c r="O4111" s="8" t="str">
        <f>IF(ISERROR(VLOOKUP($I4111,Lookup!$H$2:$I$11,2,0)),"",VLOOKUP($I4111,Lookup!$H$2:$I$11,2,0))</f>
        <v/>
      </c>
      <c r="P4111" s="8">
        <f>COUNTIF(J$4:J4111,J4111)</f>
        <v>0</v>
      </c>
      <c r="Q4111" s="8">
        <f>COUNTIF(K$4:K4111,K4111)</f>
        <v>1</v>
      </c>
    </row>
    <row r="4112" spans="1:17" x14ac:dyDescent="0.25">
      <c r="A4112" s="35">
        <f t="shared" si="385"/>
        <v>0</v>
      </c>
      <c r="B4112" s="8">
        <f t="shared" si="386"/>
        <v>0</v>
      </c>
      <c r="C4112" s="8">
        <f t="shared" si="387"/>
        <v>0</v>
      </c>
      <c r="D4112" s="38">
        <f t="shared" si="388"/>
        <v>1</v>
      </c>
      <c r="E4112" s="39">
        <f t="shared" si="389"/>
        <v>0</v>
      </c>
      <c r="M4112" s="8" t="str">
        <f>VLOOKUP(MONTH($J4112),Lookup!$A$2:$B$13,2,0)&amp;" "&amp;YEAR($J4112)</f>
        <v>Jan 1900</v>
      </c>
      <c r="N4112" s="34" t="str">
        <f t="shared" si="384"/>
        <v>1/1/9999</v>
      </c>
      <c r="O4112" s="8" t="str">
        <f>IF(ISERROR(VLOOKUP($I4112,Lookup!$H$2:$I$11,2,0)),"",VLOOKUP($I4112,Lookup!$H$2:$I$11,2,0))</f>
        <v/>
      </c>
      <c r="P4112" s="8">
        <f>COUNTIF(J$4:J4112,J4112)</f>
        <v>0</v>
      </c>
      <c r="Q4112" s="8">
        <f>COUNTIF(K$4:K4112,K4112)</f>
        <v>1</v>
      </c>
    </row>
    <row r="4113" spans="1:17" x14ac:dyDescent="0.25">
      <c r="A4113" s="35">
        <f t="shared" si="385"/>
        <v>0</v>
      </c>
      <c r="B4113" s="8">
        <f t="shared" si="386"/>
        <v>0</v>
      </c>
      <c r="C4113" s="8">
        <f t="shared" si="387"/>
        <v>0</v>
      </c>
      <c r="D4113" s="38">
        <f t="shared" si="388"/>
        <v>1</v>
      </c>
      <c r="E4113" s="39">
        <f t="shared" si="389"/>
        <v>0</v>
      </c>
      <c r="M4113" s="8" t="str">
        <f>VLOOKUP(MONTH($J4113),Lookup!$A$2:$B$13,2,0)&amp;" "&amp;YEAR($J4113)</f>
        <v>Jan 1900</v>
      </c>
      <c r="N4113" s="34" t="str">
        <f t="shared" si="384"/>
        <v>1/1/9999</v>
      </c>
      <c r="O4113" s="8" t="str">
        <f>IF(ISERROR(VLOOKUP($I4113,Lookup!$H$2:$I$11,2,0)),"",VLOOKUP($I4113,Lookup!$H$2:$I$11,2,0))</f>
        <v/>
      </c>
      <c r="P4113" s="8">
        <f>COUNTIF(J$4:J4113,J4113)</f>
        <v>0</v>
      </c>
      <c r="Q4113" s="8">
        <f>COUNTIF(K$4:K4113,K4113)</f>
        <v>1</v>
      </c>
    </row>
    <row r="4114" spans="1:17" x14ac:dyDescent="0.25">
      <c r="A4114" s="35">
        <f t="shared" si="385"/>
        <v>0</v>
      </c>
      <c r="B4114" s="8">
        <f t="shared" si="386"/>
        <v>0</v>
      </c>
      <c r="C4114" s="8">
        <f t="shared" si="387"/>
        <v>0</v>
      </c>
      <c r="D4114" s="38">
        <f t="shared" si="388"/>
        <v>1</v>
      </c>
      <c r="E4114" s="39">
        <f t="shared" si="389"/>
        <v>0</v>
      </c>
      <c r="M4114" s="8" t="str">
        <f>VLOOKUP(MONTH($J4114),Lookup!$A$2:$B$13,2,0)&amp;" "&amp;YEAR($J4114)</f>
        <v>Jan 1900</v>
      </c>
      <c r="N4114" s="34" t="str">
        <f t="shared" si="384"/>
        <v>1/1/9999</v>
      </c>
      <c r="O4114" s="8" t="str">
        <f>IF(ISERROR(VLOOKUP($I4114,Lookup!$H$2:$I$11,2,0)),"",VLOOKUP($I4114,Lookup!$H$2:$I$11,2,0))</f>
        <v/>
      </c>
      <c r="P4114" s="8">
        <f>COUNTIF(J$4:J4114,J4114)</f>
        <v>0</v>
      </c>
      <c r="Q4114" s="8">
        <f>COUNTIF(K$4:K4114,K4114)</f>
        <v>1</v>
      </c>
    </row>
    <row r="4115" spans="1:17" x14ac:dyDescent="0.25">
      <c r="A4115" s="35">
        <f t="shared" si="385"/>
        <v>0</v>
      </c>
      <c r="B4115" s="8">
        <f t="shared" si="386"/>
        <v>0</v>
      </c>
      <c r="C4115" s="8">
        <f t="shared" si="387"/>
        <v>0</v>
      </c>
      <c r="D4115" s="38">
        <f t="shared" si="388"/>
        <v>1</v>
      </c>
      <c r="E4115" s="39">
        <f t="shared" si="389"/>
        <v>0</v>
      </c>
      <c r="M4115" s="8" t="str">
        <f>VLOOKUP(MONTH($J4115),Lookup!$A$2:$B$13,2,0)&amp;" "&amp;YEAR($J4115)</f>
        <v>Jan 1900</v>
      </c>
      <c r="N4115" s="34" t="str">
        <f t="shared" si="384"/>
        <v>1/1/9999</v>
      </c>
      <c r="O4115" s="8" t="str">
        <f>IF(ISERROR(VLOOKUP($I4115,Lookup!$H$2:$I$11,2,0)),"",VLOOKUP($I4115,Lookup!$H$2:$I$11,2,0))</f>
        <v/>
      </c>
      <c r="P4115" s="8">
        <f>COUNTIF(J$4:J4115,J4115)</f>
        <v>0</v>
      </c>
      <c r="Q4115" s="8">
        <f>COUNTIF(K$4:K4115,K4115)</f>
        <v>1</v>
      </c>
    </row>
    <row r="4116" spans="1:17" x14ac:dyDescent="0.25">
      <c r="A4116" s="35">
        <f t="shared" si="385"/>
        <v>0</v>
      </c>
      <c r="B4116" s="8">
        <f t="shared" si="386"/>
        <v>0</v>
      </c>
      <c r="C4116" s="8">
        <f t="shared" si="387"/>
        <v>0</v>
      </c>
      <c r="D4116" s="38">
        <f t="shared" si="388"/>
        <v>1</v>
      </c>
      <c r="E4116" s="39">
        <f t="shared" si="389"/>
        <v>0</v>
      </c>
      <c r="M4116" s="8" t="str">
        <f>VLOOKUP(MONTH($J4116),Lookup!$A$2:$B$13,2,0)&amp;" "&amp;YEAR($J4116)</f>
        <v>Jan 1900</v>
      </c>
      <c r="N4116" s="34" t="str">
        <f t="shared" si="384"/>
        <v>1/1/9999</v>
      </c>
      <c r="O4116" s="8" t="str">
        <f>IF(ISERROR(VLOOKUP($I4116,Lookup!$H$2:$I$11,2,0)),"",VLOOKUP($I4116,Lookup!$H$2:$I$11,2,0))</f>
        <v/>
      </c>
      <c r="P4116" s="8">
        <f>COUNTIF(J$4:J4116,J4116)</f>
        <v>0</v>
      </c>
      <c r="Q4116" s="8">
        <f>COUNTIF(K$4:K4116,K4116)</f>
        <v>1</v>
      </c>
    </row>
    <row r="4117" spans="1:17" x14ac:dyDescent="0.25">
      <c r="A4117" s="35">
        <f t="shared" si="385"/>
        <v>0</v>
      </c>
      <c r="B4117" s="8">
        <f t="shared" si="386"/>
        <v>0</v>
      </c>
      <c r="C4117" s="8">
        <f t="shared" si="387"/>
        <v>0</v>
      </c>
      <c r="D4117" s="38">
        <f t="shared" si="388"/>
        <v>1</v>
      </c>
      <c r="E4117" s="39">
        <f t="shared" si="389"/>
        <v>0</v>
      </c>
      <c r="M4117" s="8" t="str">
        <f>VLOOKUP(MONTH($J4117),Lookup!$A$2:$B$13,2,0)&amp;" "&amp;YEAR($J4117)</f>
        <v>Jan 1900</v>
      </c>
      <c r="N4117" s="34" t="str">
        <f t="shared" si="384"/>
        <v>1/1/9999</v>
      </c>
      <c r="O4117" s="8" t="str">
        <f>IF(ISERROR(VLOOKUP($I4117,Lookup!$H$2:$I$11,2,0)),"",VLOOKUP($I4117,Lookup!$H$2:$I$11,2,0))</f>
        <v/>
      </c>
      <c r="P4117" s="8">
        <f>COUNTIF(J$4:J4117,J4117)</f>
        <v>0</v>
      </c>
      <c r="Q4117" s="8">
        <f>COUNTIF(K$4:K4117,K4117)</f>
        <v>1</v>
      </c>
    </row>
    <row r="4118" spans="1:17" x14ac:dyDescent="0.25">
      <c r="A4118" s="35">
        <f t="shared" si="385"/>
        <v>0</v>
      </c>
      <c r="B4118" s="8">
        <f t="shared" si="386"/>
        <v>0</v>
      </c>
      <c r="C4118" s="8">
        <f t="shared" si="387"/>
        <v>0</v>
      </c>
      <c r="D4118" s="38">
        <f t="shared" si="388"/>
        <v>1</v>
      </c>
      <c r="E4118" s="39">
        <f t="shared" si="389"/>
        <v>0</v>
      </c>
      <c r="M4118" s="8" t="str">
        <f>VLOOKUP(MONTH($J4118),Lookup!$A$2:$B$13,2,0)&amp;" "&amp;YEAR($J4118)</f>
        <v>Jan 1900</v>
      </c>
      <c r="N4118" s="34" t="str">
        <f t="shared" si="384"/>
        <v>1/1/9999</v>
      </c>
      <c r="O4118" s="8" t="str">
        <f>IF(ISERROR(VLOOKUP($I4118,Lookup!$H$2:$I$11,2,0)),"",VLOOKUP($I4118,Lookup!$H$2:$I$11,2,0))</f>
        <v/>
      </c>
      <c r="P4118" s="8">
        <f>COUNTIF(J$4:J4118,J4118)</f>
        <v>0</v>
      </c>
      <c r="Q4118" s="8">
        <f>COUNTIF(K$4:K4118,K4118)</f>
        <v>1</v>
      </c>
    </row>
    <row r="4119" spans="1:17" x14ac:dyDescent="0.25">
      <c r="A4119" s="35">
        <f t="shared" si="385"/>
        <v>0</v>
      </c>
      <c r="B4119" s="8">
        <f t="shared" si="386"/>
        <v>0</v>
      </c>
      <c r="C4119" s="8">
        <f t="shared" si="387"/>
        <v>0</v>
      </c>
      <c r="D4119" s="38">
        <f t="shared" si="388"/>
        <v>1</v>
      </c>
      <c r="E4119" s="39">
        <f t="shared" si="389"/>
        <v>0</v>
      </c>
      <c r="M4119" s="8" t="str">
        <f>VLOOKUP(MONTH($J4119),Lookup!$A$2:$B$13,2,0)&amp;" "&amp;YEAR($J4119)</f>
        <v>Jan 1900</v>
      </c>
      <c r="N4119" s="34" t="str">
        <f t="shared" si="384"/>
        <v>1/1/9999</v>
      </c>
      <c r="O4119" s="8" t="str">
        <f>IF(ISERROR(VLOOKUP($I4119,Lookup!$H$2:$I$11,2,0)),"",VLOOKUP($I4119,Lookup!$H$2:$I$11,2,0))</f>
        <v/>
      </c>
      <c r="P4119" s="8">
        <f>COUNTIF(J$4:J4119,J4119)</f>
        <v>0</v>
      </c>
      <c r="Q4119" s="8">
        <f>COUNTIF(K$4:K4119,K4119)</f>
        <v>1</v>
      </c>
    </row>
    <row r="4120" spans="1:17" x14ac:dyDescent="0.25">
      <c r="A4120" s="35">
        <f t="shared" si="385"/>
        <v>0</v>
      </c>
      <c r="B4120" s="8">
        <f t="shared" si="386"/>
        <v>0</v>
      </c>
      <c r="C4120" s="8">
        <f t="shared" si="387"/>
        <v>0</v>
      </c>
      <c r="D4120" s="38">
        <f t="shared" si="388"/>
        <v>1</v>
      </c>
      <c r="E4120" s="39">
        <f t="shared" si="389"/>
        <v>0</v>
      </c>
      <c r="M4120" s="8" t="str">
        <f>VLOOKUP(MONTH($J4120),Lookup!$A$2:$B$13,2,0)&amp;" "&amp;YEAR($J4120)</f>
        <v>Jan 1900</v>
      </c>
      <c r="N4120" s="34" t="str">
        <f t="shared" si="384"/>
        <v>1/1/9999</v>
      </c>
      <c r="O4120" s="8" t="str">
        <f>IF(ISERROR(VLOOKUP($I4120,Lookup!$H$2:$I$11,2,0)),"",VLOOKUP($I4120,Lookup!$H$2:$I$11,2,0))</f>
        <v/>
      </c>
      <c r="P4120" s="8">
        <f>COUNTIF(J$4:J4120,J4120)</f>
        <v>0</v>
      </c>
      <c r="Q4120" s="8">
        <f>COUNTIF(K$4:K4120,K4120)</f>
        <v>1</v>
      </c>
    </row>
    <row r="4121" spans="1:17" x14ac:dyDescent="0.25">
      <c r="A4121" s="35">
        <f t="shared" si="385"/>
        <v>0</v>
      </c>
      <c r="B4121" s="8">
        <f t="shared" si="386"/>
        <v>0</v>
      </c>
      <c r="C4121" s="8">
        <f t="shared" si="387"/>
        <v>0</v>
      </c>
      <c r="D4121" s="38">
        <f t="shared" si="388"/>
        <v>1</v>
      </c>
      <c r="E4121" s="39">
        <f t="shared" si="389"/>
        <v>0</v>
      </c>
      <c r="M4121" s="8" t="str">
        <f>VLOOKUP(MONTH($J4121),Lookup!$A$2:$B$13,2,0)&amp;" "&amp;YEAR($J4121)</f>
        <v>Jan 1900</v>
      </c>
      <c r="N4121" s="34" t="str">
        <f t="shared" si="384"/>
        <v>1/1/9999</v>
      </c>
      <c r="O4121" s="8" t="str">
        <f>IF(ISERROR(VLOOKUP($I4121,Lookup!$H$2:$I$11,2,0)),"",VLOOKUP($I4121,Lookup!$H$2:$I$11,2,0))</f>
        <v/>
      </c>
      <c r="P4121" s="8">
        <f>COUNTIF(J$4:J4121,J4121)</f>
        <v>0</v>
      </c>
      <c r="Q4121" s="8">
        <f>COUNTIF(K$4:K4121,K4121)</f>
        <v>1</v>
      </c>
    </row>
    <row r="4122" spans="1:17" x14ac:dyDescent="0.25">
      <c r="A4122" s="35">
        <f t="shared" si="385"/>
        <v>0</v>
      </c>
      <c r="B4122" s="8">
        <f t="shared" si="386"/>
        <v>0</v>
      </c>
      <c r="C4122" s="8">
        <f t="shared" si="387"/>
        <v>0</v>
      </c>
      <c r="D4122" s="38">
        <f t="shared" si="388"/>
        <v>1</v>
      </c>
      <c r="E4122" s="39">
        <f t="shared" si="389"/>
        <v>0</v>
      </c>
      <c r="M4122" s="8" t="str">
        <f>VLOOKUP(MONTH($J4122),Lookup!$A$2:$B$13,2,0)&amp;" "&amp;YEAR($J4122)</f>
        <v>Jan 1900</v>
      </c>
      <c r="N4122" s="34" t="str">
        <f t="shared" si="384"/>
        <v>1/1/9999</v>
      </c>
      <c r="O4122" s="8" t="str">
        <f>IF(ISERROR(VLOOKUP($I4122,Lookup!$H$2:$I$11,2,0)),"",VLOOKUP($I4122,Lookup!$H$2:$I$11,2,0))</f>
        <v/>
      </c>
      <c r="P4122" s="8">
        <f>COUNTIF(J$4:J4122,J4122)</f>
        <v>0</v>
      </c>
      <c r="Q4122" s="8">
        <f>COUNTIF(K$4:K4122,K4122)</f>
        <v>1</v>
      </c>
    </row>
    <row r="4123" spans="1:17" x14ac:dyDescent="0.25">
      <c r="A4123" s="35">
        <f t="shared" si="385"/>
        <v>0</v>
      </c>
      <c r="B4123" s="8">
        <f t="shared" si="386"/>
        <v>0</v>
      </c>
      <c r="C4123" s="8">
        <f t="shared" si="387"/>
        <v>0</v>
      </c>
      <c r="D4123" s="38">
        <f t="shared" si="388"/>
        <v>1</v>
      </c>
      <c r="E4123" s="39">
        <f t="shared" si="389"/>
        <v>0</v>
      </c>
      <c r="M4123" s="8" t="str">
        <f>VLOOKUP(MONTH($J4123),Lookup!$A$2:$B$13,2,0)&amp;" "&amp;YEAR($J4123)</f>
        <v>Jan 1900</v>
      </c>
      <c r="N4123" s="34" t="str">
        <f t="shared" si="384"/>
        <v>1/1/9999</v>
      </c>
      <c r="O4123" s="8" t="str">
        <f>IF(ISERROR(VLOOKUP($I4123,Lookup!$H$2:$I$11,2,0)),"",VLOOKUP($I4123,Lookup!$H$2:$I$11,2,0))</f>
        <v/>
      </c>
      <c r="P4123" s="8">
        <f>COUNTIF(J$4:J4123,J4123)</f>
        <v>0</v>
      </c>
      <c r="Q4123" s="8">
        <f>COUNTIF(K$4:K4123,K4123)</f>
        <v>1</v>
      </c>
    </row>
    <row r="4124" spans="1:17" x14ac:dyDescent="0.25">
      <c r="A4124" s="35">
        <f t="shared" si="385"/>
        <v>0</v>
      </c>
      <c r="B4124" s="8">
        <f t="shared" si="386"/>
        <v>0</v>
      </c>
      <c r="C4124" s="8">
        <f t="shared" si="387"/>
        <v>0</v>
      </c>
      <c r="D4124" s="38">
        <f t="shared" si="388"/>
        <v>1</v>
      </c>
      <c r="E4124" s="39">
        <f t="shared" si="389"/>
        <v>0</v>
      </c>
      <c r="M4124" s="8" t="str">
        <f>VLOOKUP(MONTH($J4124),Lookup!$A$2:$B$13,2,0)&amp;" "&amp;YEAR($J4124)</f>
        <v>Jan 1900</v>
      </c>
      <c r="N4124" s="34" t="str">
        <f t="shared" si="384"/>
        <v>1/1/9999</v>
      </c>
      <c r="O4124" s="8" t="str">
        <f>IF(ISERROR(VLOOKUP($I4124,Lookup!$H$2:$I$11,2,0)),"",VLOOKUP($I4124,Lookup!$H$2:$I$11,2,0))</f>
        <v/>
      </c>
      <c r="P4124" s="8">
        <f>COUNTIF(J$4:J4124,J4124)</f>
        <v>0</v>
      </c>
      <c r="Q4124" s="8">
        <f>COUNTIF(K$4:K4124,K4124)</f>
        <v>1</v>
      </c>
    </row>
    <row r="4125" spans="1:17" x14ac:dyDescent="0.25">
      <c r="A4125" s="35">
        <f t="shared" si="385"/>
        <v>0</v>
      </c>
      <c r="B4125" s="8">
        <f t="shared" si="386"/>
        <v>0</v>
      </c>
      <c r="C4125" s="8">
        <f t="shared" si="387"/>
        <v>0</v>
      </c>
      <c r="D4125" s="38">
        <f t="shared" si="388"/>
        <v>1</v>
      </c>
      <c r="E4125" s="39">
        <f t="shared" si="389"/>
        <v>0</v>
      </c>
      <c r="M4125" s="8" t="str">
        <f>VLOOKUP(MONTH($J4125),Lookup!$A$2:$B$13,2,0)&amp;" "&amp;YEAR($J4125)</f>
        <v>Jan 1900</v>
      </c>
      <c r="N4125" s="34" t="str">
        <f t="shared" si="384"/>
        <v>1/1/9999</v>
      </c>
      <c r="O4125" s="8" t="str">
        <f>IF(ISERROR(VLOOKUP($I4125,Lookup!$H$2:$I$11,2,0)),"",VLOOKUP($I4125,Lookup!$H$2:$I$11,2,0))</f>
        <v/>
      </c>
      <c r="P4125" s="8">
        <f>COUNTIF(J$4:J4125,J4125)</f>
        <v>0</v>
      </c>
      <c r="Q4125" s="8">
        <f>COUNTIF(K$4:K4125,K4125)</f>
        <v>1</v>
      </c>
    </row>
    <row r="4126" spans="1:17" x14ac:dyDescent="0.25">
      <c r="A4126" s="35">
        <f t="shared" si="385"/>
        <v>0</v>
      </c>
      <c r="B4126" s="8">
        <f t="shared" si="386"/>
        <v>0</v>
      </c>
      <c r="C4126" s="8">
        <f t="shared" si="387"/>
        <v>0</v>
      </c>
      <c r="D4126" s="38">
        <f t="shared" si="388"/>
        <v>1</v>
      </c>
      <c r="E4126" s="39">
        <f t="shared" si="389"/>
        <v>0</v>
      </c>
      <c r="M4126" s="8" t="str">
        <f>VLOOKUP(MONTH($J4126),Lookup!$A$2:$B$13,2,0)&amp;" "&amp;YEAR($J4126)</f>
        <v>Jan 1900</v>
      </c>
      <c r="N4126" s="34" t="str">
        <f t="shared" si="384"/>
        <v>1/1/9999</v>
      </c>
      <c r="O4126" s="8" t="str">
        <f>IF(ISERROR(VLOOKUP($I4126,Lookup!$H$2:$I$11,2,0)),"",VLOOKUP($I4126,Lookup!$H$2:$I$11,2,0))</f>
        <v/>
      </c>
      <c r="P4126" s="8">
        <f>COUNTIF(J$4:J4126,J4126)</f>
        <v>0</v>
      </c>
      <c r="Q4126" s="8">
        <f>COUNTIF(K$4:K4126,K4126)</f>
        <v>1</v>
      </c>
    </row>
    <row r="4127" spans="1:17" x14ac:dyDescent="0.25">
      <c r="A4127" s="35">
        <f t="shared" si="385"/>
        <v>0</v>
      </c>
      <c r="B4127" s="8">
        <f t="shared" si="386"/>
        <v>0</v>
      </c>
      <c r="C4127" s="8">
        <f t="shared" si="387"/>
        <v>0</v>
      </c>
      <c r="D4127" s="38">
        <f t="shared" si="388"/>
        <v>1</v>
      </c>
      <c r="E4127" s="39">
        <f t="shared" si="389"/>
        <v>0</v>
      </c>
      <c r="M4127" s="8" t="str">
        <f>VLOOKUP(MONTH($J4127),Lookup!$A$2:$B$13,2,0)&amp;" "&amp;YEAR($J4127)</f>
        <v>Jan 1900</v>
      </c>
      <c r="N4127" s="34" t="str">
        <f t="shared" si="384"/>
        <v>1/1/9999</v>
      </c>
      <c r="O4127" s="8" t="str">
        <f>IF(ISERROR(VLOOKUP($I4127,Lookup!$H$2:$I$11,2,0)),"",VLOOKUP($I4127,Lookup!$H$2:$I$11,2,0))</f>
        <v/>
      </c>
      <c r="P4127" s="8">
        <f>COUNTIF(J$4:J4127,J4127)</f>
        <v>0</v>
      </c>
      <c r="Q4127" s="8">
        <f>COUNTIF(K$4:K4127,K4127)</f>
        <v>1</v>
      </c>
    </row>
    <row r="4128" spans="1:17" x14ac:dyDescent="0.25">
      <c r="A4128" s="35">
        <f t="shared" si="385"/>
        <v>0</v>
      </c>
      <c r="B4128" s="8">
        <f t="shared" si="386"/>
        <v>0</v>
      </c>
      <c r="C4128" s="8">
        <f t="shared" si="387"/>
        <v>0</v>
      </c>
      <c r="D4128" s="38">
        <f t="shared" si="388"/>
        <v>1</v>
      </c>
      <c r="E4128" s="39">
        <f t="shared" si="389"/>
        <v>0</v>
      </c>
      <c r="M4128" s="8" t="str">
        <f>VLOOKUP(MONTH($J4128),Lookup!$A$2:$B$13,2,0)&amp;" "&amp;YEAR($J4128)</f>
        <v>Jan 1900</v>
      </c>
      <c r="N4128" s="34" t="str">
        <f t="shared" si="384"/>
        <v>1/1/9999</v>
      </c>
      <c r="O4128" s="8" t="str">
        <f>IF(ISERROR(VLOOKUP($I4128,Lookup!$H$2:$I$11,2,0)),"",VLOOKUP($I4128,Lookup!$H$2:$I$11,2,0))</f>
        <v/>
      </c>
      <c r="P4128" s="8">
        <f>COUNTIF(J$4:J4128,J4128)</f>
        <v>0</v>
      </c>
      <c r="Q4128" s="8">
        <f>COUNTIF(K$4:K4128,K4128)</f>
        <v>1</v>
      </c>
    </row>
    <row r="4129" spans="1:17" x14ac:dyDescent="0.25">
      <c r="A4129" s="35">
        <f t="shared" si="385"/>
        <v>0</v>
      </c>
      <c r="B4129" s="8">
        <f t="shared" si="386"/>
        <v>0</v>
      </c>
      <c r="C4129" s="8">
        <f t="shared" si="387"/>
        <v>0</v>
      </c>
      <c r="D4129" s="38">
        <f t="shared" si="388"/>
        <v>1</v>
      </c>
      <c r="E4129" s="39">
        <f t="shared" si="389"/>
        <v>0</v>
      </c>
      <c r="M4129" s="8" t="str">
        <f>VLOOKUP(MONTH($J4129),Lookup!$A$2:$B$13,2,0)&amp;" "&amp;YEAR($J4129)</f>
        <v>Jan 1900</v>
      </c>
      <c r="N4129" s="34" t="str">
        <f t="shared" si="384"/>
        <v>1/1/9999</v>
      </c>
      <c r="O4129" s="8" t="str">
        <f>IF(ISERROR(VLOOKUP($I4129,Lookup!$H$2:$I$11,2,0)),"",VLOOKUP($I4129,Lookup!$H$2:$I$11,2,0))</f>
        <v/>
      </c>
      <c r="P4129" s="8">
        <f>COUNTIF(J$4:J4129,J4129)</f>
        <v>0</v>
      </c>
      <c r="Q4129" s="8">
        <f>COUNTIF(K$4:K4129,K4129)</f>
        <v>1</v>
      </c>
    </row>
    <row r="4130" spans="1:17" x14ac:dyDescent="0.25">
      <c r="A4130" s="35">
        <f t="shared" si="385"/>
        <v>0</v>
      </c>
      <c r="B4130" s="8">
        <f t="shared" si="386"/>
        <v>0</v>
      </c>
      <c r="C4130" s="8">
        <f t="shared" si="387"/>
        <v>0</v>
      </c>
      <c r="D4130" s="38">
        <f t="shared" si="388"/>
        <v>1</v>
      </c>
      <c r="E4130" s="39">
        <f t="shared" si="389"/>
        <v>0</v>
      </c>
      <c r="M4130" s="8" t="str">
        <f>VLOOKUP(MONTH($J4130),Lookup!$A$2:$B$13,2,0)&amp;" "&amp;YEAR($J4130)</f>
        <v>Jan 1900</v>
      </c>
      <c r="N4130" s="34" t="str">
        <f t="shared" si="384"/>
        <v>1/1/9999</v>
      </c>
      <c r="O4130" s="8" t="str">
        <f>IF(ISERROR(VLOOKUP($I4130,Lookup!$H$2:$I$11,2,0)),"",VLOOKUP($I4130,Lookup!$H$2:$I$11,2,0))</f>
        <v/>
      </c>
      <c r="P4130" s="8">
        <f>COUNTIF(J$4:J4130,J4130)</f>
        <v>0</v>
      </c>
      <c r="Q4130" s="8">
        <f>COUNTIF(K$4:K4130,K4130)</f>
        <v>1</v>
      </c>
    </row>
    <row r="4131" spans="1:17" x14ac:dyDescent="0.25">
      <c r="A4131" s="35">
        <f t="shared" si="385"/>
        <v>0</v>
      </c>
      <c r="B4131" s="8">
        <f t="shared" si="386"/>
        <v>0</v>
      </c>
      <c r="C4131" s="8">
        <f t="shared" si="387"/>
        <v>0</v>
      </c>
      <c r="D4131" s="38">
        <f t="shared" si="388"/>
        <v>1</v>
      </c>
      <c r="E4131" s="39">
        <f t="shared" si="389"/>
        <v>0</v>
      </c>
      <c r="M4131" s="8" t="str">
        <f>VLOOKUP(MONTH($J4131),Lookup!$A$2:$B$13,2,0)&amp;" "&amp;YEAR($J4131)</f>
        <v>Jan 1900</v>
      </c>
      <c r="N4131" s="34" t="str">
        <f t="shared" si="384"/>
        <v>1/1/9999</v>
      </c>
      <c r="O4131" s="8" t="str">
        <f>IF(ISERROR(VLOOKUP($I4131,Lookup!$H$2:$I$11,2,0)),"",VLOOKUP($I4131,Lookup!$H$2:$I$11,2,0))</f>
        <v/>
      </c>
      <c r="P4131" s="8">
        <f>COUNTIF(J$4:J4131,J4131)</f>
        <v>0</v>
      </c>
      <c r="Q4131" s="8">
        <f>COUNTIF(K$4:K4131,K4131)</f>
        <v>1</v>
      </c>
    </row>
    <row r="4132" spans="1:17" x14ac:dyDescent="0.25">
      <c r="A4132" s="35">
        <f t="shared" si="385"/>
        <v>0</v>
      </c>
      <c r="B4132" s="8">
        <f t="shared" si="386"/>
        <v>0</v>
      </c>
      <c r="C4132" s="8">
        <f t="shared" si="387"/>
        <v>0</v>
      </c>
      <c r="D4132" s="38">
        <f t="shared" si="388"/>
        <v>1</v>
      </c>
      <c r="E4132" s="39">
        <f t="shared" si="389"/>
        <v>0</v>
      </c>
      <c r="M4132" s="8" t="str">
        <f>VLOOKUP(MONTH($J4132),Lookup!$A$2:$B$13,2,0)&amp;" "&amp;YEAR($J4132)</f>
        <v>Jan 1900</v>
      </c>
      <c r="N4132" s="34" t="str">
        <f t="shared" si="384"/>
        <v>1/1/9999</v>
      </c>
      <c r="O4132" s="8" t="str">
        <f>IF(ISERROR(VLOOKUP($I4132,Lookup!$H$2:$I$11,2,0)),"",VLOOKUP($I4132,Lookup!$H$2:$I$11,2,0))</f>
        <v/>
      </c>
      <c r="P4132" s="8">
        <f>COUNTIF(J$4:J4132,J4132)</f>
        <v>0</v>
      </c>
      <c r="Q4132" s="8">
        <f>COUNTIF(K$4:K4132,K4132)</f>
        <v>1</v>
      </c>
    </row>
    <row r="4133" spans="1:17" x14ac:dyDescent="0.25">
      <c r="A4133" s="35">
        <f t="shared" si="385"/>
        <v>0</v>
      </c>
      <c r="B4133" s="8">
        <f t="shared" si="386"/>
        <v>0</v>
      </c>
      <c r="C4133" s="8">
        <f t="shared" si="387"/>
        <v>0</v>
      </c>
      <c r="D4133" s="38">
        <f t="shared" si="388"/>
        <v>1</v>
      </c>
      <c r="E4133" s="39">
        <f t="shared" si="389"/>
        <v>0</v>
      </c>
      <c r="M4133" s="8" t="str">
        <f>VLOOKUP(MONTH($J4133),Lookup!$A$2:$B$13,2,0)&amp;" "&amp;YEAR($J4133)</f>
        <v>Jan 1900</v>
      </c>
      <c r="N4133" s="34" t="str">
        <f t="shared" si="384"/>
        <v>1/1/9999</v>
      </c>
      <c r="O4133" s="8" t="str">
        <f>IF(ISERROR(VLOOKUP($I4133,Lookup!$H$2:$I$11,2,0)),"",VLOOKUP($I4133,Lookup!$H$2:$I$11,2,0))</f>
        <v/>
      </c>
      <c r="P4133" s="8">
        <f>COUNTIF(J$4:J4133,J4133)</f>
        <v>0</v>
      </c>
      <c r="Q4133" s="8">
        <f>COUNTIF(K$4:K4133,K4133)</f>
        <v>1</v>
      </c>
    </row>
    <row r="4134" spans="1:17" x14ac:dyDescent="0.25">
      <c r="A4134" s="35">
        <f t="shared" si="385"/>
        <v>0</v>
      </c>
      <c r="B4134" s="8">
        <f t="shared" si="386"/>
        <v>0</v>
      </c>
      <c r="C4134" s="8">
        <f t="shared" si="387"/>
        <v>0</v>
      </c>
      <c r="D4134" s="38">
        <f t="shared" si="388"/>
        <v>1</v>
      </c>
      <c r="E4134" s="39">
        <f t="shared" si="389"/>
        <v>0</v>
      </c>
      <c r="M4134" s="8" t="str">
        <f>VLOOKUP(MONTH($J4134),Lookup!$A$2:$B$13,2,0)&amp;" "&amp;YEAR($J4134)</f>
        <v>Jan 1900</v>
      </c>
      <c r="N4134" s="34" t="str">
        <f t="shared" si="384"/>
        <v>1/1/9999</v>
      </c>
      <c r="O4134" s="8" t="str">
        <f>IF(ISERROR(VLOOKUP($I4134,Lookup!$H$2:$I$11,2,0)),"",VLOOKUP($I4134,Lookup!$H$2:$I$11,2,0))</f>
        <v/>
      </c>
      <c r="P4134" s="8">
        <f>COUNTIF(J$4:J4134,J4134)</f>
        <v>0</v>
      </c>
      <c r="Q4134" s="8">
        <f>COUNTIF(K$4:K4134,K4134)</f>
        <v>1</v>
      </c>
    </row>
    <row r="4135" spans="1:17" x14ac:dyDescent="0.25">
      <c r="A4135" s="35">
        <f t="shared" si="385"/>
        <v>0</v>
      </c>
      <c r="B4135" s="8">
        <f t="shared" si="386"/>
        <v>0</v>
      </c>
      <c r="C4135" s="8">
        <f t="shared" si="387"/>
        <v>0</v>
      </c>
      <c r="D4135" s="38">
        <f t="shared" si="388"/>
        <v>1</v>
      </c>
      <c r="E4135" s="39">
        <f t="shared" si="389"/>
        <v>0</v>
      </c>
      <c r="M4135" s="8" t="str">
        <f>VLOOKUP(MONTH($J4135),Lookup!$A$2:$B$13,2,0)&amp;" "&amp;YEAR($J4135)</f>
        <v>Jan 1900</v>
      </c>
      <c r="N4135" s="34" t="str">
        <f t="shared" si="384"/>
        <v>1/1/9999</v>
      </c>
      <c r="O4135" s="8" t="str">
        <f>IF(ISERROR(VLOOKUP($I4135,Lookup!$H$2:$I$11,2,0)),"",VLOOKUP($I4135,Lookup!$H$2:$I$11,2,0))</f>
        <v/>
      </c>
      <c r="P4135" s="8">
        <f>COUNTIF(J$4:J4135,J4135)</f>
        <v>0</v>
      </c>
      <c r="Q4135" s="8">
        <f>COUNTIF(K$4:K4135,K4135)</f>
        <v>1</v>
      </c>
    </row>
    <row r="4136" spans="1:17" x14ac:dyDescent="0.25">
      <c r="A4136" s="35">
        <f t="shared" si="385"/>
        <v>0</v>
      </c>
      <c r="B4136" s="8">
        <f t="shared" si="386"/>
        <v>0</v>
      </c>
      <c r="C4136" s="8">
        <f t="shared" si="387"/>
        <v>0</v>
      </c>
      <c r="D4136" s="38">
        <f t="shared" si="388"/>
        <v>1</v>
      </c>
      <c r="E4136" s="39">
        <f t="shared" si="389"/>
        <v>0</v>
      </c>
      <c r="M4136" s="8" t="str">
        <f>VLOOKUP(MONTH($J4136),Lookup!$A$2:$B$13,2,0)&amp;" "&amp;YEAR($J4136)</f>
        <v>Jan 1900</v>
      </c>
      <c r="N4136" s="34" t="str">
        <f t="shared" si="384"/>
        <v>1/1/9999</v>
      </c>
      <c r="O4136" s="8" t="str">
        <f>IF(ISERROR(VLOOKUP($I4136,Lookup!$H$2:$I$11,2,0)),"",VLOOKUP($I4136,Lookup!$H$2:$I$11,2,0))</f>
        <v/>
      </c>
      <c r="P4136" s="8">
        <f>COUNTIF(J$4:J4136,J4136)</f>
        <v>0</v>
      </c>
      <c r="Q4136" s="8">
        <f>COUNTIF(K$4:K4136,K4136)</f>
        <v>1</v>
      </c>
    </row>
    <row r="4137" spans="1:17" x14ac:dyDescent="0.25">
      <c r="A4137" s="35">
        <f t="shared" si="385"/>
        <v>0</v>
      </c>
      <c r="B4137" s="8">
        <f t="shared" si="386"/>
        <v>0</v>
      </c>
      <c r="C4137" s="8">
        <f t="shared" si="387"/>
        <v>0</v>
      </c>
      <c r="D4137" s="38">
        <f t="shared" si="388"/>
        <v>1</v>
      </c>
      <c r="E4137" s="39">
        <f t="shared" si="389"/>
        <v>0</v>
      </c>
      <c r="M4137" s="8" t="str">
        <f>VLOOKUP(MONTH($J4137),Lookup!$A$2:$B$13,2,0)&amp;" "&amp;YEAR($J4137)</f>
        <v>Jan 1900</v>
      </c>
      <c r="N4137" s="34" t="str">
        <f t="shared" si="384"/>
        <v>1/1/9999</v>
      </c>
      <c r="O4137" s="8" t="str">
        <f>IF(ISERROR(VLOOKUP($I4137,Lookup!$H$2:$I$11,2,0)),"",VLOOKUP($I4137,Lookup!$H$2:$I$11,2,0))</f>
        <v/>
      </c>
      <c r="P4137" s="8">
        <f>COUNTIF(J$4:J4137,J4137)</f>
        <v>0</v>
      </c>
      <c r="Q4137" s="8">
        <f>COUNTIF(K$4:K4137,K4137)</f>
        <v>1</v>
      </c>
    </row>
    <row r="4138" spans="1:17" x14ac:dyDescent="0.25">
      <c r="A4138" s="35">
        <f t="shared" si="385"/>
        <v>0</v>
      </c>
      <c r="B4138" s="8">
        <f t="shared" si="386"/>
        <v>0</v>
      </c>
      <c r="C4138" s="8">
        <f t="shared" si="387"/>
        <v>0</v>
      </c>
      <c r="D4138" s="38">
        <f t="shared" si="388"/>
        <v>1</v>
      </c>
      <c r="E4138" s="39">
        <f t="shared" si="389"/>
        <v>0</v>
      </c>
      <c r="M4138" s="8" t="str">
        <f>VLOOKUP(MONTH($J4138),Lookup!$A$2:$B$13,2,0)&amp;" "&amp;YEAR($J4138)</f>
        <v>Jan 1900</v>
      </c>
      <c r="N4138" s="34" t="str">
        <f t="shared" si="384"/>
        <v>1/1/9999</v>
      </c>
      <c r="O4138" s="8" t="str">
        <f>IF(ISERROR(VLOOKUP($I4138,Lookup!$H$2:$I$11,2,0)),"",VLOOKUP($I4138,Lookup!$H$2:$I$11,2,0))</f>
        <v/>
      </c>
      <c r="P4138" s="8">
        <f>COUNTIF(J$4:J4138,J4138)</f>
        <v>0</v>
      </c>
      <c r="Q4138" s="8">
        <f>COUNTIF(K$4:K4138,K4138)</f>
        <v>1</v>
      </c>
    </row>
    <row r="4139" spans="1:17" x14ac:dyDescent="0.25">
      <c r="A4139" s="35">
        <f t="shared" si="385"/>
        <v>0</v>
      </c>
      <c r="B4139" s="8">
        <f t="shared" si="386"/>
        <v>0</v>
      </c>
      <c r="C4139" s="8">
        <f t="shared" si="387"/>
        <v>0</v>
      </c>
      <c r="D4139" s="38">
        <f t="shared" si="388"/>
        <v>1</v>
      </c>
      <c r="E4139" s="39">
        <f t="shared" si="389"/>
        <v>0</v>
      </c>
      <c r="M4139" s="8" t="str">
        <f>VLOOKUP(MONTH($J4139),Lookup!$A$2:$B$13,2,0)&amp;" "&amp;YEAR($J4139)</f>
        <v>Jan 1900</v>
      </c>
      <c r="N4139" s="34" t="str">
        <f t="shared" si="384"/>
        <v>1/1/9999</v>
      </c>
      <c r="O4139" s="8" t="str">
        <f>IF(ISERROR(VLOOKUP($I4139,Lookup!$H$2:$I$11,2,0)),"",VLOOKUP($I4139,Lookup!$H$2:$I$11,2,0))</f>
        <v/>
      </c>
      <c r="P4139" s="8">
        <f>COUNTIF(J$4:J4139,J4139)</f>
        <v>0</v>
      </c>
      <c r="Q4139" s="8">
        <f>COUNTIF(K$4:K4139,K4139)</f>
        <v>1</v>
      </c>
    </row>
    <row r="4140" spans="1:17" x14ac:dyDescent="0.25">
      <c r="A4140" s="35">
        <f t="shared" si="385"/>
        <v>0</v>
      </c>
      <c r="B4140" s="8">
        <f t="shared" si="386"/>
        <v>0</v>
      </c>
      <c r="C4140" s="8">
        <f t="shared" si="387"/>
        <v>0</v>
      </c>
      <c r="D4140" s="38">
        <f t="shared" si="388"/>
        <v>1</v>
      </c>
      <c r="E4140" s="39">
        <f t="shared" si="389"/>
        <v>0</v>
      </c>
      <c r="M4140" s="8" t="str">
        <f>VLOOKUP(MONTH($J4140),Lookup!$A$2:$B$13,2,0)&amp;" "&amp;YEAR($J4140)</f>
        <v>Jan 1900</v>
      </c>
      <c r="N4140" s="34" t="str">
        <f t="shared" si="384"/>
        <v>1/1/9999</v>
      </c>
      <c r="O4140" s="8" t="str">
        <f>IF(ISERROR(VLOOKUP($I4140,Lookup!$H$2:$I$11,2,0)),"",VLOOKUP($I4140,Lookup!$H$2:$I$11,2,0))</f>
        <v/>
      </c>
      <c r="P4140" s="8">
        <f>COUNTIF(J$4:J4140,J4140)</f>
        <v>0</v>
      </c>
      <c r="Q4140" s="8">
        <f>COUNTIF(K$4:K4140,K4140)</f>
        <v>1</v>
      </c>
    </row>
    <row r="4141" spans="1:17" x14ac:dyDescent="0.25">
      <c r="A4141" s="35">
        <f t="shared" si="385"/>
        <v>0</v>
      </c>
      <c r="B4141" s="8">
        <f t="shared" si="386"/>
        <v>0</v>
      </c>
      <c r="C4141" s="8">
        <f t="shared" si="387"/>
        <v>0</v>
      </c>
      <c r="D4141" s="38">
        <f t="shared" si="388"/>
        <v>1</v>
      </c>
      <c r="E4141" s="39">
        <f t="shared" si="389"/>
        <v>0</v>
      </c>
      <c r="M4141" s="8" t="str">
        <f>VLOOKUP(MONTH($J4141),Lookup!$A$2:$B$13,2,0)&amp;" "&amp;YEAR($J4141)</f>
        <v>Jan 1900</v>
      </c>
      <c r="N4141" s="34" t="str">
        <f t="shared" si="384"/>
        <v>1/1/9999</v>
      </c>
      <c r="O4141" s="8" t="str">
        <f>IF(ISERROR(VLOOKUP($I4141,Lookup!$H$2:$I$11,2,0)),"",VLOOKUP($I4141,Lookup!$H$2:$I$11,2,0))</f>
        <v/>
      </c>
      <c r="P4141" s="8">
        <f>COUNTIF(J$4:J4141,J4141)</f>
        <v>0</v>
      </c>
      <c r="Q4141" s="8">
        <f>COUNTIF(K$4:K4141,K4141)</f>
        <v>1</v>
      </c>
    </row>
    <row r="4142" spans="1:17" x14ac:dyDescent="0.25">
      <c r="A4142" s="35">
        <f t="shared" si="385"/>
        <v>0</v>
      </c>
      <c r="B4142" s="8">
        <f t="shared" si="386"/>
        <v>0</v>
      </c>
      <c r="C4142" s="8">
        <f t="shared" si="387"/>
        <v>0</v>
      </c>
      <c r="D4142" s="38">
        <f t="shared" si="388"/>
        <v>1</v>
      </c>
      <c r="E4142" s="39">
        <f t="shared" si="389"/>
        <v>0</v>
      </c>
      <c r="M4142" s="8" t="str">
        <f>VLOOKUP(MONTH($J4142),Lookup!$A$2:$B$13,2,0)&amp;" "&amp;YEAR($J4142)</f>
        <v>Jan 1900</v>
      </c>
      <c r="N4142" s="34" t="str">
        <f t="shared" si="384"/>
        <v>1/1/9999</v>
      </c>
      <c r="O4142" s="8" t="str">
        <f>IF(ISERROR(VLOOKUP($I4142,Lookup!$H$2:$I$11,2,0)),"",VLOOKUP($I4142,Lookup!$H$2:$I$11,2,0))</f>
        <v/>
      </c>
      <c r="P4142" s="8">
        <f>COUNTIF(J$4:J4142,J4142)</f>
        <v>0</v>
      </c>
      <c r="Q4142" s="8">
        <f>COUNTIF(K$4:K4142,K4142)</f>
        <v>1</v>
      </c>
    </row>
    <row r="4143" spans="1:17" x14ac:dyDescent="0.25">
      <c r="A4143" s="35">
        <f t="shared" si="385"/>
        <v>0</v>
      </c>
      <c r="B4143" s="8">
        <f t="shared" si="386"/>
        <v>0</v>
      </c>
      <c r="C4143" s="8">
        <f t="shared" si="387"/>
        <v>0</v>
      </c>
      <c r="D4143" s="38">
        <f t="shared" si="388"/>
        <v>1</v>
      </c>
      <c r="E4143" s="39">
        <f t="shared" si="389"/>
        <v>0</v>
      </c>
      <c r="M4143" s="8" t="str">
        <f>VLOOKUP(MONTH($J4143),Lookup!$A$2:$B$13,2,0)&amp;" "&amp;YEAR($J4143)</f>
        <v>Jan 1900</v>
      </c>
      <c r="N4143" s="34" t="str">
        <f t="shared" si="384"/>
        <v>1/1/9999</v>
      </c>
      <c r="O4143" s="8" t="str">
        <f>IF(ISERROR(VLOOKUP($I4143,Lookup!$H$2:$I$11,2,0)),"",VLOOKUP($I4143,Lookup!$H$2:$I$11,2,0))</f>
        <v/>
      </c>
      <c r="P4143" s="8">
        <f>COUNTIF(J$4:J4143,J4143)</f>
        <v>0</v>
      </c>
      <c r="Q4143" s="8">
        <f>COUNTIF(K$4:K4143,K4143)</f>
        <v>1</v>
      </c>
    </row>
    <row r="4144" spans="1:17" x14ac:dyDescent="0.25">
      <c r="A4144" s="35">
        <f t="shared" si="385"/>
        <v>0</v>
      </c>
      <c r="B4144" s="8">
        <f t="shared" si="386"/>
        <v>0</v>
      </c>
      <c r="C4144" s="8">
        <f t="shared" si="387"/>
        <v>0</v>
      </c>
      <c r="D4144" s="38">
        <f t="shared" si="388"/>
        <v>1</v>
      </c>
      <c r="E4144" s="39">
        <f t="shared" si="389"/>
        <v>0</v>
      </c>
      <c r="M4144" s="8" t="str">
        <f>VLOOKUP(MONTH($J4144),Lookup!$A$2:$B$13,2,0)&amp;" "&amp;YEAR($J4144)</f>
        <v>Jan 1900</v>
      </c>
      <c r="N4144" s="34" t="str">
        <f t="shared" si="384"/>
        <v>1/1/9999</v>
      </c>
      <c r="O4144" s="8" t="str">
        <f>IF(ISERROR(VLOOKUP($I4144,Lookup!$H$2:$I$11,2,0)),"",VLOOKUP($I4144,Lookup!$H$2:$I$11,2,0))</f>
        <v/>
      </c>
      <c r="P4144" s="8">
        <f>COUNTIF(J$4:J4144,J4144)</f>
        <v>0</v>
      </c>
      <c r="Q4144" s="8">
        <f>COUNTIF(K$4:K4144,K4144)</f>
        <v>1</v>
      </c>
    </row>
    <row r="4145" spans="1:17" x14ac:dyDescent="0.25">
      <c r="A4145" s="35">
        <f t="shared" si="385"/>
        <v>0</v>
      </c>
      <c r="B4145" s="8">
        <f t="shared" si="386"/>
        <v>0</v>
      </c>
      <c r="C4145" s="8">
        <f t="shared" si="387"/>
        <v>0</v>
      </c>
      <c r="D4145" s="38">
        <f t="shared" si="388"/>
        <v>1</v>
      </c>
      <c r="E4145" s="39">
        <f t="shared" si="389"/>
        <v>0</v>
      </c>
      <c r="M4145" s="8" t="str">
        <f>VLOOKUP(MONTH($J4145),Lookup!$A$2:$B$13,2,0)&amp;" "&amp;YEAR($J4145)</f>
        <v>Jan 1900</v>
      </c>
      <c r="N4145" s="34" t="str">
        <f t="shared" si="384"/>
        <v>1/1/9999</v>
      </c>
      <c r="O4145" s="8" t="str">
        <f>IF(ISERROR(VLOOKUP($I4145,Lookup!$H$2:$I$11,2,0)),"",VLOOKUP($I4145,Lookup!$H$2:$I$11,2,0))</f>
        <v/>
      </c>
      <c r="P4145" s="8">
        <f>COUNTIF(J$4:J4145,J4145)</f>
        <v>0</v>
      </c>
      <c r="Q4145" s="8">
        <f>COUNTIF(K$4:K4145,K4145)</f>
        <v>1</v>
      </c>
    </row>
    <row r="4146" spans="1:17" x14ac:dyDescent="0.25">
      <c r="A4146" s="35">
        <f t="shared" si="385"/>
        <v>0</v>
      </c>
      <c r="B4146" s="8">
        <f t="shared" si="386"/>
        <v>0</v>
      </c>
      <c r="C4146" s="8">
        <f t="shared" si="387"/>
        <v>0</v>
      </c>
      <c r="D4146" s="38">
        <f t="shared" si="388"/>
        <v>1</v>
      </c>
      <c r="E4146" s="39">
        <f t="shared" si="389"/>
        <v>0</v>
      </c>
      <c r="M4146" s="8" t="str">
        <f>VLOOKUP(MONTH($J4146),Lookup!$A$2:$B$13,2,0)&amp;" "&amp;YEAR($J4146)</f>
        <v>Jan 1900</v>
      </c>
      <c r="N4146" s="34" t="str">
        <f t="shared" si="384"/>
        <v>1/1/9999</v>
      </c>
      <c r="O4146" s="8" t="str">
        <f>IF(ISERROR(VLOOKUP($I4146,Lookup!$H$2:$I$11,2,0)),"",VLOOKUP($I4146,Lookup!$H$2:$I$11,2,0))</f>
        <v/>
      </c>
      <c r="P4146" s="8">
        <f>COUNTIF(J$4:J4146,J4146)</f>
        <v>0</v>
      </c>
      <c r="Q4146" s="8">
        <f>COUNTIF(K$4:K4146,K4146)</f>
        <v>1</v>
      </c>
    </row>
    <row r="4147" spans="1:17" x14ac:dyDescent="0.25">
      <c r="A4147" s="35">
        <f t="shared" si="385"/>
        <v>0</v>
      </c>
      <c r="B4147" s="8">
        <f t="shared" si="386"/>
        <v>0</v>
      </c>
      <c r="C4147" s="8">
        <f t="shared" si="387"/>
        <v>0</v>
      </c>
      <c r="D4147" s="38">
        <f t="shared" si="388"/>
        <v>1</v>
      </c>
      <c r="E4147" s="39">
        <f t="shared" si="389"/>
        <v>0</v>
      </c>
      <c r="M4147" s="8" t="str">
        <f>VLOOKUP(MONTH($J4147),Lookup!$A$2:$B$13,2,0)&amp;" "&amp;YEAR($J4147)</f>
        <v>Jan 1900</v>
      </c>
      <c r="N4147" s="34" t="str">
        <f t="shared" si="384"/>
        <v>1/1/9999</v>
      </c>
      <c r="O4147" s="8" t="str">
        <f>IF(ISERROR(VLOOKUP($I4147,Lookup!$H$2:$I$11,2,0)),"",VLOOKUP($I4147,Lookup!$H$2:$I$11,2,0))</f>
        <v/>
      </c>
      <c r="P4147" s="8">
        <f>COUNTIF(J$4:J4147,J4147)</f>
        <v>0</v>
      </c>
      <c r="Q4147" s="8">
        <f>COUNTIF(K$4:K4147,K4147)</f>
        <v>1</v>
      </c>
    </row>
    <row r="4148" spans="1:17" x14ac:dyDescent="0.25">
      <c r="A4148" s="35">
        <f t="shared" si="385"/>
        <v>0</v>
      </c>
      <c r="B4148" s="8">
        <f t="shared" si="386"/>
        <v>0</v>
      </c>
      <c r="C4148" s="8">
        <f t="shared" si="387"/>
        <v>0</v>
      </c>
      <c r="D4148" s="38">
        <f t="shared" si="388"/>
        <v>1</v>
      </c>
      <c r="E4148" s="39">
        <f t="shared" si="389"/>
        <v>0</v>
      </c>
      <c r="M4148" s="8" t="str">
        <f>VLOOKUP(MONTH($J4148),Lookup!$A$2:$B$13,2,0)&amp;" "&amp;YEAR($J4148)</f>
        <v>Jan 1900</v>
      </c>
      <c r="N4148" s="34" t="str">
        <f t="shared" si="384"/>
        <v>1/1/9999</v>
      </c>
      <c r="O4148" s="8" t="str">
        <f>IF(ISERROR(VLOOKUP($I4148,Lookup!$H$2:$I$11,2,0)),"",VLOOKUP($I4148,Lookup!$H$2:$I$11,2,0))</f>
        <v/>
      </c>
      <c r="P4148" s="8">
        <f>COUNTIF(J$4:J4148,J4148)</f>
        <v>0</v>
      </c>
      <c r="Q4148" s="8">
        <f>COUNTIF(K$4:K4148,K4148)</f>
        <v>1</v>
      </c>
    </row>
    <row r="4149" spans="1:17" x14ac:dyDescent="0.25">
      <c r="A4149" s="35">
        <f t="shared" si="385"/>
        <v>0</v>
      </c>
      <c r="B4149" s="8">
        <f t="shared" si="386"/>
        <v>0</v>
      </c>
      <c r="C4149" s="8">
        <f t="shared" si="387"/>
        <v>0</v>
      </c>
      <c r="D4149" s="38">
        <f t="shared" si="388"/>
        <v>1</v>
      </c>
      <c r="E4149" s="39">
        <f t="shared" si="389"/>
        <v>0</v>
      </c>
      <c r="M4149" s="8" t="str">
        <f>VLOOKUP(MONTH($J4149),Lookup!$A$2:$B$13,2,0)&amp;" "&amp;YEAR($J4149)</f>
        <v>Jan 1900</v>
      </c>
      <c r="N4149" s="34" t="str">
        <f t="shared" si="384"/>
        <v>1/1/9999</v>
      </c>
      <c r="O4149" s="8" t="str">
        <f>IF(ISERROR(VLOOKUP($I4149,Lookup!$H$2:$I$11,2,0)),"",VLOOKUP($I4149,Lookup!$H$2:$I$11,2,0))</f>
        <v/>
      </c>
      <c r="P4149" s="8">
        <f>COUNTIF(J$4:J4149,J4149)</f>
        <v>0</v>
      </c>
      <c r="Q4149" s="8">
        <f>COUNTIF(K$4:K4149,K4149)</f>
        <v>1</v>
      </c>
    </row>
    <row r="4150" spans="1:17" x14ac:dyDescent="0.25">
      <c r="A4150" s="35">
        <f t="shared" si="385"/>
        <v>0</v>
      </c>
      <c r="B4150" s="8">
        <f t="shared" si="386"/>
        <v>0</v>
      </c>
      <c r="C4150" s="8">
        <f t="shared" si="387"/>
        <v>0</v>
      </c>
      <c r="D4150" s="38">
        <f t="shared" si="388"/>
        <v>1</v>
      </c>
      <c r="E4150" s="39">
        <f t="shared" si="389"/>
        <v>0</v>
      </c>
      <c r="M4150" s="8" t="str">
        <f>VLOOKUP(MONTH($J4150),Lookup!$A$2:$B$13,2,0)&amp;" "&amp;YEAR($J4150)</f>
        <v>Jan 1900</v>
      </c>
      <c r="N4150" s="34" t="str">
        <f t="shared" si="384"/>
        <v>1/1/9999</v>
      </c>
      <c r="O4150" s="8" t="str">
        <f>IF(ISERROR(VLOOKUP($I4150,Lookup!$H$2:$I$11,2,0)),"",VLOOKUP($I4150,Lookup!$H$2:$I$11,2,0))</f>
        <v/>
      </c>
      <c r="P4150" s="8">
        <f>COUNTIF(J$4:J4150,J4150)</f>
        <v>0</v>
      </c>
      <c r="Q4150" s="8">
        <f>COUNTIF(K$4:K4150,K4150)</f>
        <v>1</v>
      </c>
    </row>
    <row r="4151" spans="1:17" x14ac:dyDescent="0.25">
      <c r="A4151" s="35">
        <f t="shared" si="385"/>
        <v>0</v>
      </c>
      <c r="B4151" s="8">
        <f t="shared" si="386"/>
        <v>0</v>
      </c>
      <c r="C4151" s="8">
        <f t="shared" si="387"/>
        <v>0</v>
      </c>
      <c r="D4151" s="38">
        <f t="shared" si="388"/>
        <v>1</v>
      </c>
      <c r="E4151" s="39">
        <f t="shared" si="389"/>
        <v>0</v>
      </c>
      <c r="M4151" s="8" t="str">
        <f>VLOOKUP(MONTH($J4151),Lookup!$A$2:$B$13,2,0)&amp;" "&amp;YEAR($J4151)</f>
        <v>Jan 1900</v>
      </c>
      <c r="N4151" s="34" t="str">
        <f t="shared" si="384"/>
        <v>1/1/9999</v>
      </c>
      <c r="O4151" s="8" t="str">
        <f>IF(ISERROR(VLOOKUP($I4151,Lookup!$H$2:$I$11,2,0)),"",VLOOKUP($I4151,Lookup!$H$2:$I$11,2,0))</f>
        <v/>
      </c>
      <c r="P4151" s="8">
        <f>COUNTIF(J$4:J4151,J4151)</f>
        <v>0</v>
      </c>
      <c r="Q4151" s="8">
        <f>COUNTIF(K$4:K4151,K4151)</f>
        <v>1</v>
      </c>
    </row>
    <row r="4152" spans="1:17" x14ac:dyDescent="0.25">
      <c r="A4152" s="35">
        <f t="shared" si="385"/>
        <v>0</v>
      </c>
      <c r="B4152" s="8">
        <f t="shared" si="386"/>
        <v>0</v>
      </c>
      <c r="C4152" s="8">
        <f t="shared" si="387"/>
        <v>0</v>
      </c>
      <c r="D4152" s="38">
        <f t="shared" si="388"/>
        <v>1</v>
      </c>
      <c r="E4152" s="39">
        <f t="shared" si="389"/>
        <v>0</v>
      </c>
      <c r="M4152" s="8" t="str">
        <f>VLOOKUP(MONTH($J4152),Lookup!$A$2:$B$13,2,0)&amp;" "&amp;YEAR($J4152)</f>
        <v>Jan 1900</v>
      </c>
      <c r="N4152" s="34" t="str">
        <f t="shared" si="384"/>
        <v>1/1/9999</v>
      </c>
      <c r="O4152" s="8" t="str">
        <f>IF(ISERROR(VLOOKUP($I4152,Lookup!$H$2:$I$11,2,0)),"",VLOOKUP($I4152,Lookup!$H$2:$I$11,2,0))</f>
        <v/>
      </c>
      <c r="P4152" s="8">
        <f>COUNTIF(J$4:J4152,J4152)</f>
        <v>0</v>
      </c>
      <c r="Q4152" s="8">
        <f>COUNTIF(K$4:K4152,K4152)</f>
        <v>1</v>
      </c>
    </row>
    <row r="4153" spans="1:17" x14ac:dyDescent="0.25">
      <c r="A4153" s="35">
        <f t="shared" si="385"/>
        <v>0</v>
      </c>
      <c r="B4153" s="8">
        <f t="shared" si="386"/>
        <v>0</v>
      </c>
      <c r="C4153" s="8">
        <f t="shared" si="387"/>
        <v>0</v>
      </c>
      <c r="D4153" s="38">
        <f t="shared" si="388"/>
        <v>1</v>
      </c>
      <c r="E4153" s="39">
        <f t="shared" si="389"/>
        <v>0</v>
      </c>
      <c r="M4153" s="8" t="str">
        <f>VLOOKUP(MONTH($J4153),Lookup!$A$2:$B$13,2,0)&amp;" "&amp;YEAR($J4153)</f>
        <v>Jan 1900</v>
      </c>
      <c r="N4153" s="34" t="str">
        <f t="shared" si="384"/>
        <v>1/1/9999</v>
      </c>
      <c r="O4153" s="8" t="str">
        <f>IF(ISERROR(VLOOKUP($I4153,Lookup!$H$2:$I$11,2,0)),"",VLOOKUP($I4153,Lookup!$H$2:$I$11,2,0))</f>
        <v/>
      </c>
      <c r="P4153" s="8">
        <f>COUNTIF(J$4:J4153,J4153)</f>
        <v>0</v>
      </c>
      <c r="Q4153" s="8">
        <f>COUNTIF(K$4:K4153,K4153)</f>
        <v>1</v>
      </c>
    </row>
    <row r="4154" spans="1:17" x14ac:dyDescent="0.25">
      <c r="A4154" s="35">
        <f t="shared" si="385"/>
        <v>0</v>
      </c>
      <c r="B4154" s="8">
        <f t="shared" si="386"/>
        <v>0</v>
      </c>
      <c r="C4154" s="8">
        <f t="shared" si="387"/>
        <v>0</v>
      </c>
      <c r="D4154" s="38">
        <f t="shared" si="388"/>
        <v>1</v>
      </c>
      <c r="E4154" s="39">
        <f t="shared" si="389"/>
        <v>0</v>
      </c>
      <c r="M4154" s="8" t="str">
        <f>VLOOKUP(MONTH($J4154),Lookup!$A$2:$B$13,2,0)&amp;" "&amp;YEAR($J4154)</f>
        <v>Jan 1900</v>
      </c>
      <c r="N4154" s="34" t="str">
        <f t="shared" si="384"/>
        <v>1/1/9999</v>
      </c>
      <c r="O4154" s="8" t="str">
        <f>IF(ISERROR(VLOOKUP($I4154,Lookup!$H$2:$I$11,2,0)),"",VLOOKUP($I4154,Lookup!$H$2:$I$11,2,0))</f>
        <v/>
      </c>
      <c r="P4154" s="8">
        <f>COUNTIF(J$4:J4154,J4154)</f>
        <v>0</v>
      </c>
      <c r="Q4154" s="8">
        <f>COUNTIF(K$4:K4154,K4154)</f>
        <v>1</v>
      </c>
    </row>
    <row r="4155" spans="1:17" x14ac:dyDescent="0.25">
      <c r="A4155" s="35">
        <f t="shared" si="385"/>
        <v>0</v>
      </c>
      <c r="B4155" s="8">
        <f t="shared" si="386"/>
        <v>0</v>
      </c>
      <c r="C4155" s="8">
        <f t="shared" si="387"/>
        <v>0</v>
      </c>
      <c r="D4155" s="38">
        <f t="shared" si="388"/>
        <v>1</v>
      </c>
      <c r="E4155" s="39">
        <f t="shared" si="389"/>
        <v>0</v>
      </c>
      <c r="M4155" s="8" t="str">
        <f>VLOOKUP(MONTH($J4155),Lookup!$A$2:$B$13,2,0)&amp;" "&amp;YEAR($J4155)</f>
        <v>Jan 1900</v>
      </c>
      <c r="N4155" s="34" t="str">
        <f t="shared" si="384"/>
        <v>1/1/9999</v>
      </c>
      <c r="O4155" s="8" t="str">
        <f>IF(ISERROR(VLOOKUP($I4155,Lookup!$H$2:$I$11,2,0)),"",VLOOKUP($I4155,Lookup!$H$2:$I$11,2,0))</f>
        <v/>
      </c>
      <c r="P4155" s="8">
        <f>COUNTIF(J$4:J4155,J4155)</f>
        <v>0</v>
      </c>
      <c r="Q4155" s="8">
        <f>COUNTIF(K$4:K4155,K4155)</f>
        <v>1</v>
      </c>
    </row>
    <row r="4156" spans="1:17" x14ac:dyDescent="0.25">
      <c r="A4156" s="35">
        <f t="shared" si="385"/>
        <v>0</v>
      </c>
      <c r="B4156" s="8">
        <f t="shared" si="386"/>
        <v>0</v>
      </c>
      <c r="C4156" s="8">
        <f t="shared" si="387"/>
        <v>0</v>
      </c>
      <c r="D4156" s="38">
        <f t="shared" si="388"/>
        <v>1</v>
      </c>
      <c r="E4156" s="39">
        <f t="shared" si="389"/>
        <v>0</v>
      </c>
      <c r="M4156" s="8" t="str">
        <f>VLOOKUP(MONTH($J4156),Lookup!$A$2:$B$13,2,0)&amp;" "&amp;YEAR($J4156)</f>
        <v>Jan 1900</v>
      </c>
      <c r="N4156" s="34" t="str">
        <f t="shared" si="384"/>
        <v>1/1/9999</v>
      </c>
      <c r="O4156" s="8" t="str">
        <f>IF(ISERROR(VLOOKUP($I4156,Lookup!$H$2:$I$11,2,0)),"",VLOOKUP($I4156,Lookup!$H$2:$I$11,2,0))</f>
        <v/>
      </c>
      <c r="P4156" s="8">
        <f>COUNTIF(J$4:J4156,J4156)</f>
        <v>0</v>
      </c>
      <c r="Q4156" s="8">
        <f>COUNTIF(K$4:K4156,K4156)</f>
        <v>1</v>
      </c>
    </row>
    <row r="4157" spans="1:17" x14ac:dyDescent="0.25">
      <c r="A4157" s="35">
        <f t="shared" si="385"/>
        <v>0</v>
      </c>
      <c r="B4157" s="8">
        <f t="shared" si="386"/>
        <v>0</v>
      </c>
      <c r="C4157" s="8">
        <f t="shared" si="387"/>
        <v>0</v>
      </c>
      <c r="D4157" s="38">
        <f t="shared" si="388"/>
        <v>1</v>
      </c>
      <c r="E4157" s="39">
        <f t="shared" si="389"/>
        <v>0</v>
      </c>
      <c r="M4157" s="8" t="str">
        <f>VLOOKUP(MONTH($J4157),Lookup!$A$2:$B$13,2,0)&amp;" "&amp;YEAR($J4157)</f>
        <v>Jan 1900</v>
      </c>
      <c r="N4157" s="34" t="str">
        <f t="shared" si="384"/>
        <v>1/1/9999</v>
      </c>
      <c r="O4157" s="8" t="str">
        <f>IF(ISERROR(VLOOKUP($I4157,Lookup!$H$2:$I$11,2,0)),"",VLOOKUP($I4157,Lookup!$H$2:$I$11,2,0))</f>
        <v/>
      </c>
      <c r="P4157" s="8">
        <f>COUNTIF(J$4:J4157,J4157)</f>
        <v>0</v>
      </c>
      <c r="Q4157" s="8">
        <f>COUNTIF(K$4:K4157,K4157)</f>
        <v>1</v>
      </c>
    </row>
    <row r="4158" spans="1:17" x14ac:dyDescent="0.25">
      <c r="A4158" s="35">
        <f t="shared" si="385"/>
        <v>0</v>
      </c>
      <c r="B4158" s="8">
        <f t="shared" si="386"/>
        <v>0</v>
      </c>
      <c r="C4158" s="8">
        <f t="shared" si="387"/>
        <v>0</v>
      </c>
      <c r="D4158" s="38">
        <f t="shared" si="388"/>
        <v>1</v>
      </c>
      <c r="E4158" s="39">
        <f t="shared" si="389"/>
        <v>0</v>
      </c>
      <c r="M4158" s="8" t="str">
        <f>VLOOKUP(MONTH($J4158),Lookup!$A$2:$B$13,2,0)&amp;" "&amp;YEAR($J4158)</f>
        <v>Jan 1900</v>
      </c>
      <c r="N4158" s="34" t="str">
        <f t="shared" si="384"/>
        <v>1/1/9999</v>
      </c>
      <c r="O4158" s="8" t="str">
        <f>IF(ISERROR(VLOOKUP($I4158,Lookup!$H$2:$I$11,2,0)),"",VLOOKUP($I4158,Lookup!$H$2:$I$11,2,0))</f>
        <v/>
      </c>
      <c r="P4158" s="8">
        <f>COUNTIF(J$4:J4158,J4158)</f>
        <v>0</v>
      </c>
      <c r="Q4158" s="8">
        <f>COUNTIF(K$4:K4158,K4158)</f>
        <v>1</v>
      </c>
    </row>
    <row r="4159" spans="1:17" x14ac:dyDescent="0.25">
      <c r="A4159" s="35">
        <f t="shared" si="385"/>
        <v>0</v>
      </c>
      <c r="B4159" s="8">
        <f t="shared" si="386"/>
        <v>0</v>
      </c>
      <c r="C4159" s="8">
        <f t="shared" si="387"/>
        <v>0</v>
      </c>
      <c r="D4159" s="38">
        <f t="shared" si="388"/>
        <v>1</v>
      </c>
      <c r="E4159" s="39">
        <f t="shared" si="389"/>
        <v>0</v>
      </c>
      <c r="M4159" s="8" t="str">
        <f>VLOOKUP(MONTH($J4159),Lookup!$A$2:$B$13,2,0)&amp;" "&amp;YEAR($J4159)</f>
        <v>Jan 1900</v>
      </c>
      <c r="N4159" s="34" t="str">
        <f t="shared" si="384"/>
        <v>1/1/9999</v>
      </c>
      <c r="O4159" s="8" t="str">
        <f>IF(ISERROR(VLOOKUP($I4159,Lookup!$H$2:$I$11,2,0)),"",VLOOKUP($I4159,Lookup!$H$2:$I$11,2,0))</f>
        <v/>
      </c>
      <c r="P4159" s="8">
        <f>COUNTIF(J$4:J4159,J4159)</f>
        <v>0</v>
      </c>
      <c r="Q4159" s="8">
        <f>COUNTIF(K$4:K4159,K4159)</f>
        <v>1</v>
      </c>
    </row>
    <row r="4160" spans="1:17" x14ac:dyDescent="0.25">
      <c r="A4160" s="35">
        <f t="shared" si="385"/>
        <v>0</v>
      </c>
      <c r="B4160" s="8">
        <f t="shared" si="386"/>
        <v>0</v>
      </c>
      <c r="C4160" s="8">
        <f t="shared" si="387"/>
        <v>0</v>
      </c>
      <c r="D4160" s="38">
        <f t="shared" si="388"/>
        <v>1</v>
      </c>
      <c r="E4160" s="39">
        <f t="shared" si="389"/>
        <v>0</v>
      </c>
      <c r="M4160" s="8" t="str">
        <f>VLOOKUP(MONTH($J4160),Lookup!$A$2:$B$13,2,0)&amp;" "&amp;YEAR($J4160)</f>
        <v>Jan 1900</v>
      </c>
      <c r="N4160" s="34" t="str">
        <f t="shared" si="384"/>
        <v>1/1/9999</v>
      </c>
      <c r="O4160" s="8" t="str">
        <f>IF(ISERROR(VLOOKUP($I4160,Lookup!$H$2:$I$11,2,0)),"",VLOOKUP($I4160,Lookup!$H$2:$I$11,2,0))</f>
        <v/>
      </c>
      <c r="P4160" s="8">
        <f>COUNTIF(J$4:J4160,J4160)</f>
        <v>0</v>
      </c>
      <c r="Q4160" s="8">
        <f>COUNTIF(K$4:K4160,K4160)</f>
        <v>1</v>
      </c>
    </row>
    <row r="4161" spans="1:17" x14ac:dyDescent="0.25">
      <c r="A4161" s="35">
        <f t="shared" si="385"/>
        <v>0</v>
      </c>
      <c r="B4161" s="8">
        <f t="shared" si="386"/>
        <v>0</v>
      </c>
      <c r="C4161" s="8">
        <f t="shared" si="387"/>
        <v>0</v>
      </c>
      <c r="D4161" s="38">
        <f t="shared" si="388"/>
        <v>1</v>
      </c>
      <c r="E4161" s="39">
        <f t="shared" si="389"/>
        <v>0</v>
      </c>
      <c r="M4161" s="8" t="str">
        <f>VLOOKUP(MONTH($J4161),Lookup!$A$2:$B$13,2,0)&amp;" "&amp;YEAR($J4161)</f>
        <v>Jan 1900</v>
      </c>
      <c r="N4161" s="34" t="str">
        <f t="shared" si="384"/>
        <v>1/1/9999</v>
      </c>
      <c r="O4161" s="8" t="str">
        <f>IF(ISERROR(VLOOKUP($I4161,Lookup!$H$2:$I$11,2,0)),"",VLOOKUP($I4161,Lookup!$H$2:$I$11,2,0))</f>
        <v/>
      </c>
      <c r="P4161" s="8">
        <f>COUNTIF(J$4:J4161,J4161)</f>
        <v>0</v>
      </c>
      <c r="Q4161" s="8">
        <f>COUNTIF(K$4:K4161,K4161)</f>
        <v>1</v>
      </c>
    </row>
    <row r="4162" spans="1:17" x14ac:dyDescent="0.25">
      <c r="A4162" s="35">
        <f t="shared" si="385"/>
        <v>0</v>
      </c>
      <c r="B4162" s="8">
        <f t="shared" si="386"/>
        <v>0</v>
      </c>
      <c r="C4162" s="8">
        <f t="shared" si="387"/>
        <v>0</v>
      </c>
      <c r="D4162" s="38">
        <f t="shared" si="388"/>
        <v>1</v>
      </c>
      <c r="E4162" s="39">
        <f t="shared" si="389"/>
        <v>0</v>
      </c>
      <c r="M4162" s="8" t="str">
        <f>VLOOKUP(MONTH($J4162),Lookup!$A$2:$B$13,2,0)&amp;" "&amp;YEAR($J4162)</f>
        <v>Jan 1900</v>
      </c>
      <c r="N4162" s="34" t="str">
        <f t="shared" si="384"/>
        <v>1/1/9999</v>
      </c>
      <c r="O4162" s="8" t="str">
        <f>IF(ISERROR(VLOOKUP($I4162,Lookup!$H$2:$I$11,2,0)),"",VLOOKUP($I4162,Lookup!$H$2:$I$11,2,0))</f>
        <v/>
      </c>
      <c r="P4162" s="8">
        <f>COUNTIF(J$4:J4162,J4162)</f>
        <v>0</v>
      </c>
      <c r="Q4162" s="8">
        <f>COUNTIF(K$4:K4162,K4162)</f>
        <v>1</v>
      </c>
    </row>
    <row r="4163" spans="1:17" x14ac:dyDescent="0.25">
      <c r="A4163" s="35">
        <f t="shared" si="385"/>
        <v>0</v>
      </c>
      <c r="B4163" s="8">
        <f t="shared" si="386"/>
        <v>0</v>
      </c>
      <c r="C4163" s="8">
        <f t="shared" si="387"/>
        <v>0</v>
      </c>
      <c r="D4163" s="38">
        <f t="shared" si="388"/>
        <v>1</v>
      </c>
      <c r="E4163" s="39">
        <f t="shared" si="389"/>
        <v>0</v>
      </c>
      <c r="M4163" s="8" t="str">
        <f>VLOOKUP(MONTH($J4163),Lookup!$A$2:$B$13,2,0)&amp;" "&amp;YEAR($J4163)</f>
        <v>Jan 1900</v>
      </c>
      <c r="N4163" s="34" t="str">
        <f t="shared" si="384"/>
        <v>1/1/9999</v>
      </c>
      <c r="O4163" s="8" t="str">
        <f>IF(ISERROR(VLOOKUP($I4163,Lookup!$H$2:$I$11,2,0)),"",VLOOKUP($I4163,Lookup!$H$2:$I$11,2,0))</f>
        <v/>
      </c>
      <c r="P4163" s="8">
        <f>COUNTIF(J$4:J4163,J4163)</f>
        <v>0</v>
      </c>
      <c r="Q4163" s="8">
        <f>COUNTIF(K$4:K4163,K4163)</f>
        <v>1</v>
      </c>
    </row>
    <row r="4164" spans="1:17" x14ac:dyDescent="0.25">
      <c r="A4164" s="35">
        <f t="shared" si="385"/>
        <v>0</v>
      </c>
      <c r="B4164" s="8">
        <f t="shared" si="386"/>
        <v>0</v>
      </c>
      <c r="C4164" s="8">
        <f t="shared" si="387"/>
        <v>0</v>
      </c>
      <c r="D4164" s="38">
        <f t="shared" si="388"/>
        <v>1</v>
      </c>
      <c r="E4164" s="39">
        <f t="shared" si="389"/>
        <v>0</v>
      </c>
      <c r="M4164" s="8" t="str">
        <f>VLOOKUP(MONTH($J4164),Lookup!$A$2:$B$13,2,0)&amp;" "&amp;YEAR($J4164)</f>
        <v>Jan 1900</v>
      </c>
      <c r="N4164" s="34" t="str">
        <f t="shared" ref="N4164:N4227" si="390">IF(ISBLANK($J4164),"1/1/9999",J4164)</f>
        <v>1/1/9999</v>
      </c>
      <c r="O4164" s="8" t="str">
        <f>IF(ISERROR(VLOOKUP($I4164,Lookup!$H$2:$I$11,2,0)),"",VLOOKUP($I4164,Lookup!$H$2:$I$11,2,0))</f>
        <v/>
      </c>
      <c r="P4164" s="8">
        <f>COUNTIF(J$4:J4164,J4164)</f>
        <v>0</v>
      </c>
      <c r="Q4164" s="8">
        <f>COUNTIF(K$4:K4164,K4164)</f>
        <v>1</v>
      </c>
    </row>
    <row r="4165" spans="1:17" x14ac:dyDescent="0.25">
      <c r="A4165" s="35">
        <f t="shared" ref="A4165:A4228" si="391">K4165</f>
        <v>0</v>
      </c>
      <c r="B4165" s="8">
        <f t="shared" ref="B4165:B4228" si="392">J4165</f>
        <v>0</v>
      </c>
      <c r="C4165" s="8">
        <f t="shared" ref="C4165:C4228" si="393">L4165</f>
        <v>0</v>
      </c>
      <c r="D4165" s="38">
        <f t="shared" ref="D4165:D4228" si="394">SUM(A4165:C4165)+SUM(O4165:Q4165)</f>
        <v>1</v>
      </c>
      <c r="E4165" s="39">
        <f t="shared" ref="E4165:E4228" si="395">IF($D4165="","",COUNTIFS($F$4:$F$5000,$F4165,$D$4:$D$5000,"&gt;"&amp;$D4165))</f>
        <v>0</v>
      </c>
      <c r="M4165" s="8" t="str">
        <f>VLOOKUP(MONTH($J4165),Lookup!$A$2:$B$13,2,0)&amp;" "&amp;YEAR($J4165)</f>
        <v>Jan 1900</v>
      </c>
      <c r="N4165" s="34" t="str">
        <f t="shared" si="390"/>
        <v>1/1/9999</v>
      </c>
      <c r="O4165" s="8" t="str">
        <f>IF(ISERROR(VLOOKUP($I4165,Lookup!$H$2:$I$11,2,0)),"",VLOOKUP($I4165,Lookup!$H$2:$I$11,2,0))</f>
        <v/>
      </c>
      <c r="P4165" s="8">
        <f>COUNTIF(J$4:J4165,J4165)</f>
        <v>0</v>
      </c>
      <c r="Q4165" s="8">
        <f>COUNTIF(K$4:K4165,K4165)</f>
        <v>1</v>
      </c>
    </row>
    <row r="4166" spans="1:17" x14ac:dyDescent="0.25">
      <c r="A4166" s="35">
        <f t="shared" si="391"/>
        <v>0</v>
      </c>
      <c r="B4166" s="8">
        <f t="shared" si="392"/>
        <v>0</v>
      </c>
      <c r="C4166" s="8">
        <f t="shared" si="393"/>
        <v>0</v>
      </c>
      <c r="D4166" s="38">
        <f t="shared" si="394"/>
        <v>1</v>
      </c>
      <c r="E4166" s="39">
        <f t="shared" si="395"/>
        <v>0</v>
      </c>
      <c r="M4166" s="8" t="str">
        <f>VLOOKUP(MONTH($J4166),Lookup!$A$2:$B$13,2,0)&amp;" "&amp;YEAR($J4166)</f>
        <v>Jan 1900</v>
      </c>
      <c r="N4166" s="34" t="str">
        <f t="shared" si="390"/>
        <v>1/1/9999</v>
      </c>
      <c r="O4166" s="8" t="str">
        <f>IF(ISERROR(VLOOKUP($I4166,Lookup!$H$2:$I$11,2,0)),"",VLOOKUP($I4166,Lookup!$H$2:$I$11,2,0))</f>
        <v/>
      </c>
      <c r="P4166" s="8">
        <f>COUNTIF(J$4:J4166,J4166)</f>
        <v>0</v>
      </c>
      <c r="Q4166" s="8">
        <f>COUNTIF(K$4:K4166,K4166)</f>
        <v>1</v>
      </c>
    </row>
    <row r="4167" spans="1:17" x14ac:dyDescent="0.25">
      <c r="A4167" s="35">
        <f t="shared" si="391"/>
        <v>0</v>
      </c>
      <c r="B4167" s="8">
        <f t="shared" si="392"/>
        <v>0</v>
      </c>
      <c r="C4167" s="8">
        <f t="shared" si="393"/>
        <v>0</v>
      </c>
      <c r="D4167" s="38">
        <f t="shared" si="394"/>
        <v>1</v>
      </c>
      <c r="E4167" s="39">
        <f t="shared" si="395"/>
        <v>0</v>
      </c>
      <c r="M4167" s="8" t="str">
        <f>VLOOKUP(MONTH($J4167),Lookup!$A$2:$B$13,2,0)&amp;" "&amp;YEAR($J4167)</f>
        <v>Jan 1900</v>
      </c>
      <c r="N4167" s="34" t="str">
        <f t="shared" si="390"/>
        <v>1/1/9999</v>
      </c>
      <c r="O4167" s="8" t="str">
        <f>IF(ISERROR(VLOOKUP($I4167,Lookup!$H$2:$I$11,2,0)),"",VLOOKUP($I4167,Lookup!$H$2:$I$11,2,0))</f>
        <v/>
      </c>
      <c r="P4167" s="8">
        <f>COUNTIF(J$4:J4167,J4167)</f>
        <v>0</v>
      </c>
      <c r="Q4167" s="8">
        <f>COUNTIF(K$4:K4167,K4167)</f>
        <v>1</v>
      </c>
    </row>
    <row r="4168" spans="1:17" x14ac:dyDescent="0.25">
      <c r="A4168" s="35">
        <f t="shared" si="391"/>
        <v>0</v>
      </c>
      <c r="B4168" s="8">
        <f t="shared" si="392"/>
        <v>0</v>
      </c>
      <c r="C4168" s="8">
        <f t="shared" si="393"/>
        <v>0</v>
      </c>
      <c r="D4168" s="38">
        <f t="shared" si="394"/>
        <v>1</v>
      </c>
      <c r="E4168" s="39">
        <f t="shared" si="395"/>
        <v>0</v>
      </c>
      <c r="M4168" s="8" t="str">
        <f>VLOOKUP(MONTH($J4168),Lookup!$A$2:$B$13,2,0)&amp;" "&amp;YEAR($J4168)</f>
        <v>Jan 1900</v>
      </c>
      <c r="N4168" s="34" t="str">
        <f t="shared" si="390"/>
        <v>1/1/9999</v>
      </c>
      <c r="O4168" s="8" t="str">
        <f>IF(ISERROR(VLOOKUP($I4168,Lookup!$H$2:$I$11,2,0)),"",VLOOKUP($I4168,Lookup!$H$2:$I$11,2,0))</f>
        <v/>
      </c>
      <c r="P4168" s="8">
        <f>COUNTIF(J$4:J4168,J4168)</f>
        <v>0</v>
      </c>
      <c r="Q4168" s="8">
        <f>COUNTIF(K$4:K4168,K4168)</f>
        <v>1</v>
      </c>
    </row>
    <row r="4169" spans="1:17" x14ac:dyDescent="0.25">
      <c r="A4169" s="35">
        <f t="shared" si="391"/>
        <v>0</v>
      </c>
      <c r="B4169" s="8">
        <f t="shared" si="392"/>
        <v>0</v>
      </c>
      <c r="C4169" s="8">
        <f t="shared" si="393"/>
        <v>0</v>
      </c>
      <c r="D4169" s="38">
        <f t="shared" si="394"/>
        <v>1</v>
      </c>
      <c r="E4169" s="39">
        <f t="shared" si="395"/>
        <v>0</v>
      </c>
      <c r="M4169" s="8" t="str">
        <f>VLOOKUP(MONTH($J4169),Lookup!$A$2:$B$13,2,0)&amp;" "&amp;YEAR($J4169)</f>
        <v>Jan 1900</v>
      </c>
      <c r="N4169" s="34" t="str">
        <f t="shared" si="390"/>
        <v>1/1/9999</v>
      </c>
      <c r="O4169" s="8" t="str">
        <f>IF(ISERROR(VLOOKUP($I4169,Lookup!$H$2:$I$11,2,0)),"",VLOOKUP($I4169,Lookup!$H$2:$I$11,2,0))</f>
        <v/>
      </c>
      <c r="P4169" s="8">
        <f>COUNTIF(J$4:J4169,J4169)</f>
        <v>0</v>
      </c>
      <c r="Q4169" s="8">
        <f>COUNTIF(K$4:K4169,K4169)</f>
        <v>1</v>
      </c>
    </row>
    <row r="4170" spans="1:17" x14ac:dyDescent="0.25">
      <c r="A4170" s="35">
        <f t="shared" si="391"/>
        <v>0</v>
      </c>
      <c r="B4170" s="8">
        <f t="shared" si="392"/>
        <v>0</v>
      </c>
      <c r="C4170" s="8">
        <f t="shared" si="393"/>
        <v>0</v>
      </c>
      <c r="D4170" s="38">
        <f t="shared" si="394"/>
        <v>1</v>
      </c>
      <c r="E4170" s="39">
        <f t="shared" si="395"/>
        <v>0</v>
      </c>
      <c r="M4170" s="8" t="str">
        <f>VLOOKUP(MONTH($J4170),Lookup!$A$2:$B$13,2,0)&amp;" "&amp;YEAR($J4170)</f>
        <v>Jan 1900</v>
      </c>
      <c r="N4170" s="34" t="str">
        <f t="shared" si="390"/>
        <v>1/1/9999</v>
      </c>
      <c r="O4170" s="8" t="str">
        <f>IF(ISERROR(VLOOKUP($I4170,Lookup!$H$2:$I$11,2,0)),"",VLOOKUP($I4170,Lookup!$H$2:$I$11,2,0))</f>
        <v/>
      </c>
      <c r="P4170" s="8">
        <f>COUNTIF(J$4:J4170,J4170)</f>
        <v>0</v>
      </c>
      <c r="Q4170" s="8">
        <f>COUNTIF(K$4:K4170,K4170)</f>
        <v>1</v>
      </c>
    </row>
    <row r="4171" spans="1:17" x14ac:dyDescent="0.25">
      <c r="A4171" s="35">
        <f t="shared" si="391"/>
        <v>0</v>
      </c>
      <c r="B4171" s="8">
        <f t="shared" si="392"/>
        <v>0</v>
      </c>
      <c r="C4171" s="8">
        <f t="shared" si="393"/>
        <v>0</v>
      </c>
      <c r="D4171" s="38">
        <f t="shared" si="394"/>
        <v>1</v>
      </c>
      <c r="E4171" s="39">
        <f t="shared" si="395"/>
        <v>0</v>
      </c>
      <c r="M4171" s="8" t="str">
        <f>VLOOKUP(MONTH($J4171),Lookup!$A$2:$B$13,2,0)&amp;" "&amp;YEAR($J4171)</f>
        <v>Jan 1900</v>
      </c>
      <c r="N4171" s="34" t="str">
        <f t="shared" si="390"/>
        <v>1/1/9999</v>
      </c>
      <c r="O4171" s="8" t="str">
        <f>IF(ISERROR(VLOOKUP($I4171,Lookup!$H$2:$I$11,2,0)),"",VLOOKUP($I4171,Lookup!$H$2:$I$11,2,0))</f>
        <v/>
      </c>
      <c r="P4171" s="8">
        <f>COUNTIF(J$4:J4171,J4171)</f>
        <v>0</v>
      </c>
      <c r="Q4171" s="8">
        <f>COUNTIF(K$4:K4171,K4171)</f>
        <v>1</v>
      </c>
    </row>
    <row r="4172" spans="1:17" x14ac:dyDescent="0.25">
      <c r="A4172" s="35">
        <f t="shared" si="391"/>
        <v>0</v>
      </c>
      <c r="B4172" s="8">
        <f t="shared" si="392"/>
        <v>0</v>
      </c>
      <c r="C4172" s="8">
        <f t="shared" si="393"/>
        <v>0</v>
      </c>
      <c r="D4172" s="38">
        <f t="shared" si="394"/>
        <v>1</v>
      </c>
      <c r="E4172" s="39">
        <f t="shared" si="395"/>
        <v>0</v>
      </c>
      <c r="M4172" s="8" t="str">
        <f>VLOOKUP(MONTH($J4172),Lookup!$A$2:$B$13,2,0)&amp;" "&amp;YEAR($J4172)</f>
        <v>Jan 1900</v>
      </c>
      <c r="N4172" s="34" t="str">
        <f t="shared" si="390"/>
        <v>1/1/9999</v>
      </c>
      <c r="O4172" s="8" t="str">
        <f>IF(ISERROR(VLOOKUP($I4172,Lookup!$H$2:$I$11,2,0)),"",VLOOKUP($I4172,Lookup!$H$2:$I$11,2,0))</f>
        <v/>
      </c>
      <c r="P4172" s="8">
        <f>COUNTIF(J$4:J4172,J4172)</f>
        <v>0</v>
      </c>
      <c r="Q4172" s="8">
        <f>COUNTIF(K$4:K4172,K4172)</f>
        <v>1</v>
      </c>
    </row>
    <row r="4173" spans="1:17" x14ac:dyDescent="0.25">
      <c r="A4173" s="35">
        <f t="shared" si="391"/>
        <v>0</v>
      </c>
      <c r="B4173" s="8">
        <f t="shared" si="392"/>
        <v>0</v>
      </c>
      <c r="C4173" s="8">
        <f t="shared" si="393"/>
        <v>0</v>
      </c>
      <c r="D4173" s="38">
        <f t="shared" si="394"/>
        <v>1</v>
      </c>
      <c r="E4173" s="39">
        <f t="shared" si="395"/>
        <v>0</v>
      </c>
      <c r="M4173" s="8" t="str">
        <f>VLOOKUP(MONTH($J4173),Lookup!$A$2:$B$13,2,0)&amp;" "&amp;YEAR($J4173)</f>
        <v>Jan 1900</v>
      </c>
      <c r="N4173" s="34" t="str">
        <f t="shared" si="390"/>
        <v>1/1/9999</v>
      </c>
      <c r="O4173" s="8" t="str">
        <f>IF(ISERROR(VLOOKUP($I4173,Lookup!$H$2:$I$11,2,0)),"",VLOOKUP($I4173,Lookup!$H$2:$I$11,2,0))</f>
        <v/>
      </c>
      <c r="P4173" s="8">
        <f>COUNTIF(J$4:J4173,J4173)</f>
        <v>0</v>
      </c>
      <c r="Q4173" s="8">
        <f>COUNTIF(K$4:K4173,K4173)</f>
        <v>1</v>
      </c>
    </row>
    <row r="4174" spans="1:17" x14ac:dyDescent="0.25">
      <c r="A4174" s="35">
        <f t="shared" si="391"/>
        <v>0</v>
      </c>
      <c r="B4174" s="8">
        <f t="shared" si="392"/>
        <v>0</v>
      </c>
      <c r="C4174" s="8">
        <f t="shared" si="393"/>
        <v>0</v>
      </c>
      <c r="D4174" s="38">
        <f t="shared" si="394"/>
        <v>1</v>
      </c>
      <c r="E4174" s="39">
        <f t="shared" si="395"/>
        <v>0</v>
      </c>
      <c r="M4174" s="8" t="str">
        <f>VLOOKUP(MONTH($J4174),Lookup!$A$2:$B$13,2,0)&amp;" "&amp;YEAR($J4174)</f>
        <v>Jan 1900</v>
      </c>
      <c r="N4174" s="34" t="str">
        <f t="shared" si="390"/>
        <v>1/1/9999</v>
      </c>
      <c r="O4174" s="8" t="str">
        <f>IF(ISERROR(VLOOKUP($I4174,Lookup!$H$2:$I$11,2,0)),"",VLOOKUP($I4174,Lookup!$H$2:$I$11,2,0))</f>
        <v/>
      </c>
      <c r="P4174" s="8">
        <f>COUNTIF(J$4:J4174,J4174)</f>
        <v>0</v>
      </c>
      <c r="Q4174" s="8">
        <f>COUNTIF(K$4:K4174,K4174)</f>
        <v>1</v>
      </c>
    </row>
    <row r="4175" spans="1:17" x14ac:dyDescent="0.25">
      <c r="A4175" s="35">
        <f t="shared" si="391"/>
        <v>0</v>
      </c>
      <c r="B4175" s="8">
        <f t="shared" si="392"/>
        <v>0</v>
      </c>
      <c r="C4175" s="8">
        <f t="shared" si="393"/>
        <v>0</v>
      </c>
      <c r="D4175" s="38">
        <f t="shared" si="394"/>
        <v>1</v>
      </c>
      <c r="E4175" s="39">
        <f t="shared" si="395"/>
        <v>0</v>
      </c>
      <c r="M4175" s="8" t="str">
        <f>VLOOKUP(MONTH($J4175),Lookup!$A$2:$B$13,2,0)&amp;" "&amp;YEAR($J4175)</f>
        <v>Jan 1900</v>
      </c>
      <c r="N4175" s="34" t="str">
        <f t="shared" si="390"/>
        <v>1/1/9999</v>
      </c>
      <c r="O4175" s="8" t="str">
        <f>IF(ISERROR(VLOOKUP($I4175,Lookup!$H$2:$I$11,2,0)),"",VLOOKUP($I4175,Lookup!$H$2:$I$11,2,0))</f>
        <v/>
      </c>
      <c r="P4175" s="8">
        <f>COUNTIF(J$4:J4175,J4175)</f>
        <v>0</v>
      </c>
      <c r="Q4175" s="8">
        <f>COUNTIF(K$4:K4175,K4175)</f>
        <v>1</v>
      </c>
    </row>
    <row r="4176" spans="1:17" x14ac:dyDescent="0.25">
      <c r="A4176" s="35">
        <f t="shared" si="391"/>
        <v>0</v>
      </c>
      <c r="B4176" s="8">
        <f t="shared" si="392"/>
        <v>0</v>
      </c>
      <c r="C4176" s="8">
        <f t="shared" si="393"/>
        <v>0</v>
      </c>
      <c r="D4176" s="38">
        <f t="shared" si="394"/>
        <v>1</v>
      </c>
      <c r="E4176" s="39">
        <f t="shared" si="395"/>
        <v>0</v>
      </c>
      <c r="M4176" s="8" t="str">
        <f>VLOOKUP(MONTH($J4176),Lookup!$A$2:$B$13,2,0)&amp;" "&amp;YEAR($J4176)</f>
        <v>Jan 1900</v>
      </c>
      <c r="N4176" s="34" t="str">
        <f t="shared" si="390"/>
        <v>1/1/9999</v>
      </c>
      <c r="O4176" s="8" t="str">
        <f>IF(ISERROR(VLOOKUP($I4176,Lookup!$H$2:$I$11,2,0)),"",VLOOKUP($I4176,Lookup!$H$2:$I$11,2,0))</f>
        <v/>
      </c>
      <c r="P4176" s="8">
        <f>COUNTIF(J$4:J4176,J4176)</f>
        <v>0</v>
      </c>
      <c r="Q4176" s="8">
        <f>COUNTIF(K$4:K4176,K4176)</f>
        <v>1</v>
      </c>
    </row>
    <row r="4177" spans="1:17" x14ac:dyDescent="0.25">
      <c r="A4177" s="35">
        <f t="shared" si="391"/>
        <v>0</v>
      </c>
      <c r="B4177" s="8">
        <f t="shared" si="392"/>
        <v>0</v>
      </c>
      <c r="C4177" s="8">
        <f t="shared" si="393"/>
        <v>0</v>
      </c>
      <c r="D4177" s="38">
        <f t="shared" si="394"/>
        <v>1</v>
      </c>
      <c r="E4177" s="39">
        <f t="shared" si="395"/>
        <v>0</v>
      </c>
      <c r="M4177" s="8" t="str">
        <f>VLOOKUP(MONTH($J4177),Lookup!$A$2:$B$13,2,0)&amp;" "&amp;YEAR($J4177)</f>
        <v>Jan 1900</v>
      </c>
      <c r="N4177" s="34" t="str">
        <f t="shared" si="390"/>
        <v>1/1/9999</v>
      </c>
      <c r="O4177" s="8" t="str">
        <f>IF(ISERROR(VLOOKUP($I4177,Lookup!$H$2:$I$11,2,0)),"",VLOOKUP($I4177,Lookup!$H$2:$I$11,2,0))</f>
        <v/>
      </c>
      <c r="P4177" s="8">
        <f>COUNTIF(J$4:J4177,J4177)</f>
        <v>0</v>
      </c>
      <c r="Q4177" s="8">
        <f>COUNTIF(K$4:K4177,K4177)</f>
        <v>1</v>
      </c>
    </row>
    <row r="4178" spans="1:17" x14ac:dyDescent="0.25">
      <c r="A4178" s="35">
        <f t="shared" si="391"/>
        <v>0</v>
      </c>
      <c r="B4178" s="8">
        <f t="shared" si="392"/>
        <v>0</v>
      </c>
      <c r="C4178" s="8">
        <f t="shared" si="393"/>
        <v>0</v>
      </c>
      <c r="D4178" s="38">
        <f t="shared" si="394"/>
        <v>1</v>
      </c>
      <c r="E4178" s="39">
        <f t="shared" si="395"/>
        <v>0</v>
      </c>
      <c r="M4178" s="8" t="str">
        <f>VLOOKUP(MONTH($J4178),Lookup!$A$2:$B$13,2,0)&amp;" "&amp;YEAR($J4178)</f>
        <v>Jan 1900</v>
      </c>
      <c r="N4178" s="34" t="str">
        <f t="shared" si="390"/>
        <v>1/1/9999</v>
      </c>
      <c r="O4178" s="8" t="str">
        <f>IF(ISERROR(VLOOKUP($I4178,Lookup!$H$2:$I$11,2,0)),"",VLOOKUP($I4178,Lookup!$H$2:$I$11,2,0))</f>
        <v/>
      </c>
      <c r="P4178" s="8">
        <f>COUNTIF(J$4:J4178,J4178)</f>
        <v>0</v>
      </c>
      <c r="Q4178" s="8">
        <f>COUNTIF(K$4:K4178,K4178)</f>
        <v>1</v>
      </c>
    </row>
    <row r="4179" spans="1:17" x14ac:dyDescent="0.25">
      <c r="A4179" s="35">
        <f t="shared" si="391"/>
        <v>0</v>
      </c>
      <c r="B4179" s="8">
        <f t="shared" si="392"/>
        <v>0</v>
      </c>
      <c r="C4179" s="8">
        <f t="shared" si="393"/>
        <v>0</v>
      </c>
      <c r="D4179" s="38">
        <f t="shared" si="394"/>
        <v>1</v>
      </c>
      <c r="E4179" s="39">
        <f t="shared" si="395"/>
        <v>0</v>
      </c>
      <c r="M4179" s="8" t="str">
        <f>VLOOKUP(MONTH($J4179),Lookup!$A$2:$B$13,2,0)&amp;" "&amp;YEAR($J4179)</f>
        <v>Jan 1900</v>
      </c>
      <c r="N4179" s="34" t="str">
        <f t="shared" si="390"/>
        <v>1/1/9999</v>
      </c>
      <c r="O4179" s="8" t="str">
        <f>IF(ISERROR(VLOOKUP($I4179,Lookup!$H$2:$I$11,2,0)),"",VLOOKUP($I4179,Lookup!$H$2:$I$11,2,0))</f>
        <v/>
      </c>
      <c r="P4179" s="8">
        <f>COUNTIF(J$4:J4179,J4179)</f>
        <v>0</v>
      </c>
      <c r="Q4179" s="8">
        <f>COUNTIF(K$4:K4179,K4179)</f>
        <v>1</v>
      </c>
    </row>
    <row r="4180" spans="1:17" x14ac:dyDescent="0.25">
      <c r="A4180" s="35">
        <f t="shared" si="391"/>
        <v>0</v>
      </c>
      <c r="B4180" s="8">
        <f t="shared" si="392"/>
        <v>0</v>
      </c>
      <c r="C4180" s="8">
        <f t="shared" si="393"/>
        <v>0</v>
      </c>
      <c r="D4180" s="38">
        <f t="shared" si="394"/>
        <v>1</v>
      </c>
      <c r="E4180" s="39">
        <f t="shared" si="395"/>
        <v>0</v>
      </c>
      <c r="M4180" s="8" t="str">
        <f>VLOOKUP(MONTH($J4180),Lookup!$A$2:$B$13,2,0)&amp;" "&amp;YEAR($J4180)</f>
        <v>Jan 1900</v>
      </c>
      <c r="N4180" s="34" t="str">
        <f t="shared" si="390"/>
        <v>1/1/9999</v>
      </c>
      <c r="O4180" s="8" t="str">
        <f>IF(ISERROR(VLOOKUP($I4180,Lookup!$H$2:$I$11,2,0)),"",VLOOKUP($I4180,Lookup!$H$2:$I$11,2,0))</f>
        <v/>
      </c>
      <c r="P4180" s="8">
        <f>COUNTIF(J$4:J4180,J4180)</f>
        <v>0</v>
      </c>
      <c r="Q4180" s="8">
        <f>COUNTIF(K$4:K4180,K4180)</f>
        <v>1</v>
      </c>
    </row>
    <row r="4181" spans="1:17" x14ac:dyDescent="0.25">
      <c r="A4181" s="35">
        <f t="shared" si="391"/>
        <v>0</v>
      </c>
      <c r="B4181" s="8">
        <f t="shared" si="392"/>
        <v>0</v>
      </c>
      <c r="C4181" s="8">
        <f t="shared" si="393"/>
        <v>0</v>
      </c>
      <c r="D4181" s="38">
        <f t="shared" si="394"/>
        <v>1</v>
      </c>
      <c r="E4181" s="39">
        <f t="shared" si="395"/>
        <v>0</v>
      </c>
      <c r="M4181" s="8" t="str">
        <f>VLOOKUP(MONTH($J4181),Lookup!$A$2:$B$13,2,0)&amp;" "&amp;YEAR($J4181)</f>
        <v>Jan 1900</v>
      </c>
      <c r="N4181" s="34" t="str">
        <f t="shared" si="390"/>
        <v>1/1/9999</v>
      </c>
      <c r="O4181" s="8" t="str">
        <f>IF(ISERROR(VLOOKUP($I4181,Lookup!$H$2:$I$11,2,0)),"",VLOOKUP($I4181,Lookup!$H$2:$I$11,2,0))</f>
        <v/>
      </c>
      <c r="P4181" s="8">
        <f>COUNTIF(J$4:J4181,J4181)</f>
        <v>0</v>
      </c>
      <c r="Q4181" s="8">
        <f>COUNTIF(K$4:K4181,K4181)</f>
        <v>1</v>
      </c>
    </row>
    <row r="4182" spans="1:17" x14ac:dyDescent="0.25">
      <c r="A4182" s="35">
        <f t="shared" si="391"/>
        <v>0</v>
      </c>
      <c r="B4182" s="8">
        <f t="shared" si="392"/>
        <v>0</v>
      </c>
      <c r="C4182" s="8">
        <f t="shared" si="393"/>
        <v>0</v>
      </c>
      <c r="D4182" s="38">
        <f t="shared" si="394"/>
        <v>1</v>
      </c>
      <c r="E4182" s="39">
        <f t="shared" si="395"/>
        <v>0</v>
      </c>
      <c r="M4182" s="8" t="str">
        <f>VLOOKUP(MONTH($J4182),Lookup!$A$2:$B$13,2,0)&amp;" "&amp;YEAR($J4182)</f>
        <v>Jan 1900</v>
      </c>
      <c r="N4182" s="34" t="str">
        <f t="shared" si="390"/>
        <v>1/1/9999</v>
      </c>
      <c r="O4182" s="8" t="str">
        <f>IF(ISERROR(VLOOKUP($I4182,Lookup!$H$2:$I$11,2,0)),"",VLOOKUP($I4182,Lookup!$H$2:$I$11,2,0))</f>
        <v/>
      </c>
      <c r="P4182" s="8">
        <f>COUNTIF(J$4:J4182,J4182)</f>
        <v>0</v>
      </c>
      <c r="Q4182" s="8">
        <f>COUNTIF(K$4:K4182,K4182)</f>
        <v>1</v>
      </c>
    </row>
    <row r="4183" spans="1:17" x14ac:dyDescent="0.25">
      <c r="A4183" s="35">
        <f t="shared" si="391"/>
        <v>0</v>
      </c>
      <c r="B4183" s="8">
        <f t="shared" si="392"/>
        <v>0</v>
      </c>
      <c r="C4183" s="8">
        <f t="shared" si="393"/>
        <v>0</v>
      </c>
      <c r="D4183" s="38">
        <f t="shared" si="394"/>
        <v>1</v>
      </c>
      <c r="E4183" s="39">
        <f t="shared" si="395"/>
        <v>0</v>
      </c>
      <c r="M4183" s="8" t="str">
        <f>VLOOKUP(MONTH($J4183),Lookup!$A$2:$B$13,2,0)&amp;" "&amp;YEAR($J4183)</f>
        <v>Jan 1900</v>
      </c>
      <c r="N4183" s="34" t="str">
        <f t="shared" si="390"/>
        <v>1/1/9999</v>
      </c>
      <c r="O4183" s="8" t="str">
        <f>IF(ISERROR(VLOOKUP($I4183,Lookup!$H$2:$I$11,2,0)),"",VLOOKUP($I4183,Lookup!$H$2:$I$11,2,0))</f>
        <v/>
      </c>
      <c r="P4183" s="8">
        <f>COUNTIF(J$4:J4183,J4183)</f>
        <v>0</v>
      </c>
      <c r="Q4183" s="8">
        <f>COUNTIF(K$4:K4183,K4183)</f>
        <v>1</v>
      </c>
    </row>
    <row r="4184" spans="1:17" x14ac:dyDescent="0.25">
      <c r="A4184" s="35">
        <f t="shared" si="391"/>
        <v>0</v>
      </c>
      <c r="B4184" s="8">
        <f t="shared" si="392"/>
        <v>0</v>
      </c>
      <c r="C4184" s="8">
        <f t="shared" si="393"/>
        <v>0</v>
      </c>
      <c r="D4184" s="38">
        <f t="shared" si="394"/>
        <v>1</v>
      </c>
      <c r="E4184" s="39">
        <f t="shared" si="395"/>
        <v>0</v>
      </c>
      <c r="M4184" s="8" t="str">
        <f>VLOOKUP(MONTH($J4184),Lookup!$A$2:$B$13,2,0)&amp;" "&amp;YEAR($J4184)</f>
        <v>Jan 1900</v>
      </c>
      <c r="N4184" s="34" t="str">
        <f t="shared" si="390"/>
        <v>1/1/9999</v>
      </c>
      <c r="O4184" s="8" t="str">
        <f>IF(ISERROR(VLOOKUP($I4184,Lookup!$H$2:$I$11,2,0)),"",VLOOKUP($I4184,Lookup!$H$2:$I$11,2,0))</f>
        <v/>
      </c>
      <c r="P4184" s="8">
        <f>COUNTIF(J$4:J4184,J4184)</f>
        <v>0</v>
      </c>
      <c r="Q4184" s="8">
        <f>COUNTIF(K$4:K4184,K4184)</f>
        <v>1</v>
      </c>
    </row>
    <row r="4185" spans="1:17" x14ac:dyDescent="0.25">
      <c r="A4185" s="35">
        <f t="shared" si="391"/>
        <v>0</v>
      </c>
      <c r="B4185" s="8">
        <f t="shared" si="392"/>
        <v>0</v>
      </c>
      <c r="C4185" s="8">
        <f t="shared" si="393"/>
        <v>0</v>
      </c>
      <c r="D4185" s="38">
        <f t="shared" si="394"/>
        <v>1</v>
      </c>
      <c r="E4185" s="39">
        <f t="shared" si="395"/>
        <v>0</v>
      </c>
      <c r="M4185" s="8" t="str">
        <f>VLOOKUP(MONTH($J4185),Lookup!$A$2:$B$13,2,0)&amp;" "&amp;YEAR($J4185)</f>
        <v>Jan 1900</v>
      </c>
      <c r="N4185" s="34" t="str">
        <f t="shared" si="390"/>
        <v>1/1/9999</v>
      </c>
      <c r="O4185" s="8" t="str">
        <f>IF(ISERROR(VLOOKUP($I4185,Lookup!$H$2:$I$11,2,0)),"",VLOOKUP($I4185,Lookup!$H$2:$I$11,2,0))</f>
        <v/>
      </c>
      <c r="P4185" s="8">
        <f>COUNTIF(J$4:J4185,J4185)</f>
        <v>0</v>
      </c>
      <c r="Q4185" s="8">
        <f>COUNTIF(K$4:K4185,K4185)</f>
        <v>1</v>
      </c>
    </row>
    <row r="4186" spans="1:17" x14ac:dyDescent="0.25">
      <c r="A4186" s="35">
        <f t="shared" si="391"/>
        <v>0</v>
      </c>
      <c r="B4186" s="8">
        <f t="shared" si="392"/>
        <v>0</v>
      </c>
      <c r="C4186" s="8">
        <f t="shared" si="393"/>
        <v>0</v>
      </c>
      <c r="D4186" s="38">
        <f t="shared" si="394"/>
        <v>1</v>
      </c>
      <c r="E4186" s="39">
        <f t="shared" si="395"/>
        <v>0</v>
      </c>
      <c r="M4186" s="8" t="str">
        <f>VLOOKUP(MONTH($J4186),Lookup!$A$2:$B$13,2,0)&amp;" "&amp;YEAR($J4186)</f>
        <v>Jan 1900</v>
      </c>
      <c r="N4186" s="34" t="str">
        <f t="shared" si="390"/>
        <v>1/1/9999</v>
      </c>
      <c r="O4186" s="8" t="str">
        <f>IF(ISERROR(VLOOKUP($I4186,Lookup!$H$2:$I$11,2,0)),"",VLOOKUP($I4186,Lookup!$H$2:$I$11,2,0))</f>
        <v/>
      </c>
      <c r="P4186" s="8">
        <f>COUNTIF(J$4:J4186,J4186)</f>
        <v>0</v>
      </c>
      <c r="Q4186" s="8">
        <f>COUNTIF(K$4:K4186,K4186)</f>
        <v>1</v>
      </c>
    </row>
    <row r="4187" spans="1:17" x14ac:dyDescent="0.25">
      <c r="A4187" s="35">
        <f t="shared" si="391"/>
        <v>0</v>
      </c>
      <c r="B4187" s="8">
        <f t="shared" si="392"/>
        <v>0</v>
      </c>
      <c r="C4187" s="8">
        <f t="shared" si="393"/>
        <v>0</v>
      </c>
      <c r="D4187" s="38">
        <f t="shared" si="394"/>
        <v>1</v>
      </c>
      <c r="E4187" s="39">
        <f t="shared" si="395"/>
        <v>0</v>
      </c>
      <c r="M4187" s="8" t="str">
        <f>VLOOKUP(MONTH($J4187),Lookup!$A$2:$B$13,2,0)&amp;" "&amp;YEAR($J4187)</f>
        <v>Jan 1900</v>
      </c>
      <c r="N4187" s="34" t="str">
        <f t="shared" si="390"/>
        <v>1/1/9999</v>
      </c>
      <c r="O4187" s="8" t="str">
        <f>IF(ISERROR(VLOOKUP($I4187,Lookup!$H$2:$I$11,2,0)),"",VLOOKUP($I4187,Lookup!$H$2:$I$11,2,0))</f>
        <v/>
      </c>
      <c r="P4187" s="8">
        <f>COUNTIF(J$4:J4187,J4187)</f>
        <v>0</v>
      </c>
      <c r="Q4187" s="8">
        <f>COUNTIF(K$4:K4187,K4187)</f>
        <v>1</v>
      </c>
    </row>
    <row r="4188" spans="1:17" x14ac:dyDescent="0.25">
      <c r="A4188" s="35">
        <f t="shared" si="391"/>
        <v>0</v>
      </c>
      <c r="B4188" s="8">
        <f t="shared" si="392"/>
        <v>0</v>
      </c>
      <c r="C4188" s="8">
        <f t="shared" si="393"/>
        <v>0</v>
      </c>
      <c r="D4188" s="38">
        <f t="shared" si="394"/>
        <v>1</v>
      </c>
      <c r="E4188" s="39">
        <f t="shared" si="395"/>
        <v>0</v>
      </c>
      <c r="M4188" s="8" t="str">
        <f>VLOOKUP(MONTH($J4188),Lookup!$A$2:$B$13,2,0)&amp;" "&amp;YEAR($J4188)</f>
        <v>Jan 1900</v>
      </c>
      <c r="N4188" s="34" t="str">
        <f t="shared" si="390"/>
        <v>1/1/9999</v>
      </c>
      <c r="O4188" s="8" t="str">
        <f>IF(ISERROR(VLOOKUP($I4188,Lookup!$H$2:$I$11,2,0)),"",VLOOKUP($I4188,Lookup!$H$2:$I$11,2,0))</f>
        <v/>
      </c>
      <c r="P4188" s="8">
        <f>COUNTIF(J$4:J4188,J4188)</f>
        <v>0</v>
      </c>
      <c r="Q4188" s="8">
        <f>COUNTIF(K$4:K4188,K4188)</f>
        <v>1</v>
      </c>
    </row>
    <row r="4189" spans="1:17" x14ac:dyDescent="0.25">
      <c r="A4189" s="35">
        <f t="shared" si="391"/>
        <v>0</v>
      </c>
      <c r="B4189" s="8">
        <f t="shared" si="392"/>
        <v>0</v>
      </c>
      <c r="C4189" s="8">
        <f t="shared" si="393"/>
        <v>0</v>
      </c>
      <c r="D4189" s="38">
        <f t="shared" si="394"/>
        <v>1</v>
      </c>
      <c r="E4189" s="39">
        <f t="shared" si="395"/>
        <v>0</v>
      </c>
      <c r="M4189" s="8" t="str">
        <f>VLOOKUP(MONTH($J4189),Lookup!$A$2:$B$13,2,0)&amp;" "&amp;YEAR($J4189)</f>
        <v>Jan 1900</v>
      </c>
      <c r="N4189" s="34" t="str">
        <f t="shared" si="390"/>
        <v>1/1/9999</v>
      </c>
      <c r="O4189" s="8" t="str">
        <f>IF(ISERROR(VLOOKUP($I4189,Lookup!$H$2:$I$11,2,0)),"",VLOOKUP($I4189,Lookup!$H$2:$I$11,2,0))</f>
        <v/>
      </c>
      <c r="P4189" s="8">
        <f>COUNTIF(J$4:J4189,J4189)</f>
        <v>0</v>
      </c>
      <c r="Q4189" s="8">
        <f>COUNTIF(K$4:K4189,K4189)</f>
        <v>1</v>
      </c>
    </row>
    <row r="4190" spans="1:17" x14ac:dyDescent="0.25">
      <c r="A4190" s="35">
        <f t="shared" si="391"/>
        <v>0</v>
      </c>
      <c r="B4190" s="8">
        <f t="shared" si="392"/>
        <v>0</v>
      </c>
      <c r="C4190" s="8">
        <f t="shared" si="393"/>
        <v>0</v>
      </c>
      <c r="D4190" s="38">
        <f t="shared" si="394"/>
        <v>1</v>
      </c>
      <c r="E4190" s="39">
        <f t="shared" si="395"/>
        <v>0</v>
      </c>
      <c r="M4190" s="8" t="str">
        <f>VLOOKUP(MONTH($J4190),Lookup!$A$2:$B$13,2,0)&amp;" "&amp;YEAR($J4190)</f>
        <v>Jan 1900</v>
      </c>
      <c r="N4190" s="34" t="str">
        <f t="shared" si="390"/>
        <v>1/1/9999</v>
      </c>
      <c r="O4190" s="8" t="str">
        <f>IF(ISERROR(VLOOKUP($I4190,Lookup!$H$2:$I$11,2,0)),"",VLOOKUP($I4190,Lookup!$H$2:$I$11,2,0))</f>
        <v/>
      </c>
      <c r="P4190" s="8">
        <f>COUNTIF(J$4:J4190,J4190)</f>
        <v>0</v>
      </c>
      <c r="Q4190" s="8">
        <f>COUNTIF(K$4:K4190,K4190)</f>
        <v>1</v>
      </c>
    </row>
    <row r="4191" spans="1:17" x14ac:dyDescent="0.25">
      <c r="A4191" s="35">
        <f t="shared" si="391"/>
        <v>0</v>
      </c>
      <c r="B4191" s="8">
        <f t="shared" si="392"/>
        <v>0</v>
      </c>
      <c r="C4191" s="8">
        <f t="shared" si="393"/>
        <v>0</v>
      </c>
      <c r="D4191" s="38">
        <f t="shared" si="394"/>
        <v>1</v>
      </c>
      <c r="E4191" s="39">
        <f t="shared" si="395"/>
        <v>0</v>
      </c>
      <c r="M4191" s="8" t="str">
        <f>VLOOKUP(MONTH($J4191),Lookup!$A$2:$B$13,2,0)&amp;" "&amp;YEAR($J4191)</f>
        <v>Jan 1900</v>
      </c>
      <c r="N4191" s="34" t="str">
        <f t="shared" si="390"/>
        <v>1/1/9999</v>
      </c>
      <c r="O4191" s="8" t="str">
        <f>IF(ISERROR(VLOOKUP($I4191,Lookup!$H$2:$I$11,2,0)),"",VLOOKUP($I4191,Lookup!$H$2:$I$11,2,0))</f>
        <v/>
      </c>
      <c r="P4191" s="8">
        <f>COUNTIF(J$4:J4191,J4191)</f>
        <v>0</v>
      </c>
      <c r="Q4191" s="8">
        <f>COUNTIF(K$4:K4191,K4191)</f>
        <v>1</v>
      </c>
    </row>
    <row r="4192" spans="1:17" x14ac:dyDescent="0.25">
      <c r="A4192" s="35">
        <f t="shared" si="391"/>
        <v>0</v>
      </c>
      <c r="B4192" s="8">
        <f t="shared" si="392"/>
        <v>0</v>
      </c>
      <c r="C4192" s="8">
        <f t="shared" si="393"/>
        <v>0</v>
      </c>
      <c r="D4192" s="38">
        <f t="shared" si="394"/>
        <v>1</v>
      </c>
      <c r="E4192" s="39">
        <f t="shared" si="395"/>
        <v>0</v>
      </c>
      <c r="M4192" s="8" t="str">
        <f>VLOOKUP(MONTH($J4192),Lookup!$A$2:$B$13,2,0)&amp;" "&amp;YEAR($J4192)</f>
        <v>Jan 1900</v>
      </c>
      <c r="N4192" s="34" t="str">
        <f t="shared" si="390"/>
        <v>1/1/9999</v>
      </c>
      <c r="O4192" s="8" t="str">
        <f>IF(ISERROR(VLOOKUP($I4192,Lookup!$H$2:$I$11,2,0)),"",VLOOKUP($I4192,Lookup!$H$2:$I$11,2,0))</f>
        <v/>
      </c>
      <c r="P4192" s="8">
        <f>COUNTIF(J$4:J4192,J4192)</f>
        <v>0</v>
      </c>
      <c r="Q4192" s="8">
        <f>COUNTIF(K$4:K4192,K4192)</f>
        <v>1</v>
      </c>
    </row>
    <row r="4193" spans="1:17" x14ac:dyDescent="0.25">
      <c r="A4193" s="35">
        <f t="shared" si="391"/>
        <v>0</v>
      </c>
      <c r="B4193" s="8">
        <f t="shared" si="392"/>
        <v>0</v>
      </c>
      <c r="C4193" s="8">
        <f t="shared" si="393"/>
        <v>0</v>
      </c>
      <c r="D4193" s="38">
        <f t="shared" si="394"/>
        <v>1</v>
      </c>
      <c r="E4193" s="39">
        <f t="shared" si="395"/>
        <v>0</v>
      </c>
      <c r="M4193" s="8" t="str">
        <f>VLOOKUP(MONTH($J4193),Lookup!$A$2:$B$13,2,0)&amp;" "&amp;YEAR($J4193)</f>
        <v>Jan 1900</v>
      </c>
      <c r="N4193" s="34" t="str">
        <f t="shared" si="390"/>
        <v>1/1/9999</v>
      </c>
      <c r="O4193" s="8" t="str">
        <f>IF(ISERROR(VLOOKUP($I4193,Lookup!$H$2:$I$11,2,0)),"",VLOOKUP($I4193,Lookup!$H$2:$I$11,2,0))</f>
        <v/>
      </c>
      <c r="P4193" s="8">
        <f>COUNTIF(J$4:J4193,J4193)</f>
        <v>0</v>
      </c>
      <c r="Q4193" s="8">
        <f>COUNTIF(K$4:K4193,K4193)</f>
        <v>1</v>
      </c>
    </row>
    <row r="4194" spans="1:17" x14ac:dyDescent="0.25">
      <c r="A4194" s="35">
        <f t="shared" si="391"/>
        <v>0</v>
      </c>
      <c r="B4194" s="8">
        <f t="shared" si="392"/>
        <v>0</v>
      </c>
      <c r="C4194" s="8">
        <f t="shared" si="393"/>
        <v>0</v>
      </c>
      <c r="D4194" s="38">
        <f t="shared" si="394"/>
        <v>1</v>
      </c>
      <c r="E4194" s="39">
        <f t="shared" si="395"/>
        <v>0</v>
      </c>
      <c r="M4194" s="8" t="str">
        <f>VLOOKUP(MONTH($J4194),Lookup!$A$2:$B$13,2,0)&amp;" "&amp;YEAR($J4194)</f>
        <v>Jan 1900</v>
      </c>
      <c r="N4194" s="34" t="str">
        <f t="shared" si="390"/>
        <v>1/1/9999</v>
      </c>
      <c r="O4194" s="8" t="str">
        <f>IF(ISERROR(VLOOKUP($I4194,Lookup!$H$2:$I$11,2,0)),"",VLOOKUP($I4194,Lookup!$H$2:$I$11,2,0))</f>
        <v/>
      </c>
      <c r="P4194" s="8">
        <f>COUNTIF(J$4:J4194,J4194)</f>
        <v>0</v>
      </c>
      <c r="Q4194" s="8">
        <f>COUNTIF(K$4:K4194,K4194)</f>
        <v>1</v>
      </c>
    </row>
    <row r="4195" spans="1:17" x14ac:dyDescent="0.25">
      <c r="A4195" s="35">
        <f t="shared" si="391"/>
        <v>0</v>
      </c>
      <c r="B4195" s="8">
        <f t="shared" si="392"/>
        <v>0</v>
      </c>
      <c r="C4195" s="8">
        <f t="shared" si="393"/>
        <v>0</v>
      </c>
      <c r="D4195" s="38">
        <f t="shared" si="394"/>
        <v>1</v>
      </c>
      <c r="E4195" s="39">
        <f t="shared" si="395"/>
        <v>0</v>
      </c>
      <c r="M4195" s="8" t="str">
        <f>VLOOKUP(MONTH($J4195),Lookup!$A$2:$B$13,2,0)&amp;" "&amp;YEAR($J4195)</f>
        <v>Jan 1900</v>
      </c>
      <c r="N4195" s="34" t="str">
        <f t="shared" si="390"/>
        <v>1/1/9999</v>
      </c>
      <c r="O4195" s="8" t="str">
        <f>IF(ISERROR(VLOOKUP($I4195,Lookup!$H$2:$I$11,2,0)),"",VLOOKUP($I4195,Lookup!$H$2:$I$11,2,0))</f>
        <v/>
      </c>
      <c r="P4195" s="8">
        <f>COUNTIF(J$4:J4195,J4195)</f>
        <v>0</v>
      </c>
      <c r="Q4195" s="8">
        <f>COUNTIF(K$4:K4195,K4195)</f>
        <v>1</v>
      </c>
    </row>
    <row r="4196" spans="1:17" x14ac:dyDescent="0.25">
      <c r="A4196" s="35">
        <f t="shared" si="391"/>
        <v>0</v>
      </c>
      <c r="B4196" s="8">
        <f t="shared" si="392"/>
        <v>0</v>
      </c>
      <c r="C4196" s="8">
        <f t="shared" si="393"/>
        <v>0</v>
      </c>
      <c r="D4196" s="38">
        <f t="shared" si="394"/>
        <v>1</v>
      </c>
      <c r="E4196" s="39">
        <f t="shared" si="395"/>
        <v>0</v>
      </c>
      <c r="M4196" s="8" t="str">
        <f>VLOOKUP(MONTH($J4196),Lookup!$A$2:$B$13,2,0)&amp;" "&amp;YEAR($J4196)</f>
        <v>Jan 1900</v>
      </c>
      <c r="N4196" s="34" t="str">
        <f t="shared" si="390"/>
        <v>1/1/9999</v>
      </c>
      <c r="O4196" s="8" t="str">
        <f>IF(ISERROR(VLOOKUP($I4196,Lookup!$H$2:$I$11,2,0)),"",VLOOKUP($I4196,Lookup!$H$2:$I$11,2,0))</f>
        <v/>
      </c>
      <c r="P4196" s="8">
        <f>COUNTIF(J$4:J4196,J4196)</f>
        <v>0</v>
      </c>
      <c r="Q4196" s="8">
        <f>COUNTIF(K$4:K4196,K4196)</f>
        <v>1</v>
      </c>
    </row>
    <row r="4197" spans="1:17" x14ac:dyDescent="0.25">
      <c r="A4197" s="35">
        <f t="shared" si="391"/>
        <v>0</v>
      </c>
      <c r="B4197" s="8">
        <f t="shared" si="392"/>
        <v>0</v>
      </c>
      <c r="C4197" s="8">
        <f t="shared" si="393"/>
        <v>0</v>
      </c>
      <c r="D4197" s="38">
        <f t="shared" si="394"/>
        <v>1</v>
      </c>
      <c r="E4197" s="39">
        <f t="shared" si="395"/>
        <v>0</v>
      </c>
      <c r="M4197" s="8" t="str">
        <f>VLOOKUP(MONTH($J4197),Lookup!$A$2:$B$13,2,0)&amp;" "&amp;YEAR($J4197)</f>
        <v>Jan 1900</v>
      </c>
      <c r="N4197" s="34" t="str">
        <f t="shared" si="390"/>
        <v>1/1/9999</v>
      </c>
      <c r="O4197" s="8" t="str">
        <f>IF(ISERROR(VLOOKUP($I4197,Lookup!$H$2:$I$11,2,0)),"",VLOOKUP($I4197,Lookup!$H$2:$I$11,2,0))</f>
        <v/>
      </c>
      <c r="P4197" s="8">
        <f>COUNTIF(J$4:J4197,J4197)</f>
        <v>0</v>
      </c>
      <c r="Q4197" s="8">
        <f>COUNTIF(K$4:K4197,K4197)</f>
        <v>1</v>
      </c>
    </row>
    <row r="4198" spans="1:17" x14ac:dyDescent="0.25">
      <c r="A4198" s="35">
        <f t="shared" si="391"/>
        <v>0</v>
      </c>
      <c r="B4198" s="8">
        <f t="shared" si="392"/>
        <v>0</v>
      </c>
      <c r="C4198" s="8">
        <f t="shared" si="393"/>
        <v>0</v>
      </c>
      <c r="D4198" s="38">
        <f t="shared" si="394"/>
        <v>1</v>
      </c>
      <c r="E4198" s="39">
        <f t="shared" si="395"/>
        <v>0</v>
      </c>
      <c r="M4198" s="8" t="str">
        <f>VLOOKUP(MONTH($J4198),Lookup!$A$2:$B$13,2,0)&amp;" "&amp;YEAR($J4198)</f>
        <v>Jan 1900</v>
      </c>
      <c r="N4198" s="34" t="str">
        <f t="shared" si="390"/>
        <v>1/1/9999</v>
      </c>
      <c r="O4198" s="8" t="str">
        <f>IF(ISERROR(VLOOKUP($I4198,Lookup!$H$2:$I$11,2,0)),"",VLOOKUP($I4198,Lookup!$H$2:$I$11,2,0))</f>
        <v/>
      </c>
      <c r="P4198" s="8">
        <f>COUNTIF(J$4:J4198,J4198)</f>
        <v>0</v>
      </c>
      <c r="Q4198" s="8">
        <f>COUNTIF(K$4:K4198,K4198)</f>
        <v>1</v>
      </c>
    </row>
    <row r="4199" spans="1:17" x14ac:dyDescent="0.25">
      <c r="A4199" s="35">
        <f t="shared" si="391"/>
        <v>0</v>
      </c>
      <c r="B4199" s="8">
        <f t="shared" si="392"/>
        <v>0</v>
      </c>
      <c r="C4199" s="8">
        <f t="shared" si="393"/>
        <v>0</v>
      </c>
      <c r="D4199" s="38">
        <f t="shared" si="394"/>
        <v>1</v>
      </c>
      <c r="E4199" s="39">
        <f t="shared" si="395"/>
        <v>0</v>
      </c>
      <c r="M4199" s="8" t="str">
        <f>VLOOKUP(MONTH($J4199),Lookup!$A$2:$B$13,2,0)&amp;" "&amp;YEAR($J4199)</f>
        <v>Jan 1900</v>
      </c>
      <c r="N4199" s="34" t="str">
        <f t="shared" si="390"/>
        <v>1/1/9999</v>
      </c>
      <c r="O4199" s="8" t="str">
        <f>IF(ISERROR(VLOOKUP($I4199,Lookup!$H$2:$I$11,2,0)),"",VLOOKUP($I4199,Lookup!$H$2:$I$11,2,0))</f>
        <v/>
      </c>
      <c r="P4199" s="8">
        <f>COUNTIF(J$4:J4199,J4199)</f>
        <v>0</v>
      </c>
      <c r="Q4199" s="8">
        <f>COUNTIF(K$4:K4199,K4199)</f>
        <v>1</v>
      </c>
    </row>
    <row r="4200" spans="1:17" x14ac:dyDescent="0.25">
      <c r="A4200" s="35">
        <f t="shared" si="391"/>
        <v>0</v>
      </c>
      <c r="B4200" s="8">
        <f t="shared" si="392"/>
        <v>0</v>
      </c>
      <c r="C4200" s="8">
        <f t="shared" si="393"/>
        <v>0</v>
      </c>
      <c r="D4200" s="38">
        <f t="shared" si="394"/>
        <v>1</v>
      </c>
      <c r="E4200" s="39">
        <f t="shared" si="395"/>
        <v>0</v>
      </c>
      <c r="M4200" s="8" t="str">
        <f>VLOOKUP(MONTH($J4200),Lookup!$A$2:$B$13,2,0)&amp;" "&amp;YEAR($J4200)</f>
        <v>Jan 1900</v>
      </c>
      <c r="N4200" s="34" t="str">
        <f t="shared" si="390"/>
        <v>1/1/9999</v>
      </c>
      <c r="O4200" s="8" t="str">
        <f>IF(ISERROR(VLOOKUP($I4200,Lookup!$H$2:$I$11,2,0)),"",VLOOKUP($I4200,Lookup!$H$2:$I$11,2,0))</f>
        <v/>
      </c>
      <c r="P4200" s="8">
        <f>COUNTIF(J$4:J4200,J4200)</f>
        <v>0</v>
      </c>
      <c r="Q4200" s="8">
        <f>COUNTIF(K$4:K4200,K4200)</f>
        <v>1</v>
      </c>
    </row>
    <row r="4201" spans="1:17" x14ac:dyDescent="0.25">
      <c r="A4201" s="35">
        <f t="shared" si="391"/>
        <v>0</v>
      </c>
      <c r="B4201" s="8">
        <f t="shared" si="392"/>
        <v>0</v>
      </c>
      <c r="C4201" s="8">
        <f t="shared" si="393"/>
        <v>0</v>
      </c>
      <c r="D4201" s="38">
        <f t="shared" si="394"/>
        <v>1</v>
      </c>
      <c r="E4201" s="39">
        <f t="shared" si="395"/>
        <v>0</v>
      </c>
      <c r="M4201" s="8" t="str">
        <f>VLOOKUP(MONTH($J4201),Lookup!$A$2:$B$13,2,0)&amp;" "&amp;YEAR($J4201)</f>
        <v>Jan 1900</v>
      </c>
      <c r="N4201" s="34" t="str">
        <f t="shared" si="390"/>
        <v>1/1/9999</v>
      </c>
      <c r="O4201" s="8" t="str">
        <f>IF(ISERROR(VLOOKUP($I4201,Lookup!$H$2:$I$11,2,0)),"",VLOOKUP($I4201,Lookup!$H$2:$I$11,2,0))</f>
        <v/>
      </c>
      <c r="P4201" s="8">
        <f>COUNTIF(J$4:J4201,J4201)</f>
        <v>0</v>
      </c>
      <c r="Q4201" s="8">
        <f>COUNTIF(K$4:K4201,K4201)</f>
        <v>1</v>
      </c>
    </row>
    <row r="4202" spans="1:17" x14ac:dyDescent="0.25">
      <c r="A4202" s="35">
        <f t="shared" si="391"/>
        <v>0</v>
      </c>
      <c r="B4202" s="8">
        <f t="shared" si="392"/>
        <v>0</v>
      </c>
      <c r="C4202" s="8">
        <f t="shared" si="393"/>
        <v>0</v>
      </c>
      <c r="D4202" s="38">
        <f t="shared" si="394"/>
        <v>1</v>
      </c>
      <c r="E4202" s="39">
        <f t="shared" si="395"/>
        <v>0</v>
      </c>
      <c r="M4202" s="8" t="str">
        <f>VLOOKUP(MONTH($J4202),Lookup!$A$2:$B$13,2,0)&amp;" "&amp;YEAR($J4202)</f>
        <v>Jan 1900</v>
      </c>
      <c r="N4202" s="34" t="str">
        <f t="shared" si="390"/>
        <v>1/1/9999</v>
      </c>
      <c r="O4202" s="8" t="str">
        <f>IF(ISERROR(VLOOKUP($I4202,Lookup!$H$2:$I$11,2,0)),"",VLOOKUP($I4202,Lookup!$H$2:$I$11,2,0))</f>
        <v/>
      </c>
      <c r="P4202" s="8">
        <f>COUNTIF(J$4:J4202,J4202)</f>
        <v>0</v>
      </c>
      <c r="Q4202" s="8">
        <f>COUNTIF(K$4:K4202,K4202)</f>
        <v>1</v>
      </c>
    </row>
    <row r="4203" spans="1:17" x14ac:dyDescent="0.25">
      <c r="A4203" s="35">
        <f t="shared" si="391"/>
        <v>0</v>
      </c>
      <c r="B4203" s="8">
        <f t="shared" si="392"/>
        <v>0</v>
      </c>
      <c r="C4203" s="8">
        <f t="shared" si="393"/>
        <v>0</v>
      </c>
      <c r="D4203" s="38">
        <f t="shared" si="394"/>
        <v>1</v>
      </c>
      <c r="E4203" s="39">
        <f t="shared" si="395"/>
        <v>0</v>
      </c>
      <c r="M4203" s="8" t="str">
        <f>VLOOKUP(MONTH($J4203),Lookup!$A$2:$B$13,2,0)&amp;" "&amp;YEAR($J4203)</f>
        <v>Jan 1900</v>
      </c>
      <c r="N4203" s="34" t="str">
        <f t="shared" si="390"/>
        <v>1/1/9999</v>
      </c>
      <c r="O4203" s="8" t="str">
        <f>IF(ISERROR(VLOOKUP($I4203,Lookup!$H$2:$I$11,2,0)),"",VLOOKUP($I4203,Lookup!$H$2:$I$11,2,0))</f>
        <v/>
      </c>
      <c r="P4203" s="8">
        <f>COUNTIF(J$4:J4203,J4203)</f>
        <v>0</v>
      </c>
      <c r="Q4203" s="8">
        <f>COUNTIF(K$4:K4203,K4203)</f>
        <v>1</v>
      </c>
    </row>
    <row r="4204" spans="1:17" x14ac:dyDescent="0.25">
      <c r="A4204" s="35">
        <f t="shared" si="391"/>
        <v>0</v>
      </c>
      <c r="B4204" s="8">
        <f t="shared" si="392"/>
        <v>0</v>
      </c>
      <c r="C4204" s="8">
        <f t="shared" si="393"/>
        <v>0</v>
      </c>
      <c r="D4204" s="38">
        <f t="shared" si="394"/>
        <v>1</v>
      </c>
      <c r="E4204" s="39">
        <f t="shared" si="395"/>
        <v>0</v>
      </c>
      <c r="M4204" s="8" t="str">
        <f>VLOOKUP(MONTH($J4204),Lookup!$A$2:$B$13,2,0)&amp;" "&amp;YEAR($J4204)</f>
        <v>Jan 1900</v>
      </c>
      <c r="N4204" s="34" t="str">
        <f t="shared" si="390"/>
        <v>1/1/9999</v>
      </c>
      <c r="O4204" s="8" t="str">
        <f>IF(ISERROR(VLOOKUP($I4204,Lookup!$H$2:$I$11,2,0)),"",VLOOKUP($I4204,Lookup!$H$2:$I$11,2,0))</f>
        <v/>
      </c>
      <c r="P4204" s="8">
        <f>COUNTIF(J$4:J4204,J4204)</f>
        <v>0</v>
      </c>
      <c r="Q4204" s="8">
        <f>COUNTIF(K$4:K4204,K4204)</f>
        <v>1</v>
      </c>
    </row>
    <row r="4205" spans="1:17" x14ac:dyDescent="0.25">
      <c r="A4205" s="35">
        <f t="shared" si="391"/>
        <v>0</v>
      </c>
      <c r="B4205" s="8">
        <f t="shared" si="392"/>
        <v>0</v>
      </c>
      <c r="C4205" s="8">
        <f t="shared" si="393"/>
        <v>0</v>
      </c>
      <c r="D4205" s="38">
        <f t="shared" si="394"/>
        <v>1</v>
      </c>
      <c r="E4205" s="39">
        <f t="shared" si="395"/>
        <v>0</v>
      </c>
      <c r="M4205" s="8" t="str">
        <f>VLOOKUP(MONTH($J4205),Lookup!$A$2:$B$13,2,0)&amp;" "&amp;YEAR($J4205)</f>
        <v>Jan 1900</v>
      </c>
      <c r="N4205" s="34" t="str">
        <f t="shared" si="390"/>
        <v>1/1/9999</v>
      </c>
      <c r="O4205" s="8" t="str">
        <f>IF(ISERROR(VLOOKUP($I4205,Lookup!$H$2:$I$11,2,0)),"",VLOOKUP($I4205,Lookup!$H$2:$I$11,2,0))</f>
        <v/>
      </c>
      <c r="P4205" s="8">
        <f>COUNTIF(J$4:J4205,J4205)</f>
        <v>0</v>
      </c>
      <c r="Q4205" s="8">
        <f>COUNTIF(K$4:K4205,K4205)</f>
        <v>1</v>
      </c>
    </row>
    <row r="4206" spans="1:17" x14ac:dyDescent="0.25">
      <c r="A4206" s="35">
        <f t="shared" si="391"/>
        <v>0</v>
      </c>
      <c r="B4206" s="8">
        <f t="shared" si="392"/>
        <v>0</v>
      </c>
      <c r="C4206" s="8">
        <f t="shared" si="393"/>
        <v>0</v>
      </c>
      <c r="D4206" s="38">
        <f t="shared" si="394"/>
        <v>1</v>
      </c>
      <c r="E4206" s="39">
        <f t="shared" si="395"/>
        <v>0</v>
      </c>
      <c r="M4206" s="8" t="str">
        <f>VLOOKUP(MONTH($J4206),Lookup!$A$2:$B$13,2,0)&amp;" "&amp;YEAR($J4206)</f>
        <v>Jan 1900</v>
      </c>
      <c r="N4206" s="34" t="str">
        <f t="shared" si="390"/>
        <v>1/1/9999</v>
      </c>
      <c r="O4206" s="8" t="str">
        <f>IF(ISERROR(VLOOKUP($I4206,Lookup!$H$2:$I$11,2,0)),"",VLOOKUP($I4206,Lookup!$H$2:$I$11,2,0))</f>
        <v/>
      </c>
      <c r="P4206" s="8">
        <f>COUNTIF(J$4:J4206,J4206)</f>
        <v>0</v>
      </c>
      <c r="Q4206" s="8">
        <f>COUNTIF(K$4:K4206,K4206)</f>
        <v>1</v>
      </c>
    </row>
    <row r="4207" spans="1:17" x14ac:dyDescent="0.25">
      <c r="A4207" s="35">
        <f t="shared" si="391"/>
        <v>0</v>
      </c>
      <c r="B4207" s="8">
        <f t="shared" si="392"/>
        <v>0</v>
      </c>
      <c r="C4207" s="8">
        <f t="shared" si="393"/>
        <v>0</v>
      </c>
      <c r="D4207" s="38">
        <f t="shared" si="394"/>
        <v>1</v>
      </c>
      <c r="E4207" s="39">
        <f t="shared" si="395"/>
        <v>0</v>
      </c>
      <c r="M4207" s="8" t="str">
        <f>VLOOKUP(MONTH($J4207),Lookup!$A$2:$B$13,2,0)&amp;" "&amp;YEAR($J4207)</f>
        <v>Jan 1900</v>
      </c>
      <c r="N4207" s="34" t="str">
        <f t="shared" si="390"/>
        <v>1/1/9999</v>
      </c>
      <c r="O4207" s="8" t="str">
        <f>IF(ISERROR(VLOOKUP($I4207,Lookup!$H$2:$I$11,2,0)),"",VLOOKUP($I4207,Lookup!$H$2:$I$11,2,0))</f>
        <v/>
      </c>
      <c r="P4207" s="8">
        <f>COUNTIF(J$4:J4207,J4207)</f>
        <v>0</v>
      </c>
      <c r="Q4207" s="8">
        <f>COUNTIF(K$4:K4207,K4207)</f>
        <v>1</v>
      </c>
    </row>
    <row r="4208" spans="1:17" x14ac:dyDescent="0.25">
      <c r="A4208" s="35">
        <f t="shared" si="391"/>
        <v>0</v>
      </c>
      <c r="B4208" s="8">
        <f t="shared" si="392"/>
        <v>0</v>
      </c>
      <c r="C4208" s="8">
        <f t="shared" si="393"/>
        <v>0</v>
      </c>
      <c r="D4208" s="38">
        <f t="shared" si="394"/>
        <v>1</v>
      </c>
      <c r="E4208" s="39">
        <f t="shared" si="395"/>
        <v>0</v>
      </c>
      <c r="M4208" s="8" t="str">
        <f>VLOOKUP(MONTH($J4208),Lookup!$A$2:$B$13,2,0)&amp;" "&amp;YEAR($J4208)</f>
        <v>Jan 1900</v>
      </c>
      <c r="N4208" s="34" t="str">
        <f t="shared" si="390"/>
        <v>1/1/9999</v>
      </c>
      <c r="O4208" s="8" t="str">
        <f>IF(ISERROR(VLOOKUP($I4208,Lookup!$H$2:$I$11,2,0)),"",VLOOKUP($I4208,Lookup!$H$2:$I$11,2,0))</f>
        <v/>
      </c>
      <c r="P4208" s="8">
        <f>COUNTIF(J$4:J4208,J4208)</f>
        <v>0</v>
      </c>
      <c r="Q4208" s="8">
        <f>COUNTIF(K$4:K4208,K4208)</f>
        <v>1</v>
      </c>
    </row>
    <row r="4209" spans="1:17" x14ac:dyDescent="0.25">
      <c r="A4209" s="35">
        <f t="shared" si="391"/>
        <v>0</v>
      </c>
      <c r="B4209" s="8">
        <f t="shared" si="392"/>
        <v>0</v>
      </c>
      <c r="C4209" s="8">
        <f t="shared" si="393"/>
        <v>0</v>
      </c>
      <c r="D4209" s="38">
        <f t="shared" si="394"/>
        <v>1</v>
      </c>
      <c r="E4209" s="39">
        <f t="shared" si="395"/>
        <v>0</v>
      </c>
      <c r="M4209" s="8" t="str">
        <f>VLOOKUP(MONTH($J4209),Lookup!$A$2:$B$13,2,0)&amp;" "&amp;YEAR($J4209)</f>
        <v>Jan 1900</v>
      </c>
      <c r="N4209" s="34" t="str">
        <f t="shared" si="390"/>
        <v>1/1/9999</v>
      </c>
      <c r="O4209" s="8" t="str">
        <f>IF(ISERROR(VLOOKUP($I4209,Lookup!$H$2:$I$11,2,0)),"",VLOOKUP($I4209,Lookup!$H$2:$I$11,2,0))</f>
        <v/>
      </c>
      <c r="P4209" s="8">
        <f>COUNTIF(J$4:J4209,J4209)</f>
        <v>0</v>
      </c>
      <c r="Q4209" s="8">
        <f>COUNTIF(K$4:K4209,K4209)</f>
        <v>1</v>
      </c>
    </row>
    <row r="4210" spans="1:17" x14ac:dyDescent="0.25">
      <c r="A4210" s="35">
        <f t="shared" si="391"/>
        <v>0</v>
      </c>
      <c r="B4210" s="8">
        <f t="shared" si="392"/>
        <v>0</v>
      </c>
      <c r="C4210" s="8">
        <f t="shared" si="393"/>
        <v>0</v>
      </c>
      <c r="D4210" s="38">
        <f t="shared" si="394"/>
        <v>1</v>
      </c>
      <c r="E4210" s="39">
        <f t="shared" si="395"/>
        <v>0</v>
      </c>
      <c r="M4210" s="8" t="str">
        <f>VLOOKUP(MONTH($J4210),Lookup!$A$2:$B$13,2,0)&amp;" "&amp;YEAR($J4210)</f>
        <v>Jan 1900</v>
      </c>
      <c r="N4210" s="34" t="str">
        <f t="shared" si="390"/>
        <v>1/1/9999</v>
      </c>
      <c r="O4210" s="8" t="str">
        <f>IF(ISERROR(VLOOKUP($I4210,Lookup!$H$2:$I$11,2,0)),"",VLOOKUP($I4210,Lookup!$H$2:$I$11,2,0))</f>
        <v/>
      </c>
      <c r="P4210" s="8">
        <f>COUNTIF(J$4:J4210,J4210)</f>
        <v>0</v>
      </c>
      <c r="Q4210" s="8">
        <f>COUNTIF(K$4:K4210,K4210)</f>
        <v>1</v>
      </c>
    </row>
    <row r="4211" spans="1:17" x14ac:dyDescent="0.25">
      <c r="A4211" s="35">
        <f t="shared" si="391"/>
        <v>0</v>
      </c>
      <c r="B4211" s="8">
        <f t="shared" si="392"/>
        <v>0</v>
      </c>
      <c r="C4211" s="8">
        <f t="shared" si="393"/>
        <v>0</v>
      </c>
      <c r="D4211" s="38">
        <f t="shared" si="394"/>
        <v>1</v>
      </c>
      <c r="E4211" s="39">
        <f t="shared" si="395"/>
        <v>0</v>
      </c>
      <c r="M4211" s="8" t="str">
        <f>VLOOKUP(MONTH($J4211),Lookup!$A$2:$B$13,2,0)&amp;" "&amp;YEAR($J4211)</f>
        <v>Jan 1900</v>
      </c>
      <c r="N4211" s="34" t="str">
        <f t="shared" si="390"/>
        <v>1/1/9999</v>
      </c>
      <c r="O4211" s="8" t="str">
        <f>IF(ISERROR(VLOOKUP($I4211,Lookup!$H$2:$I$11,2,0)),"",VLOOKUP($I4211,Lookup!$H$2:$I$11,2,0))</f>
        <v/>
      </c>
      <c r="P4211" s="8">
        <f>COUNTIF(J$4:J4211,J4211)</f>
        <v>0</v>
      </c>
      <c r="Q4211" s="8">
        <f>COUNTIF(K$4:K4211,K4211)</f>
        <v>1</v>
      </c>
    </row>
    <row r="4212" spans="1:17" x14ac:dyDescent="0.25">
      <c r="A4212" s="35">
        <f t="shared" si="391"/>
        <v>0</v>
      </c>
      <c r="B4212" s="8">
        <f t="shared" si="392"/>
        <v>0</v>
      </c>
      <c r="C4212" s="8">
        <f t="shared" si="393"/>
        <v>0</v>
      </c>
      <c r="D4212" s="38">
        <f t="shared" si="394"/>
        <v>1</v>
      </c>
      <c r="E4212" s="39">
        <f t="shared" si="395"/>
        <v>0</v>
      </c>
      <c r="M4212" s="8" t="str">
        <f>VLOOKUP(MONTH($J4212),Lookup!$A$2:$B$13,2,0)&amp;" "&amp;YEAR($J4212)</f>
        <v>Jan 1900</v>
      </c>
      <c r="N4212" s="34" t="str">
        <f t="shared" si="390"/>
        <v>1/1/9999</v>
      </c>
      <c r="O4212" s="8" t="str">
        <f>IF(ISERROR(VLOOKUP($I4212,Lookup!$H$2:$I$11,2,0)),"",VLOOKUP($I4212,Lookup!$H$2:$I$11,2,0))</f>
        <v/>
      </c>
      <c r="P4212" s="8">
        <f>COUNTIF(J$4:J4212,J4212)</f>
        <v>0</v>
      </c>
      <c r="Q4212" s="8">
        <f>COUNTIF(K$4:K4212,K4212)</f>
        <v>1</v>
      </c>
    </row>
    <row r="4213" spans="1:17" x14ac:dyDescent="0.25">
      <c r="A4213" s="35">
        <f t="shared" si="391"/>
        <v>0</v>
      </c>
      <c r="B4213" s="8">
        <f t="shared" si="392"/>
        <v>0</v>
      </c>
      <c r="C4213" s="8">
        <f t="shared" si="393"/>
        <v>0</v>
      </c>
      <c r="D4213" s="38">
        <f t="shared" si="394"/>
        <v>1</v>
      </c>
      <c r="E4213" s="39">
        <f t="shared" si="395"/>
        <v>0</v>
      </c>
      <c r="M4213" s="8" t="str">
        <f>VLOOKUP(MONTH($J4213),Lookup!$A$2:$B$13,2,0)&amp;" "&amp;YEAR($J4213)</f>
        <v>Jan 1900</v>
      </c>
      <c r="N4213" s="34" t="str">
        <f t="shared" si="390"/>
        <v>1/1/9999</v>
      </c>
      <c r="O4213" s="8" t="str">
        <f>IF(ISERROR(VLOOKUP($I4213,Lookup!$H$2:$I$11,2,0)),"",VLOOKUP($I4213,Lookup!$H$2:$I$11,2,0))</f>
        <v/>
      </c>
      <c r="P4213" s="8">
        <f>COUNTIF(J$4:J4213,J4213)</f>
        <v>0</v>
      </c>
      <c r="Q4213" s="8">
        <f>COUNTIF(K$4:K4213,K4213)</f>
        <v>1</v>
      </c>
    </row>
    <row r="4214" spans="1:17" x14ac:dyDescent="0.25">
      <c r="A4214" s="35">
        <f t="shared" si="391"/>
        <v>0</v>
      </c>
      <c r="B4214" s="8">
        <f t="shared" si="392"/>
        <v>0</v>
      </c>
      <c r="C4214" s="8">
        <f t="shared" si="393"/>
        <v>0</v>
      </c>
      <c r="D4214" s="38">
        <f t="shared" si="394"/>
        <v>1</v>
      </c>
      <c r="E4214" s="39">
        <f t="shared" si="395"/>
        <v>0</v>
      </c>
      <c r="M4214" s="8" t="str">
        <f>VLOOKUP(MONTH($J4214),Lookup!$A$2:$B$13,2,0)&amp;" "&amp;YEAR($J4214)</f>
        <v>Jan 1900</v>
      </c>
      <c r="N4214" s="34" t="str">
        <f t="shared" si="390"/>
        <v>1/1/9999</v>
      </c>
      <c r="O4214" s="8" t="str">
        <f>IF(ISERROR(VLOOKUP($I4214,Lookup!$H$2:$I$11,2,0)),"",VLOOKUP($I4214,Lookup!$H$2:$I$11,2,0))</f>
        <v/>
      </c>
      <c r="P4214" s="8">
        <f>COUNTIF(J$4:J4214,J4214)</f>
        <v>0</v>
      </c>
      <c r="Q4214" s="8">
        <f>COUNTIF(K$4:K4214,K4214)</f>
        <v>1</v>
      </c>
    </row>
    <row r="4215" spans="1:17" x14ac:dyDescent="0.25">
      <c r="A4215" s="35">
        <f t="shared" si="391"/>
        <v>0</v>
      </c>
      <c r="B4215" s="8">
        <f t="shared" si="392"/>
        <v>0</v>
      </c>
      <c r="C4215" s="8">
        <f t="shared" si="393"/>
        <v>0</v>
      </c>
      <c r="D4215" s="38">
        <f t="shared" si="394"/>
        <v>1</v>
      </c>
      <c r="E4215" s="39">
        <f t="shared" si="395"/>
        <v>0</v>
      </c>
      <c r="M4215" s="8" t="str">
        <f>VLOOKUP(MONTH($J4215),Lookup!$A$2:$B$13,2,0)&amp;" "&amp;YEAR($J4215)</f>
        <v>Jan 1900</v>
      </c>
      <c r="N4215" s="34" t="str">
        <f t="shared" si="390"/>
        <v>1/1/9999</v>
      </c>
      <c r="O4215" s="8" t="str">
        <f>IF(ISERROR(VLOOKUP($I4215,Lookup!$H$2:$I$11,2,0)),"",VLOOKUP($I4215,Lookup!$H$2:$I$11,2,0))</f>
        <v/>
      </c>
      <c r="P4215" s="8">
        <f>COUNTIF(J$4:J4215,J4215)</f>
        <v>0</v>
      </c>
      <c r="Q4215" s="8">
        <f>COUNTIF(K$4:K4215,K4215)</f>
        <v>1</v>
      </c>
    </row>
    <row r="4216" spans="1:17" x14ac:dyDescent="0.25">
      <c r="A4216" s="35">
        <f t="shared" si="391"/>
        <v>0</v>
      </c>
      <c r="B4216" s="8">
        <f t="shared" si="392"/>
        <v>0</v>
      </c>
      <c r="C4216" s="8">
        <f t="shared" si="393"/>
        <v>0</v>
      </c>
      <c r="D4216" s="38">
        <f t="shared" si="394"/>
        <v>1</v>
      </c>
      <c r="E4216" s="39">
        <f t="shared" si="395"/>
        <v>0</v>
      </c>
      <c r="M4216" s="8" t="str">
        <f>VLOOKUP(MONTH($J4216),Lookup!$A$2:$B$13,2,0)&amp;" "&amp;YEAR($J4216)</f>
        <v>Jan 1900</v>
      </c>
      <c r="N4216" s="34" t="str">
        <f t="shared" si="390"/>
        <v>1/1/9999</v>
      </c>
      <c r="O4216" s="8" t="str">
        <f>IF(ISERROR(VLOOKUP($I4216,Lookup!$H$2:$I$11,2,0)),"",VLOOKUP($I4216,Lookup!$H$2:$I$11,2,0))</f>
        <v/>
      </c>
      <c r="P4216" s="8">
        <f>COUNTIF(J$4:J4216,J4216)</f>
        <v>0</v>
      </c>
      <c r="Q4216" s="8">
        <f>COUNTIF(K$4:K4216,K4216)</f>
        <v>1</v>
      </c>
    </row>
    <row r="4217" spans="1:17" x14ac:dyDescent="0.25">
      <c r="A4217" s="35">
        <f t="shared" si="391"/>
        <v>0</v>
      </c>
      <c r="B4217" s="8">
        <f t="shared" si="392"/>
        <v>0</v>
      </c>
      <c r="C4217" s="8">
        <f t="shared" si="393"/>
        <v>0</v>
      </c>
      <c r="D4217" s="38">
        <f t="shared" si="394"/>
        <v>1</v>
      </c>
      <c r="E4217" s="39">
        <f t="shared" si="395"/>
        <v>0</v>
      </c>
      <c r="M4217" s="8" t="str">
        <f>VLOOKUP(MONTH($J4217),Lookup!$A$2:$B$13,2,0)&amp;" "&amp;YEAR($J4217)</f>
        <v>Jan 1900</v>
      </c>
      <c r="N4217" s="34" t="str">
        <f t="shared" si="390"/>
        <v>1/1/9999</v>
      </c>
      <c r="O4217" s="8" t="str">
        <f>IF(ISERROR(VLOOKUP($I4217,Lookup!$H$2:$I$11,2,0)),"",VLOOKUP($I4217,Lookup!$H$2:$I$11,2,0))</f>
        <v/>
      </c>
      <c r="P4217" s="8">
        <f>COUNTIF(J$4:J4217,J4217)</f>
        <v>0</v>
      </c>
      <c r="Q4217" s="8">
        <f>COUNTIF(K$4:K4217,K4217)</f>
        <v>1</v>
      </c>
    </row>
    <row r="4218" spans="1:17" x14ac:dyDescent="0.25">
      <c r="A4218" s="35">
        <f t="shared" si="391"/>
        <v>0</v>
      </c>
      <c r="B4218" s="8">
        <f t="shared" si="392"/>
        <v>0</v>
      </c>
      <c r="C4218" s="8">
        <f t="shared" si="393"/>
        <v>0</v>
      </c>
      <c r="D4218" s="38">
        <f t="shared" si="394"/>
        <v>1</v>
      </c>
      <c r="E4218" s="39">
        <f t="shared" si="395"/>
        <v>0</v>
      </c>
      <c r="M4218" s="8" t="str">
        <f>VLOOKUP(MONTH($J4218),Lookup!$A$2:$B$13,2,0)&amp;" "&amp;YEAR($J4218)</f>
        <v>Jan 1900</v>
      </c>
      <c r="N4218" s="34" t="str">
        <f t="shared" si="390"/>
        <v>1/1/9999</v>
      </c>
      <c r="O4218" s="8" t="str">
        <f>IF(ISERROR(VLOOKUP($I4218,Lookup!$H$2:$I$11,2,0)),"",VLOOKUP($I4218,Lookup!$H$2:$I$11,2,0))</f>
        <v/>
      </c>
      <c r="P4218" s="8">
        <f>COUNTIF(J$4:J4218,J4218)</f>
        <v>0</v>
      </c>
      <c r="Q4218" s="8">
        <f>COUNTIF(K$4:K4218,K4218)</f>
        <v>1</v>
      </c>
    </row>
    <row r="4219" spans="1:17" x14ac:dyDescent="0.25">
      <c r="A4219" s="35">
        <f t="shared" si="391"/>
        <v>0</v>
      </c>
      <c r="B4219" s="8">
        <f t="shared" si="392"/>
        <v>0</v>
      </c>
      <c r="C4219" s="8">
        <f t="shared" si="393"/>
        <v>0</v>
      </c>
      <c r="D4219" s="38">
        <f t="shared" si="394"/>
        <v>1</v>
      </c>
      <c r="E4219" s="39">
        <f t="shared" si="395"/>
        <v>0</v>
      </c>
      <c r="M4219" s="8" t="str">
        <f>VLOOKUP(MONTH($J4219),Lookup!$A$2:$B$13,2,0)&amp;" "&amp;YEAR($J4219)</f>
        <v>Jan 1900</v>
      </c>
      <c r="N4219" s="34" t="str">
        <f t="shared" si="390"/>
        <v>1/1/9999</v>
      </c>
      <c r="O4219" s="8" t="str">
        <f>IF(ISERROR(VLOOKUP($I4219,Lookup!$H$2:$I$11,2,0)),"",VLOOKUP($I4219,Lookup!$H$2:$I$11,2,0))</f>
        <v/>
      </c>
      <c r="P4219" s="8">
        <f>COUNTIF(J$4:J4219,J4219)</f>
        <v>0</v>
      </c>
      <c r="Q4219" s="8">
        <f>COUNTIF(K$4:K4219,K4219)</f>
        <v>1</v>
      </c>
    </row>
    <row r="4220" spans="1:17" x14ac:dyDescent="0.25">
      <c r="A4220" s="35">
        <f t="shared" si="391"/>
        <v>0</v>
      </c>
      <c r="B4220" s="8">
        <f t="shared" si="392"/>
        <v>0</v>
      </c>
      <c r="C4220" s="8">
        <f t="shared" si="393"/>
        <v>0</v>
      </c>
      <c r="D4220" s="38">
        <f t="shared" si="394"/>
        <v>1</v>
      </c>
      <c r="E4220" s="39">
        <f t="shared" si="395"/>
        <v>0</v>
      </c>
      <c r="M4220" s="8" t="str">
        <f>VLOOKUP(MONTH($J4220),Lookup!$A$2:$B$13,2,0)&amp;" "&amp;YEAR($J4220)</f>
        <v>Jan 1900</v>
      </c>
      <c r="N4220" s="34" t="str">
        <f t="shared" si="390"/>
        <v>1/1/9999</v>
      </c>
      <c r="O4220" s="8" t="str">
        <f>IF(ISERROR(VLOOKUP($I4220,Lookup!$H$2:$I$11,2,0)),"",VLOOKUP($I4220,Lookup!$H$2:$I$11,2,0))</f>
        <v/>
      </c>
      <c r="P4220" s="8">
        <f>COUNTIF(J$4:J4220,J4220)</f>
        <v>0</v>
      </c>
      <c r="Q4220" s="8">
        <f>COUNTIF(K$4:K4220,K4220)</f>
        <v>1</v>
      </c>
    </row>
    <row r="4221" spans="1:17" x14ac:dyDescent="0.25">
      <c r="A4221" s="35">
        <f t="shared" si="391"/>
        <v>0</v>
      </c>
      <c r="B4221" s="8">
        <f t="shared" si="392"/>
        <v>0</v>
      </c>
      <c r="C4221" s="8">
        <f t="shared" si="393"/>
        <v>0</v>
      </c>
      <c r="D4221" s="38">
        <f t="shared" si="394"/>
        <v>1</v>
      </c>
      <c r="E4221" s="39">
        <f t="shared" si="395"/>
        <v>0</v>
      </c>
      <c r="M4221" s="8" t="str">
        <f>VLOOKUP(MONTH($J4221),Lookup!$A$2:$B$13,2,0)&amp;" "&amp;YEAR($J4221)</f>
        <v>Jan 1900</v>
      </c>
      <c r="N4221" s="34" t="str">
        <f t="shared" si="390"/>
        <v>1/1/9999</v>
      </c>
      <c r="O4221" s="8" t="str">
        <f>IF(ISERROR(VLOOKUP($I4221,Lookup!$H$2:$I$11,2,0)),"",VLOOKUP($I4221,Lookup!$H$2:$I$11,2,0))</f>
        <v/>
      </c>
      <c r="P4221" s="8">
        <f>COUNTIF(J$4:J4221,J4221)</f>
        <v>0</v>
      </c>
      <c r="Q4221" s="8">
        <f>COUNTIF(K$4:K4221,K4221)</f>
        <v>1</v>
      </c>
    </row>
    <row r="4222" spans="1:17" x14ac:dyDescent="0.25">
      <c r="A4222" s="35">
        <f t="shared" si="391"/>
        <v>0</v>
      </c>
      <c r="B4222" s="8">
        <f t="shared" si="392"/>
        <v>0</v>
      </c>
      <c r="C4222" s="8">
        <f t="shared" si="393"/>
        <v>0</v>
      </c>
      <c r="D4222" s="38">
        <f t="shared" si="394"/>
        <v>1</v>
      </c>
      <c r="E4222" s="39">
        <f t="shared" si="395"/>
        <v>0</v>
      </c>
      <c r="M4222" s="8" t="str">
        <f>VLOOKUP(MONTH($J4222),Lookup!$A$2:$B$13,2,0)&amp;" "&amp;YEAR($J4222)</f>
        <v>Jan 1900</v>
      </c>
      <c r="N4222" s="34" t="str">
        <f t="shared" si="390"/>
        <v>1/1/9999</v>
      </c>
      <c r="O4222" s="8" t="str">
        <f>IF(ISERROR(VLOOKUP($I4222,Lookup!$H$2:$I$11,2,0)),"",VLOOKUP($I4222,Lookup!$H$2:$I$11,2,0))</f>
        <v/>
      </c>
      <c r="P4222" s="8">
        <f>COUNTIF(J$4:J4222,J4222)</f>
        <v>0</v>
      </c>
      <c r="Q4222" s="8">
        <f>COUNTIF(K$4:K4222,K4222)</f>
        <v>1</v>
      </c>
    </row>
    <row r="4223" spans="1:17" x14ac:dyDescent="0.25">
      <c r="A4223" s="35">
        <f t="shared" si="391"/>
        <v>0</v>
      </c>
      <c r="B4223" s="8">
        <f t="shared" si="392"/>
        <v>0</v>
      </c>
      <c r="C4223" s="8">
        <f t="shared" si="393"/>
        <v>0</v>
      </c>
      <c r="D4223" s="38">
        <f t="shared" si="394"/>
        <v>1</v>
      </c>
      <c r="E4223" s="39">
        <f t="shared" si="395"/>
        <v>0</v>
      </c>
      <c r="M4223" s="8" t="str">
        <f>VLOOKUP(MONTH($J4223),Lookup!$A$2:$B$13,2,0)&amp;" "&amp;YEAR($J4223)</f>
        <v>Jan 1900</v>
      </c>
      <c r="N4223" s="34" t="str">
        <f t="shared" si="390"/>
        <v>1/1/9999</v>
      </c>
      <c r="O4223" s="8" t="str">
        <f>IF(ISERROR(VLOOKUP($I4223,Lookup!$H$2:$I$11,2,0)),"",VLOOKUP($I4223,Lookup!$H$2:$I$11,2,0))</f>
        <v/>
      </c>
      <c r="P4223" s="8">
        <f>COUNTIF(J$4:J4223,J4223)</f>
        <v>0</v>
      </c>
      <c r="Q4223" s="8">
        <f>COUNTIF(K$4:K4223,K4223)</f>
        <v>1</v>
      </c>
    </row>
    <row r="4224" spans="1:17" x14ac:dyDescent="0.25">
      <c r="A4224" s="35">
        <f t="shared" si="391"/>
        <v>0</v>
      </c>
      <c r="B4224" s="8">
        <f t="shared" si="392"/>
        <v>0</v>
      </c>
      <c r="C4224" s="8">
        <f t="shared" si="393"/>
        <v>0</v>
      </c>
      <c r="D4224" s="38">
        <f t="shared" si="394"/>
        <v>1</v>
      </c>
      <c r="E4224" s="39">
        <f t="shared" si="395"/>
        <v>0</v>
      </c>
      <c r="M4224" s="8" t="str">
        <f>VLOOKUP(MONTH($J4224),Lookup!$A$2:$B$13,2,0)&amp;" "&amp;YEAR($J4224)</f>
        <v>Jan 1900</v>
      </c>
      <c r="N4224" s="34" t="str">
        <f t="shared" si="390"/>
        <v>1/1/9999</v>
      </c>
      <c r="O4224" s="8" t="str">
        <f>IF(ISERROR(VLOOKUP($I4224,Lookup!$H$2:$I$11,2,0)),"",VLOOKUP($I4224,Lookup!$H$2:$I$11,2,0))</f>
        <v/>
      </c>
      <c r="P4224" s="8">
        <f>COUNTIF(J$4:J4224,J4224)</f>
        <v>0</v>
      </c>
      <c r="Q4224" s="8">
        <f>COUNTIF(K$4:K4224,K4224)</f>
        <v>1</v>
      </c>
    </row>
    <row r="4225" spans="1:17" x14ac:dyDescent="0.25">
      <c r="A4225" s="35">
        <f t="shared" si="391"/>
        <v>0</v>
      </c>
      <c r="B4225" s="8">
        <f t="shared" si="392"/>
        <v>0</v>
      </c>
      <c r="C4225" s="8">
        <f t="shared" si="393"/>
        <v>0</v>
      </c>
      <c r="D4225" s="38">
        <f t="shared" si="394"/>
        <v>1</v>
      </c>
      <c r="E4225" s="39">
        <f t="shared" si="395"/>
        <v>0</v>
      </c>
      <c r="M4225" s="8" t="str">
        <f>VLOOKUP(MONTH($J4225),Lookup!$A$2:$B$13,2,0)&amp;" "&amp;YEAR($J4225)</f>
        <v>Jan 1900</v>
      </c>
      <c r="N4225" s="34" t="str">
        <f t="shared" si="390"/>
        <v>1/1/9999</v>
      </c>
      <c r="O4225" s="8" t="str">
        <f>IF(ISERROR(VLOOKUP($I4225,Lookup!$H$2:$I$11,2,0)),"",VLOOKUP($I4225,Lookup!$H$2:$I$11,2,0))</f>
        <v/>
      </c>
      <c r="P4225" s="8">
        <f>COUNTIF(J$4:J4225,J4225)</f>
        <v>0</v>
      </c>
      <c r="Q4225" s="8">
        <f>COUNTIF(K$4:K4225,K4225)</f>
        <v>1</v>
      </c>
    </row>
    <row r="4226" spans="1:17" x14ac:dyDescent="0.25">
      <c r="A4226" s="35">
        <f t="shared" si="391"/>
        <v>0</v>
      </c>
      <c r="B4226" s="8">
        <f t="shared" si="392"/>
        <v>0</v>
      </c>
      <c r="C4226" s="8">
        <f t="shared" si="393"/>
        <v>0</v>
      </c>
      <c r="D4226" s="38">
        <f t="shared" si="394"/>
        <v>1</v>
      </c>
      <c r="E4226" s="39">
        <f t="shared" si="395"/>
        <v>0</v>
      </c>
      <c r="M4226" s="8" t="str">
        <f>VLOOKUP(MONTH($J4226),Lookup!$A$2:$B$13,2,0)&amp;" "&amp;YEAR($J4226)</f>
        <v>Jan 1900</v>
      </c>
      <c r="N4226" s="34" t="str">
        <f t="shared" si="390"/>
        <v>1/1/9999</v>
      </c>
      <c r="O4226" s="8" t="str">
        <f>IF(ISERROR(VLOOKUP($I4226,Lookup!$H$2:$I$11,2,0)),"",VLOOKUP($I4226,Lookup!$H$2:$I$11,2,0))</f>
        <v/>
      </c>
      <c r="P4226" s="8">
        <f>COUNTIF(J$4:J4226,J4226)</f>
        <v>0</v>
      </c>
      <c r="Q4226" s="8">
        <f>COUNTIF(K$4:K4226,K4226)</f>
        <v>1</v>
      </c>
    </row>
    <row r="4227" spans="1:17" x14ac:dyDescent="0.25">
      <c r="A4227" s="35">
        <f t="shared" si="391"/>
        <v>0</v>
      </c>
      <c r="B4227" s="8">
        <f t="shared" si="392"/>
        <v>0</v>
      </c>
      <c r="C4227" s="8">
        <f t="shared" si="393"/>
        <v>0</v>
      </c>
      <c r="D4227" s="38">
        <f t="shared" si="394"/>
        <v>1</v>
      </c>
      <c r="E4227" s="39">
        <f t="shared" si="395"/>
        <v>0</v>
      </c>
      <c r="M4227" s="8" t="str">
        <f>VLOOKUP(MONTH($J4227),Lookup!$A$2:$B$13,2,0)&amp;" "&amp;YEAR($J4227)</f>
        <v>Jan 1900</v>
      </c>
      <c r="N4227" s="34" t="str">
        <f t="shared" si="390"/>
        <v>1/1/9999</v>
      </c>
      <c r="O4227" s="8" t="str">
        <f>IF(ISERROR(VLOOKUP($I4227,Lookup!$H$2:$I$11,2,0)),"",VLOOKUP($I4227,Lookup!$H$2:$I$11,2,0))</f>
        <v/>
      </c>
      <c r="P4227" s="8">
        <f>COUNTIF(J$4:J4227,J4227)</f>
        <v>0</v>
      </c>
      <c r="Q4227" s="8">
        <f>COUNTIF(K$4:K4227,K4227)</f>
        <v>1</v>
      </c>
    </row>
    <row r="4228" spans="1:17" x14ac:dyDescent="0.25">
      <c r="A4228" s="35">
        <f t="shared" si="391"/>
        <v>0</v>
      </c>
      <c r="B4228" s="8">
        <f t="shared" si="392"/>
        <v>0</v>
      </c>
      <c r="C4228" s="8">
        <f t="shared" si="393"/>
        <v>0</v>
      </c>
      <c r="D4228" s="38">
        <f t="shared" si="394"/>
        <v>1</v>
      </c>
      <c r="E4228" s="39">
        <f t="shared" si="395"/>
        <v>0</v>
      </c>
      <c r="M4228" s="8" t="str">
        <f>VLOOKUP(MONTH($J4228),Lookup!$A$2:$B$13,2,0)&amp;" "&amp;YEAR($J4228)</f>
        <v>Jan 1900</v>
      </c>
      <c r="N4228" s="34" t="str">
        <f t="shared" ref="N4228:N4291" si="396">IF(ISBLANK($J4228),"1/1/9999",J4228)</f>
        <v>1/1/9999</v>
      </c>
      <c r="O4228" s="8" t="str">
        <f>IF(ISERROR(VLOOKUP($I4228,Lookup!$H$2:$I$11,2,0)),"",VLOOKUP($I4228,Lookup!$H$2:$I$11,2,0))</f>
        <v/>
      </c>
      <c r="P4228" s="8">
        <f>COUNTIF(J$4:J4228,J4228)</f>
        <v>0</v>
      </c>
      <c r="Q4228" s="8">
        <f>COUNTIF(K$4:K4228,K4228)</f>
        <v>1</v>
      </c>
    </row>
    <row r="4229" spans="1:17" x14ac:dyDescent="0.25">
      <c r="A4229" s="35">
        <f t="shared" ref="A4229:A4292" si="397">K4229</f>
        <v>0</v>
      </c>
      <c r="B4229" s="8">
        <f t="shared" ref="B4229:B4292" si="398">J4229</f>
        <v>0</v>
      </c>
      <c r="C4229" s="8">
        <f t="shared" ref="C4229:C4292" si="399">L4229</f>
        <v>0</v>
      </c>
      <c r="D4229" s="38">
        <f t="shared" ref="D4229:D4292" si="400">SUM(A4229:C4229)+SUM(O4229:Q4229)</f>
        <v>1</v>
      </c>
      <c r="E4229" s="39">
        <f t="shared" ref="E4229:E4292" si="401">IF($D4229="","",COUNTIFS($F$4:$F$5000,$F4229,$D$4:$D$5000,"&gt;"&amp;$D4229))</f>
        <v>0</v>
      </c>
      <c r="M4229" s="8" t="str">
        <f>VLOOKUP(MONTH($J4229),Lookup!$A$2:$B$13,2,0)&amp;" "&amp;YEAR($J4229)</f>
        <v>Jan 1900</v>
      </c>
      <c r="N4229" s="34" t="str">
        <f t="shared" si="396"/>
        <v>1/1/9999</v>
      </c>
      <c r="O4229" s="8" t="str">
        <f>IF(ISERROR(VLOOKUP($I4229,Lookup!$H$2:$I$11,2,0)),"",VLOOKUP($I4229,Lookup!$H$2:$I$11,2,0))</f>
        <v/>
      </c>
      <c r="P4229" s="8">
        <f>COUNTIF(J$4:J4229,J4229)</f>
        <v>0</v>
      </c>
      <c r="Q4229" s="8">
        <f>COUNTIF(K$4:K4229,K4229)</f>
        <v>1</v>
      </c>
    </row>
    <row r="4230" spans="1:17" x14ac:dyDescent="0.25">
      <c r="A4230" s="35">
        <f t="shared" si="397"/>
        <v>0</v>
      </c>
      <c r="B4230" s="8">
        <f t="shared" si="398"/>
        <v>0</v>
      </c>
      <c r="C4230" s="8">
        <f t="shared" si="399"/>
        <v>0</v>
      </c>
      <c r="D4230" s="38">
        <f t="shared" si="400"/>
        <v>1</v>
      </c>
      <c r="E4230" s="39">
        <f t="shared" si="401"/>
        <v>0</v>
      </c>
      <c r="M4230" s="8" t="str">
        <f>VLOOKUP(MONTH($J4230),Lookup!$A$2:$B$13,2,0)&amp;" "&amp;YEAR($J4230)</f>
        <v>Jan 1900</v>
      </c>
      <c r="N4230" s="34" t="str">
        <f t="shared" si="396"/>
        <v>1/1/9999</v>
      </c>
      <c r="O4230" s="8" t="str">
        <f>IF(ISERROR(VLOOKUP($I4230,Lookup!$H$2:$I$11,2,0)),"",VLOOKUP($I4230,Lookup!$H$2:$I$11,2,0))</f>
        <v/>
      </c>
      <c r="P4230" s="8">
        <f>COUNTIF(J$4:J4230,J4230)</f>
        <v>0</v>
      </c>
      <c r="Q4230" s="8">
        <f>COUNTIF(K$4:K4230,K4230)</f>
        <v>1</v>
      </c>
    </row>
    <row r="4231" spans="1:17" x14ac:dyDescent="0.25">
      <c r="A4231" s="35">
        <f t="shared" si="397"/>
        <v>0</v>
      </c>
      <c r="B4231" s="8">
        <f t="shared" si="398"/>
        <v>0</v>
      </c>
      <c r="C4231" s="8">
        <f t="shared" si="399"/>
        <v>0</v>
      </c>
      <c r="D4231" s="38">
        <f t="shared" si="400"/>
        <v>1</v>
      </c>
      <c r="E4231" s="39">
        <f t="shared" si="401"/>
        <v>0</v>
      </c>
      <c r="M4231" s="8" t="str">
        <f>VLOOKUP(MONTH($J4231),Lookup!$A$2:$B$13,2,0)&amp;" "&amp;YEAR($J4231)</f>
        <v>Jan 1900</v>
      </c>
      <c r="N4231" s="34" t="str">
        <f t="shared" si="396"/>
        <v>1/1/9999</v>
      </c>
      <c r="O4231" s="8" t="str">
        <f>IF(ISERROR(VLOOKUP($I4231,Lookup!$H$2:$I$11,2,0)),"",VLOOKUP($I4231,Lookup!$H$2:$I$11,2,0))</f>
        <v/>
      </c>
      <c r="P4231" s="8">
        <f>COUNTIF(J$4:J4231,J4231)</f>
        <v>0</v>
      </c>
      <c r="Q4231" s="8">
        <f>COUNTIF(K$4:K4231,K4231)</f>
        <v>1</v>
      </c>
    </row>
    <row r="4232" spans="1:17" x14ac:dyDescent="0.25">
      <c r="A4232" s="35">
        <f t="shared" si="397"/>
        <v>0</v>
      </c>
      <c r="B4232" s="8">
        <f t="shared" si="398"/>
        <v>0</v>
      </c>
      <c r="C4232" s="8">
        <f t="shared" si="399"/>
        <v>0</v>
      </c>
      <c r="D4232" s="38">
        <f t="shared" si="400"/>
        <v>1</v>
      </c>
      <c r="E4232" s="39">
        <f t="shared" si="401"/>
        <v>0</v>
      </c>
      <c r="M4232" s="8" t="str">
        <f>VLOOKUP(MONTH($J4232),Lookup!$A$2:$B$13,2,0)&amp;" "&amp;YEAR($J4232)</f>
        <v>Jan 1900</v>
      </c>
      <c r="N4232" s="34" t="str">
        <f t="shared" si="396"/>
        <v>1/1/9999</v>
      </c>
      <c r="O4232" s="8" t="str">
        <f>IF(ISERROR(VLOOKUP($I4232,Lookup!$H$2:$I$11,2,0)),"",VLOOKUP($I4232,Lookup!$H$2:$I$11,2,0))</f>
        <v/>
      </c>
      <c r="P4232" s="8">
        <f>COUNTIF(J$4:J4232,J4232)</f>
        <v>0</v>
      </c>
      <c r="Q4232" s="8">
        <f>COUNTIF(K$4:K4232,K4232)</f>
        <v>1</v>
      </c>
    </row>
    <row r="4233" spans="1:17" x14ac:dyDescent="0.25">
      <c r="A4233" s="35">
        <f t="shared" si="397"/>
        <v>0</v>
      </c>
      <c r="B4233" s="8">
        <f t="shared" si="398"/>
        <v>0</v>
      </c>
      <c r="C4233" s="8">
        <f t="shared" si="399"/>
        <v>0</v>
      </c>
      <c r="D4233" s="38">
        <f t="shared" si="400"/>
        <v>1</v>
      </c>
      <c r="E4233" s="39">
        <f t="shared" si="401"/>
        <v>0</v>
      </c>
      <c r="M4233" s="8" t="str">
        <f>VLOOKUP(MONTH($J4233),Lookup!$A$2:$B$13,2,0)&amp;" "&amp;YEAR($J4233)</f>
        <v>Jan 1900</v>
      </c>
      <c r="N4233" s="34" t="str">
        <f t="shared" si="396"/>
        <v>1/1/9999</v>
      </c>
      <c r="O4233" s="8" t="str">
        <f>IF(ISERROR(VLOOKUP($I4233,Lookup!$H$2:$I$11,2,0)),"",VLOOKUP($I4233,Lookup!$H$2:$I$11,2,0))</f>
        <v/>
      </c>
      <c r="P4233" s="8">
        <f>COUNTIF(J$4:J4233,J4233)</f>
        <v>0</v>
      </c>
      <c r="Q4233" s="8">
        <f>COUNTIF(K$4:K4233,K4233)</f>
        <v>1</v>
      </c>
    </row>
    <row r="4234" spans="1:17" x14ac:dyDescent="0.25">
      <c r="A4234" s="35">
        <f t="shared" si="397"/>
        <v>0</v>
      </c>
      <c r="B4234" s="8">
        <f t="shared" si="398"/>
        <v>0</v>
      </c>
      <c r="C4234" s="8">
        <f t="shared" si="399"/>
        <v>0</v>
      </c>
      <c r="D4234" s="38">
        <f t="shared" si="400"/>
        <v>1</v>
      </c>
      <c r="E4234" s="39">
        <f t="shared" si="401"/>
        <v>0</v>
      </c>
      <c r="M4234" s="8" t="str">
        <f>VLOOKUP(MONTH($J4234),Lookup!$A$2:$B$13,2,0)&amp;" "&amp;YEAR($J4234)</f>
        <v>Jan 1900</v>
      </c>
      <c r="N4234" s="34" t="str">
        <f t="shared" si="396"/>
        <v>1/1/9999</v>
      </c>
      <c r="O4234" s="8" t="str">
        <f>IF(ISERROR(VLOOKUP($I4234,Lookup!$H$2:$I$11,2,0)),"",VLOOKUP($I4234,Lookup!$H$2:$I$11,2,0))</f>
        <v/>
      </c>
      <c r="P4234" s="8">
        <f>COUNTIF(J$4:J4234,J4234)</f>
        <v>0</v>
      </c>
      <c r="Q4234" s="8">
        <f>COUNTIF(K$4:K4234,K4234)</f>
        <v>1</v>
      </c>
    </row>
    <row r="4235" spans="1:17" x14ac:dyDescent="0.25">
      <c r="A4235" s="35">
        <f t="shared" si="397"/>
        <v>0</v>
      </c>
      <c r="B4235" s="8">
        <f t="shared" si="398"/>
        <v>0</v>
      </c>
      <c r="C4235" s="8">
        <f t="shared" si="399"/>
        <v>0</v>
      </c>
      <c r="D4235" s="38">
        <f t="shared" si="400"/>
        <v>1</v>
      </c>
      <c r="E4235" s="39">
        <f t="shared" si="401"/>
        <v>0</v>
      </c>
      <c r="M4235" s="8" t="str">
        <f>VLOOKUP(MONTH($J4235),Lookup!$A$2:$B$13,2,0)&amp;" "&amp;YEAR($J4235)</f>
        <v>Jan 1900</v>
      </c>
      <c r="N4235" s="34" t="str">
        <f t="shared" si="396"/>
        <v>1/1/9999</v>
      </c>
      <c r="O4235" s="8" t="str">
        <f>IF(ISERROR(VLOOKUP($I4235,Lookup!$H$2:$I$11,2,0)),"",VLOOKUP($I4235,Lookup!$H$2:$I$11,2,0))</f>
        <v/>
      </c>
      <c r="P4235" s="8">
        <f>COUNTIF(J$4:J4235,J4235)</f>
        <v>0</v>
      </c>
      <c r="Q4235" s="8">
        <f>COUNTIF(K$4:K4235,K4235)</f>
        <v>1</v>
      </c>
    </row>
    <row r="4236" spans="1:17" x14ac:dyDescent="0.25">
      <c r="A4236" s="35">
        <f t="shared" si="397"/>
        <v>0</v>
      </c>
      <c r="B4236" s="8">
        <f t="shared" si="398"/>
        <v>0</v>
      </c>
      <c r="C4236" s="8">
        <f t="shared" si="399"/>
        <v>0</v>
      </c>
      <c r="D4236" s="38">
        <f t="shared" si="400"/>
        <v>1</v>
      </c>
      <c r="E4236" s="39">
        <f t="shared" si="401"/>
        <v>0</v>
      </c>
      <c r="M4236" s="8" t="str">
        <f>VLOOKUP(MONTH($J4236),Lookup!$A$2:$B$13,2,0)&amp;" "&amp;YEAR($J4236)</f>
        <v>Jan 1900</v>
      </c>
      <c r="N4236" s="34" t="str">
        <f t="shared" si="396"/>
        <v>1/1/9999</v>
      </c>
      <c r="O4236" s="8" t="str">
        <f>IF(ISERROR(VLOOKUP($I4236,Lookup!$H$2:$I$11,2,0)),"",VLOOKUP($I4236,Lookup!$H$2:$I$11,2,0))</f>
        <v/>
      </c>
      <c r="P4236" s="8">
        <f>COUNTIF(J$4:J4236,J4236)</f>
        <v>0</v>
      </c>
      <c r="Q4236" s="8">
        <f>COUNTIF(K$4:K4236,K4236)</f>
        <v>1</v>
      </c>
    </row>
    <row r="4237" spans="1:17" x14ac:dyDescent="0.25">
      <c r="A4237" s="35">
        <f t="shared" si="397"/>
        <v>0</v>
      </c>
      <c r="B4237" s="8">
        <f t="shared" si="398"/>
        <v>0</v>
      </c>
      <c r="C4237" s="8">
        <f t="shared" si="399"/>
        <v>0</v>
      </c>
      <c r="D4237" s="38">
        <f t="shared" si="400"/>
        <v>1</v>
      </c>
      <c r="E4237" s="39">
        <f t="shared" si="401"/>
        <v>0</v>
      </c>
      <c r="M4237" s="8" t="str">
        <f>VLOOKUP(MONTH($J4237),Lookup!$A$2:$B$13,2,0)&amp;" "&amp;YEAR($J4237)</f>
        <v>Jan 1900</v>
      </c>
      <c r="N4237" s="34" t="str">
        <f t="shared" si="396"/>
        <v>1/1/9999</v>
      </c>
      <c r="O4237" s="8" t="str">
        <f>IF(ISERROR(VLOOKUP($I4237,Lookup!$H$2:$I$11,2,0)),"",VLOOKUP($I4237,Lookup!$H$2:$I$11,2,0))</f>
        <v/>
      </c>
      <c r="P4237" s="8">
        <f>COUNTIF(J$4:J4237,J4237)</f>
        <v>0</v>
      </c>
      <c r="Q4237" s="8">
        <f>COUNTIF(K$4:K4237,K4237)</f>
        <v>1</v>
      </c>
    </row>
    <row r="4238" spans="1:17" x14ac:dyDescent="0.25">
      <c r="A4238" s="35">
        <f t="shared" si="397"/>
        <v>0</v>
      </c>
      <c r="B4238" s="8">
        <f t="shared" si="398"/>
        <v>0</v>
      </c>
      <c r="C4238" s="8">
        <f t="shared" si="399"/>
        <v>0</v>
      </c>
      <c r="D4238" s="38">
        <f t="shared" si="400"/>
        <v>1</v>
      </c>
      <c r="E4238" s="39">
        <f t="shared" si="401"/>
        <v>0</v>
      </c>
      <c r="M4238" s="8" t="str">
        <f>VLOOKUP(MONTH($J4238),Lookup!$A$2:$B$13,2,0)&amp;" "&amp;YEAR($J4238)</f>
        <v>Jan 1900</v>
      </c>
      <c r="N4238" s="34" t="str">
        <f t="shared" si="396"/>
        <v>1/1/9999</v>
      </c>
      <c r="O4238" s="8" t="str">
        <f>IF(ISERROR(VLOOKUP($I4238,Lookup!$H$2:$I$11,2,0)),"",VLOOKUP($I4238,Lookup!$H$2:$I$11,2,0))</f>
        <v/>
      </c>
      <c r="P4238" s="8">
        <f>COUNTIF(J$4:J4238,J4238)</f>
        <v>0</v>
      </c>
      <c r="Q4238" s="8">
        <f>COUNTIF(K$4:K4238,K4238)</f>
        <v>1</v>
      </c>
    </row>
    <row r="4239" spans="1:17" x14ac:dyDescent="0.25">
      <c r="A4239" s="35">
        <f t="shared" si="397"/>
        <v>0</v>
      </c>
      <c r="B4239" s="8">
        <f t="shared" si="398"/>
        <v>0</v>
      </c>
      <c r="C4239" s="8">
        <f t="shared" si="399"/>
        <v>0</v>
      </c>
      <c r="D4239" s="38">
        <f t="shared" si="400"/>
        <v>1</v>
      </c>
      <c r="E4239" s="39">
        <f t="shared" si="401"/>
        <v>0</v>
      </c>
      <c r="M4239" s="8" t="str">
        <f>VLOOKUP(MONTH($J4239),Lookup!$A$2:$B$13,2,0)&amp;" "&amp;YEAR($J4239)</f>
        <v>Jan 1900</v>
      </c>
      <c r="N4239" s="34" t="str">
        <f t="shared" si="396"/>
        <v>1/1/9999</v>
      </c>
      <c r="O4239" s="8" t="str">
        <f>IF(ISERROR(VLOOKUP($I4239,Lookup!$H$2:$I$11,2,0)),"",VLOOKUP($I4239,Lookup!$H$2:$I$11,2,0))</f>
        <v/>
      </c>
      <c r="P4239" s="8">
        <f>COUNTIF(J$4:J4239,J4239)</f>
        <v>0</v>
      </c>
      <c r="Q4239" s="8">
        <f>COUNTIF(K$4:K4239,K4239)</f>
        <v>1</v>
      </c>
    </row>
    <row r="4240" spans="1:17" x14ac:dyDescent="0.25">
      <c r="A4240" s="35">
        <f t="shared" si="397"/>
        <v>0</v>
      </c>
      <c r="B4240" s="8">
        <f t="shared" si="398"/>
        <v>0</v>
      </c>
      <c r="C4240" s="8">
        <f t="shared" si="399"/>
        <v>0</v>
      </c>
      <c r="D4240" s="38">
        <f t="shared" si="400"/>
        <v>1</v>
      </c>
      <c r="E4240" s="39">
        <f t="shared" si="401"/>
        <v>0</v>
      </c>
      <c r="M4240" s="8" t="str">
        <f>VLOOKUP(MONTH($J4240),Lookup!$A$2:$B$13,2,0)&amp;" "&amp;YEAR($J4240)</f>
        <v>Jan 1900</v>
      </c>
      <c r="N4240" s="34" t="str">
        <f t="shared" si="396"/>
        <v>1/1/9999</v>
      </c>
      <c r="O4240" s="8" t="str">
        <f>IF(ISERROR(VLOOKUP($I4240,Lookup!$H$2:$I$11,2,0)),"",VLOOKUP($I4240,Lookup!$H$2:$I$11,2,0))</f>
        <v/>
      </c>
      <c r="P4240" s="8">
        <f>COUNTIF(J$4:J4240,J4240)</f>
        <v>0</v>
      </c>
      <c r="Q4240" s="8">
        <f>COUNTIF(K$4:K4240,K4240)</f>
        <v>1</v>
      </c>
    </row>
    <row r="4241" spans="1:17" x14ac:dyDescent="0.25">
      <c r="A4241" s="35">
        <f t="shared" si="397"/>
        <v>0</v>
      </c>
      <c r="B4241" s="8">
        <f t="shared" si="398"/>
        <v>0</v>
      </c>
      <c r="C4241" s="8">
        <f t="shared" si="399"/>
        <v>0</v>
      </c>
      <c r="D4241" s="38">
        <f t="shared" si="400"/>
        <v>1</v>
      </c>
      <c r="E4241" s="39">
        <f t="shared" si="401"/>
        <v>0</v>
      </c>
      <c r="M4241" s="8" t="str">
        <f>VLOOKUP(MONTH($J4241),Lookup!$A$2:$B$13,2,0)&amp;" "&amp;YEAR($J4241)</f>
        <v>Jan 1900</v>
      </c>
      <c r="N4241" s="34" t="str">
        <f t="shared" si="396"/>
        <v>1/1/9999</v>
      </c>
      <c r="O4241" s="8" t="str">
        <f>IF(ISERROR(VLOOKUP($I4241,Lookup!$H$2:$I$11,2,0)),"",VLOOKUP($I4241,Lookup!$H$2:$I$11,2,0))</f>
        <v/>
      </c>
      <c r="P4241" s="8">
        <f>COUNTIF(J$4:J4241,J4241)</f>
        <v>0</v>
      </c>
      <c r="Q4241" s="8">
        <f>COUNTIF(K$4:K4241,K4241)</f>
        <v>1</v>
      </c>
    </row>
    <row r="4242" spans="1:17" x14ac:dyDescent="0.25">
      <c r="A4242" s="35">
        <f t="shared" si="397"/>
        <v>0</v>
      </c>
      <c r="B4242" s="8">
        <f t="shared" si="398"/>
        <v>0</v>
      </c>
      <c r="C4242" s="8">
        <f t="shared" si="399"/>
        <v>0</v>
      </c>
      <c r="D4242" s="38">
        <f t="shared" si="400"/>
        <v>1</v>
      </c>
      <c r="E4242" s="39">
        <f t="shared" si="401"/>
        <v>0</v>
      </c>
      <c r="M4242" s="8" t="str">
        <f>VLOOKUP(MONTH($J4242),Lookup!$A$2:$B$13,2,0)&amp;" "&amp;YEAR($J4242)</f>
        <v>Jan 1900</v>
      </c>
      <c r="N4242" s="34" t="str">
        <f t="shared" si="396"/>
        <v>1/1/9999</v>
      </c>
      <c r="O4242" s="8" t="str">
        <f>IF(ISERROR(VLOOKUP($I4242,Lookup!$H$2:$I$11,2,0)),"",VLOOKUP($I4242,Lookup!$H$2:$I$11,2,0))</f>
        <v/>
      </c>
      <c r="P4242" s="8">
        <f>COUNTIF(J$4:J4242,J4242)</f>
        <v>0</v>
      </c>
      <c r="Q4242" s="8">
        <f>COUNTIF(K$4:K4242,K4242)</f>
        <v>1</v>
      </c>
    </row>
    <row r="4243" spans="1:17" x14ac:dyDescent="0.25">
      <c r="A4243" s="35">
        <f t="shared" si="397"/>
        <v>0</v>
      </c>
      <c r="B4243" s="8">
        <f t="shared" si="398"/>
        <v>0</v>
      </c>
      <c r="C4243" s="8">
        <f t="shared" si="399"/>
        <v>0</v>
      </c>
      <c r="D4243" s="38">
        <f t="shared" si="400"/>
        <v>1</v>
      </c>
      <c r="E4243" s="39">
        <f t="shared" si="401"/>
        <v>0</v>
      </c>
      <c r="M4243" s="8" t="str">
        <f>VLOOKUP(MONTH($J4243),Lookup!$A$2:$B$13,2,0)&amp;" "&amp;YEAR($J4243)</f>
        <v>Jan 1900</v>
      </c>
      <c r="N4243" s="34" t="str">
        <f t="shared" si="396"/>
        <v>1/1/9999</v>
      </c>
      <c r="O4243" s="8" t="str">
        <f>IF(ISERROR(VLOOKUP($I4243,Lookup!$H$2:$I$11,2,0)),"",VLOOKUP($I4243,Lookup!$H$2:$I$11,2,0))</f>
        <v/>
      </c>
      <c r="P4243" s="8">
        <f>COUNTIF(J$4:J4243,J4243)</f>
        <v>0</v>
      </c>
      <c r="Q4243" s="8">
        <f>COUNTIF(K$4:K4243,K4243)</f>
        <v>1</v>
      </c>
    </row>
    <row r="4244" spans="1:17" x14ac:dyDescent="0.25">
      <c r="A4244" s="35">
        <f t="shared" si="397"/>
        <v>0</v>
      </c>
      <c r="B4244" s="8">
        <f t="shared" si="398"/>
        <v>0</v>
      </c>
      <c r="C4244" s="8">
        <f t="shared" si="399"/>
        <v>0</v>
      </c>
      <c r="D4244" s="38">
        <f t="shared" si="400"/>
        <v>1</v>
      </c>
      <c r="E4244" s="39">
        <f t="shared" si="401"/>
        <v>0</v>
      </c>
      <c r="M4244" s="8" t="str">
        <f>VLOOKUP(MONTH($J4244),Lookup!$A$2:$B$13,2,0)&amp;" "&amp;YEAR($J4244)</f>
        <v>Jan 1900</v>
      </c>
      <c r="N4244" s="34" t="str">
        <f t="shared" si="396"/>
        <v>1/1/9999</v>
      </c>
      <c r="O4244" s="8" t="str">
        <f>IF(ISERROR(VLOOKUP($I4244,Lookup!$H$2:$I$11,2,0)),"",VLOOKUP($I4244,Lookup!$H$2:$I$11,2,0))</f>
        <v/>
      </c>
      <c r="P4244" s="8">
        <f>COUNTIF(J$4:J4244,J4244)</f>
        <v>0</v>
      </c>
      <c r="Q4244" s="8">
        <f>COUNTIF(K$4:K4244,K4244)</f>
        <v>1</v>
      </c>
    </row>
    <row r="4245" spans="1:17" x14ac:dyDescent="0.25">
      <c r="A4245" s="35">
        <f t="shared" si="397"/>
        <v>0</v>
      </c>
      <c r="B4245" s="8">
        <f t="shared" si="398"/>
        <v>0</v>
      </c>
      <c r="C4245" s="8">
        <f t="shared" si="399"/>
        <v>0</v>
      </c>
      <c r="D4245" s="38">
        <f t="shared" si="400"/>
        <v>1</v>
      </c>
      <c r="E4245" s="39">
        <f t="shared" si="401"/>
        <v>0</v>
      </c>
      <c r="M4245" s="8" t="str">
        <f>VLOOKUP(MONTH($J4245),Lookup!$A$2:$B$13,2,0)&amp;" "&amp;YEAR($J4245)</f>
        <v>Jan 1900</v>
      </c>
      <c r="N4245" s="34" t="str">
        <f t="shared" si="396"/>
        <v>1/1/9999</v>
      </c>
      <c r="O4245" s="8" t="str">
        <f>IF(ISERROR(VLOOKUP($I4245,Lookup!$H$2:$I$11,2,0)),"",VLOOKUP($I4245,Lookup!$H$2:$I$11,2,0))</f>
        <v/>
      </c>
      <c r="P4245" s="8">
        <f>COUNTIF(J$4:J4245,J4245)</f>
        <v>0</v>
      </c>
      <c r="Q4245" s="8">
        <f>COUNTIF(K$4:K4245,K4245)</f>
        <v>1</v>
      </c>
    </row>
    <row r="4246" spans="1:17" x14ac:dyDescent="0.25">
      <c r="A4246" s="35">
        <f t="shared" si="397"/>
        <v>0</v>
      </c>
      <c r="B4246" s="8">
        <f t="shared" si="398"/>
        <v>0</v>
      </c>
      <c r="C4246" s="8">
        <f t="shared" si="399"/>
        <v>0</v>
      </c>
      <c r="D4246" s="38">
        <f t="shared" si="400"/>
        <v>1</v>
      </c>
      <c r="E4246" s="39">
        <f t="shared" si="401"/>
        <v>0</v>
      </c>
      <c r="M4246" s="8" t="str">
        <f>VLOOKUP(MONTH($J4246),Lookup!$A$2:$B$13,2,0)&amp;" "&amp;YEAR($J4246)</f>
        <v>Jan 1900</v>
      </c>
      <c r="N4246" s="34" t="str">
        <f t="shared" si="396"/>
        <v>1/1/9999</v>
      </c>
      <c r="O4246" s="8" t="str">
        <f>IF(ISERROR(VLOOKUP($I4246,Lookup!$H$2:$I$11,2,0)),"",VLOOKUP($I4246,Lookup!$H$2:$I$11,2,0))</f>
        <v/>
      </c>
      <c r="P4246" s="8">
        <f>COUNTIF(J$4:J4246,J4246)</f>
        <v>0</v>
      </c>
      <c r="Q4246" s="8">
        <f>COUNTIF(K$4:K4246,K4246)</f>
        <v>1</v>
      </c>
    </row>
    <row r="4247" spans="1:17" x14ac:dyDescent="0.25">
      <c r="A4247" s="35">
        <f t="shared" si="397"/>
        <v>0</v>
      </c>
      <c r="B4247" s="8">
        <f t="shared" si="398"/>
        <v>0</v>
      </c>
      <c r="C4247" s="8">
        <f t="shared" si="399"/>
        <v>0</v>
      </c>
      <c r="D4247" s="38">
        <f t="shared" si="400"/>
        <v>1</v>
      </c>
      <c r="E4247" s="39">
        <f t="shared" si="401"/>
        <v>0</v>
      </c>
      <c r="M4247" s="8" t="str">
        <f>VLOOKUP(MONTH($J4247),Lookup!$A$2:$B$13,2,0)&amp;" "&amp;YEAR($J4247)</f>
        <v>Jan 1900</v>
      </c>
      <c r="N4247" s="34" t="str">
        <f t="shared" si="396"/>
        <v>1/1/9999</v>
      </c>
      <c r="O4247" s="8" t="str">
        <f>IF(ISERROR(VLOOKUP($I4247,Lookup!$H$2:$I$11,2,0)),"",VLOOKUP($I4247,Lookup!$H$2:$I$11,2,0))</f>
        <v/>
      </c>
      <c r="P4247" s="8">
        <f>COUNTIF(J$4:J4247,J4247)</f>
        <v>0</v>
      </c>
      <c r="Q4247" s="8">
        <f>COUNTIF(K$4:K4247,K4247)</f>
        <v>1</v>
      </c>
    </row>
    <row r="4248" spans="1:17" x14ac:dyDescent="0.25">
      <c r="A4248" s="35">
        <f t="shared" si="397"/>
        <v>0</v>
      </c>
      <c r="B4248" s="8">
        <f t="shared" si="398"/>
        <v>0</v>
      </c>
      <c r="C4248" s="8">
        <f t="shared" si="399"/>
        <v>0</v>
      </c>
      <c r="D4248" s="38">
        <f t="shared" si="400"/>
        <v>1</v>
      </c>
      <c r="E4248" s="39">
        <f t="shared" si="401"/>
        <v>0</v>
      </c>
      <c r="M4248" s="8" t="str">
        <f>VLOOKUP(MONTH($J4248),Lookup!$A$2:$B$13,2,0)&amp;" "&amp;YEAR($J4248)</f>
        <v>Jan 1900</v>
      </c>
      <c r="N4248" s="34" t="str">
        <f t="shared" si="396"/>
        <v>1/1/9999</v>
      </c>
      <c r="O4248" s="8" t="str">
        <f>IF(ISERROR(VLOOKUP($I4248,Lookup!$H$2:$I$11,2,0)),"",VLOOKUP($I4248,Lookup!$H$2:$I$11,2,0))</f>
        <v/>
      </c>
      <c r="P4248" s="8">
        <f>COUNTIF(J$4:J4248,J4248)</f>
        <v>0</v>
      </c>
      <c r="Q4248" s="8">
        <f>COUNTIF(K$4:K4248,K4248)</f>
        <v>1</v>
      </c>
    </row>
    <row r="4249" spans="1:17" x14ac:dyDescent="0.25">
      <c r="A4249" s="35">
        <f t="shared" si="397"/>
        <v>0</v>
      </c>
      <c r="B4249" s="8">
        <f t="shared" si="398"/>
        <v>0</v>
      </c>
      <c r="C4249" s="8">
        <f t="shared" si="399"/>
        <v>0</v>
      </c>
      <c r="D4249" s="38">
        <f t="shared" si="400"/>
        <v>1</v>
      </c>
      <c r="E4249" s="39">
        <f t="shared" si="401"/>
        <v>0</v>
      </c>
      <c r="M4249" s="8" t="str">
        <f>VLOOKUP(MONTH($J4249),Lookup!$A$2:$B$13,2,0)&amp;" "&amp;YEAR($J4249)</f>
        <v>Jan 1900</v>
      </c>
      <c r="N4249" s="34" t="str">
        <f t="shared" si="396"/>
        <v>1/1/9999</v>
      </c>
      <c r="O4249" s="8" t="str">
        <f>IF(ISERROR(VLOOKUP($I4249,Lookup!$H$2:$I$11,2,0)),"",VLOOKUP($I4249,Lookup!$H$2:$I$11,2,0))</f>
        <v/>
      </c>
      <c r="P4249" s="8">
        <f>COUNTIF(J$4:J4249,J4249)</f>
        <v>0</v>
      </c>
      <c r="Q4249" s="8">
        <f>COUNTIF(K$4:K4249,K4249)</f>
        <v>1</v>
      </c>
    </row>
    <row r="4250" spans="1:17" x14ac:dyDescent="0.25">
      <c r="A4250" s="35">
        <f t="shared" si="397"/>
        <v>0</v>
      </c>
      <c r="B4250" s="8">
        <f t="shared" si="398"/>
        <v>0</v>
      </c>
      <c r="C4250" s="8">
        <f t="shared" si="399"/>
        <v>0</v>
      </c>
      <c r="D4250" s="38">
        <f t="shared" si="400"/>
        <v>1</v>
      </c>
      <c r="E4250" s="39">
        <f t="shared" si="401"/>
        <v>0</v>
      </c>
      <c r="M4250" s="8" t="str">
        <f>VLOOKUP(MONTH($J4250),Lookup!$A$2:$B$13,2,0)&amp;" "&amp;YEAR($J4250)</f>
        <v>Jan 1900</v>
      </c>
      <c r="N4250" s="34" t="str">
        <f t="shared" si="396"/>
        <v>1/1/9999</v>
      </c>
      <c r="O4250" s="8" t="str">
        <f>IF(ISERROR(VLOOKUP($I4250,Lookup!$H$2:$I$11,2,0)),"",VLOOKUP($I4250,Lookup!$H$2:$I$11,2,0))</f>
        <v/>
      </c>
      <c r="P4250" s="8">
        <f>COUNTIF(J$4:J4250,J4250)</f>
        <v>0</v>
      </c>
      <c r="Q4250" s="8">
        <f>COUNTIF(K$4:K4250,K4250)</f>
        <v>1</v>
      </c>
    </row>
    <row r="4251" spans="1:17" x14ac:dyDescent="0.25">
      <c r="A4251" s="35">
        <f t="shared" si="397"/>
        <v>0</v>
      </c>
      <c r="B4251" s="8">
        <f t="shared" si="398"/>
        <v>0</v>
      </c>
      <c r="C4251" s="8">
        <f t="shared" si="399"/>
        <v>0</v>
      </c>
      <c r="D4251" s="38">
        <f t="shared" si="400"/>
        <v>1</v>
      </c>
      <c r="E4251" s="39">
        <f t="shared" si="401"/>
        <v>0</v>
      </c>
      <c r="M4251" s="8" t="str">
        <f>VLOOKUP(MONTH($J4251),Lookup!$A$2:$B$13,2,0)&amp;" "&amp;YEAR($J4251)</f>
        <v>Jan 1900</v>
      </c>
      <c r="N4251" s="34" t="str">
        <f t="shared" si="396"/>
        <v>1/1/9999</v>
      </c>
      <c r="O4251" s="8" t="str">
        <f>IF(ISERROR(VLOOKUP($I4251,Lookup!$H$2:$I$11,2,0)),"",VLOOKUP($I4251,Lookup!$H$2:$I$11,2,0))</f>
        <v/>
      </c>
      <c r="P4251" s="8">
        <f>COUNTIF(J$4:J4251,J4251)</f>
        <v>0</v>
      </c>
      <c r="Q4251" s="8">
        <f>COUNTIF(K$4:K4251,K4251)</f>
        <v>1</v>
      </c>
    </row>
    <row r="4252" spans="1:17" x14ac:dyDescent="0.25">
      <c r="A4252" s="35">
        <f t="shared" si="397"/>
        <v>0</v>
      </c>
      <c r="B4252" s="8">
        <f t="shared" si="398"/>
        <v>0</v>
      </c>
      <c r="C4252" s="8">
        <f t="shared" si="399"/>
        <v>0</v>
      </c>
      <c r="D4252" s="38">
        <f t="shared" si="400"/>
        <v>1</v>
      </c>
      <c r="E4252" s="39">
        <f t="shared" si="401"/>
        <v>0</v>
      </c>
      <c r="M4252" s="8" t="str">
        <f>VLOOKUP(MONTH($J4252),Lookup!$A$2:$B$13,2,0)&amp;" "&amp;YEAR($J4252)</f>
        <v>Jan 1900</v>
      </c>
      <c r="N4252" s="34" t="str">
        <f t="shared" si="396"/>
        <v>1/1/9999</v>
      </c>
      <c r="O4252" s="8" t="str">
        <f>IF(ISERROR(VLOOKUP($I4252,Lookup!$H$2:$I$11,2,0)),"",VLOOKUP($I4252,Lookup!$H$2:$I$11,2,0))</f>
        <v/>
      </c>
      <c r="P4252" s="8">
        <f>COUNTIF(J$4:J4252,J4252)</f>
        <v>0</v>
      </c>
      <c r="Q4252" s="8">
        <f>COUNTIF(K$4:K4252,K4252)</f>
        <v>1</v>
      </c>
    </row>
    <row r="4253" spans="1:17" x14ac:dyDescent="0.25">
      <c r="A4253" s="35">
        <f t="shared" si="397"/>
        <v>0</v>
      </c>
      <c r="B4253" s="8">
        <f t="shared" si="398"/>
        <v>0</v>
      </c>
      <c r="C4253" s="8">
        <f t="shared" si="399"/>
        <v>0</v>
      </c>
      <c r="D4253" s="38">
        <f t="shared" si="400"/>
        <v>1</v>
      </c>
      <c r="E4253" s="39">
        <f t="shared" si="401"/>
        <v>0</v>
      </c>
      <c r="M4253" s="8" t="str">
        <f>VLOOKUP(MONTH($J4253),Lookup!$A$2:$B$13,2,0)&amp;" "&amp;YEAR($J4253)</f>
        <v>Jan 1900</v>
      </c>
      <c r="N4253" s="34" t="str">
        <f t="shared" si="396"/>
        <v>1/1/9999</v>
      </c>
      <c r="O4253" s="8" t="str">
        <f>IF(ISERROR(VLOOKUP($I4253,Lookup!$H$2:$I$11,2,0)),"",VLOOKUP($I4253,Lookup!$H$2:$I$11,2,0))</f>
        <v/>
      </c>
      <c r="P4253" s="8">
        <f>COUNTIF(J$4:J4253,J4253)</f>
        <v>0</v>
      </c>
      <c r="Q4253" s="8">
        <f>COUNTIF(K$4:K4253,K4253)</f>
        <v>1</v>
      </c>
    </row>
    <row r="4254" spans="1:17" x14ac:dyDescent="0.25">
      <c r="A4254" s="35">
        <f t="shared" si="397"/>
        <v>0</v>
      </c>
      <c r="B4254" s="8">
        <f t="shared" si="398"/>
        <v>0</v>
      </c>
      <c r="C4254" s="8">
        <f t="shared" si="399"/>
        <v>0</v>
      </c>
      <c r="D4254" s="38">
        <f t="shared" si="400"/>
        <v>1</v>
      </c>
      <c r="E4254" s="39">
        <f t="shared" si="401"/>
        <v>0</v>
      </c>
      <c r="M4254" s="8" t="str">
        <f>VLOOKUP(MONTH($J4254),Lookup!$A$2:$B$13,2,0)&amp;" "&amp;YEAR($J4254)</f>
        <v>Jan 1900</v>
      </c>
      <c r="N4254" s="34" t="str">
        <f t="shared" si="396"/>
        <v>1/1/9999</v>
      </c>
      <c r="O4254" s="8" t="str">
        <f>IF(ISERROR(VLOOKUP($I4254,Lookup!$H$2:$I$11,2,0)),"",VLOOKUP($I4254,Lookup!$H$2:$I$11,2,0))</f>
        <v/>
      </c>
      <c r="P4254" s="8">
        <f>COUNTIF(J$4:J4254,J4254)</f>
        <v>0</v>
      </c>
      <c r="Q4254" s="8">
        <f>COUNTIF(K$4:K4254,K4254)</f>
        <v>1</v>
      </c>
    </row>
    <row r="4255" spans="1:17" x14ac:dyDescent="0.25">
      <c r="A4255" s="35">
        <f t="shared" si="397"/>
        <v>0</v>
      </c>
      <c r="B4255" s="8">
        <f t="shared" si="398"/>
        <v>0</v>
      </c>
      <c r="C4255" s="8">
        <f t="shared" si="399"/>
        <v>0</v>
      </c>
      <c r="D4255" s="38">
        <f t="shared" si="400"/>
        <v>1</v>
      </c>
      <c r="E4255" s="39">
        <f t="shared" si="401"/>
        <v>0</v>
      </c>
      <c r="M4255" s="8" t="str">
        <f>VLOOKUP(MONTH($J4255),Lookup!$A$2:$B$13,2,0)&amp;" "&amp;YEAR($J4255)</f>
        <v>Jan 1900</v>
      </c>
      <c r="N4255" s="34" t="str">
        <f t="shared" si="396"/>
        <v>1/1/9999</v>
      </c>
      <c r="O4255" s="8" t="str">
        <f>IF(ISERROR(VLOOKUP($I4255,Lookup!$H$2:$I$11,2,0)),"",VLOOKUP($I4255,Lookup!$H$2:$I$11,2,0))</f>
        <v/>
      </c>
      <c r="P4255" s="8">
        <f>COUNTIF(J$4:J4255,J4255)</f>
        <v>0</v>
      </c>
      <c r="Q4255" s="8">
        <f>COUNTIF(K$4:K4255,K4255)</f>
        <v>1</v>
      </c>
    </row>
    <row r="4256" spans="1:17" x14ac:dyDescent="0.25">
      <c r="A4256" s="35">
        <f t="shared" si="397"/>
        <v>0</v>
      </c>
      <c r="B4256" s="8">
        <f t="shared" si="398"/>
        <v>0</v>
      </c>
      <c r="C4256" s="8">
        <f t="shared" si="399"/>
        <v>0</v>
      </c>
      <c r="D4256" s="38">
        <f t="shared" si="400"/>
        <v>1</v>
      </c>
      <c r="E4256" s="39">
        <f t="shared" si="401"/>
        <v>0</v>
      </c>
      <c r="M4256" s="8" t="str">
        <f>VLOOKUP(MONTH($J4256),Lookup!$A$2:$B$13,2,0)&amp;" "&amp;YEAR($J4256)</f>
        <v>Jan 1900</v>
      </c>
      <c r="N4256" s="34" t="str">
        <f t="shared" si="396"/>
        <v>1/1/9999</v>
      </c>
      <c r="O4256" s="8" t="str">
        <f>IF(ISERROR(VLOOKUP($I4256,Lookup!$H$2:$I$11,2,0)),"",VLOOKUP($I4256,Lookup!$H$2:$I$11,2,0))</f>
        <v/>
      </c>
      <c r="P4256" s="8">
        <f>COUNTIF(J$4:J4256,J4256)</f>
        <v>0</v>
      </c>
      <c r="Q4256" s="8">
        <f>COUNTIF(K$4:K4256,K4256)</f>
        <v>1</v>
      </c>
    </row>
    <row r="4257" spans="1:17" x14ac:dyDescent="0.25">
      <c r="A4257" s="35">
        <f t="shared" si="397"/>
        <v>0</v>
      </c>
      <c r="B4257" s="8">
        <f t="shared" si="398"/>
        <v>0</v>
      </c>
      <c r="C4257" s="8">
        <f t="shared" si="399"/>
        <v>0</v>
      </c>
      <c r="D4257" s="38">
        <f t="shared" si="400"/>
        <v>1</v>
      </c>
      <c r="E4257" s="39">
        <f t="shared" si="401"/>
        <v>0</v>
      </c>
      <c r="M4257" s="8" t="str">
        <f>VLOOKUP(MONTH($J4257),Lookup!$A$2:$B$13,2,0)&amp;" "&amp;YEAR($J4257)</f>
        <v>Jan 1900</v>
      </c>
      <c r="N4257" s="34" t="str">
        <f t="shared" si="396"/>
        <v>1/1/9999</v>
      </c>
      <c r="O4257" s="8" t="str">
        <f>IF(ISERROR(VLOOKUP($I4257,Lookup!$H$2:$I$11,2,0)),"",VLOOKUP($I4257,Lookup!$H$2:$I$11,2,0))</f>
        <v/>
      </c>
      <c r="P4257" s="8">
        <f>COUNTIF(J$4:J4257,J4257)</f>
        <v>0</v>
      </c>
      <c r="Q4257" s="8">
        <f>COUNTIF(K$4:K4257,K4257)</f>
        <v>1</v>
      </c>
    </row>
    <row r="4258" spans="1:17" x14ac:dyDescent="0.25">
      <c r="A4258" s="35">
        <f t="shared" si="397"/>
        <v>0</v>
      </c>
      <c r="B4258" s="8">
        <f t="shared" si="398"/>
        <v>0</v>
      </c>
      <c r="C4258" s="8">
        <f t="shared" si="399"/>
        <v>0</v>
      </c>
      <c r="D4258" s="38">
        <f t="shared" si="400"/>
        <v>1</v>
      </c>
      <c r="E4258" s="39">
        <f t="shared" si="401"/>
        <v>0</v>
      </c>
      <c r="M4258" s="8" t="str">
        <f>VLOOKUP(MONTH($J4258),Lookup!$A$2:$B$13,2,0)&amp;" "&amp;YEAR($J4258)</f>
        <v>Jan 1900</v>
      </c>
      <c r="N4258" s="34" t="str">
        <f t="shared" si="396"/>
        <v>1/1/9999</v>
      </c>
      <c r="O4258" s="8" t="str">
        <f>IF(ISERROR(VLOOKUP($I4258,Lookup!$H$2:$I$11,2,0)),"",VLOOKUP($I4258,Lookup!$H$2:$I$11,2,0))</f>
        <v/>
      </c>
      <c r="P4258" s="8">
        <f>COUNTIF(J$4:J4258,J4258)</f>
        <v>0</v>
      </c>
      <c r="Q4258" s="8">
        <f>COUNTIF(K$4:K4258,K4258)</f>
        <v>1</v>
      </c>
    </row>
    <row r="4259" spans="1:17" x14ac:dyDescent="0.25">
      <c r="A4259" s="35">
        <f t="shared" si="397"/>
        <v>0</v>
      </c>
      <c r="B4259" s="8">
        <f t="shared" si="398"/>
        <v>0</v>
      </c>
      <c r="C4259" s="8">
        <f t="shared" si="399"/>
        <v>0</v>
      </c>
      <c r="D4259" s="38">
        <f t="shared" si="400"/>
        <v>1</v>
      </c>
      <c r="E4259" s="39">
        <f t="shared" si="401"/>
        <v>0</v>
      </c>
      <c r="M4259" s="8" t="str">
        <f>VLOOKUP(MONTH($J4259),Lookup!$A$2:$B$13,2,0)&amp;" "&amp;YEAR($J4259)</f>
        <v>Jan 1900</v>
      </c>
      <c r="N4259" s="34" t="str">
        <f t="shared" si="396"/>
        <v>1/1/9999</v>
      </c>
      <c r="O4259" s="8" t="str">
        <f>IF(ISERROR(VLOOKUP($I4259,Lookup!$H$2:$I$11,2,0)),"",VLOOKUP($I4259,Lookup!$H$2:$I$11,2,0))</f>
        <v/>
      </c>
      <c r="P4259" s="8">
        <f>COUNTIF(J$4:J4259,J4259)</f>
        <v>0</v>
      </c>
      <c r="Q4259" s="8">
        <f>COUNTIF(K$4:K4259,K4259)</f>
        <v>1</v>
      </c>
    </row>
    <row r="4260" spans="1:17" x14ac:dyDescent="0.25">
      <c r="A4260" s="35">
        <f t="shared" si="397"/>
        <v>0</v>
      </c>
      <c r="B4260" s="8">
        <f t="shared" si="398"/>
        <v>0</v>
      </c>
      <c r="C4260" s="8">
        <f t="shared" si="399"/>
        <v>0</v>
      </c>
      <c r="D4260" s="38">
        <f t="shared" si="400"/>
        <v>1</v>
      </c>
      <c r="E4260" s="39">
        <f t="shared" si="401"/>
        <v>0</v>
      </c>
      <c r="M4260" s="8" t="str">
        <f>VLOOKUP(MONTH($J4260),Lookup!$A$2:$B$13,2,0)&amp;" "&amp;YEAR($J4260)</f>
        <v>Jan 1900</v>
      </c>
      <c r="N4260" s="34" t="str">
        <f t="shared" si="396"/>
        <v>1/1/9999</v>
      </c>
      <c r="O4260" s="8" t="str">
        <f>IF(ISERROR(VLOOKUP($I4260,Lookup!$H$2:$I$11,2,0)),"",VLOOKUP($I4260,Lookup!$H$2:$I$11,2,0))</f>
        <v/>
      </c>
      <c r="P4260" s="8">
        <f>COUNTIF(J$4:J4260,J4260)</f>
        <v>0</v>
      </c>
      <c r="Q4260" s="8">
        <f>COUNTIF(K$4:K4260,K4260)</f>
        <v>1</v>
      </c>
    </row>
    <row r="4261" spans="1:17" x14ac:dyDescent="0.25">
      <c r="A4261" s="35">
        <f t="shared" si="397"/>
        <v>0</v>
      </c>
      <c r="B4261" s="8">
        <f t="shared" si="398"/>
        <v>0</v>
      </c>
      <c r="C4261" s="8">
        <f t="shared" si="399"/>
        <v>0</v>
      </c>
      <c r="D4261" s="38">
        <f t="shared" si="400"/>
        <v>1</v>
      </c>
      <c r="E4261" s="39">
        <f t="shared" si="401"/>
        <v>0</v>
      </c>
      <c r="M4261" s="8" t="str">
        <f>VLOOKUP(MONTH($J4261),Lookup!$A$2:$B$13,2,0)&amp;" "&amp;YEAR($J4261)</f>
        <v>Jan 1900</v>
      </c>
      <c r="N4261" s="34" t="str">
        <f t="shared" si="396"/>
        <v>1/1/9999</v>
      </c>
      <c r="O4261" s="8" t="str">
        <f>IF(ISERROR(VLOOKUP($I4261,Lookup!$H$2:$I$11,2,0)),"",VLOOKUP($I4261,Lookup!$H$2:$I$11,2,0))</f>
        <v/>
      </c>
      <c r="P4261" s="8">
        <f>COUNTIF(J$4:J4261,J4261)</f>
        <v>0</v>
      </c>
      <c r="Q4261" s="8">
        <f>COUNTIF(K$4:K4261,K4261)</f>
        <v>1</v>
      </c>
    </row>
    <row r="4262" spans="1:17" x14ac:dyDescent="0.25">
      <c r="A4262" s="35">
        <f t="shared" si="397"/>
        <v>0</v>
      </c>
      <c r="B4262" s="8">
        <f t="shared" si="398"/>
        <v>0</v>
      </c>
      <c r="C4262" s="8">
        <f t="shared" si="399"/>
        <v>0</v>
      </c>
      <c r="D4262" s="38">
        <f t="shared" si="400"/>
        <v>1</v>
      </c>
      <c r="E4262" s="39">
        <f t="shared" si="401"/>
        <v>0</v>
      </c>
      <c r="M4262" s="8" t="str">
        <f>VLOOKUP(MONTH($J4262),Lookup!$A$2:$B$13,2,0)&amp;" "&amp;YEAR($J4262)</f>
        <v>Jan 1900</v>
      </c>
      <c r="N4262" s="34" t="str">
        <f t="shared" si="396"/>
        <v>1/1/9999</v>
      </c>
      <c r="O4262" s="8" t="str">
        <f>IF(ISERROR(VLOOKUP($I4262,Lookup!$H$2:$I$11,2,0)),"",VLOOKUP($I4262,Lookup!$H$2:$I$11,2,0))</f>
        <v/>
      </c>
      <c r="P4262" s="8">
        <f>COUNTIF(J$4:J4262,J4262)</f>
        <v>0</v>
      </c>
      <c r="Q4262" s="8">
        <f>COUNTIF(K$4:K4262,K4262)</f>
        <v>1</v>
      </c>
    </row>
    <row r="4263" spans="1:17" x14ac:dyDescent="0.25">
      <c r="A4263" s="35">
        <f t="shared" si="397"/>
        <v>0</v>
      </c>
      <c r="B4263" s="8">
        <f t="shared" si="398"/>
        <v>0</v>
      </c>
      <c r="C4263" s="8">
        <f t="shared" si="399"/>
        <v>0</v>
      </c>
      <c r="D4263" s="38">
        <f t="shared" si="400"/>
        <v>1</v>
      </c>
      <c r="E4263" s="39">
        <f t="shared" si="401"/>
        <v>0</v>
      </c>
      <c r="M4263" s="8" t="str">
        <f>VLOOKUP(MONTH($J4263),Lookup!$A$2:$B$13,2,0)&amp;" "&amp;YEAR($J4263)</f>
        <v>Jan 1900</v>
      </c>
      <c r="N4263" s="34" t="str">
        <f t="shared" si="396"/>
        <v>1/1/9999</v>
      </c>
      <c r="O4263" s="8" t="str">
        <f>IF(ISERROR(VLOOKUP($I4263,Lookup!$H$2:$I$11,2,0)),"",VLOOKUP($I4263,Lookup!$H$2:$I$11,2,0))</f>
        <v/>
      </c>
      <c r="P4263" s="8">
        <f>COUNTIF(J$4:J4263,J4263)</f>
        <v>0</v>
      </c>
      <c r="Q4263" s="8">
        <f>COUNTIF(K$4:K4263,K4263)</f>
        <v>1</v>
      </c>
    </row>
    <row r="4264" spans="1:17" x14ac:dyDescent="0.25">
      <c r="A4264" s="35">
        <f t="shared" si="397"/>
        <v>0</v>
      </c>
      <c r="B4264" s="8">
        <f t="shared" si="398"/>
        <v>0</v>
      </c>
      <c r="C4264" s="8">
        <f t="shared" si="399"/>
        <v>0</v>
      </c>
      <c r="D4264" s="38">
        <f t="shared" si="400"/>
        <v>1</v>
      </c>
      <c r="E4264" s="39">
        <f t="shared" si="401"/>
        <v>0</v>
      </c>
      <c r="M4264" s="8" t="str">
        <f>VLOOKUP(MONTH($J4264),Lookup!$A$2:$B$13,2,0)&amp;" "&amp;YEAR($J4264)</f>
        <v>Jan 1900</v>
      </c>
      <c r="N4264" s="34" t="str">
        <f t="shared" si="396"/>
        <v>1/1/9999</v>
      </c>
      <c r="O4264" s="8" t="str">
        <f>IF(ISERROR(VLOOKUP($I4264,Lookup!$H$2:$I$11,2,0)),"",VLOOKUP($I4264,Lookup!$H$2:$I$11,2,0))</f>
        <v/>
      </c>
      <c r="P4264" s="8">
        <f>COUNTIF(J$4:J4264,J4264)</f>
        <v>0</v>
      </c>
      <c r="Q4264" s="8">
        <f>COUNTIF(K$4:K4264,K4264)</f>
        <v>1</v>
      </c>
    </row>
    <row r="4265" spans="1:17" x14ac:dyDescent="0.25">
      <c r="A4265" s="35">
        <f t="shared" si="397"/>
        <v>0</v>
      </c>
      <c r="B4265" s="8">
        <f t="shared" si="398"/>
        <v>0</v>
      </c>
      <c r="C4265" s="8">
        <f t="shared" si="399"/>
        <v>0</v>
      </c>
      <c r="D4265" s="38">
        <f t="shared" si="400"/>
        <v>1</v>
      </c>
      <c r="E4265" s="39">
        <f t="shared" si="401"/>
        <v>0</v>
      </c>
      <c r="M4265" s="8" t="str">
        <f>VLOOKUP(MONTH($J4265),Lookup!$A$2:$B$13,2,0)&amp;" "&amp;YEAR($J4265)</f>
        <v>Jan 1900</v>
      </c>
      <c r="N4265" s="34" t="str">
        <f t="shared" si="396"/>
        <v>1/1/9999</v>
      </c>
      <c r="O4265" s="8" t="str">
        <f>IF(ISERROR(VLOOKUP($I4265,Lookup!$H$2:$I$11,2,0)),"",VLOOKUP($I4265,Lookup!$H$2:$I$11,2,0))</f>
        <v/>
      </c>
      <c r="P4265" s="8">
        <f>COUNTIF(J$4:J4265,J4265)</f>
        <v>0</v>
      </c>
      <c r="Q4265" s="8">
        <f>COUNTIF(K$4:K4265,K4265)</f>
        <v>1</v>
      </c>
    </row>
    <row r="4266" spans="1:17" x14ac:dyDescent="0.25">
      <c r="A4266" s="35">
        <f t="shared" si="397"/>
        <v>0</v>
      </c>
      <c r="B4266" s="8">
        <f t="shared" si="398"/>
        <v>0</v>
      </c>
      <c r="C4266" s="8">
        <f t="shared" si="399"/>
        <v>0</v>
      </c>
      <c r="D4266" s="38">
        <f t="shared" si="400"/>
        <v>1</v>
      </c>
      <c r="E4266" s="39">
        <f t="shared" si="401"/>
        <v>0</v>
      </c>
      <c r="M4266" s="8" t="str">
        <f>VLOOKUP(MONTH($J4266),Lookup!$A$2:$B$13,2,0)&amp;" "&amp;YEAR($J4266)</f>
        <v>Jan 1900</v>
      </c>
      <c r="N4266" s="34" t="str">
        <f t="shared" si="396"/>
        <v>1/1/9999</v>
      </c>
      <c r="O4266" s="8" t="str">
        <f>IF(ISERROR(VLOOKUP($I4266,Lookup!$H$2:$I$11,2,0)),"",VLOOKUP($I4266,Lookup!$H$2:$I$11,2,0))</f>
        <v/>
      </c>
      <c r="P4266" s="8">
        <f>COUNTIF(J$4:J4266,J4266)</f>
        <v>0</v>
      </c>
      <c r="Q4266" s="8">
        <f>COUNTIF(K$4:K4266,K4266)</f>
        <v>1</v>
      </c>
    </row>
    <row r="4267" spans="1:17" x14ac:dyDescent="0.25">
      <c r="A4267" s="35">
        <f t="shared" si="397"/>
        <v>0</v>
      </c>
      <c r="B4267" s="8">
        <f t="shared" si="398"/>
        <v>0</v>
      </c>
      <c r="C4267" s="8">
        <f t="shared" si="399"/>
        <v>0</v>
      </c>
      <c r="D4267" s="38">
        <f t="shared" si="400"/>
        <v>1</v>
      </c>
      <c r="E4267" s="39">
        <f t="shared" si="401"/>
        <v>0</v>
      </c>
      <c r="M4267" s="8" t="str">
        <f>VLOOKUP(MONTH($J4267),Lookup!$A$2:$B$13,2,0)&amp;" "&amp;YEAR($J4267)</f>
        <v>Jan 1900</v>
      </c>
      <c r="N4267" s="34" t="str">
        <f t="shared" si="396"/>
        <v>1/1/9999</v>
      </c>
      <c r="O4267" s="8" t="str">
        <f>IF(ISERROR(VLOOKUP($I4267,Lookup!$H$2:$I$11,2,0)),"",VLOOKUP($I4267,Lookup!$H$2:$I$11,2,0))</f>
        <v/>
      </c>
      <c r="P4267" s="8">
        <f>COUNTIF(J$4:J4267,J4267)</f>
        <v>0</v>
      </c>
      <c r="Q4267" s="8">
        <f>COUNTIF(K$4:K4267,K4267)</f>
        <v>1</v>
      </c>
    </row>
    <row r="4268" spans="1:17" x14ac:dyDescent="0.25">
      <c r="A4268" s="35">
        <f t="shared" si="397"/>
        <v>0</v>
      </c>
      <c r="B4268" s="8">
        <f t="shared" si="398"/>
        <v>0</v>
      </c>
      <c r="C4268" s="8">
        <f t="shared" si="399"/>
        <v>0</v>
      </c>
      <c r="D4268" s="38">
        <f t="shared" si="400"/>
        <v>1</v>
      </c>
      <c r="E4268" s="39">
        <f t="shared" si="401"/>
        <v>0</v>
      </c>
      <c r="M4268" s="8" t="str">
        <f>VLOOKUP(MONTH($J4268),Lookup!$A$2:$B$13,2,0)&amp;" "&amp;YEAR($J4268)</f>
        <v>Jan 1900</v>
      </c>
      <c r="N4268" s="34" t="str">
        <f t="shared" si="396"/>
        <v>1/1/9999</v>
      </c>
      <c r="O4268" s="8" t="str">
        <f>IF(ISERROR(VLOOKUP($I4268,Lookup!$H$2:$I$11,2,0)),"",VLOOKUP($I4268,Lookup!$H$2:$I$11,2,0))</f>
        <v/>
      </c>
      <c r="P4268" s="8">
        <f>COUNTIF(J$4:J4268,J4268)</f>
        <v>0</v>
      </c>
      <c r="Q4268" s="8">
        <f>COUNTIF(K$4:K4268,K4268)</f>
        <v>1</v>
      </c>
    </row>
    <row r="4269" spans="1:17" x14ac:dyDescent="0.25">
      <c r="A4269" s="35">
        <f t="shared" si="397"/>
        <v>0</v>
      </c>
      <c r="B4269" s="8">
        <f t="shared" si="398"/>
        <v>0</v>
      </c>
      <c r="C4269" s="8">
        <f t="shared" si="399"/>
        <v>0</v>
      </c>
      <c r="D4269" s="38">
        <f t="shared" si="400"/>
        <v>1</v>
      </c>
      <c r="E4269" s="39">
        <f t="shared" si="401"/>
        <v>0</v>
      </c>
      <c r="M4269" s="8" t="str">
        <f>VLOOKUP(MONTH($J4269),Lookup!$A$2:$B$13,2,0)&amp;" "&amp;YEAR($J4269)</f>
        <v>Jan 1900</v>
      </c>
      <c r="N4269" s="34" t="str">
        <f t="shared" si="396"/>
        <v>1/1/9999</v>
      </c>
      <c r="O4269" s="8" t="str">
        <f>IF(ISERROR(VLOOKUP($I4269,Lookup!$H$2:$I$11,2,0)),"",VLOOKUP($I4269,Lookup!$H$2:$I$11,2,0))</f>
        <v/>
      </c>
      <c r="P4269" s="8">
        <f>COUNTIF(J$4:J4269,J4269)</f>
        <v>0</v>
      </c>
      <c r="Q4269" s="8">
        <f>COUNTIF(K$4:K4269,K4269)</f>
        <v>1</v>
      </c>
    </row>
    <row r="4270" spans="1:17" x14ac:dyDescent="0.25">
      <c r="A4270" s="35">
        <f t="shared" si="397"/>
        <v>0</v>
      </c>
      <c r="B4270" s="8">
        <f t="shared" si="398"/>
        <v>0</v>
      </c>
      <c r="C4270" s="8">
        <f t="shared" si="399"/>
        <v>0</v>
      </c>
      <c r="D4270" s="38">
        <f t="shared" si="400"/>
        <v>1</v>
      </c>
      <c r="E4270" s="39">
        <f t="shared" si="401"/>
        <v>0</v>
      </c>
      <c r="M4270" s="8" t="str">
        <f>VLOOKUP(MONTH($J4270),Lookup!$A$2:$B$13,2,0)&amp;" "&amp;YEAR($J4270)</f>
        <v>Jan 1900</v>
      </c>
      <c r="N4270" s="34" t="str">
        <f t="shared" si="396"/>
        <v>1/1/9999</v>
      </c>
      <c r="O4270" s="8" t="str">
        <f>IF(ISERROR(VLOOKUP($I4270,Lookup!$H$2:$I$11,2,0)),"",VLOOKUP($I4270,Lookup!$H$2:$I$11,2,0))</f>
        <v/>
      </c>
      <c r="P4270" s="8">
        <f>COUNTIF(J$4:J4270,J4270)</f>
        <v>0</v>
      </c>
      <c r="Q4270" s="8">
        <f>COUNTIF(K$4:K4270,K4270)</f>
        <v>1</v>
      </c>
    </row>
    <row r="4271" spans="1:17" x14ac:dyDescent="0.25">
      <c r="A4271" s="35">
        <f t="shared" si="397"/>
        <v>0</v>
      </c>
      <c r="B4271" s="8">
        <f t="shared" si="398"/>
        <v>0</v>
      </c>
      <c r="C4271" s="8">
        <f t="shared" si="399"/>
        <v>0</v>
      </c>
      <c r="D4271" s="38">
        <f t="shared" si="400"/>
        <v>1</v>
      </c>
      <c r="E4271" s="39">
        <f t="shared" si="401"/>
        <v>0</v>
      </c>
      <c r="M4271" s="8" t="str">
        <f>VLOOKUP(MONTH($J4271),Lookup!$A$2:$B$13,2,0)&amp;" "&amp;YEAR($J4271)</f>
        <v>Jan 1900</v>
      </c>
      <c r="N4271" s="34" t="str">
        <f t="shared" si="396"/>
        <v>1/1/9999</v>
      </c>
      <c r="O4271" s="8" t="str">
        <f>IF(ISERROR(VLOOKUP($I4271,Lookup!$H$2:$I$11,2,0)),"",VLOOKUP($I4271,Lookup!$H$2:$I$11,2,0))</f>
        <v/>
      </c>
      <c r="P4271" s="8">
        <f>COUNTIF(J$4:J4271,J4271)</f>
        <v>0</v>
      </c>
      <c r="Q4271" s="8">
        <f>COUNTIF(K$4:K4271,K4271)</f>
        <v>1</v>
      </c>
    </row>
    <row r="4272" spans="1:17" x14ac:dyDescent="0.25">
      <c r="A4272" s="35">
        <f t="shared" si="397"/>
        <v>0</v>
      </c>
      <c r="B4272" s="8">
        <f t="shared" si="398"/>
        <v>0</v>
      </c>
      <c r="C4272" s="8">
        <f t="shared" si="399"/>
        <v>0</v>
      </c>
      <c r="D4272" s="38">
        <f t="shared" si="400"/>
        <v>1</v>
      </c>
      <c r="E4272" s="39">
        <f t="shared" si="401"/>
        <v>0</v>
      </c>
      <c r="M4272" s="8" t="str">
        <f>VLOOKUP(MONTH($J4272),Lookup!$A$2:$B$13,2,0)&amp;" "&amp;YEAR($J4272)</f>
        <v>Jan 1900</v>
      </c>
      <c r="N4272" s="34" t="str">
        <f t="shared" si="396"/>
        <v>1/1/9999</v>
      </c>
      <c r="O4272" s="8" t="str">
        <f>IF(ISERROR(VLOOKUP($I4272,Lookup!$H$2:$I$11,2,0)),"",VLOOKUP($I4272,Lookup!$H$2:$I$11,2,0))</f>
        <v/>
      </c>
      <c r="P4272" s="8">
        <f>COUNTIF(J$4:J4272,J4272)</f>
        <v>0</v>
      </c>
      <c r="Q4272" s="8">
        <f>COUNTIF(K$4:K4272,K4272)</f>
        <v>1</v>
      </c>
    </row>
    <row r="4273" spans="1:17" x14ac:dyDescent="0.25">
      <c r="A4273" s="35">
        <f t="shared" si="397"/>
        <v>0</v>
      </c>
      <c r="B4273" s="8">
        <f t="shared" si="398"/>
        <v>0</v>
      </c>
      <c r="C4273" s="8">
        <f t="shared" si="399"/>
        <v>0</v>
      </c>
      <c r="D4273" s="38">
        <f t="shared" si="400"/>
        <v>1</v>
      </c>
      <c r="E4273" s="39">
        <f t="shared" si="401"/>
        <v>0</v>
      </c>
      <c r="M4273" s="8" t="str">
        <f>VLOOKUP(MONTH($J4273),Lookup!$A$2:$B$13,2,0)&amp;" "&amp;YEAR($J4273)</f>
        <v>Jan 1900</v>
      </c>
      <c r="N4273" s="34" t="str">
        <f t="shared" si="396"/>
        <v>1/1/9999</v>
      </c>
      <c r="O4273" s="8" t="str">
        <f>IF(ISERROR(VLOOKUP($I4273,Lookup!$H$2:$I$11,2,0)),"",VLOOKUP($I4273,Lookup!$H$2:$I$11,2,0))</f>
        <v/>
      </c>
      <c r="P4273" s="8">
        <f>COUNTIF(J$4:J4273,J4273)</f>
        <v>0</v>
      </c>
      <c r="Q4273" s="8">
        <f>COUNTIF(K$4:K4273,K4273)</f>
        <v>1</v>
      </c>
    </row>
    <row r="4274" spans="1:17" x14ac:dyDescent="0.25">
      <c r="A4274" s="35">
        <f t="shared" si="397"/>
        <v>0</v>
      </c>
      <c r="B4274" s="8">
        <f t="shared" si="398"/>
        <v>0</v>
      </c>
      <c r="C4274" s="8">
        <f t="shared" si="399"/>
        <v>0</v>
      </c>
      <c r="D4274" s="38">
        <f t="shared" si="400"/>
        <v>1</v>
      </c>
      <c r="E4274" s="39">
        <f t="shared" si="401"/>
        <v>0</v>
      </c>
      <c r="M4274" s="8" t="str">
        <f>VLOOKUP(MONTH($J4274),Lookup!$A$2:$B$13,2,0)&amp;" "&amp;YEAR($J4274)</f>
        <v>Jan 1900</v>
      </c>
      <c r="N4274" s="34" t="str">
        <f t="shared" si="396"/>
        <v>1/1/9999</v>
      </c>
      <c r="O4274" s="8" t="str">
        <f>IF(ISERROR(VLOOKUP($I4274,Lookup!$H$2:$I$11,2,0)),"",VLOOKUP($I4274,Lookup!$H$2:$I$11,2,0))</f>
        <v/>
      </c>
      <c r="P4274" s="8">
        <f>COUNTIF(J$4:J4274,J4274)</f>
        <v>0</v>
      </c>
      <c r="Q4274" s="8">
        <f>COUNTIF(K$4:K4274,K4274)</f>
        <v>1</v>
      </c>
    </row>
    <row r="4275" spans="1:17" x14ac:dyDescent="0.25">
      <c r="A4275" s="35">
        <f t="shared" si="397"/>
        <v>0</v>
      </c>
      <c r="B4275" s="8">
        <f t="shared" si="398"/>
        <v>0</v>
      </c>
      <c r="C4275" s="8">
        <f t="shared" si="399"/>
        <v>0</v>
      </c>
      <c r="D4275" s="38">
        <f t="shared" si="400"/>
        <v>1</v>
      </c>
      <c r="E4275" s="39">
        <f t="shared" si="401"/>
        <v>0</v>
      </c>
      <c r="M4275" s="8" t="str">
        <f>VLOOKUP(MONTH($J4275),Lookup!$A$2:$B$13,2,0)&amp;" "&amp;YEAR($J4275)</f>
        <v>Jan 1900</v>
      </c>
      <c r="N4275" s="34" t="str">
        <f t="shared" si="396"/>
        <v>1/1/9999</v>
      </c>
      <c r="O4275" s="8" t="str">
        <f>IF(ISERROR(VLOOKUP($I4275,Lookup!$H$2:$I$11,2,0)),"",VLOOKUP($I4275,Lookup!$H$2:$I$11,2,0))</f>
        <v/>
      </c>
      <c r="P4275" s="8">
        <f>COUNTIF(J$4:J4275,J4275)</f>
        <v>0</v>
      </c>
      <c r="Q4275" s="8">
        <f>COUNTIF(K$4:K4275,K4275)</f>
        <v>1</v>
      </c>
    </row>
    <row r="4276" spans="1:17" x14ac:dyDescent="0.25">
      <c r="A4276" s="35">
        <f t="shared" si="397"/>
        <v>0</v>
      </c>
      <c r="B4276" s="8">
        <f t="shared" si="398"/>
        <v>0</v>
      </c>
      <c r="C4276" s="8">
        <f t="shared" si="399"/>
        <v>0</v>
      </c>
      <c r="D4276" s="38">
        <f t="shared" si="400"/>
        <v>1</v>
      </c>
      <c r="E4276" s="39">
        <f t="shared" si="401"/>
        <v>0</v>
      </c>
      <c r="M4276" s="8" t="str">
        <f>VLOOKUP(MONTH($J4276),Lookup!$A$2:$B$13,2,0)&amp;" "&amp;YEAR($J4276)</f>
        <v>Jan 1900</v>
      </c>
      <c r="N4276" s="34" t="str">
        <f t="shared" si="396"/>
        <v>1/1/9999</v>
      </c>
      <c r="O4276" s="8" t="str">
        <f>IF(ISERROR(VLOOKUP($I4276,Lookup!$H$2:$I$11,2,0)),"",VLOOKUP($I4276,Lookup!$H$2:$I$11,2,0))</f>
        <v/>
      </c>
      <c r="P4276" s="8">
        <f>COUNTIF(J$4:J4276,J4276)</f>
        <v>0</v>
      </c>
      <c r="Q4276" s="8">
        <f>COUNTIF(K$4:K4276,K4276)</f>
        <v>1</v>
      </c>
    </row>
    <row r="4277" spans="1:17" x14ac:dyDescent="0.25">
      <c r="A4277" s="35">
        <f t="shared" si="397"/>
        <v>0</v>
      </c>
      <c r="B4277" s="8">
        <f t="shared" si="398"/>
        <v>0</v>
      </c>
      <c r="C4277" s="8">
        <f t="shared" si="399"/>
        <v>0</v>
      </c>
      <c r="D4277" s="38">
        <f t="shared" si="400"/>
        <v>1</v>
      </c>
      <c r="E4277" s="39">
        <f t="shared" si="401"/>
        <v>0</v>
      </c>
      <c r="M4277" s="8" t="str">
        <f>VLOOKUP(MONTH($J4277),Lookup!$A$2:$B$13,2,0)&amp;" "&amp;YEAR($J4277)</f>
        <v>Jan 1900</v>
      </c>
      <c r="N4277" s="34" t="str">
        <f t="shared" si="396"/>
        <v>1/1/9999</v>
      </c>
      <c r="O4277" s="8" t="str">
        <f>IF(ISERROR(VLOOKUP($I4277,Lookup!$H$2:$I$11,2,0)),"",VLOOKUP($I4277,Lookup!$H$2:$I$11,2,0))</f>
        <v/>
      </c>
      <c r="P4277" s="8">
        <f>COUNTIF(J$4:J4277,J4277)</f>
        <v>0</v>
      </c>
      <c r="Q4277" s="8">
        <f>COUNTIF(K$4:K4277,K4277)</f>
        <v>1</v>
      </c>
    </row>
    <row r="4278" spans="1:17" x14ac:dyDescent="0.25">
      <c r="A4278" s="35">
        <f t="shared" si="397"/>
        <v>0</v>
      </c>
      <c r="B4278" s="8">
        <f t="shared" si="398"/>
        <v>0</v>
      </c>
      <c r="C4278" s="8">
        <f t="shared" si="399"/>
        <v>0</v>
      </c>
      <c r="D4278" s="38">
        <f t="shared" si="400"/>
        <v>1</v>
      </c>
      <c r="E4278" s="39">
        <f t="shared" si="401"/>
        <v>0</v>
      </c>
      <c r="M4278" s="8" t="str">
        <f>VLOOKUP(MONTH($J4278),Lookup!$A$2:$B$13,2,0)&amp;" "&amp;YEAR($J4278)</f>
        <v>Jan 1900</v>
      </c>
      <c r="N4278" s="34" t="str">
        <f t="shared" si="396"/>
        <v>1/1/9999</v>
      </c>
      <c r="O4278" s="8" t="str">
        <f>IF(ISERROR(VLOOKUP($I4278,Lookup!$H$2:$I$11,2,0)),"",VLOOKUP($I4278,Lookup!$H$2:$I$11,2,0))</f>
        <v/>
      </c>
      <c r="P4278" s="8">
        <f>COUNTIF(J$4:J4278,J4278)</f>
        <v>0</v>
      </c>
      <c r="Q4278" s="8">
        <f>COUNTIF(K$4:K4278,K4278)</f>
        <v>1</v>
      </c>
    </row>
    <row r="4279" spans="1:17" x14ac:dyDescent="0.25">
      <c r="A4279" s="35">
        <f t="shared" si="397"/>
        <v>0</v>
      </c>
      <c r="B4279" s="8">
        <f t="shared" si="398"/>
        <v>0</v>
      </c>
      <c r="C4279" s="8">
        <f t="shared" si="399"/>
        <v>0</v>
      </c>
      <c r="D4279" s="38">
        <f t="shared" si="400"/>
        <v>1</v>
      </c>
      <c r="E4279" s="39">
        <f t="shared" si="401"/>
        <v>0</v>
      </c>
      <c r="M4279" s="8" t="str">
        <f>VLOOKUP(MONTH($J4279),Lookup!$A$2:$B$13,2,0)&amp;" "&amp;YEAR($J4279)</f>
        <v>Jan 1900</v>
      </c>
      <c r="N4279" s="34" t="str">
        <f t="shared" si="396"/>
        <v>1/1/9999</v>
      </c>
      <c r="O4279" s="8" t="str">
        <f>IF(ISERROR(VLOOKUP($I4279,Lookup!$H$2:$I$11,2,0)),"",VLOOKUP($I4279,Lookup!$H$2:$I$11,2,0))</f>
        <v/>
      </c>
      <c r="P4279" s="8">
        <f>COUNTIF(J$4:J4279,J4279)</f>
        <v>0</v>
      </c>
      <c r="Q4279" s="8">
        <f>COUNTIF(K$4:K4279,K4279)</f>
        <v>1</v>
      </c>
    </row>
    <row r="4280" spans="1:17" x14ac:dyDescent="0.25">
      <c r="A4280" s="35">
        <f t="shared" si="397"/>
        <v>0</v>
      </c>
      <c r="B4280" s="8">
        <f t="shared" si="398"/>
        <v>0</v>
      </c>
      <c r="C4280" s="8">
        <f t="shared" si="399"/>
        <v>0</v>
      </c>
      <c r="D4280" s="38">
        <f t="shared" si="400"/>
        <v>1</v>
      </c>
      <c r="E4280" s="39">
        <f t="shared" si="401"/>
        <v>0</v>
      </c>
      <c r="M4280" s="8" t="str">
        <f>VLOOKUP(MONTH($J4280),Lookup!$A$2:$B$13,2,0)&amp;" "&amp;YEAR($J4280)</f>
        <v>Jan 1900</v>
      </c>
      <c r="N4280" s="34" t="str">
        <f t="shared" si="396"/>
        <v>1/1/9999</v>
      </c>
      <c r="O4280" s="8" t="str">
        <f>IF(ISERROR(VLOOKUP($I4280,Lookup!$H$2:$I$11,2,0)),"",VLOOKUP($I4280,Lookup!$H$2:$I$11,2,0))</f>
        <v/>
      </c>
      <c r="P4280" s="8">
        <f>COUNTIF(J$4:J4280,J4280)</f>
        <v>0</v>
      </c>
      <c r="Q4280" s="8">
        <f>COUNTIF(K$4:K4280,K4280)</f>
        <v>1</v>
      </c>
    </row>
    <row r="4281" spans="1:17" x14ac:dyDescent="0.25">
      <c r="A4281" s="35">
        <f t="shared" si="397"/>
        <v>0</v>
      </c>
      <c r="B4281" s="8">
        <f t="shared" si="398"/>
        <v>0</v>
      </c>
      <c r="C4281" s="8">
        <f t="shared" si="399"/>
        <v>0</v>
      </c>
      <c r="D4281" s="38">
        <f t="shared" si="400"/>
        <v>1</v>
      </c>
      <c r="E4281" s="39">
        <f t="shared" si="401"/>
        <v>0</v>
      </c>
      <c r="M4281" s="8" t="str">
        <f>VLOOKUP(MONTH($J4281),Lookup!$A$2:$B$13,2,0)&amp;" "&amp;YEAR($J4281)</f>
        <v>Jan 1900</v>
      </c>
      <c r="N4281" s="34" t="str">
        <f t="shared" si="396"/>
        <v>1/1/9999</v>
      </c>
      <c r="O4281" s="8" t="str">
        <f>IF(ISERROR(VLOOKUP($I4281,Lookup!$H$2:$I$11,2,0)),"",VLOOKUP($I4281,Lookup!$H$2:$I$11,2,0))</f>
        <v/>
      </c>
      <c r="P4281" s="8">
        <f>COUNTIF(J$4:J4281,J4281)</f>
        <v>0</v>
      </c>
      <c r="Q4281" s="8">
        <f>COUNTIF(K$4:K4281,K4281)</f>
        <v>1</v>
      </c>
    </row>
    <row r="4282" spans="1:17" x14ac:dyDescent="0.25">
      <c r="A4282" s="35">
        <f t="shared" si="397"/>
        <v>0</v>
      </c>
      <c r="B4282" s="8">
        <f t="shared" si="398"/>
        <v>0</v>
      </c>
      <c r="C4282" s="8">
        <f t="shared" si="399"/>
        <v>0</v>
      </c>
      <c r="D4282" s="38">
        <f t="shared" si="400"/>
        <v>1</v>
      </c>
      <c r="E4282" s="39">
        <f t="shared" si="401"/>
        <v>0</v>
      </c>
      <c r="M4282" s="8" t="str">
        <f>VLOOKUP(MONTH($J4282),Lookup!$A$2:$B$13,2,0)&amp;" "&amp;YEAR($J4282)</f>
        <v>Jan 1900</v>
      </c>
      <c r="N4282" s="34" t="str">
        <f t="shared" si="396"/>
        <v>1/1/9999</v>
      </c>
      <c r="O4282" s="8" t="str">
        <f>IF(ISERROR(VLOOKUP($I4282,Lookup!$H$2:$I$11,2,0)),"",VLOOKUP($I4282,Lookup!$H$2:$I$11,2,0))</f>
        <v/>
      </c>
      <c r="P4282" s="8">
        <f>COUNTIF(J$4:J4282,J4282)</f>
        <v>0</v>
      </c>
      <c r="Q4282" s="8">
        <f>COUNTIF(K$4:K4282,K4282)</f>
        <v>1</v>
      </c>
    </row>
    <row r="4283" spans="1:17" x14ac:dyDescent="0.25">
      <c r="A4283" s="35">
        <f t="shared" si="397"/>
        <v>0</v>
      </c>
      <c r="B4283" s="8">
        <f t="shared" si="398"/>
        <v>0</v>
      </c>
      <c r="C4283" s="8">
        <f t="shared" si="399"/>
        <v>0</v>
      </c>
      <c r="D4283" s="38">
        <f t="shared" si="400"/>
        <v>1</v>
      </c>
      <c r="E4283" s="39">
        <f t="shared" si="401"/>
        <v>0</v>
      </c>
      <c r="M4283" s="8" t="str">
        <f>VLOOKUP(MONTH($J4283),Lookup!$A$2:$B$13,2,0)&amp;" "&amp;YEAR($J4283)</f>
        <v>Jan 1900</v>
      </c>
      <c r="N4283" s="34" t="str">
        <f t="shared" si="396"/>
        <v>1/1/9999</v>
      </c>
      <c r="O4283" s="8" t="str">
        <f>IF(ISERROR(VLOOKUP($I4283,Lookup!$H$2:$I$11,2,0)),"",VLOOKUP($I4283,Lookup!$H$2:$I$11,2,0))</f>
        <v/>
      </c>
      <c r="P4283" s="8">
        <f>COUNTIF(J$4:J4283,J4283)</f>
        <v>0</v>
      </c>
      <c r="Q4283" s="8">
        <f>COUNTIF(K$4:K4283,K4283)</f>
        <v>1</v>
      </c>
    </row>
    <row r="4284" spans="1:17" x14ac:dyDescent="0.25">
      <c r="A4284" s="35">
        <f t="shared" si="397"/>
        <v>0</v>
      </c>
      <c r="B4284" s="8">
        <f t="shared" si="398"/>
        <v>0</v>
      </c>
      <c r="C4284" s="8">
        <f t="shared" si="399"/>
        <v>0</v>
      </c>
      <c r="D4284" s="38">
        <f t="shared" si="400"/>
        <v>1</v>
      </c>
      <c r="E4284" s="39">
        <f t="shared" si="401"/>
        <v>0</v>
      </c>
      <c r="M4284" s="8" t="str">
        <f>VLOOKUP(MONTH($J4284),Lookup!$A$2:$B$13,2,0)&amp;" "&amp;YEAR($J4284)</f>
        <v>Jan 1900</v>
      </c>
      <c r="N4284" s="34" t="str">
        <f t="shared" si="396"/>
        <v>1/1/9999</v>
      </c>
      <c r="O4284" s="8" t="str">
        <f>IF(ISERROR(VLOOKUP($I4284,Lookup!$H$2:$I$11,2,0)),"",VLOOKUP($I4284,Lookup!$H$2:$I$11,2,0))</f>
        <v/>
      </c>
      <c r="P4284" s="8">
        <f>COUNTIF(J$4:J4284,J4284)</f>
        <v>0</v>
      </c>
      <c r="Q4284" s="8">
        <f>COUNTIF(K$4:K4284,K4284)</f>
        <v>1</v>
      </c>
    </row>
    <row r="4285" spans="1:17" x14ac:dyDescent="0.25">
      <c r="A4285" s="35">
        <f t="shared" si="397"/>
        <v>0</v>
      </c>
      <c r="B4285" s="8">
        <f t="shared" si="398"/>
        <v>0</v>
      </c>
      <c r="C4285" s="8">
        <f t="shared" si="399"/>
        <v>0</v>
      </c>
      <c r="D4285" s="38">
        <f t="shared" si="400"/>
        <v>1</v>
      </c>
      <c r="E4285" s="39">
        <f t="shared" si="401"/>
        <v>0</v>
      </c>
      <c r="M4285" s="8" t="str">
        <f>VLOOKUP(MONTH($J4285),Lookup!$A$2:$B$13,2,0)&amp;" "&amp;YEAR($J4285)</f>
        <v>Jan 1900</v>
      </c>
      <c r="N4285" s="34" t="str">
        <f t="shared" si="396"/>
        <v>1/1/9999</v>
      </c>
      <c r="O4285" s="8" t="str">
        <f>IF(ISERROR(VLOOKUP($I4285,Lookup!$H$2:$I$11,2,0)),"",VLOOKUP($I4285,Lookup!$H$2:$I$11,2,0))</f>
        <v/>
      </c>
      <c r="P4285" s="8">
        <f>COUNTIF(J$4:J4285,J4285)</f>
        <v>0</v>
      </c>
      <c r="Q4285" s="8">
        <f>COUNTIF(K$4:K4285,K4285)</f>
        <v>1</v>
      </c>
    </row>
    <row r="4286" spans="1:17" x14ac:dyDescent="0.25">
      <c r="A4286" s="35">
        <f t="shared" si="397"/>
        <v>0</v>
      </c>
      <c r="B4286" s="8">
        <f t="shared" si="398"/>
        <v>0</v>
      </c>
      <c r="C4286" s="8">
        <f t="shared" si="399"/>
        <v>0</v>
      </c>
      <c r="D4286" s="38">
        <f t="shared" si="400"/>
        <v>1</v>
      </c>
      <c r="E4286" s="39">
        <f t="shared" si="401"/>
        <v>0</v>
      </c>
      <c r="M4286" s="8" t="str">
        <f>VLOOKUP(MONTH($J4286),Lookup!$A$2:$B$13,2,0)&amp;" "&amp;YEAR($J4286)</f>
        <v>Jan 1900</v>
      </c>
      <c r="N4286" s="34" t="str">
        <f t="shared" si="396"/>
        <v>1/1/9999</v>
      </c>
      <c r="O4286" s="8" t="str">
        <f>IF(ISERROR(VLOOKUP($I4286,Lookup!$H$2:$I$11,2,0)),"",VLOOKUP($I4286,Lookup!$H$2:$I$11,2,0))</f>
        <v/>
      </c>
      <c r="P4286" s="8">
        <f>COUNTIF(J$4:J4286,J4286)</f>
        <v>0</v>
      </c>
      <c r="Q4286" s="8">
        <f>COUNTIF(K$4:K4286,K4286)</f>
        <v>1</v>
      </c>
    </row>
    <row r="4287" spans="1:17" x14ac:dyDescent="0.25">
      <c r="A4287" s="35">
        <f t="shared" si="397"/>
        <v>0</v>
      </c>
      <c r="B4287" s="8">
        <f t="shared" si="398"/>
        <v>0</v>
      </c>
      <c r="C4287" s="8">
        <f t="shared" si="399"/>
        <v>0</v>
      </c>
      <c r="D4287" s="38">
        <f t="shared" si="400"/>
        <v>1</v>
      </c>
      <c r="E4287" s="39">
        <f t="shared" si="401"/>
        <v>0</v>
      </c>
      <c r="M4287" s="8" t="str">
        <f>VLOOKUP(MONTH($J4287),Lookup!$A$2:$B$13,2,0)&amp;" "&amp;YEAR($J4287)</f>
        <v>Jan 1900</v>
      </c>
      <c r="N4287" s="34" t="str">
        <f t="shared" si="396"/>
        <v>1/1/9999</v>
      </c>
      <c r="O4287" s="8" t="str">
        <f>IF(ISERROR(VLOOKUP($I4287,Lookup!$H$2:$I$11,2,0)),"",VLOOKUP($I4287,Lookup!$H$2:$I$11,2,0))</f>
        <v/>
      </c>
      <c r="P4287" s="8">
        <f>COUNTIF(J$4:J4287,J4287)</f>
        <v>0</v>
      </c>
      <c r="Q4287" s="8">
        <f>COUNTIF(K$4:K4287,K4287)</f>
        <v>1</v>
      </c>
    </row>
    <row r="4288" spans="1:17" x14ac:dyDescent="0.25">
      <c r="A4288" s="35">
        <f t="shared" si="397"/>
        <v>0</v>
      </c>
      <c r="B4288" s="8">
        <f t="shared" si="398"/>
        <v>0</v>
      </c>
      <c r="C4288" s="8">
        <f t="shared" si="399"/>
        <v>0</v>
      </c>
      <c r="D4288" s="38">
        <f t="shared" si="400"/>
        <v>1</v>
      </c>
      <c r="E4288" s="39">
        <f t="shared" si="401"/>
        <v>0</v>
      </c>
      <c r="M4288" s="8" t="str">
        <f>VLOOKUP(MONTH($J4288),Lookup!$A$2:$B$13,2,0)&amp;" "&amp;YEAR($J4288)</f>
        <v>Jan 1900</v>
      </c>
      <c r="N4288" s="34" t="str">
        <f t="shared" si="396"/>
        <v>1/1/9999</v>
      </c>
      <c r="O4288" s="8" t="str">
        <f>IF(ISERROR(VLOOKUP($I4288,Lookup!$H$2:$I$11,2,0)),"",VLOOKUP($I4288,Lookup!$H$2:$I$11,2,0))</f>
        <v/>
      </c>
      <c r="P4288" s="8">
        <f>COUNTIF(J$4:J4288,J4288)</f>
        <v>0</v>
      </c>
      <c r="Q4288" s="8">
        <f>COUNTIF(K$4:K4288,K4288)</f>
        <v>1</v>
      </c>
    </row>
    <row r="4289" spans="1:17" x14ac:dyDescent="0.25">
      <c r="A4289" s="35">
        <f t="shared" si="397"/>
        <v>0</v>
      </c>
      <c r="B4289" s="8">
        <f t="shared" si="398"/>
        <v>0</v>
      </c>
      <c r="C4289" s="8">
        <f t="shared" si="399"/>
        <v>0</v>
      </c>
      <c r="D4289" s="38">
        <f t="shared" si="400"/>
        <v>1</v>
      </c>
      <c r="E4289" s="39">
        <f t="shared" si="401"/>
        <v>0</v>
      </c>
      <c r="M4289" s="8" t="str">
        <f>VLOOKUP(MONTH($J4289),Lookup!$A$2:$B$13,2,0)&amp;" "&amp;YEAR($J4289)</f>
        <v>Jan 1900</v>
      </c>
      <c r="N4289" s="34" t="str">
        <f t="shared" si="396"/>
        <v>1/1/9999</v>
      </c>
      <c r="O4289" s="8" t="str">
        <f>IF(ISERROR(VLOOKUP($I4289,Lookup!$H$2:$I$11,2,0)),"",VLOOKUP($I4289,Lookup!$H$2:$I$11,2,0))</f>
        <v/>
      </c>
      <c r="P4289" s="8">
        <f>COUNTIF(J$4:J4289,J4289)</f>
        <v>0</v>
      </c>
      <c r="Q4289" s="8">
        <f>COUNTIF(K$4:K4289,K4289)</f>
        <v>1</v>
      </c>
    </row>
    <row r="4290" spans="1:17" x14ac:dyDescent="0.25">
      <c r="A4290" s="35">
        <f t="shared" si="397"/>
        <v>0</v>
      </c>
      <c r="B4290" s="8">
        <f t="shared" si="398"/>
        <v>0</v>
      </c>
      <c r="C4290" s="8">
        <f t="shared" si="399"/>
        <v>0</v>
      </c>
      <c r="D4290" s="38">
        <f t="shared" si="400"/>
        <v>1</v>
      </c>
      <c r="E4290" s="39">
        <f t="shared" si="401"/>
        <v>0</v>
      </c>
      <c r="M4290" s="8" t="str">
        <f>VLOOKUP(MONTH($J4290),Lookup!$A$2:$B$13,2,0)&amp;" "&amp;YEAR($J4290)</f>
        <v>Jan 1900</v>
      </c>
      <c r="N4290" s="34" t="str">
        <f t="shared" si="396"/>
        <v>1/1/9999</v>
      </c>
      <c r="O4290" s="8" t="str">
        <f>IF(ISERROR(VLOOKUP($I4290,Lookup!$H$2:$I$11,2,0)),"",VLOOKUP($I4290,Lookup!$H$2:$I$11,2,0))</f>
        <v/>
      </c>
      <c r="P4290" s="8">
        <f>COUNTIF(J$4:J4290,J4290)</f>
        <v>0</v>
      </c>
      <c r="Q4290" s="8">
        <f>COUNTIF(K$4:K4290,K4290)</f>
        <v>1</v>
      </c>
    </row>
    <row r="4291" spans="1:17" x14ac:dyDescent="0.25">
      <c r="A4291" s="35">
        <f t="shared" si="397"/>
        <v>0</v>
      </c>
      <c r="B4291" s="8">
        <f t="shared" si="398"/>
        <v>0</v>
      </c>
      <c r="C4291" s="8">
        <f t="shared" si="399"/>
        <v>0</v>
      </c>
      <c r="D4291" s="38">
        <f t="shared" si="400"/>
        <v>1</v>
      </c>
      <c r="E4291" s="39">
        <f t="shared" si="401"/>
        <v>0</v>
      </c>
      <c r="M4291" s="8" t="str">
        <f>VLOOKUP(MONTH($J4291),Lookup!$A$2:$B$13,2,0)&amp;" "&amp;YEAR($J4291)</f>
        <v>Jan 1900</v>
      </c>
      <c r="N4291" s="34" t="str">
        <f t="shared" si="396"/>
        <v>1/1/9999</v>
      </c>
      <c r="O4291" s="8" t="str">
        <f>IF(ISERROR(VLOOKUP($I4291,Lookup!$H$2:$I$11,2,0)),"",VLOOKUP($I4291,Lookup!$H$2:$I$11,2,0))</f>
        <v/>
      </c>
      <c r="P4291" s="8">
        <f>COUNTIF(J$4:J4291,J4291)</f>
        <v>0</v>
      </c>
      <c r="Q4291" s="8">
        <f>COUNTIF(K$4:K4291,K4291)</f>
        <v>1</v>
      </c>
    </row>
    <row r="4292" spans="1:17" x14ac:dyDescent="0.25">
      <c r="A4292" s="35">
        <f t="shared" si="397"/>
        <v>0</v>
      </c>
      <c r="B4292" s="8">
        <f t="shared" si="398"/>
        <v>0</v>
      </c>
      <c r="C4292" s="8">
        <f t="shared" si="399"/>
        <v>0</v>
      </c>
      <c r="D4292" s="38">
        <f t="shared" si="400"/>
        <v>1</v>
      </c>
      <c r="E4292" s="39">
        <f t="shared" si="401"/>
        <v>0</v>
      </c>
      <c r="M4292" s="8" t="str">
        <f>VLOOKUP(MONTH($J4292),Lookup!$A$2:$B$13,2,0)&amp;" "&amp;YEAR($J4292)</f>
        <v>Jan 1900</v>
      </c>
      <c r="N4292" s="34" t="str">
        <f t="shared" ref="N4292:N4355" si="402">IF(ISBLANK($J4292),"1/1/9999",J4292)</f>
        <v>1/1/9999</v>
      </c>
      <c r="O4292" s="8" t="str">
        <f>IF(ISERROR(VLOOKUP($I4292,Lookup!$H$2:$I$11,2,0)),"",VLOOKUP($I4292,Lookup!$H$2:$I$11,2,0))</f>
        <v/>
      </c>
      <c r="P4292" s="8">
        <f>COUNTIF(J$4:J4292,J4292)</f>
        <v>0</v>
      </c>
      <c r="Q4292" s="8">
        <f>COUNTIF(K$4:K4292,K4292)</f>
        <v>1</v>
      </c>
    </row>
    <row r="4293" spans="1:17" x14ac:dyDescent="0.25">
      <c r="A4293" s="35">
        <f t="shared" ref="A4293:A4356" si="403">K4293</f>
        <v>0</v>
      </c>
      <c r="B4293" s="8">
        <f t="shared" ref="B4293:B4356" si="404">J4293</f>
        <v>0</v>
      </c>
      <c r="C4293" s="8">
        <f t="shared" ref="C4293:C4356" si="405">L4293</f>
        <v>0</v>
      </c>
      <c r="D4293" s="38">
        <f t="shared" ref="D4293:D4356" si="406">SUM(A4293:C4293)+SUM(O4293:Q4293)</f>
        <v>1</v>
      </c>
      <c r="E4293" s="39">
        <f t="shared" ref="E4293:E4356" si="407">IF($D4293="","",COUNTIFS($F$4:$F$5000,$F4293,$D$4:$D$5000,"&gt;"&amp;$D4293))</f>
        <v>0</v>
      </c>
      <c r="M4293" s="8" t="str">
        <f>VLOOKUP(MONTH($J4293),Lookup!$A$2:$B$13,2,0)&amp;" "&amp;YEAR($J4293)</f>
        <v>Jan 1900</v>
      </c>
      <c r="N4293" s="34" t="str">
        <f t="shared" si="402"/>
        <v>1/1/9999</v>
      </c>
      <c r="O4293" s="8" t="str">
        <f>IF(ISERROR(VLOOKUP($I4293,Lookup!$H$2:$I$11,2,0)),"",VLOOKUP($I4293,Lookup!$H$2:$I$11,2,0))</f>
        <v/>
      </c>
      <c r="P4293" s="8">
        <f>COUNTIF(J$4:J4293,J4293)</f>
        <v>0</v>
      </c>
      <c r="Q4293" s="8">
        <f>COUNTIF(K$4:K4293,K4293)</f>
        <v>1</v>
      </c>
    </row>
    <row r="4294" spans="1:17" x14ac:dyDescent="0.25">
      <c r="A4294" s="35">
        <f t="shared" si="403"/>
        <v>0</v>
      </c>
      <c r="B4294" s="8">
        <f t="shared" si="404"/>
        <v>0</v>
      </c>
      <c r="C4294" s="8">
        <f t="shared" si="405"/>
        <v>0</v>
      </c>
      <c r="D4294" s="38">
        <f t="shared" si="406"/>
        <v>1</v>
      </c>
      <c r="E4294" s="39">
        <f t="shared" si="407"/>
        <v>0</v>
      </c>
      <c r="M4294" s="8" t="str">
        <f>VLOOKUP(MONTH($J4294),Lookup!$A$2:$B$13,2,0)&amp;" "&amp;YEAR($J4294)</f>
        <v>Jan 1900</v>
      </c>
      <c r="N4294" s="34" t="str">
        <f t="shared" si="402"/>
        <v>1/1/9999</v>
      </c>
      <c r="O4294" s="8" t="str">
        <f>IF(ISERROR(VLOOKUP($I4294,Lookup!$H$2:$I$11,2,0)),"",VLOOKUP($I4294,Lookup!$H$2:$I$11,2,0))</f>
        <v/>
      </c>
      <c r="P4294" s="8">
        <f>COUNTIF(J$4:J4294,J4294)</f>
        <v>0</v>
      </c>
      <c r="Q4294" s="8">
        <f>COUNTIF(K$4:K4294,K4294)</f>
        <v>1</v>
      </c>
    </row>
    <row r="4295" spans="1:17" x14ac:dyDescent="0.25">
      <c r="A4295" s="35">
        <f t="shared" si="403"/>
        <v>0</v>
      </c>
      <c r="B4295" s="8">
        <f t="shared" si="404"/>
        <v>0</v>
      </c>
      <c r="C4295" s="8">
        <f t="shared" si="405"/>
        <v>0</v>
      </c>
      <c r="D4295" s="38">
        <f t="shared" si="406"/>
        <v>1</v>
      </c>
      <c r="E4295" s="39">
        <f t="shared" si="407"/>
        <v>0</v>
      </c>
      <c r="M4295" s="8" t="str">
        <f>VLOOKUP(MONTH($J4295),Lookup!$A$2:$B$13,2,0)&amp;" "&amp;YEAR($J4295)</f>
        <v>Jan 1900</v>
      </c>
      <c r="N4295" s="34" t="str">
        <f t="shared" si="402"/>
        <v>1/1/9999</v>
      </c>
      <c r="O4295" s="8" t="str">
        <f>IF(ISERROR(VLOOKUP($I4295,Lookup!$H$2:$I$11,2,0)),"",VLOOKUP($I4295,Lookup!$H$2:$I$11,2,0))</f>
        <v/>
      </c>
      <c r="P4295" s="8">
        <f>COUNTIF(J$4:J4295,J4295)</f>
        <v>0</v>
      </c>
      <c r="Q4295" s="8">
        <f>COUNTIF(K$4:K4295,K4295)</f>
        <v>1</v>
      </c>
    </row>
    <row r="4296" spans="1:17" x14ac:dyDescent="0.25">
      <c r="A4296" s="35">
        <f t="shared" si="403"/>
        <v>0</v>
      </c>
      <c r="B4296" s="8">
        <f t="shared" si="404"/>
        <v>0</v>
      </c>
      <c r="C4296" s="8">
        <f t="shared" si="405"/>
        <v>0</v>
      </c>
      <c r="D4296" s="38">
        <f t="shared" si="406"/>
        <v>1</v>
      </c>
      <c r="E4296" s="39">
        <f t="shared" si="407"/>
        <v>0</v>
      </c>
      <c r="M4296" s="8" t="str">
        <f>VLOOKUP(MONTH($J4296),Lookup!$A$2:$B$13,2,0)&amp;" "&amp;YEAR($J4296)</f>
        <v>Jan 1900</v>
      </c>
      <c r="N4296" s="34" t="str">
        <f t="shared" si="402"/>
        <v>1/1/9999</v>
      </c>
      <c r="O4296" s="8" t="str">
        <f>IF(ISERROR(VLOOKUP($I4296,Lookup!$H$2:$I$11,2,0)),"",VLOOKUP($I4296,Lookup!$H$2:$I$11,2,0))</f>
        <v/>
      </c>
      <c r="P4296" s="8">
        <f>COUNTIF(J$4:J4296,J4296)</f>
        <v>0</v>
      </c>
      <c r="Q4296" s="8">
        <f>COUNTIF(K$4:K4296,K4296)</f>
        <v>1</v>
      </c>
    </row>
    <row r="4297" spans="1:17" x14ac:dyDescent="0.25">
      <c r="A4297" s="35">
        <f t="shared" si="403"/>
        <v>0</v>
      </c>
      <c r="B4297" s="8">
        <f t="shared" si="404"/>
        <v>0</v>
      </c>
      <c r="C4297" s="8">
        <f t="shared" si="405"/>
        <v>0</v>
      </c>
      <c r="D4297" s="38">
        <f t="shared" si="406"/>
        <v>1</v>
      </c>
      <c r="E4297" s="39">
        <f t="shared" si="407"/>
        <v>0</v>
      </c>
      <c r="M4297" s="8" t="str">
        <f>VLOOKUP(MONTH($J4297),Lookup!$A$2:$B$13,2,0)&amp;" "&amp;YEAR($J4297)</f>
        <v>Jan 1900</v>
      </c>
      <c r="N4297" s="34" t="str">
        <f t="shared" si="402"/>
        <v>1/1/9999</v>
      </c>
      <c r="O4297" s="8" t="str">
        <f>IF(ISERROR(VLOOKUP($I4297,Lookup!$H$2:$I$11,2,0)),"",VLOOKUP($I4297,Lookup!$H$2:$I$11,2,0))</f>
        <v/>
      </c>
      <c r="P4297" s="8">
        <f>COUNTIF(J$4:J4297,J4297)</f>
        <v>0</v>
      </c>
      <c r="Q4297" s="8">
        <f>COUNTIF(K$4:K4297,K4297)</f>
        <v>1</v>
      </c>
    </row>
    <row r="4298" spans="1:17" x14ac:dyDescent="0.25">
      <c r="A4298" s="35">
        <f t="shared" si="403"/>
        <v>0</v>
      </c>
      <c r="B4298" s="8">
        <f t="shared" si="404"/>
        <v>0</v>
      </c>
      <c r="C4298" s="8">
        <f t="shared" si="405"/>
        <v>0</v>
      </c>
      <c r="D4298" s="38">
        <f t="shared" si="406"/>
        <v>1</v>
      </c>
      <c r="E4298" s="39">
        <f t="shared" si="407"/>
        <v>0</v>
      </c>
      <c r="M4298" s="8" t="str">
        <f>VLOOKUP(MONTH($J4298),Lookup!$A$2:$B$13,2,0)&amp;" "&amp;YEAR($J4298)</f>
        <v>Jan 1900</v>
      </c>
      <c r="N4298" s="34" t="str">
        <f t="shared" si="402"/>
        <v>1/1/9999</v>
      </c>
      <c r="O4298" s="8" t="str">
        <f>IF(ISERROR(VLOOKUP($I4298,Lookup!$H$2:$I$11,2,0)),"",VLOOKUP($I4298,Lookup!$H$2:$I$11,2,0))</f>
        <v/>
      </c>
      <c r="P4298" s="8">
        <f>COUNTIF(J$4:J4298,J4298)</f>
        <v>0</v>
      </c>
      <c r="Q4298" s="8">
        <f>COUNTIF(K$4:K4298,K4298)</f>
        <v>1</v>
      </c>
    </row>
    <row r="4299" spans="1:17" x14ac:dyDescent="0.25">
      <c r="A4299" s="35">
        <f t="shared" si="403"/>
        <v>0</v>
      </c>
      <c r="B4299" s="8">
        <f t="shared" si="404"/>
        <v>0</v>
      </c>
      <c r="C4299" s="8">
        <f t="shared" si="405"/>
        <v>0</v>
      </c>
      <c r="D4299" s="38">
        <f t="shared" si="406"/>
        <v>1</v>
      </c>
      <c r="E4299" s="39">
        <f t="shared" si="407"/>
        <v>0</v>
      </c>
      <c r="M4299" s="8" t="str">
        <f>VLOOKUP(MONTH($J4299),Lookup!$A$2:$B$13,2,0)&amp;" "&amp;YEAR($J4299)</f>
        <v>Jan 1900</v>
      </c>
      <c r="N4299" s="34" t="str">
        <f t="shared" si="402"/>
        <v>1/1/9999</v>
      </c>
      <c r="O4299" s="8" t="str">
        <f>IF(ISERROR(VLOOKUP($I4299,Lookup!$H$2:$I$11,2,0)),"",VLOOKUP($I4299,Lookup!$H$2:$I$11,2,0))</f>
        <v/>
      </c>
      <c r="P4299" s="8">
        <f>COUNTIF(J$4:J4299,J4299)</f>
        <v>0</v>
      </c>
      <c r="Q4299" s="8">
        <f>COUNTIF(K$4:K4299,K4299)</f>
        <v>1</v>
      </c>
    </row>
    <row r="4300" spans="1:17" x14ac:dyDescent="0.25">
      <c r="A4300" s="35">
        <f t="shared" si="403"/>
        <v>0</v>
      </c>
      <c r="B4300" s="8">
        <f t="shared" si="404"/>
        <v>0</v>
      </c>
      <c r="C4300" s="8">
        <f t="shared" si="405"/>
        <v>0</v>
      </c>
      <c r="D4300" s="38">
        <f t="shared" si="406"/>
        <v>1</v>
      </c>
      <c r="E4300" s="39">
        <f t="shared" si="407"/>
        <v>0</v>
      </c>
      <c r="M4300" s="8" t="str">
        <f>VLOOKUP(MONTH($J4300),Lookup!$A$2:$B$13,2,0)&amp;" "&amp;YEAR($J4300)</f>
        <v>Jan 1900</v>
      </c>
      <c r="N4300" s="34" t="str">
        <f t="shared" si="402"/>
        <v>1/1/9999</v>
      </c>
      <c r="O4300" s="8" t="str">
        <f>IF(ISERROR(VLOOKUP($I4300,Lookup!$H$2:$I$11,2,0)),"",VLOOKUP($I4300,Lookup!$H$2:$I$11,2,0))</f>
        <v/>
      </c>
      <c r="P4300" s="8">
        <f>COUNTIF(J$4:J4300,J4300)</f>
        <v>0</v>
      </c>
      <c r="Q4300" s="8">
        <f>COUNTIF(K$4:K4300,K4300)</f>
        <v>1</v>
      </c>
    </row>
    <row r="4301" spans="1:17" x14ac:dyDescent="0.25">
      <c r="A4301" s="35">
        <f t="shared" si="403"/>
        <v>0</v>
      </c>
      <c r="B4301" s="8">
        <f t="shared" si="404"/>
        <v>0</v>
      </c>
      <c r="C4301" s="8">
        <f t="shared" si="405"/>
        <v>0</v>
      </c>
      <c r="D4301" s="38">
        <f t="shared" si="406"/>
        <v>1</v>
      </c>
      <c r="E4301" s="39">
        <f t="shared" si="407"/>
        <v>0</v>
      </c>
      <c r="M4301" s="8" t="str">
        <f>VLOOKUP(MONTH($J4301),Lookup!$A$2:$B$13,2,0)&amp;" "&amp;YEAR($J4301)</f>
        <v>Jan 1900</v>
      </c>
      <c r="N4301" s="34" t="str">
        <f t="shared" si="402"/>
        <v>1/1/9999</v>
      </c>
      <c r="O4301" s="8" t="str">
        <f>IF(ISERROR(VLOOKUP($I4301,Lookup!$H$2:$I$11,2,0)),"",VLOOKUP($I4301,Lookup!$H$2:$I$11,2,0))</f>
        <v/>
      </c>
      <c r="P4301" s="8">
        <f>COUNTIF(J$4:J4301,J4301)</f>
        <v>0</v>
      </c>
      <c r="Q4301" s="8">
        <f>COUNTIF(K$4:K4301,K4301)</f>
        <v>1</v>
      </c>
    </row>
    <row r="4302" spans="1:17" x14ac:dyDescent="0.25">
      <c r="A4302" s="35">
        <f t="shared" si="403"/>
        <v>0</v>
      </c>
      <c r="B4302" s="8">
        <f t="shared" si="404"/>
        <v>0</v>
      </c>
      <c r="C4302" s="8">
        <f t="shared" si="405"/>
        <v>0</v>
      </c>
      <c r="D4302" s="38">
        <f t="shared" si="406"/>
        <v>1</v>
      </c>
      <c r="E4302" s="39">
        <f t="shared" si="407"/>
        <v>0</v>
      </c>
      <c r="M4302" s="8" t="str">
        <f>VLOOKUP(MONTH($J4302),Lookup!$A$2:$B$13,2,0)&amp;" "&amp;YEAR($J4302)</f>
        <v>Jan 1900</v>
      </c>
      <c r="N4302" s="34" t="str">
        <f t="shared" si="402"/>
        <v>1/1/9999</v>
      </c>
      <c r="O4302" s="8" t="str">
        <f>IF(ISERROR(VLOOKUP($I4302,Lookup!$H$2:$I$11,2,0)),"",VLOOKUP($I4302,Lookup!$H$2:$I$11,2,0))</f>
        <v/>
      </c>
      <c r="P4302" s="8">
        <f>COUNTIF(J$4:J4302,J4302)</f>
        <v>0</v>
      </c>
      <c r="Q4302" s="8">
        <f>COUNTIF(K$4:K4302,K4302)</f>
        <v>1</v>
      </c>
    </row>
    <row r="4303" spans="1:17" x14ac:dyDescent="0.25">
      <c r="A4303" s="35">
        <f t="shared" si="403"/>
        <v>0</v>
      </c>
      <c r="B4303" s="8">
        <f t="shared" si="404"/>
        <v>0</v>
      </c>
      <c r="C4303" s="8">
        <f t="shared" si="405"/>
        <v>0</v>
      </c>
      <c r="D4303" s="38">
        <f t="shared" si="406"/>
        <v>1</v>
      </c>
      <c r="E4303" s="39">
        <f t="shared" si="407"/>
        <v>0</v>
      </c>
      <c r="M4303" s="8" t="str">
        <f>VLOOKUP(MONTH($J4303),Lookup!$A$2:$B$13,2,0)&amp;" "&amp;YEAR($J4303)</f>
        <v>Jan 1900</v>
      </c>
      <c r="N4303" s="34" t="str">
        <f t="shared" si="402"/>
        <v>1/1/9999</v>
      </c>
      <c r="O4303" s="8" t="str">
        <f>IF(ISERROR(VLOOKUP($I4303,Lookup!$H$2:$I$11,2,0)),"",VLOOKUP($I4303,Lookup!$H$2:$I$11,2,0))</f>
        <v/>
      </c>
      <c r="P4303" s="8">
        <f>COUNTIF(J$4:J4303,J4303)</f>
        <v>0</v>
      </c>
      <c r="Q4303" s="8">
        <f>COUNTIF(K$4:K4303,K4303)</f>
        <v>1</v>
      </c>
    </row>
    <row r="4304" spans="1:17" x14ac:dyDescent="0.25">
      <c r="A4304" s="35">
        <f t="shared" si="403"/>
        <v>0</v>
      </c>
      <c r="B4304" s="8">
        <f t="shared" si="404"/>
        <v>0</v>
      </c>
      <c r="C4304" s="8">
        <f t="shared" si="405"/>
        <v>0</v>
      </c>
      <c r="D4304" s="38">
        <f t="shared" si="406"/>
        <v>1</v>
      </c>
      <c r="E4304" s="39">
        <f t="shared" si="407"/>
        <v>0</v>
      </c>
      <c r="M4304" s="8" t="str">
        <f>VLOOKUP(MONTH($J4304),Lookup!$A$2:$B$13,2,0)&amp;" "&amp;YEAR($J4304)</f>
        <v>Jan 1900</v>
      </c>
      <c r="N4304" s="34" t="str">
        <f t="shared" si="402"/>
        <v>1/1/9999</v>
      </c>
      <c r="O4304" s="8" t="str">
        <f>IF(ISERROR(VLOOKUP($I4304,Lookup!$H$2:$I$11,2,0)),"",VLOOKUP($I4304,Lookup!$H$2:$I$11,2,0))</f>
        <v/>
      </c>
      <c r="P4304" s="8">
        <f>COUNTIF(J$4:J4304,J4304)</f>
        <v>0</v>
      </c>
      <c r="Q4304" s="8">
        <f>COUNTIF(K$4:K4304,K4304)</f>
        <v>1</v>
      </c>
    </row>
    <row r="4305" spans="1:17" x14ac:dyDescent="0.25">
      <c r="A4305" s="35">
        <f t="shared" si="403"/>
        <v>0</v>
      </c>
      <c r="B4305" s="8">
        <f t="shared" si="404"/>
        <v>0</v>
      </c>
      <c r="C4305" s="8">
        <f t="shared" si="405"/>
        <v>0</v>
      </c>
      <c r="D4305" s="38">
        <f t="shared" si="406"/>
        <v>1</v>
      </c>
      <c r="E4305" s="39">
        <f t="shared" si="407"/>
        <v>0</v>
      </c>
      <c r="M4305" s="8" t="str">
        <f>VLOOKUP(MONTH($J4305),Lookup!$A$2:$B$13,2,0)&amp;" "&amp;YEAR($J4305)</f>
        <v>Jan 1900</v>
      </c>
      <c r="N4305" s="34" t="str">
        <f t="shared" si="402"/>
        <v>1/1/9999</v>
      </c>
      <c r="O4305" s="8" t="str">
        <f>IF(ISERROR(VLOOKUP($I4305,Lookup!$H$2:$I$11,2,0)),"",VLOOKUP($I4305,Lookup!$H$2:$I$11,2,0))</f>
        <v/>
      </c>
      <c r="P4305" s="8">
        <f>COUNTIF(J$4:J4305,J4305)</f>
        <v>0</v>
      </c>
      <c r="Q4305" s="8">
        <f>COUNTIF(K$4:K4305,K4305)</f>
        <v>1</v>
      </c>
    </row>
    <row r="4306" spans="1:17" x14ac:dyDescent="0.25">
      <c r="A4306" s="35">
        <f t="shared" si="403"/>
        <v>0</v>
      </c>
      <c r="B4306" s="8">
        <f t="shared" si="404"/>
        <v>0</v>
      </c>
      <c r="C4306" s="8">
        <f t="shared" si="405"/>
        <v>0</v>
      </c>
      <c r="D4306" s="38">
        <f t="shared" si="406"/>
        <v>1</v>
      </c>
      <c r="E4306" s="39">
        <f t="shared" si="407"/>
        <v>0</v>
      </c>
      <c r="M4306" s="8" t="str">
        <f>VLOOKUP(MONTH($J4306),Lookup!$A$2:$B$13,2,0)&amp;" "&amp;YEAR($J4306)</f>
        <v>Jan 1900</v>
      </c>
      <c r="N4306" s="34" t="str">
        <f t="shared" si="402"/>
        <v>1/1/9999</v>
      </c>
      <c r="O4306" s="8" t="str">
        <f>IF(ISERROR(VLOOKUP($I4306,Lookup!$H$2:$I$11,2,0)),"",VLOOKUP($I4306,Lookup!$H$2:$I$11,2,0))</f>
        <v/>
      </c>
      <c r="P4306" s="8">
        <f>COUNTIF(J$4:J4306,J4306)</f>
        <v>0</v>
      </c>
      <c r="Q4306" s="8">
        <f>COUNTIF(K$4:K4306,K4306)</f>
        <v>1</v>
      </c>
    </row>
    <row r="4307" spans="1:17" x14ac:dyDescent="0.25">
      <c r="A4307" s="35">
        <f t="shared" si="403"/>
        <v>0</v>
      </c>
      <c r="B4307" s="8">
        <f t="shared" si="404"/>
        <v>0</v>
      </c>
      <c r="C4307" s="8">
        <f t="shared" si="405"/>
        <v>0</v>
      </c>
      <c r="D4307" s="38">
        <f t="shared" si="406"/>
        <v>1</v>
      </c>
      <c r="E4307" s="39">
        <f t="shared" si="407"/>
        <v>0</v>
      </c>
      <c r="M4307" s="8" t="str">
        <f>VLOOKUP(MONTH($J4307),Lookup!$A$2:$B$13,2,0)&amp;" "&amp;YEAR($J4307)</f>
        <v>Jan 1900</v>
      </c>
      <c r="N4307" s="34" t="str">
        <f t="shared" si="402"/>
        <v>1/1/9999</v>
      </c>
      <c r="O4307" s="8" t="str">
        <f>IF(ISERROR(VLOOKUP($I4307,Lookup!$H$2:$I$11,2,0)),"",VLOOKUP($I4307,Lookup!$H$2:$I$11,2,0))</f>
        <v/>
      </c>
      <c r="P4307" s="8">
        <f>COUNTIF(J$4:J4307,J4307)</f>
        <v>0</v>
      </c>
      <c r="Q4307" s="8">
        <f>COUNTIF(K$4:K4307,K4307)</f>
        <v>1</v>
      </c>
    </row>
    <row r="4308" spans="1:17" x14ac:dyDescent="0.25">
      <c r="A4308" s="35">
        <f t="shared" si="403"/>
        <v>0</v>
      </c>
      <c r="B4308" s="8">
        <f t="shared" si="404"/>
        <v>0</v>
      </c>
      <c r="C4308" s="8">
        <f t="shared" si="405"/>
        <v>0</v>
      </c>
      <c r="D4308" s="38">
        <f t="shared" si="406"/>
        <v>1</v>
      </c>
      <c r="E4308" s="39">
        <f t="shared" si="407"/>
        <v>0</v>
      </c>
      <c r="M4308" s="8" t="str">
        <f>VLOOKUP(MONTH($J4308),Lookup!$A$2:$B$13,2,0)&amp;" "&amp;YEAR($J4308)</f>
        <v>Jan 1900</v>
      </c>
      <c r="N4308" s="34" t="str">
        <f t="shared" si="402"/>
        <v>1/1/9999</v>
      </c>
      <c r="O4308" s="8" t="str">
        <f>IF(ISERROR(VLOOKUP($I4308,Lookup!$H$2:$I$11,2,0)),"",VLOOKUP($I4308,Lookup!$H$2:$I$11,2,0))</f>
        <v/>
      </c>
      <c r="P4308" s="8">
        <f>COUNTIF(J$4:J4308,J4308)</f>
        <v>0</v>
      </c>
      <c r="Q4308" s="8">
        <f>COUNTIF(K$4:K4308,K4308)</f>
        <v>1</v>
      </c>
    </row>
    <row r="4309" spans="1:17" x14ac:dyDescent="0.25">
      <c r="A4309" s="35">
        <f t="shared" si="403"/>
        <v>0</v>
      </c>
      <c r="B4309" s="8">
        <f t="shared" si="404"/>
        <v>0</v>
      </c>
      <c r="C4309" s="8">
        <f t="shared" si="405"/>
        <v>0</v>
      </c>
      <c r="D4309" s="38">
        <f t="shared" si="406"/>
        <v>1</v>
      </c>
      <c r="E4309" s="39">
        <f t="shared" si="407"/>
        <v>0</v>
      </c>
      <c r="M4309" s="8" t="str">
        <f>VLOOKUP(MONTH($J4309),Lookup!$A$2:$B$13,2,0)&amp;" "&amp;YEAR($J4309)</f>
        <v>Jan 1900</v>
      </c>
      <c r="N4309" s="34" t="str">
        <f t="shared" si="402"/>
        <v>1/1/9999</v>
      </c>
      <c r="O4309" s="8" t="str">
        <f>IF(ISERROR(VLOOKUP($I4309,Lookup!$H$2:$I$11,2,0)),"",VLOOKUP($I4309,Lookup!$H$2:$I$11,2,0))</f>
        <v/>
      </c>
      <c r="P4309" s="8">
        <f>COUNTIF(J$4:J4309,J4309)</f>
        <v>0</v>
      </c>
      <c r="Q4309" s="8">
        <f>COUNTIF(K$4:K4309,K4309)</f>
        <v>1</v>
      </c>
    </row>
    <row r="4310" spans="1:17" x14ac:dyDescent="0.25">
      <c r="A4310" s="35">
        <f t="shared" si="403"/>
        <v>0</v>
      </c>
      <c r="B4310" s="8">
        <f t="shared" si="404"/>
        <v>0</v>
      </c>
      <c r="C4310" s="8">
        <f t="shared" si="405"/>
        <v>0</v>
      </c>
      <c r="D4310" s="38">
        <f t="shared" si="406"/>
        <v>1</v>
      </c>
      <c r="E4310" s="39">
        <f t="shared" si="407"/>
        <v>0</v>
      </c>
      <c r="M4310" s="8" t="str">
        <f>VLOOKUP(MONTH($J4310),Lookup!$A$2:$B$13,2,0)&amp;" "&amp;YEAR($J4310)</f>
        <v>Jan 1900</v>
      </c>
      <c r="N4310" s="34" t="str">
        <f t="shared" si="402"/>
        <v>1/1/9999</v>
      </c>
      <c r="O4310" s="8" t="str">
        <f>IF(ISERROR(VLOOKUP($I4310,Lookup!$H$2:$I$11,2,0)),"",VLOOKUP($I4310,Lookup!$H$2:$I$11,2,0))</f>
        <v/>
      </c>
      <c r="P4310" s="8">
        <f>COUNTIF(J$4:J4310,J4310)</f>
        <v>0</v>
      </c>
      <c r="Q4310" s="8">
        <f>COUNTIF(K$4:K4310,K4310)</f>
        <v>1</v>
      </c>
    </row>
    <row r="4311" spans="1:17" x14ac:dyDescent="0.25">
      <c r="A4311" s="35">
        <f t="shared" si="403"/>
        <v>0</v>
      </c>
      <c r="B4311" s="8">
        <f t="shared" si="404"/>
        <v>0</v>
      </c>
      <c r="C4311" s="8">
        <f t="shared" si="405"/>
        <v>0</v>
      </c>
      <c r="D4311" s="38">
        <f t="shared" si="406"/>
        <v>1</v>
      </c>
      <c r="E4311" s="39">
        <f t="shared" si="407"/>
        <v>0</v>
      </c>
      <c r="M4311" s="8" t="str">
        <f>VLOOKUP(MONTH($J4311),Lookup!$A$2:$B$13,2,0)&amp;" "&amp;YEAR($J4311)</f>
        <v>Jan 1900</v>
      </c>
      <c r="N4311" s="34" t="str">
        <f t="shared" si="402"/>
        <v>1/1/9999</v>
      </c>
      <c r="O4311" s="8" t="str">
        <f>IF(ISERROR(VLOOKUP($I4311,Lookup!$H$2:$I$11,2,0)),"",VLOOKUP($I4311,Lookup!$H$2:$I$11,2,0))</f>
        <v/>
      </c>
      <c r="P4311" s="8">
        <f>COUNTIF(J$4:J4311,J4311)</f>
        <v>0</v>
      </c>
      <c r="Q4311" s="8">
        <f>COUNTIF(K$4:K4311,K4311)</f>
        <v>1</v>
      </c>
    </row>
    <row r="4312" spans="1:17" x14ac:dyDescent="0.25">
      <c r="A4312" s="35">
        <f t="shared" si="403"/>
        <v>0</v>
      </c>
      <c r="B4312" s="8">
        <f t="shared" si="404"/>
        <v>0</v>
      </c>
      <c r="C4312" s="8">
        <f t="shared" si="405"/>
        <v>0</v>
      </c>
      <c r="D4312" s="38">
        <f t="shared" si="406"/>
        <v>1</v>
      </c>
      <c r="E4312" s="39">
        <f t="shared" si="407"/>
        <v>0</v>
      </c>
      <c r="M4312" s="8" t="str">
        <f>VLOOKUP(MONTH($J4312),Lookup!$A$2:$B$13,2,0)&amp;" "&amp;YEAR($J4312)</f>
        <v>Jan 1900</v>
      </c>
      <c r="N4312" s="34" t="str">
        <f t="shared" si="402"/>
        <v>1/1/9999</v>
      </c>
      <c r="O4312" s="8" t="str">
        <f>IF(ISERROR(VLOOKUP($I4312,Lookup!$H$2:$I$11,2,0)),"",VLOOKUP($I4312,Lookup!$H$2:$I$11,2,0))</f>
        <v/>
      </c>
      <c r="P4312" s="8">
        <f>COUNTIF(J$4:J4312,J4312)</f>
        <v>0</v>
      </c>
      <c r="Q4312" s="8">
        <f>COUNTIF(K$4:K4312,K4312)</f>
        <v>1</v>
      </c>
    </row>
    <row r="4313" spans="1:17" x14ac:dyDescent="0.25">
      <c r="A4313" s="35">
        <f t="shared" si="403"/>
        <v>0</v>
      </c>
      <c r="B4313" s="8">
        <f t="shared" si="404"/>
        <v>0</v>
      </c>
      <c r="C4313" s="8">
        <f t="shared" si="405"/>
        <v>0</v>
      </c>
      <c r="D4313" s="38">
        <f t="shared" si="406"/>
        <v>1</v>
      </c>
      <c r="E4313" s="39">
        <f t="shared" si="407"/>
        <v>0</v>
      </c>
      <c r="M4313" s="8" t="str">
        <f>VLOOKUP(MONTH($J4313),Lookup!$A$2:$B$13,2,0)&amp;" "&amp;YEAR($J4313)</f>
        <v>Jan 1900</v>
      </c>
      <c r="N4313" s="34" t="str">
        <f t="shared" si="402"/>
        <v>1/1/9999</v>
      </c>
      <c r="O4313" s="8" t="str">
        <f>IF(ISERROR(VLOOKUP($I4313,Lookup!$H$2:$I$11,2,0)),"",VLOOKUP($I4313,Lookup!$H$2:$I$11,2,0))</f>
        <v/>
      </c>
      <c r="P4313" s="8">
        <f>COUNTIF(J$4:J4313,J4313)</f>
        <v>0</v>
      </c>
      <c r="Q4313" s="8">
        <f>COUNTIF(K$4:K4313,K4313)</f>
        <v>1</v>
      </c>
    </row>
    <row r="4314" spans="1:17" x14ac:dyDescent="0.25">
      <c r="A4314" s="35">
        <f t="shared" si="403"/>
        <v>0</v>
      </c>
      <c r="B4314" s="8">
        <f t="shared" si="404"/>
        <v>0</v>
      </c>
      <c r="C4314" s="8">
        <f t="shared" si="405"/>
        <v>0</v>
      </c>
      <c r="D4314" s="38">
        <f t="shared" si="406"/>
        <v>1</v>
      </c>
      <c r="E4314" s="39">
        <f t="shared" si="407"/>
        <v>0</v>
      </c>
      <c r="M4314" s="8" t="str">
        <f>VLOOKUP(MONTH($J4314),Lookup!$A$2:$B$13,2,0)&amp;" "&amp;YEAR($J4314)</f>
        <v>Jan 1900</v>
      </c>
      <c r="N4314" s="34" t="str">
        <f t="shared" si="402"/>
        <v>1/1/9999</v>
      </c>
      <c r="O4314" s="8" t="str">
        <f>IF(ISERROR(VLOOKUP($I4314,Lookup!$H$2:$I$11,2,0)),"",VLOOKUP($I4314,Lookup!$H$2:$I$11,2,0))</f>
        <v/>
      </c>
      <c r="P4314" s="8">
        <f>COUNTIF(J$4:J4314,J4314)</f>
        <v>0</v>
      </c>
      <c r="Q4314" s="8">
        <f>COUNTIF(K$4:K4314,K4314)</f>
        <v>1</v>
      </c>
    </row>
    <row r="4315" spans="1:17" x14ac:dyDescent="0.25">
      <c r="A4315" s="35">
        <f t="shared" si="403"/>
        <v>0</v>
      </c>
      <c r="B4315" s="8">
        <f t="shared" si="404"/>
        <v>0</v>
      </c>
      <c r="C4315" s="8">
        <f t="shared" si="405"/>
        <v>0</v>
      </c>
      <c r="D4315" s="38">
        <f t="shared" si="406"/>
        <v>1</v>
      </c>
      <c r="E4315" s="39">
        <f t="shared" si="407"/>
        <v>0</v>
      </c>
      <c r="M4315" s="8" t="str">
        <f>VLOOKUP(MONTH($J4315),Lookup!$A$2:$B$13,2,0)&amp;" "&amp;YEAR($J4315)</f>
        <v>Jan 1900</v>
      </c>
      <c r="N4315" s="34" t="str">
        <f t="shared" si="402"/>
        <v>1/1/9999</v>
      </c>
      <c r="O4315" s="8" t="str">
        <f>IF(ISERROR(VLOOKUP($I4315,Lookup!$H$2:$I$11,2,0)),"",VLOOKUP($I4315,Lookup!$H$2:$I$11,2,0))</f>
        <v/>
      </c>
      <c r="P4315" s="8">
        <f>COUNTIF(J$4:J4315,J4315)</f>
        <v>0</v>
      </c>
      <c r="Q4315" s="8">
        <f>COUNTIF(K$4:K4315,K4315)</f>
        <v>1</v>
      </c>
    </row>
    <row r="4316" spans="1:17" x14ac:dyDescent="0.25">
      <c r="A4316" s="35">
        <f t="shared" si="403"/>
        <v>0</v>
      </c>
      <c r="B4316" s="8">
        <f t="shared" si="404"/>
        <v>0</v>
      </c>
      <c r="C4316" s="8">
        <f t="shared" si="405"/>
        <v>0</v>
      </c>
      <c r="D4316" s="38">
        <f t="shared" si="406"/>
        <v>1</v>
      </c>
      <c r="E4316" s="39">
        <f t="shared" si="407"/>
        <v>0</v>
      </c>
      <c r="M4316" s="8" t="str">
        <f>VLOOKUP(MONTH($J4316),Lookup!$A$2:$B$13,2,0)&amp;" "&amp;YEAR($J4316)</f>
        <v>Jan 1900</v>
      </c>
      <c r="N4316" s="34" t="str">
        <f t="shared" si="402"/>
        <v>1/1/9999</v>
      </c>
      <c r="O4316" s="8" t="str">
        <f>IF(ISERROR(VLOOKUP($I4316,Lookup!$H$2:$I$11,2,0)),"",VLOOKUP($I4316,Lookup!$H$2:$I$11,2,0))</f>
        <v/>
      </c>
      <c r="P4316" s="8">
        <f>COUNTIF(J$4:J4316,J4316)</f>
        <v>0</v>
      </c>
      <c r="Q4316" s="8">
        <f>COUNTIF(K$4:K4316,K4316)</f>
        <v>1</v>
      </c>
    </row>
    <row r="4317" spans="1:17" x14ac:dyDescent="0.25">
      <c r="A4317" s="35">
        <f t="shared" si="403"/>
        <v>0</v>
      </c>
      <c r="B4317" s="8">
        <f t="shared" si="404"/>
        <v>0</v>
      </c>
      <c r="C4317" s="8">
        <f t="shared" si="405"/>
        <v>0</v>
      </c>
      <c r="D4317" s="38">
        <f t="shared" si="406"/>
        <v>1</v>
      </c>
      <c r="E4317" s="39">
        <f t="shared" si="407"/>
        <v>0</v>
      </c>
      <c r="M4317" s="8" t="str">
        <f>VLOOKUP(MONTH($J4317),Lookup!$A$2:$B$13,2,0)&amp;" "&amp;YEAR($J4317)</f>
        <v>Jan 1900</v>
      </c>
      <c r="N4317" s="34" t="str">
        <f t="shared" si="402"/>
        <v>1/1/9999</v>
      </c>
      <c r="O4317" s="8" t="str">
        <f>IF(ISERROR(VLOOKUP($I4317,Lookup!$H$2:$I$11,2,0)),"",VLOOKUP($I4317,Lookup!$H$2:$I$11,2,0))</f>
        <v/>
      </c>
      <c r="P4317" s="8">
        <f>COUNTIF(J$4:J4317,J4317)</f>
        <v>0</v>
      </c>
      <c r="Q4317" s="8">
        <f>COUNTIF(K$4:K4317,K4317)</f>
        <v>1</v>
      </c>
    </row>
    <row r="4318" spans="1:17" x14ac:dyDescent="0.25">
      <c r="A4318" s="35">
        <f t="shared" si="403"/>
        <v>0</v>
      </c>
      <c r="B4318" s="8">
        <f t="shared" si="404"/>
        <v>0</v>
      </c>
      <c r="C4318" s="8">
        <f t="shared" si="405"/>
        <v>0</v>
      </c>
      <c r="D4318" s="38">
        <f t="shared" si="406"/>
        <v>1</v>
      </c>
      <c r="E4318" s="39">
        <f t="shared" si="407"/>
        <v>0</v>
      </c>
      <c r="M4318" s="8" t="str">
        <f>VLOOKUP(MONTH($J4318),Lookup!$A$2:$B$13,2,0)&amp;" "&amp;YEAR($J4318)</f>
        <v>Jan 1900</v>
      </c>
      <c r="N4318" s="34" t="str">
        <f t="shared" si="402"/>
        <v>1/1/9999</v>
      </c>
      <c r="O4318" s="8" t="str">
        <f>IF(ISERROR(VLOOKUP($I4318,Lookup!$H$2:$I$11,2,0)),"",VLOOKUP($I4318,Lookup!$H$2:$I$11,2,0))</f>
        <v/>
      </c>
      <c r="P4318" s="8">
        <f>COUNTIF(J$4:J4318,J4318)</f>
        <v>0</v>
      </c>
      <c r="Q4318" s="8">
        <f>COUNTIF(K$4:K4318,K4318)</f>
        <v>1</v>
      </c>
    </row>
    <row r="4319" spans="1:17" x14ac:dyDescent="0.25">
      <c r="A4319" s="35">
        <f t="shared" si="403"/>
        <v>0</v>
      </c>
      <c r="B4319" s="8">
        <f t="shared" si="404"/>
        <v>0</v>
      </c>
      <c r="C4319" s="8">
        <f t="shared" si="405"/>
        <v>0</v>
      </c>
      <c r="D4319" s="38">
        <f t="shared" si="406"/>
        <v>1</v>
      </c>
      <c r="E4319" s="39">
        <f t="shared" si="407"/>
        <v>0</v>
      </c>
      <c r="M4319" s="8" t="str">
        <f>VLOOKUP(MONTH($J4319),Lookup!$A$2:$B$13,2,0)&amp;" "&amp;YEAR($J4319)</f>
        <v>Jan 1900</v>
      </c>
      <c r="N4319" s="34" t="str">
        <f t="shared" si="402"/>
        <v>1/1/9999</v>
      </c>
      <c r="O4319" s="8" t="str">
        <f>IF(ISERROR(VLOOKUP($I4319,Lookup!$H$2:$I$11,2,0)),"",VLOOKUP($I4319,Lookup!$H$2:$I$11,2,0))</f>
        <v/>
      </c>
      <c r="P4319" s="8">
        <f>COUNTIF(J$4:J4319,J4319)</f>
        <v>0</v>
      </c>
      <c r="Q4319" s="8">
        <f>COUNTIF(K$4:K4319,K4319)</f>
        <v>1</v>
      </c>
    </row>
    <row r="4320" spans="1:17" x14ac:dyDescent="0.25">
      <c r="A4320" s="35">
        <f t="shared" si="403"/>
        <v>0</v>
      </c>
      <c r="B4320" s="8">
        <f t="shared" si="404"/>
        <v>0</v>
      </c>
      <c r="C4320" s="8">
        <f t="shared" si="405"/>
        <v>0</v>
      </c>
      <c r="D4320" s="38">
        <f t="shared" si="406"/>
        <v>1</v>
      </c>
      <c r="E4320" s="39">
        <f t="shared" si="407"/>
        <v>0</v>
      </c>
      <c r="M4320" s="8" t="str">
        <f>VLOOKUP(MONTH($J4320),Lookup!$A$2:$B$13,2,0)&amp;" "&amp;YEAR($J4320)</f>
        <v>Jan 1900</v>
      </c>
      <c r="N4320" s="34" t="str">
        <f t="shared" si="402"/>
        <v>1/1/9999</v>
      </c>
      <c r="O4320" s="8" t="str">
        <f>IF(ISERROR(VLOOKUP($I4320,Lookup!$H$2:$I$11,2,0)),"",VLOOKUP($I4320,Lookup!$H$2:$I$11,2,0))</f>
        <v/>
      </c>
      <c r="P4320" s="8">
        <f>COUNTIF(J$4:J4320,J4320)</f>
        <v>0</v>
      </c>
      <c r="Q4320" s="8">
        <f>COUNTIF(K$4:K4320,K4320)</f>
        <v>1</v>
      </c>
    </row>
    <row r="4321" spans="1:17" x14ac:dyDescent="0.25">
      <c r="A4321" s="35">
        <f t="shared" si="403"/>
        <v>0</v>
      </c>
      <c r="B4321" s="8">
        <f t="shared" si="404"/>
        <v>0</v>
      </c>
      <c r="C4321" s="8">
        <f t="shared" si="405"/>
        <v>0</v>
      </c>
      <c r="D4321" s="38">
        <f t="shared" si="406"/>
        <v>1</v>
      </c>
      <c r="E4321" s="39">
        <f t="shared" si="407"/>
        <v>0</v>
      </c>
      <c r="M4321" s="8" t="str">
        <f>VLOOKUP(MONTH($J4321),Lookup!$A$2:$B$13,2,0)&amp;" "&amp;YEAR($J4321)</f>
        <v>Jan 1900</v>
      </c>
      <c r="N4321" s="34" t="str">
        <f t="shared" si="402"/>
        <v>1/1/9999</v>
      </c>
      <c r="O4321" s="8" t="str">
        <f>IF(ISERROR(VLOOKUP($I4321,Lookup!$H$2:$I$11,2,0)),"",VLOOKUP($I4321,Lookup!$H$2:$I$11,2,0))</f>
        <v/>
      </c>
      <c r="P4321" s="8">
        <f>COUNTIF(J$4:J4321,J4321)</f>
        <v>0</v>
      </c>
      <c r="Q4321" s="8">
        <f>COUNTIF(K$4:K4321,K4321)</f>
        <v>1</v>
      </c>
    </row>
    <row r="4322" spans="1:17" x14ac:dyDescent="0.25">
      <c r="A4322" s="35">
        <f t="shared" si="403"/>
        <v>0</v>
      </c>
      <c r="B4322" s="8">
        <f t="shared" si="404"/>
        <v>0</v>
      </c>
      <c r="C4322" s="8">
        <f t="shared" si="405"/>
        <v>0</v>
      </c>
      <c r="D4322" s="38">
        <f t="shared" si="406"/>
        <v>1</v>
      </c>
      <c r="E4322" s="39">
        <f t="shared" si="407"/>
        <v>0</v>
      </c>
      <c r="M4322" s="8" t="str">
        <f>VLOOKUP(MONTH($J4322),Lookup!$A$2:$B$13,2,0)&amp;" "&amp;YEAR($J4322)</f>
        <v>Jan 1900</v>
      </c>
      <c r="N4322" s="34" t="str">
        <f t="shared" si="402"/>
        <v>1/1/9999</v>
      </c>
      <c r="O4322" s="8" t="str">
        <f>IF(ISERROR(VLOOKUP($I4322,Lookup!$H$2:$I$11,2,0)),"",VLOOKUP($I4322,Lookup!$H$2:$I$11,2,0))</f>
        <v/>
      </c>
      <c r="P4322" s="8">
        <f>COUNTIF(J$4:J4322,J4322)</f>
        <v>0</v>
      </c>
      <c r="Q4322" s="8">
        <f>COUNTIF(K$4:K4322,K4322)</f>
        <v>1</v>
      </c>
    </row>
    <row r="4323" spans="1:17" x14ac:dyDescent="0.25">
      <c r="A4323" s="35">
        <f t="shared" si="403"/>
        <v>0</v>
      </c>
      <c r="B4323" s="8">
        <f t="shared" si="404"/>
        <v>0</v>
      </c>
      <c r="C4323" s="8">
        <f t="shared" si="405"/>
        <v>0</v>
      </c>
      <c r="D4323" s="38">
        <f t="shared" si="406"/>
        <v>1</v>
      </c>
      <c r="E4323" s="39">
        <f t="shared" si="407"/>
        <v>0</v>
      </c>
      <c r="M4323" s="8" t="str">
        <f>VLOOKUP(MONTH($J4323),Lookup!$A$2:$B$13,2,0)&amp;" "&amp;YEAR($J4323)</f>
        <v>Jan 1900</v>
      </c>
      <c r="N4323" s="34" t="str">
        <f t="shared" si="402"/>
        <v>1/1/9999</v>
      </c>
      <c r="O4323" s="8" t="str">
        <f>IF(ISERROR(VLOOKUP($I4323,Lookup!$H$2:$I$11,2,0)),"",VLOOKUP($I4323,Lookup!$H$2:$I$11,2,0))</f>
        <v/>
      </c>
      <c r="P4323" s="8">
        <f>COUNTIF(J$4:J4323,J4323)</f>
        <v>0</v>
      </c>
      <c r="Q4323" s="8">
        <f>COUNTIF(K$4:K4323,K4323)</f>
        <v>1</v>
      </c>
    </row>
    <row r="4324" spans="1:17" x14ac:dyDescent="0.25">
      <c r="A4324" s="35">
        <f t="shared" si="403"/>
        <v>0</v>
      </c>
      <c r="B4324" s="8">
        <f t="shared" si="404"/>
        <v>0</v>
      </c>
      <c r="C4324" s="8">
        <f t="shared" si="405"/>
        <v>0</v>
      </c>
      <c r="D4324" s="38">
        <f t="shared" si="406"/>
        <v>1</v>
      </c>
      <c r="E4324" s="39">
        <f t="shared" si="407"/>
        <v>0</v>
      </c>
      <c r="M4324" s="8" t="str">
        <f>VLOOKUP(MONTH($J4324),Lookup!$A$2:$B$13,2,0)&amp;" "&amp;YEAR($J4324)</f>
        <v>Jan 1900</v>
      </c>
      <c r="N4324" s="34" t="str">
        <f t="shared" si="402"/>
        <v>1/1/9999</v>
      </c>
      <c r="O4324" s="8" t="str">
        <f>IF(ISERROR(VLOOKUP($I4324,Lookup!$H$2:$I$11,2,0)),"",VLOOKUP($I4324,Lookup!$H$2:$I$11,2,0))</f>
        <v/>
      </c>
      <c r="P4324" s="8">
        <f>COUNTIF(J$4:J4324,J4324)</f>
        <v>0</v>
      </c>
      <c r="Q4324" s="8">
        <f>COUNTIF(K$4:K4324,K4324)</f>
        <v>1</v>
      </c>
    </row>
    <row r="4325" spans="1:17" x14ac:dyDescent="0.25">
      <c r="A4325" s="35">
        <f t="shared" si="403"/>
        <v>0</v>
      </c>
      <c r="B4325" s="8">
        <f t="shared" si="404"/>
        <v>0</v>
      </c>
      <c r="C4325" s="8">
        <f t="shared" si="405"/>
        <v>0</v>
      </c>
      <c r="D4325" s="38">
        <f t="shared" si="406"/>
        <v>1</v>
      </c>
      <c r="E4325" s="39">
        <f t="shared" si="407"/>
        <v>0</v>
      </c>
      <c r="M4325" s="8" t="str">
        <f>VLOOKUP(MONTH($J4325),Lookup!$A$2:$B$13,2,0)&amp;" "&amp;YEAR($J4325)</f>
        <v>Jan 1900</v>
      </c>
      <c r="N4325" s="34" t="str">
        <f t="shared" si="402"/>
        <v>1/1/9999</v>
      </c>
      <c r="O4325" s="8" t="str">
        <f>IF(ISERROR(VLOOKUP($I4325,Lookup!$H$2:$I$11,2,0)),"",VLOOKUP($I4325,Lookup!$H$2:$I$11,2,0))</f>
        <v/>
      </c>
      <c r="P4325" s="8">
        <f>COUNTIF(J$4:J4325,J4325)</f>
        <v>0</v>
      </c>
      <c r="Q4325" s="8">
        <f>COUNTIF(K$4:K4325,K4325)</f>
        <v>1</v>
      </c>
    </row>
    <row r="4326" spans="1:17" x14ac:dyDescent="0.25">
      <c r="A4326" s="35">
        <f t="shared" si="403"/>
        <v>0</v>
      </c>
      <c r="B4326" s="8">
        <f t="shared" si="404"/>
        <v>0</v>
      </c>
      <c r="C4326" s="8">
        <f t="shared" si="405"/>
        <v>0</v>
      </c>
      <c r="D4326" s="38">
        <f t="shared" si="406"/>
        <v>1</v>
      </c>
      <c r="E4326" s="39">
        <f t="shared" si="407"/>
        <v>0</v>
      </c>
      <c r="M4326" s="8" t="str">
        <f>VLOOKUP(MONTH($J4326),Lookup!$A$2:$B$13,2,0)&amp;" "&amp;YEAR($J4326)</f>
        <v>Jan 1900</v>
      </c>
      <c r="N4326" s="34" t="str">
        <f t="shared" si="402"/>
        <v>1/1/9999</v>
      </c>
      <c r="O4326" s="8" t="str">
        <f>IF(ISERROR(VLOOKUP($I4326,Lookup!$H$2:$I$11,2,0)),"",VLOOKUP($I4326,Lookup!$H$2:$I$11,2,0))</f>
        <v/>
      </c>
      <c r="P4326" s="8">
        <f>COUNTIF(J$4:J4326,J4326)</f>
        <v>0</v>
      </c>
      <c r="Q4326" s="8">
        <f>COUNTIF(K$4:K4326,K4326)</f>
        <v>1</v>
      </c>
    </row>
    <row r="4327" spans="1:17" x14ac:dyDescent="0.25">
      <c r="A4327" s="35">
        <f t="shared" si="403"/>
        <v>0</v>
      </c>
      <c r="B4327" s="8">
        <f t="shared" si="404"/>
        <v>0</v>
      </c>
      <c r="C4327" s="8">
        <f t="shared" si="405"/>
        <v>0</v>
      </c>
      <c r="D4327" s="38">
        <f t="shared" si="406"/>
        <v>1</v>
      </c>
      <c r="E4327" s="39">
        <f t="shared" si="407"/>
        <v>0</v>
      </c>
      <c r="M4327" s="8" t="str">
        <f>VLOOKUP(MONTH($J4327),Lookup!$A$2:$B$13,2,0)&amp;" "&amp;YEAR($J4327)</f>
        <v>Jan 1900</v>
      </c>
      <c r="N4327" s="34" t="str">
        <f t="shared" si="402"/>
        <v>1/1/9999</v>
      </c>
      <c r="O4327" s="8" t="str">
        <f>IF(ISERROR(VLOOKUP($I4327,Lookup!$H$2:$I$11,2,0)),"",VLOOKUP($I4327,Lookup!$H$2:$I$11,2,0))</f>
        <v/>
      </c>
      <c r="P4327" s="8">
        <f>COUNTIF(J$4:J4327,J4327)</f>
        <v>0</v>
      </c>
      <c r="Q4327" s="8">
        <f>COUNTIF(K$4:K4327,K4327)</f>
        <v>1</v>
      </c>
    </row>
    <row r="4328" spans="1:17" x14ac:dyDescent="0.25">
      <c r="A4328" s="35">
        <f t="shared" si="403"/>
        <v>0</v>
      </c>
      <c r="B4328" s="8">
        <f t="shared" si="404"/>
        <v>0</v>
      </c>
      <c r="C4328" s="8">
        <f t="shared" si="405"/>
        <v>0</v>
      </c>
      <c r="D4328" s="38">
        <f t="shared" si="406"/>
        <v>1</v>
      </c>
      <c r="E4328" s="39">
        <f t="shared" si="407"/>
        <v>0</v>
      </c>
      <c r="M4328" s="8" t="str">
        <f>VLOOKUP(MONTH($J4328),Lookup!$A$2:$B$13,2,0)&amp;" "&amp;YEAR($J4328)</f>
        <v>Jan 1900</v>
      </c>
      <c r="N4328" s="34" t="str">
        <f t="shared" si="402"/>
        <v>1/1/9999</v>
      </c>
      <c r="O4328" s="8" t="str">
        <f>IF(ISERROR(VLOOKUP($I4328,Lookup!$H$2:$I$11,2,0)),"",VLOOKUP($I4328,Lookup!$H$2:$I$11,2,0))</f>
        <v/>
      </c>
      <c r="P4328" s="8">
        <f>COUNTIF(J$4:J4328,J4328)</f>
        <v>0</v>
      </c>
      <c r="Q4328" s="8">
        <f>COUNTIF(K$4:K4328,K4328)</f>
        <v>1</v>
      </c>
    </row>
    <row r="4329" spans="1:17" x14ac:dyDescent="0.25">
      <c r="A4329" s="35">
        <f t="shared" si="403"/>
        <v>0</v>
      </c>
      <c r="B4329" s="8">
        <f t="shared" si="404"/>
        <v>0</v>
      </c>
      <c r="C4329" s="8">
        <f t="shared" si="405"/>
        <v>0</v>
      </c>
      <c r="D4329" s="38">
        <f t="shared" si="406"/>
        <v>1</v>
      </c>
      <c r="E4329" s="39">
        <f t="shared" si="407"/>
        <v>0</v>
      </c>
      <c r="M4329" s="8" t="str">
        <f>VLOOKUP(MONTH($J4329),Lookup!$A$2:$B$13,2,0)&amp;" "&amp;YEAR($J4329)</f>
        <v>Jan 1900</v>
      </c>
      <c r="N4329" s="34" t="str">
        <f t="shared" si="402"/>
        <v>1/1/9999</v>
      </c>
      <c r="O4329" s="8" t="str">
        <f>IF(ISERROR(VLOOKUP($I4329,Lookup!$H$2:$I$11,2,0)),"",VLOOKUP($I4329,Lookup!$H$2:$I$11,2,0))</f>
        <v/>
      </c>
      <c r="P4329" s="8">
        <f>COUNTIF(J$4:J4329,J4329)</f>
        <v>0</v>
      </c>
      <c r="Q4329" s="8">
        <f>COUNTIF(K$4:K4329,K4329)</f>
        <v>1</v>
      </c>
    </row>
    <row r="4330" spans="1:17" x14ac:dyDescent="0.25">
      <c r="A4330" s="35">
        <f t="shared" si="403"/>
        <v>0</v>
      </c>
      <c r="B4330" s="8">
        <f t="shared" si="404"/>
        <v>0</v>
      </c>
      <c r="C4330" s="8">
        <f t="shared" si="405"/>
        <v>0</v>
      </c>
      <c r="D4330" s="38">
        <f t="shared" si="406"/>
        <v>1</v>
      </c>
      <c r="E4330" s="39">
        <f t="shared" si="407"/>
        <v>0</v>
      </c>
      <c r="M4330" s="8" t="str">
        <f>VLOOKUP(MONTH($J4330),Lookup!$A$2:$B$13,2,0)&amp;" "&amp;YEAR($J4330)</f>
        <v>Jan 1900</v>
      </c>
      <c r="N4330" s="34" t="str">
        <f t="shared" si="402"/>
        <v>1/1/9999</v>
      </c>
      <c r="O4330" s="8" t="str">
        <f>IF(ISERROR(VLOOKUP($I4330,Lookup!$H$2:$I$11,2,0)),"",VLOOKUP($I4330,Lookup!$H$2:$I$11,2,0))</f>
        <v/>
      </c>
      <c r="P4330" s="8">
        <f>COUNTIF(J$4:J4330,J4330)</f>
        <v>0</v>
      </c>
      <c r="Q4330" s="8">
        <f>COUNTIF(K$4:K4330,K4330)</f>
        <v>1</v>
      </c>
    </row>
    <row r="4331" spans="1:17" x14ac:dyDescent="0.25">
      <c r="A4331" s="35">
        <f t="shared" si="403"/>
        <v>0</v>
      </c>
      <c r="B4331" s="8">
        <f t="shared" si="404"/>
        <v>0</v>
      </c>
      <c r="C4331" s="8">
        <f t="shared" si="405"/>
        <v>0</v>
      </c>
      <c r="D4331" s="38">
        <f t="shared" si="406"/>
        <v>1</v>
      </c>
      <c r="E4331" s="39">
        <f t="shared" si="407"/>
        <v>0</v>
      </c>
      <c r="M4331" s="8" t="str">
        <f>VLOOKUP(MONTH($J4331),Lookup!$A$2:$B$13,2,0)&amp;" "&amp;YEAR($J4331)</f>
        <v>Jan 1900</v>
      </c>
      <c r="N4331" s="34" t="str">
        <f t="shared" si="402"/>
        <v>1/1/9999</v>
      </c>
      <c r="O4331" s="8" t="str">
        <f>IF(ISERROR(VLOOKUP($I4331,Lookup!$H$2:$I$11,2,0)),"",VLOOKUP($I4331,Lookup!$H$2:$I$11,2,0))</f>
        <v/>
      </c>
      <c r="P4331" s="8">
        <f>COUNTIF(J$4:J4331,J4331)</f>
        <v>0</v>
      </c>
      <c r="Q4331" s="8">
        <f>COUNTIF(K$4:K4331,K4331)</f>
        <v>1</v>
      </c>
    </row>
    <row r="4332" spans="1:17" x14ac:dyDescent="0.25">
      <c r="A4332" s="35">
        <f t="shared" si="403"/>
        <v>0</v>
      </c>
      <c r="B4332" s="8">
        <f t="shared" si="404"/>
        <v>0</v>
      </c>
      <c r="C4332" s="8">
        <f t="shared" si="405"/>
        <v>0</v>
      </c>
      <c r="D4332" s="38">
        <f t="shared" si="406"/>
        <v>1</v>
      </c>
      <c r="E4332" s="39">
        <f t="shared" si="407"/>
        <v>0</v>
      </c>
      <c r="M4332" s="8" t="str">
        <f>VLOOKUP(MONTH($J4332),Lookup!$A$2:$B$13,2,0)&amp;" "&amp;YEAR($J4332)</f>
        <v>Jan 1900</v>
      </c>
      <c r="N4332" s="34" t="str">
        <f t="shared" si="402"/>
        <v>1/1/9999</v>
      </c>
      <c r="O4332" s="8" t="str">
        <f>IF(ISERROR(VLOOKUP($I4332,Lookup!$H$2:$I$11,2,0)),"",VLOOKUP($I4332,Lookup!$H$2:$I$11,2,0))</f>
        <v/>
      </c>
      <c r="P4332" s="8">
        <f>COUNTIF(J$4:J4332,J4332)</f>
        <v>0</v>
      </c>
      <c r="Q4332" s="8">
        <f>COUNTIF(K$4:K4332,K4332)</f>
        <v>1</v>
      </c>
    </row>
    <row r="4333" spans="1:17" x14ac:dyDescent="0.25">
      <c r="A4333" s="35">
        <f t="shared" si="403"/>
        <v>0</v>
      </c>
      <c r="B4333" s="8">
        <f t="shared" si="404"/>
        <v>0</v>
      </c>
      <c r="C4333" s="8">
        <f t="shared" si="405"/>
        <v>0</v>
      </c>
      <c r="D4333" s="38">
        <f t="shared" si="406"/>
        <v>1</v>
      </c>
      <c r="E4333" s="39">
        <f t="shared" si="407"/>
        <v>0</v>
      </c>
      <c r="M4333" s="8" t="str">
        <f>VLOOKUP(MONTH($J4333),Lookup!$A$2:$B$13,2,0)&amp;" "&amp;YEAR($J4333)</f>
        <v>Jan 1900</v>
      </c>
      <c r="N4333" s="34" t="str">
        <f t="shared" si="402"/>
        <v>1/1/9999</v>
      </c>
      <c r="O4333" s="8" t="str">
        <f>IF(ISERROR(VLOOKUP($I4333,Lookup!$H$2:$I$11,2,0)),"",VLOOKUP($I4333,Lookup!$H$2:$I$11,2,0))</f>
        <v/>
      </c>
      <c r="P4333" s="8">
        <f>COUNTIF(J$4:J4333,J4333)</f>
        <v>0</v>
      </c>
      <c r="Q4333" s="8">
        <f>COUNTIF(K$4:K4333,K4333)</f>
        <v>1</v>
      </c>
    </row>
    <row r="4334" spans="1:17" x14ac:dyDescent="0.25">
      <c r="A4334" s="35">
        <f t="shared" si="403"/>
        <v>0</v>
      </c>
      <c r="B4334" s="8">
        <f t="shared" si="404"/>
        <v>0</v>
      </c>
      <c r="C4334" s="8">
        <f t="shared" si="405"/>
        <v>0</v>
      </c>
      <c r="D4334" s="38">
        <f t="shared" si="406"/>
        <v>1</v>
      </c>
      <c r="E4334" s="39">
        <f t="shared" si="407"/>
        <v>0</v>
      </c>
      <c r="M4334" s="8" t="str">
        <f>VLOOKUP(MONTH($J4334),Lookup!$A$2:$B$13,2,0)&amp;" "&amp;YEAR($J4334)</f>
        <v>Jan 1900</v>
      </c>
      <c r="N4334" s="34" t="str">
        <f t="shared" si="402"/>
        <v>1/1/9999</v>
      </c>
      <c r="O4334" s="8" t="str">
        <f>IF(ISERROR(VLOOKUP($I4334,Lookup!$H$2:$I$11,2,0)),"",VLOOKUP($I4334,Lookup!$H$2:$I$11,2,0))</f>
        <v/>
      </c>
      <c r="P4334" s="8">
        <f>COUNTIF(J$4:J4334,J4334)</f>
        <v>0</v>
      </c>
      <c r="Q4334" s="8">
        <f>COUNTIF(K$4:K4334,K4334)</f>
        <v>1</v>
      </c>
    </row>
    <row r="4335" spans="1:17" x14ac:dyDescent="0.25">
      <c r="A4335" s="35">
        <f t="shared" si="403"/>
        <v>0</v>
      </c>
      <c r="B4335" s="8">
        <f t="shared" si="404"/>
        <v>0</v>
      </c>
      <c r="C4335" s="8">
        <f t="shared" si="405"/>
        <v>0</v>
      </c>
      <c r="D4335" s="38">
        <f t="shared" si="406"/>
        <v>1</v>
      </c>
      <c r="E4335" s="39">
        <f t="shared" si="407"/>
        <v>0</v>
      </c>
      <c r="M4335" s="8" t="str">
        <f>VLOOKUP(MONTH($J4335),Lookup!$A$2:$B$13,2,0)&amp;" "&amp;YEAR($J4335)</f>
        <v>Jan 1900</v>
      </c>
      <c r="N4335" s="34" t="str">
        <f t="shared" si="402"/>
        <v>1/1/9999</v>
      </c>
      <c r="O4335" s="8" t="str">
        <f>IF(ISERROR(VLOOKUP($I4335,Lookup!$H$2:$I$11,2,0)),"",VLOOKUP($I4335,Lookup!$H$2:$I$11,2,0))</f>
        <v/>
      </c>
      <c r="P4335" s="8">
        <f>COUNTIF(J$4:J4335,J4335)</f>
        <v>0</v>
      </c>
      <c r="Q4335" s="8">
        <f>COUNTIF(K$4:K4335,K4335)</f>
        <v>1</v>
      </c>
    </row>
    <row r="4336" spans="1:17" x14ac:dyDescent="0.25">
      <c r="A4336" s="35">
        <f t="shared" si="403"/>
        <v>0</v>
      </c>
      <c r="B4336" s="8">
        <f t="shared" si="404"/>
        <v>0</v>
      </c>
      <c r="C4336" s="8">
        <f t="shared" si="405"/>
        <v>0</v>
      </c>
      <c r="D4336" s="38">
        <f t="shared" si="406"/>
        <v>1</v>
      </c>
      <c r="E4336" s="39">
        <f t="shared" si="407"/>
        <v>0</v>
      </c>
      <c r="M4336" s="8" t="str">
        <f>VLOOKUP(MONTH($J4336),Lookup!$A$2:$B$13,2,0)&amp;" "&amp;YEAR($J4336)</f>
        <v>Jan 1900</v>
      </c>
      <c r="N4336" s="34" t="str">
        <f t="shared" si="402"/>
        <v>1/1/9999</v>
      </c>
      <c r="O4336" s="8" t="str">
        <f>IF(ISERROR(VLOOKUP($I4336,Lookup!$H$2:$I$11,2,0)),"",VLOOKUP($I4336,Lookup!$H$2:$I$11,2,0))</f>
        <v/>
      </c>
      <c r="P4336" s="8">
        <f>COUNTIF(J$4:J4336,J4336)</f>
        <v>0</v>
      </c>
      <c r="Q4336" s="8">
        <f>COUNTIF(K$4:K4336,K4336)</f>
        <v>1</v>
      </c>
    </row>
    <row r="4337" spans="1:17" x14ac:dyDescent="0.25">
      <c r="A4337" s="35">
        <f t="shared" si="403"/>
        <v>0</v>
      </c>
      <c r="B4337" s="8">
        <f t="shared" si="404"/>
        <v>0</v>
      </c>
      <c r="C4337" s="8">
        <f t="shared" si="405"/>
        <v>0</v>
      </c>
      <c r="D4337" s="38">
        <f t="shared" si="406"/>
        <v>1</v>
      </c>
      <c r="E4337" s="39">
        <f t="shared" si="407"/>
        <v>0</v>
      </c>
      <c r="M4337" s="8" t="str">
        <f>VLOOKUP(MONTH($J4337),Lookup!$A$2:$B$13,2,0)&amp;" "&amp;YEAR($J4337)</f>
        <v>Jan 1900</v>
      </c>
      <c r="N4337" s="34" t="str">
        <f t="shared" si="402"/>
        <v>1/1/9999</v>
      </c>
      <c r="O4337" s="8" t="str">
        <f>IF(ISERROR(VLOOKUP($I4337,Lookup!$H$2:$I$11,2,0)),"",VLOOKUP($I4337,Lookup!$H$2:$I$11,2,0))</f>
        <v/>
      </c>
      <c r="P4337" s="8">
        <f>COUNTIF(J$4:J4337,J4337)</f>
        <v>0</v>
      </c>
      <c r="Q4337" s="8">
        <f>COUNTIF(K$4:K4337,K4337)</f>
        <v>1</v>
      </c>
    </row>
    <row r="4338" spans="1:17" x14ac:dyDescent="0.25">
      <c r="A4338" s="35">
        <f t="shared" si="403"/>
        <v>0</v>
      </c>
      <c r="B4338" s="8">
        <f t="shared" si="404"/>
        <v>0</v>
      </c>
      <c r="C4338" s="8">
        <f t="shared" si="405"/>
        <v>0</v>
      </c>
      <c r="D4338" s="38">
        <f t="shared" si="406"/>
        <v>1</v>
      </c>
      <c r="E4338" s="39">
        <f t="shared" si="407"/>
        <v>0</v>
      </c>
      <c r="M4338" s="8" t="str">
        <f>VLOOKUP(MONTH($J4338),Lookup!$A$2:$B$13,2,0)&amp;" "&amp;YEAR($J4338)</f>
        <v>Jan 1900</v>
      </c>
      <c r="N4338" s="34" t="str">
        <f t="shared" si="402"/>
        <v>1/1/9999</v>
      </c>
      <c r="O4338" s="8" t="str">
        <f>IF(ISERROR(VLOOKUP($I4338,Lookup!$H$2:$I$11,2,0)),"",VLOOKUP($I4338,Lookup!$H$2:$I$11,2,0))</f>
        <v/>
      </c>
      <c r="P4338" s="8">
        <f>COUNTIF(J$4:J4338,J4338)</f>
        <v>0</v>
      </c>
      <c r="Q4338" s="8">
        <f>COUNTIF(K$4:K4338,K4338)</f>
        <v>1</v>
      </c>
    </row>
    <row r="4339" spans="1:17" x14ac:dyDescent="0.25">
      <c r="A4339" s="35">
        <f t="shared" si="403"/>
        <v>0</v>
      </c>
      <c r="B4339" s="8">
        <f t="shared" si="404"/>
        <v>0</v>
      </c>
      <c r="C4339" s="8">
        <f t="shared" si="405"/>
        <v>0</v>
      </c>
      <c r="D4339" s="38">
        <f t="shared" si="406"/>
        <v>1</v>
      </c>
      <c r="E4339" s="39">
        <f t="shared" si="407"/>
        <v>0</v>
      </c>
      <c r="M4339" s="8" t="str">
        <f>VLOOKUP(MONTH($J4339),Lookup!$A$2:$B$13,2,0)&amp;" "&amp;YEAR($J4339)</f>
        <v>Jan 1900</v>
      </c>
      <c r="N4339" s="34" t="str">
        <f t="shared" si="402"/>
        <v>1/1/9999</v>
      </c>
      <c r="O4339" s="8" t="str">
        <f>IF(ISERROR(VLOOKUP($I4339,Lookup!$H$2:$I$11,2,0)),"",VLOOKUP($I4339,Lookup!$H$2:$I$11,2,0))</f>
        <v/>
      </c>
      <c r="P4339" s="8">
        <f>COUNTIF(J$4:J4339,J4339)</f>
        <v>0</v>
      </c>
      <c r="Q4339" s="8">
        <f>COUNTIF(K$4:K4339,K4339)</f>
        <v>1</v>
      </c>
    </row>
    <row r="4340" spans="1:17" x14ac:dyDescent="0.25">
      <c r="A4340" s="35">
        <f t="shared" si="403"/>
        <v>0</v>
      </c>
      <c r="B4340" s="8">
        <f t="shared" si="404"/>
        <v>0</v>
      </c>
      <c r="C4340" s="8">
        <f t="shared" si="405"/>
        <v>0</v>
      </c>
      <c r="D4340" s="38">
        <f t="shared" si="406"/>
        <v>1</v>
      </c>
      <c r="E4340" s="39">
        <f t="shared" si="407"/>
        <v>0</v>
      </c>
      <c r="M4340" s="8" t="str">
        <f>VLOOKUP(MONTH($J4340),Lookup!$A$2:$B$13,2,0)&amp;" "&amp;YEAR($J4340)</f>
        <v>Jan 1900</v>
      </c>
      <c r="N4340" s="34" t="str">
        <f t="shared" si="402"/>
        <v>1/1/9999</v>
      </c>
      <c r="O4340" s="8" t="str">
        <f>IF(ISERROR(VLOOKUP($I4340,Lookup!$H$2:$I$11,2,0)),"",VLOOKUP($I4340,Lookup!$H$2:$I$11,2,0))</f>
        <v/>
      </c>
      <c r="P4340" s="8">
        <f>COUNTIF(J$4:J4340,J4340)</f>
        <v>0</v>
      </c>
      <c r="Q4340" s="8">
        <f>COUNTIF(K$4:K4340,K4340)</f>
        <v>1</v>
      </c>
    </row>
    <row r="4341" spans="1:17" x14ac:dyDescent="0.25">
      <c r="A4341" s="35">
        <f t="shared" si="403"/>
        <v>0</v>
      </c>
      <c r="B4341" s="8">
        <f t="shared" si="404"/>
        <v>0</v>
      </c>
      <c r="C4341" s="8">
        <f t="shared" si="405"/>
        <v>0</v>
      </c>
      <c r="D4341" s="38">
        <f t="shared" si="406"/>
        <v>1</v>
      </c>
      <c r="E4341" s="39">
        <f t="shared" si="407"/>
        <v>0</v>
      </c>
      <c r="M4341" s="8" t="str">
        <f>VLOOKUP(MONTH($J4341),Lookup!$A$2:$B$13,2,0)&amp;" "&amp;YEAR($J4341)</f>
        <v>Jan 1900</v>
      </c>
      <c r="N4341" s="34" t="str">
        <f t="shared" si="402"/>
        <v>1/1/9999</v>
      </c>
      <c r="O4341" s="8" t="str">
        <f>IF(ISERROR(VLOOKUP($I4341,Lookup!$H$2:$I$11,2,0)),"",VLOOKUP($I4341,Lookup!$H$2:$I$11,2,0))</f>
        <v/>
      </c>
      <c r="P4341" s="8">
        <f>COUNTIF(J$4:J4341,J4341)</f>
        <v>0</v>
      </c>
      <c r="Q4341" s="8">
        <f>COUNTIF(K$4:K4341,K4341)</f>
        <v>1</v>
      </c>
    </row>
    <row r="4342" spans="1:17" x14ac:dyDescent="0.25">
      <c r="A4342" s="35">
        <f t="shared" si="403"/>
        <v>0</v>
      </c>
      <c r="B4342" s="8">
        <f t="shared" si="404"/>
        <v>0</v>
      </c>
      <c r="C4342" s="8">
        <f t="shared" si="405"/>
        <v>0</v>
      </c>
      <c r="D4342" s="38">
        <f t="shared" si="406"/>
        <v>1</v>
      </c>
      <c r="E4342" s="39">
        <f t="shared" si="407"/>
        <v>0</v>
      </c>
      <c r="M4342" s="8" t="str">
        <f>VLOOKUP(MONTH($J4342),Lookup!$A$2:$B$13,2,0)&amp;" "&amp;YEAR($J4342)</f>
        <v>Jan 1900</v>
      </c>
      <c r="N4342" s="34" t="str">
        <f t="shared" si="402"/>
        <v>1/1/9999</v>
      </c>
      <c r="O4342" s="8" t="str">
        <f>IF(ISERROR(VLOOKUP($I4342,Lookup!$H$2:$I$11,2,0)),"",VLOOKUP($I4342,Lookup!$H$2:$I$11,2,0))</f>
        <v/>
      </c>
      <c r="P4342" s="8">
        <f>COUNTIF(J$4:J4342,J4342)</f>
        <v>0</v>
      </c>
      <c r="Q4342" s="8">
        <f>COUNTIF(K$4:K4342,K4342)</f>
        <v>1</v>
      </c>
    </row>
    <row r="4343" spans="1:17" x14ac:dyDescent="0.25">
      <c r="A4343" s="35">
        <f t="shared" si="403"/>
        <v>0</v>
      </c>
      <c r="B4343" s="8">
        <f t="shared" si="404"/>
        <v>0</v>
      </c>
      <c r="C4343" s="8">
        <f t="shared" si="405"/>
        <v>0</v>
      </c>
      <c r="D4343" s="38">
        <f t="shared" si="406"/>
        <v>1</v>
      </c>
      <c r="E4343" s="39">
        <f t="shared" si="407"/>
        <v>0</v>
      </c>
      <c r="M4343" s="8" t="str">
        <f>VLOOKUP(MONTH($J4343),Lookup!$A$2:$B$13,2,0)&amp;" "&amp;YEAR($J4343)</f>
        <v>Jan 1900</v>
      </c>
      <c r="N4343" s="34" t="str">
        <f t="shared" si="402"/>
        <v>1/1/9999</v>
      </c>
      <c r="O4343" s="8" t="str">
        <f>IF(ISERROR(VLOOKUP($I4343,Lookup!$H$2:$I$11,2,0)),"",VLOOKUP($I4343,Lookup!$H$2:$I$11,2,0))</f>
        <v/>
      </c>
      <c r="P4343" s="8">
        <f>COUNTIF(J$4:J4343,J4343)</f>
        <v>0</v>
      </c>
      <c r="Q4343" s="8">
        <f>COUNTIF(K$4:K4343,K4343)</f>
        <v>1</v>
      </c>
    </row>
    <row r="4344" spans="1:17" x14ac:dyDescent="0.25">
      <c r="A4344" s="35">
        <f t="shared" si="403"/>
        <v>0</v>
      </c>
      <c r="B4344" s="8">
        <f t="shared" si="404"/>
        <v>0</v>
      </c>
      <c r="C4344" s="8">
        <f t="shared" si="405"/>
        <v>0</v>
      </c>
      <c r="D4344" s="38">
        <f t="shared" si="406"/>
        <v>1</v>
      </c>
      <c r="E4344" s="39">
        <f t="shared" si="407"/>
        <v>0</v>
      </c>
      <c r="M4344" s="8" t="str">
        <f>VLOOKUP(MONTH($J4344),Lookup!$A$2:$B$13,2,0)&amp;" "&amp;YEAR($J4344)</f>
        <v>Jan 1900</v>
      </c>
      <c r="N4344" s="34" t="str">
        <f t="shared" si="402"/>
        <v>1/1/9999</v>
      </c>
      <c r="O4344" s="8" t="str">
        <f>IF(ISERROR(VLOOKUP($I4344,Lookup!$H$2:$I$11,2,0)),"",VLOOKUP($I4344,Lookup!$H$2:$I$11,2,0))</f>
        <v/>
      </c>
      <c r="P4344" s="8">
        <f>COUNTIF(J$4:J4344,J4344)</f>
        <v>0</v>
      </c>
      <c r="Q4344" s="8">
        <f>COUNTIF(K$4:K4344,K4344)</f>
        <v>1</v>
      </c>
    </row>
    <row r="4345" spans="1:17" x14ac:dyDescent="0.25">
      <c r="A4345" s="35">
        <f t="shared" si="403"/>
        <v>0</v>
      </c>
      <c r="B4345" s="8">
        <f t="shared" si="404"/>
        <v>0</v>
      </c>
      <c r="C4345" s="8">
        <f t="shared" si="405"/>
        <v>0</v>
      </c>
      <c r="D4345" s="38">
        <f t="shared" si="406"/>
        <v>1</v>
      </c>
      <c r="E4345" s="39">
        <f t="shared" si="407"/>
        <v>0</v>
      </c>
      <c r="M4345" s="8" t="str">
        <f>VLOOKUP(MONTH($J4345),Lookup!$A$2:$B$13,2,0)&amp;" "&amp;YEAR($J4345)</f>
        <v>Jan 1900</v>
      </c>
      <c r="N4345" s="34" t="str">
        <f t="shared" si="402"/>
        <v>1/1/9999</v>
      </c>
      <c r="O4345" s="8" t="str">
        <f>IF(ISERROR(VLOOKUP($I4345,Lookup!$H$2:$I$11,2,0)),"",VLOOKUP($I4345,Lookup!$H$2:$I$11,2,0))</f>
        <v/>
      </c>
      <c r="P4345" s="8">
        <f>COUNTIF(J$4:J4345,J4345)</f>
        <v>0</v>
      </c>
      <c r="Q4345" s="8">
        <f>COUNTIF(K$4:K4345,K4345)</f>
        <v>1</v>
      </c>
    </row>
    <row r="4346" spans="1:17" x14ac:dyDescent="0.25">
      <c r="A4346" s="35">
        <f t="shared" si="403"/>
        <v>0</v>
      </c>
      <c r="B4346" s="8">
        <f t="shared" si="404"/>
        <v>0</v>
      </c>
      <c r="C4346" s="8">
        <f t="shared" si="405"/>
        <v>0</v>
      </c>
      <c r="D4346" s="38">
        <f t="shared" si="406"/>
        <v>1</v>
      </c>
      <c r="E4346" s="39">
        <f t="shared" si="407"/>
        <v>0</v>
      </c>
      <c r="M4346" s="8" t="str">
        <f>VLOOKUP(MONTH($J4346),Lookup!$A$2:$B$13,2,0)&amp;" "&amp;YEAR($J4346)</f>
        <v>Jan 1900</v>
      </c>
      <c r="N4346" s="34" t="str">
        <f t="shared" si="402"/>
        <v>1/1/9999</v>
      </c>
      <c r="O4346" s="8" t="str">
        <f>IF(ISERROR(VLOOKUP($I4346,Lookup!$H$2:$I$11,2,0)),"",VLOOKUP($I4346,Lookup!$H$2:$I$11,2,0))</f>
        <v/>
      </c>
      <c r="P4346" s="8">
        <f>COUNTIF(J$4:J4346,J4346)</f>
        <v>0</v>
      </c>
      <c r="Q4346" s="8">
        <f>COUNTIF(K$4:K4346,K4346)</f>
        <v>1</v>
      </c>
    </row>
    <row r="4347" spans="1:17" x14ac:dyDescent="0.25">
      <c r="A4347" s="35">
        <f t="shared" si="403"/>
        <v>0</v>
      </c>
      <c r="B4347" s="8">
        <f t="shared" si="404"/>
        <v>0</v>
      </c>
      <c r="C4347" s="8">
        <f t="shared" si="405"/>
        <v>0</v>
      </c>
      <c r="D4347" s="38">
        <f t="shared" si="406"/>
        <v>1</v>
      </c>
      <c r="E4347" s="39">
        <f t="shared" si="407"/>
        <v>0</v>
      </c>
      <c r="M4347" s="8" t="str">
        <f>VLOOKUP(MONTH($J4347),Lookup!$A$2:$B$13,2,0)&amp;" "&amp;YEAR($J4347)</f>
        <v>Jan 1900</v>
      </c>
      <c r="N4347" s="34" t="str">
        <f t="shared" si="402"/>
        <v>1/1/9999</v>
      </c>
      <c r="O4347" s="8" t="str">
        <f>IF(ISERROR(VLOOKUP($I4347,Lookup!$H$2:$I$11,2,0)),"",VLOOKUP($I4347,Lookup!$H$2:$I$11,2,0))</f>
        <v/>
      </c>
      <c r="P4347" s="8">
        <f>COUNTIF(J$4:J4347,J4347)</f>
        <v>0</v>
      </c>
      <c r="Q4347" s="8">
        <f>COUNTIF(K$4:K4347,K4347)</f>
        <v>1</v>
      </c>
    </row>
    <row r="4348" spans="1:17" x14ac:dyDescent="0.25">
      <c r="A4348" s="35">
        <f t="shared" si="403"/>
        <v>0</v>
      </c>
      <c r="B4348" s="8">
        <f t="shared" si="404"/>
        <v>0</v>
      </c>
      <c r="C4348" s="8">
        <f t="shared" si="405"/>
        <v>0</v>
      </c>
      <c r="D4348" s="38">
        <f t="shared" si="406"/>
        <v>1</v>
      </c>
      <c r="E4348" s="39">
        <f t="shared" si="407"/>
        <v>0</v>
      </c>
      <c r="M4348" s="8" t="str">
        <f>VLOOKUP(MONTH($J4348),Lookup!$A$2:$B$13,2,0)&amp;" "&amp;YEAR($J4348)</f>
        <v>Jan 1900</v>
      </c>
      <c r="N4348" s="34" t="str">
        <f t="shared" si="402"/>
        <v>1/1/9999</v>
      </c>
      <c r="O4348" s="8" t="str">
        <f>IF(ISERROR(VLOOKUP($I4348,Lookup!$H$2:$I$11,2,0)),"",VLOOKUP($I4348,Lookup!$H$2:$I$11,2,0))</f>
        <v/>
      </c>
      <c r="P4348" s="8">
        <f>COUNTIF(J$4:J4348,J4348)</f>
        <v>0</v>
      </c>
      <c r="Q4348" s="8">
        <f>COUNTIF(K$4:K4348,K4348)</f>
        <v>1</v>
      </c>
    </row>
    <row r="4349" spans="1:17" x14ac:dyDescent="0.25">
      <c r="A4349" s="35">
        <f t="shared" si="403"/>
        <v>0</v>
      </c>
      <c r="B4349" s="8">
        <f t="shared" si="404"/>
        <v>0</v>
      </c>
      <c r="C4349" s="8">
        <f t="shared" si="405"/>
        <v>0</v>
      </c>
      <c r="D4349" s="38">
        <f t="shared" si="406"/>
        <v>1</v>
      </c>
      <c r="E4349" s="39">
        <f t="shared" si="407"/>
        <v>0</v>
      </c>
      <c r="M4349" s="8" t="str">
        <f>VLOOKUP(MONTH($J4349),Lookup!$A$2:$B$13,2,0)&amp;" "&amp;YEAR($J4349)</f>
        <v>Jan 1900</v>
      </c>
      <c r="N4349" s="34" t="str">
        <f t="shared" si="402"/>
        <v>1/1/9999</v>
      </c>
      <c r="O4349" s="8" t="str">
        <f>IF(ISERROR(VLOOKUP($I4349,Lookup!$H$2:$I$11,2,0)),"",VLOOKUP($I4349,Lookup!$H$2:$I$11,2,0))</f>
        <v/>
      </c>
      <c r="P4349" s="8">
        <f>COUNTIF(J$4:J4349,J4349)</f>
        <v>0</v>
      </c>
      <c r="Q4349" s="8">
        <f>COUNTIF(K$4:K4349,K4349)</f>
        <v>1</v>
      </c>
    </row>
    <row r="4350" spans="1:17" x14ac:dyDescent="0.25">
      <c r="A4350" s="35">
        <f t="shared" si="403"/>
        <v>0</v>
      </c>
      <c r="B4350" s="8">
        <f t="shared" si="404"/>
        <v>0</v>
      </c>
      <c r="C4350" s="8">
        <f t="shared" si="405"/>
        <v>0</v>
      </c>
      <c r="D4350" s="38">
        <f t="shared" si="406"/>
        <v>1</v>
      </c>
      <c r="E4350" s="39">
        <f t="shared" si="407"/>
        <v>0</v>
      </c>
      <c r="M4350" s="8" t="str">
        <f>VLOOKUP(MONTH($J4350),Lookup!$A$2:$B$13,2,0)&amp;" "&amp;YEAR($J4350)</f>
        <v>Jan 1900</v>
      </c>
      <c r="N4350" s="34" t="str">
        <f t="shared" si="402"/>
        <v>1/1/9999</v>
      </c>
      <c r="O4350" s="8" t="str">
        <f>IF(ISERROR(VLOOKUP($I4350,Lookup!$H$2:$I$11,2,0)),"",VLOOKUP($I4350,Lookup!$H$2:$I$11,2,0))</f>
        <v/>
      </c>
      <c r="P4350" s="8">
        <f>COUNTIF(J$4:J4350,J4350)</f>
        <v>0</v>
      </c>
      <c r="Q4350" s="8">
        <f>COUNTIF(K$4:K4350,K4350)</f>
        <v>1</v>
      </c>
    </row>
    <row r="4351" spans="1:17" x14ac:dyDescent="0.25">
      <c r="A4351" s="35">
        <f t="shared" si="403"/>
        <v>0</v>
      </c>
      <c r="B4351" s="8">
        <f t="shared" si="404"/>
        <v>0</v>
      </c>
      <c r="C4351" s="8">
        <f t="shared" si="405"/>
        <v>0</v>
      </c>
      <c r="D4351" s="38">
        <f t="shared" si="406"/>
        <v>1</v>
      </c>
      <c r="E4351" s="39">
        <f t="shared" si="407"/>
        <v>0</v>
      </c>
      <c r="M4351" s="8" t="str">
        <f>VLOOKUP(MONTH($J4351),Lookup!$A$2:$B$13,2,0)&amp;" "&amp;YEAR($J4351)</f>
        <v>Jan 1900</v>
      </c>
      <c r="N4351" s="34" t="str">
        <f t="shared" si="402"/>
        <v>1/1/9999</v>
      </c>
      <c r="O4351" s="8" t="str">
        <f>IF(ISERROR(VLOOKUP($I4351,Lookup!$H$2:$I$11,2,0)),"",VLOOKUP($I4351,Lookup!$H$2:$I$11,2,0))</f>
        <v/>
      </c>
      <c r="P4351" s="8">
        <f>COUNTIF(J$4:J4351,J4351)</f>
        <v>0</v>
      </c>
      <c r="Q4351" s="8">
        <f>COUNTIF(K$4:K4351,K4351)</f>
        <v>1</v>
      </c>
    </row>
    <row r="4352" spans="1:17" x14ac:dyDescent="0.25">
      <c r="A4352" s="35">
        <f t="shared" si="403"/>
        <v>0</v>
      </c>
      <c r="B4352" s="8">
        <f t="shared" si="404"/>
        <v>0</v>
      </c>
      <c r="C4352" s="8">
        <f t="shared" si="405"/>
        <v>0</v>
      </c>
      <c r="D4352" s="38">
        <f t="shared" si="406"/>
        <v>1</v>
      </c>
      <c r="E4352" s="39">
        <f t="shared" si="407"/>
        <v>0</v>
      </c>
      <c r="M4352" s="8" t="str">
        <f>VLOOKUP(MONTH($J4352),Lookup!$A$2:$B$13,2,0)&amp;" "&amp;YEAR($J4352)</f>
        <v>Jan 1900</v>
      </c>
      <c r="N4352" s="34" t="str">
        <f t="shared" si="402"/>
        <v>1/1/9999</v>
      </c>
      <c r="O4352" s="8" t="str">
        <f>IF(ISERROR(VLOOKUP($I4352,Lookup!$H$2:$I$11,2,0)),"",VLOOKUP($I4352,Lookup!$H$2:$I$11,2,0))</f>
        <v/>
      </c>
      <c r="P4352" s="8">
        <f>COUNTIF(J$4:J4352,J4352)</f>
        <v>0</v>
      </c>
      <c r="Q4352" s="8">
        <f>COUNTIF(K$4:K4352,K4352)</f>
        <v>1</v>
      </c>
    </row>
    <row r="4353" spans="1:17" x14ac:dyDescent="0.25">
      <c r="A4353" s="35">
        <f t="shared" si="403"/>
        <v>0</v>
      </c>
      <c r="B4353" s="8">
        <f t="shared" si="404"/>
        <v>0</v>
      </c>
      <c r="C4353" s="8">
        <f t="shared" si="405"/>
        <v>0</v>
      </c>
      <c r="D4353" s="38">
        <f t="shared" si="406"/>
        <v>1</v>
      </c>
      <c r="E4353" s="39">
        <f t="shared" si="407"/>
        <v>0</v>
      </c>
      <c r="M4353" s="8" t="str">
        <f>VLOOKUP(MONTH($J4353),Lookup!$A$2:$B$13,2,0)&amp;" "&amp;YEAR($J4353)</f>
        <v>Jan 1900</v>
      </c>
      <c r="N4353" s="34" t="str">
        <f t="shared" si="402"/>
        <v>1/1/9999</v>
      </c>
      <c r="O4353" s="8" t="str">
        <f>IF(ISERROR(VLOOKUP($I4353,Lookup!$H$2:$I$11,2,0)),"",VLOOKUP($I4353,Lookup!$H$2:$I$11,2,0))</f>
        <v/>
      </c>
      <c r="P4353" s="8">
        <f>COUNTIF(J$4:J4353,J4353)</f>
        <v>0</v>
      </c>
      <c r="Q4353" s="8">
        <f>COUNTIF(K$4:K4353,K4353)</f>
        <v>1</v>
      </c>
    </row>
    <row r="4354" spans="1:17" x14ac:dyDescent="0.25">
      <c r="A4354" s="35">
        <f t="shared" si="403"/>
        <v>0</v>
      </c>
      <c r="B4354" s="8">
        <f t="shared" si="404"/>
        <v>0</v>
      </c>
      <c r="C4354" s="8">
        <f t="shared" si="405"/>
        <v>0</v>
      </c>
      <c r="D4354" s="38">
        <f t="shared" si="406"/>
        <v>1</v>
      </c>
      <c r="E4354" s="39">
        <f t="shared" si="407"/>
        <v>0</v>
      </c>
      <c r="M4354" s="8" t="str">
        <f>VLOOKUP(MONTH($J4354),Lookup!$A$2:$B$13,2,0)&amp;" "&amp;YEAR($J4354)</f>
        <v>Jan 1900</v>
      </c>
      <c r="N4354" s="34" t="str">
        <f t="shared" si="402"/>
        <v>1/1/9999</v>
      </c>
      <c r="O4354" s="8" t="str">
        <f>IF(ISERROR(VLOOKUP($I4354,Lookup!$H$2:$I$11,2,0)),"",VLOOKUP($I4354,Lookup!$H$2:$I$11,2,0))</f>
        <v/>
      </c>
      <c r="P4354" s="8">
        <f>COUNTIF(J$4:J4354,J4354)</f>
        <v>0</v>
      </c>
      <c r="Q4354" s="8">
        <f>COUNTIF(K$4:K4354,K4354)</f>
        <v>1</v>
      </c>
    </row>
    <row r="4355" spans="1:17" x14ac:dyDescent="0.25">
      <c r="A4355" s="35">
        <f t="shared" si="403"/>
        <v>0</v>
      </c>
      <c r="B4355" s="8">
        <f t="shared" si="404"/>
        <v>0</v>
      </c>
      <c r="C4355" s="8">
        <f t="shared" si="405"/>
        <v>0</v>
      </c>
      <c r="D4355" s="38">
        <f t="shared" si="406"/>
        <v>1</v>
      </c>
      <c r="E4355" s="39">
        <f t="shared" si="407"/>
        <v>0</v>
      </c>
      <c r="M4355" s="8" t="str">
        <f>VLOOKUP(MONTH($J4355),Lookup!$A$2:$B$13,2,0)&amp;" "&amp;YEAR($J4355)</f>
        <v>Jan 1900</v>
      </c>
      <c r="N4355" s="34" t="str">
        <f t="shared" si="402"/>
        <v>1/1/9999</v>
      </c>
      <c r="O4355" s="8" t="str">
        <f>IF(ISERROR(VLOOKUP($I4355,Lookup!$H$2:$I$11,2,0)),"",VLOOKUP($I4355,Lookup!$H$2:$I$11,2,0))</f>
        <v/>
      </c>
      <c r="P4355" s="8">
        <f>COUNTIF(J$4:J4355,J4355)</f>
        <v>0</v>
      </c>
      <c r="Q4355" s="8">
        <f>COUNTIF(K$4:K4355,K4355)</f>
        <v>1</v>
      </c>
    </row>
    <row r="4356" spans="1:17" x14ac:dyDescent="0.25">
      <c r="A4356" s="35">
        <f t="shared" si="403"/>
        <v>0</v>
      </c>
      <c r="B4356" s="8">
        <f t="shared" si="404"/>
        <v>0</v>
      </c>
      <c r="C4356" s="8">
        <f t="shared" si="405"/>
        <v>0</v>
      </c>
      <c r="D4356" s="38">
        <f t="shared" si="406"/>
        <v>1</v>
      </c>
      <c r="E4356" s="39">
        <f t="shared" si="407"/>
        <v>0</v>
      </c>
      <c r="M4356" s="8" t="str">
        <f>VLOOKUP(MONTH($J4356),Lookup!$A$2:$B$13,2,0)&amp;" "&amp;YEAR($J4356)</f>
        <v>Jan 1900</v>
      </c>
      <c r="N4356" s="34" t="str">
        <f t="shared" ref="N4356:N4419" si="408">IF(ISBLANK($J4356),"1/1/9999",J4356)</f>
        <v>1/1/9999</v>
      </c>
      <c r="O4356" s="8" t="str">
        <f>IF(ISERROR(VLOOKUP($I4356,Lookup!$H$2:$I$11,2,0)),"",VLOOKUP($I4356,Lookup!$H$2:$I$11,2,0))</f>
        <v/>
      </c>
      <c r="P4356" s="8">
        <f>COUNTIF(J$4:J4356,J4356)</f>
        <v>0</v>
      </c>
      <c r="Q4356" s="8">
        <f>COUNTIF(K$4:K4356,K4356)</f>
        <v>1</v>
      </c>
    </row>
    <row r="4357" spans="1:17" x14ac:dyDescent="0.25">
      <c r="A4357" s="35">
        <f t="shared" ref="A4357:A4420" si="409">K4357</f>
        <v>0</v>
      </c>
      <c r="B4357" s="8">
        <f t="shared" ref="B4357:B4420" si="410">J4357</f>
        <v>0</v>
      </c>
      <c r="C4357" s="8">
        <f t="shared" ref="C4357:C4420" si="411">L4357</f>
        <v>0</v>
      </c>
      <c r="D4357" s="38">
        <f t="shared" ref="D4357:D4420" si="412">SUM(A4357:C4357)+SUM(O4357:Q4357)</f>
        <v>1</v>
      </c>
      <c r="E4357" s="39">
        <f t="shared" ref="E4357:E4420" si="413">IF($D4357="","",COUNTIFS($F$4:$F$5000,$F4357,$D$4:$D$5000,"&gt;"&amp;$D4357))</f>
        <v>0</v>
      </c>
      <c r="M4357" s="8" t="str">
        <f>VLOOKUP(MONTH($J4357),Lookup!$A$2:$B$13,2,0)&amp;" "&amp;YEAR($J4357)</f>
        <v>Jan 1900</v>
      </c>
      <c r="N4357" s="34" t="str">
        <f t="shared" si="408"/>
        <v>1/1/9999</v>
      </c>
      <c r="O4357" s="8" t="str">
        <f>IF(ISERROR(VLOOKUP($I4357,Lookup!$H$2:$I$11,2,0)),"",VLOOKUP($I4357,Lookup!$H$2:$I$11,2,0))</f>
        <v/>
      </c>
      <c r="P4357" s="8">
        <f>COUNTIF(J$4:J4357,J4357)</f>
        <v>0</v>
      </c>
      <c r="Q4357" s="8">
        <f>COUNTIF(K$4:K4357,K4357)</f>
        <v>1</v>
      </c>
    </row>
    <row r="4358" spans="1:17" x14ac:dyDescent="0.25">
      <c r="A4358" s="35">
        <f t="shared" si="409"/>
        <v>0</v>
      </c>
      <c r="B4358" s="8">
        <f t="shared" si="410"/>
        <v>0</v>
      </c>
      <c r="C4358" s="8">
        <f t="shared" si="411"/>
        <v>0</v>
      </c>
      <c r="D4358" s="38">
        <f t="shared" si="412"/>
        <v>1</v>
      </c>
      <c r="E4358" s="39">
        <f t="shared" si="413"/>
        <v>0</v>
      </c>
      <c r="M4358" s="8" t="str">
        <f>VLOOKUP(MONTH($J4358),Lookup!$A$2:$B$13,2,0)&amp;" "&amp;YEAR($J4358)</f>
        <v>Jan 1900</v>
      </c>
      <c r="N4358" s="34" t="str">
        <f t="shared" si="408"/>
        <v>1/1/9999</v>
      </c>
      <c r="O4358" s="8" t="str">
        <f>IF(ISERROR(VLOOKUP($I4358,Lookup!$H$2:$I$11,2,0)),"",VLOOKUP($I4358,Lookup!$H$2:$I$11,2,0))</f>
        <v/>
      </c>
      <c r="P4358" s="8">
        <f>COUNTIF(J$4:J4358,J4358)</f>
        <v>0</v>
      </c>
      <c r="Q4358" s="8">
        <f>COUNTIF(K$4:K4358,K4358)</f>
        <v>1</v>
      </c>
    </row>
    <row r="4359" spans="1:17" x14ac:dyDescent="0.25">
      <c r="A4359" s="35">
        <f t="shared" si="409"/>
        <v>0</v>
      </c>
      <c r="B4359" s="8">
        <f t="shared" si="410"/>
        <v>0</v>
      </c>
      <c r="C4359" s="8">
        <f t="shared" si="411"/>
        <v>0</v>
      </c>
      <c r="D4359" s="38">
        <f t="shared" si="412"/>
        <v>1</v>
      </c>
      <c r="E4359" s="39">
        <f t="shared" si="413"/>
        <v>0</v>
      </c>
      <c r="M4359" s="8" t="str">
        <f>VLOOKUP(MONTH($J4359),Lookup!$A$2:$B$13,2,0)&amp;" "&amp;YEAR($J4359)</f>
        <v>Jan 1900</v>
      </c>
      <c r="N4359" s="34" t="str">
        <f t="shared" si="408"/>
        <v>1/1/9999</v>
      </c>
      <c r="O4359" s="8" t="str">
        <f>IF(ISERROR(VLOOKUP($I4359,Lookup!$H$2:$I$11,2,0)),"",VLOOKUP($I4359,Lookup!$H$2:$I$11,2,0))</f>
        <v/>
      </c>
      <c r="P4359" s="8">
        <f>COUNTIF(J$4:J4359,J4359)</f>
        <v>0</v>
      </c>
      <c r="Q4359" s="8">
        <f>COUNTIF(K$4:K4359,K4359)</f>
        <v>1</v>
      </c>
    </row>
    <row r="4360" spans="1:17" x14ac:dyDescent="0.25">
      <c r="A4360" s="35">
        <f t="shared" si="409"/>
        <v>0</v>
      </c>
      <c r="B4360" s="8">
        <f t="shared" si="410"/>
        <v>0</v>
      </c>
      <c r="C4360" s="8">
        <f t="shared" si="411"/>
        <v>0</v>
      </c>
      <c r="D4360" s="38">
        <f t="shared" si="412"/>
        <v>1</v>
      </c>
      <c r="E4360" s="39">
        <f t="shared" si="413"/>
        <v>0</v>
      </c>
      <c r="M4360" s="8" t="str">
        <f>VLOOKUP(MONTH($J4360),Lookup!$A$2:$B$13,2,0)&amp;" "&amp;YEAR($J4360)</f>
        <v>Jan 1900</v>
      </c>
      <c r="N4360" s="34" t="str">
        <f t="shared" si="408"/>
        <v>1/1/9999</v>
      </c>
      <c r="O4360" s="8" t="str">
        <f>IF(ISERROR(VLOOKUP($I4360,Lookup!$H$2:$I$11,2,0)),"",VLOOKUP($I4360,Lookup!$H$2:$I$11,2,0))</f>
        <v/>
      </c>
      <c r="P4360" s="8">
        <f>COUNTIF(J$4:J4360,J4360)</f>
        <v>0</v>
      </c>
      <c r="Q4360" s="8">
        <f>COUNTIF(K$4:K4360,K4360)</f>
        <v>1</v>
      </c>
    </row>
    <row r="4361" spans="1:17" x14ac:dyDescent="0.25">
      <c r="A4361" s="35">
        <f t="shared" si="409"/>
        <v>0</v>
      </c>
      <c r="B4361" s="8">
        <f t="shared" si="410"/>
        <v>0</v>
      </c>
      <c r="C4361" s="8">
        <f t="shared" si="411"/>
        <v>0</v>
      </c>
      <c r="D4361" s="38">
        <f t="shared" si="412"/>
        <v>1</v>
      </c>
      <c r="E4361" s="39">
        <f t="shared" si="413"/>
        <v>0</v>
      </c>
      <c r="M4361" s="8" t="str">
        <f>VLOOKUP(MONTH($J4361),Lookup!$A$2:$B$13,2,0)&amp;" "&amp;YEAR($J4361)</f>
        <v>Jan 1900</v>
      </c>
      <c r="N4361" s="34" t="str">
        <f t="shared" si="408"/>
        <v>1/1/9999</v>
      </c>
      <c r="O4361" s="8" t="str">
        <f>IF(ISERROR(VLOOKUP($I4361,Lookup!$H$2:$I$11,2,0)),"",VLOOKUP($I4361,Lookup!$H$2:$I$11,2,0))</f>
        <v/>
      </c>
      <c r="P4361" s="8">
        <f>COUNTIF(J$4:J4361,J4361)</f>
        <v>0</v>
      </c>
      <c r="Q4361" s="8">
        <f>COUNTIF(K$4:K4361,K4361)</f>
        <v>1</v>
      </c>
    </row>
    <row r="4362" spans="1:17" x14ac:dyDescent="0.25">
      <c r="A4362" s="35">
        <f t="shared" si="409"/>
        <v>0</v>
      </c>
      <c r="B4362" s="8">
        <f t="shared" si="410"/>
        <v>0</v>
      </c>
      <c r="C4362" s="8">
        <f t="shared" si="411"/>
        <v>0</v>
      </c>
      <c r="D4362" s="38">
        <f t="shared" si="412"/>
        <v>1</v>
      </c>
      <c r="E4362" s="39">
        <f t="shared" si="413"/>
        <v>0</v>
      </c>
      <c r="M4362" s="8" t="str">
        <f>VLOOKUP(MONTH($J4362),Lookup!$A$2:$B$13,2,0)&amp;" "&amp;YEAR($J4362)</f>
        <v>Jan 1900</v>
      </c>
      <c r="N4362" s="34" t="str">
        <f t="shared" si="408"/>
        <v>1/1/9999</v>
      </c>
      <c r="O4362" s="8" t="str">
        <f>IF(ISERROR(VLOOKUP($I4362,Lookup!$H$2:$I$11,2,0)),"",VLOOKUP($I4362,Lookup!$H$2:$I$11,2,0))</f>
        <v/>
      </c>
      <c r="P4362" s="8">
        <f>COUNTIF(J$4:J4362,J4362)</f>
        <v>0</v>
      </c>
      <c r="Q4362" s="8">
        <f>COUNTIF(K$4:K4362,K4362)</f>
        <v>1</v>
      </c>
    </row>
    <row r="4363" spans="1:17" x14ac:dyDescent="0.25">
      <c r="A4363" s="35">
        <f t="shared" si="409"/>
        <v>0</v>
      </c>
      <c r="B4363" s="8">
        <f t="shared" si="410"/>
        <v>0</v>
      </c>
      <c r="C4363" s="8">
        <f t="shared" si="411"/>
        <v>0</v>
      </c>
      <c r="D4363" s="38">
        <f t="shared" si="412"/>
        <v>1</v>
      </c>
      <c r="E4363" s="39">
        <f t="shared" si="413"/>
        <v>0</v>
      </c>
      <c r="M4363" s="8" t="str">
        <f>VLOOKUP(MONTH($J4363),Lookup!$A$2:$B$13,2,0)&amp;" "&amp;YEAR($J4363)</f>
        <v>Jan 1900</v>
      </c>
      <c r="N4363" s="34" t="str">
        <f t="shared" si="408"/>
        <v>1/1/9999</v>
      </c>
      <c r="O4363" s="8" t="str">
        <f>IF(ISERROR(VLOOKUP($I4363,Lookup!$H$2:$I$11,2,0)),"",VLOOKUP($I4363,Lookup!$H$2:$I$11,2,0))</f>
        <v/>
      </c>
      <c r="P4363" s="8">
        <f>COUNTIF(J$4:J4363,J4363)</f>
        <v>0</v>
      </c>
      <c r="Q4363" s="8">
        <f>COUNTIF(K$4:K4363,K4363)</f>
        <v>1</v>
      </c>
    </row>
    <row r="4364" spans="1:17" x14ac:dyDescent="0.25">
      <c r="A4364" s="35">
        <f t="shared" si="409"/>
        <v>0</v>
      </c>
      <c r="B4364" s="8">
        <f t="shared" si="410"/>
        <v>0</v>
      </c>
      <c r="C4364" s="8">
        <f t="shared" si="411"/>
        <v>0</v>
      </c>
      <c r="D4364" s="38">
        <f t="shared" si="412"/>
        <v>1</v>
      </c>
      <c r="E4364" s="39">
        <f t="shared" si="413"/>
        <v>0</v>
      </c>
      <c r="M4364" s="8" t="str">
        <f>VLOOKUP(MONTH($J4364),Lookup!$A$2:$B$13,2,0)&amp;" "&amp;YEAR($J4364)</f>
        <v>Jan 1900</v>
      </c>
      <c r="N4364" s="34" t="str">
        <f t="shared" si="408"/>
        <v>1/1/9999</v>
      </c>
      <c r="O4364" s="8" t="str">
        <f>IF(ISERROR(VLOOKUP($I4364,Lookup!$H$2:$I$11,2,0)),"",VLOOKUP($I4364,Lookup!$H$2:$I$11,2,0))</f>
        <v/>
      </c>
      <c r="P4364" s="8">
        <f>COUNTIF(J$4:J4364,J4364)</f>
        <v>0</v>
      </c>
      <c r="Q4364" s="8">
        <f>COUNTIF(K$4:K4364,K4364)</f>
        <v>1</v>
      </c>
    </row>
    <row r="4365" spans="1:17" x14ac:dyDescent="0.25">
      <c r="A4365" s="35">
        <f t="shared" si="409"/>
        <v>0</v>
      </c>
      <c r="B4365" s="8">
        <f t="shared" si="410"/>
        <v>0</v>
      </c>
      <c r="C4365" s="8">
        <f t="shared" si="411"/>
        <v>0</v>
      </c>
      <c r="D4365" s="38">
        <f t="shared" si="412"/>
        <v>1</v>
      </c>
      <c r="E4365" s="39">
        <f t="shared" si="413"/>
        <v>0</v>
      </c>
      <c r="M4365" s="8" t="str">
        <f>VLOOKUP(MONTH($J4365),Lookup!$A$2:$B$13,2,0)&amp;" "&amp;YEAR($J4365)</f>
        <v>Jan 1900</v>
      </c>
      <c r="N4365" s="34" t="str">
        <f t="shared" si="408"/>
        <v>1/1/9999</v>
      </c>
      <c r="O4365" s="8" t="str">
        <f>IF(ISERROR(VLOOKUP($I4365,Lookup!$H$2:$I$11,2,0)),"",VLOOKUP($I4365,Lookup!$H$2:$I$11,2,0))</f>
        <v/>
      </c>
      <c r="P4365" s="8">
        <f>COUNTIF(J$4:J4365,J4365)</f>
        <v>0</v>
      </c>
      <c r="Q4365" s="8">
        <f>COUNTIF(K$4:K4365,K4365)</f>
        <v>1</v>
      </c>
    </row>
    <row r="4366" spans="1:17" x14ac:dyDescent="0.25">
      <c r="A4366" s="35">
        <f t="shared" si="409"/>
        <v>0</v>
      </c>
      <c r="B4366" s="8">
        <f t="shared" si="410"/>
        <v>0</v>
      </c>
      <c r="C4366" s="8">
        <f t="shared" si="411"/>
        <v>0</v>
      </c>
      <c r="D4366" s="38">
        <f t="shared" si="412"/>
        <v>1</v>
      </c>
      <c r="E4366" s="39">
        <f t="shared" si="413"/>
        <v>0</v>
      </c>
      <c r="M4366" s="8" t="str">
        <f>VLOOKUP(MONTH($J4366),Lookup!$A$2:$B$13,2,0)&amp;" "&amp;YEAR($J4366)</f>
        <v>Jan 1900</v>
      </c>
      <c r="N4366" s="34" t="str">
        <f t="shared" si="408"/>
        <v>1/1/9999</v>
      </c>
      <c r="O4366" s="8" t="str">
        <f>IF(ISERROR(VLOOKUP($I4366,Lookup!$H$2:$I$11,2,0)),"",VLOOKUP($I4366,Lookup!$H$2:$I$11,2,0))</f>
        <v/>
      </c>
      <c r="P4366" s="8">
        <f>COUNTIF(J$4:J4366,J4366)</f>
        <v>0</v>
      </c>
      <c r="Q4366" s="8">
        <f>COUNTIF(K$4:K4366,K4366)</f>
        <v>1</v>
      </c>
    </row>
    <row r="4367" spans="1:17" x14ac:dyDescent="0.25">
      <c r="A4367" s="35">
        <f t="shared" si="409"/>
        <v>0</v>
      </c>
      <c r="B4367" s="8">
        <f t="shared" si="410"/>
        <v>0</v>
      </c>
      <c r="C4367" s="8">
        <f t="shared" si="411"/>
        <v>0</v>
      </c>
      <c r="D4367" s="38">
        <f t="shared" si="412"/>
        <v>1</v>
      </c>
      <c r="E4367" s="39">
        <f t="shared" si="413"/>
        <v>0</v>
      </c>
      <c r="M4367" s="8" t="str">
        <f>VLOOKUP(MONTH($J4367),Lookup!$A$2:$B$13,2,0)&amp;" "&amp;YEAR($J4367)</f>
        <v>Jan 1900</v>
      </c>
      <c r="N4367" s="34" t="str">
        <f t="shared" si="408"/>
        <v>1/1/9999</v>
      </c>
      <c r="O4367" s="8" t="str">
        <f>IF(ISERROR(VLOOKUP($I4367,Lookup!$H$2:$I$11,2,0)),"",VLOOKUP($I4367,Lookup!$H$2:$I$11,2,0))</f>
        <v/>
      </c>
      <c r="P4367" s="8">
        <f>COUNTIF(J$4:J4367,J4367)</f>
        <v>0</v>
      </c>
      <c r="Q4367" s="8">
        <f>COUNTIF(K$4:K4367,K4367)</f>
        <v>1</v>
      </c>
    </row>
    <row r="4368" spans="1:17" x14ac:dyDescent="0.25">
      <c r="A4368" s="35">
        <f t="shared" si="409"/>
        <v>0</v>
      </c>
      <c r="B4368" s="8">
        <f t="shared" si="410"/>
        <v>0</v>
      </c>
      <c r="C4368" s="8">
        <f t="shared" si="411"/>
        <v>0</v>
      </c>
      <c r="D4368" s="38">
        <f t="shared" si="412"/>
        <v>1</v>
      </c>
      <c r="E4368" s="39">
        <f t="shared" si="413"/>
        <v>0</v>
      </c>
      <c r="M4368" s="8" t="str">
        <f>VLOOKUP(MONTH($J4368),Lookup!$A$2:$B$13,2,0)&amp;" "&amp;YEAR($J4368)</f>
        <v>Jan 1900</v>
      </c>
      <c r="N4368" s="34" t="str">
        <f t="shared" si="408"/>
        <v>1/1/9999</v>
      </c>
      <c r="O4368" s="8" t="str">
        <f>IF(ISERROR(VLOOKUP($I4368,Lookup!$H$2:$I$11,2,0)),"",VLOOKUP($I4368,Lookup!$H$2:$I$11,2,0))</f>
        <v/>
      </c>
      <c r="P4368" s="8">
        <f>COUNTIF(J$4:J4368,J4368)</f>
        <v>0</v>
      </c>
      <c r="Q4368" s="8">
        <f>COUNTIF(K$4:K4368,K4368)</f>
        <v>1</v>
      </c>
    </row>
    <row r="4369" spans="1:17" x14ac:dyDescent="0.25">
      <c r="A4369" s="35">
        <f t="shared" si="409"/>
        <v>0</v>
      </c>
      <c r="B4369" s="8">
        <f t="shared" si="410"/>
        <v>0</v>
      </c>
      <c r="C4369" s="8">
        <f t="shared" si="411"/>
        <v>0</v>
      </c>
      <c r="D4369" s="38">
        <f t="shared" si="412"/>
        <v>1</v>
      </c>
      <c r="E4369" s="39">
        <f t="shared" si="413"/>
        <v>0</v>
      </c>
      <c r="M4369" s="8" t="str">
        <f>VLOOKUP(MONTH($J4369),Lookup!$A$2:$B$13,2,0)&amp;" "&amp;YEAR($J4369)</f>
        <v>Jan 1900</v>
      </c>
      <c r="N4369" s="34" t="str">
        <f t="shared" si="408"/>
        <v>1/1/9999</v>
      </c>
      <c r="O4369" s="8" t="str">
        <f>IF(ISERROR(VLOOKUP($I4369,Lookup!$H$2:$I$11,2,0)),"",VLOOKUP($I4369,Lookup!$H$2:$I$11,2,0))</f>
        <v/>
      </c>
      <c r="P4369" s="8">
        <f>COUNTIF(J$4:J4369,J4369)</f>
        <v>0</v>
      </c>
      <c r="Q4369" s="8">
        <f>COUNTIF(K$4:K4369,K4369)</f>
        <v>1</v>
      </c>
    </row>
    <row r="4370" spans="1:17" x14ac:dyDescent="0.25">
      <c r="A4370" s="35">
        <f t="shared" si="409"/>
        <v>0</v>
      </c>
      <c r="B4370" s="8">
        <f t="shared" si="410"/>
        <v>0</v>
      </c>
      <c r="C4370" s="8">
        <f t="shared" si="411"/>
        <v>0</v>
      </c>
      <c r="D4370" s="38">
        <f t="shared" si="412"/>
        <v>1</v>
      </c>
      <c r="E4370" s="39">
        <f t="shared" si="413"/>
        <v>0</v>
      </c>
      <c r="M4370" s="8" t="str">
        <f>VLOOKUP(MONTH($J4370),Lookup!$A$2:$B$13,2,0)&amp;" "&amp;YEAR($J4370)</f>
        <v>Jan 1900</v>
      </c>
      <c r="N4370" s="34" t="str">
        <f t="shared" si="408"/>
        <v>1/1/9999</v>
      </c>
      <c r="O4370" s="8" t="str">
        <f>IF(ISERROR(VLOOKUP($I4370,Lookup!$H$2:$I$11,2,0)),"",VLOOKUP($I4370,Lookup!$H$2:$I$11,2,0))</f>
        <v/>
      </c>
      <c r="P4370" s="8">
        <f>COUNTIF(J$4:J4370,J4370)</f>
        <v>0</v>
      </c>
      <c r="Q4370" s="8">
        <f>COUNTIF(K$4:K4370,K4370)</f>
        <v>1</v>
      </c>
    </row>
    <row r="4371" spans="1:17" x14ac:dyDescent="0.25">
      <c r="A4371" s="35">
        <f t="shared" si="409"/>
        <v>0</v>
      </c>
      <c r="B4371" s="8">
        <f t="shared" si="410"/>
        <v>0</v>
      </c>
      <c r="C4371" s="8">
        <f t="shared" si="411"/>
        <v>0</v>
      </c>
      <c r="D4371" s="38">
        <f t="shared" si="412"/>
        <v>1</v>
      </c>
      <c r="E4371" s="39">
        <f t="shared" si="413"/>
        <v>0</v>
      </c>
      <c r="M4371" s="8" t="str">
        <f>VLOOKUP(MONTH($J4371),Lookup!$A$2:$B$13,2,0)&amp;" "&amp;YEAR($J4371)</f>
        <v>Jan 1900</v>
      </c>
      <c r="N4371" s="34" t="str">
        <f t="shared" si="408"/>
        <v>1/1/9999</v>
      </c>
      <c r="O4371" s="8" t="str">
        <f>IF(ISERROR(VLOOKUP($I4371,Lookup!$H$2:$I$11,2,0)),"",VLOOKUP($I4371,Lookup!$H$2:$I$11,2,0))</f>
        <v/>
      </c>
      <c r="P4371" s="8">
        <f>COUNTIF(J$4:J4371,J4371)</f>
        <v>0</v>
      </c>
      <c r="Q4371" s="8">
        <f>COUNTIF(K$4:K4371,K4371)</f>
        <v>1</v>
      </c>
    </row>
    <row r="4372" spans="1:17" x14ac:dyDescent="0.25">
      <c r="A4372" s="35">
        <f t="shared" si="409"/>
        <v>0</v>
      </c>
      <c r="B4372" s="8">
        <f t="shared" si="410"/>
        <v>0</v>
      </c>
      <c r="C4372" s="8">
        <f t="shared" si="411"/>
        <v>0</v>
      </c>
      <c r="D4372" s="38">
        <f t="shared" si="412"/>
        <v>1</v>
      </c>
      <c r="E4372" s="39">
        <f t="shared" si="413"/>
        <v>0</v>
      </c>
      <c r="M4372" s="8" t="str">
        <f>VLOOKUP(MONTH($J4372),Lookup!$A$2:$B$13,2,0)&amp;" "&amp;YEAR($J4372)</f>
        <v>Jan 1900</v>
      </c>
      <c r="N4372" s="34" t="str">
        <f t="shared" si="408"/>
        <v>1/1/9999</v>
      </c>
      <c r="O4372" s="8" t="str">
        <f>IF(ISERROR(VLOOKUP($I4372,Lookup!$H$2:$I$11,2,0)),"",VLOOKUP($I4372,Lookup!$H$2:$I$11,2,0))</f>
        <v/>
      </c>
      <c r="P4372" s="8">
        <f>COUNTIF(J$4:J4372,J4372)</f>
        <v>0</v>
      </c>
      <c r="Q4372" s="8">
        <f>COUNTIF(K$4:K4372,K4372)</f>
        <v>1</v>
      </c>
    </row>
    <row r="4373" spans="1:17" x14ac:dyDescent="0.25">
      <c r="A4373" s="35">
        <f t="shared" si="409"/>
        <v>0</v>
      </c>
      <c r="B4373" s="8">
        <f t="shared" si="410"/>
        <v>0</v>
      </c>
      <c r="C4373" s="8">
        <f t="shared" si="411"/>
        <v>0</v>
      </c>
      <c r="D4373" s="38">
        <f t="shared" si="412"/>
        <v>1</v>
      </c>
      <c r="E4373" s="39">
        <f t="shared" si="413"/>
        <v>0</v>
      </c>
      <c r="M4373" s="8" t="str">
        <f>VLOOKUP(MONTH($J4373),Lookup!$A$2:$B$13,2,0)&amp;" "&amp;YEAR($J4373)</f>
        <v>Jan 1900</v>
      </c>
      <c r="N4373" s="34" t="str">
        <f t="shared" si="408"/>
        <v>1/1/9999</v>
      </c>
      <c r="O4373" s="8" t="str">
        <f>IF(ISERROR(VLOOKUP($I4373,Lookup!$H$2:$I$11,2,0)),"",VLOOKUP($I4373,Lookup!$H$2:$I$11,2,0))</f>
        <v/>
      </c>
      <c r="P4373" s="8">
        <f>COUNTIF(J$4:J4373,J4373)</f>
        <v>0</v>
      </c>
      <c r="Q4373" s="8">
        <f>COUNTIF(K$4:K4373,K4373)</f>
        <v>1</v>
      </c>
    </row>
    <row r="4374" spans="1:17" x14ac:dyDescent="0.25">
      <c r="A4374" s="35">
        <f t="shared" si="409"/>
        <v>0</v>
      </c>
      <c r="B4374" s="8">
        <f t="shared" si="410"/>
        <v>0</v>
      </c>
      <c r="C4374" s="8">
        <f t="shared" si="411"/>
        <v>0</v>
      </c>
      <c r="D4374" s="38">
        <f t="shared" si="412"/>
        <v>1</v>
      </c>
      <c r="E4374" s="39">
        <f t="shared" si="413"/>
        <v>0</v>
      </c>
      <c r="M4374" s="8" t="str">
        <f>VLOOKUP(MONTH($J4374),Lookup!$A$2:$B$13,2,0)&amp;" "&amp;YEAR($J4374)</f>
        <v>Jan 1900</v>
      </c>
      <c r="N4374" s="34" t="str">
        <f t="shared" si="408"/>
        <v>1/1/9999</v>
      </c>
      <c r="O4374" s="8" t="str">
        <f>IF(ISERROR(VLOOKUP($I4374,Lookup!$H$2:$I$11,2,0)),"",VLOOKUP($I4374,Lookup!$H$2:$I$11,2,0))</f>
        <v/>
      </c>
      <c r="P4374" s="8">
        <f>COUNTIF(J$4:J4374,J4374)</f>
        <v>0</v>
      </c>
      <c r="Q4374" s="8">
        <f>COUNTIF(K$4:K4374,K4374)</f>
        <v>1</v>
      </c>
    </row>
    <row r="4375" spans="1:17" x14ac:dyDescent="0.25">
      <c r="A4375" s="35">
        <f t="shared" si="409"/>
        <v>0</v>
      </c>
      <c r="B4375" s="8">
        <f t="shared" si="410"/>
        <v>0</v>
      </c>
      <c r="C4375" s="8">
        <f t="shared" si="411"/>
        <v>0</v>
      </c>
      <c r="D4375" s="38">
        <f t="shared" si="412"/>
        <v>1</v>
      </c>
      <c r="E4375" s="39">
        <f t="shared" si="413"/>
        <v>0</v>
      </c>
      <c r="M4375" s="8" t="str">
        <f>VLOOKUP(MONTH($J4375),Lookup!$A$2:$B$13,2,0)&amp;" "&amp;YEAR($J4375)</f>
        <v>Jan 1900</v>
      </c>
      <c r="N4375" s="34" t="str">
        <f t="shared" si="408"/>
        <v>1/1/9999</v>
      </c>
      <c r="O4375" s="8" t="str">
        <f>IF(ISERROR(VLOOKUP($I4375,Lookup!$H$2:$I$11,2,0)),"",VLOOKUP($I4375,Lookup!$H$2:$I$11,2,0))</f>
        <v/>
      </c>
      <c r="P4375" s="8">
        <f>COUNTIF(J$4:J4375,J4375)</f>
        <v>0</v>
      </c>
      <c r="Q4375" s="8">
        <f>COUNTIF(K$4:K4375,K4375)</f>
        <v>1</v>
      </c>
    </row>
    <row r="4376" spans="1:17" x14ac:dyDescent="0.25">
      <c r="A4376" s="35">
        <f t="shared" si="409"/>
        <v>0</v>
      </c>
      <c r="B4376" s="8">
        <f t="shared" si="410"/>
        <v>0</v>
      </c>
      <c r="C4376" s="8">
        <f t="shared" si="411"/>
        <v>0</v>
      </c>
      <c r="D4376" s="38">
        <f t="shared" si="412"/>
        <v>1</v>
      </c>
      <c r="E4376" s="39">
        <f t="shared" si="413"/>
        <v>0</v>
      </c>
      <c r="M4376" s="8" t="str">
        <f>VLOOKUP(MONTH($J4376),Lookup!$A$2:$B$13,2,0)&amp;" "&amp;YEAR($J4376)</f>
        <v>Jan 1900</v>
      </c>
      <c r="N4376" s="34" t="str">
        <f t="shared" si="408"/>
        <v>1/1/9999</v>
      </c>
      <c r="O4376" s="8" t="str">
        <f>IF(ISERROR(VLOOKUP($I4376,Lookup!$H$2:$I$11,2,0)),"",VLOOKUP($I4376,Lookup!$H$2:$I$11,2,0))</f>
        <v/>
      </c>
      <c r="P4376" s="8">
        <f>COUNTIF(J$4:J4376,J4376)</f>
        <v>0</v>
      </c>
      <c r="Q4376" s="8">
        <f>COUNTIF(K$4:K4376,K4376)</f>
        <v>1</v>
      </c>
    </row>
    <row r="4377" spans="1:17" x14ac:dyDescent="0.25">
      <c r="A4377" s="35">
        <f t="shared" si="409"/>
        <v>0</v>
      </c>
      <c r="B4377" s="8">
        <f t="shared" si="410"/>
        <v>0</v>
      </c>
      <c r="C4377" s="8">
        <f t="shared" si="411"/>
        <v>0</v>
      </c>
      <c r="D4377" s="38">
        <f t="shared" si="412"/>
        <v>1</v>
      </c>
      <c r="E4377" s="39">
        <f t="shared" si="413"/>
        <v>0</v>
      </c>
      <c r="M4377" s="8" t="str">
        <f>VLOOKUP(MONTH($J4377),Lookup!$A$2:$B$13,2,0)&amp;" "&amp;YEAR($J4377)</f>
        <v>Jan 1900</v>
      </c>
      <c r="N4377" s="34" t="str">
        <f t="shared" si="408"/>
        <v>1/1/9999</v>
      </c>
      <c r="O4377" s="8" t="str">
        <f>IF(ISERROR(VLOOKUP($I4377,Lookup!$H$2:$I$11,2,0)),"",VLOOKUP($I4377,Lookup!$H$2:$I$11,2,0))</f>
        <v/>
      </c>
      <c r="P4377" s="8">
        <f>COUNTIF(J$4:J4377,J4377)</f>
        <v>0</v>
      </c>
      <c r="Q4377" s="8">
        <f>COUNTIF(K$4:K4377,K4377)</f>
        <v>1</v>
      </c>
    </row>
    <row r="4378" spans="1:17" x14ac:dyDescent="0.25">
      <c r="A4378" s="35">
        <f t="shared" si="409"/>
        <v>0</v>
      </c>
      <c r="B4378" s="8">
        <f t="shared" si="410"/>
        <v>0</v>
      </c>
      <c r="C4378" s="8">
        <f t="shared" si="411"/>
        <v>0</v>
      </c>
      <c r="D4378" s="38">
        <f t="shared" si="412"/>
        <v>1</v>
      </c>
      <c r="E4378" s="39">
        <f t="shared" si="413"/>
        <v>0</v>
      </c>
      <c r="M4378" s="8" t="str">
        <f>VLOOKUP(MONTH($J4378),Lookup!$A$2:$B$13,2,0)&amp;" "&amp;YEAR($J4378)</f>
        <v>Jan 1900</v>
      </c>
      <c r="N4378" s="34" t="str">
        <f t="shared" si="408"/>
        <v>1/1/9999</v>
      </c>
      <c r="O4378" s="8" t="str">
        <f>IF(ISERROR(VLOOKUP($I4378,Lookup!$H$2:$I$11,2,0)),"",VLOOKUP($I4378,Lookup!$H$2:$I$11,2,0))</f>
        <v/>
      </c>
      <c r="P4378" s="8">
        <f>COUNTIF(J$4:J4378,J4378)</f>
        <v>0</v>
      </c>
      <c r="Q4378" s="8">
        <f>COUNTIF(K$4:K4378,K4378)</f>
        <v>1</v>
      </c>
    </row>
    <row r="4379" spans="1:17" x14ac:dyDescent="0.25">
      <c r="A4379" s="35">
        <f t="shared" si="409"/>
        <v>0</v>
      </c>
      <c r="B4379" s="8">
        <f t="shared" si="410"/>
        <v>0</v>
      </c>
      <c r="C4379" s="8">
        <f t="shared" si="411"/>
        <v>0</v>
      </c>
      <c r="D4379" s="38">
        <f t="shared" si="412"/>
        <v>1</v>
      </c>
      <c r="E4379" s="39">
        <f t="shared" si="413"/>
        <v>0</v>
      </c>
      <c r="M4379" s="8" t="str">
        <f>VLOOKUP(MONTH($J4379),Lookup!$A$2:$B$13,2,0)&amp;" "&amp;YEAR($J4379)</f>
        <v>Jan 1900</v>
      </c>
      <c r="N4379" s="34" t="str">
        <f t="shared" si="408"/>
        <v>1/1/9999</v>
      </c>
      <c r="O4379" s="8" t="str">
        <f>IF(ISERROR(VLOOKUP($I4379,Lookup!$H$2:$I$11,2,0)),"",VLOOKUP($I4379,Lookup!$H$2:$I$11,2,0))</f>
        <v/>
      </c>
      <c r="P4379" s="8">
        <f>COUNTIF(J$4:J4379,J4379)</f>
        <v>0</v>
      </c>
      <c r="Q4379" s="8">
        <f>COUNTIF(K$4:K4379,K4379)</f>
        <v>1</v>
      </c>
    </row>
    <row r="4380" spans="1:17" x14ac:dyDescent="0.25">
      <c r="A4380" s="35">
        <f t="shared" si="409"/>
        <v>0</v>
      </c>
      <c r="B4380" s="8">
        <f t="shared" si="410"/>
        <v>0</v>
      </c>
      <c r="C4380" s="8">
        <f t="shared" si="411"/>
        <v>0</v>
      </c>
      <c r="D4380" s="38">
        <f t="shared" si="412"/>
        <v>1</v>
      </c>
      <c r="E4380" s="39">
        <f t="shared" si="413"/>
        <v>0</v>
      </c>
      <c r="M4380" s="8" t="str">
        <f>VLOOKUP(MONTH($J4380),Lookup!$A$2:$B$13,2,0)&amp;" "&amp;YEAR($J4380)</f>
        <v>Jan 1900</v>
      </c>
      <c r="N4380" s="34" t="str">
        <f t="shared" si="408"/>
        <v>1/1/9999</v>
      </c>
      <c r="O4380" s="8" t="str">
        <f>IF(ISERROR(VLOOKUP($I4380,Lookup!$H$2:$I$11,2,0)),"",VLOOKUP($I4380,Lookup!$H$2:$I$11,2,0))</f>
        <v/>
      </c>
      <c r="P4380" s="8">
        <f>COUNTIF(J$4:J4380,J4380)</f>
        <v>0</v>
      </c>
      <c r="Q4380" s="8">
        <f>COUNTIF(K$4:K4380,K4380)</f>
        <v>1</v>
      </c>
    </row>
    <row r="4381" spans="1:17" x14ac:dyDescent="0.25">
      <c r="A4381" s="35">
        <f t="shared" si="409"/>
        <v>0</v>
      </c>
      <c r="B4381" s="8">
        <f t="shared" si="410"/>
        <v>0</v>
      </c>
      <c r="C4381" s="8">
        <f t="shared" si="411"/>
        <v>0</v>
      </c>
      <c r="D4381" s="38">
        <f t="shared" si="412"/>
        <v>1</v>
      </c>
      <c r="E4381" s="39">
        <f t="shared" si="413"/>
        <v>0</v>
      </c>
      <c r="M4381" s="8" t="str">
        <f>VLOOKUP(MONTH($J4381),Lookup!$A$2:$B$13,2,0)&amp;" "&amp;YEAR($J4381)</f>
        <v>Jan 1900</v>
      </c>
      <c r="N4381" s="34" t="str">
        <f t="shared" si="408"/>
        <v>1/1/9999</v>
      </c>
      <c r="O4381" s="8" t="str">
        <f>IF(ISERROR(VLOOKUP($I4381,Lookup!$H$2:$I$11,2,0)),"",VLOOKUP($I4381,Lookup!$H$2:$I$11,2,0))</f>
        <v/>
      </c>
      <c r="P4381" s="8">
        <f>COUNTIF(J$4:J4381,J4381)</f>
        <v>0</v>
      </c>
      <c r="Q4381" s="8">
        <f>COUNTIF(K$4:K4381,K4381)</f>
        <v>1</v>
      </c>
    </row>
    <row r="4382" spans="1:17" x14ac:dyDescent="0.25">
      <c r="A4382" s="35">
        <f t="shared" si="409"/>
        <v>0</v>
      </c>
      <c r="B4382" s="8">
        <f t="shared" si="410"/>
        <v>0</v>
      </c>
      <c r="C4382" s="8">
        <f t="shared" si="411"/>
        <v>0</v>
      </c>
      <c r="D4382" s="38">
        <f t="shared" si="412"/>
        <v>1</v>
      </c>
      <c r="E4382" s="39">
        <f t="shared" si="413"/>
        <v>0</v>
      </c>
      <c r="M4382" s="8" t="str">
        <f>VLOOKUP(MONTH($J4382),Lookup!$A$2:$B$13,2,0)&amp;" "&amp;YEAR($J4382)</f>
        <v>Jan 1900</v>
      </c>
      <c r="N4382" s="34" t="str">
        <f t="shared" si="408"/>
        <v>1/1/9999</v>
      </c>
      <c r="O4382" s="8" t="str">
        <f>IF(ISERROR(VLOOKUP($I4382,Lookup!$H$2:$I$11,2,0)),"",VLOOKUP($I4382,Lookup!$H$2:$I$11,2,0))</f>
        <v/>
      </c>
      <c r="P4382" s="8">
        <f>COUNTIF(J$4:J4382,J4382)</f>
        <v>0</v>
      </c>
      <c r="Q4382" s="8">
        <f>COUNTIF(K$4:K4382,K4382)</f>
        <v>1</v>
      </c>
    </row>
    <row r="4383" spans="1:17" x14ac:dyDescent="0.25">
      <c r="A4383" s="35">
        <f t="shared" si="409"/>
        <v>0</v>
      </c>
      <c r="B4383" s="8">
        <f t="shared" si="410"/>
        <v>0</v>
      </c>
      <c r="C4383" s="8">
        <f t="shared" si="411"/>
        <v>0</v>
      </c>
      <c r="D4383" s="38">
        <f t="shared" si="412"/>
        <v>1</v>
      </c>
      <c r="E4383" s="39">
        <f t="shared" si="413"/>
        <v>0</v>
      </c>
      <c r="M4383" s="8" t="str">
        <f>VLOOKUP(MONTH($J4383),Lookup!$A$2:$B$13,2,0)&amp;" "&amp;YEAR($J4383)</f>
        <v>Jan 1900</v>
      </c>
      <c r="N4383" s="34" t="str">
        <f t="shared" si="408"/>
        <v>1/1/9999</v>
      </c>
      <c r="O4383" s="8" t="str">
        <f>IF(ISERROR(VLOOKUP($I4383,Lookup!$H$2:$I$11,2,0)),"",VLOOKUP($I4383,Lookup!$H$2:$I$11,2,0))</f>
        <v/>
      </c>
      <c r="P4383" s="8">
        <f>COUNTIF(J$4:J4383,J4383)</f>
        <v>0</v>
      </c>
      <c r="Q4383" s="8">
        <f>COUNTIF(K$4:K4383,K4383)</f>
        <v>1</v>
      </c>
    </row>
    <row r="4384" spans="1:17" x14ac:dyDescent="0.25">
      <c r="A4384" s="35">
        <f t="shared" si="409"/>
        <v>0</v>
      </c>
      <c r="B4384" s="8">
        <f t="shared" si="410"/>
        <v>0</v>
      </c>
      <c r="C4384" s="8">
        <f t="shared" si="411"/>
        <v>0</v>
      </c>
      <c r="D4384" s="38">
        <f t="shared" si="412"/>
        <v>1</v>
      </c>
      <c r="E4384" s="39">
        <f t="shared" si="413"/>
        <v>0</v>
      </c>
      <c r="M4384" s="8" t="str">
        <f>VLOOKUP(MONTH($J4384),Lookup!$A$2:$B$13,2,0)&amp;" "&amp;YEAR($J4384)</f>
        <v>Jan 1900</v>
      </c>
      <c r="N4384" s="34" t="str">
        <f t="shared" si="408"/>
        <v>1/1/9999</v>
      </c>
      <c r="O4384" s="8" t="str">
        <f>IF(ISERROR(VLOOKUP($I4384,Lookup!$H$2:$I$11,2,0)),"",VLOOKUP($I4384,Lookup!$H$2:$I$11,2,0))</f>
        <v/>
      </c>
      <c r="P4384" s="8">
        <f>COUNTIF(J$4:J4384,J4384)</f>
        <v>0</v>
      </c>
      <c r="Q4384" s="8">
        <f>COUNTIF(K$4:K4384,K4384)</f>
        <v>1</v>
      </c>
    </row>
    <row r="4385" spans="1:17" x14ac:dyDescent="0.25">
      <c r="A4385" s="35">
        <f t="shared" si="409"/>
        <v>0</v>
      </c>
      <c r="B4385" s="8">
        <f t="shared" si="410"/>
        <v>0</v>
      </c>
      <c r="C4385" s="8">
        <f t="shared" si="411"/>
        <v>0</v>
      </c>
      <c r="D4385" s="38">
        <f t="shared" si="412"/>
        <v>1</v>
      </c>
      <c r="E4385" s="39">
        <f t="shared" si="413"/>
        <v>0</v>
      </c>
      <c r="M4385" s="8" t="str">
        <f>VLOOKUP(MONTH($J4385),Lookup!$A$2:$B$13,2,0)&amp;" "&amp;YEAR($J4385)</f>
        <v>Jan 1900</v>
      </c>
      <c r="N4385" s="34" t="str">
        <f t="shared" si="408"/>
        <v>1/1/9999</v>
      </c>
      <c r="O4385" s="8" t="str">
        <f>IF(ISERROR(VLOOKUP($I4385,Lookup!$H$2:$I$11,2,0)),"",VLOOKUP($I4385,Lookup!$H$2:$I$11,2,0))</f>
        <v/>
      </c>
      <c r="P4385" s="8">
        <f>COUNTIF(J$4:J4385,J4385)</f>
        <v>0</v>
      </c>
      <c r="Q4385" s="8">
        <f>COUNTIF(K$4:K4385,K4385)</f>
        <v>1</v>
      </c>
    </row>
    <row r="4386" spans="1:17" x14ac:dyDescent="0.25">
      <c r="A4386" s="35">
        <f t="shared" si="409"/>
        <v>0</v>
      </c>
      <c r="B4386" s="8">
        <f t="shared" si="410"/>
        <v>0</v>
      </c>
      <c r="C4386" s="8">
        <f t="shared" si="411"/>
        <v>0</v>
      </c>
      <c r="D4386" s="38">
        <f t="shared" si="412"/>
        <v>1</v>
      </c>
      <c r="E4386" s="39">
        <f t="shared" si="413"/>
        <v>0</v>
      </c>
      <c r="M4386" s="8" t="str">
        <f>VLOOKUP(MONTH($J4386),Lookup!$A$2:$B$13,2,0)&amp;" "&amp;YEAR($J4386)</f>
        <v>Jan 1900</v>
      </c>
      <c r="N4386" s="34" t="str">
        <f t="shared" si="408"/>
        <v>1/1/9999</v>
      </c>
      <c r="O4386" s="8" t="str">
        <f>IF(ISERROR(VLOOKUP($I4386,Lookup!$H$2:$I$11,2,0)),"",VLOOKUP($I4386,Lookup!$H$2:$I$11,2,0))</f>
        <v/>
      </c>
      <c r="P4386" s="8">
        <f>COUNTIF(J$4:J4386,J4386)</f>
        <v>0</v>
      </c>
      <c r="Q4386" s="8">
        <f>COUNTIF(K$4:K4386,K4386)</f>
        <v>1</v>
      </c>
    </row>
    <row r="4387" spans="1:17" x14ac:dyDescent="0.25">
      <c r="A4387" s="35">
        <f t="shared" si="409"/>
        <v>0</v>
      </c>
      <c r="B4387" s="8">
        <f t="shared" si="410"/>
        <v>0</v>
      </c>
      <c r="C4387" s="8">
        <f t="shared" si="411"/>
        <v>0</v>
      </c>
      <c r="D4387" s="38">
        <f t="shared" si="412"/>
        <v>1</v>
      </c>
      <c r="E4387" s="39">
        <f t="shared" si="413"/>
        <v>0</v>
      </c>
      <c r="M4387" s="8" t="str">
        <f>VLOOKUP(MONTH($J4387),Lookup!$A$2:$B$13,2,0)&amp;" "&amp;YEAR($J4387)</f>
        <v>Jan 1900</v>
      </c>
      <c r="N4387" s="34" t="str">
        <f t="shared" si="408"/>
        <v>1/1/9999</v>
      </c>
      <c r="O4387" s="8" t="str">
        <f>IF(ISERROR(VLOOKUP($I4387,Lookup!$H$2:$I$11,2,0)),"",VLOOKUP($I4387,Lookup!$H$2:$I$11,2,0))</f>
        <v/>
      </c>
      <c r="P4387" s="8">
        <f>COUNTIF(J$4:J4387,J4387)</f>
        <v>0</v>
      </c>
      <c r="Q4387" s="8">
        <f>COUNTIF(K$4:K4387,K4387)</f>
        <v>1</v>
      </c>
    </row>
    <row r="4388" spans="1:17" x14ac:dyDescent="0.25">
      <c r="A4388" s="35">
        <f t="shared" si="409"/>
        <v>0</v>
      </c>
      <c r="B4388" s="8">
        <f t="shared" si="410"/>
        <v>0</v>
      </c>
      <c r="C4388" s="8">
        <f t="shared" si="411"/>
        <v>0</v>
      </c>
      <c r="D4388" s="38">
        <f t="shared" si="412"/>
        <v>1</v>
      </c>
      <c r="E4388" s="39">
        <f t="shared" si="413"/>
        <v>0</v>
      </c>
      <c r="M4388" s="8" t="str">
        <f>VLOOKUP(MONTH($J4388),Lookup!$A$2:$B$13,2,0)&amp;" "&amp;YEAR($J4388)</f>
        <v>Jan 1900</v>
      </c>
      <c r="N4388" s="34" t="str">
        <f t="shared" si="408"/>
        <v>1/1/9999</v>
      </c>
      <c r="O4388" s="8" t="str">
        <f>IF(ISERROR(VLOOKUP($I4388,Lookup!$H$2:$I$11,2,0)),"",VLOOKUP($I4388,Lookup!$H$2:$I$11,2,0))</f>
        <v/>
      </c>
      <c r="P4388" s="8">
        <f>COUNTIF(J$4:J4388,J4388)</f>
        <v>0</v>
      </c>
      <c r="Q4388" s="8">
        <f>COUNTIF(K$4:K4388,K4388)</f>
        <v>1</v>
      </c>
    </row>
    <row r="4389" spans="1:17" x14ac:dyDescent="0.25">
      <c r="A4389" s="35">
        <f t="shared" si="409"/>
        <v>0</v>
      </c>
      <c r="B4389" s="8">
        <f t="shared" si="410"/>
        <v>0</v>
      </c>
      <c r="C4389" s="8">
        <f t="shared" si="411"/>
        <v>0</v>
      </c>
      <c r="D4389" s="38">
        <f t="shared" si="412"/>
        <v>1</v>
      </c>
      <c r="E4389" s="39">
        <f t="shared" si="413"/>
        <v>0</v>
      </c>
      <c r="M4389" s="8" t="str">
        <f>VLOOKUP(MONTH($J4389),Lookup!$A$2:$B$13,2,0)&amp;" "&amp;YEAR($J4389)</f>
        <v>Jan 1900</v>
      </c>
      <c r="N4389" s="34" t="str">
        <f t="shared" si="408"/>
        <v>1/1/9999</v>
      </c>
      <c r="O4389" s="8" t="str">
        <f>IF(ISERROR(VLOOKUP($I4389,Lookup!$H$2:$I$11,2,0)),"",VLOOKUP($I4389,Lookup!$H$2:$I$11,2,0))</f>
        <v/>
      </c>
      <c r="P4389" s="8">
        <f>COUNTIF(J$4:J4389,J4389)</f>
        <v>0</v>
      </c>
      <c r="Q4389" s="8">
        <f>COUNTIF(K$4:K4389,K4389)</f>
        <v>1</v>
      </c>
    </row>
    <row r="4390" spans="1:17" x14ac:dyDescent="0.25">
      <c r="A4390" s="35">
        <f t="shared" si="409"/>
        <v>0</v>
      </c>
      <c r="B4390" s="8">
        <f t="shared" si="410"/>
        <v>0</v>
      </c>
      <c r="C4390" s="8">
        <f t="shared" si="411"/>
        <v>0</v>
      </c>
      <c r="D4390" s="38">
        <f t="shared" si="412"/>
        <v>1</v>
      </c>
      <c r="E4390" s="39">
        <f t="shared" si="413"/>
        <v>0</v>
      </c>
      <c r="M4390" s="8" t="str">
        <f>VLOOKUP(MONTH($J4390),Lookup!$A$2:$B$13,2,0)&amp;" "&amp;YEAR($J4390)</f>
        <v>Jan 1900</v>
      </c>
      <c r="N4390" s="34" t="str">
        <f t="shared" si="408"/>
        <v>1/1/9999</v>
      </c>
      <c r="O4390" s="8" t="str">
        <f>IF(ISERROR(VLOOKUP($I4390,Lookup!$H$2:$I$11,2,0)),"",VLOOKUP($I4390,Lookup!$H$2:$I$11,2,0))</f>
        <v/>
      </c>
      <c r="P4390" s="8">
        <f>COUNTIF(J$4:J4390,J4390)</f>
        <v>0</v>
      </c>
      <c r="Q4390" s="8">
        <f>COUNTIF(K$4:K4390,K4390)</f>
        <v>1</v>
      </c>
    </row>
    <row r="4391" spans="1:17" x14ac:dyDescent="0.25">
      <c r="A4391" s="35">
        <f t="shared" si="409"/>
        <v>0</v>
      </c>
      <c r="B4391" s="8">
        <f t="shared" si="410"/>
        <v>0</v>
      </c>
      <c r="C4391" s="8">
        <f t="shared" si="411"/>
        <v>0</v>
      </c>
      <c r="D4391" s="38">
        <f t="shared" si="412"/>
        <v>1</v>
      </c>
      <c r="E4391" s="39">
        <f t="shared" si="413"/>
        <v>0</v>
      </c>
      <c r="M4391" s="8" t="str">
        <f>VLOOKUP(MONTH($J4391),Lookup!$A$2:$B$13,2,0)&amp;" "&amp;YEAR($J4391)</f>
        <v>Jan 1900</v>
      </c>
      <c r="N4391" s="34" t="str">
        <f t="shared" si="408"/>
        <v>1/1/9999</v>
      </c>
      <c r="O4391" s="8" t="str">
        <f>IF(ISERROR(VLOOKUP($I4391,Lookup!$H$2:$I$11,2,0)),"",VLOOKUP($I4391,Lookup!$H$2:$I$11,2,0))</f>
        <v/>
      </c>
      <c r="P4391" s="8">
        <f>COUNTIF(J$4:J4391,J4391)</f>
        <v>0</v>
      </c>
      <c r="Q4391" s="8">
        <f>COUNTIF(K$4:K4391,K4391)</f>
        <v>1</v>
      </c>
    </row>
    <row r="4392" spans="1:17" x14ac:dyDescent="0.25">
      <c r="A4392" s="35">
        <f t="shared" si="409"/>
        <v>0</v>
      </c>
      <c r="B4392" s="8">
        <f t="shared" si="410"/>
        <v>0</v>
      </c>
      <c r="C4392" s="8">
        <f t="shared" si="411"/>
        <v>0</v>
      </c>
      <c r="D4392" s="38">
        <f t="shared" si="412"/>
        <v>1</v>
      </c>
      <c r="E4392" s="39">
        <f t="shared" si="413"/>
        <v>0</v>
      </c>
      <c r="M4392" s="8" t="str">
        <f>VLOOKUP(MONTH($J4392),Lookup!$A$2:$B$13,2,0)&amp;" "&amp;YEAR($J4392)</f>
        <v>Jan 1900</v>
      </c>
      <c r="N4392" s="34" t="str">
        <f t="shared" si="408"/>
        <v>1/1/9999</v>
      </c>
      <c r="O4392" s="8" t="str">
        <f>IF(ISERROR(VLOOKUP($I4392,Lookup!$H$2:$I$11,2,0)),"",VLOOKUP($I4392,Lookup!$H$2:$I$11,2,0))</f>
        <v/>
      </c>
      <c r="P4392" s="8">
        <f>COUNTIF(J$4:J4392,J4392)</f>
        <v>0</v>
      </c>
      <c r="Q4392" s="8">
        <f>COUNTIF(K$4:K4392,K4392)</f>
        <v>1</v>
      </c>
    </row>
    <row r="4393" spans="1:17" x14ac:dyDescent="0.25">
      <c r="A4393" s="35">
        <f t="shared" si="409"/>
        <v>0</v>
      </c>
      <c r="B4393" s="8">
        <f t="shared" si="410"/>
        <v>0</v>
      </c>
      <c r="C4393" s="8">
        <f t="shared" si="411"/>
        <v>0</v>
      </c>
      <c r="D4393" s="38">
        <f t="shared" si="412"/>
        <v>1</v>
      </c>
      <c r="E4393" s="39">
        <f t="shared" si="413"/>
        <v>0</v>
      </c>
      <c r="M4393" s="8" t="str">
        <f>VLOOKUP(MONTH($J4393),Lookup!$A$2:$B$13,2,0)&amp;" "&amp;YEAR($J4393)</f>
        <v>Jan 1900</v>
      </c>
      <c r="N4393" s="34" t="str">
        <f t="shared" si="408"/>
        <v>1/1/9999</v>
      </c>
      <c r="O4393" s="8" t="str">
        <f>IF(ISERROR(VLOOKUP($I4393,Lookup!$H$2:$I$11,2,0)),"",VLOOKUP($I4393,Lookup!$H$2:$I$11,2,0))</f>
        <v/>
      </c>
      <c r="P4393" s="8">
        <f>COUNTIF(J$4:J4393,J4393)</f>
        <v>0</v>
      </c>
      <c r="Q4393" s="8">
        <f>COUNTIF(K$4:K4393,K4393)</f>
        <v>1</v>
      </c>
    </row>
    <row r="4394" spans="1:17" x14ac:dyDescent="0.25">
      <c r="A4394" s="35">
        <f t="shared" si="409"/>
        <v>0</v>
      </c>
      <c r="B4394" s="8">
        <f t="shared" si="410"/>
        <v>0</v>
      </c>
      <c r="C4394" s="8">
        <f t="shared" si="411"/>
        <v>0</v>
      </c>
      <c r="D4394" s="38">
        <f t="shared" si="412"/>
        <v>1</v>
      </c>
      <c r="E4394" s="39">
        <f t="shared" si="413"/>
        <v>0</v>
      </c>
      <c r="M4394" s="8" t="str">
        <f>VLOOKUP(MONTH($J4394),Lookup!$A$2:$B$13,2,0)&amp;" "&amp;YEAR($J4394)</f>
        <v>Jan 1900</v>
      </c>
      <c r="N4394" s="34" t="str">
        <f t="shared" si="408"/>
        <v>1/1/9999</v>
      </c>
      <c r="O4394" s="8" t="str">
        <f>IF(ISERROR(VLOOKUP($I4394,Lookup!$H$2:$I$11,2,0)),"",VLOOKUP($I4394,Lookup!$H$2:$I$11,2,0))</f>
        <v/>
      </c>
      <c r="P4394" s="8">
        <f>COUNTIF(J$4:J4394,J4394)</f>
        <v>0</v>
      </c>
      <c r="Q4394" s="8">
        <f>COUNTIF(K$4:K4394,K4394)</f>
        <v>1</v>
      </c>
    </row>
    <row r="4395" spans="1:17" x14ac:dyDescent="0.25">
      <c r="A4395" s="35">
        <f t="shared" si="409"/>
        <v>0</v>
      </c>
      <c r="B4395" s="8">
        <f t="shared" si="410"/>
        <v>0</v>
      </c>
      <c r="C4395" s="8">
        <f t="shared" si="411"/>
        <v>0</v>
      </c>
      <c r="D4395" s="38">
        <f t="shared" si="412"/>
        <v>1</v>
      </c>
      <c r="E4395" s="39">
        <f t="shared" si="413"/>
        <v>0</v>
      </c>
      <c r="M4395" s="8" t="str">
        <f>VLOOKUP(MONTH($J4395),Lookup!$A$2:$B$13,2,0)&amp;" "&amp;YEAR($J4395)</f>
        <v>Jan 1900</v>
      </c>
      <c r="N4395" s="34" t="str">
        <f t="shared" si="408"/>
        <v>1/1/9999</v>
      </c>
      <c r="O4395" s="8" t="str">
        <f>IF(ISERROR(VLOOKUP($I4395,Lookup!$H$2:$I$11,2,0)),"",VLOOKUP($I4395,Lookup!$H$2:$I$11,2,0))</f>
        <v/>
      </c>
      <c r="P4395" s="8">
        <f>COUNTIF(J$4:J4395,J4395)</f>
        <v>0</v>
      </c>
      <c r="Q4395" s="8">
        <f>COUNTIF(K$4:K4395,K4395)</f>
        <v>1</v>
      </c>
    </row>
    <row r="4396" spans="1:17" x14ac:dyDescent="0.25">
      <c r="A4396" s="35">
        <f t="shared" si="409"/>
        <v>0</v>
      </c>
      <c r="B4396" s="8">
        <f t="shared" si="410"/>
        <v>0</v>
      </c>
      <c r="C4396" s="8">
        <f t="shared" si="411"/>
        <v>0</v>
      </c>
      <c r="D4396" s="38">
        <f t="shared" si="412"/>
        <v>1</v>
      </c>
      <c r="E4396" s="39">
        <f t="shared" si="413"/>
        <v>0</v>
      </c>
      <c r="M4396" s="8" t="str">
        <f>VLOOKUP(MONTH($J4396),Lookup!$A$2:$B$13,2,0)&amp;" "&amp;YEAR($J4396)</f>
        <v>Jan 1900</v>
      </c>
      <c r="N4396" s="34" t="str">
        <f t="shared" si="408"/>
        <v>1/1/9999</v>
      </c>
      <c r="O4396" s="8" t="str">
        <f>IF(ISERROR(VLOOKUP($I4396,Lookup!$H$2:$I$11,2,0)),"",VLOOKUP($I4396,Lookup!$H$2:$I$11,2,0))</f>
        <v/>
      </c>
      <c r="P4396" s="8">
        <f>COUNTIF(J$4:J4396,J4396)</f>
        <v>0</v>
      </c>
      <c r="Q4396" s="8">
        <f>COUNTIF(K$4:K4396,K4396)</f>
        <v>1</v>
      </c>
    </row>
    <row r="4397" spans="1:17" x14ac:dyDescent="0.25">
      <c r="A4397" s="35">
        <f t="shared" si="409"/>
        <v>0</v>
      </c>
      <c r="B4397" s="8">
        <f t="shared" si="410"/>
        <v>0</v>
      </c>
      <c r="C4397" s="8">
        <f t="shared" si="411"/>
        <v>0</v>
      </c>
      <c r="D4397" s="38">
        <f t="shared" si="412"/>
        <v>1</v>
      </c>
      <c r="E4397" s="39">
        <f t="shared" si="413"/>
        <v>0</v>
      </c>
      <c r="M4397" s="8" t="str">
        <f>VLOOKUP(MONTH($J4397),Lookup!$A$2:$B$13,2,0)&amp;" "&amp;YEAR($J4397)</f>
        <v>Jan 1900</v>
      </c>
      <c r="N4397" s="34" t="str">
        <f t="shared" si="408"/>
        <v>1/1/9999</v>
      </c>
      <c r="O4397" s="8" t="str">
        <f>IF(ISERROR(VLOOKUP($I4397,Lookup!$H$2:$I$11,2,0)),"",VLOOKUP($I4397,Lookup!$H$2:$I$11,2,0))</f>
        <v/>
      </c>
      <c r="P4397" s="8">
        <f>COUNTIF(J$4:J4397,J4397)</f>
        <v>0</v>
      </c>
      <c r="Q4397" s="8">
        <f>COUNTIF(K$4:K4397,K4397)</f>
        <v>1</v>
      </c>
    </row>
    <row r="4398" spans="1:17" x14ac:dyDescent="0.25">
      <c r="A4398" s="35">
        <f t="shared" si="409"/>
        <v>0</v>
      </c>
      <c r="B4398" s="8">
        <f t="shared" si="410"/>
        <v>0</v>
      </c>
      <c r="C4398" s="8">
        <f t="shared" si="411"/>
        <v>0</v>
      </c>
      <c r="D4398" s="38">
        <f t="shared" si="412"/>
        <v>1</v>
      </c>
      <c r="E4398" s="39">
        <f t="shared" si="413"/>
        <v>0</v>
      </c>
      <c r="M4398" s="8" t="str">
        <f>VLOOKUP(MONTH($J4398),Lookup!$A$2:$B$13,2,0)&amp;" "&amp;YEAR($J4398)</f>
        <v>Jan 1900</v>
      </c>
      <c r="N4398" s="34" t="str">
        <f t="shared" si="408"/>
        <v>1/1/9999</v>
      </c>
      <c r="O4398" s="8" t="str">
        <f>IF(ISERROR(VLOOKUP($I4398,Lookup!$H$2:$I$11,2,0)),"",VLOOKUP($I4398,Lookup!$H$2:$I$11,2,0))</f>
        <v/>
      </c>
      <c r="P4398" s="8">
        <f>COUNTIF(J$4:J4398,J4398)</f>
        <v>0</v>
      </c>
      <c r="Q4398" s="8">
        <f>COUNTIF(K$4:K4398,K4398)</f>
        <v>1</v>
      </c>
    </row>
    <row r="4399" spans="1:17" x14ac:dyDescent="0.25">
      <c r="A4399" s="35">
        <f t="shared" si="409"/>
        <v>0</v>
      </c>
      <c r="B4399" s="8">
        <f t="shared" si="410"/>
        <v>0</v>
      </c>
      <c r="C4399" s="8">
        <f t="shared" si="411"/>
        <v>0</v>
      </c>
      <c r="D4399" s="38">
        <f t="shared" si="412"/>
        <v>1</v>
      </c>
      <c r="E4399" s="39">
        <f t="shared" si="413"/>
        <v>0</v>
      </c>
      <c r="M4399" s="8" t="str">
        <f>VLOOKUP(MONTH($J4399),Lookup!$A$2:$B$13,2,0)&amp;" "&amp;YEAR($J4399)</f>
        <v>Jan 1900</v>
      </c>
      <c r="N4399" s="34" t="str">
        <f t="shared" si="408"/>
        <v>1/1/9999</v>
      </c>
      <c r="O4399" s="8" t="str">
        <f>IF(ISERROR(VLOOKUP($I4399,Lookup!$H$2:$I$11,2,0)),"",VLOOKUP($I4399,Lookup!$H$2:$I$11,2,0))</f>
        <v/>
      </c>
      <c r="P4399" s="8">
        <f>COUNTIF(J$4:J4399,J4399)</f>
        <v>0</v>
      </c>
      <c r="Q4399" s="8">
        <f>COUNTIF(K$4:K4399,K4399)</f>
        <v>1</v>
      </c>
    </row>
    <row r="4400" spans="1:17" x14ac:dyDescent="0.25">
      <c r="A4400" s="35">
        <f t="shared" si="409"/>
        <v>0</v>
      </c>
      <c r="B4400" s="8">
        <f t="shared" si="410"/>
        <v>0</v>
      </c>
      <c r="C4400" s="8">
        <f t="shared" si="411"/>
        <v>0</v>
      </c>
      <c r="D4400" s="38">
        <f t="shared" si="412"/>
        <v>1</v>
      </c>
      <c r="E4400" s="39">
        <f t="shared" si="413"/>
        <v>0</v>
      </c>
      <c r="M4400" s="8" t="str">
        <f>VLOOKUP(MONTH($J4400),Lookup!$A$2:$B$13,2,0)&amp;" "&amp;YEAR($J4400)</f>
        <v>Jan 1900</v>
      </c>
      <c r="N4400" s="34" t="str">
        <f t="shared" si="408"/>
        <v>1/1/9999</v>
      </c>
      <c r="O4400" s="8" t="str">
        <f>IF(ISERROR(VLOOKUP($I4400,Lookup!$H$2:$I$11,2,0)),"",VLOOKUP($I4400,Lookup!$H$2:$I$11,2,0))</f>
        <v/>
      </c>
      <c r="P4400" s="8">
        <f>COUNTIF(J$4:J4400,J4400)</f>
        <v>0</v>
      </c>
      <c r="Q4400" s="8">
        <f>COUNTIF(K$4:K4400,K4400)</f>
        <v>1</v>
      </c>
    </row>
    <row r="4401" spans="1:17" x14ac:dyDescent="0.25">
      <c r="A4401" s="35">
        <f t="shared" si="409"/>
        <v>0</v>
      </c>
      <c r="B4401" s="8">
        <f t="shared" si="410"/>
        <v>0</v>
      </c>
      <c r="C4401" s="8">
        <f t="shared" si="411"/>
        <v>0</v>
      </c>
      <c r="D4401" s="38">
        <f t="shared" si="412"/>
        <v>1</v>
      </c>
      <c r="E4401" s="39">
        <f t="shared" si="413"/>
        <v>0</v>
      </c>
      <c r="M4401" s="8" t="str">
        <f>VLOOKUP(MONTH($J4401),Lookup!$A$2:$B$13,2,0)&amp;" "&amp;YEAR($J4401)</f>
        <v>Jan 1900</v>
      </c>
      <c r="N4401" s="34" t="str">
        <f t="shared" si="408"/>
        <v>1/1/9999</v>
      </c>
      <c r="O4401" s="8" t="str">
        <f>IF(ISERROR(VLOOKUP($I4401,Lookup!$H$2:$I$11,2,0)),"",VLOOKUP($I4401,Lookup!$H$2:$I$11,2,0))</f>
        <v/>
      </c>
      <c r="P4401" s="8">
        <f>COUNTIF(J$4:J4401,J4401)</f>
        <v>0</v>
      </c>
      <c r="Q4401" s="8">
        <f>COUNTIF(K$4:K4401,K4401)</f>
        <v>1</v>
      </c>
    </row>
    <row r="4402" spans="1:17" x14ac:dyDescent="0.25">
      <c r="A4402" s="35">
        <f t="shared" si="409"/>
        <v>0</v>
      </c>
      <c r="B4402" s="8">
        <f t="shared" si="410"/>
        <v>0</v>
      </c>
      <c r="C4402" s="8">
        <f t="shared" si="411"/>
        <v>0</v>
      </c>
      <c r="D4402" s="38">
        <f t="shared" si="412"/>
        <v>1</v>
      </c>
      <c r="E4402" s="39">
        <f t="shared" si="413"/>
        <v>0</v>
      </c>
      <c r="M4402" s="8" t="str">
        <f>VLOOKUP(MONTH($J4402),Lookup!$A$2:$B$13,2,0)&amp;" "&amp;YEAR($J4402)</f>
        <v>Jan 1900</v>
      </c>
      <c r="N4402" s="34" t="str">
        <f t="shared" si="408"/>
        <v>1/1/9999</v>
      </c>
      <c r="O4402" s="8" t="str">
        <f>IF(ISERROR(VLOOKUP($I4402,Lookup!$H$2:$I$11,2,0)),"",VLOOKUP($I4402,Lookup!$H$2:$I$11,2,0))</f>
        <v/>
      </c>
      <c r="P4402" s="8">
        <f>COUNTIF(J$4:J4402,J4402)</f>
        <v>0</v>
      </c>
      <c r="Q4402" s="8">
        <f>COUNTIF(K$4:K4402,K4402)</f>
        <v>1</v>
      </c>
    </row>
    <row r="4403" spans="1:17" x14ac:dyDescent="0.25">
      <c r="A4403" s="35">
        <f t="shared" si="409"/>
        <v>0</v>
      </c>
      <c r="B4403" s="8">
        <f t="shared" si="410"/>
        <v>0</v>
      </c>
      <c r="C4403" s="8">
        <f t="shared" si="411"/>
        <v>0</v>
      </c>
      <c r="D4403" s="38">
        <f t="shared" si="412"/>
        <v>1</v>
      </c>
      <c r="E4403" s="39">
        <f t="shared" si="413"/>
        <v>0</v>
      </c>
      <c r="M4403" s="8" t="str">
        <f>VLOOKUP(MONTH($J4403),Lookup!$A$2:$B$13,2,0)&amp;" "&amp;YEAR($J4403)</f>
        <v>Jan 1900</v>
      </c>
      <c r="N4403" s="34" t="str">
        <f t="shared" si="408"/>
        <v>1/1/9999</v>
      </c>
      <c r="O4403" s="8" t="str">
        <f>IF(ISERROR(VLOOKUP($I4403,Lookup!$H$2:$I$11,2,0)),"",VLOOKUP($I4403,Lookup!$H$2:$I$11,2,0))</f>
        <v/>
      </c>
      <c r="P4403" s="8">
        <f>COUNTIF(J$4:J4403,J4403)</f>
        <v>0</v>
      </c>
      <c r="Q4403" s="8">
        <f>COUNTIF(K$4:K4403,K4403)</f>
        <v>1</v>
      </c>
    </row>
    <row r="4404" spans="1:17" x14ac:dyDescent="0.25">
      <c r="A4404" s="35">
        <f t="shared" si="409"/>
        <v>0</v>
      </c>
      <c r="B4404" s="8">
        <f t="shared" si="410"/>
        <v>0</v>
      </c>
      <c r="C4404" s="8">
        <f t="shared" si="411"/>
        <v>0</v>
      </c>
      <c r="D4404" s="38">
        <f t="shared" si="412"/>
        <v>1</v>
      </c>
      <c r="E4404" s="39">
        <f t="shared" si="413"/>
        <v>0</v>
      </c>
      <c r="M4404" s="8" t="str">
        <f>VLOOKUP(MONTH($J4404),Lookup!$A$2:$B$13,2,0)&amp;" "&amp;YEAR($J4404)</f>
        <v>Jan 1900</v>
      </c>
      <c r="N4404" s="34" t="str">
        <f t="shared" si="408"/>
        <v>1/1/9999</v>
      </c>
      <c r="O4404" s="8" t="str">
        <f>IF(ISERROR(VLOOKUP($I4404,Lookup!$H$2:$I$11,2,0)),"",VLOOKUP($I4404,Lookup!$H$2:$I$11,2,0))</f>
        <v/>
      </c>
      <c r="P4404" s="8">
        <f>COUNTIF(J$4:J4404,J4404)</f>
        <v>0</v>
      </c>
      <c r="Q4404" s="8">
        <f>COUNTIF(K$4:K4404,K4404)</f>
        <v>1</v>
      </c>
    </row>
    <row r="4405" spans="1:17" x14ac:dyDescent="0.25">
      <c r="A4405" s="35">
        <f t="shared" si="409"/>
        <v>0</v>
      </c>
      <c r="B4405" s="8">
        <f t="shared" si="410"/>
        <v>0</v>
      </c>
      <c r="C4405" s="8">
        <f t="shared" si="411"/>
        <v>0</v>
      </c>
      <c r="D4405" s="38">
        <f t="shared" si="412"/>
        <v>1</v>
      </c>
      <c r="E4405" s="39">
        <f t="shared" si="413"/>
        <v>0</v>
      </c>
      <c r="M4405" s="8" t="str">
        <f>VLOOKUP(MONTH($J4405),Lookup!$A$2:$B$13,2,0)&amp;" "&amp;YEAR($J4405)</f>
        <v>Jan 1900</v>
      </c>
      <c r="N4405" s="34" t="str">
        <f t="shared" si="408"/>
        <v>1/1/9999</v>
      </c>
      <c r="O4405" s="8" t="str">
        <f>IF(ISERROR(VLOOKUP($I4405,Lookup!$H$2:$I$11,2,0)),"",VLOOKUP($I4405,Lookup!$H$2:$I$11,2,0))</f>
        <v/>
      </c>
      <c r="P4405" s="8">
        <f>COUNTIF(J$4:J4405,J4405)</f>
        <v>0</v>
      </c>
      <c r="Q4405" s="8">
        <f>COUNTIF(K$4:K4405,K4405)</f>
        <v>1</v>
      </c>
    </row>
    <row r="4406" spans="1:17" x14ac:dyDescent="0.25">
      <c r="A4406" s="35">
        <f t="shared" si="409"/>
        <v>0</v>
      </c>
      <c r="B4406" s="8">
        <f t="shared" si="410"/>
        <v>0</v>
      </c>
      <c r="C4406" s="8">
        <f t="shared" si="411"/>
        <v>0</v>
      </c>
      <c r="D4406" s="38">
        <f t="shared" si="412"/>
        <v>1</v>
      </c>
      <c r="E4406" s="39">
        <f t="shared" si="413"/>
        <v>0</v>
      </c>
      <c r="M4406" s="8" t="str">
        <f>VLOOKUP(MONTH($J4406),Lookup!$A$2:$B$13,2,0)&amp;" "&amp;YEAR($J4406)</f>
        <v>Jan 1900</v>
      </c>
      <c r="N4406" s="34" t="str">
        <f t="shared" si="408"/>
        <v>1/1/9999</v>
      </c>
      <c r="O4406" s="8" t="str">
        <f>IF(ISERROR(VLOOKUP($I4406,Lookup!$H$2:$I$11,2,0)),"",VLOOKUP($I4406,Lookup!$H$2:$I$11,2,0))</f>
        <v/>
      </c>
      <c r="P4406" s="8">
        <f>COUNTIF(J$4:J4406,J4406)</f>
        <v>0</v>
      </c>
      <c r="Q4406" s="8">
        <f>COUNTIF(K$4:K4406,K4406)</f>
        <v>1</v>
      </c>
    </row>
    <row r="4407" spans="1:17" x14ac:dyDescent="0.25">
      <c r="A4407" s="35">
        <f t="shared" si="409"/>
        <v>0</v>
      </c>
      <c r="B4407" s="8">
        <f t="shared" si="410"/>
        <v>0</v>
      </c>
      <c r="C4407" s="8">
        <f t="shared" si="411"/>
        <v>0</v>
      </c>
      <c r="D4407" s="38">
        <f t="shared" si="412"/>
        <v>1</v>
      </c>
      <c r="E4407" s="39">
        <f t="shared" si="413"/>
        <v>0</v>
      </c>
      <c r="M4407" s="8" t="str">
        <f>VLOOKUP(MONTH($J4407),Lookup!$A$2:$B$13,2,0)&amp;" "&amp;YEAR($J4407)</f>
        <v>Jan 1900</v>
      </c>
      <c r="N4407" s="34" t="str">
        <f t="shared" si="408"/>
        <v>1/1/9999</v>
      </c>
      <c r="O4407" s="8" t="str">
        <f>IF(ISERROR(VLOOKUP($I4407,Lookup!$H$2:$I$11,2,0)),"",VLOOKUP($I4407,Lookup!$H$2:$I$11,2,0))</f>
        <v/>
      </c>
      <c r="P4407" s="8">
        <f>COUNTIF(J$4:J4407,J4407)</f>
        <v>0</v>
      </c>
      <c r="Q4407" s="8">
        <f>COUNTIF(K$4:K4407,K4407)</f>
        <v>1</v>
      </c>
    </row>
    <row r="4408" spans="1:17" x14ac:dyDescent="0.25">
      <c r="A4408" s="35">
        <f t="shared" si="409"/>
        <v>0</v>
      </c>
      <c r="B4408" s="8">
        <f t="shared" si="410"/>
        <v>0</v>
      </c>
      <c r="C4408" s="8">
        <f t="shared" si="411"/>
        <v>0</v>
      </c>
      <c r="D4408" s="38">
        <f t="shared" si="412"/>
        <v>1</v>
      </c>
      <c r="E4408" s="39">
        <f t="shared" si="413"/>
        <v>0</v>
      </c>
      <c r="M4408" s="8" t="str">
        <f>VLOOKUP(MONTH($J4408),Lookup!$A$2:$B$13,2,0)&amp;" "&amp;YEAR($J4408)</f>
        <v>Jan 1900</v>
      </c>
      <c r="N4408" s="34" t="str">
        <f t="shared" si="408"/>
        <v>1/1/9999</v>
      </c>
      <c r="O4408" s="8" t="str">
        <f>IF(ISERROR(VLOOKUP($I4408,Lookup!$H$2:$I$11,2,0)),"",VLOOKUP($I4408,Lookup!$H$2:$I$11,2,0))</f>
        <v/>
      </c>
      <c r="P4408" s="8">
        <f>COUNTIF(J$4:J4408,J4408)</f>
        <v>0</v>
      </c>
      <c r="Q4408" s="8">
        <f>COUNTIF(K$4:K4408,K4408)</f>
        <v>1</v>
      </c>
    </row>
    <row r="4409" spans="1:17" x14ac:dyDescent="0.25">
      <c r="A4409" s="35">
        <f t="shared" si="409"/>
        <v>0</v>
      </c>
      <c r="B4409" s="8">
        <f t="shared" si="410"/>
        <v>0</v>
      </c>
      <c r="C4409" s="8">
        <f t="shared" si="411"/>
        <v>0</v>
      </c>
      <c r="D4409" s="38">
        <f t="shared" si="412"/>
        <v>1</v>
      </c>
      <c r="E4409" s="39">
        <f t="shared" si="413"/>
        <v>0</v>
      </c>
      <c r="M4409" s="8" t="str">
        <f>VLOOKUP(MONTH($J4409),Lookup!$A$2:$B$13,2,0)&amp;" "&amp;YEAR($J4409)</f>
        <v>Jan 1900</v>
      </c>
      <c r="N4409" s="34" t="str">
        <f t="shared" si="408"/>
        <v>1/1/9999</v>
      </c>
      <c r="O4409" s="8" t="str">
        <f>IF(ISERROR(VLOOKUP($I4409,Lookup!$H$2:$I$11,2,0)),"",VLOOKUP($I4409,Lookup!$H$2:$I$11,2,0))</f>
        <v/>
      </c>
      <c r="P4409" s="8">
        <f>COUNTIF(J$4:J4409,J4409)</f>
        <v>0</v>
      </c>
      <c r="Q4409" s="8">
        <f>COUNTIF(K$4:K4409,K4409)</f>
        <v>1</v>
      </c>
    </row>
    <row r="4410" spans="1:17" x14ac:dyDescent="0.25">
      <c r="A4410" s="35">
        <f t="shared" si="409"/>
        <v>0</v>
      </c>
      <c r="B4410" s="8">
        <f t="shared" si="410"/>
        <v>0</v>
      </c>
      <c r="C4410" s="8">
        <f t="shared" si="411"/>
        <v>0</v>
      </c>
      <c r="D4410" s="38">
        <f t="shared" si="412"/>
        <v>1</v>
      </c>
      <c r="E4410" s="39">
        <f t="shared" si="413"/>
        <v>0</v>
      </c>
      <c r="M4410" s="8" t="str">
        <f>VLOOKUP(MONTH($J4410),Lookup!$A$2:$B$13,2,0)&amp;" "&amp;YEAR($J4410)</f>
        <v>Jan 1900</v>
      </c>
      <c r="N4410" s="34" t="str">
        <f t="shared" si="408"/>
        <v>1/1/9999</v>
      </c>
      <c r="O4410" s="8" t="str">
        <f>IF(ISERROR(VLOOKUP($I4410,Lookup!$H$2:$I$11,2,0)),"",VLOOKUP($I4410,Lookup!$H$2:$I$11,2,0))</f>
        <v/>
      </c>
      <c r="P4410" s="8">
        <f>COUNTIF(J$4:J4410,J4410)</f>
        <v>0</v>
      </c>
      <c r="Q4410" s="8">
        <f>COUNTIF(K$4:K4410,K4410)</f>
        <v>1</v>
      </c>
    </row>
    <row r="4411" spans="1:17" x14ac:dyDescent="0.25">
      <c r="A4411" s="35">
        <f t="shared" si="409"/>
        <v>0</v>
      </c>
      <c r="B4411" s="8">
        <f t="shared" si="410"/>
        <v>0</v>
      </c>
      <c r="C4411" s="8">
        <f t="shared" si="411"/>
        <v>0</v>
      </c>
      <c r="D4411" s="38">
        <f t="shared" si="412"/>
        <v>1</v>
      </c>
      <c r="E4411" s="39">
        <f t="shared" si="413"/>
        <v>0</v>
      </c>
      <c r="M4411" s="8" t="str">
        <f>VLOOKUP(MONTH($J4411),Lookup!$A$2:$B$13,2,0)&amp;" "&amp;YEAR($J4411)</f>
        <v>Jan 1900</v>
      </c>
      <c r="N4411" s="34" t="str">
        <f t="shared" si="408"/>
        <v>1/1/9999</v>
      </c>
      <c r="O4411" s="8" t="str">
        <f>IF(ISERROR(VLOOKUP($I4411,Lookup!$H$2:$I$11,2,0)),"",VLOOKUP($I4411,Lookup!$H$2:$I$11,2,0))</f>
        <v/>
      </c>
      <c r="P4411" s="8">
        <f>COUNTIF(J$4:J4411,J4411)</f>
        <v>0</v>
      </c>
      <c r="Q4411" s="8">
        <f>COUNTIF(K$4:K4411,K4411)</f>
        <v>1</v>
      </c>
    </row>
    <row r="4412" spans="1:17" x14ac:dyDescent="0.25">
      <c r="A4412" s="35">
        <f t="shared" si="409"/>
        <v>0</v>
      </c>
      <c r="B4412" s="8">
        <f t="shared" si="410"/>
        <v>0</v>
      </c>
      <c r="C4412" s="8">
        <f t="shared" si="411"/>
        <v>0</v>
      </c>
      <c r="D4412" s="38">
        <f t="shared" si="412"/>
        <v>1</v>
      </c>
      <c r="E4412" s="39">
        <f t="shared" si="413"/>
        <v>0</v>
      </c>
      <c r="M4412" s="8" t="str">
        <f>VLOOKUP(MONTH($J4412),Lookup!$A$2:$B$13,2,0)&amp;" "&amp;YEAR($J4412)</f>
        <v>Jan 1900</v>
      </c>
      <c r="N4412" s="34" t="str">
        <f t="shared" si="408"/>
        <v>1/1/9999</v>
      </c>
      <c r="O4412" s="8" t="str">
        <f>IF(ISERROR(VLOOKUP($I4412,Lookup!$H$2:$I$11,2,0)),"",VLOOKUP($I4412,Lookup!$H$2:$I$11,2,0))</f>
        <v/>
      </c>
      <c r="P4412" s="8">
        <f>COUNTIF(J$4:J4412,J4412)</f>
        <v>0</v>
      </c>
      <c r="Q4412" s="8">
        <f>COUNTIF(K$4:K4412,K4412)</f>
        <v>1</v>
      </c>
    </row>
    <row r="4413" spans="1:17" x14ac:dyDescent="0.25">
      <c r="A4413" s="35">
        <f t="shared" si="409"/>
        <v>0</v>
      </c>
      <c r="B4413" s="8">
        <f t="shared" si="410"/>
        <v>0</v>
      </c>
      <c r="C4413" s="8">
        <f t="shared" si="411"/>
        <v>0</v>
      </c>
      <c r="D4413" s="38">
        <f t="shared" si="412"/>
        <v>1</v>
      </c>
      <c r="E4413" s="39">
        <f t="shared" si="413"/>
        <v>0</v>
      </c>
      <c r="M4413" s="8" t="str">
        <f>VLOOKUP(MONTH($J4413),Lookup!$A$2:$B$13,2,0)&amp;" "&amp;YEAR($J4413)</f>
        <v>Jan 1900</v>
      </c>
      <c r="N4413" s="34" t="str">
        <f t="shared" si="408"/>
        <v>1/1/9999</v>
      </c>
      <c r="O4413" s="8" t="str">
        <f>IF(ISERROR(VLOOKUP($I4413,Lookup!$H$2:$I$11,2,0)),"",VLOOKUP($I4413,Lookup!$H$2:$I$11,2,0))</f>
        <v/>
      </c>
      <c r="P4413" s="8">
        <f>COUNTIF(J$4:J4413,J4413)</f>
        <v>0</v>
      </c>
      <c r="Q4413" s="8">
        <f>COUNTIF(K$4:K4413,K4413)</f>
        <v>1</v>
      </c>
    </row>
    <row r="4414" spans="1:17" x14ac:dyDescent="0.25">
      <c r="A4414" s="35">
        <f t="shared" si="409"/>
        <v>0</v>
      </c>
      <c r="B4414" s="8">
        <f t="shared" si="410"/>
        <v>0</v>
      </c>
      <c r="C4414" s="8">
        <f t="shared" si="411"/>
        <v>0</v>
      </c>
      <c r="D4414" s="38">
        <f t="shared" si="412"/>
        <v>1</v>
      </c>
      <c r="E4414" s="39">
        <f t="shared" si="413"/>
        <v>0</v>
      </c>
      <c r="M4414" s="8" t="str">
        <f>VLOOKUP(MONTH($J4414),Lookup!$A$2:$B$13,2,0)&amp;" "&amp;YEAR($J4414)</f>
        <v>Jan 1900</v>
      </c>
      <c r="N4414" s="34" t="str">
        <f t="shared" si="408"/>
        <v>1/1/9999</v>
      </c>
      <c r="O4414" s="8" t="str">
        <f>IF(ISERROR(VLOOKUP($I4414,Lookup!$H$2:$I$11,2,0)),"",VLOOKUP($I4414,Lookup!$H$2:$I$11,2,0))</f>
        <v/>
      </c>
      <c r="P4414" s="8">
        <f>COUNTIF(J$4:J4414,J4414)</f>
        <v>0</v>
      </c>
      <c r="Q4414" s="8">
        <f>COUNTIF(K$4:K4414,K4414)</f>
        <v>1</v>
      </c>
    </row>
    <row r="4415" spans="1:17" x14ac:dyDescent="0.25">
      <c r="A4415" s="35">
        <f t="shared" si="409"/>
        <v>0</v>
      </c>
      <c r="B4415" s="8">
        <f t="shared" si="410"/>
        <v>0</v>
      </c>
      <c r="C4415" s="8">
        <f t="shared" si="411"/>
        <v>0</v>
      </c>
      <c r="D4415" s="38">
        <f t="shared" si="412"/>
        <v>1</v>
      </c>
      <c r="E4415" s="39">
        <f t="shared" si="413"/>
        <v>0</v>
      </c>
      <c r="M4415" s="8" t="str">
        <f>VLOOKUP(MONTH($J4415),Lookup!$A$2:$B$13,2,0)&amp;" "&amp;YEAR($J4415)</f>
        <v>Jan 1900</v>
      </c>
      <c r="N4415" s="34" t="str">
        <f t="shared" si="408"/>
        <v>1/1/9999</v>
      </c>
      <c r="O4415" s="8" t="str">
        <f>IF(ISERROR(VLOOKUP($I4415,Lookup!$H$2:$I$11,2,0)),"",VLOOKUP($I4415,Lookup!$H$2:$I$11,2,0))</f>
        <v/>
      </c>
      <c r="P4415" s="8">
        <f>COUNTIF(J$4:J4415,J4415)</f>
        <v>0</v>
      </c>
      <c r="Q4415" s="8">
        <f>COUNTIF(K$4:K4415,K4415)</f>
        <v>1</v>
      </c>
    </row>
    <row r="4416" spans="1:17" x14ac:dyDescent="0.25">
      <c r="A4416" s="35">
        <f t="shared" si="409"/>
        <v>0</v>
      </c>
      <c r="B4416" s="8">
        <f t="shared" si="410"/>
        <v>0</v>
      </c>
      <c r="C4416" s="8">
        <f t="shared" si="411"/>
        <v>0</v>
      </c>
      <c r="D4416" s="38">
        <f t="shared" si="412"/>
        <v>1</v>
      </c>
      <c r="E4416" s="39">
        <f t="shared" si="413"/>
        <v>0</v>
      </c>
      <c r="M4416" s="8" t="str">
        <f>VLOOKUP(MONTH($J4416),Lookup!$A$2:$B$13,2,0)&amp;" "&amp;YEAR($J4416)</f>
        <v>Jan 1900</v>
      </c>
      <c r="N4416" s="34" t="str">
        <f t="shared" si="408"/>
        <v>1/1/9999</v>
      </c>
      <c r="O4416" s="8" t="str">
        <f>IF(ISERROR(VLOOKUP($I4416,Lookup!$H$2:$I$11,2,0)),"",VLOOKUP($I4416,Lookup!$H$2:$I$11,2,0))</f>
        <v/>
      </c>
      <c r="P4416" s="8">
        <f>COUNTIF(J$4:J4416,J4416)</f>
        <v>0</v>
      </c>
      <c r="Q4416" s="8">
        <f>COUNTIF(K$4:K4416,K4416)</f>
        <v>1</v>
      </c>
    </row>
    <row r="4417" spans="1:17" x14ac:dyDescent="0.25">
      <c r="A4417" s="35">
        <f t="shared" si="409"/>
        <v>0</v>
      </c>
      <c r="B4417" s="8">
        <f t="shared" si="410"/>
        <v>0</v>
      </c>
      <c r="C4417" s="8">
        <f t="shared" si="411"/>
        <v>0</v>
      </c>
      <c r="D4417" s="38">
        <f t="shared" si="412"/>
        <v>1</v>
      </c>
      <c r="E4417" s="39">
        <f t="shared" si="413"/>
        <v>0</v>
      </c>
      <c r="M4417" s="8" t="str">
        <f>VLOOKUP(MONTH($J4417),Lookup!$A$2:$B$13,2,0)&amp;" "&amp;YEAR($J4417)</f>
        <v>Jan 1900</v>
      </c>
      <c r="N4417" s="34" t="str">
        <f t="shared" si="408"/>
        <v>1/1/9999</v>
      </c>
      <c r="O4417" s="8" t="str">
        <f>IF(ISERROR(VLOOKUP($I4417,Lookup!$H$2:$I$11,2,0)),"",VLOOKUP($I4417,Lookup!$H$2:$I$11,2,0))</f>
        <v/>
      </c>
      <c r="P4417" s="8">
        <f>COUNTIF(J$4:J4417,J4417)</f>
        <v>0</v>
      </c>
      <c r="Q4417" s="8">
        <f>COUNTIF(K$4:K4417,K4417)</f>
        <v>1</v>
      </c>
    </row>
    <row r="4418" spans="1:17" x14ac:dyDescent="0.25">
      <c r="A4418" s="35">
        <f t="shared" si="409"/>
        <v>0</v>
      </c>
      <c r="B4418" s="8">
        <f t="shared" si="410"/>
        <v>0</v>
      </c>
      <c r="C4418" s="8">
        <f t="shared" si="411"/>
        <v>0</v>
      </c>
      <c r="D4418" s="38">
        <f t="shared" si="412"/>
        <v>1</v>
      </c>
      <c r="E4418" s="39">
        <f t="shared" si="413"/>
        <v>0</v>
      </c>
      <c r="M4418" s="8" t="str">
        <f>VLOOKUP(MONTH($J4418),Lookup!$A$2:$B$13,2,0)&amp;" "&amp;YEAR($J4418)</f>
        <v>Jan 1900</v>
      </c>
      <c r="N4418" s="34" t="str">
        <f t="shared" si="408"/>
        <v>1/1/9999</v>
      </c>
      <c r="O4418" s="8" t="str">
        <f>IF(ISERROR(VLOOKUP($I4418,Lookup!$H$2:$I$11,2,0)),"",VLOOKUP($I4418,Lookup!$H$2:$I$11,2,0))</f>
        <v/>
      </c>
      <c r="P4418" s="8">
        <f>COUNTIF(J$4:J4418,J4418)</f>
        <v>0</v>
      </c>
      <c r="Q4418" s="8">
        <f>COUNTIF(K$4:K4418,K4418)</f>
        <v>1</v>
      </c>
    </row>
    <row r="4419" spans="1:17" x14ac:dyDescent="0.25">
      <c r="A4419" s="35">
        <f t="shared" si="409"/>
        <v>0</v>
      </c>
      <c r="B4419" s="8">
        <f t="shared" si="410"/>
        <v>0</v>
      </c>
      <c r="C4419" s="8">
        <f t="shared" si="411"/>
        <v>0</v>
      </c>
      <c r="D4419" s="38">
        <f t="shared" si="412"/>
        <v>1</v>
      </c>
      <c r="E4419" s="39">
        <f t="shared" si="413"/>
        <v>0</v>
      </c>
      <c r="M4419" s="8" t="str">
        <f>VLOOKUP(MONTH($J4419),Lookup!$A$2:$B$13,2,0)&amp;" "&amp;YEAR($J4419)</f>
        <v>Jan 1900</v>
      </c>
      <c r="N4419" s="34" t="str">
        <f t="shared" si="408"/>
        <v>1/1/9999</v>
      </c>
      <c r="O4419" s="8" t="str">
        <f>IF(ISERROR(VLOOKUP($I4419,Lookup!$H$2:$I$11,2,0)),"",VLOOKUP($I4419,Lookup!$H$2:$I$11,2,0))</f>
        <v/>
      </c>
      <c r="P4419" s="8">
        <f>COUNTIF(J$4:J4419,J4419)</f>
        <v>0</v>
      </c>
      <c r="Q4419" s="8">
        <f>COUNTIF(K$4:K4419,K4419)</f>
        <v>1</v>
      </c>
    </row>
    <row r="4420" spans="1:17" x14ac:dyDescent="0.25">
      <c r="A4420" s="35">
        <f t="shared" si="409"/>
        <v>0</v>
      </c>
      <c r="B4420" s="8">
        <f t="shared" si="410"/>
        <v>0</v>
      </c>
      <c r="C4420" s="8">
        <f t="shared" si="411"/>
        <v>0</v>
      </c>
      <c r="D4420" s="38">
        <f t="shared" si="412"/>
        <v>1</v>
      </c>
      <c r="E4420" s="39">
        <f t="shared" si="413"/>
        <v>0</v>
      </c>
      <c r="M4420" s="8" t="str">
        <f>VLOOKUP(MONTH($J4420),Lookup!$A$2:$B$13,2,0)&amp;" "&amp;YEAR($J4420)</f>
        <v>Jan 1900</v>
      </c>
      <c r="N4420" s="34" t="str">
        <f t="shared" ref="N4420:N4483" si="414">IF(ISBLANK($J4420),"1/1/9999",J4420)</f>
        <v>1/1/9999</v>
      </c>
      <c r="O4420" s="8" t="str">
        <f>IF(ISERROR(VLOOKUP($I4420,Lookup!$H$2:$I$11,2,0)),"",VLOOKUP($I4420,Lookup!$H$2:$I$11,2,0))</f>
        <v/>
      </c>
      <c r="P4420" s="8">
        <f>COUNTIF(J$4:J4420,J4420)</f>
        <v>0</v>
      </c>
      <c r="Q4420" s="8">
        <f>COUNTIF(K$4:K4420,K4420)</f>
        <v>1</v>
      </c>
    </row>
    <row r="4421" spans="1:17" x14ac:dyDescent="0.25">
      <c r="A4421" s="35">
        <f t="shared" ref="A4421:A4484" si="415">K4421</f>
        <v>0</v>
      </c>
      <c r="B4421" s="8">
        <f t="shared" ref="B4421:B4484" si="416">J4421</f>
        <v>0</v>
      </c>
      <c r="C4421" s="8">
        <f t="shared" ref="C4421:C4484" si="417">L4421</f>
        <v>0</v>
      </c>
      <c r="D4421" s="38">
        <f t="shared" ref="D4421:D4484" si="418">SUM(A4421:C4421)+SUM(O4421:Q4421)</f>
        <v>1</v>
      </c>
      <c r="E4421" s="39">
        <f t="shared" ref="E4421:E4484" si="419">IF($D4421="","",COUNTIFS($F$4:$F$5000,$F4421,$D$4:$D$5000,"&gt;"&amp;$D4421))</f>
        <v>0</v>
      </c>
      <c r="M4421" s="8" t="str">
        <f>VLOOKUP(MONTH($J4421),Lookup!$A$2:$B$13,2,0)&amp;" "&amp;YEAR($J4421)</f>
        <v>Jan 1900</v>
      </c>
      <c r="N4421" s="34" t="str">
        <f t="shared" si="414"/>
        <v>1/1/9999</v>
      </c>
      <c r="O4421" s="8" t="str">
        <f>IF(ISERROR(VLOOKUP($I4421,Lookup!$H$2:$I$11,2,0)),"",VLOOKUP($I4421,Lookup!$H$2:$I$11,2,0))</f>
        <v/>
      </c>
      <c r="P4421" s="8">
        <f>COUNTIF(J$4:J4421,J4421)</f>
        <v>0</v>
      </c>
      <c r="Q4421" s="8">
        <f>COUNTIF(K$4:K4421,K4421)</f>
        <v>1</v>
      </c>
    </row>
    <row r="4422" spans="1:17" x14ac:dyDescent="0.25">
      <c r="A4422" s="35">
        <f t="shared" si="415"/>
        <v>0</v>
      </c>
      <c r="B4422" s="8">
        <f t="shared" si="416"/>
        <v>0</v>
      </c>
      <c r="C4422" s="8">
        <f t="shared" si="417"/>
        <v>0</v>
      </c>
      <c r="D4422" s="38">
        <f t="shared" si="418"/>
        <v>1</v>
      </c>
      <c r="E4422" s="39">
        <f t="shared" si="419"/>
        <v>0</v>
      </c>
      <c r="M4422" s="8" t="str">
        <f>VLOOKUP(MONTH($J4422),Lookup!$A$2:$B$13,2,0)&amp;" "&amp;YEAR($J4422)</f>
        <v>Jan 1900</v>
      </c>
      <c r="N4422" s="34" t="str">
        <f t="shared" si="414"/>
        <v>1/1/9999</v>
      </c>
      <c r="O4422" s="8" t="str">
        <f>IF(ISERROR(VLOOKUP($I4422,Lookup!$H$2:$I$11,2,0)),"",VLOOKUP($I4422,Lookup!$H$2:$I$11,2,0))</f>
        <v/>
      </c>
      <c r="P4422" s="8">
        <f>COUNTIF(J$4:J4422,J4422)</f>
        <v>0</v>
      </c>
      <c r="Q4422" s="8">
        <f>COUNTIF(K$4:K4422,K4422)</f>
        <v>1</v>
      </c>
    </row>
    <row r="4423" spans="1:17" x14ac:dyDescent="0.25">
      <c r="A4423" s="35">
        <f t="shared" si="415"/>
        <v>0</v>
      </c>
      <c r="B4423" s="8">
        <f t="shared" si="416"/>
        <v>0</v>
      </c>
      <c r="C4423" s="8">
        <f t="shared" si="417"/>
        <v>0</v>
      </c>
      <c r="D4423" s="38">
        <f t="shared" si="418"/>
        <v>1</v>
      </c>
      <c r="E4423" s="39">
        <f t="shared" si="419"/>
        <v>0</v>
      </c>
      <c r="M4423" s="8" t="str">
        <f>VLOOKUP(MONTH($J4423),Lookup!$A$2:$B$13,2,0)&amp;" "&amp;YEAR($J4423)</f>
        <v>Jan 1900</v>
      </c>
      <c r="N4423" s="34" t="str">
        <f t="shared" si="414"/>
        <v>1/1/9999</v>
      </c>
      <c r="O4423" s="8" t="str">
        <f>IF(ISERROR(VLOOKUP($I4423,Lookup!$H$2:$I$11,2,0)),"",VLOOKUP($I4423,Lookup!$H$2:$I$11,2,0))</f>
        <v/>
      </c>
      <c r="P4423" s="8">
        <f>COUNTIF(J$4:J4423,J4423)</f>
        <v>0</v>
      </c>
      <c r="Q4423" s="8">
        <f>COUNTIF(K$4:K4423,K4423)</f>
        <v>1</v>
      </c>
    </row>
    <row r="4424" spans="1:17" x14ac:dyDescent="0.25">
      <c r="A4424" s="35">
        <f t="shared" si="415"/>
        <v>0</v>
      </c>
      <c r="B4424" s="8">
        <f t="shared" si="416"/>
        <v>0</v>
      </c>
      <c r="C4424" s="8">
        <f t="shared" si="417"/>
        <v>0</v>
      </c>
      <c r="D4424" s="38">
        <f t="shared" si="418"/>
        <v>1</v>
      </c>
      <c r="E4424" s="39">
        <f t="shared" si="419"/>
        <v>0</v>
      </c>
      <c r="M4424" s="8" t="str">
        <f>VLOOKUP(MONTH($J4424),Lookup!$A$2:$B$13,2,0)&amp;" "&amp;YEAR($J4424)</f>
        <v>Jan 1900</v>
      </c>
      <c r="N4424" s="34" t="str">
        <f t="shared" si="414"/>
        <v>1/1/9999</v>
      </c>
      <c r="O4424" s="8" t="str">
        <f>IF(ISERROR(VLOOKUP($I4424,Lookup!$H$2:$I$11,2,0)),"",VLOOKUP($I4424,Lookup!$H$2:$I$11,2,0))</f>
        <v/>
      </c>
      <c r="P4424" s="8">
        <f>COUNTIF(J$4:J4424,J4424)</f>
        <v>0</v>
      </c>
      <c r="Q4424" s="8">
        <f>COUNTIF(K$4:K4424,K4424)</f>
        <v>1</v>
      </c>
    </row>
    <row r="4425" spans="1:17" x14ac:dyDescent="0.25">
      <c r="A4425" s="35">
        <f t="shared" si="415"/>
        <v>0</v>
      </c>
      <c r="B4425" s="8">
        <f t="shared" si="416"/>
        <v>0</v>
      </c>
      <c r="C4425" s="8">
        <f t="shared" si="417"/>
        <v>0</v>
      </c>
      <c r="D4425" s="38">
        <f t="shared" si="418"/>
        <v>1</v>
      </c>
      <c r="E4425" s="39">
        <f t="shared" si="419"/>
        <v>0</v>
      </c>
      <c r="M4425" s="8" t="str">
        <f>VLOOKUP(MONTH($J4425),Lookup!$A$2:$B$13,2,0)&amp;" "&amp;YEAR($J4425)</f>
        <v>Jan 1900</v>
      </c>
      <c r="N4425" s="34" t="str">
        <f t="shared" si="414"/>
        <v>1/1/9999</v>
      </c>
      <c r="O4425" s="8" t="str">
        <f>IF(ISERROR(VLOOKUP($I4425,Lookup!$H$2:$I$11,2,0)),"",VLOOKUP($I4425,Lookup!$H$2:$I$11,2,0))</f>
        <v/>
      </c>
      <c r="P4425" s="8">
        <f>COUNTIF(J$4:J4425,J4425)</f>
        <v>0</v>
      </c>
      <c r="Q4425" s="8">
        <f>COUNTIF(K$4:K4425,K4425)</f>
        <v>1</v>
      </c>
    </row>
    <row r="4426" spans="1:17" x14ac:dyDescent="0.25">
      <c r="A4426" s="35">
        <f t="shared" si="415"/>
        <v>0</v>
      </c>
      <c r="B4426" s="8">
        <f t="shared" si="416"/>
        <v>0</v>
      </c>
      <c r="C4426" s="8">
        <f t="shared" si="417"/>
        <v>0</v>
      </c>
      <c r="D4426" s="38">
        <f t="shared" si="418"/>
        <v>1</v>
      </c>
      <c r="E4426" s="39">
        <f t="shared" si="419"/>
        <v>0</v>
      </c>
      <c r="M4426" s="8" t="str">
        <f>VLOOKUP(MONTH($J4426),Lookup!$A$2:$B$13,2,0)&amp;" "&amp;YEAR($J4426)</f>
        <v>Jan 1900</v>
      </c>
      <c r="N4426" s="34" t="str">
        <f t="shared" si="414"/>
        <v>1/1/9999</v>
      </c>
      <c r="O4426" s="8" t="str">
        <f>IF(ISERROR(VLOOKUP($I4426,Lookup!$H$2:$I$11,2,0)),"",VLOOKUP($I4426,Lookup!$H$2:$I$11,2,0))</f>
        <v/>
      </c>
      <c r="P4426" s="8">
        <f>COUNTIF(J$4:J4426,J4426)</f>
        <v>0</v>
      </c>
      <c r="Q4426" s="8">
        <f>COUNTIF(K$4:K4426,K4426)</f>
        <v>1</v>
      </c>
    </row>
    <row r="4427" spans="1:17" x14ac:dyDescent="0.25">
      <c r="A4427" s="35">
        <f t="shared" si="415"/>
        <v>0</v>
      </c>
      <c r="B4427" s="8">
        <f t="shared" si="416"/>
        <v>0</v>
      </c>
      <c r="C4427" s="8">
        <f t="shared" si="417"/>
        <v>0</v>
      </c>
      <c r="D4427" s="38">
        <f t="shared" si="418"/>
        <v>1</v>
      </c>
      <c r="E4427" s="39">
        <f t="shared" si="419"/>
        <v>0</v>
      </c>
      <c r="M4427" s="8" t="str">
        <f>VLOOKUP(MONTH($J4427),Lookup!$A$2:$B$13,2,0)&amp;" "&amp;YEAR($J4427)</f>
        <v>Jan 1900</v>
      </c>
      <c r="N4427" s="34" t="str">
        <f t="shared" si="414"/>
        <v>1/1/9999</v>
      </c>
      <c r="O4427" s="8" t="str">
        <f>IF(ISERROR(VLOOKUP($I4427,Lookup!$H$2:$I$11,2,0)),"",VLOOKUP($I4427,Lookup!$H$2:$I$11,2,0))</f>
        <v/>
      </c>
      <c r="P4427" s="8">
        <f>COUNTIF(J$4:J4427,J4427)</f>
        <v>0</v>
      </c>
      <c r="Q4427" s="8">
        <f>COUNTIF(K$4:K4427,K4427)</f>
        <v>1</v>
      </c>
    </row>
    <row r="4428" spans="1:17" x14ac:dyDescent="0.25">
      <c r="A4428" s="35">
        <f t="shared" si="415"/>
        <v>0</v>
      </c>
      <c r="B4428" s="8">
        <f t="shared" si="416"/>
        <v>0</v>
      </c>
      <c r="C4428" s="8">
        <f t="shared" si="417"/>
        <v>0</v>
      </c>
      <c r="D4428" s="38">
        <f t="shared" si="418"/>
        <v>1</v>
      </c>
      <c r="E4428" s="39">
        <f t="shared" si="419"/>
        <v>0</v>
      </c>
      <c r="M4428" s="8" t="str">
        <f>VLOOKUP(MONTH($J4428),Lookup!$A$2:$B$13,2,0)&amp;" "&amp;YEAR($J4428)</f>
        <v>Jan 1900</v>
      </c>
      <c r="N4428" s="34" t="str">
        <f t="shared" si="414"/>
        <v>1/1/9999</v>
      </c>
      <c r="O4428" s="8" t="str">
        <f>IF(ISERROR(VLOOKUP($I4428,Lookup!$H$2:$I$11,2,0)),"",VLOOKUP($I4428,Lookup!$H$2:$I$11,2,0))</f>
        <v/>
      </c>
      <c r="P4428" s="8">
        <f>COUNTIF(J$4:J4428,J4428)</f>
        <v>0</v>
      </c>
      <c r="Q4428" s="8">
        <f>COUNTIF(K$4:K4428,K4428)</f>
        <v>1</v>
      </c>
    </row>
    <row r="4429" spans="1:17" x14ac:dyDescent="0.25">
      <c r="A4429" s="35">
        <f t="shared" si="415"/>
        <v>0</v>
      </c>
      <c r="B4429" s="8">
        <f t="shared" si="416"/>
        <v>0</v>
      </c>
      <c r="C4429" s="8">
        <f t="shared" si="417"/>
        <v>0</v>
      </c>
      <c r="D4429" s="38">
        <f t="shared" si="418"/>
        <v>1</v>
      </c>
      <c r="E4429" s="39">
        <f t="shared" si="419"/>
        <v>0</v>
      </c>
      <c r="M4429" s="8" t="str">
        <f>VLOOKUP(MONTH($J4429),Lookup!$A$2:$B$13,2,0)&amp;" "&amp;YEAR($J4429)</f>
        <v>Jan 1900</v>
      </c>
      <c r="N4429" s="34" t="str">
        <f t="shared" si="414"/>
        <v>1/1/9999</v>
      </c>
      <c r="O4429" s="8" t="str">
        <f>IF(ISERROR(VLOOKUP($I4429,Lookup!$H$2:$I$11,2,0)),"",VLOOKUP($I4429,Lookup!$H$2:$I$11,2,0))</f>
        <v/>
      </c>
      <c r="P4429" s="8">
        <f>COUNTIF(J$4:J4429,J4429)</f>
        <v>0</v>
      </c>
      <c r="Q4429" s="8">
        <f>COUNTIF(K$4:K4429,K4429)</f>
        <v>1</v>
      </c>
    </row>
    <row r="4430" spans="1:17" x14ac:dyDescent="0.25">
      <c r="A4430" s="35">
        <f t="shared" si="415"/>
        <v>0</v>
      </c>
      <c r="B4430" s="8">
        <f t="shared" si="416"/>
        <v>0</v>
      </c>
      <c r="C4430" s="8">
        <f t="shared" si="417"/>
        <v>0</v>
      </c>
      <c r="D4430" s="38">
        <f t="shared" si="418"/>
        <v>1</v>
      </c>
      <c r="E4430" s="39">
        <f t="shared" si="419"/>
        <v>0</v>
      </c>
      <c r="M4430" s="8" t="str">
        <f>VLOOKUP(MONTH($J4430),Lookup!$A$2:$B$13,2,0)&amp;" "&amp;YEAR($J4430)</f>
        <v>Jan 1900</v>
      </c>
      <c r="N4430" s="34" t="str">
        <f t="shared" si="414"/>
        <v>1/1/9999</v>
      </c>
      <c r="O4430" s="8" t="str">
        <f>IF(ISERROR(VLOOKUP($I4430,Lookup!$H$2:$I$11,2,0)),"",VLOOKUP($I4430,Lookup!$H$2:$I$11,2,0))</f>
        <v/>
      </c>
      <c r="P4430" s="8">
        <f>COUNTIF(J$4:J4430,J4430)</f>
        <v>0</v>
      </c>
      <c r="Q4430" s="8">
        <f>COUNTIF(K$4:K4430,K4430)</f>
        <v>1</v>
      </c>
    </row>
    <row r="4431" spans="1:17" x14ac:dyDescent="0.25">
      <c r="A4431" s="35">
        <f t="shared" si="415"/>
        <v>0</v>
      </c>
      <c r="B4431" s="8">
        <f t="shared" si="416"/>
        <v>0</v>
      </c>
      <c r="C4431" s="8">
        <f t="shared" si="417"/>
        <v>0</v>
      </c>
      <c r="D4431" s="38">
        <f t="shared" si="418"/>
        <v>1</v>
      </c>
      <c r="E4431" s="39">
        <f t="shared" si="419"/>
        <v>0</v>
      </c>
      <c r="M4431" s="8" t="str">
        <f>VLOOKUP(MONTH($J4431),Lookup!$A$2:$B$13,2,0)&amp;" "&amp;YEAR($J4431)</f>
        <v>Jan 1900</v>
      </c>
      <c r="N4431" s="34" t="str">
        <f t="shared" si="414"/>
        <v>1/1/9999</v>
      </c>
      <c r="O4431" s="8" t="str">
        <f>IF(ISERROR(VLOOKUP($I4431,Lookup!$H$2:$I$11,2,0)),"",VLOOKUP($I4431,Lookup!$H$2:$I$11,2,0))</f>
        <v/>
      </c>
      <c r="P4431" s="8">
        <f>COUNTIF(J$4:J4431,J4431)</f>
        <v>0</v>
      </c>
      <c r="Q4431" s="8">
        <f>COUNTIF(K$4:K4431,K4431)</f>
        <v>1</v>
      </c>
    </row>
    <row r="4432" spans="1:17" x14ac:dyDescent="0.25">
      <c r="A4432" s="35">
        <f t="shared" si="415"/>
        <v>0</v>
      </c>
      <c r="B4432" s="8">
        <f t="shared" si="416"/>
        <v>0</v>
      </c>
      <c r="C4432" s="8">
        <f t="shared" si="417"/>
        <v>0</v>
      </c>
      <c r="D4432" s="38">
        <f t="shared" si="418"/>
        <v>1</v>
      </c>
      <c r="E4432" s="39">
        <f t="shared" si="419"/>
        <v>0</v>
      </c>
      <c r="M4432" s="8" t="str">
        <f>VLOOKUP(MONTH($J4432),Lookup!$A$2:$B$13,2,0)&amp;" "&amp;YEAR($J4432)</f>
        <v>Jan 1900</v>
      </c>
      <c r="N4432" s="34" t="str">
        <f t="shared" si="414"/>
        <v>1/1/9999</v>
      </c>
      <c r="O4432" s="8" t="str">
        <f>IF(ISERROR(VLOOKUP($I4432,Lookup!$H$2:$I$11,2,0)),"",VLOOKUP($I4432,Lookup!$H$2:$I$11,2,0))</f>
        <v/>
      </c>
      <c r="P4432" s="8">
        <f>COUNTIF(J$4:J4432,J4432)</f>
        <v>0</v>
      </c>
      <c r="Q4432" s="8">
        <f>COUNTIF(K$4:K4432,K4432)</f>
        <v>1</v>
      </c>
    </row>
    <row r="4433" spans="1:17" x14ac:dyDescent="0.25">
      <c r="A4433" s="35">
        <f t="shared" si="415"/>
        <v>0</v>
      </c>
      <c r="B4433" s="8">
        <f t="shared" si="416"/>
        <v>0</v>
      </c>
      <c r="C4433" s="8">
        <f t="shared" si="417"/>
        <v>0</v>
      </c>
      <c r="D4433" s="38">
        <f t="shared" si="418"/>
        <v>1</v>
      </c>
      <c r="E4433" s="39">
        <f t="shared" si="419"/>
        <v>0</v>
      </c>
      <c r="M4433" s="8" t="str">
        <f>VLOOKUP(MONTH($J4433),Lookup!$A$2:$B$13,2,0)&amp;" "&amp;YEAR($J4433)</f>
        <v>Jan 1900</v>
      </c>
      <c r="N4433" s="34" t="str">
        <f t="shared" si="414"/>
        <v>1/1/9999</v>
      </c>
      <c r="O4433" s="8" t="str">
        <f>IF(ISERROR(VLOOKUP($I4433,Lookup!$H$2:$I$11,2,0)),"",VLOOKUP($I4433,Lookup!$H$2:$I$11,2,0))</f>
        <v/>
      </c>
      <c r="P4433" s="8">
        <f>COUNTIF(J$4:J4433,J4433)</f>
        <v>0</v>
      </c>
      <c r="Q4433" s="8">
        <f>COUNTIF(K$4:K4433,K4433)</f>
        <v>1</v>
      </c>
    </row>
    <row r="4434" spans="1:17" x14ac:dyDescent="0.25">
      <c r="A4434" s="35">
        <f t="shared" si="415"/>
        <v>0</v>
      </c>
      <c r="B4434" s="8">
        <f t="shared" si="416"/>
        <v>0</v>
      </c>
      <c r="C4434" s="8">
        <f t="shared" si="417"/>
        <v>0</v>
      </c>
      <c r="D4434" s="38">
        <f t="shared" si="418"/>
        <v>1</v>
      </c>
      <c r="E4434" s="39">
        <f t="shared" si="419"/>
        <v>0</v>
      </c>
      <c r="M4434" s="8" t="str">
        <f>VLOOKUP(MONTH($J4434),Lookup!$A$2:$B$13,2,0)&amp;" "&amp;YEAR($J4434)</f>
        <v>Jan 1900</v>
      </c>
      <c r="N4434" s="34" t="str">
        <f t="shared" si="414"/>
        <v>1/1/9999</v>
      </c>
      <c r="O4434" s="8" t="str">
        <f>IF(ISERROR(VLOOKUP($I4434,Lookup!$H$2:$I$11,2,0)),"",VLOOKUP($I4434,Lookup!$H$2:$I$11,2,0))</f>
        <v/>
      </c>
      <c r="P4434" s="8">
        <f>COUNTIF(J$4:J4434,J4434)</f>
        <v>0</v>
      </c>
      <c r="Q4434" s="8">
        <f>COUNTIF(K$4:K4434,K4434)</f>
        <v>1</v>
      </c>
    </row>
    <row r="4435" spans="1:17" x14ac:dyDescent="0.25">
      <c r="A4435" s="35">
        <f t="shared" si="415"/>
        <v>0</v>
      </c>
      <c r="B4435" s="8">
        <f t="shared" si="416"/>
        <v>0</v>
      </c>
      <c r="C4435" s="8">
        <f t="shared" si="417"/>
        <v>0</v>
      </c>
      <c r="D4435" s="38">
        <f t="shared" si="418"/>
        <v>1</v>
      </c>
      <c r="E4435" s="39">
        <f t="shared" si="419"/>
        <v>0</v>
      </c>
      <c r="M4435" s="8" t="str">
        <f>VLOOKUP(MONTH($J4435),Lookup!$A$2:$B$13,2,0)&amp;" "&amp;YEAR($J4435)</f>
        <v>Jan 1900</v>
      </c>
      <c r="N4435" s="34" t="str">
        <f t="shared" si="414"/>
        <v>1/1/9999</v>
      </c>
      <c r="O4435" s="8" t="str">
        <f>IF(ISERROR(VLOOKUP($I4435,Lookup!$H$2:$I$11,2,0)),"",VLOOKUP($I4435,Lookup!$H$2:$I$11,2,0))</f>
        <v/>
      </c>
      <c r="P4435" s="8">
        <f>COUNTIF(J$4:J4435,J4435)</f>
        <v>0</v>
      </c>
      <c r="Q4435" s="8">
        <f>COUNTIF(K$4:K4435,K4435)</f>
        <v>1</v>
      </c>
    </row>
    <row r="4436" spans="1:17" x14ac:dyDescent="0.25">
      <c r="A4436" s="35">
        <f t="shared" si="415"/>
        <v>0</v>
      </c>
      <c r="B4436" s="8">
        <f t="shared" si="416"/>
        <v>0</v>
      </c>
      <c r="C4436" s="8">
        <f t="shared" si="417"/>
        <v>0</v>
      </c>
      <c r="D4436" s="38">
        <f t="shared" si="418"/>
        <v>1</v>
      </c>
      <c r="E4436" s="39">
        <f t="shared" si="419"/>
        <v>0</v>
      </c>
      <c r="M4436" s="8" t="str">
        <f>VLOOKUP(MONTH($J4436),Lookup!$A$2:$B$13,2,0)&amp;" "&amp;YEAR($J4436)</f>
        <v>Jan 1900</v>
      </c>
      <c r="N4436" s="34" t="str">
        <f t="shared" si="414"/>
        <v>1/1/9999</v>
      </c>
      <c r="O4436" s="8" t="str">
        <f>IF(ISERROR(VLOOKUP($I4436,Lookup!$H$2:$I$11,2,0)),"",VLOOKUP($I4436,Lookup!$H$2:$I$11,2,0))</f>
        <v/>
      </c>
      <c r="P4436" s="8">
        <f>COUNTIF(J$4:J4436,J4436)</f>
        <v>0</v>
      </c>
      <c r="Q4436" s="8">
        <f>COUNTIF(K$4:K4436,K4436)</f>
        <v>1</v>
      </c>
    </row>
    <row r="4437" spans="1:17" x14ac:dyDescent="0.25">
      <c r="A4437" s="35">
        <f t="shared" si="415"/>
        <v>0</v>
      </c>
      <c r="B4437" s="8">
        <f t="shared" si="416"/>
        <v>0</v>
      </c>
      <c r="C4437" s="8">
        <f t="shared" si="417"/>
        <v>0</v>
      </c>
      <c r="D4437" s="38">
        <f t="shared" si="418"/>
        <v>1</v>
      </c>
      <c r="E4437" s="39">
        <f t="shared" si="419"/>
        <v>0</v>
      </c>
      <c r="M4437" s="8" t="str">
        <f>VLOOKUP(MONTH($J4437),Lookup!$A$2:$B$13,2,0)&amp;" "&amp;YEAR($J4437)</f>
        <v>Jan 1900</v>
      </c>
      <c r="N4437" s="34" t="str">
        <f t="shared" si="414"/>
        <v>1/1/9999</v>
      </c>
      <c r="O4437" s="8" t="str">
        <f>IF(ISERROR(VLOOKUP($I4437,Lookup!$H$2:$I$11,2,0)),"",VLOOKUP($I4437,Lookup!$H$2:$I$11,2,0))</f>
        <v/>
      </c>
      <c r="P4437" s="8">
        <f>COUNTIF(J$4:J4437,J4437)</f>
        <v>0</v>
      </c>
      <c r="Q4437" s="8">
        <f>COUNTIF(K$4:K4437,K4437)</f>
        <v>1</v>
      </c>
    </row>
    <row r="4438" spans="1:17" x14ac:dyDescent="0.25">
      <c r="A4438" s="35">
        <f t="shared" si="415"/>
        <v>0</v>
      </c>
      <c r="B4438" s="8">
        <f t="shared" si="416"/>
        <v>0</v>
      </c>
      <c r="C4438" s="8">
        <f t="shared" si="417"/>
        <v>0</v>
      </c>
      <c r="D4438" s="38">
        <f t="shared" si="418"/>
        <v>1</v>
      </c>
      <c r="E4438" s="39">
        <f t="shared" si="419"/>
        <v>0</v>
      </c>
      <c r="M4438" s="8" t="str">
        <f>VLOOKUP(MONTH($J4438),Lookup!$A$2:$B$13,2,0)&amp;" "&amp;YEAR($J4438)</f>
        <v>Jan 1900</v>
      </c>
      <c r="N4438" s="34" t="str">
        <f t="shared" si="414"/>
        <v>1/1/9999</v>
      </c>
      <c r="O4438" s="8" t="str">
        <f>IF(ISERROR(VLOOKUP($I4438,Lookup!$H$2:$I$11,2,0)),"",VLOOKUP($I4438,Lookup!$H$2:$I$11,2,0))</f>
        <v/>
      </c>
      <c r="P4438" s="8">
        <f>COUNTIF(J$4:J4438,J4438)</f>
        <v>0</v>
      </c>
      <c r="Q4438" s="8">
        <f>COUNTIF(K$4:K4438,K4438)</f>
        <v>1</v>
      </c>
    </row>
    <row r="4439" spans="1:17" x14ac:dyDescent="0.25">
      <c r="A4439" s="35">
        <f t="shared" si="415"/>
        <v>0</v>
      </c>
      <c r="B4439" s="8">
        <f t="shared" si="416"/>
        <v>0</v>
      </c>
      <c r="C4439" s="8">
        <f t="shared" si="417"/>
        <v>0</v>
      </c>
      <c r="D4439" s="38">
        <f t="shared" si="418"/>
        <v>1</v>
      </c>
      <c r="E4439" s="39">
        <f t="shared" si="419"/>
        <v>0</v>
      </c>
      <c r="M4439" s="8" t="str">
        <f>VLOOKUP(MONTH($J4439),Lookup!$A$2:$B$13,2,0)&amp;" "&amp;YEAR($J4439)</f>
        <v>Jan 1900</v>
      </c>
      <c r="N4439" s="34" t="str">
        <f t="shared" si="414"/>
        <v>1/1/9999</v>
      </c>
      <c r="O4439" s="8" t="str">
        <f>IF(ISERROR(VLOOKUP($I4439,Lookup!$H$2:$I$11,2,0)),"",VLOOKUP($I4439,Lookup!$H$2:$I$11,2,0))</f>
        <v/>
      </c>
      <c r="P4439" s="8">
        <f>COUNTIF(J$4:J4439,J4439)</f>
        <v>0</v>
      </c>
      <c r="Q4439" s="8">
        <f>COUNTIF(K$4:K4439,K4439)</f>
        <v>1</v>
      </c>
    </row>
    <row r="4440" spans="1:17" x14ac:dyDescent="0.25">
      <c r="A4440" s="35">
        <f t="shared" si="415"/>
        <v>0</v>
      </c>
      <c r="B4440" s="8">
        <f t="shared" si="416"/>
        <v>0</v>
      </c>
      <c r="C4440" s="8">
        <f t="shared" si="417"/>
        <v>0</v>
      </c>
      <c r="D4440" s="38">
        <f t="shared" si="418"/>
        <v>1</v>
      </c>
      <c r="E4440" s="39">
        <f t="shared" si="419"/>
        <v>0</v>
      </c>
      <c r="M4440" s="8" t="str">
        <f>VLOOKUP(MONTH($J4440),Lookup!$A$2:$B$13,2,0)&amp;" "&amp;YEAR($J4440)</f>
        <v>Jan 1900</v>
      </c>
      <c r="N4440" s="34" t="str">
        <f t="shared" si="414"/>
        <v>1/1/9999</v>
      </c>
      <c r="O4440" s="8" t="str">
        <f>IF(ISERROR(VLOOKUP($I4440,Lookup!$H$2:$I$11,2,0)),"",VLOOKUP($I4440,Lookup!$H$2:$I$11,2,0))</f>
        <v/>
      </c>
      <c r="P4440" s="8">
        <f>COUNTIF(J$4:J4440,J4440)</f>
        <v>0</v>
      </c>
      <c r="Q4440" s="8">
        <f>COUNTIF(K$4:K4440,K4440)</f>
        <v>1</v>
      </c>
    </row>
    <row r="4441" spans="1:17" x14ac:dyDescent="0.25">
      <c r="A4441" s="35">
        <f t="shared" si="415"/>
        <v>0</v>
      </c>
      <c r="B4441" s="8">
        <f t="shared" si="416"/>
        <v>0</v>
      </c>
      <c r="C4441" s="8">
        <f t="shared" si="417"/>
        <v>0</v>
      </c>
      <c r="D4441" s="38">
        <f t="shared" si="418"/>
        <v>1</v>
      </c>
      <c r="E4441" s="39">
        <f t="shared" si="419"/>
        <v>0</v>
      </c>
      <c r="M4441" s="8" t="str">
        <f>VLOOKUP(MONTH($J4441),Lookup!$A$2:$B$13,2,0)&amp;" "&amp;YEAR($J4441)</f>
        <v>Jan 1900</v>
      </c>
      <c r="N4441" s="34" t="str">
        <f t="shared" si="414"/>
        <v>1/1/9999</v>
      </c>
      <c r="O4441" s="8" t="str">
        <f>IF(ISERROR(VLOOKUP($I4441,Lookup!$H$2:$I$11,2,0)),"",VLOOKUP($I4441,Lookup!$H$2:$I$11,2,0))</f>
        <v/>
      </c>
      <c r="P4441" s="8">
        <f>COUNTIF(J$4:J4441,J4441)</f>
        <v>0</v>
      </c>
      <c r="Q4441" s="8">
        <f>COUNTIF(K$4:K4441,K4441)</f>
        <v>1</v>
      </c>
    </row>
    <row r="4442" spans="1:17" x14ac:dyDescent="0.25">
      <c r="A4442" s="35">
        <f t="shared" si="415"/>
        <v>0</v>
      </c>
      <c r="B4442" s="8">
        <f t="shared" si="416"/>
        <v>0</v>
      </c>
      <c r="C4442" s="8">
        <f t="shared" si="417"/>
        <v>0</v>
      </c>
      <c r="D4442" s="38">
        <f t="shared" si="418"/>
        <v>1</v>
      </c>
      <c r="E4442" s="39">
        <f t="shared" si="419"/>
        <v>0</v>
      </c>
      <c r="M4442" s="8" t="str">
        <f>VLOOKUP(MONTH($J4442),Lookup!$A$2:$B$13,2,0)&amp;" "&amp;YEAR($J4442)</f>
        <v>Jan 1900</v>
      </c>
      <c r="N4442" s="34" t="str">
        <f t="shared" si="414"/>
        <v>1/1/9999</v>
      </c>
      <c r="O4442" s="8" t="str">
        <f>IF(ISERROR(VLOOKUP($I4442,Lookup!$H$2:$I$11,2,0)),"",VLOOKUP($I4442,Lookup!$H$2:$I$11,2,0))</f>
        <v/>
      </c>
      <c r="P4442" s="8">
        <f>COUNTIF(J$4:J4442,J4442)</f>
        <v>0</v>
      </c>
      <c r="Q4442" s="8">
        <f>COUNTIF(K$4:K4442,K4442)</f>
        <v>1</v>
      </c>
    </row>
    <row r="4443" spans="1:17" x14ac:dyDescent="0.25">
      <c r="A4443" s="35">
        <f t="shared" si="415"/>
        <v>0</v>
      </c>
      <c r="B4443" s="8">
        <f t="shared" si="416"/>
        <v>0</v>
      </c>
      <c r="C4443" s="8">
        <f t="shared" si="417"/>
        <v>0</v>
      </c>
      <c r="D4443" s="38">
        <f t="shared" si="418"/>
        <v>1</v>
      </c>
      <c r="E4443" s="39">
        <f t="shared" si="419"/>
        <v>0</v>
      </c>
      <c r="M4443" s="8" t="str">
        <f>VLOOKUP(MONTH($J4443),Lookup!$A$2:$B$13,2,0)&amp;" "&amp;YEAR($J4443)</f>
        <v>Jan 1900</v>
      </c>
      <c r="N4443" s="34" t="str">
        <f t="shared" si="414"/>
        <v>1/1/9999</v>
      </c>
      <c r="O4443" s="8" t="str">
        <f>IF(ISERROR(VLOOKUP($I4443,Lookup!$H$2:$I$11,2,0)),"",VLOOKUP($I4443,Lookup!$H$2:$I$11,2,0))</f>
        <v/>
      </c>
      <c r="P4443" s="8">
        <f>COUNTIF(J$4:J4443,J4443)</f>
        <v>0</v>
      </c>
      <c r="Q4443" s="8">
        <f>COUNTIF(K$4:K4443,K4443)</f>
        <v>1</v>
      </c>
    </row>
    <row r="4444" spans="1:17" x14ac:dyDescent="0.25">
      <c r="A4444" s="35">
        <f t="shared" si="415"/>
        <v>0</v>
      </c>
      <c r="B4444" s="8">
        <f t="shared" si="416"/>
        <v>0</v>
      </c>
      <c r="C4444" s="8">
        <f t="shared" si="417"/>
        <v>0</v>
      </c>
      <c r="D4444" s="38">
        <f t="shared" si="418"/>
        <v>1</v>
      </c>
      <c r="E4444" s="39">
        <f t="shared" si="419"/>
        <v>0</v>
      </c>
      <c r="M4444" s="8" t="str">
        <f>VLOOKUP(MONTH($J4444),Lookup!$A$2:$B$13,2,0)&amp;" "&amp;YEAR($J4444)</f>
        <v>Jan 1900</v>
      </c>
      <c r="N4444" s="34" t="str">
        <f t="shared" si="414"/>
        <v>1/1/9999</v>
      </c>
      <c r="O4444" s="8" t="str">
        <f>IF(ISERROR(VLOOKUP($I4444,Lookup!$H$2:$I$11,2,0)),"",VLOOKUP($I4444,Lookup!$H$2:$I$11,2,0))</f>
        <v/>
      </c>
      <c r="P4444" s="8">
        <f>COUNTIF(J$4:J4444,J4444)</f>
        <v>0</v>
      </c>
      <c r="Q4444" s="8">
        <f>COUNTIF(K$4:K4444,K4444)</f>
        <v>1</v>
      </c>
    </row>
    <row r="4445" spans="1:17" x14ac:dyDescent="0.25">
      <c r="A4445" s="35">
        <f t="shared" si="415"/>
        <v>0</v>
      </c>
      <c r="B4445" s="8">
        <f t="shared" si="416"/>
        <v>0</v>
      </c>
      <c r="C4445" s="8">
        <f t="shared" si="417"/>
        <v>0</v>
      </c>
      <c r="D4445" s="38">
        <f t="shared" si="418"/>
        <v>1</v>
      </c>
      <c r="E4445" s="39">
        <f t="shared" si="419"/>
        <v>0</v>
      </c>
      <c r="M4445" s="8" t="str">
        <f>VLOOKUP(MONTH($J4445),Lookup!$A$2:$B$13,2,0)&amp;" "&amp;YEAR($J4445)</f>
        <v>Jan 1900</v>
      </c>
      <c r="N4445" s="34" t="str">
        <f t="shared" si="414"/>
        <v>1/1/9999</v>
      </c>
      <c r="O4445" s="8" t="str">
        <f>IF(ISERROR(VLOOKUP($I4445,Lookup!$H$2:$I$11,2,0)),"",VLOOKUP($I4445,Lookup!$H$2:$I$11,2,0))</f>
        <v/>
      </c>
      <c r="P4445" s="8">
        <f>COUNTIF(J$4:J4445,J4445)</f>
        <v>0</v>
      </c>
      <c r="Q4445" s="8">
        <f>COUNTIF(K$4:K4445,K4445)</f>
        <v>1</v>
      </c>
    </row>
    <row r="4446" spans="1:17" x14ac:dyDescent="0.25">
      <c r="A4446" s="35">
        <f t="shared" si="415"/>
        <v>0</v>
      </c>
      <c r="B4446" s="8">
        <f t="shared" si="416"/>
        <v>0</v>
      </c>
      <c r="C4446" s="8">
        <f t="shared" si="417"/>
        <v>0</v>
      </c>
      <c r="D4446" s="38">
        <f t="shared" si="418"/>
        <v>1</v>
      </c>
      <c r="E4446" s="39">
        <f t="shared" si="419"/>
        <v>0</v>
      </c>
      <c r="M4446" s="8" t="str">
        <f>VLOOKUP(MONTH($J4446),Lookup!$A$2:$B$13,2,0)&amp;" "&amp;YEAR($J4446)</f>
        <v>Jan 1900</v>
      </c>
      <c r="N4446" s="34" t="str">
        <f t="shared" si="414"/>
        <v>1/1/9999</v>
      </c>
      <c r="O4446" s="8" t="str">
        <f>IF(ISERROR(VLOOKUP($I4446,Lookup!$H$2:$I$11,2,0)),"",VLOOKUP($I4446,Lookup!$H$2:$I$11,2,0))</f>
        <v/>
      </c>
      <c r="P4446" s="8">
        <f>COUNTIF(J$4:J4446,J4446)</f>
        <v>0</v>
      </c>
      <c r="Q4446" s="8">
        <f>COUNTIF(K$4:K4446,K4446)</f>
        <v>1</v>
      </c>
    </row>
    <row r="4447" spans="1:17" x14ac:dyDescent="0.25">
      <c r="A4447" s="35">
        <f t="shared" si="415"/>
        <v>0</v>
      </c>
      <c r="B4447" s="8">
        <f t="shared" si="416"/>
        <v>0</v>
      </c>
      <c r="C4447" s="8">
        <f t="shared" si="417"/>
        <v>0</v>
      </c>
      <c r="D4447" s="38">
        <f t="shared" si="418"/>
        <v>1</v>
      </c>
      <c r="E4447" s="39">
        <f t="shared" si="419"/>
        <v>0</v>
      </c>
      <c r="M4447" s="8" t="str">
        <f>VLOOKUP(MONTH($J4447),Lookup!$A$2:$B$13,2,0)&amp;" "&amp;YEAR($J4447)</f>
        <v>Jan 1900</v>
      </c>
      <c r="N4447" s="34" t="str">
        <f t="shared" si="414"/>
        <v>1/1/9999</v>
      </c>
      <c r="O4447" s="8" t="str">
        <f>IF(ISERROR(VLOOKUP($I4447,Lookup!$H$2:$I$11,2,0)),"",VLOOKUP($I4447,Lookup!$H$2:$I$11,2,0))</f>
        <v/>
      </c>
      <c r="P4447" s="8">
        <f>COUNTIF(J$4:J4447,J4447)</f>
        <v>0</v>
      </c>
      <c r="Q4447" s="8">
        <f>COUNTIF(K$4:K4447,K4447)</f>
        <v>1</v>
      </c>
    </row>
    <row r="4448" spans="1:17" x14ac:dyDescent="0.25">
      <c r="A4448" s="35">
        <f t="shared" si="415"/>
        <v>0</v>
      </c>
      <c r="B4448" s="8">
        <f t="shared" si="416"/>
        <v>0</v>
      </c>
      <c r="C4448" s="8">
        <f t="shared" si="417"/>
        <v>0</v>
      </c>
      <c r="D4448" s="38">
        <f t="shared" si="418"/>
        <v>1</v>
      </c>
      <c r="E4448" s="39">
        <f t="shared" si="419"/>
        <v>0</v>
      </c>
      <c r="M4448" s="8" t="str">
        <f>VLOOKUP(MONTH($J4448),Lookup!$A$2:$B$13,2,0)&amp;" "&amp;YEAR($J4448)</f>
        <v>Jan 1900</v>
      </c>
      <c r="N4448" s="34" t="str">
        <f t="shared" si="414"/>
        <v>1/1/9999</v>
      </c>
      <c r="O4448" s="8" t="str">
        <f>IF(ISERROR(VLOOKUP($I4448,Lookup!$H$2:$I$11,2,0)),"",VLOOKUP($I4448,Lookup!$H$2:$I$11,2,0))</f>
        <v/>
      </c>
      <c r="P4448" s="8">
        <f>COUNTIF(J$4:J4448,J4448)</f>
        <v>0</v>
      </c>
      <c r="Q4448" s="8">
        <f>COUNTIF(K$4:K4448,K4448)</f>
        <v>1</v>
      </c>
    </row>
    <row r="4449" spans="1:17" x14ac:dyDescent="0.25">
      <c r="A4449" s="35">
        <f t="shared" si="415"/>
        <v>0</v>
      </c>
      <c r="B4449" s="8">
        <f t="shared" si="416"/>
        <v>0</v>
      </c>
      <c r="C4449" s="8">
        <f t="shared" si="417"/>
        <v>0</v>
      </c>
      <c r="D4449" s="38">
        <f t="shared" si="418"/>
        <v>1</v>
      </c>
      <c r="E4449" s="39">
        <f t="shared" si="419"/>
        <v>0</v>
      </c>
      <c r="M4449" s="8" t="str">
        <f>VLOOKUP(MONTH($J4449),Lookup!$A$2:$B$13,2,0)&amp;" "&amp;YEAR($J4449)</f>
        <v>Jan 1900</v>
      </c>
      <c r="N4449" s="34" t="str">
        <f t="shared" si="414"/>
        <v>1/1/9999</v>
      </c>
      <c r="O4449" s="8" t="str">
        <f>IF(ISERROR(VLOOKUP($I4449,Lookup!$H$2:$I$11,2,0)),"",VLOOKUP($I4449,Lookup!$H$2:$I$11,2,0))</f>
        <v/>
      </c>
      <c r="P4449" s="8">
        <f>COUNTIF(J$4:J4449,J4449)</f>
        <v>0</v>
      </c>
      <c r="Q4449" s="8">
        <f>COUNTIF(K$4:K4449,K4449)</f>
        <v>1</v>
      </c>
    </row>
    <row r="4450" spans="1:17" x14ac:dyDescent="0.25">
      <c r="A4450" s="35">
        <f t="shared" si="415"/>
        <v>0</v>
      </c>
      <c r="B4450" s="8">
        <f t="shared" si="416"/>
        <v>0</v>
      </c>
      <c r="C4450" s="8">
        <f t="shared" si="417"/>
        <v>0</v>
      </c>
      <c r="D4450" s="38">
        <f t="shared" si="418"/>
        <v>1</v>
      </c>
      <c r="E4450" s="39">
        <f t="shared" si="419"/>
        <v>0</v>
      </c>
      <c r="M4450" s="8" t="str">
        <f>VLOOKUP(MONTH($J4450),Lookup!$A$2:$B$13,2,0)&amp;" "&amp;YEAR($J4450)</f>
        <v>Jan 1900</v>
      </c>
      <c r="N4450" s="34" t="str">
        <f t="shared" si="414"/>
        <v>1/1/9999</v>
      </c>
      <c r="O4450" s="8" t="str">
        <f>IF(ISERROR(VLOOKUP($I4450,Lookup!$H$2:$I$11,2,0)),"",VLOOKUP($I4450,Lookup!$H$2:$I$11,2,0))</f>
        <v/>
      </c>
      <c r="P4450" s="8">
        <f>COUNTIF(J$4:J4450,J4450)</f>
        <v>0</v>
      </c>
      <c r="Q4450" s="8">
        <f>COUNTIF(K$4:K4450,K4450)</f>
        <v>1</v>
      </c>
    </row>
    <row r="4451" spans="1:17" x14ac:dyDescent="0.25">
      <c r="A4451" s="35">
        <f t="shared" si="415"/>
        <v>0</v>
      </c>
      <c r="B4451" s="8">
        <f t="shared" si="416"/>
        <v>0</v>
      </c>
      <c r="C4451" s="8">
        <f t="shared" si="417"/>
        <v>0</v>
      </c>
      <c r="D4451" s="38">
        <f t="shared" si="418"/>
        <v>1</v>
      </c>
      <c r="E4451" s="39">
        <f t="shared" si="419"/>
        <v>0</v>
      </c>
      <c r="M4451" s="8" t="str">
        <f>VLOOKUP(MONTH($J4451),Lookup!$A$2:$B$13,2,0)&amp;" "&amp;YEAR($J4451)</f>
        <v>Jan 1900</v>
      </c>
      <c r="N4451" s="34" t="str">
        <f t="shared" si="414"/>
        <v>1/1/9999</v>
      </c>
      <c r="O4451" s="8" t="str">
        <f>IF(ISERROR(VLOOKUP($I4451,Lookup!$H$2:$I$11,2,0)),"",VLOOKUP($I4451,Lookup!$H$2:$I$11,2,0))</f>
        <v/>
      </c>
      <c r="P4451" s="8">
        <f>COUNTIF(J$4:J4451,J4451)</f>
        <v>0</v>
      </c>
      <c r="Q4451" s="8">
        <f>COUNTIF(K$4:K4451,K4451)</f>
        <v>1</v>
      </c>
    </row>
    <row r="4452" spans="1:17" x14ac:dyDescent="0.25">
      <c r="A4452" s="35">
        <f t="shared" si="415"/>
        <v>0</v>
      </c>
      <c r="B4452" s="8">
        <f t="shared" si="416"/>
        <v>0</v>
      </c>
      <c r="C4452" s="8">
        <f t="shared" si="417"/>
        <v>0</v>
      </c>
      <c r="D4452" s="38">
        <f t="shared" si="418"/>
        <v>1</v>
      </c>
      <c r="E4452" s="39">
        <f t="shared" si="419"/>
        <v>0</v>
      </c>
      <c r="M4452" s="8" t="str">
        <f>VLOOKUP(MONTH($J4452),Lookup!$A$2:$B$13,2,0)&amp;" "&amp;YEAR($J4452)</f>
        <v>Jan 1900</v>
      </c>
      <c r="N4452" s="34" t="str">
        <f t="shared" si="414"/>
        <v>1/1/9999</v>
      </c>
      <c r="O4452" s="8" t="str">
        <f>IF(ISERROR(VLOOKUP($I4452,Lookup!$H$2:$I$11,2,0)),"",VLOOKUP($I4452,Lookup!$H$2:$I$11,2,0))</f>
        <v/>
      </c>
      <c r="P4452" s="8">
        <f>COUNTIF(J$4:J4452,J4452)</f>
        <v>0</v>
      </c>
      <c r="Q4452" s="8">
        <f>COUNTIF(K$4:K4452,K4452)</f>
        <v>1</v>
      </c>
    </row>
    <row r="4453" spans="1:17" x14ac:dyDescent="0.25">
      <c r="A4453" s="35">
        <f t="shared" si="415"/>
        <v>0</v>
      </c>
      <c r="B4453" s="8">
        <f t="shared" si="416"/>
        <v>0</v>
      </c>
      <c r="C4453" s="8">
        <f t="shared" si="417"/>
        <v>0</v>
      </c>
      <c r="D4453" s="38">
        <f t="shared" si="418"/>
        <v>1</v>
      </c>
      <c r="E4453" s="39">
        <f t="shared" si="419"/>
        <v>0</v>
      </c>
      <c r="M4453" s="8" t="str">
        <f>VLOOKUP(MONTH($J4453),Lookup!$A$2:$B$13,2,0)&amp;" "&amp;YEAR($J4453)</f>
        <v>Jan 1900</v>
      </c>
      <c r="N4453" s="34" t="str">
        <f t="shared" si="414"/>
        <v>1/1/9999</v>
      </c>
      <c r="O4453" s="8" t="str">
        <f>IF(ISERROR(VLOOKUP($I4453,Lookup!$H$2:$I$11,2,0)),"",VLOOKUP($I4453,Lookup!$H$2:$I$11,2,0))</f>
        <v/>
      </c>
      <c r="P4453" s="8">
        <f>COUNTIF(J$4:J4453,J4453)</f>
        <v>0</v>
      </c>
      <c r="Q4453" s="8">
        <f>COUNTIF(K$4:K4453,K4453)</f>
        <v>1</v>
      </c>
    </row>
    <row r="4454" spans="1:17" x14ac:dyDescent="0.25">
      <c r="A4454" s="35">
        <f t="shared" si="415"/>
        <v>0</v>
      </c>
      <c r="B4454" s="8">
        <f t="shared" si="416"/>
        <v>0</v>
      </c>
      <c r="C4454" s="8">
        <f t="shared" si="417"/>
        <v>0</v>
      </c>
      <c r="D4454" s="38">
        <f t="shared" si="418"/>
        <v>1</v>
      </c>
      <c r="E4454" s="39">
        <f t="shared" si="419"/>
        <v>0</v>
      </c>
      <c r="M4454" s="8" t="str">
        <f>VLOOKUP(MONTH($J4454),Lookup!$A$2:$B$13,2,0)&amp;" "&amp;YEAR($J4454)</f>
        <v>Jan 1900</v>
      </c>
      <c r="N4454" s="34" t="str">
        <f t="shared" si="414"/>
        <v>1/1/9999</v>
      </c>
      <c r="O4454" s="8" t="str">
        <f>IF(ISERROR(VLOOKUP($I4454,Lookup!$H$2:$I$11,2,0)),"",VLOOKUP($I4454,Lookup!$H$2:$I$11,2,0))</f>
        <v/>
      </c>
      <c r="P4454" s="8">
        <f>COUNTIF(J$4:J4454,J4454)</f>
        <v>0</v>
      </c>
      <c r="Q4454" s="8">
        <f>COUNTIF(K$4:K4454,K4454)</f>
        <v>1</v>
      </c>
    </row>
    <row r="4455" spans="1:17" x14ac:dyDescent="0.25">
      <c r="A4455" s="35">
        <f t="shared" si="415"/>
        <v>0</v>
      </c>
      <c r="B4455" s="8">
        <f t="shared" si="416"/>
        <v>0</v>
      </c>
      <c r="C4455" s="8">
        <f t="shared" si="417"/>
        <v>0</v>
      </c>
      <c r="D4455" s="38">
        <f t="shared" si="418"/>
        <v>1</v>
      </c>
      <c r="E4455" s="39">
        <f t="shared" si="419"/>
        <v>0</v>
      </c>
      <c r="M4455" s="8" t="str">
        <f>VLOOKUP(MONTH($J4455),Lookup!$A$2:$B$13,2,0)&amp;" "&amp;YEAR($J4455)</f>
        <v>Jan 1900</v>
      </c>
      <c r="N4455" s="34" t="str">
        <f t="shared" si="414"/>
        <v>1/1/9999</v>
      </c>
      <c r="O4455" s="8" t="str">
        <f>IF(ISERROR(VLOOKUP($I4455,Lookup!$H$2:$I$11,2,0)),"",VLOOKUP($I4455,Lookup!$H$2:$I$11,2,0))</f>
        <v/>
      </c>
      <c r="P4455" s="8">
        <f>COUNTIF(J$4:J4455,J4455)</f>
        <v>0</v>
      </c>
      <c r="Q4455" s="8">
        <f>COUNTIF(K$4:K4455,K4455)</f>
        <v>1</v>
      </c>
    </row>
    <row r="4456" spans="1:17" x14ac:dyDescent="0.25">
      <c r="A4456" s="35">
        <f t="shared" si="415"/>
        <v>0</v>
      </c>
      <c r="B4456" s="8">
        <f t="shared" si="416"/>
        <v>0</v>
      </c>
      <c r="C4456" s="8">
        <f t="shared" si="417"/>
        <v>0</v>
      </c>
      <c r="D4456" s="38">
        <f t="shared" si="418"/>
        <v>1</v>
      </c>
      <c r="E4456" s="39">
        <f t="shared" si="419"/>
        <v>0</v>
      </c>
      <c r="M4456" s="8" t="str">
        <f>VLOOKUP(MONTH($J4456),Lookup!$A$2:$B$13,2,0)&amp;" "&amp;YEAR($J4456)</f>
        <v>Jan 1900</v>
      </c>
      <c r="N4456" s="34" t="str">
        <f t="shared" si="414"/>
        <v>1/1/9999</v>
      </c>
      <c r="O4456" s="8" t="str">
        <f>IF(ISERROR(VLOOKUP($I4456,Lookup!$H$2:$I$11,2,0)),"",VLOOKUP($I4456,Lookup!$H$2:$I$11,2,0))</f>
        <v/>
      </c>
      <c r="P4456" s="8">
        <f>COUNTIF(J$4:J4456,J4456)</f>
        <v>0</v>
      </c>
      <c r="Q4456" s="8">
        <f>COUNTIF(K$4:K4456,K4456)</f>
        <v>1</v>
      </c>
    </row>
    <row r="4457" spans="1:17" x14ac:dyDescent="0.25">
      <c r="A4457" s="35">
        <f t="shared" si="415"/>
        <v>0</v>
      </c>
      <c r="B4457" s="8">
        <f t="shared" si="416"/>
        <v>0</v>
      </c>
      <c r="C4457" s="8">
        <f t="shared" si="417"/>
        <v>0</v>
      </c>
      <c r="D4457" s="38">
        <f t="shared" si="418"/>
        <v>1</v>
      </c>
      <c r="E4457" s="39">
        <f t="shared" si="419"/>
        <v>0</v>
      </c>
      <c r="M4457" s="8" t="str">
        <f>VLOOKUP(MONTH($J4457),Lookup!$A$2:$B$13,2,0)&amp;" "&amp;YEAR($J4457)</f>
        <v>Jan 1900</v>
      </c>
      <c r="N4457" s="34" t="str">
        <f t="shared" si="414"/>
        <v>1/1/9999</v>
      </c>
      <c r="O4457" s="8" t="str">
        <f>IF(ISERROR(VLOOKUP($I4457,Lookup!$H$2:$I$11,2,0)),"",VLOOKUP($I4457,Lookup!$H$2:$I$11,2,0))</f>
        <v/>
      </c>
      <c r="P4457" s="8">
        <f>COUNTIF(J$4:J4457,J4457)</f>
        <v>0</v>
      </c>
      <c r="Q4457" s="8">
        <f>COUNTIF(K$4:K4457,K4457)</f>
        <v>1</v>
      </c>
    </row>
    <row r="4458" spans="1:17" x14ac:dyDescent="0.25">
      <c r="A4458" s="35">
        <f t="shared" si="415"/>
        <v>0</v>
      </c>
      <c r="B4458" s="8">
        <f t="shared" si="416"/>
        <v>0</v>
      </c>
      <c r="C4458" s="8">
        <f t="shared" si="417"/>
        <v>0</v>
      </c>
      <c r="D4458" s="38">
        <f t="shared" si="418"/>
        <v>1</v>
      </c>
      <c r="E4458" s="39">
        <f t="shared" si="419"/>
        <v>0</v>
      </c>
      <c r="M4458" s="8" t="str">
        <f>VLOOKUP(MONTH($J4458),Lookup!$A$2:$B$13,2,0)&amp;" "&amp;YEAR($J4458)</f>
        <v>Jan 1900</v>
      </c>
      <c r="N4458" s="34" t="str">
        <f t="shared" si="414"/>
        <v>1/1/9999</v>
      </c>
      <c r="O4458" s="8" t="str">
        <f>IF(ISERROR(VLOOKUP($I4458,Lookup!$H$2:$I$11,2,0)),"",VLOOKUP($I4458,Lookup!$H$2:$I$11,2,0))</f>
        <v/>
      </c>
      <c r="P4458" s="8">
        <f>COUNTIF(J$4:J4458,J4458)</f>
        <v>0</v>
      </c>
      <c r="Q4458" s="8">
        <f>COUNTIF(K$4:K4458,K4458)</f>
        <v>1</v>
      </c>
    </row>
    <row r="4459" spans="1:17" x14ac:dyDescent="0.25">
      <c r="A4459" s="35">
        <f t="shared" si="415"/>
        <v>0</v>
      </c>
      <c r="B4459" s="8">
        <f t="shared" si="416"/>
        <v>0</v>
      </c>
      <c r="C4459" s="8">
        <f t="shared" si="417"/>
        <v>0</v>
      </c>
      <c r="D4459" s="38">
        <f t="shared" si="418"/>
        <v>1</v>
      </c>
      <c r="E4459" s="39">
        <f t="shared" si="419"/>
        <v>0</v>
      </c>
      <c r="M4459" s="8" t="str">
        <f>VLOOKUP(MONTH($J4459),Lookup!$A$2:$B$13,2,0)&amp;" "&amp;YEAR($J4459)</f>
        <v>Jan 1900</v>
      </c>
      <c r="N4459" s="34" t="str">
        <f t="shared" si="414"/>
        <v>1/1/9999</v>
      </c>
      <c r="O4459" s="8" t="str">
        <f>IF(ISERROR(VLOOKUP($I4459,Lookup!$H$2:$I$11,2,0)),"",VLOOKUP($I4459,Lookup!$H$2:$I$11,2,0))</f>
        <v/>
      </c>
      <c r="P4459" s="8">
        <f>COUNTIF(J$4:J4459,J4459)</f>
        <v>0</v>
      </c>
      <c r="Q4459" s="8">
        <f>COUNTIF(K$4:K4459,K4459)</f>
        <v>1</v>
      </c>
    </row>
    <row r="4460" spans="1:17" x14ac:dyDescent="0.25">
      <c r="A4460" s="35">
        <f t="shared" si="415"/>
        <v>0</v>
      </c>
      <c r="B4460" s="8">
        <f t="shared" si="416"/>
        <v>0</v>
      </c>
      <c r="C4460" s="8">
        <f t="shared" si="417"/>
        <v>0</v>
      </c>
      <c r="D4460" s="38">
        <f t="shared" si="418"/>
        <v>1</v>
      </c>
      <c r="E4460" s="39">
        <f t="shared" si="419"/>
        <v>0</v>
      </c>
      <c r="M4460" s="8" t="str">
        <f>VLOOKUP(MONTH($J4460),Lookup!$A$2:$B$13,2,0)&amp;" "&amp;YEAR($J4460)</f>
        <v>Jan 1900</v>
      </c>
      <c r="N4460" s="34" t="str">
        <f t="shared" si="414"/>
        <v>1/1/9999</v>
      </c>
      <c r="O4460" s="8" t="str">
        <f>IF(ISERROR(VLOOKUP($I4460,Lookup!$H$2:$I$11,2,0)),"",VLOOKUP($I4460,Lookup!$H$2:$I$11,2,0))</f>
        <v/>
      </c>
      <c r="P4460" s="8">
        <f>COUNTIF(J$4:J4460,J4460)</f>
        <v>0</v>
      </c>
      <c r="Q4460" s="8">
        <f>COUNTIF(K$4:K4460,K4460)</f>
        <v>1</v>
      </c>
    </row>
    <row r="4461" spans="1:17" x14ac:dyDescent="0.25">
      <c r="A4461" s="35">
        <f t="shared" si="415"/>
        <v>0</v>
      </c>
      <c r="B4461" s="8">
        <f t="shared" si="416"/>
        <v>0</v>
      </c>
      <c r="C4461" s="8">
        <f t="shared" si="417"/>
        <v>0</v>
      </c>
      <c r="D4461" s="38">
        <f t="shared" si="418"/>
        <v>1</v>
      </c>
      <c r="E4461" s="39">
        <f t="shared" si="419"/>
        <v>0</v>
      </c>
      <c r="M4461" s="8" t="str">
        <f>VLOOKUP(MONTH($J4461),Lookup!$A$2:$B$13,2,0)&amp;" "&amp;YEAR($J4461)</f>
        <v>Jan 1900</v>
      </c>
      <c r="N4461" s="34" t="str">
        <f t="shared" si="414"/>
        <v>1/1/9999</v>
      </c>
      <c r="O4461" s="8" t="str">
        <f>IF(ISERROR(VLOOKUP($I4461,Lookup!$H$2:$I$11,2,0)),"",VLOOKUP($I4461,Lookup!$H$2:$I$11,2,0))</f>
        <v/>
      </c>
      <c r="P4461" s="8">
        <f>COUNTIF(J$4:J4461,J4461)</f>
        <v>0</v>
      </c>
      <c r="Q4461" s="8">
        <f>COUNTIF(K$4:K4461,K4461)</f>
        <v>1</v>
      </c>
    </row>
    <row r="4462" spans="1:17" x14ac:dyDescent="0.25">
      <c r="A4462" s="35">
        <f t="shared" si="415"/>
        <v>0</v>
      </c>
      <c r="B4462" s="8">
        <f t="shared" si="416"/>
        <v>0</v>
      </c>
      <c r="C4462" s="8">
        <f t="shared" si="417"/>
        <v>0</v>
      </c>
      <c r="D4462" s="38">
        <f t="shared" si="418"/>
        <v>1</v>
      </c>
      <c r="E4462" s="39">
        <f t="shared" si="419"/>
        <v>0</v>
      </c>
      <c r="M4462" s="8" t="str">
        <f>VLOOKUP(MONTH($J4462),Lookup!$A$2:$B$13,2,0)&amp;" "&amp;YEAR($J4462)</f>
        <v>Jan 1900</v>
      </c>
      <c r="N4462" s="34" t="str">
        <f t="shared" si="414"/>
        <v>1/1/9999</v>
      </c>
      <c r="O4462" s="8" t="str">
        <f>IF(ISERROR(VLOOKUP($I4462,Lookup!$H$2:$I$11,2,0)),"",VLOOKUP($I4462,Lookup!$H$2:$I$11,2,0))</f>
        <v/>
      </c>
      <c r="P4462" s="8">
        <f>COUNTIF(J$4:J4462,J4462)</f>
        <v>0</v>
      </c>
      <c r="Q4462" s="8">
        <f>COUNTIF(K$4:K4462,K4462)</f>
        <v>1</v>
      </c>
    </row>
    <row r="4463" spans="1:17" x14ac:dyDescent="0.25">
      <c r="A4463" s="35">
        <f t="shared" si="415"/>
        <v>0</v>
      </c>
      <c r="B4463" s="8">
        <f t="shared" si="416"/>
        <v>0</v>
      </c>
      <c r="C4463" s="8">
        <f t="shared" si="417"/>
        <v>0</v>
      </c>
      <c r="D4463" s="38">
        <f t="shared" si="418"/>
        <v>1</v>
      </c>
      <c r="E4463" s="39">
        <f t="shared" si="419"/>
        <v>0</v>
      </c>
      <c r="M4463" s="8" t="str">
        <f>VLOOKUP(MONTH($J4463),Lookup!$A$2:$B$13,2,0)&amp;" "&amp;YEAR($J4463)</f>
        <v>Jan 1900</v>
      </c>
      <c r="N4463" s="34" t="str">
        <f t="shared" si="414"/>
        <v>1/1/9999</v>
      </c>
      <c r="O4463" s="8" t="str">
        <f>IF(ISERROR(VLOOKUP($I4463,Lookup!$H$2:$I$11,2,0)),"",VLOOKUP($I4463,Lookup!$H$2:$I$11,2,0))</f>
        <v/>
      </c>
      <c r="P4463" s="8">
        <f>COUNTIF(J$4:J4463,J4463)</f>
        <v>0</v>
      </c>
      <c r="Q4463" s="8">
        <f>COUNTIF(K$4:K4463,K4463)</f>
        <v>1</v>
      </c>
    </row>
    <row r="4464" spans="1:17" x14ac:dyDescent="0.25">
      <c r="A4464" s="35">
        <f t="shared" si="415"/>
        <v>0</v>
      </c>
      <c r="B4464" s="8">
        <f t="shared" si="416"/>
        <v>0</v>
      </c>
      <c r="C4464" s="8">
        <f t="shared" si="417"/>
        <v>0</v>
      </c>
      <c r="D4464" s="38">
        <f t="shared" si="418"/>
        <v>1</v>
      </c>
      <c r="E4464" s="39">
        <f t="shared" si="419"/>
        <v>0</v>
      </c>
      <c r="M4464" s="8" t="str">
        <f>VLOOKUP(MONTH($J4464),Lookup!$A$2:$B$13,2,0)&amp;" "&amp;YEAR($J4464)</f>
        <v>Jan 1900</v>
      </c>
      <c r="N4464" s="34" t="str">
        <f t="shared" si="414"/>
        <v>1/1/9999</v>
      </c>
      <c r="O4464" s="8" t="str">
        <f>IF(ISERROR(VLOOKUP($I4464,Lookup!$H$2:$I$11,2,0)),"",VLOOKUP($I4464,Lookup!$H$2:$I$11,2,0))</f>
        <v/>
      </c>
      <c r="P4464" s="8">
        <f>COUNTIF(J$4:J4464,J4464)</f>
        <v>0</v>
      </c>
      <c r="Q4464" s="8">
        <f>COUNTIF(K$4:K4464,K4464)</f>
        <v>1</v>
      </c>
    </row>
    <row r="4465" spans="1:17" x14ac:dyDescent="0.25">
      <c r="A4465" s="35">
        <f t="shared" si="415"/>
        <v>0</v>
      </c>
      <c r="B4465" s="8">
        <f t="shared" si="416"/>
        <v>0</v>
      </c>
      <c r="C4465" s="8">
        <f t="shared" si="417"/>
        <v>0</v>
      </c>
      <c r="D4465" s="38">
        <f t="shared" si="418"/>
        <v>1</v>
      </c>
      <c r="E4465" s="39">
        <f t="shared" si="419"/>
        <v>0</v>
      </c>
      <c r="M4465" s="8" t="str">
        <f>VLOOKUP(MONTH($J4465),Lookup!$A$2:$B$13,2,0)&amp;" "&amp;YEAR($J4465)</f>
        <v>Jan 1900</v>
      </c>
      <c r="N4465" s="34" t="str">
        <f t="shared" si="414"/>
        <v>1/1/9999</v>
      </c>
      <c r="O4465" s="8" t="str">
        <f>IF(ISERROR(VLOOKUP($I4465,Lookup!$H$2:$I$11,2,0)),"",VLOOKUP($I4465,Lookup!$H$2:$I$11,2,0))</f>
        <v/>
      </c>
      <c r="P4465" s="8">
        <f>COUNTIF(J$4:J4465,J4465)</f>
        <v>0</v>
      </c>
      <c r="Q4465" s="8">
        <f>COUNTIF(K$4:K4465,K4465)</f>
        <v>1</v>
      </c>
    </row>
    <row r="4466" spans="1:17" x14ac:dyDescent="0.25">
      <c r="A4466" s="35">
        <f t="shared" si="415"/>
        <v>0</v>
      </c>
      <c r="B4466" s="8">
        <f t="shared" si="416"/>
        <v>0</v>
      </c>
      <c r="C4466" s="8">
        <f t="shared" si="417"/>
        <v>0</v>
      </c>
      <c r="D4466" s="38">
        <f t="shared" si="418"/>
        <v>1</v>
      </c>
      <c r="E4466" s="39">
        <f t="shared" si="419"/>
        <v>0</v>
      </c>
      <c r="M4466" s="8" t="str">
        <f>VLOOKUP(MONTH($J4466),Lookup!$A$2:$B$13,2,0)&amp;" "&amp;YEAR($J4466)</f>
        <v>Jan 1900</v>
      </c>
      <c r="N4466" s="34" t="str">
        <f t="shared" si="414"/>
        <v>1/1/9999</v>
      </c>
      <c r="O4466" s="8" t="str">
        <f>IF(ISERROR(VLOOKUP($I4466,Lookup!$H$2:$I$11,2,0)),"",VLOOKUP($I4466,Lookup!$H$2:$I$11,2,0))</f>
        <v/>
      </c>
      <c r="P4466" s="8">
        <f>COUNTIF(J$4:J4466,J4466)</f>
        <v>0</v>
      </c>
      <c r="Q4466" s="8">
        <f>COUNTIF(K$4:K4466,K4466)</f>
        <v>1</v>
      </c>
    </row>
    <row r="4467" spans="1:17" x14ac:dyDescent="0.25">
      <c r="A4467" s="35">
        <f t="shared" si="415"/>
        <v>0</v>
      </c>
      <c r="B4467" s="8">
        <f t="shared" si="416"/>
        <v>0</v>
      </c>
      <c r="C4467" s="8">
        <f t="shared" si="417"/>
        <v>0</v>
      </c>
      <c r="D4467" s="38">
        <f t="shared" si="418"/>
        <v>1</v>
      </c>
      <c r="E4467" s="39">
        <f t="shared" si="419"/>
        <v>0</v>
      </c>
      <c r="M4467" s="8" t="str">
        <f>VLOOKUP(MONTH($J4467),Lookup!$A$2:$B$13,2,0)&amp;" "&amp;YEAR($J4467)</f>
        <v>Jan 1900</v>
      </c>
      <c r="N4467" s="34" t="str">
        <f t="shared" si="414"/>
        <v>1/1/9999</v>
      </c>
      <c r="O4467" s="8" t="str">
        <f>IF(ISERROR(VLOOKUP($I4467,Lookup!$H$2:$I$11,2,0)),"",VLOOKUP($I4467,Lookup!$H$2:$I$11,2,0))</f>
        <v/>
      </c>
      <c r="P4467" s="8">
        <f>COUNTIF(J$4:J4467,J4467)</f>
        <v>0</v>
      </c>
      <c r="Q4467" s="8">
        <f>COUNTIF(K$4:K4467,K4467)</f>
        <v>1</v>
      </c>
    </row>
    <row r="4468" spans="1:17" x14ac:dyDescent="0.25">
      <c r="A4468" s="35">
        <f t="shared" si="415"/>
        <v>0</v>
      </c>
      <c r="B4468" s="8">
        <f t="shared" si="416"/>
        <v>0</v>
      </c>
      <c r="C4468" s="8">
        <f t="shared" si="417"/>
        <v>0</v>
      </c>
      <c r="D4468" s="38">
        <f t="shared" si="418"/>
        <v>1</v>
      </c>
      <c r="E4468" s="39">
        <f t="shared" si="419"/>
        <v>0</v>
      </c>
      <c r="M4468" s="8" t="str">
        <f>VLOOKUP(MONTH($J4468),Lookup!$A$2:$B$13,2,0)&amp;" "&amp;YEAR($J4468)</f>
        <v>Jan 1900</v>
      </c>
      <c r="N4468" s="34" t="str">
        <f t="shared" si="414"/>
        <v>1/1/9999</v>
      </c>
      <c r="O4468" s="8" t="str">
        <f>IF(ISERROR(VLOOKUP($I4468,Lookup!$H$2:$I$11,2,0)),"",VLOOKUP($I4468,Lookup!$H$2:$I$11,2,0))</f>
        <v/>
      </c>
      <c r="P4468" s="8">
        <f>COUNTIF(J$4:J4468,J4468)</f>
        <v>0</v>
      </c>
      <c r="Q4468" s="8">
        <f>COUNTIF(K$4:K4468,K4468)</f>
        <v>1</v>
      </c>
    </row>
    <row r="4469" spans="1:17" x14ac:dyDescent="0.25">
      <c r="A4469" s="35">
        <f t="shared" si="415"/>
        <v>0</v>
      </c>
      <c r="B4469" s="8">
        <f t="shared" si="416"/>
        <v>0</v>
      </c>
      <c r="C4469" s="8">
        <f t="shared" si="417"/>
        <v>0</v>
      </c>
      <c r="D4469" s="38">
        <f t="shared" si="418"/>
        <v>1</v>
      </c>
      <c r="E4469" s="39">
        <f t="shared" si="419"/>
        <v>0</v>
      </c>
      <c r="M4469" s="8" t="str">
        <f>VLOOKUP(MONTH($J4469),Lookup!$A$2:$B$13,2,0)&amp;" "&amp;YEAR($J4469)</f>
        <v>Jan 1900</v>
      </c>
      <c r="N4469" s="34" t="str">
        <f t="shared" si="414"/>
        <v>1/1/9999</v>
      </c>
      <c r="O4469" s="8" t="str">
        <f>IF(ISERROR(VLOOKUP($I4469,Lookup!$H$2:$I$11,2,0)),"",VLOOKUP($I4469,Lookup!$H$2:$I$11,2,0))</f>
        <v/>
      </c>
      <c r="P4469" s="8">
        <f>COUNTIF(J$4:J4469,J4469)</f>
        <v>0</v>
      </c>
      <c r="Q4469" s="8">
        <f>COUNTIF(K$4:K4469,K4469)</f>
        <v>1</v>
      </c>
    </row>
    <row r="4470" spans="1:17" x14ac:dyDescent="0.25">
      <c r="A4470" s="35">
        <f t="shared" si="415"/>
        <v>0</v>
      </c>
      <c r="B4470" s="8">
        <f t="shared" si="416"/>
        <v>0</v>
      </c>
      <c r="C4470" s="8">
        <f t="shared" si="417"/>
        <v>0</v>
      </c>
      <c r="D4470" s="38">
        <f t="shared" si="418"/>
        <v>1</v>
      </c>
      <c r="E4470" s="39">
        <f t="shared" si="419"/>
        <v>0</v>
      </c>
      <c r="M4470" s="8" t="str">
        <f>VLOOKUP(MONTH($J4470),Lookup!$A$2:$B$13,2,0)&amp;" "&amp;YEAR($J4470)</f>
        <v>Jan 1900</v>
      </c>
      <c r="N4470" s="34" t="str">
        <f t="shared" si="414"/>
        <v>1/1/9999</v>
      </c>
      <c r="O4470" s="8" t="str">
        <f>IF(ISERROR(VLOOKUP($I4470,Lookup!$H$2:$I$11,2,0)),"",VLOOKUP($I4470,Lookup!$H$2:$I$11,2,0))</f>
        <v/>
      </c>
      <c r="P4470" s="8">
        <f>COUNTIF(J$4:J4470,J4470)</f>
        <v>0</v>
      </c>
      <c r="Q4470" s="8">
        <f>COUNTIF(K$4:K4470,K4470)</f>
        <v>1</v>
      </c>
    </row>
    <row r="4471" spans="1:17" x14ac:dyDescent="0.25">
      <c r="A4471" s="35">
        <f t="shared" si="415"/>
        <v>0</v>
      </c>
      <c r="B4471" s="8">
        <f t="shared" si="416"/>
        <v>0</v>
      </c>
      <c r="C4471" s="8">
        <f t="shared" si="417"/>
        <v>0</v>
      </c>
      <c r="D4471" s="38">
        <f t="shared" si="418"/>
        <v>1</v>
      </c>
      <c r="E4471" s="39">
        <f t="shared" si="419"/>
        <v>0</v>
      </c>
      <c r="M4471" s="8" t="str">
        <f>VLOOKUP(MONTH($J4471),Lookup!$A$2:$B$13,2,0)&amp;" "&amp;YEAR($J4471)</f>
        <v>Jan 1900</v>
      </c>
      <c r="N4471" s="34" t="str">
        <f t="shared" si="414"/>
        <v>1/1/9999</v>
      </c>
      <c r="O4471" s="8" t="str">
        <f>IF(ISERROR(VLOOKUP($I4471,Lookup!$H$2:$I$11,2,0)),"",VLOOKUP($I4471,Lookup!$H$2:$I$11,2,0))</f>
        <v/>
      </c>
      <c r="P4471" s="8">
        <f>COUNTIF(J$4:J4471,J4471)</f>
        <v>0</v>
      </c>
      <c r="Q4471" s="8">
        <f>COUNTIF(K$4:K4471,K4471)</f>
        <v>1</v>
      </c>
    </row>
    <row r="4472" spans="1:17" x14ac:dyDescent="0.25">
      <c r="A4472" s="35">
        <f t="shared" si="415"/>
        <v>0</v>
      </c>
      <c r="B4472" s="8">
        <f t="shared" si="416"/>
        <v>0</v>
      </c>
      <c r="C4472" s="8">
        <f t="shared" si="417"/>
        <v>0</v>
      </c>
      <c r="D4472" s="38">
        <f t="shared" si="418"/>
        <v>1</v>
      </c>
      <c r="E4472" s="39">
        <f t="shared" si="419"/>
        <v>0</v>
      </c>
      <c r="M4472" s="8" t="str">
        <f>VLOOKUP(MONTH($J4472),Lookup!$A$2:$B$13,2,0)&amp;" "&amp;YEAR($J4472)</f>
        <v>Jan 1900</v>
      </c>
      <c r="N4472" s="34" t="str">
        <f t="shared" si="414"/>
        <v>1/1/9999</v>
      </c>
      <c r="O4472" s="8" t="str">
        <f>IF(ISERROR(VLOOKUP($I4472,Lookup!$H$2:$I$11,2,0)),"",VLOOKUP($I4472,Lookup!$H$2:$I$11,2,0))</f>
        <v/>
      </c>
      <c r="P4472" s="8">
        <f>COUNTIF(J$4:J4472,J4472)</f>
        <v>0</v>
      </c>
      <c r="Q4472" s="8">
        <f>COUNTIF(K$4:K4472,K4472)</f>
        <v>1</v>
      </c>
    </row>
    <row r="4473" spans="1:17" x14ac:dyDescent="0.25">
      <c r="A4473" s="35">
        <f t="shared" si="415"/>
        <v>0</v>
      </c>
      <c r="B4473" s="8">
        <f t="shared" si="416"/>
        <v>0</v>
      </c>
      <c r="C4473" s="8">
        <f t="shared" si="417"/>
        <v>0</v>
      </c>
      <c r="D4473" s="38">
        <f t="shared" si="418"/>
        <v>1</v>
      </c>
      <c r="E4473" s="39">
        <f t="shared" si="419"/>
        <v>0</v>
      </c>
      <c r="M4473" s="8" t="str">
        <f>VLOOKUP(MONTH($J4473),Lookup!$A$2:$B$13,2,0)&amp;" "&amp;YEAR($J4473)</f>
        <v>Jan 1900</v>
      </c>
      <c r="N4473" s="34" t="str">
        <f t="shared" si="414"/>
        <v>1/1/9999</v>
      </c>
      <c r="O4473" s="8" t="str">
        <f>IF(ISERROR(VLOOKUP($I4473,Lookup!$H$2:$I$11,2,0)),"",VLOOKUP($I4473,Lookup!$H$2:$I$11,2,0))</f>
        <v/>
      </c>
      <c r="P4473" s="8">
        <f>COUNTIF(J$4:J4473,J4473)</f>
        <v>0</v>
      </c>
      <c r="Q4473" s="8">
        <f>COUNTIF(K$4:K4473,K4473)</f>
        <v>1</v>
      </c>
    </row>
    <row r="4474" spans="1:17" x14ac:dyDescent="0.25">
      <c r="A4474" s="35">
        <f t="shared" si="415"/>
        <v>0</v>
      </c>
      <c r="B4474" s="8">
        <f t="shared" si="416"/>
        <v>0</v>
      </c>
      <c r="C4474" s="8">
        <f t="shared" si="417"/>
        <v>0</v>
      </c>
      <c r="D4474" s="38">
        <f t="shared" si="418"/>
        <v>1</v>
      </c>
      <c r="E4474" s="39">
        <f t="shared" si="419"/>
        <v>0</v>
      </c>
      <c r="M4474" s="8" t="str">
        <f>VLOOKUP(MONTH($J4474),Lookup!$A$2:$B$13,2,0)&amp;" "&amp;YEAR($J4474)</f>
        <v>Jan 1900</v>
      </c>
      <c r="N4474" s="34" t="str">
        <f t="shared" si="414"/>
        <v>1/1/9999</v>
      </c>
      <c r="O4474" s="8" t="str">
        <f>IF(ISERROR(VLOOKUP($I4474,Lookup!$H$2:$I$11,2,0)),"",VLOOKUP($I4474,Lookup!$H$2:$I$11,2,0))</f>
        <v/>
      </c>
      <c r="P4474" s="8">
        <f>COUNTIF(J$4:J4474,J4474)</f>
        <v>0</v>
      </c>
      <c r="Q4474" s="8">
        <f>COUNTIF(K$4:K4474,K4474)</f>
        <v>1</v>
      </c>
    </row>
    <row r="4475" spans="1:17" x14ac:dyDescent="0.25">
      <c r="A4475" s="35">
        <f t="shared" si="415"/>
        <v>0</v>
      </c>
      <c r="B4475" s="8">
        <f t="shared" si="416"/>
        <v>0</v>
      </c>
      <c r="C4475" s="8">
        <f t="shared" si="417"/>
        <v>0</v>
      </c>
      <c r="D4475" s="38">
        <f t="shared" si="418"/>
        <v>1</v>
      </c>
      <c r="E4475" s="39">
        <f t="shared" si="419"/>
        <v>0</v>
      </c>
      <c r="M4475" s="8" t="str">
        <f>VLOOKUP(MONTH($J4475),Lookup!$A$2:$B$13,2,0)&amp;" "&amp;YEAR($J4475)</f>
        <v>Jan 1900</v>
      </c>
      <c r="N4475" s="34" t="str">
        <f t="shared" si="414"/>
        <v>1/1/9999</v>
      </c>
      <c r="O4475" s="8" t="str">
        <f>IF(ISERROR(VLOOKUP($I4475,Lookup!$H$2:$I$11,2,0)),"",VLOOKUP($I4475,Lookup!$H$2:$I$11,2,0))</f>
        <v/>
      </c>
      <c r="P4475" s="8">
        <f>COUNTIF(J$4:J4475,J4475)</f>
        <v>0</v>
      </c>
      <c r="Q4475" s="8">
        <f>COUNTIF(K$4:K4475,K4475)</f>
        <v>1</v>
      </c>
    </row>
    <row r="4476" spans="1:17" x14ac:dyDescent="0.25">
      <c r="A4476" s="35">
        <f t="shared" si="415"/>
        <v>0</v>
      </c>
      <c r="B4476" s="8">
        <f t="shared" si="416"/>
        <v>0</v>
      </c>
      <c r="C4476" s="8">
        <f t="shared" si="417"/>
        <v>0</v>
      </c>
      <c r="D4476" s="38">
        <f t="shared" si="418"/>
        <v>1</v>
      </c>
      <c r="E4476" s="39">
        <f t="shared" si="419"/>
        <v>0</v>
      </c>
      <c r="M4476" s="8" t="str">
        <f>VLOOKUP(MONTH($J4476),Lookup!$A$2:$B$13,2,0)&amp;" "&amp;YEAR($J4476)</f>
        <v>Jan 1900</v>
      </c>
      <c r="N4476" s="34" t="str">
        <f t="shared" si="414"/>
        <v>1/1/9999</v>
      </c>
      <c r="O4476" s="8" t="str">
        <f>IF(ISERROR(VLOOKUP($I4476,Lookup!$H$2:$I$11,2,0)),"",VLOOKUP($I4476,Lookup!$H$2:$I$11,2,0))</f>
        <v/>
      </c>
      <c r="P4476" s="8">
        <f>COUNTIF(J$4:J4476,J4476)</f>
        <v>0</v>
      </c>
      <c r="Q4476" s="8">
        <f>COUNTIF(K$4:K4476,K4476)</f>
        <v>1</v>
      </c>
    </row>
    <row r="4477" spans="1:17" x14ac:dyDescent="0.25">
      <c r="A4477" s="35">
        <f t="shared" si="415"/>
        <v>0</v>
      </c>
      <c r="B4477" s="8">
        <f t="shared" si="416"/>
        <v>0</v>
      </c>
      <c r="C4477" s="8">
        <f t="shared" si="417"/>
        <v>0</v>
      </c>
      <c r="D4477" s="38">
        <f t="shared" si="418"/>
        <v>1</v>
      </c>
      <c r="E4477" s="39">
        <f t="shared" si="419"/>
        <v>0</v>
      </c>
      <c r="M4477" s="8" t="str">
        <f>VLOOKUP(MONTH($J4477),Lookup!$A$2:$B$13,2,0)&amp;" "&amp;YEAR($J4477)</f>
        <v>Jan 1900</v>
      </c>
      <c r="N4477" s="34" t="str">
        <f t="shared" si="414"/>
        <v>1/1/9999</v>
      </c>
      <c r="O4477" s="8" t="str">
        <f>IF(ISERROR(VLOOKUP($I4477,Lookup!$H$2:$I$11,2,0)),"",VLOOKUP($I4477,Lookup!$H$2:$I$11,2,0))</f>
        <v/>
      </c>
      <c r="P4477" s="8">
        <f>COUNTIF(J$4:J4477,J4477)</f>
        <v>0</v>
      </c>
      <c r="Q4477" s="8">
        <f>COUNTIF(K$4:K4477,K4477)</f>
        <v>1</v>
      </c>
    </row>
    <row r="4478" spans="1:17" x14ac:dyDescent="0.25">
      <c r="A4478" s="35">
        <f t="shared" si="415"/>
        <v>0</v>
      </c>
      <c r="B4478" s="8">
        <f t="shared" si="416"/>
        <v>0</v>
      </c>
      <c r="C4478" s="8">
        <f t="shared" si="417"/>
        <v>0</v>
      </c>
      <c r="D4478" s="38">
        <f t="shared" si="418"/>
        <v>1</v>
      </c>
      <c r="E4478" s="39">
        <f t="shared" si="419"/>
        <v>0</v>
      </c>
      <c r="M4478" s="8" t="str">
        <f>VLOOKUP(MONTH($J4478),Lookup!$A$2:$B$13,2,0)&amp;" "&amp;YEAR($J4478)</f>
        <v>Jan 1900</v>
      </c>
      <c r="N4478" s="34" t="str">
        <f t="shared" si="414"/>
        <v>1/1/9999</v>
      </c>
      <c r="O4478" s="8" t="str">
        <f>IF(ISERROR(VLOOKUP($I4478,Lookup!$H$2:$I$11,2,0)),"",VLOOKUP($I4478,Lookup!$H$2:$I$11,2,0))</f>
        <v/>
      </c>
      <c r="P4478" s="8">
        <f>COUNTIF(J$4:J4478,J4478)</f>
        <v>0</v>
      </c>
      <c r="Q4478" s="8">
        <f>COUNTIF(K$4:K4478,K4478)</f>
        <v>1</v>
      </c>
    </row>
    <row r="4479" spans="1:17" x14ac:dyDescent="0.25">
      <c r="A4479" s="35">
        <f t="shared" si="415"/>
        <v>0</v>
      </c>
      <c r="B4479" s="8">
        <f t="shared" si="416"/>
        <v>0</v>
      </c>
      <c r="C4479" s="8">
        <f t="shared" si="417"/>
        <v>0</v>
      </c>
      <c r="D4479" s="38">
        <f t="shared" si="418"/>
        <v>1</v>
      </c>
      <c r="E4479" s="39">
        <f t="shared" si="419"/>
        <v>0</v>
      </c>
      <c r="M4479" s="8" t="str">
        <f>VLOOKUP(MONTH($J4479),Lookup!$A$2:$B$13,2,0)&amp;" "&amp;YEAR($J4479)</f>
        <v>Jan 1900</v>
      </c>
      <c r="N4479" s="34" t="str">
        <f t="shared" si="414"/>
        <v>1/1/9999</v>
      </c>
      <c r="O4479" s="8" t="str">
        <f>IF(ISERROR(VLOOKUP($I4479,Lookup!$H$2:$I$11,2,0)),"",VLOOKUP($I4479,Lookup!$H$2:$I$11,2,0))</f>
        <v/>
      </c>
      <c r="P4479" s="8">
        <f>COUNTIF(J$4:J4479,J4479)</f>
        <v>0</v>
      </c>
      <c r="Q4479" s="8">
        <f>COUNTIF(K$4:K4479,K4479)</f>
        <v>1</v>
      </c>
    </row>
    <row r="4480" spans="1:17" x14ac:dyDescent="0.25">
      <c r="A4480" s="35">
        <f t="shared" si="415"/>
        <v>0</v>
      </c>
      <c r="B4480" s="8">
        <f t="shared" si="416"/>
        <v>0</v>
      </c>
      <c r="C4480" s="8">
        <f t="shared" si="417"/>
        <v>0</v>
      </c>
      <c r="D4480" s="38">
        <f t="shared" si="418"/>
        <v>1</v>
      </c>
      <c r="E4480" s="39">
        <f t="shared" si="419"/>
        <v>0</v>
      </c>
      <c r="M4480" s="8" t="str">
        <f>VLOOKUP(MONTH($J4480),Lookup!$A$2:$B$13,2,0)&amp;" "&amp;YEAR($J4480)</f>
        <v>Jan 1900</v>
      </c>
      <c r="N4480" s="34" t="str">
        <f t="shared" si="414"/>
        <v>1/1/9999</v>
      </c>
      <c r="O4480" s="8" t="str">
        <f>IF(ISERROR(VLOOKUP($I4480,Lookup!$H$2:$I$11,2,0)),"",VLOOKUP($I4480,Lookup!$H$2:$I$11,2,0))</f>
        <v/>
      </c>
      <c r="P4480" s="8">
        <f>COUNTIF(J$4:J4480,J4480)</f>
        <v>0</v>
      </c>
      <c r="Q4480" s="8">
        <f>COUNTIF(K$4:K4480,K4480)</f>
        <v>1</v>
      </c>
    </row>
    <row r="4481" spans="1:17" x14ac:dyDescent="0.25">
      <c r="A4481" s="35">
        <f t="shared" si="415"/>
        <v>0</v>
      </c>
      <c r="B4481" s="8">
        <f t="shared" si="416"/>
        <v>0</v>
      </c>
      <c r="C4481" s="8">
        <f t="shared" si="417"/>
        <v>0</v>
      </c>
      <c r="D4481" s="38">
        <f t="shared" si="418"/>
        <v>1</v>
      </c>
      <c r="E4481" s="39">
        <f t="shared" si="419"/>
        <v>0</v>
      </c>
      <c r="M4481" s="8" t="str">
        <f>VLOOKUP(MONTH($J4481),Lookup!$A$2:$B$13,2,0)&amp;" "&amp;YEAR($J4481)</f>
        <v>Jan 1900</v>
      </c>
      <c r="N4481" s="34" t="str">
        <f t="shared" si="414"/>
        <v>1/1/9999</v>
      </c>
      <c r="O4481" s="8" t="str">
        <f>IF(ISERROR(VLOOKUP($I4481,Lookup!$H$2:$I$11,2,0)),"",VLOOKUP($I4481,Lookup!$H$2:$I$11,2,0))</f>
        <v/>
      </c>
      <c r="P4481" s="8">
        <f>COUNTIF(J$4:J4481,J4481)</f>
        <v>0</v>
      </c>
      <c r="Q4481" s="8">
        <f>COUNTIF(K$4:K4481,K4481)</f>
        <v>1</v>
      </c>
    </row>
    <row r="4482" spans="1:17" x14ac:dyDescent="0.25">
      <c r="A4482" s="35">
        <f t="shared" si="415"/>
        <v>0</v>
      </c>
      <c r="B4482" s="8">
        <f t="shared" si="416"/>
        <v>0</v>
      </c>
      <c r="C4482" s="8">
        <f t="shared" si="417"/>
        <v>0</v>
      </c>
      <c r="D4482" s="38">
        <f t="shared" si="418"/>
        <v>1</v>
      </c>
      <c r="E4482" s="39">
        <f t="shared" si="419"/>
        <v>0</v>
      </c>
      <c r="M4482" s="8" t="str">
        <f>VLOOKUP(MONTH($J4482),Lookup!$A$2:$B$13,2,0)&amp;" "&amp;YEAR($J4482)</f>
        <v>Jan 1900</v>
      </c>
      <c r="N4482" s="34" t="str">
        <f t="shared" si="414"/>
        <v>1/1/9999</v>
      </c>
      <c r="O4482" s="8" t="str">
        <f>IF(ISERROR(VLOOKUP($I4482,Lookup!$H$2:$I$11,2,0)),"",VLOOKUP($I4482,Lookup!$H$2:$I$11,2,0))</f>
        <v/>
      </c>
      <c r="P4482" s="8">
        <f>COUNTIF(J$4:J4482,J4482)</f>
        <v>0</v>
      </c>
      <c r="Q4482" s="8">
        <f>COUNTIF(K$4:K4482,K4482)</f>
        <v>1</v>
      </c>
    </row>
    <row r="4483" spans="1:17" x14ac:dyDescent="0.25">
      <c r="A4483" s="35">
        <f t="shared" si="415"/>
        <v>0</v>
      </c>
      <c r="B4483" s="8">
        <f t="shared" si="416"/>
        <v>0</v>
      </c>
      <c r="C4483" s="8">
        <f t="shared" si="417"/>
        <v>0</v>
      </c>
      <c r="D4483" s="38">
        <f t="shared" si="418"/>
        <v>1</v>
      </c>
      <c r="E4483" s="39">
        <f t="shared" si="419"/>
        <v>0</v>
      </c>
      <c r="M4483" s="8" t="str">
        <f>VLOOKUP(MONTH($J4483),Lookup!$A$2:$B$13,2,0)&amp;" "&amp;YEAR($J4483)</f>
        <v>Jan 1900</v>
      </c>
      <c r="N4483" s="34" t="str">
        <f t="shared" si="414"/>
        <v>1/1/9999</v>
      </c>
      <c r="O4483" s="8" t="str">
        <f>IF(ISERROR(VLOOKUP($I4483,Lookup!$H$2:$I$11,2,0)),"",VLOOKUP($I4483,Lookup!$H$2:$I$11,2,0))</f>
        <v/>
      </c>
      <c r="P4483" s="8">
        <f>COUNTIF(J$4:J4483,J4483)</f>
        <v>0</v>
      </c>
      <c r="Q4483" s="8">
        <f>COUNTIF(K$4:K4483,K4483)</f>
        <v>1</v>
      </c>
    </row>
    <row r="4484" spans="1:17" x14ac:dyDescent="0.25">
      <c r="A4484" s="35">
        <f t="shared" si="415"/>
        <v>0</v>
      </c>
      <c r="B4484" s="8">
        <f t="shared" si="416"/>
        <v>0</v>
      </c>
      <c r="C4484" s="8">
        <f t="shared" si="417"/>
        <v>0</v>
      </c>
      <c r="D4484" s="38">
        <f t="shared" si="418"/>
        <v>1</v>
      </c>
      <c r="E4484" s="39">
        <f t="shared" si="419"/>
        <v>0</v>
      </c>
      <c r="M4484" s="8" t="str">
        <f>VLOOKUP(MONTH($J4484),Lookup!$A$2:$B$13,2,0)&amp;" "&amp;YEAR($J4484)</f>
        <v>Jan 1900</v>
      </c>
      <c r="N4484" s="34" t="str">
        <f t="shared" ref="N4484:N4547" si="420">IF(ISBLANK($J4484),"1/1/9999",J4484)</f>
        <v>1/1/9999</v>
      </c>
      <c r="O4484" s="8" t="str">
        <f>IF(ISERROR(VLOOKUP($I4484,Lookup!$H$2:$I$11,2,0)),"",VLOOKUP($I4484,Lookup!$H$2:$I$11,2,0))</f>
        <v/>
      </c>
      <c r="P4484" s="8">
        <f>COUNTIF(J$4:J4484,J4484)</f>
        <v>0</v>
      </c>
      <c r="Q4484" s="8">
        <f>COUNTIF(K$4:K4484,K4484)</f>
        <v>1</v>
      </c>
    </row>
    <row r="4485" spans="1:17" x14ac:dyDescent="0.25">
      <c r="A4485" s="35">
        <f t="shared" ref="A4485:A4548" si="421">K4485</f>
        <v>0</v>
      </c>
      <c r="B4485" s="8">
        <f t="shared" ref="B4485:B4548" si="422">J4485</f>
        <v>0</v>
      </c>
      <c r="C4485" s="8">
        <f t="shared" ref="C4485:C4548" si="423">L4485</f>
        <v>0</v>
      </c>
      <c r="D4485" s="38">
        <f t="shared" ref="D4485:D4548" si="424">SUM(A4485:C4485)+SUM(O4485:Q4485)</f>
        <v>1</v>
      </c>
      <c r="E4485" s="39">
        <f t="shared" ref="E4485:E4548" si="425">IF($D4485="","",COUNTIFS($F$4:$F$5000,$F4485,$D$4:$D$5000,"&gt;"&amp;$D4485))</f>
        <v>0</v>
      </c>
      <c r="M4485" s="8" t="str">
        <f>VLOOKUP(MONTH($J4485),Lookup!$A$2:$B$13,2,0)&amp;" "&amp;YEAR($J4485)</f>
        <v>Jan 1900</v>
      </c>
      <c r="N4485" s="34" t="str">
        <f t="shared" si="420"/>
        <v>1/1/9999</v>
      </c>
      <c r="O4485" s="8" t="str">
        <f>IF(ISERROR(VLOOKUP($I4485,Lookup!$H$2:$I$11,2,0)),"",VLOOKUP($I4485,Lookup!$H$2:$I$11,2,0))</f>
        <v/>
      </c>
      <c r="P4485" s="8">
        <f>COUNTIF(J$4:J4485,J4485)</f>
        <v>0</v>
      </c>
      <c r="Q4485" s="8">
        <f>COUNTIF(K$4:K4485,K4485)</f>
        <v>1</v>
      </c>
    </row>
    <row r="4486" spans="1:17" x14ac:dyDescent="0.25">
      <c r="A4486" s="35">
        <f t="shared" si="421"/>
        <v>0</v>
      </c>
      <c r="B4486" s="8">
        <f t="shared" si="422"/>
        <v>0</v>
      </c>
      <c r="C4486" s="8">
        <f t="shared" si="423"/>
        <v>0</v>
      </c>
      <c r="D4486" s="38">
        <f t="shared" si="424"/>
        <v>1</v>
      </c>
      <c r="E4486" s="39">
        <f t="shared" si="425"/>
        <v>0</v>
      </c>
      <c r="M4486" s="8" t="str">
        <f>VLOOKUP(MONTH($J4486),Lookup!$A$2:$B$13,2,0)&amp;" "&amp;YEAR($J4486)</f>
        <v>Jan 1900</v>
      </c>
      <c r="N4486" s="34" t="str">
        <f t="shared" si="420"/>
        <v>1/1/9999</v>
      </c>
      <c r="O4486" s="8" t="str">
        <f>IF(ISERROR(VLOOKUP($I4486,Lookup!$H$2:$I$11,2,0)),"",VLOOKUP($I4486,Lookup!$H$2:$I$11,2,0))</f>
        <v/>
      </c>
      <c r="P4486" s="8">
        <f>COUNTIF(J$4:J4486,J4486)</f>
        <v>0</v>
      </c>
      <c r="Q4486" s="8">
        <f>COUNTIF(K$4:K4486,K4486)</f>
        <v>1</v>
      </c>
    </row>
    <row r="4487" spans="1:17" x14ac:dyDescent="0.25">
      <c r="A4487" s="35">
        <f t="shared" si="421"/>
        <v>0</v>
      </c>
      <c r="B4487" s="8">
        <f t="shared" si="422"/>
        <v>0</v>
      </c>
      <c r="C4487" s="8">
        <f t="shared" si="423"/>
        <v>0</v>
      </c>
      <c r="D4487" s="38">
        <f t="shared" si="424"/>
        <v>1</v>
      </c>
      <c r="E4487" s="39">
        <f t="shared" si="425"/>
        <v>0</v>
      </c>
      <c r="M4487" s="8" t="str">
        <f>VLOOKUP(MONTH($J4487),Lookup!$A$2:$B$13,2,0)&amp;" "&amp;YEAR($J4487)</f>
        <v>Jan 1900</v>
      </c>
      <c r="N4487" s="34" t="str">
        <f t="shared" si="420"/>
        <v>1/1/9999</v>
      </c>
      <c r="O4487" s="8" t="str">
        <f>IF(ISERROR(VLOOKUP($I4487,Lookup!$H$2:$I$11,2,0)),"",VLOOKUP($I4487,Lookup!$H$2:$I$11,2,0))</f>
        <v/>
      </c>
      <c r="P4487" s="8">
        <f>COUNTIF(J$4:J4487,J4487)</f>
        <v>0</v>
      </c>
      <c r="Q4487" s="8">
        <f>COUNTIF(K$4:K4487,K4487)</f>
        <v>1</v>
      </c>
    </row>
    <row r="4488" spans="1:17" x14ac:dyDescent="0.25">
      <c r="A4488" s="35">
        <f t="shared" si="421"/>
        <v>0</v>
      </c>
      <c r="B4488" s="8">
        <f t="shared" si="422"/>
        <v>0</v>
      </c>
      <c r="C4488" s="8">
        <f t="shared" si="423"/>
        <v>0</v>
      </c>
      <c r="D4488" s="38">
        <f t="shared" si="424"/>
        <v>1</v>
      </c>
      <c r="E4488" s="39">
        <f t="shared" si="425"/>
        <v>0</v>
      </c>
      <c r="M4488" s="8" t="str">
        <f>VLOOKUP(MONTH($J4488),Lookup!$A$2:$B$13,2,0)&amp;" "&amp;YEAR($J4488)</f>
        <v>Jan 1900</v>
      </c>
      <c r="N4488" s="34" t="str">
        <f t="shared" si="420"/>
        <v>1/1/9999</v>
      </c>
      <c r="O4488" s="8" t="str">
        <f>IF(ISERROR(VLOOKUP($I4488,Lookup!$H$2:$I$11,2,0)),"",VLOOKUP($I4488,Lookup!$H$2:$I$11,2,0))</f>
        <v/>
      </c>
      <c r="P4488" s="8">
        <f>COUNTIF(J$4:J4488,J4488)</f>
        <v>0</v>
      </c>
      <c r="Q4488" s="8">
        <f>COUNTIF(K$4:K4488,K4488)</f>
        <v>1</v>
      </c>
    </row>
    <row r="4489" spans="1:17" x14ac:dyDescent="0.25">
      <c r="A4489" s="35">
        <f t="shared" si="421"/>
        <v>0</v>
      </c>
      <c r="B4489" s="8">
        <f t="shared" si="422"/>
        <v>0</v>
      </c>
      <c r="C4489" s="8">
        <f t="shared" si="423"/>
        <v>0</v>
      </c>
      <c r="D4489" s="38">
        <f t="shared" si="424"/>
        <v>1</v>
      </c>
      <c r="E4489" s="39">
        <f t="shared" si="425"/>
        <v>0</v>
      </c>
      <c r="M4489" s="8" t="str">
        <f>VLOOKUP(MONTH($J4489),Lookup!$A$2:$B$13,2,0)&amp;" "&amp;YEAR($J4489)</f>
        <v>Jan 1900</v>
      </c>
      <c r="N4489" s="34" t="str">
        <f t="shared" si="420"/>
        <v>1/1/9999</v>
      </c>
      <c r="O4489" s="8" t="str">
        <f>IF(ISERROR(VLOOKUP($I4489,Lookup!$H$2:$I$11,2,0)),"",VLOOKUP($I4489,Lookup!$H$2:$I$11,2,0))</f>
        <v/>
      </c>
      <c r="P4489" s="8">
        <f>COUNTIF(J$4:J4489,J4489)</f>
        <v>0</v>
      </c>
      <c r="Q4489" s="8">
        <f>COUNTIF(K$4:K4489,K4489)</f>
        <v>1</v>
      </c>
    </row>
    <row r="4490" spans="1:17" x14ac:dyDescent="0.25">
      <c r="A4490" s="35">
        <f t="shared" si="421"/>
        <v>0</v>
      </c>
      <c r="B4490" s="8">
        <f t="shared" si="422"/>
        <v>0</v>
      </c>
      <c r="C4490" s="8">
        <f t="shared" si="423"/>
        <v>0</v>
      </c>
      <c r="D4490" s="38">
        <f t="shared" si="424"/>
        <v>1</v>
      </c>
      <c r="E4490" s="39">
        <f t="shared" si="425"/>
        <v>0</v>
      </c>
      <c r="M4490" s="8" t="str">
        <f>VLOOKUP(MONTH($J4490),Lookup!$A$2:$B$13,2,0)&amp;" "&amp;YEAR($J4490)</f>
        <v>Jan 1900</v>
      </c>
      <c r="N4490" s="34" t="str">
        <f t="shared" si="420"/>
        <v>1/1/9999</v>
      </c>
      <c r="O4490" s="8" t="str">
        <f>IF(ISERROR(VLOOKUP($I4490,Lookup!$H$2:$I$11,2,0)),"",VLOOKUP($I4490,Lookup!$H$2:$I$11,2,0))</f>
        <v/>
      </c>
      <c r="P4490" s="8">
        <f>COUNTIF(J$4:J4490,J4490)</f>
        <v>0</v>
      </c>
      <c r="Q4490" s="8">
        <f>COUNTIF(K$4:K4490,K4490)</f>
        <v>1</v>
      </c>
    </row>
    <row r="4491" spans="1:17" x14ac:dyDescent="0.25">
      <c r="A4491" s="35">
        <f t="shared" si="421"/>
        <v>0</v>
      </c>
      <c r="B4491" s="8">
        <f t="shared" si="422"/>
        <v>0</v>
      </c>
      <c r="C4491" s="8">
        <f t="shared" si="423"/>
        <v>0</v>
      </c>
      <c r="D4491" s="38">
        <f t="shared" si="424"/>
        <v>1</v>
      </c>
      <c r="E4491" s="39">
        <f t="shared" si="425"/>
        <v>0</v>
      </c>
      <c r="M4491" s="8" t="str">
        <f>VLOOKUP(MONTH($J4491),Lookup!$A$2:$B$13,2,0)&amp;" "&amp;YEAR($J4491)</f>
        <v>Jan 1900</v>
      </c>
      <c r="N4491" s="34" t="str">
        <f t="shared" si="420"/>
        <v>1/1/9999</v>
      </c>
      <c r="O4491" s="8" t="str">
        <f>IF(ISERROR(VLOOKUP($I4491,Lookup!$H$2:$I$11,2,0)),"",VLOOKUP($I4491,Lookup!$H$2:$I$11,2,0))</f>
        <v/>
      </c>
      <c r="P4491" s="8">
        <f>COUNTIF(J$4:J4491,J4491)</f>
        <v>0</v>
      </c>
      <c r="Q4491" s="8">
        <f>COUNTIF(K$4:K4491,K4491)</f>
        <v>1</v>
      </c>
    </row>
    <row r="4492" spans="1:17" x14ac:dyDescent="0.25">
      <c r="A4492" s="35">
        <f t="shared" si="421"/>
        <v>0</v>
      </c>
      <c r="B4492" s="8">
        <f t="shared" si="422"/>
        <v>0</v>
      </c>
      <c r="C4492" s="8">
        <f t="shared" si="423"/>
        <v>0</v>
      </c>
      <c r="D4492" s="38">
        <f t="shared" si="424"/>
        <v>1</v>
      </c>
      <c r="E4492" s="39">
        <f t="shared" si="425"/>
        <v>0</v>
      </c>
      <c r="M4492" s="8" t="str">
        <f>VLOOKUP(MONTH($J4492),Lookup!$A$2:$B$13,2,0)&amp;" "&amp;YEAR($J4492)</f>
        <v>Jan 1900</v>
      </c>
      <c r="N4492" s="34" t="str">
        <f t="shared" si="420"/>
        <v>1/1/9999</v>
      </c>
      <c r="O4492" s="8" t="str">
        <f>IF(ISERROR(VLOOKUP($I4492,Lookup!$H$2:$I$11,2,0)),"",VLOOKUP($I4492,Lookup!$H$2:$I$11,2,0))</f>
        <v/>
      </c>
      <c r="P4492" s="8">
        <f>COUNTIF(J$4:J4492,J4492)</f>
        <v>0</v>
      </c>
      <c r="Q4492" s="8">
        <f>COUNTIF(K$4:K4492,K4492)</f>
        <v>1</v>
      </c>
    </row>
    <row r="4493" spans="1:17" x14ac:dyDescent="0.25">
      <c r="A4493" s="35">
        <f t="shared" si="421"/>
        <v>0</v>
      </c>
      <c r="B4493" s="8">
        <f t="shared" si="422"/>
        <v>0</v>
      </c>
      <c r="C4493" s="8">
        <f t="shared" si="423"/>
        <v>0</v>
      </c>
      <c r="D4493" s="38">
        <f t="shared" si="424"/>
        <v>1</v>
      </c>
      <c r="E4493" s="39">
        <f t="shared" si="425"/>
        <v>0</v>
      </c>
      <c r="M4493" s="8" t="str">
        <f>VLOOKUP(MONTH($J4493),Lookup!$A$2:$B$13,2,0)&amp;" "&amp;YEAR($J4493)</f>
        <v>Jan 1900</v>
      </c>
      <c r="N4493" s="34" t="str">
        <f t="shared" si="420"/>
        <v>1/1/9999</v>
      </c>
      <c r="O4493" s="8" t="str">
        <f>IF(ISERROR(VLOOKUP($I4493,Lookup!$H$2:$I$11,2,0)),"",VLOOKUP($I4493,Lookup!$H$2:$I$11,2,0))</f>
        <v/>
      </c>
      <c r="P4493" s="8">
        <f>COUNTIF(J$4:J4493,J4493)</f>
        <v>0</v>
      </c>
      <c r="Q4493" s="8">
        <f>COUNTIF(K$4:K4493,K4493)</f>
        <v>1</v>
      </c>
    </row>
    <row r="4494" spans="1:17" x14ac:dyDescent="0.25">
      <c r="A4494" s="35">
        <f t="shared" si="421"/>
        <v>0</v>
      </c>
      <c r="B4494" s="8">
        <f t="shared" si="422"/>
        <v>0</v>
      </c>
      <c r="C4494" s="8">
        <f t="shared" si="423"/>
        <v>0</v>
      </c>
      <c r="D4494" s="38">
        <f t="shared" si="424"/>
        <v>1</v>
      </c>
      <c r="E4494" s="39">
        <f t="shared" si="425"/>
        <v>0</v>
      </c>
      <c r="M4494" s="8" t="str">
        <f>VLOOKUP(MONTH($J4494),Lookup!$A$2:$B$13,2,0)&amp;" "&amp;YEAR($J4494)</f>
        <v>Jan 1900</v>
      </c>
      <c r="N4494" s="34" t="str">
        <f t="shared" si="420"/>
        <v>1/1/9999</v>
      </c>
      <c r="O4494" s="8" t="str">
        <f>IF(ISERROR(VLOOKUP($I4494,Lookup!$H$2:$I$11,2,0)),"",VLOOKUP($I4494,Lookup!$H$2:$I$11,2,0))</f>
        <v/>
      </c>
      <c r="P4494" s="8">
        <f>COUNTIF(J$4:J4494,J4494)</f>
        <v>0</v>
      </c>
      <c r="Q4494" s="8">
        <f>COUNTIF(K$4:K4494,K4494)</f>
        <v>1</v>
      </c>
    </row>
    <row r="4495" spans="1:17" x14ac:dyDescent="0.25">
      <c r="A4495" s="35">
        <f t="shared" si="421"/>
        <v>0</v>
      </c>
      <c r="B4495" s="8">
        <f t="shared" si="422"/>
        <v>0</v>
      </c>
      <c r="C4495" s="8">
        <f t="shared" si="423"/>
        <v>0</v>
      </c>
      <c r="D4495" s="38">
        <f t="shared" si="424"/>
        <v>1</v>
      </c>
      <c r="E4495" s="39">
        <f t="shared" si="425"/>
        <v>0</v>
      </c>
      <c r="M4495" s="8" t="str">
        <f>VLOOKUP(MONTH($J4495),Lookup!$A$2:$B$13,2,0)&amp;" "&amp;YEAR($J4495)</f>
        <v>Jan 1900</v>
      </c>
      <c r="N4495" s="34" t="str">
        <f t="shared" si="420"/>
        <v>1/1/9999</v>
      </c>
      <c r="O4495" s="8" t="str">
        <f>IF(ISERROR(VLOOKUP($I4495,Lookup!$H$2:$I$11,2,0)),"",VLOOKUP($I4495,Lookup!$H$2:$I$11,2,0))</f>
        <v/>
      </c>
      <c r="P4495" s="8">
        <f>COUNTIF(J$4:J4495,J4495)</f>
        <v>0</v>
      </c>
      <c r="Q4495" s="8">
        <f>COUNTIF(K$4:K4495,K4495)</f>
        <v>1</v>
      </c>
    </row>
    <row r="4496" spans="1:17" x14ac:dyDescent="0.25">
      <c r="A4496" s="35">
        <f t="shared" si="421"/>
        <v>0</v>
      </c>
      <c r="B4496" s="8">
        <f t="shared" si="422"/>
        <v>0</v>
      </c>
      <c r="C4496" s="8">
        <f t="shared" si="423"/>
        <v>0</v>
      </c>
      <c r="D4496" s="38">
        <f t="shared" si="424"/>
        <v>1</v>
      </c>
      <c r="E4496" s="39">
        <f t="shared" si="425"/>
        <v>0</v>
      </c>
      <c r="M4496" s="8" t="str">
        <f>VLOOKUP(MONTH($J4496),Lookup!$A$2:$B$13,2,0)&amp;" "&amp;YEAR($J4496)</f>
        <v>Jan 1900</v>
      </c>
      <c r="N4496" s="34" t="str">
        <f t="shared" si="420"/>
        <v>1/1/9999</v>
      </c>
      <c r="O4496" s="8" t="str">
        <f>IF(ISERROR(VLOOKUP($I4496,Lookup!$H$2:$I$11,2,0)),"",VLOOKUP($I4496,Lookup!$H$2:$I$11,2,0))</f>
        <v/>
      </c>
      <c r="P4496" s="8">
        <f>COUNTIF(J$4:J4496,J4496)</f>
        <v>0</v>
      </c>
      <c r="Q4496" s="8">
        <f>COUNTIF(K$4:K4496,K4496)</f>
        <v>1</v>
      </c>
    </row>
    <row r="4497" spans="1:17" x14ac:dyDescent="0.25">
      <c r="A4497" s="35">
        <f t="shared" si="421"/>
        <v>0</v>
      </c>
      <c r="B4497" s="8">
        <f t="shared" si="422"/>
        <v>0</v>
      </c>
      <c r="C4497" s="8">
        <f t="shared" si="423"/>
        <v>0</v>
      </c>
      <c r="D4497" s="38">
        <f t="shared" si="424"/>
        <v>1</v>
      </c>
      <c r="E4497" s="39">
        <f t="shared" si="425"/>
        <v>0</v>
      </c>
      <c r="M4497" s="8" t="str">
        <f>VLOOKUP(MONTH($J4497),Lookup!$A$2:$B$13,2,0)&amp;" "&amp;YEAR($J4497)</f>
        <v>Jan 1900</v>
      </c>
      <c r="N4497" s="34" t="str">
        <f t="shared" si="420"/>
        <v>1/1/9999</v>
      </c>
      <c r="O4497" s="8" t="str">
        <f>IF(ISERROR(VLOOKUP($I4497,Lookup!$H$2:$I$11,2,0)),"",VLOOKUP($I4497,Lookup!$H$2:$I$11,2,0))</f>
        <v/>
      </c>
      <c r="P4497" s="8">
        <f>COUNTIF(J$4:J4497,J4497)</f>
        <v>0</v>
      </c>
      <c r="Q4497" s="8">
        <f>COUNTIF(K$4:K4497,K4497)</f>
        <v>1</v>
      </c>
    </row>
    <row r="4498" spans="1:17" x14ac:dyDescent="0.25">
      <c r="A4498" s="35">
        <f t="shared" si="421"/>
        <v>0</v>
      </c>
      <c r="B4498" s="8">
        <f t="shared" si="422"/>
        <v>0</v>
      </c>
      <c r="C4498" s="8">
        <f t="shared" si="423"/>
        <v>0</v>
      </c>
      <c r="D4498" s="38">
        <f t="shared" si="424"/>
        <v>1</v>
      </c>
      <c r="E4498" s="39">
        <f t="shared" si="425"/>
        <v>0</v>
      </c>
      <c r="M4498" s="8" t="str">
        <f>VLOOKUP(MONTH($J4498),Lookup!$A$2:$B$13,2,0)&amp;" "&amp;YEAR($J4498)</f>
        <v>Jan 1900</v>
      </c>
      <c r="N4498" s="34" t="str">
        <f t="shared" si="420"/>
        <v>1/1/9999</v>
      </c>
      <c r="O4498" s="8" t="str">
        <f>IF(ISERROR(VLOOKUP($I4498,Lookup!$H$2:$I$11,2,0)),"",VLOOKUP($I4498,Lookup!$H$2:$I$11,2,0))</f>
        <v/>
      </c>
      <c r="P4498" s="8">
        <f>COUNTIF(J$4:J4498,J4498)</f>
        <v>0</v>
      </c>
      <c r="Q4498" s="8">
        <f>COUNTIF(K$4:K4498,K4498)</f>
        <v>1</v>
      </c>
    </row>
    <row r="4499" spans="1:17" x14ac:dyDescent="0.25">
      <c r="A4499" s="35">
        <f t="shared" si="421"/>
        <v>0</v>
      </c>
      <c r="B4499" s="8">
        <f t="shared" si="422"/>
        <v>0</v>
      </c>
      <c r="C4499" s="8">
        <f t="shared" si="423"/>
        <v>0</v>
      </c>
      <c r="D4499" s="38">
        <f t="shared" si="424"/>
        <v>1</v>
      </c>
      <c r="E4499" s="39">
        <f t="shared" si="425"/>
        <v>0</v>
      </c>
      <c r="M4499" s="8" t="str">
        <f>VLOOKUP(MONTH($J4499),Lookup!$A$2:$B$13,2,0)&amp;" "&amp;YEAR($J4499)</f>
        <v>Jan 1900</v>
      </c>
      <c r="N4499" s="34" t="str">
        <f t="shared" si="420"/>
        <v>1/1/9999</v>
      </c>
      <c r="O4499" s="8" t="str">
        <f>IF(ISERROR(VLOOKUP($I4499,Lookup!$H$2:$I$11,2,0)),"",VLOOKUP($I4499,Lookup!$H$2:$I$11,2,0))</f>
        <v/>
      </c>
      <c r="P4499" s="8">
        <f>COUNTIF(J$4:J4499,J4499)</f>
        <v>0</v>
      </c>
      <c r="Q4499" s="8">
        <f>COUNTIF(K$4:K4499,K4499)</f>
        <v>1</v>
      </c>
    </row>
    <row r="4500" spans="1:17" x14ac:dyDescent="0.25">
      <c r="A4500" s="35">
        <f t="shared" si="421"/>
        <v>0</v>
      </c>
      <c r="B4500" s="8">
        <f t="shared" si="422"/>
        <v>0</v>
      </c>
      <c r="C4500" s="8">
        <f t="shared" si="423"/>
        <v>0</v>
      </c>
      <c r="D4500" s="38">
        <f t="shared" si="424"/>
        <v>1</v>
      </c>
      <c r="E4500" s="39">
        <f t="shared" si="425"/>
        <v>0</v>
      </c>
      <c r="M4500" s="8" t="str">
        <f>VLOOKUP(MONTH($J4500),Lookup!$A$2:$B$13,2,0)&amp;" "&amp;YEAR($J4500)</f>
        <v>Jan 1900</v>
      </c>
      <c r="N4500" s="34" t="str">
        <f t="shared" si="420"/>
        <v>1/1/9999</v>
      </c>
      <c r="O4500" s="8" t="str">
        <f>IF(ISERROR(VLOOKUP($I4500,Lookup!$H$2:$I$11,2,0)),"",VLOOKUP($I4500,Lookup!$H$2:$I$11,2,0))</f>
        <v/>
      </c>
      <c r="P4500" s="8">
        <f>COUNTIF(J$4:J4500,J4500)</f>
        <v>0</v>
      </c>
      <c r="Q4500" s="8">
        <f>COUNTIF(K$4:K4500,K4500)</f>
        <v>1</v>
      </c>
    </row>
    <row r="4501" spans="1:17" x14ac:dyDescent="0.25">
      <c r="A4501" s="35">
        <f t="shared" si="421"/>
        <v>0</v>
      </c>
      <c r="B4501" s="8">
        <f t="shared" si="422"/>
        <v>0</v>
      </c>
      <c r="C4501" s="8">
        <f t="shared" si="423"/>
        <v>0</v>
      </c>
      <c r="D4501" s="38">
        <f t="shared" si="424"/>
        <v>1</v>
      </c>
      <c r="E4501" s="39">
        <f t="shared" si="425"/>
        <v>0</v>
      </c>
      <c r="M4501" s="8" t="str">
        <f>VLOOKUP(MONTH($J4501),Lookup!$A$2:$B$13,2,0)&amp;" "&amp;YEAR($J4501)</f>
        <v>Jan 1900</v>
      </c>
      <c r="N4501" s="34" t="str">
        <f t="shared" si="420"/>
        <v>1/1/9999</v>
      </c>
      <c r="O4501" s="8" t="str">
        <f>IF(ISERROR(VLOOKUP($I4501,Lookup!$H$2:$I$11,2,0)),"",VLOOKUP($I4501,Lookup!$H$2:$I$11,2,0))</f>
        <v/>
      </c>
      <c r="P4501" s="8">
        <f>COUNTIF(J$4:J4501,J4501)</f>
        <v>0</v>
      </c>
      <c r="Q4501" s="8">
        <f>COUNTIF(K$4:K4501,K4501)</f>
        <v>1</v>
      </c>
    </row>
    <row r="4502" spans="1:17" x14ac:dyDescent="0.25">
      <c r="A4502" s="35">
        <f t="shared" si="421"/>
        <v>0</v>
      </c>
      <c r="B4502" s="8">
        <f t="shared" si="422"/>
        <v>0</v>
      </c>
      <c r="C4502" s="8">
        <f t="shared" si="423"/>
        <v>0</v>
      </c>
      <c r="D4502" s="38">
        <f t="shared" si="424"/>
        <v>1</v>
      </c>
      <c r="E4502" s="39">
        <f t="shared" si="425"/>
        <v>0</v>
      </c>
      <c r="M4502" s="8" t="str">
        <f>VLOOKUP(MONTH($J4502),Lookup!$A$2:$B$13,2,0)&amp;" "&amp;YEAR($J4502)</f>
        <v>Jan 1900</v>
      </c>
      <c r="N4502" s="34" t="str">
        <f t="shared" si="420"/>
        <v>1/1/9999</v>
      </c>
      <c r="O4502" s="8" t="str">
        <f>IF(ISERROR(VLOOKUP($I4502,Lookup!$H$2:$I$11,2,0)),"",VLOOKUP($I4502,Lookup!$H$2:$I$11,2,0))</f>
        <v/>
      </c>
      <c r="P4502" s="8">
        <f>COUNTIF(J$4:J4502,J4502)</f>
        <v>0</v>
      </c>
      <c r="Q4502" s="8">
        <f>COUNTIF(K$4:K4502,K4502)</f>
        <v>1</v>
      </c>
    </row>
    <row r="4503" spans="1:17" x14ac:dyDescent="0.25">
      <c r="A4503" s="35">
        <f t="shared" si="421"/>
        <v>0</v>
      </c>
      <c r="B4503" s="8">
        <f t="shared" si="422"/>
        <v>0</v>
      </c>
      <c r="C4503" s="8">
        <f t="shared" si="423"/>
        <v>0</v>
      </c>
      <c r="D4503" s="38">
        <f t="shared" si="424"/>
        <v>1</v>
      </c>
      <c r="E4503" s="39">
        <f t="shared" si="425"/>
        <v>0</v>
      </c>
      <c r="M4503" s="8" t="str">
        <f>VLOOKUP(MONTH($J4503),Lookup!$A$2:$B$13,2,0)&amp;" "&amp;YEAR($J4503)</f>
        <v>Jan 1900</v>
      </c>
      <c r="N4503" s="34" t="str">
        <f t="shared" si="420"/>
        <v>1/1/9999</v>
      </c>
      <c r="O4503" s="8" t="str">
        <f>IF(ISERROR(VLOOKUP($I4503,Lookup!$H$2:$I$11,2,0)),"",VLOOKUP($I4503,Lookup!$H$2:$I$11,2,0))</f>
        <v/>
      </c>
      <c r="P4503" s="8">
        <f>COUNTIF(J$4:J4503,J4503)</f>
        <v>0</v>
      </c>
      <c r="Q4503" s="8">
        <f>COUNTIF(K$4:K4503,K4503)</f>
        <v>1</v>
      </c>
    </row>
    <row r="4504" spans="1:17" x14ac:dyDescent="0.25">
      <c r="A4504" s="35">
        <f t="shared" si="421"/>
        <v>0</v>
      </c>
      <c r="B4504" s="8">
        <f t="shared" si="422"/>
        <v>0</v>
      </c>
      <c r="C4504" s="8">
        <f t="shared" si="423"/>
        <v>0</v>
      </c>
      <c r="D4504" s="38">
        <f t="shared" si="424"/>
        <v>1</v>
      </c>
      <c r="E4504" s="39">
        <f t="shared" si="425"/>
        <v>0</v>
      </c>
      <c r="M4504" s="8" t="str">
        <f>VLOOKUP(MONTH($J4504),Lookup!$A$2:$B$13,2,0)&amp;" "&amp;YEAR($J4504)</f>
        <v>Jan 1900</v>
      </c>
      <c r="N4504" s="34" t="str">
        <f t="shared" si="420"/>
        <v>1/1/9999</v>
      </c>
      <c r="O4504" s="8" t="str">
        <f>IF(ISERROR(VLOOKUP($I4504,Lookup!$H$2:$I$11,2,0)),"",VLOOKUP($I4504,Lookup!$H$2:$I$11,2,0))</f>
        <v/>
      </c>
      <c r="P4504" s="8">
        <f>COUNTIF(J$4:J4504,J4504)</f>
        <v>0</v>
      </c>
      <c r="Q4504" s="8">
        <f>COUNTIF(K$4:K4504,K4504)</f>
        <v>1</v>
      </c>
    </row>
    <row r="4505" spans="1:17" x14ac:dyDescent="0.25">
      <c r="A4505" s="35">
        <f t="shared" si="421"/>
        <v>0</v>
      </c>
      <c r="B4505" s="8">
        <f t="shared" si="422"/>
        <v>0</v>
      </c>
      <c r="C4505" s="8">
        <f t="shared" si="423"/>
        <v>0</v>
      </c>
      <c r="D4505" s="38">
        <f t="shared" si="424"/>
        <v>1</v>
      </c>
      <c r="E4505" s="39">
        <f t="shared" si="425"/>
        <v>0</v>
      </c>
      <c r="M4505" s="8" t="str">
        <f>VLOOKUP(MONTH($J4505),Lookup!$A$2:$B$13,2,0)&amp;" "&amp;YEAR($J4505)</f>
        <v>Jan 1900</v>
      </c>
      <c r="N4505" s="34" t="str">
        <f t="shared" si="420"/>
        <v>1/1/9999</v>
      </c>
      <c r="O4505" s="8" t="str">
        <f>IF(ISERROR(VLOOKUP($I4505,Lookup!$H$2:$I$11,2,0)),"",VLOOKUP($I4505,Lookup!$H$2:$I$11,2,0))</f>
        <v/>
      </c>
      <c r="P4505" s="8">
        <f>COUNTIF(J$4:J4505,J4505)</f>
        <v>0</v>
      </c>
      <c r="Q4505" s="8">
        <f>COUNTIF(K$4:K4505,K4505)</f>
        <v>1</v>
      </c>
    </row>
    <row r="4506" spans="1:17" x14ac:dyDescent="0.25">
      <c r="A4506" s="35">
        <f t="shared" si="421"/>
        <v>0</v>
      </c>
      <c r="B4506" s="8">
        <f t="shared" si="422"/>
        <v>0</v>
      </c>
      <c r="C4506" s="8">
        <f t="shared" si="423"/>
        <v>0</v>
      </c>
      <c r="D4506" s="38">
        <f t="shared" si="424"/>
        <v>1</v>
      </c>
      <c r="E4506" s="39">
        <f t="shared" si="425"/>
        <v>0</v>
      </c>
      <c r="M4506" s="8" t="str">
        <f>VLOOKUP(MONTH($J4506),Lookup!$A$2:$B$13,2,0)&amp;" "&amp;YEAR($J4506)</f>
        <v>Jan 1900</v>
      </c>
      <c r="N4506" s="34" t="str">
        <f t="shared" si="420"/>
        <v>1/1/9999</v>
      </c>
      <c r="O4506" s="8" t="str">
        <f>IF(ISERROR(VLOOKUP($I4506,Lookup!$H$2:$I$11,2,0)),"",VLOOKUP($I4506,Lookup!$H$2:$I$11,2,0))</f>
        <v/>
      </c>
      <c r="P4506" s="8">
        <f>COUNTIF(J$4:J4506,J4506)</f>
        <v>0</v>
      </c>
      <c r="Q4506" s="8">
        <f>COUNTIF(K$4:K4506,K4506)</f>
        <v>1</v>
      </c>
    </row>
    <row r="4507" spans="1:17" x14ac:dyDescent="0.25">
      <c r="A4507" s="35">
        <f t="shared" si="421"/>
        <v>0</v>
      </c>
      <c r="B4507" s="8">
        <f t="shared" si="422"/>
        <v>0</v>
      </c>
      <c r="C4507" s="8">
        <f t="shared" si="423"/>
        <v>0</v>
      </c>
      <c r="D4507" s="38">
        <f t="shared" si="424"/>
        <v>1</v>
      </c>
      <c r="E4507" s="39">
        <f t="shared" si="425"/>
        <v>0</v>
      </c>
      <c r="M4507" s="8" t="str">
        <f>VLOOKUP(MONTH($J4507),Lookup!$A$2:$B$13,2,0)&amp;" "&amp;YEAR($J4507)</f>
        <v>Jan 1900</v>
      </c>
      <c r="N4507" s="34" t="str">
        <f t="shared" si="420"/>
        <v>1/1/9999</v>
      </c>
      <c r="O4507" s="8" t="str">
        <f>IF(ISERROR(VLOOKUP($I4507,Lookup!$H$2:$I$11,2,0)),"",VLOOKUP($I4507,Lookup!$H$2:$I$11,2,0))</f>
        <v/>
      </c>
      <c r="P4507" s="8">
        <f>COUNTIF(J$4:J4507,J4507)</f>
        <v>0</v>
      </c>
      <c r="Q4507" s="8">
        <f>COUNTIF(K$4:K4507,K4507)</f>
        <v>1</v>
      </c>
    </row>
    <row r="4508" spans="1:17" x14ac:dyDescent="0.25">
      <c r="A4508" s="35">
        <f t="shared" si="421"/>
        <v>0</v>
      </c>
      <c r="B4508" s="8">
        <f t="shared" si="422"/>
        <v>0</v>
      </c>
      <c r="C4508" s="8">
        <f t="shared" si="423"/>
        <v>0</v>
      </c>
      <c r="D4508" s="38">
        <f t="shared" si="424"/>
        <v>1</v>
      </c>
      <c r="E4508" s="39">
        <f t="shared" si="425"/>
        <v>0</v>
      </c>
      <c r="M4508" s="8" t="str">
        <f>VLOOKUP(MONTH($J4508),Lookup!$A$2:$B$13,2,0)&amp;" "&amp;YEAR($J4508)</f>
        <v>Jan 1900</v>
      </c>
      <c r="N4508" s="34" t="str">
        <f t="shared" si="420"/>
        <v>1/1/9999</v>
      </c>
      <c r="O4508" s="8" t="str">
        <f>IF(ISERROR(VLOOKUP($I4508,Lookup!$H$2:$I$11,2,0)),"",VLOOKUP($I4508,Lookup!$H$2:$I$11,2,0))</f>
        <v/>
      </c>
      <c r="P4508" s="8">
        <f>COUNTIF(J$4:J4508,J4508)</f>
        <v>0</v>
      </c>
      <c r="Q4508" s="8">
        <f>COUNTIF(K$4:K4508,K4508)</f>
        <v>1</v>
      </c>
    </row>
    <row r="4509" spans="1:17" x14ac:dyDescent="0.25">
      <c r="A4509" s="35">
        <f t="shared" si="421"/>
        <v>0</v>
      </c>
      <c r="B4509" s="8">
        <f t="shared" si="422"/>
        <v>0</v>
      </c>
      <c r="C4509" s="8">
        <f t="shared" si="423"/>
        <v>0</v>
      </c>
      <c r="D4509" s="38">
        <f t="shared" si="424"/>
        <v>1</v>
      </c>
      <c r="E4509" s="39">
        <f t="shared" si="425"/>
        <v>0</v>
      </c>
      <c r="M4509" s="8" t="str">
        <f>VLOOKUP(MONTH($J4509),Lookup!$A$2:$B$13,2,0)&amp;" "&amp;YEAR($J4509)</f>
        <v>Jan 1900</v>
      </c>
      <c r="N4509" s="34" t="str">
        <f t="shared" si="420"/>
        <v>1/1/9999</v>
      </c>
      <c r="O4509" s="8" t="str">
        <f>IF(ISERROR(VLOOKUP($I4509,Lookup!$H$2:$I$11,2,0)),"",VLOOKUP($I4509,Lookup!$H$2:$I$11,2,0))</f>
        <v/>
      </c>
      <c r="P4509" s="8">
        <f>COUNTIF(J$4:J4509,J4509)</f>
        <v>0</v>
      </c>
      <c r="Q4509" s="8">
        <f>COUNTIF(K$4:K4509,K4509)</f>
        <v>1</v>
      </c>
    </row>
    <row r="4510" spans="1:17" x14ac:dyDescent="0.25">
      <c r="A4510" s="35">
        <f t="shared" si="421"/>
        <v>0</v>
      </c>
      <c r="B4510" s="8">
        <f t="shared" si="422"/>
        <v>0</v>
      </c>
      <c r="C4510" s="8">
        <f t="shared" si="423"/>
        <v>0</v>
      </c>
      <c r="D4510" s="38">
        <f t="shared" si="424"/>
        <v>1</v>
      </c>
      <c r="E4510" s="39">
        <f t="shared" si="425"/>
        <v>0</v>
      </c>
      <c r="M4510" s="8" t="str">
        <f>VLOOKUP(MONTH($J4510),Lookup!$A$2:$B$13,2,0)&amp;" "&amp;YEAR($J4510)</f>
        <v>Jan 1900</v>
      </c>
      <c r="N4510" s="34" t="str">
        <f t="shared" si="420"/>
        <v>1/1/9999</v>
      </c>
      <c r="O4510" s="8" t="str">
        <f>IF(ISERROR(VLOOKUP($I4510,Lookup!$H$2:$I$11,2,0)),"",VLOOKUP($I4510,Lookup!$H$2:$I$11,2,0))</f>
        <v/>
      </c>
      <c r="P4510" s="8">
        <f>COUNTIF(J$4:J4510,J4510)</f>
        <v>0</v>
      </c>
      <c r="Q4510" s="8">
        <f>COUNTIF(K$4:K4510,K4510)</f>
        <v>1</v>
      </c>
    </row>
    <row r="4511" spans="1:17" x14ac:dyDescent="0.25">
      <c r="A4511" s="35">
        <f t="shared" si="421"/>
        <v>0</v>
      </c>
      <c r="B4511" s="8">
        <f t="shared" si="422"/>
        <v>0</v>
      </c>
      <c r="C4511" s="8">
        <f t="shared" si="423"/>
        <v>0</v>
      </c>
      <c r="D4511" s="38">
        <f t="shared" si="424"/>
        <v>1</v>
      </c>
      <c r="E4511" s="39">
        <f t="shared" si="425"/>
        <v>0</v>
      </c>
      <c r="M4511" s="8" t="str">
        <f>VLOOKUP(MONTH($J4511),Lookup!$A$2:$B$13,2,0)&amp;" "&amp;YEAR($J4511)</f>
        <v>Jan 1900</v>
      </c>
      <c r="N4511" s="34" t="str">
        <f t="shared" si="420"/>
        <v>1/1/9999</v>
      </c>
      <c r="O4511" s="8" t="str">
        <f>IF(ISERROR(VLOOKUP($I4511,Lookup!$H$2:$I$11,2,0)),"",VLOOKUP($I4511,Lookup!$H$2:$I$11,2,0))</f>
        <v/>
      </c>
      <c r="P4511" s="8">
        <f>COUNTIF(J$4:J4511,J4511)</f>
        <v>0</v>
      </c>
      <c r="Q4511" s="8">
        <f>COUNTIF(K$4:K4511,K4511)</f>
        <v>1</v>
      </c>
    </row>
    <row r="4512" spans="1:17" x14ac:dyDescent="0.25">
      <c r="A4512" s="35">
        <f t="shared" si="421"/>
        <v>0</v>
      </c>
      <c r="B4512" s="8">
        <f t="shared" si="422"/>
        <v>0</v>
      </c>
      <c r="C4512" s="8">
        <f t="shared" si="423"/>
        <v>0</v>
      </c>
      <c r="D4512" s="38">
        <f t="shared" si="424"/>
        <v>1</v>
      </c>
      <c r="E4512" s="39">
        <f t="shared" si="425"/>
        <v>0</v>
      </c>
      <c r="M4512" s="8" t="str">
        <f>VLOOKUP(MONTH($J4512),Lookup!$A$2:$B$13,2,0)&amp;" "&amp;YEAR($J4512)</f>
        <v>Jan 1900</v>
      </c>
      <c r="N4512" s="34" t="str">
        <f t="shared" si="420"/>
        <v>1/1/9999</v>
      </c>
      <c r="O4512" s="8" t="str">
        <f>IF(ISERROR(VLOOKUP($I4512,Lookup!$H$2:$I$11,2,0)),"",VLOOKUP($I4512,Lookup!$H$2:$I$11,2,0))</f>
        <v/>
      </c>
      <c r="P4512" s="8">
        <f>COUNTIF(J$4:J4512,J4512)</f>
        <v>0</v>
      </c>
      <c r="Q4512" s="8">
        <f>COUNTIF(K$4:K4512,K4512)</f>
        <v>1</v>
      </c>
    </row>
    <row r="4513" spans="1:17" x14ac:dyDescent="0.25">
      <c r="A4513" s="35">
        <f t="shared" si="421"/>
        <v>0</v>
      </c>
      <c r="B4513" s="8">
        <f t="shared" si="422"/>
        <v>0</v>
      </c>
      <c r="C4513" s="8">
        <f t="shared" si="423"/>
        <v>0</v>
      </c>
      <c r="D4513" s="38">
        <f t="shared" si="424"/>
        <v>1</v>
      </c>
      <c r="E4513" s="39">
        <f t="shared" si="425"/>
        <v>0</v>
      </c>
      <c r="M4513" s="8" t="str">
        <f>VLOOKUP(MONTH($J4513),Lookup!$A$2:$B$13,2,0)&amp;" "&amp;YEAR($J4513)</f>
        <v>Jan 1900</v>
      </c>
      <c r="N4513" s="34" t="str">
        <f t="shared" si="420"/>
        <v>1/1/9999</v>
      </c>
      <c r="O4513" s="8" t="str">
        <f>IF(ISERROR(VLOOKUP($I4513,Lookup!$H$2:$I$11,2,0)),"",VLOOKUP($I4513,Lookup!$H$2:$I$11,2,0))</f>
        <v/>
      </c>
      <c r="P4513" s="8">
        <f>COUNTIF(J$4:J4513,J4513)</f>
        <v>0</v>
      </c>
      <c r="Q4513" s="8">
        <f>COUNTIF(K$4:K4513,K4513)</f>
        <v>1</v>
      </c>
    </row>
    <row r="4514" spans="1:17" x14ac:dyDescent="0.25">
      <c r="A4514" s="35">
        <f t="shared" si="421"/>
        <v>0</v>
      </c>
      <c r="B4514" s="8">
        <f t="shared" si="422"/>
        <v>0</v>
      </c>
      <c r="C4514" s="8">
        <f t="shared" si="423"/>
        <v>0</v>
      </c>
      <c r="D4514" s="38">
        <f t="shared" si="424"/>
        <v>1</v>
      </c>
      <c r="E4514" s="39">
        <f t="shared" si="425"/>
        <v>0</v>
      </c>
      <c r="M4514" s="8" t="str">
        <f>VLOOKUP(MONTH($J4514),Lookup!$A$2:$B$13,2,0)&amp;" "&amp;YEAR($J4514)</f>
        <v>Jan 1900</v>
      </c>
      <c r="N4514" s="34" t="str">
        <f t="shared" si="420"/>
        <v>1/1/9999</v>
      </c>
      <c r="O4514" s="8" t="str">
        <f>IF(ISERROR(VLOOKUP($I4514,Lookup!$H$2:$I$11,2,0)),"",VLOOKUP($I4514,Lookup!$H$2:$I$11,2,0))</f>
        <v/>
      </c>
      <c r="P4514" s="8">
        <f>COUNTIF(J$4:J4514,J4514)</f>
        <v>0</v>
      </c>
      <c r="Q4514" s="8">
        <f>COUNTIF(K$4:K4514,K4514)</f>
        <v>1</v>
      </c>
    </row>
    <row r="4515" spans="1:17" x14ac:dyDescent="0.25">
      <c r="A4515" s="35">
        <f t="shared" si="421"/>
        <v>0</v>
      </c>
      <c r="B4515" s="8">
        <f t="shared" si="422"/>
        <v>0</v>
      </c>
      <c r="C4515" s="8">
        <f t="shared" si="423"/>
        <v>0</v>
      </c>
      <c r="D4515" s="38">
        <f t="shared" si="424"/>
        <v>1</v>
      </c>
      <c r="E4515" s="39">
        <f t="shared" si="425"/>
        <v>0</v>
      </c>
      <c r="M4515" s="8" t="str">
        <f>VLOOKUP(MONTH($J4515),Lookup!$A$2:$B$13,2,0)&amp;" "&amp;YEAR($J4515)</f>
        <v>Jan 1900</v>
      </c>
      <c r="N4515" s="34" t="str">
        <f t="shared" si="420"/>
        <v>1/1/9999</v>
      </c>
      <c r="O4515" s="8" t="str">
        <f>IF(ISERROR(VLOOKUP($I4515,Lookup!$H$2:$I$11,2,0)),"",VLOOKUP($I4515,Lookup!$H$2:$I$11,2,0))</f>
        <v/>
      </c>
      <c r="P4515" s="8">
        <f>COUNTIF(J$4:J4515,J4515)</f>
        <v>0</v>
      </c>
      <c r="Q4515" s="8">
        <f>COUNTIF(K$4:K4515,K4515)</f>
        <v>1</v>
      </c>
    </row>
    <row r="4516" spans="1:17" x14ac:dyDescent="0.25">
      <c r="A4516" s="35">
        <f t="shared" si="421"/>
        <v>0</v>
      </c>
      <c r="B4516" s="8">
        <f t="shared" si="422"/>
        <v>0</v>
      </c>
      <c r="C4516" s="8">
        <f t="shared" si="423"/>
        <v>0</v>
      </c>
      <c r="D4516" s="38">
        <f t="shared" si="424"/>
        <v>1</v>
      </c>
      <c r="E4516" s="39">
        <f t="shared" si="425"/>
        <v>0</v>
      </c>
      <c r="M4516" s="8" t="str">
        <f>VLOOKUP(MONTH($J4516),Lookup!$A$2:$B$13,2,0)&amp;" "&amp;YEAR($J4516)</f>
        <v>Jan 1900</v>
      </c>
      <c r="N4516" s="34" t="str">
        <f t="shared" si="420"/>
        <v>1/1/9999</v>
      </c>
      <c r="O4516" s="8" t="str">
        <f>IF(ISERROR(VLOOKUP($I4516,Lookup!$H$2:$I$11,2,0)),"",VLOOKUP($I4516,Lookup!$H$2:$I$11,2,0))</f>
        <v/>
      </c>
      <c r="P4516" s="8">
        <f>COUNTIF(J$4:J4516,J4516)</f>
        <v>0</v>
      </c>
      <c r="Q4516" s="8">
        <f>COUNTIF(K$4:K4516,K4516)</f>
        <v>1</v>
      </c>
    </row>
    <row r="4517" spans="1:17" x14ac:dyDescent="0.25">
      <c r="A4517" s="35">
        <f t="shared" si="421"/>
        <v>0</v>
      </c>
      <c r="B4517" s="8">
        <f t="shared" si="422"/>
        <v>0</v>
      </c>
      <c r="C4517" s="8">
        <f t="shared" si="423"/>
        <v>0</v>
      </c>
      <c r="D4517" s="38">
        <f t="shared" si="424"/>
        <v>1</v>
      </c>
      <c r="E4517" s="39">
        <f t="shared" si="425"/>
        <v>0</v>
      </c>
      <c r="M4517" s="8" t="str">
        <f>VLOOKUP(MONTH($J4517),Lookup!$A$2:$B$13,2,0)&amp;" "&amp;YEAR($J4517)</f>
        <v>Jan 1900</v>
      </c>
      <c r="N4517" s="34" t="str">
        <f t="shared" si="420"/>
        <v>1/1/9999</v>
      </c>
      <c r="O4517" s="8" t="str">
        <f>IF(ISERROR(VLOOKUP($I4517,Lookup!$H$2:$I$11,2,0)),"",VLOOKUP($I4517,Lookup!$H$2:$I$11,2,0))</f>
        <v/>
      </c>
      <c r="P4517" s="8">
        <f>COUNTIF(J$4:J4517,J4517)</f>
        <v>0</v>
      </c>
      <c r="Q4517" s="8">
        <f>COUNTIF(K$4:K4517,K4517)</f>
        <v>1</v>
      </c>
    </row>
    <row r="4518" spans="1:17" x14ac:dyDescent="0.25">
      <c r="A4518" s="35">
        <f t="shared" si="421"/>
        <v>0</v>
      </c>
      <c r="B4518" s="8">
        <f t="shared" si="422"/>
        <v>0</v>
      </c>
      <c r="C4518" s="8">
        <f t="shared" si="423"/>
        <v>0</v>
      </c>
      <c r="D4518" s="38">
        <f t="shared" si="424"/>
        <v>1</v>
      </c>
      <c r="E4518" s="39">
        <f t="shared" si="425"/>
        <v>0</v>
      </c>
      <c r="M4518" s="8" t="str">
        <f>VLOOKUP(MONTH($J4518),Lookup!$A$2:$B$13,2,0)&amp;" "&amp;YEAR($J4518)</f>
        <v>Jan 1900</v>
      </c>
      <c r="N4518" s="34" t="str">
        <f t="shared" si="420"/>
        <v>1/1/9999</v>
      </c>
      <c r="O4518" s="8" t="str">
        <f>IF(ISERROR(VLOOKUP($I4518,Lookup!$H$2:$I$11,2,0)),"",VLOOKUP($I4518,Lookup!$H$2:$I$11,2,0))</f>
        <v/>
      </c>
      <c r="P4518" s="8">
        <f>COUNTIF(J$4:J4518,J4518)</f>
        <v>0</v>
      </c>
      <c r="Q4518" s="8">
        <f>COUNTIF(K$4:K4518,K4518)</f>
        <v>1</v>
      </c>
    </row>
    <row r="4519" spans="1:17" x14ac:dyDescent="0.25">
      <c r="A4519" s="35">
        <f t="shared" si="421"/>
        <v>0</v>
      </c>
      <c r="B4519" s="8">
        <f t="shared" si="422"/>
        <v>0</v>
      </c>
      <c r="C4519" s="8">
        <f t="shared" si="423"/>
        <v>0</v>
      </c>
      <c r="D4519" s="38">
        <f t="shared" si="424"/>
        <v>1</v>
      </c>
      <c r="E4519" s="39">
        <f t="shared" si="425"/>
        <v>0</v>
      </c>
      <c r="M4519" s="8" t="str">
        <f>VLOOKUP(MONTH($J4519),Lookup!$A$2:$B$13,2,0)&amp;" "&amp;YEAR($J4519)</f>
        <v>Jan 1900</v>
      </c>
      <c r="N4519" s="34" t="str">
        <f t="shared" si="420"/>
        <v>1/1/9999</v>
      </c>
      <c r="O4519" s="8" t="str">
        <f>IF(ISERROR(VLOOKUP($I4519,Lookup!$H$2:$I$11,2,0)),"",VLOOKUP($I4519,Lookup!$H$2:$I$11,2,0))</f>
        <v/>
      </c>
      <c r="P4519" s="8">
        <f>COUNTIF(J$4:J4519,J4519)</f>
        <v>0</v>
      </c>
      <c r="Q4519" s="8">
        <f>COUNTIF(K$4:K4519,K4519)</f>
        <v>1</v>
      </c>
    </row>
    <row r="4520" spans="1:17" x14ac:dyDescent="0.25">
      <c r="A4520" s="35">
        <f t="shared" si="421"/>
        <v>0</v>
      </c>
      <c r="B4520" s="8">
        <f t="shared" si="422"/>
        <v>0</v>
      </c>
      <c r="C4520" s="8">
        <f t="shared" si="423"/>
        <v>0</v>
      </c>
      <c r="D4520" s="38">
        <f t="shared" si="424"/>
        <v>1</v>
      </c>
      <c r="E4520" s="39">
        <f t="shared" si="425"/>
        <v>0</v>
      </c>
      <c r="M4520" s="8" t="str">
        <f>VLOOKUP(MONTH($J4520),Lookup!$A$2:$B$13,2,0)&amp;" "&amp;YEAR($J4520)</f>
        <v>Jan 1900</v>
      </c>
      <c r="N4520" s="34" t="str">
        <f t="shared" si="420"/>
        <v>1/1/9999</v>
      </c>
      <c r="O4520" s="8" t="str">
        <f>IF(ISERROR(VLOOKUP($I4520,Lookup!$H$2:$I$11,2,0)),"",VLOOKUP($I4520,Lookup!$H$2:$I$11,2,0))</f>
        <v/>
      </c>
      <c r="P4520" s="8">
        <f>COUNTIF(J$4:J4520,J4520)</f>
        <v>0</v>
      </c>
      <c r="Q4520" s="8">
        <f>COUNTIF(K$4:K4520,K4520)</f>
        <v>1</v>
      </c>
    </row>
    <row r="4521" spans="1:17" x14ac:dyDescent="0.25">
      <c r="A4521" s="35">
        <f t="shared" si="421"/>
        <v>0</v>
      </c>
      <c r="B4521" s="8">
        <f t="shared" si="422"/>
        <v>0</v>
      </c>
      <c r="C4521" s="8">
        <f t="shared" si="423"/>
        <v>0</v>
      </c>
      <c r="D4521" s="38">
        <f t="shared" si="424"/>
        <v>1</v>
      </c>
      <c r="E4521" s="39">
        <f t="shared" si="425"/>
        <v>0</v>
      </c>
      <c r="M4521" s="8" t="str">
        <f>VLOOKUP(MONTH($J4521),Lookup!$A$2:$B$13,2,0)&amp;" "&amp;YEAR($J4521)</f>
        <v>Jan 1900</v>
      </c>
      <c r="N4521" s="34" t="str">
        <f t="shared" si="420"/>
        <v>1/1/9999</v>
      </c>
      <c r="O4521" s="8" t="str">
        <f>IF(ISERROR(VLOOKUP($I4521,Lookup!$H$2:$I$11,2,0)),"",VLOOKUP($I4521,Lookup!$H$2:$I$11,2,0))</f>
        <v/>
      </c>
      <c r="P4521" s="8">
        <f>COUNTIF(J$4:J4521,J4521)</f>
        <v>0</v>
      </c>
      <c r="Q4521" s="8">
        <f>COUNTIF(K$4:K4521,K4521)</f>
        <v>1</v>
      </c>
    </row>
    <row r="4522" spans="1:17" x14ac:dyDescent="0.25">
      <c r="A4522" s="35">
        <f t="shared" si="421"/>
        <v>0</v>
      </c>
      <c r="B4522" s="8">
        <f t="shared" si="422"/>
        <v>0</v>
      </c>
      <c r="C4522" s="8">
        <f t="shared" si="423"/>
        <v>0</v>
      </c>
      <c r="D4522" s="38">
        <f t="shared" si="424"/>
        <v>1</v>
      </c>
      <c r="E4522" s="39">
        <f t="shared" si="425"/>
        <v>0</v>
      </c>
      <c r="M4522" s="8" t="str">
        <f>VLOOKUP(MONTH($J4522),Lookup!$A$2:$B$13,2,0)&amp;" "&amp;YEAR($J4522)</f>
        <v>Jan 1900</v>
      </c>
      <c r="N4522" s="34" t="str">
        <f t="shared" si="420"/>
        <v>1/1/9999</v>
      </c>
      <c r="O4522" s="8" t="str">
        <f>IF(ISERROR(VLOOKUP($I4522,Lookup!$H$2:$I$11,2,0)),"",VLOOKUP($I4522,Lookup!$H$2:$I$11,2,0))</f>
        <v/>
      </c>
      <c r="P4522" s="8">
        <f>COUNTIF(J$4:J4522,J4522)</f>
        <v>0</v>
      </c>
      <c r="Q4522" s="8">
        <f>COUNTIF(K$4:K4522,K4522)</f>
        <v>1</v>
      </c>
    </row>
    <row r="4523" spans="1:17" x14ac:dyDescent="0.25">
      <c r="A4523" s="35">
        <f t="shared" si="421"/>
        <v>0</v>
      </c>
      <c r="B4523" s="8">
        <f t="shared" si="422"/>
        <v>0</v>
      </c>
      <c r="C4523" s="8">
        <f t="shared" si="423"/>
        <v>0</v>
      </c>
      <c r="D4523" s="38">
        <f t="shared" si="424"/>
        <v>1</v>
      </c>
      <c r="E4523" s="39">
        <f t="shared" si="425"/>
        <v>0</v>
      </c>
      <c r="M4523" s="8" t="str">
        <f>VLOOKUP(MONTH($J4523),Lookup!$A$2:$B$13,2,0)&amp;" "&amp;YEAR($J4523)</f>
        <v>Jan 1900</v>
      </c>
      <c r="N4523" s="34" t="str">
        <f t="shared" si="420"/>
        <v>1/1/9999</v>
      </c>
      <c r="O4523" s="8" t="str">
        <f>IF(ISERROR(VLOOKUP($I4523,Lookup!$H$2:$I$11,2,0)),"",VLOOKUP($I4523,Lookup!$H$2:$I$11,2,0))</f>
        <v/>
      </c>
      <c r="P4523" s="8">
        <f>COUNTIF(J$4:J4523,J4523)</f>
        <v>0</v>
      </c>
      <c r="Q4523" s="8">
        <f>COUNTIF(K$4:K4523,K4523)</f>
        <v>1</v>
      </c>
    </row>
    <row r="4524" spans="1:17" x14ac:dyDescent="0.25">
      <c r="A4524" s="35">
        <f t="shared" si="421"/>
        <v>0</v>
      </c>
      <c r="B4524" s="8">
        <f t="shared" si="422"/>
        <v>0</v>
      </c>
      <c r="C4524" s="8">
        <f t="shared" si="423"/>
        <v>0</v>
      </c>
      <c r="D4524" s="38">
        <f t="shared" si="424"/>
        <v>1</v>
      </c>
      <c r="E4524" s="39">
        <f t="shared" si="425"/>
        <v>0</v>
      </c>
      <c r="M4524" s="8" t="str">
        <f>VLOOKUP(MONTH($J4524),Lookup!$A$2:$B$13,2,0)&amp;" "&amp;YEAR($J4524)</f>
        <v>Jan 1900</v>
      </c>
      <c r="N4524" s="34" t="str">
        <f t="shared" si="420"/>
        <v>1/1/9999</v>
      </c>
      <c r="O4524" s="8" t="str">
        <f>IF(ISERROR(VLOOKUP($I4524,Lookup!$H$2:$I$11,2,0)),"",VLOOKUP($I4524,Lookup!$H$2:$I$11,2,0))</f>
        <v/>
      </c>
      <c r="P4524" s="8">
        <f>COUNTIF(J$4:J4524,J4524)</f>
        <v>0</v>
      </c>
      <c r="Q4524" s="8">
        <f>COUNTIF(K$4:K4524,K4524)</f>
        <v>1</v>
      </c>
    </row>
    <row r="4525" spans="1:17" x14ac:dyDescent="0.25">
      <c r="A4525" s="35">
        <f t="shared" si="421"/>
        <v>0</v>
      </c>
      <c r="B4525" s="8">
        <f t="shared" si="422"/>
        <v>0</v>
      </c>
      <c r="C4525" s="8">
        <f t="shared" si="423"/>
        <v>0</v>
      </c>
      <c r="D4525" s="38">
        <f t="shared" si="424"/>
        <v>1</v>
      </c>
      <c r="E4525" s="39">
        <f t="shared" si="425"/>
        <v>0</v>
      </c>
      <c r="M4525" s="8" t="str">
        <f>VLOOKUP(MONTH($J4525),Lookup!$A$2:$B$13,2,0)&amp;" "&amp;YEAR($J4525)</f>
        <v>Jan 1900</v>
      </c>
      <c r="N4525" s="34" t="str">
        <f t="shared" si="420"/>
        <v>1/1/9999</v>
      </c>
      <c r="O4525" s="8" t="str">
        <f>IF(ISERROR(VLOOKUP($I4525,Lookup!$H$2:$I$11,2,0)),"",VLOOKUP($I4525,Lookup!$H$2:$I$11,2,0))</f>
        <v/>
      </c>
      <c r="P4525" s="8">
        <f>COUNTIF(J$4:J4525,J4525)</f>
        <v>0</v>
      </c>
      <c r="Q4525" s="8">
        <f>COUNTIF(K$4:K4525,K4525)</f>
        <v>1</v>
      </c>
    </row>
    <row r="4526" spans="1:17" x14ac:dyDescent="0.25">
      <c r="A4526" s="35">
        <f t="shared" si="421"/>
        <v>0</v>
      </c>
      <c r="B4526" s="8">
        <f t="shared" si="422"/>
        <v>0</v>
      </c>
      <c r="C4526" s="8">
        <f t="shared" si="423"/>
        <v>0</v>
      </c>
      <c r="D4526" s="38">
        <f t="shared" si="424"/>
        <v>1</v>
      </c>
      <c r="E4526" s="39">
        <f t="shared" si="425"/>
        <v>0</v>
      </c>
      <c r="M4526" s="8" t="str">
        <f>VLOOKUP(MONTH($J4526),Lookup!$A$2:$B$13,2,0)&amp;" "&amp;YEAR($J4526)</f>
        <v>Jan 1900</v>
      </c>
      <c r="N4526" s="34" t="str">
        <f t="shared" si="420"/>
        <v>1/1/9999</v>
      </c>
      <c r="O4526" s="8" t="str">
        <f>IF(ISERROR(VLOOKUP($I4526,Lookup!$H$2:$I$11,2,0)),"",VLOOKUP($I4526,Lookup!$H$2:$I$11,2,0))</f>
        <v/>
      </c>
      <c r="P4526" s="8">
        <f>COUNTIF(J$4:J4526,J4526)</f>
        <v>0</v>
      </c>
      <c r="Q4526" s="8">
        <f>COUNTIF(K$4:K4526,K4526)</f>
        <v>1</v>
      </c>
    </row>
    <row r="4527" spans="1:17" x14ac:dyDescent="0.25">
      <c r="A4527" s="35">
        <f t="shared" si="421"/>
        <v>0</v>
      </c>
      <c r="B4527" s="8">
        <f t="shared" si="422"/>
        <v>0</v>
      </c>
      <c r="C4527" s="8">
        <f t="shared" si="423"/>
        <v>0</v>
      </c>
      <c r="D4527" s="38">
        <f t="shared" si="424"/>
        <v>1</v>
      </c>
      <c r="E4527" s="39">
        <f t="shared" si="425"/>
        <v>0</v>
      </c>
      <c r="M4527" s="8" t="str">
        <f>VLOOKUP(MONTH($J4527),Lookup!$A$2:$B$13,2,0)&amp;" "&amp;YEAR($J4527)</f>
        <v>Jan 1900</v>
      </c>
      <c r="N4527" s="34" t="str">
        <f t="shared" si="420"/>
        <v>1/1/9999</v>
      </c>
      <c r="O4527" s="8" t="str">
        <f>IF(ISERROR(VLOOKUP($I4527,Lookup!$H$2:$I$11,2,0)),"",VLOOKUP($I4527,Lookup!$H$2:$I$11,2,0))</f>
        <v/>
      </c>
      <c r="P4527" s="8">
        <f>COUNTIF(J$4:J4527,J4527)</f>
        <v>0</v>
      </c>
      <c r="Q4527" s="8">
        <f>COUNTIF(K$4:K4527,K4527)</f>
        <v>1</v>
      </c>
    </row>
    <row r="4528" spans="1:17" x14ac:dyDescent="0.25">
      <c r="A4528" s="35">
        <f t="shared" si="421"/>
        <v>0</v>
      </c>
      <c r="B4528" s="8">
        <f t="shared" si="422"/>
        <v>0</v>
      </c>
      <c r="C4528" s="8">
        <f t="shared" si="423"/>
        <v>0</v>
      </c>
      <c r="D4528" s="38">
        <f t="shared" si="424"/>
        <v>1</v>
      </c>
      <c r="E4528" s="39">
        <f t="shared" si="425"/>
        <v>0</v>
      </c>
      <c r="M4528" s="8" t="str">
        <f>VLOOKUP(MONTH($J4528),Lookup!$A$2:$B$13,2,0)&amp;" "&amp;YEAR($J4528)</f>
        <v>Jan 1900</v>
      </c>
      <c r="N4528" s="34" t="str">
        <f t="shared" si="420"/>
        <v>1/1/9999</v>
      </c>
      <c r="O4528" s="8" t="str">
        <f>IF(ISERROR(VLOOKUP($I4528,Lookup!$H$2:$I$11,2,0)),"",VLOOKUP($I4528,Lookup!$H$2:$I$11,2,0))</f>
        <v/>
      </c>
      <c r="P4528" s="8">
        <f>COUNTIF(J$4:J4528,J4528)</f>
        <v>0</v>
      </c>
      <c r="Q4528" s="8">
        <f>COUNTIF(K$4:K4528,K4528)</f>
        <v>1</v>
      </c>
    </row>
    <row r="4529" spans="1:17" x14ac:dyDescent="0.25">
      <c r="A4529" s="35">
        <f t="shared" si="421"/>
        <v>0</v>
      </c>
      <c r="B4529" s="8">
        <f t="shared" si="422"/>
        <v>0</v>
      </c>
      <c r="C4529" s="8">
        <f t="shared" si="423"/>
        <v>0</v>
      </c>
      <c r="D4529" s="38">
        <f t="shared" si="424"/>
        <v>1</v>
      </c>
      <c r="E4529" s="39">
        <f t="shared" si="425"/>
        <v>0</v>
      </c>
      <c r="M4529" s="8" t="str">
        <f>VLOOKUP(MONTH($J4529),Lookup!$A$2:$B$13,2,0)&amp;" "&amp;YEAR($J4529)</f>
        <v>Jan 1900</v>
      </c>
      <c r="N4529" s="34" t="str">
        <f t="shared" si="420"/>
        <v>1/1/9999</v>
      </c>
      <c r="O4529" s="8" t="str">
        <f>IF(ISERROR(VLOOKUP($I4529,Lookup!$H$2:$I$11,2,0)),"",VLOOKUP($I4529,Lookup!$H$2:$I$11,2,0))</f>
        <v/>
      </c>
      <c r="P4529" s="8">
        <f>COUNTIF(J$4:J4529,J4529)</f>
        <v>0</v>
      </c>
      <c r="Q4529" s="8">
        <f>COUNTIF(K$4:K4529,K4529)</f>
        <v>1</v>
      </c>
    </row>
    <row r="4530" spans="1:17" x14ac:dyDescent="0.25">
      <c r="A4530" s="35">
        <f t="shared" si="421"/>
        <v>0</v>
      </c>
      <c r="B4530" s="8">
        <f t="shared" si="422"/>
        <v>0</v>
      </c>
      <c r="C4530" s="8">
        <f t="shared" si="423"/>
        <v>0</v>
      </c>
      <c r="D4530" s="38">
        <f t="shared" si="424"/>
        <v>1</v>
      </c>
      <c r="E4530" s="39">
        <f t="shared" si="425"/>
        <v>0</v>
      </c>
      <c r="M4530" s="8" t="str">
        <f>VLOOKUP(MONTH($J4530),Lookup!$A$2:$B$13,2,0)&amp;" "&amp;YEAR($J4530)</f>
        <v>Jan 1900</v>
      </c>
      <c r="N4530" s="34" t="str">
        <f t="shared" si="420"/>
        <v>1/1/9999</v>
      </c>
      <c r="O4530" s="8" t="str">
        <f>IF(ISERROR(VLOOKUP($I4530,Lookup!$H$2:$I$11,2,0)),"",VLOOKUP($I4530,Lookup!$H$2:$I$11,2,0))</f>
        <v/>
      </c>
      <c r="P4530" s="8">
        <f>COUNTIF(J$4:J4530,J4530)</f>
        <v>0</v>
      </c>
      <c r="Q4530" s="8">
        <f>COUNTIF(K$4:K4530,K4530)</f>
        <v>1</v>
      </c>
    </row>
    <row r="4531" spans="1:17" x14ac:dyDescent="0.25">
      <c r="A4531" s="35">
        <f t="shared" si="421"/>
        <v>0</v>
      </c>
      <c r="B4531" s="8">
        <f t="shared" si="422"/>
        <v>0</v>
      </c>
      <c r="C4531" s="8">
        <f t="shared" si="423"/>
        <v>0</v>
      </c>
      <c r="D4531" s="38">
        <f t="shared" si="424"/>
        <v>1</v>
      </c>
      <c r="E4531" s="39">
        <f t="shared" si="425"/>
        <v>0</v>
      </c>
      <c r="M4531" s="8" t="str">
        <f>VLOOKUP(MONTH($J4531),Lookup!$A$2:$B$13,2,0)&amp;" "&amp;YEAR($J4531)</f>
        <v>Jan 1900</v>
      </c>
      <c r="N4531" s="34" t="str">
        <f t="shared" si="420"/>
        <v>1/1/9999</v>
      </c>
      <c r="O4531" s="8" t="str">
        <f>IF(ISERROR(VLOOKUP($I4531,Lookup!$H$2:$I$11,2,0)),"",VLOOKUP($I4531,Lookup!$H$2:$I$11,2,0))</f>
        <v/>
      </c>
      <c r="P4531" s="8">
        <f>COUNTIF(J$4:J4531,J4531)</f>
        <v>0</v>
      </c>
      <c r="Q4531" s="8">
        <f>COUNTIF(K$4:K4531,K4531)</f>
        <v>1</v>
      </c>
    </row>
    <row r="4532" spans="1:17" x14ac:dyDescent="0.25">
      <c r="A4532" s="35">
        <f t="shared" si="421"/>
        <v>0</v>
      </c>
      <c r="B4532" s="8">
        <f t="shared" si="422"/>
        <v>0</v>
      </c>
      <c r="C4532" s="8">
        <f t="shared" si="423"/>
        <v>0</v>
      </c>
      <c r="D4532" s="38">
        <f t="shared" si="424"/>
        <v>1</v>
      </c>
      <c r="E4532" s="39">
        <f t="shared" si="425"/>
        <v>0</v>
      </c>
      <c r="M4532" s="8" t="str">
        <f>VLOOKUP(MONTH($J4532),Lookup!$A$2:$B$13,2,0)&amp;" "&amp;YEAR($J4532)</f>
        <v>Jan 1900</v>
      </c>
      <c r="N4532" s="34" t="str">
        <f t="shared" si="420"/>
        <v>1/1/9999</v>
      </c>
      <c r="O4532" s="8" t="str">
        <f>IF(ISERROR(VLOOKUP($I4532,Lookup!$H$2:$I$11,2,0)),"",VLOOKUP($I4532,Lookup!$H$2:$I$11,2,0))</f>
        <v/>
      </c>
      <c r="P4532" s="8">
        <f>COUNTIF(J$4:J4532,J4532)</f>
        <v>0</v>
      </c>
      <c r="Q4532" s="8">
        <f>COUNTIF(K$4:K4532,K4532)</f>
        <v>1</v>
      </c>
    </row>
    <row r="4533" spans="1:17" x14ac:dyDescent="0.25">
      <c r="A4533" s="35">
        <f t="shared" si="421"/>
        <v>0</v>
      </c>
      <c r="B4533" s="8">
        <f t="shared" si="422"/>
        <v>0</v>
      </c>
      <c r="C4533" s="8">
        <f t="shared" si="423"/>
        <v>0</v>
      </c>
      <c r="D4533" s="38">
        <f t="shared" si="424"/>
        <v>1</v>
      </c>
      <c r="E4533" s="39">
        <f t="shared" si="425"/>
        <v>0</v>
      </c>
      <c r="M4533" s="8" t="str">
        <f>VLOOKUP(MONTH($J4533),Lookup!$A$2:$B$13,2,0)&amp;" "&amp;YEAR($J4533)</f>
        <v>Jan 1900</v>
      </c>
      <c r="N4533" s="34" t="str">
        <f t="shared" si="420"/>
        <v>1/1/9999</v>
      </c>
      <c r="O4533" s="8" t="str">
        <f>IF(ISERROR(VLOOKUP($I4533,Lookup!$H$2:$I$11,2,0)),"",VLOOKUP($I4533,Lookup!$H$2:$I$11,2,0))</f>
        <v/>
      </c>
      <c r="P4533" s="8">
        <f>COUNTIF(J$4:J4533,J4533)</f>
        <v>0</v>
      </c>
      <c r="Q4533" s="8">
        <f>COUNTIF(K$4:K4533,K4533)</f>
        <v>1</v>
      </c>
    </row>
    <row r="4534" spans="1:17" x14ac:dyDescent="0.25">
      <c r="A4534" s="35">
        <f t="shared" si="421"/>
        <v>0</v>
      </c>
      <c r="B4534" s="8">
        <f t="shared" si="422"/>
        <v>0</v>
      </c>
      <c r="C4534" s="8">
        <f t="shared" si="423"/>
        <v>0</v>
      </c>
      <c r="D4534" s="38">
        <f t="shared" si="424"/>
        <v>1</v>
      </c>
      <c r="E4534" s="39">
        <f t="shared" si="425"/>
        <v>0</v>
      </c>
      <c r="M4534" s="8" t="str">
        <f>VLOOKUP(MONTH($J4534),Lookup!$A$2:$B$13,2,0)&amp;" "&amp;YEAR($J4534)</f>
        <v>Jan 1900</v>
      </c>
      <c r="N4534" s="34" t="str">
        <f t="shared" si="420"/>
        <v>1/1/9999</v>
      </c>
      <c r="O4534" s="8" t="str">
        <f>IF(ISERROR(VLOOKUP($I4534,Lookup!$H$2:$I$11,2,0)),"",VLOOKUP($I4534,Lookup!$H$2:$I$11,2,0))</f>
        <v/>
      </c>
      <c r="P4534" s="8">
        <f>COUNTIF(J$4:J4534,J4534)</f>
        <v>0</v>
      </c>
      <c r="Q4534" s="8">
        <f>COUNTIF(K$4:K4534,K4534)</f>
        <v>1</v>
      </c>
    </row>
    <row r="4535" spans="1:17" x14ac:dyDescent="0.25">
      <c r="A4535" s="35">
        <f t="shared" si="421"/>
        <v>0</v>
      </c>
      <c r="B4535" s="8">
        <f t="shared" si="422"/>
        <v>0</v>
      </c>
      <c r="C4535" s="8">
        <f t="shared" si="423"/>
        <v>0</v>
      </c>
      <c r="D4535" s="38">
        <f t="shared" si="424"/>
        <v>1</v>
      </c>
      <c r="E4535" s="39">
        <f t="shared" si="425"/>
        <v>0</v>
      </c>
      <c r="M4535" s="8" t="str">
        <f>VLOOKUP(MONTH($J4535),Lookup!$A$2:$B$13,2,0)&amp;" "&amp;YEAR($J4535)</f>
        <v>Jan 1900</v>
      </c>
      <c r="N4535" s="34" t="str">
        <f t="shared" si="420"/>
        <v>1/1/9999</v>
      </c>
      <c r="O4535" s="8" t="str">
        <f>IF(ISERROR(VLOOKUP($I4535,Lookup!$H$2:$I$11,2,0)),"",VLOOKUP($I4535,Lookup!$H$2:$I$11,2,0))</f>
        <v/>
      </c>
      <c r="P4535" s="8">
        <f>COUNTIF(J$4:J4535,J4535)</f>
        <v>0</v>
      </c>
      <c r="Q4535" s="8">
        <f>COUNTIF(K$4:K4535,K4535)</f>
        <v>1</v>
      </c>
    </row>
    <row r="4536" spans="1:17" x14ac:dyDescent="0.25">
      <c r="A4536" s="35">
        <f t="shared" si="421"/>
        <v>0</v>
      </c>
      <c r="B4536" s="8">
        <f t="shared" si="422"/>
        <v>0</v>
      </c>
      <c r="C4536" s="8">
        <f t="shared" si="423"/>
        <v>0</v>
      </c>
      <c r="D4536" s="38">
        <f t="shared" si="424"/>
        <v>1</v>
      </c>
      <c r="E4536" s="39">
        <f t="shared" si="425"/>
        <v>0</v>
      </c>
      <c r="M4536" s="8" t="str">
        <f>VLOOKUP(MONTH($J4536),Lookup!$A$2:$B$13,2,0)&amp;" "&amp;YEAR($J4536)</f>
        <v>Jan 1900</v>
      </c>
      <c r="N4536" s="34" t="str">
        <f t="shared" si="420"/>
        <v>1/1/9999</v>
      </c>
      <c r="O4536" s="8" t="str">
        <f>IF(ISERROR(VLOOKUP($I4536,Lookup!$H$2:$I$11,2,0)),"",VLOOKUP($I4536,Lookup!$H$2:$I$11,2,0))</f>
        <v/>
      </c>
      <c r="P4536" s="8">
        <f>COUNTIF(J$4:J4536,J4536)</f>
        <v>0</v>
      </c>
      <c r="Q4536" s="8">
        <f>COUNTIF(K$4:K4536,K4536)</f>
        <v>1</v>
      </c>
    </row>
    <row r="4537" spans="1:17" x14ac:dyDescent="0.25">
      <c r="A4537" s="35">
        <f t="shared" si="421"/>
        <v>0</v>
      </c>
      <c r="B4537" s="8">
        <f t="shared" si="422"/>
        <v>0</v>
      </c>
      <c r="C4537" s="8">
        <f t="shared" si="423"/>
        <v>0</v>
      </c>
      <c r="D4537" s="38">
        <f t="shared" si="424"/>
        <v>1</v>
      </c>
      <c r="E4537" s="39">
        <f t="shared" si="425"/>
        <v>0</v>
      </c>
      <c r="M4537" s="8" t="str">
        <f>VLOOKUP(MONTH($J4537),Lookup!$A$2:$B$13,2,0)&amp;" "&amp;YEAR($J4537)</f>
        <v>Jan 1900</v>
      </c>
      <c r="N4537" s="34" t="str">
        <f t="shared" si="420"/>
        <v>1/1/9999</v>
      </c>
      <c r="O4537" s="8" t="str">
        <f>IF(ISERROR(VLOOKUP($I4537,Lookup!$H$2:$I$11,2,0)),"",VLOOKUP($I4537,Lookup!$H$2:$I$11,2,0))</f>
        <v/>
      </c>
      <c r="P4537" s="8">
        <f>COUNTIF(J$4:J4537,J4537)</f>
        <v>0</v>
      </c>
      <c r="Q4537" s="8">
        <f>COUNTIF(K$4:K4537,K4537)</f>
        <v>1</v>
      </c>
    </row>
    <row r="4538" spans="1:17" x14ac:dyDescent="0.25">
      <c r="A4538" s="35">
        <f t="shared" si="421"/>
        <v>0</v>
      </c>
      <c r="B4538" s="8">
        <f t="shared" si="422"/>
        <v>0</v>
      </c>
      <c r="C4538" s="8">
        <f t="shared" si="423"/>
        <v>0</v>
      </c>
      <c r="D4538" s="38">
        <f t="shared" si="424"/>
        <v>1</v>
      </c>
      <c r="E4538" s="39">
        <f t="shared" si="425"/>
        <v>0</v>
      </c>
      <c r="M4538" s="8" t="str">
        <f>VLOOKUP(MONTH($J4538),Lookup!$A$2:$B$13,2,0)&amp;" "&amp;YEAR($J4538)</f>
        <v>Jan 1900</v>
      </c>
      <c r="N4538" s="34" t="str">
        <f t="shared" si="420"/>
        <v>1/1/9999</v>
      </c>
      <c r="O4538" s="8" t="str">
        <f>IF(ISERROR(VLOOKUP($I4538,Lookup!$H$2:$I$11,2,0)),"",VLOOKUP($I4538,Lookup!$H$2:$I$11,2,0))</f>
        <v/>
      </c>
      <c r="P4538" s="8">
        <f>COUNTIF(J$4:J4538,J4538)</f>
        <v>0</v>
      </c>
      <c r="Q4538" s="8">
        <f>COUNTIF(K$4:K4538,K4538)</f>
        <v>1</v>
      </c>
    </row>
    <row r="4539" spans="1:17" x14ac:dyDescent="0.25">
      <c r="A4539" s="35">
        <f t="shared" si="421"/>
        <v>0</v>
      </c>
      <c r="B4539" s="8">
        <f t="shared" si="422"/>
        <v>0</v>
      </c>
      <c r="C4539" s="8">
        <f t="shared" si="423"/>
        <v>0</v>
      </c>
      <c r="D4539" s="38">
        <f t="shared" si="424"/>
        <v>1</v>
      </c>
      <c r="E4539" s="39">
        <f t="shared" si="425"/>
        <v>0</v>
      </c>
      <c r="M4539" s="8" t="str">
        <f>VLOOKUP(MONTH($J4539),Lookup!$A$2:$B$13,2,0)&amp;" "&amp;YEAR($J4539)</f>
        <v>Jan 1900</v>
      </c>
      <c r="N4539" s="34" t="str">
        <f t="shared" si="420"/>
        <v>1/1/9999</v>
      </c>
      <c r="O4539" s="8" t="str">
        <f>IF(ISERROR(VLOOKUP($I4539,Lookup!$H$2:$I$11,2,0)),"",VLOOKUP($I4539,Lookup!$H$2:$I$11,2,0))</f>
        <v/>
      </c>
      <c r="P4539" s="8">
        <f>COUNTIF(J$4:J4539,J4539)</f>
        <v>0</v>
      </c>
      <c r="Q4539" s="8">
        <f>COUNTIF(K$4:K4539,K4539)</f>
        <v>1</v>
      </c>
    </row>
    <row r="4540" spans="1:17" x14ac:dyDescent="0.25">
      <c r="A4540" s="35">
        <f t="shared" si="421"/>
        <v>0</v>
      </c>
      <c r="B4540" s="8">
        <f t="shared" si="422"/>
        <v>0</v>
      </c>
      <c r="C4540" s="8">
        <f t="shared" si="423"/>
        <v>0</v>
      </c>
      <c r="D4540" s="38">
        <f t="shared" si="424"/>
        <v>1</v>
      </c>
      <c r="E4540" s="39">
        <f t="shared" si="425"/>
        <v>0</v>
      </c>
      <c r="M4540" s="8" t="str">
        <f>VLOOKUP(MONTH($J4540),Lookup!$A$2:$B$13,2,0)&amp;" "&amp;YEAR($J4540)</f>
        <v>Jan 1900</v>
      </c>
      <c r="N4540" s="34" t="str">
        <f t="shared" si="420"/>
        <v>1/1/9999</v>
      </c>
      <c r="O4540" s="8" t="str">
        <f>IF(ISERROR(VLOOKUP($I4540,Lookup!$H$2:$I$11,2,0)),"",VLOOKUP($I4540,Lookup!$H$2:$I$11,2,0))</f>
        <v/>
      </c>
      <c r="P4540" s="8">
        <f>COUNTIF(J$4:J4540,J4540)</f>
        <v>0</v>
      </c>
      <c r="Q4540" s="8">
        <f>COUNTIF(K$4:K4540,K4540)</f>
        <v>1</v>
      </c>
    </row>
    <row r="4541" spans="1:17" x14ac:dyDescent="0.25">
      <c r="A4541" s="35">
        <f t="shared" si="421"/>
        <v>0</v>
      </c>
      <c r="B4541" s="8">
        <f t="shared" si="422"/>
        <v>0</v>
      </c>
      <c r="C4541" s="8">
        <f t="shared" si="423"/>
        <v>0</v>
      </c>
      <c r="D4541" s="38">
        <f t="shared" si="424"/>
        <v>1</v>
      </c>
      <c r="E4541" s="39">
        <f t="shared" si="425"/>
        <v>0</v>
      </c>
      <c r="M4541" s="8" t="str">
        <f>VLOOKUP(MONTH($J4541),Lookup!$A$2:$B$13,2,0)&amp;" "&amp;YEAR($J4541)</f>
        <v>Jan 1900</v>
      </c>
      <c r="N4541" s="34" t="str">
        <f t="shared" si="420"/>
        <v>1/1/9999</v>
      </c>
      <c r="O4541" s="8" t="str">
        <f>IF(ISERROR(VLOOKUP($I4541,Lookup!$H$2:$I$11,2,0)),"",VLOOKUP($I4541,Lookup!$H$2:$I$11,2,0))</f>
        <v/>
      </c>
      <c r="P4541" s="8">
        <f>COUNTIF(J$4:J4541,J4541)</f>
        <v>0</v>
      </c>
      <c r="Q4541" s="8">
        <f>COUNTIF(K$4:K4541,K4541)</f>
        <v>1</v>
      </c>
    </row>
    <row r="4542" spans="1:17" x14ac:dyDescent="0.25">
      <c r="A4542" s="35">
        <f t="shared" si="421"/>
        <v>0</v>
      </c>
      <c r="B4542" s="8">
        <f t="shared" si="422"/>
        <v>0</v>
      </c>
      <c r="C4542" s="8">
        <f t="shared" si="423"/>
        <v>0</v>
      </c>
      <c r="D4542" s="38">
        <f t="shared" si="424"/>
        <v>1</v>
      </c>
      <c r="E4542" s="39">
        <f t="shared" si="425"/>
        <v>0</v>
      </c>
      <c r="M4542" s="8" t="str">
        <f>VLOOKUP(MONTH($J4542),Lookup!$A$2:$B$13,2,0)&amp;" "&amp;YEAR($J4542)</f>
        <v>Jan 1900</v>
      </c>
      <c r="N4542" s="34" t="str">
        <f t="shared" si="420"/>
        <v>1/1/9999</v>
      </c>
      <c r="O4542" s="8" t="str">
        <f>IF(ISERROR(VLOOKUP($I4542,Lookup!$H$2:$I$11,2,0)),"",VLOOKUP($I4542,Lookup!$H$2:$I$11,2,0))</f>
        <v/>
      </c>
      <c r="P4542" s="8">
        <f>COUNTIF(J$4:J4542,J4542)</f>
        <v>0</v>
      </c>
      <c r="Q4542" s="8">
        <f>COUNTIF(K$4:K4542,K4542)</f>
        <v>1</v>
      </c>
    </row>
    <row r="4543" spans="1:17" x14ac:dyDescent="0.25">
      <c r="A4543" s="35">
        <f t="shared" si="421"/>
        <v>0</v>
      </c>
      <c r="B4543" s="8">
        <f t="shared" si="422"/>
        <v>0</v>
      </c>
      <c r="C4543" s="8">
        <f t="shared" si="423"/>
        <v>0</v>
      </c>
      <c r="D4543" s="38">
        <f t="shared" si="424"/>
        <v>1</v>
      </c>
      <c r="E4543" s="39">
        <f t="shared" si="425"/>
        <v>0</v>
      </c>
      <c r="M4543" s="8" t="str">
        <f>VLOOKUP(MONTH($J4543),Lookup!$A$2:$B$13,2,0)&amp;" "&amp;YEAR($J4543)</f>
        <v>Jan 1900</v>
      </c>
      <c r="N4543" s="34" t="str">
        <f t="shared" si="420"/>
        <v>1/1/9999</v>
      </c>
      <c r="O4543" s="8" t="str">
        <f>IF(ISERROR(VLOOKUP($I4543,Lookup!$H$2:$I$11,2,0)),"",VLOOKUP($I4543,Lookup!$H$2:$I$11,2,0))</f>
        <v/>
      </c>
      <c r="P4543" s="8">
        <f>COUNTIF(J$4:J4543,J4543)</f>
        <v>0</v>
      </c>
      <c r="Q4543" s="8">
        <f>COUNTIF(K$4:K4543,K4543)</f>
        <v>1</v>
      </c>
    </row>
    <row r="4544" spans="1:17" x14ac:dyDescent="0.25">
      <c r="A4544" s="35">
        <f t="shared" si="421"/>
        <v>0</v>
      </c>
      <c r="B4544" s="8">
        <f t="shared" si="422"/>
        <v>0</v>
      </c>
      <c r="C4544" s="8">
        <f t="shared" si="423"/>
        <v>0</v>
      </c>
      <c r="D4544" s="38">
        <f t="shared" si="424"/>
        <v>1</v>
      </c>
      <c r="E4544" s="39">
        <f t="shared" si="425"/>
        <v>0</v>
      </c>
      <c r="M4544" s="8" t="str">
        <f>VLOOKUP(MONTH($J4544),Lookup!$A$2:$B$13,2,0)&amp;" "&amp;YEAR($J4544)</f>
        <v>Jan 1900</v>
      </c>
      <c r="N4544" s="34" t="str">
        <f t="shared" si="420"/>
        <v>1/1/9999</v>
      </c>
      <c r="O4544" s="8" t="str">
        <f>IF(ISERROR(VLOOKUP($I4544,Lookup!$H$2:$I$11,2,0)),"",VLOOKUP($I4544,Lookup!$H$2:$I$11,2,0))</f>
        <v/>
      </c>
      <c r="P4544" s="8">
        <f>COUNTIF(J$4:J4544,J4544)</f>
        <v>0</v>
      </c>
      <c r="Q4544" s="8">
        <f>COUNTIF(K$4:K4544,K4544)</f>
        <v>1</v>
      </c>
    </row>
    <row r="4545" spans="1:17" x14ac:dyDescent="0.25">
      <c r="A4545" s="35">
        <f t="shared" si="421"/>
        <v>0</v>
      </c>
      <c r="B4545" s="8">
        <f t="shared" si="422"/>
        <v>0</v>
      </c>
      <c r="C4545" s="8">
        <f t="shared" si="423"/>
        <v>0</v>
      </c>
      <c r="D4545" s="38">
        <f t="shared" si="424"/>
        <v>1</v>
      </c>
      <c r="E4545" s="39">
        <f t="shared" si="425"/>
        <v>0</v>
      </c>
      <c r="M4545" s="8" t="str">
        <f>VLOOKUP(MONTH($J4545),Lookup!$A$2:$B$13,2,0)&amp;" "&amp;YEAR($J4545)</f>
        <v>Jan 1900</v>
      </c>
      <c r="N4545" s="34" t="str">
        <f t="shared" si="420"/>
        <v>1/1/9999</v>
      </c>
      <c r="O4545" s="8" t="str">
        <f>IF(ISERROR(VLOOKUP($I4545,Lookup!$H$2:$I$11,2,0)),"",VLOOKUP($I4545,Lookup!$H$2:$I$11,2,0))</f>
        <v/>
      </c>
      <c r="P4545" s="8">
        <f>COUNTIF(J$4:J4545,J4545)</f>
        <v>0</v>
      </c>
      <c r="Q4545" s="8">
        <f>COUNTIF(K$4:K4545,K4545)</f>
        <v>1</v>
      </c>
    </row>
    <row r="4546" spans="1:17" x14ac:dyDescent="0.25">
      <c r="A4546" s="35">
        <f t="shared" si="421"/>
        <v>0</v>
      </c>
      <c r="B4546" s="8">
        <f t="shared" si="422"/>
        <v>0</v>
      </c>
      <c r="C4546" s="8">
        <f t="shared" si="423"/>
        <v>0</v>
      </c>
      <c r="D4546" s="38">
        <f t="shared" si="424"/>
        <v>1</v>
      </c>
      <c r="E4546" s="39">
        <f t="shared" si="425"/>
        <v>0</v>
      </c>
      <c r="M4546" s="8" t="str">
        <f>VLOOKUP(MONTH($J4546),Lookup!$A$2:$B$13,2,0)&amp;" "&amp;YEAR($J4546)</f>
        <v>Jan 1900</v>
      </c>
      <c r="N4546" s="34" t="str">
        <f t="shared" si="420"/>
        <v>1/1/9999</v>
      </c>
      <c r="O4546" s="8" t="str">
        <f>IF(ISERROR(VLOOKUP($I4546,Lookup!$H$2:$I$11,2,0)),"",VLOOKUP($I4546,Lookup!$H$2:$I$11,2,0))</f>
        <v/>
      </c>
      <c r="P4546" s="8">
        <f>COUNTIF(J$4:J4546,J4546)</f>
        <v>0</v>
      </c>
      <c r="Q4546" s="8">
        <f>COUNTIF(K$4:K4546,K4546)</f>
        <v>1</v>
      </c>
    </row>
    <row r="4547" spans="1:17" x14ac:dyDescent="0.25">
      <c r="A4547" s="35">
        <f t="shared" si="421"/>
        <v>0</v>
      </c>
      <c r="B4547" s="8">
        <f t="shared" si="422"/>
        <v>0</v>
      </c>
      <c r="C4547" s="8">
        <f t="shared" si="423"/>
        <v>0</v>
      </c>
      <c r="D4547" s="38">
        <f t="shared" si="424"/>
        <v>1</v>
      </c>
      <c r="E4547" s="39">
        <f t="shared" si="425"/>
        <v>0</v>
      </c>
      <c r="M4547" s="8" t="str">
        <f>VLOOKUP(MONTH($J4547),Lookup!$A$2:$B$13,2,0)&amp;" "&amp;YEAR($J4547)</f>
        <v>Jan 1900</v>
      </c>
      <c r="N4547" s="34" t="str">
        <f t="shared" si="420"/>
        <v>1/1/9999</v>
      </c>
      <c r="O4547" s="8" t="str">
        <f>IF(ISERROR(VLOOKUP($I4547,Lookup!$H$2:$I$11,2,0)),"",VLOOKUP($I4547,Lookup!$H$2:$I$11,2,0))</f>
        <v/>
      </c>
      <c r="P4547" s="8">
        <f>COUNTIF(J$4:J4547,J4547)</f>
        <v>0</v>
      </c>
      <c r="Q4547" s="8">
        <f>COUNTIF(K$4:K4547,K4547)</f>
        <v>1</v>
      </c>
    </row>
    <row r="4548" spans="1:17" x14ac:dyDescent="0.25">
      <c r="A4548" s="35">
        <f t="shared" si="421"/>
        <v>0</v>
      </c>
      <c r="B4548" s="8">
        <f t="shared" si="422"/>
        <v>0</v>
      </c>
      <c r="C4548" s="8">
        <f t="shared" si="423"/>
        <v>0</v>
      </c>
      <c r="D4548" s="38">
        <f t="shared" si="424"/>
        <v>1</v>
      </c>
      <c r="E4548" s="39">
        <f t="shared" si="425"/>
        <v>0</v>
      </c>
      <c r="M4548" s="8" t="str">
        <f>VLOOKUP(MONTH($J4548),Lookup!$A$2:$B$13,2,0)&amp;" "&amp;YEAR($J4548)</f>
        <v>Jan 1900</v>
      </c>
      <c r="N4548" s="34" t="str">
        <f t="shared" ref="N4548:N4611" si="426">IF(ISBLANK($J4548),"1/1/9999",J4548)</f>
        <v>1/1/9999</v>
      </c>
      <c r="O4548" s="8" t="str">
        <f>IF(ISERROR(VLOOKUP($I4548,Lookup!$H$2:$I$11,2,0)),"",VLOOKUP($I4548,Lookup!$H$2:$I$11,2,0))</f>
        <v/>
      </c>
      <c r="P4548" s="8">
        <f>COUNTIF(J$4:J4548,J4548)</f>
        <v>0</v>
      </c>
      <c r="Q4548" s="8">
        <f>COUNTIF(K$4:K4548,K4548)</f>
        <v>1</v>
      </c>
    </row>
    <row r="4549" spans="1:17" x14ac:dyDescent="0.25">
      <c r="A4549" s="35">
        <f t="shared" ref="A4549:A4612" si="427">K4549</f>
        <v>0</v>
      </c>
      <c r="B4549" s="8">
        <f t="shared" ref="B4549:B4612" si="428">J4549</f>
        <v>0</v>
      </c>
      <c r="C4549" s="8">
        <f t="shared" ref="C4549:C4612" si="429">L4549</f>
        <v>0</v>
      </c>
      <c r="D4549" s="38">
        <f t="shared" ref="D4549:D4612" si="430">SUM(A4549:C4549)+SUM(O4549:Q4549)</f>
        <v>1</v>
      </c>
      <c r="E4549" s="39">
        <f t="shared" ref="E4549:E4612" si="431">IF($D4549="","",COUNTIFS($F$4:$F$5000,$F4549,$D$4:$D$5000,"&gt;"&amp;$D4549))</f>
        <v>0</v>
      </c>
      <c r="M4549" s="8" t="str">
        <f>VLOOKUP(MONTH($J4549),Lookup!$A$2:$B$13,2,0)&amp;" "&amp;YEAR($J4549)</f>
        <v>Jan 1900</v>
      </c>
      <c r="N4549" s="34" t="str">
        <f t="shared" si="426"/>
        <v>1/1/9999</v>
      </c>
      <c r="O4549" s="8" t="str">
        <f>IF(ISERROR(VLOOKUP($I4549,Lookup!$H$2:$I$11,2,0)),"",VLOOKUP($I4549,Lookup!$H$2:$I$11,2,0))</f>
        <v/>
      </c>
      <c r="P4549" s="8">
        <f>COUNTIF(J$4:J4549,J4549)</f>
        <v>0</v>
      </c>
      <c r="Q4549" s="8">
        <f>COUNTIF(K$4:K4549,K4549)</f>
        <v>1</v>
      </c>
    </row>
    <row r="4550" spans="1:17" x14ac:dyDescent="0.25">
      <c r="A4550" s="35">
        <f t="shared" si="427"/>
        <v>0</v>
      </c>
      <c r="B4550" s="8">
        <f t="shared" si="428"/>
        <v>0</v>
      </c>
      <c r="C4550" s="8">
        <f t="shared" si="429"/>
        <v>0</v>
      </c>
      <c r="D4550" s="38">
        <f t="shared" si="430"/>
        <v>1</v>
      </c>
      <c r="E4550" s="39">
        <f t="shared" si="431"/>
        <v>0</v>
      </c>
      <c r="M4550" s="8" t="str">
        <f>VLOOKUP(MONTH($J4550),Lookup!$A$2:$B$13,2,0)&amp;" "&amp;YEAR($J4550)</f>
        <v>Jan 1900</v>
      </c>
      <c r="N4550" s="34" t="str">
        <f t="shared" si="426"/>
        <v>1/1/9999</v>
      </c>
      <c r="O4550" s="8" t="str">
        <f>IF(ISERROR(VLOOKUP($I4550,Lookup!$H$2:$I$11,2,0)),"",VLOOKUP($I4550,Lookup!$H$2:$I$11,2,0))</f>
        <v/>
      </c>
      <c r="P4550" s="8">
        <f>COUNTIF(J$4:J4550,J4550)</f>
        <v>0</v>
      </c>
      <c r="Q4550" s="8">
        <f>COUNTIF(K$4:K4550,K4550)</f>
        <v>1</v>
      </c>
    </row>
    <row r="4551" spans="1:17" x14ac:dyDescent="0.25">
      <c r="A4551" s="35">
        <f t="shared" si="427"/>
        <v>0</v>
      </c>
      <c r="B4551" s="8">
        <f t="shared" si="428"/>
        <v>0</v>
      </c>
      <c r="C4551" s="8">
        <f t="shared" si="429"/>
        <v>0</v>
      </c>
      <c r="D4551" s="38">
        <f t="shared" si="430"/>
        <v>1</v>
      </c>
      <c r="E4551" s="39">
        <f t="shared" si="431"/>
        <v>0</v>
      </c>
      <c r="M4551" s="8" t="str">
        <f>VLOOKUP(MONTH($J4551),Lookup!$A$2:$B$13,2,0)&amp;" "&amp;YEAR($J4551)</f>
        <v>Jan 1900</v>
      </c>
      <c r="N4551" s="34" t="str">
        <f t="shared" si="426"/>
        <v>1/1/9999</v>
      </c>
      <c r="O4551" s="8" t="str">
        <f>IF(ISERROR(VLOOKUP($I4551,Lookup!$H$2:$I$11,2,0)),"",VLOOKUP($I4551,Lookup!$H$2:$I$11,2,0))</f>
        <v/>
      </c>
      <c r="P4551" s="8">
        <f>COUNTIF(J$4:J4551,J4551)</f>
        <v>0</v>
      </c>
      <c r="Q4551" s="8">
        <f>COUNTIF(K$4:K4551,K4551)</f>
        <v>1</v>
      </c>
    </row>
    <row r="4552" spans="1:17" x14ac:dyDescent="0.25">
      <c r="A4552" s="35">
        <f t="shared" si="427"/>
        <v>0</v>
      </c>
      <c r="B4552" s="8">
        <f t="shared" si="428"/>
        <v>0</v>
      </c>
      <c r="C4552" s="8">
        <f t="shared" si="429"/>
        <v>0</v>
      </c>
      <c r="D4552" s="38">
        <f t="shared" si="430"/>
        <v>1</v>
      </c>
      <c r="E4552" s="39">
        <f t="shared" si="431"/>
        <v>0</v>
      </c>
      <c r="M4552" s="8" t="str">
        <f>VLOOKUP(MONTH($J4552),Lookup!$A$2:$B$13,2,0)&amp;" "&amp;YEAR($J4552)</f>
        <v>Jan 1900</v>
      </c>
      <c r="N4552" s="34" t="str">
        <f t="shared" si="426"/>
        <v>1/1/9999</v>
      </c>
      <c r="O4552" s="8" t="str">
        <f>IF(ISERROR(VLOOKUP($I4552,Lookup!$H$2:$I$11,2,0)),"",VLOOKUP($I4552,Lookup!$H$2:$I$11,2,0))</f>
        <v/>
      </c>
      <c r="P4552" s="8">
        <f>COUNTIF(J$4:J4552,J4552)</f>
        <v>0</v>
      </c>
      <c r="Q4552" s="8">
        <f>COUNTIF(K$4:K4552,K4552)</f>
        <v>1</v>
      </c>
    </row>
    <row r="4553" spans="1:17" x14ac:dyDescent="0.25">
      <c r="A4553" s="35">
        <f t="shared" si="427"/>
        <v>0</v>
      </c>
      <c r="B4553" s="8">
        <f t="shared" si="428"/>
        <v>0</v>
      </c>
      <c r="C4553" s="8">
        <f t="shared" si="429"/>
        <v>0</v>
      </c>
      <c r="D4553" s="38">
        <f t="shared" si="430"/>
        <v>1</v>
      </c>
      <c r="E4553" s="39">
        <f t="shared" si="431"/>
        <v>0</v>
      </c>
      <c r="M4553" s="8" t="str">
        <f>VLOOKUP(MONTH($J4553),Lookup!$A$2:$B$13,2,0)&amp;" "&amp;YEAR($J4553)</f>
        <v>Jan 1900</v>
      </c>
      <c r="N4553" s="34" t="str">
        <f t="shared" si="426"/>
        <v>1/1/9999</v>
      </c>
      <c r="O4553" s="8" t="str">
        <f>IF(ISERROR(VLOOKUP($I4553,Lookup!$H$2:$I$11,2,0)),"",VLOOKUP($I4553,Lookup!$H$2:$I$11,2,0))</f>
        <v/>
      </c>
      <c r="P4553" s="8">
        <f>COUNTIF(J$4:J4553,J4553)</f>
        <v>0</v>
      </c>
      <c r="Q4553" s="8">
        <f>COUNTIF(K$4:K4553,K4553)</f>
        <v>1</v>
      </c>
    </row>
    <row r="4554" spans="1:17" x14ac:dyDescent="0.25">
      <c r="A4554" s="35">
        <f t="shared" si="427"/>
        <v>0</v>
      </c>
      <c r="B4554" s="8">
        <f t="shared" si="428"/>
        <v>0</v>
      </c>
      <c r="C4554" s="8">
        <f t="shared" si="429"/>
        <v>0</v>
      </c>
      <c r="D4554" s="38">
        <f t="shared" si="430"/>
        <v>1</v>
      </c>
      <c r="E4554" s="39">
        <f t="shared" si="431"/>
        <v>0</v>
      </c>
      <c r="M4554" s="8" t="str">
        <f>VLOOKUP(MONTH($J4554),Lookup!$A$2:$B$13,2,0)&amp;" "&amp;YEAR($J4554)</f>
        <v>Jan 1900</v>
      </c>
      <c r="N4554" s="34" t="str">
        <f t="shared" si="426"/>
        <v>1/1/9999</v>
      </c>
      <c r="O4554" s="8" t="str">
        <f>IF(ISERROR(VLOOKUP($I4554,Lookup!$H$2:$I$11,2,0)),"",VLOOKUP($I4554,Lookup!$H$2:$I$11,2,0))</f>
        <v/>
      </c>
      <c r="P4554" s="8">
        <f>COUNTIF(J$4:J4554,J4554)</f>
        <v>0</v>
      </c>
      <c r="Q4554" s="8">
        <f>COUNTIF(K$4:K4554,K4554)</f>
        <v>1</v>
      </c>
    </row>
    <row r="4555" spans="1:17" x14ac:dyDescent="0.25">
      <c r="A4555" s="35">
        <f t="shared" si="427"/>
        <v>0</v>
      </c>
      <c r="B4555" s="8">
        <f t="shared" si="428"/>
        <v>0</v>
      </c>
      <c r="C4555" s="8">
        <f t="shared" si="429"/>
        <v>0</v>
      </c>
      <c r="D4555" s="38">
        <f t="shared" si="430"/>
        <v>1</v>
      </c>
      <c r="E4555" s="39">
        <f t="shared" si="431"/>
        <v>0</v>
      </c>
      <c r="M4555" s="8" t="str">
        <f>VLOOKUP(MONTH($J4555),Lookup!$A$2:$B$13,2,0)&amp;" "&amp;YEAR($J4555)</f>
        <v>Jan 1900</v>
      </c>
      <c r="N4555" s="34" t="str">
        <f t="shared" si="426"/>
        <v>1/1/9999</v>
      </c>
      <c r="O4555" s="8" t="str">
        <f>IF(ISERROR(VLOOKUP($I4555,Lookup!$H$2:$I$11,2,0)),"",VLOOKUP($I4555,Lookup!$H$2:$I$11,2,0))</f>
        <v/>
      </c>
      <c r="P4555" s="8">
        <f>COUNTIF(J$4:J4555,J4555)</f>
        <v>0</v>
      </c>
      <c r="Q4555" s="8">
        <f>COUNTIF(K$4:K4555,K4555)</f>
        <v>1</v>
      </c>
    </row>
    <row r="4556" spans="1:17" x14ac:dyDescent="0.25">
      <c r="A4556" s="35">
        <f t="shared" si="427"/>
        <v>0</v>
      </c>
      <c r="B4556" s="8">
        <f t="shared" si="428"/>
        <v>0</v>
      </c>
      <c r="C4556" s="8">
        <f t="shared" si="429"/>
        <v>0</v>
      </c>
      <c r="D4556" s="38">
        <f t="shared" si="430"/>
        <v>1</v>
      </c>
      <c r="E4556" s="39">
        <f t="shared" si="431"/>
        <v>0</v>
      </c>
      <c r="M4556" s="8" t="str">
        <f>VLOOKUP(MONTH($J4556),Lookup!$A$2:$B$13,2,0)&amp;" "&amp;YEAR($J4556)</f>
        <v>Jan 1900</v>
      </c>
      <c r="N4556" s="34" t="str">
        <f t="shared" si="426"/>
        <v>1/1/9999</v>
      </c>
      <c r="O4556" s="8" t="str">
        <f>IF(ISERROR(VLOOKUP($I4556,Lookup!$H$2:$I$11,2,0)),"",VLOOKUP($I4556,Lookup!$H$2:$I$11,2,0))</f>
        <v/>
      </c>
      <c r="P4556" s="8">
        <f>COUNTIF(J$4:J4556,J4556)</f>
        <v>0</v>
      </c>
      <c r="Q4556" s="8">
        <f>COUNTIF(K$4:K4556,K4556)</f>
        <v>1</v>
      </c>
    </row>
    <row r="4557" spans="1:17" x14ac:dyDescent="0.25">
      <c r="A4557" s="35">
        <f t="shared" si="427"/>
        <v>0</v>
      </c>
      <c r="B4557" s="8">
        <f t="shared" si="428"/>
        <v>0</v>
      </c>
      <c r="C4557" s="8">
        <f t="shared" si="429"/>
        <v>0</v>
      </c>
      <c r="D4557" s="38">
        <f t="shared" si="430"/>
        <v>1</v>
      </c>
      <c r="E4557" s="39">
        <f t="shared" si="431"/>
        <v>0</v>
      </c>
      <c r="M4557" s="8" t="str">
        <f>VLOOKUP(MONTH($J4557),Lookup!$A$2:$B$13,2,0)&amp;" "&amp;YEAR($J4557)</f>
        <v>Jan 1900</v>
      </c>
      <c r="N4557" s="34" t="str">
        <f t="shared" si="426"/>
        <v>1/1/9999</v>
      </c>
      <c r="O4557" s="8" t="str">
        <f>IF(ISERROR(VLOOKUP($I4557,Lookup!$H$2:$I$11,2,0)),"",VLOOKUP($I4557,Lookup!$H$2:$I$11,2,0))</f>
        <v/>
      </c>
      <c r="P4557" s="8">
        <f>COUNTIF(J$4:J4557,J4557)</f>
        <v>0</v>
      </c>
      <c r="Q4557" s="8">
        <f>COUNTIF(K$4:K4557,K4557)</f>
        <v>1</v>
      </c>
    </row>
    <row r="4558" spans="1:17" x14ac:dyDescent="0.25">
      <c r="A4558" s="35">
        <f t="shared" si="427"/>
        <v>0</v>
      </c>
      <c r="B4558" s="8">
        <f t="shared" si="428"/>
        <v>0</v>
      </c>
      <c r="C4558" s="8">
        <f t="shared" si="429"/>
        <v>0</v>
      </c>
      <c r="D4558" s="38">
        <f t="shared" si="430"/>
        <v>1</v>
      </c>
      <c r="E4558" s="39">
        <f t="shared" si="431"/>
        <v>0</v>
      </c>
      <c r="M4558" s="8" t="str">
        <f>VLOOKUP(MONTH($J4558),Lookup!$A$2:$B$13,2,0)&amp;" "&amp;YEAR($J4558)</f>
        <v>Jan 1900</v>
      </c>
      <c r="N4558" s="34" t="str">
        <f t="shared" si="426"/>
        <v>1/1/9999</v>
      </c>
      <c r="O4558" s="8" t="str">
        <f>IF(ISERROR(VLOOKUP($I4558,Lookup!$H$2:$I$11,2,0)),"",VLOOKUP($I4558,Lookup!$H$2:$I$11,2,0))</f>
        <v/>
      </c>
      <c r="P4558" s="8">
        <f>COUNTIF(J$4:J4558,J4558)</f>
        <v>0</v>
      </c>
      <c r="Q4558" s="8">
        <f>COUNTIF(K$4:K4558,K4558)</f>
        <v>1</v>
      </c>
    </row>
    <row r="4559" spans="1:17" x14ac:dyDescent="0.25">
      <c r="A4559" s="35">
        <f t="shared" si="427"/>
        <v>0</v>
      </c>
      <c r="B4559" s="8">
        <f t="shared" si="428"/>
        <v>0</v>
      </c>
      <c r="C4559" s="8">
        <f t="shared" si="429"/>
        <v>0</v>
      </c>
      <c r="D4559" s="38">
        <f t="shared" si="430"/>
        <v>1</v>
      </c>
      <c r="E4559" s="39">
        <f t="shared" si="431"/>
        <v>0</v>
      </c>
      <c r="M4559" s="8" t="str">
        <f>VLOOKUP(MONTH($J4559),Lookup!$A$2:$B$13,2,0)&amp;" "&amp;YEAR($J4559)</f>
        <v>Jan 1900</v>
      </c>
      <c r="N4559" s="34" t="str">
        <f t="shared" si="426"/>
        <v>1/1/9999</v>
      </c>
      <c r="O4559" s="8" t="str">
        <f>IF(ISERROR(VLOOKUP($I4559,Lookup!$H$2:$I$11,2,0)),"",VLOOKUP($I4559,Lookup!$H$2:$I$11,2,0))</f>
        <v/>
      </c>
      <c r="P4559" s="8">
        <f>COUNTIF(J$4:J4559,J4559)</f>
        <v>0</v>
      </c>
      <c r="Q4559" s="8">
        <f>COUNTIF(K$4:K4559,K4559)</f>
        <v>1</v>
      </c>
    </row>
    <row r="4560" spans="1:17" x14ac:dyDescent="0.25">
      <c r="A4560" s="35">
        <f t="shared" si="427"/>
        <v>0</v>
      </c>
      <c r="B4560" s="8">
        <f t="shared" si="428"/>
        <v>0</v>
      </c>
      <c r="C4560" s="8">
        <f t="shared" si="429"/>
        <v>0</v>
      </c>
      <c r="D4560" s="38">
        <f t="shared" si="430"/>
        <v>1</v>
      </c>
      <c r="E4560" s="39">
        <f t="shared" si="431"/>
        <v>0</v>
      </c>
      <c r="M4560" s="8" t="str">
        <f>VLOOKUP(MONTH($J4560),Lookup!$A$2:$B$13,2,0)&amp;" "&amp;YEAR($J4560)</f>
        <v>Jan 1900</v>
      </c>
      <c r="N4560" s="34" t="str">
        <f t="shared" si="426"/>
        <v>1/1/9999</v>
      </c>
      <c r="O4560" s="8" t="str">
        <f>IF(ISERROR(VLOOKUP($I4560,Lookup!$H$2:$I$11,2,0)),"",VLOOKUP($I4560,Lookup!$H$2:$I$11,2,0))</f>
        <v/>
      </c>
      <c r="P4560" s="8">
        <f>COUNTIF(J$4:J4560,J4560)</f>
        <v>0</v>
      </c>
      <c r="Q4560" s="8">
        <f>COUNTIF(K$4:K4560,K4560)</f>
        <v>1</v>
      </c>
    </row>
    <row r="4561" spans="1:17" x14ac:dyDescent="0.25">
      <c r="A4561" s="35">
        <f t="shared" si="427"/>
        <v>0</v>
      </c>
      <c r="B4561" s="8">
        <f t="shared" si="428"/>
        <v>0</v>
      </c>
      <c r="C4561" s="8">
        <f t="shared" si="429"/>
        <v>0</v>
      </c>
      <c r="D4561" s="38">
        <f t="shared" si="430"/>
        <v>1</v>
      </c>
      <c r="E4561" s="39">
        <f t="shared" si="431"/>
        <v>0</v>
      </c>
      <c r="M4561" s="8" t="str">
        <f>VLOOKUP(MONTH($J4561),Lookup!$A$2:$B$13,2,0)&amp;" "&amp;YEAR($J4561)</f>
        <v>Jan 1900</v>
      </c>
      <c r="N4561" s="34" t="str">
        <f t="shared" si="426"/>
        <v>1/1/9999</v>
      </c>
      <c r="O4561" s="8" t="str">
        <f>IF(ISERROR(VLOOKUP($I4561,Lookup!$H$2:$I$11,2,0)),"",VLOOKUP($I4561,Lookup!$H$2:$I$11,2,0))</f>
        <v/>
      </c>
      <c r="P4561" s="8">
        <f>COUNTIF(J$4:J4561,J4561)</f>
        <v>0</v>
      </c>
      <c r="Q4561" s="8">
        <f>COUNTIF(K$4:K4561,K4561)</f>
        <v>1</v>
      </c>
    </row>
    <row r="4562" spans="1:17" x14ac:dyDescent="0.25">
      <c r="A4562" s="35">
        <f t="shared" si="427"/>
        <v>0</v>
      </c>
      <c r="B4562" s="8">
        <f t="shared" si="428"/>
        <v>0</v>
      </c>
      <c r="C4562" s="8">
        <f t="shared" si="429"/>
        <v>0</v>
      </c>
      <c r="D4562" s="38">
        <f t="shared" si="430"/>
        <v>1</v>
      </c>
      <c r="E4562" s="39">
        <f t="shared" si="431"/>
        <v>0</v>
      </c>
      <c r="M4562" s="8" t="str">
        <f>VLOOKUP(MONTH($J4562),Lookup!$A$2:$B$13,2,0)&amp;" "&amp;YEAR($J4562)</f>
        <v>Jan 1900</v>
      </c>
      <c r="N4562" s="34" t="str">
        <f t="shared" si="426"/>
        <v>1/1/9999</v>
      </c>
      <c r="O4562" s="8" t="str">
        <f>IF(ISERROR(VLOOKUP($I4562,Lookup!$H$2:$I$11,2,0)),"",VLOOKUP($I4562,Lookup!$H$2:$I$11,2,0))</f>
        <v/>
      </c>
      <c r="P4562" s="8">
        <f>COUNTIF(J$4:J4562,J4562)</f>
        <v>0</v>
      </c>
      <c r="Q4562" s="8">
        <f>COUNTIF(K$4:K4562,K4562)</f>
        <v>1</v>
      </c>
    </row>
    <row r="4563" spans="1:17" x14ac:dyDescent="0.25">
      <c r="A4563" s="35">
        <f t="shared" si="427"/>
        <v>0</v>
      </c>
      <c r="B4563" s="8">
        <f t="shared" si="428"/>
        <v>0</v>
      </c>
      <c r="C4563" s="8">
        <f t="shared" si="429"/>
        <v>0</v>
      </c>
      <c r="D4563" s="38">
        <f t="shared" si="430"/>
        <v>1</v>
      </c>
      <c r="E4563" s="39">
        <f t="shared" si="431"/>
        <v>0</v>
      </c>
      <c r="M4563" s="8" t="str">
        <f>VLOOKUP(MONTH($J4563),Lookup!$A$2:$B$13,2,0)&amp;" "&amp;YEAR($J4563)</f>
        <v>Jan 1900</v>
      </c>
      <c r="N4563" s="34" t="str">
        <f t="shared" si="426"/>
        <v>1/1/9999</v>
      </c>
      <c r="O4563" s="8" t="str">
        <f>IF(ISERROR(VLOOKUP($I4563,Lookup!$H$2:$I$11,2,0)),"",VLOOKUP($I4563,Lookup!$H$2:$I$11,2,0))</f>
        <v/>
      </c>
      <c r="P4563" s="8">
        <f>COUNTIF(J$4:J4563,J4563)</f>
        <v>0</v>
      </c>
      <c r="Q4563" s="8">
        <f>COUNTIF(K$4:K4563,K4563)</f>
        <v>1</v>
      </c>
    </row>
    <row r="4564" spans="1:17" x14ac:dyDescent="0.25">
      <c r="A4564" s="35">
        <f t="shared" si="427"/>
        <v>0</v>
      </c>
      <c r="B4564" s="8">
        <f t="shared" si="428"/>
        <v>0</v>
      </c>
      <c r="C4564" s="8">
        <f t="shared" si="429"/>
        <v>0</v>
      </c>
      <c r="D4564" s="38">
        <f t="shared" si="430"/>
        <v>1</v>
      </c>
      <c r="E4564" s="39">
        <f t="shared" si="431"/>
        <v>0</v>
      </c>
      <c r="M4564" s="8" t="str">
        <f>VLOOKUP(MONTH($J4564),Lookup!$A$2:$B$13,2,0)&amp;" "&amp;YEAR($J4564)</f>
        <v>Jan 1900</v>
      </c>
      <c r="N4564" s="34" t="str">
        <f t="shared" si="426"/>
        <v>1/1/9999</v>
      </c>
      <c r="O4564" s="8" t="str">
        <f>IF(ISERROR(VLOOKUP($I4564,Lookup!$H$2:$I$11,2,0)),"",VLOOKUP($I4564,Lookup!$H$2:$I$11,2,0))</f>
        <v/>
      </c>
      <c r="P4564" s="8">
        <f>COUNTIF(J$4:J4564,J4564)</f>
        <v>0</v>
      </c>
      <c r="Q4564" s="8">
        <f>COUNTIF(K$4:K4564,K4564)</f>
        <v>1</v>
      </c>
    </row>
    <row r="4565" spans="1:17" x14ac:dyDescent="0.25">
      <c r="A4565" s="35">
        <f t="shared" si="427"/>
        <v>0</v>
      </c>
      <c r="B4565" s="8">
        <f t="shared" si="428"/>
        <v>0</v>
      </c>
      <c r="C4565" s="8">
        <f t="shared" si="429"/>
        <v>0</v>
      </c>
      <c r="D4565" s="38">
        <f t="shared" si="430"/>
        <v>1</v>
      </c>
      <c r="E4565" s="39">
        <f t="shared" si="431"/>
        <v>0</v>
      </c>
      <c r="M4565" s="8" t="str">
        <f>VLOOKUP(MONTH($J4565),Lookup!$A$2:$B$13,2,0)&amp;" "&amp;YEAR($J4565)</f>
        <v>Jan 1900</v>
      </c>
      <c r="N4565" s="34" t="str">
        <f t="shared" si="426"/>
        <v>1/1/9999</v>
      </c>
      <c r="O4565" s="8" t="str">
        <f>IF(ISERROR(VLOOKUP($I4565,Lookup!$H$2:$I$11,2,0)),"",VLOOKUP($I4565,Lookup!$H$2:$I$11,2,0))</f>
        <v/>
      </c>
      <c r="P4565" s="8">
        <f>COUNTIF(J$4:J4565,J4565)</f>
        <v>0</v>
      </c>
      <c r="Q4565" s="8">
        <f>COUNTIF(K$4:K4565,K4565)</f>
        <v>1</v>
      </c>
    </row>
    <row r="4566" spans="1:17" x14ac:dyDescent="0.25">
      <c r="A4566" s="35">
        <f t="shared" si="427"/>
        <v>0</v>
      </c>
      <c r="B4566" s="8">
        <f t="shared" si="428"/>
        <v>0</v>
      </c>
      <c r="C4566" s="8">
        <f t="shared" si="429"/>
        <v>0</v>
      </c>
      <c r="D4566" s="38">
        <f t="shared" si="430"/>
        <v>1</v>
      </c>
      <c r="E4566" s="39">
        <f t="shared" si="431"/>
        <v>0</v>
      </c>
      <c r="M4566" s="8" t="str">
        <f>VLOOKUP(MONTH($J4566),Lookup!$A$2:$B$13,2,0)&amp;" "&amp;YEAR($J4566)</f>
        <v>Jan 1900</v>
      </c>
      <c r="N4566" s="34" t="str">
        <f t="shared" si="426"/>
        <v>1/1/9999</v>
      </c>
      <c r="O4566" s="8" t="str">
        <f>IF(ISERROR(VLOOKUP($I4566,Lookup!$H$2:$I$11,2,0)),"",VLOOKUP($I4566,Lookup!$H$2:$I$11,2,0))</f>
        <v/>
      </c>
      <c r="P4566" s="8">
        <f>COUNTIF(J$4:J4566,J4566)</f>
        <v>0</v>
      </c>
      <c r="Q4566" s="8">
        <f>COUNTIF(K$4:K4566,K4566)</f>
        <v>1</v>
      </c>
    </row>
    <row r="4567" spans="1:17" x14ac:dyDescent="0.25">
      <c r="A4567" s="35">
        <f t="shared" si="427"/>
        <v>0</v>
      </c>
      <c r="B4567" s="8">
        <f t="shared" si="428"/>
        <v>0</v>
      </c>
      <c r="C4567" s="8">
        <f t="shared" si="429"/>
        <v>0</v>
      </c>
      <c r="D4567" s="38">
        <f t="shared" si="430"/>
        <v>1</v>
      </c>
      <c r="E4567" s="39">
        <f t="shared" si="431"/>
        <v>0</v>
      </c>
      <c r="M4567" s="8" t="str">
        <f>VLOOKUP(MONTH($J4567),Lookup!$A$2:$B$13,2,0)&amp;" "&amp;YEAR($J4567)</f>
        <v>Jan 1900</v>
      </c>
      <c r="N4567" s="34" t="str">
        <f t="shared" si="426"/>
        <v>1/1/9999</v>
      </c>
      <c r="O4567" s="8" t="str">
        <f>IF(ISERROR(VLOOKUP($I4567,Lookup!$H$2:$I$11,2,0)),"",VLOOKUP($I4567,Lookup!$H$2:$I$11,2,0))</f>
        <v/>
      </c>
      <c r="P4567" s="8">
        <f>COUNTIF(J$4:J4567,J4567)</f>
        <v>0</v>
      </c>
      <c r="Q4567" s="8">
        <f>COUNTIF(K$4:K4567,K4567)</f>
        <v>1</v>
      </c>
    </row>
    <row r="4568" spans="1:17" x14ac:dyDescent="0.25">
      <c r="A4568" s="35">
        <f t="shared" si="427"/>
        <v>0</v>
      </c>
      <c r="B4568" s="8">
        <f t="shared" si="428"/>
        <v>0</v>
      </c>
      <c r="C4568" s="8">
        <f t="shared" si="429"/>
        <v>0</v>
      </c>
      <c r="D4568" s="38">
        <f t="shared" si="430"/>
        <v>1</v>
      </c>
      <c r="E4568" s="39">
        <f t="shared" si="431"/>
        <v>0</v>
      </c>
      <c r="M4568" s="8" t="str">
        <f>VLOOKUP(MONTH($J4568),Lookup!$A$2:$B$13,2,0)&amp;" "&amp;YEAR($J4568)</f>
        <v>Jan 1900</v>
      </c>
      <c r="N4568" s="34" t="str">
        <f t="shared" si="426"/>
        <v>1/1/9999</v>
      </c>
      <c r="O4568" s="8" t="str">
        <f>IF(ISERROR(VLOOKUP($I4568,Lookup!$H$2:$I$11,2,0)),"",VLOOKUP($I4568,Lookup!$H$2:$I$11,2,0))</f>
        <v/>
      </c>
      <c r="P4568" s="8">
        <f>COUNTIF(J$4:J4568,J4568)</f>
        <v>0</v>
      </c>
      <c r="Q4568" s="8">
        <f>COUNTIF(K$4:K4568,K4568)</f>
        <v>1</v>
      </c>
    </row>
    <row r="4569" spans="1:17" x14ac:dyDescent="0.25">
      <c r="A4569" s="35">
        <f t="shared" si="427"/>
        <v>0</v>
      </c>
      <c r="B4569" s="8">
        <f t="shared" si="428"/>
        <v>0</v>
      </c>
      <c r="C4569" s="8">
        <f t="shared" si="429"/>
        <v>0</v>
      </c>
      <c r="D4569" s="38">
        <f t="shared" si="430"/>
        <v>1</v>
      </c>
      <c r="E4569" s="39">
        <f t="shared" si="431"/>
        <v>0</v>
      </c>
      <c r="M4569" s="8" t="str">
        <f>VLOOKUP(MONTH($J4569),Lookup!$A$2:$B$13,2,0)&amp;" "&amp;YEAR($J4569)</f>
        <v>Jan 1900</v>
      </c>
      <c r="N4569" s="34" t="str">
        <f t="shared" si="426"/>
        <v>1/1/9999</v>
      </c>
      <c r="O4569" s="8" t="str">
        <f>IF(ISERROR(VLOOKUP($I4569,Lookup!$H$2:$I$11,2,0)),"",VLOOKUP($I4569,Lookup!$H$2:$I$11,2,0))</f>
        <v/>
      </c>
      <c r="P4569" s="8">
        <f>COUNTIF(J$4:J4569,J4569)</f>
        <v>0</v>
      </c>
      <c r="Q4569" s="8">
        <f>COUNTIF(K$4:K4569,K4569)</f>
        <v>1</v>
      </c>
    </row>
    <row r="4570" spans="1:17" x14ac:dyDescent="0.25">
      <c r="A4570" s="35">
        <f t="shared" si="427"/>
        <v>0</v>
      </c>
      <c r="B4570" s="8">
        <f t="shared" si="428"/>
        <v>0</v>
      </c>
      <c r="C4570" s="8">
        <f t="shared" si="429"/>
        <v>0</v>
      </c>
      <c r="D4570" s="38">
        <f t="shared" si="430"/>
        <v>1</v>
      </c>
      <c r="E4570" s="39">
        <f t="shared" si="431"/>
        <v>0</v>
      </c>
      <c r="M4570" s="8" t="str">
        <f>VLOOKUP(MONTH($J4570),Lookup!$A$2:$B$13,2,0)&amp;" "&amp;YEAR($J4570)</f>
        <v>Jan 1900</v>
      </c>
      <c r="N4570" s="34" t="str">
        <f t="shared" si="426"/>
        <v>1/1/9999</v>
      </c>
      <c r="O4570" s="8" t="str">
        <f>IF(ISERROR(VLOOKUP($I4570,Lookup!$H$2:$I$11,2,0)),"",VLOOKUP($I4570,Lookup!$H$2:$I$11,2,0))</f>
        <v/>
      </c>
      <c r="P4570" s="8">
        <f>COUNTIF(J$4:J4570,J4570)</f>
        <v>0</v>
      </c>
      <c r="Q4570" s="8">
        <f>COUNTIF(K$4:K4570,K4570)</f>
        <v>1</v>
      </c>
    </row>
    <row r="4571" spans="1:17" x14ac:dyDescent="0.25">
      <c r="A4571" s="35">
        <f t="shared" si="427"/>
        <v>0</v>
      </c>
      <c r="B4571" s="8">
        <f t="shared" si="428"/>
        <v>0</v>
      </c>
      <c r="C4571" s="8">
        <f t="shared" si="429"/>
        <v>0</v>
      </c>
      <c r="D4571" s="38">
        <f t="shared" si="430"/>
        <v>1</v>
      </c>
      <c r="E4571" s="39">
        <f t="shared" si="431"/>
        <v>0</v>
      </c>
      <c r="M4571" s="8" t="str">
        <f>VLOOKUP(MONTH($J4571),Lookup!$A$2:$B$13,2,0)&amp;" "&amp;YEAR($J4571)</f>
        <v>Jan 1900</v>
      </c>
      <c r="N4571" s="34" t="str">
        <f t="shared" si="426"/>
        <v>1/1/9999</v>
      </c>
      <c r="O4571" s="8" t="str">
        <f>IF(ISERROR(VLOOKUP($I4571,Lookup!$H$2:$I$11,2,0)),"",VLOOKUP($I4571,Lookup!$H$2:$I$11,2,0))</f>
        <v/>
      </c>
      <c r="P4571" s="8">
        <f>COUNTIF(J$4:J4571,J4571)</f>
        <v>0</v>
      </c>
      <c r="Q4571" s="8">
        <f>COUNTIF(K$4:K4571,K4571)</f>
        <v>1</v>
      </c>
    </row>
    <row r="4572" spans="1:17" x14ac:dyDescent="0.25">
      <c r="A4572" s="35">
        <f t="shared" si="427"/>
        <v>0</v>
      </c>
      <c r="B4572" s="8">
        <f t="shared" si="428"/>
        <v>0</v>
      </c>
      <c r="C4572" s="8">
        <f t="shared" si="429"/>
        <v>0</v>
      </c>
      <c r="D4572" s="38">
        <f t="shared" si="430"/>
        <v>1</v>
      </c>
      <c r="E4572" s="39">
        <f t="shared" si="431"/>
        <v>0</v>
      </c>
      <c r="M4572" s="8" t="str">
        <f>VLOOKUP(MONTH($J4572),Lookup!$A$2:$B$13,2,0)&amp;" "&amp;YEAR($J4572)</f>
        <v>Jan 1900</v>
      </c>
      <c r="N4572" s="34" t="str">
        <f t="shared" si="426"/>
        <v>1/1/9999</v>
      </c>
      <c r="O4572" s="8" t="str">
        <f>IF(ISERROR(VLOOKUP($I4572,Lookup!$H$2:$I$11,2,0)),"",VLOOKUP($I4572,Lookup!$H$2:$I$11,2,0))</f>
        <v/>
      </c>
      <c r="P4572" s="8">
        <f>COUNTIF(J$4:J4572,J4572)</f>
        <v>0</v>
      </c>
      <c r="Q4572" s="8">
        <f>COUNTIF(K$4:K4572,K4572)</f>
        <v>1</v>
      </c>
    </row>
    <row r="4573" spans="1:17" x14ac:dyDescent="0.25">
      <c r="A4573" s="35">
        <f t="shared" si="427"/>
        <v>0</v>
      </c>
      <c r="B4573" s="8">
        <f t="shared" si="428"/>
        <v>0</v>
      </c>
      <c r="C4573" s="8">
        <f t="shared" si="429"/>
        <v>0</v>
      </c>
      <c r="D4573" s="38">
        <f t="shared" si="430"/>
        <v>1</v>
      </c>
      <c r="E4573" s="39">
        <f t="shared" si="431"/>
        <v>0</v>
      </c>
      <c r="M4573" s="8" t="str">
        <f>VLOOKUP(MONTH($J4573),Lookup!$A$2:$B$13,2,0)&amp;" "&amp;YEAR($J4573)</f>
        <v>Jan 1900</v>
      </c>
      <c r="N4573" s="34" t="str">
        <f t="shared" si="426"/>
        <v>1/1/9999</v>
      </c>
      <c r="O4573" s="8" t="str">
        <f>IF(ISERROR(VLOOKUP($I4573,Lookup!$H$2:$I$11,2,0)),"",VLOOKUP($I4573,Lookup!$H$2:$I$11,2,0))</f>
        <v/>
      </c>
      <c r="P4573" s="8">
        <f>COUNTIF(J$4:J4573,J4573)</f>
        <v>0</v>
      </c>
      <c r="Q4573" s="8">
        <f>COUNTIF(K$4:K4573,K4573)</f>
        <v>1</v>
      </c>
    </row>
    <row r="4574" spans="1:17" x14ac:dyDescent="0.25">
      <c r="A4574" s="35">
        <f t="shared" si="427"/>
        <v>0</v>
      </c>
      <c r="B4574" s="8">
        <f t="shared" si="428"/>
        <v>0</v>
      </c>
      <c r="C4574" s="8">
        <f t="shared" si="429"/>
        <v>0</v>
      </c>
      <c r="D4574" s="38">
        <f t="shared" si="430"/>
        <v>1</v>
      </c>
      <c r="E4574" s="39">
        <f t="shared" si="431"/>
        <v>0</v>
      </c>
      <c r="M4574" s="8" t="str">
        <f>VLOOKUP(MONTH($J4574),Lookup!$A$2:$B$13,2,0)&amp;" "&amp;YEAR($J4574)</f>
        <v>Jan 1900</v>
      </c>
      <c r="N4574" s="34" t="str">
        <f t="shared" si="426"/>
        <v>1/1/9999</v>
      </c>
      <c r="O4574" s="8" t="str">
        <f>IF(ISERROR(VLOOKUP($I4574,Lookup!$H$2:$I$11,2,0)),"",VLOOKUP($I4574,Lookup!$H$2:$I$11,2,0))</f>
        <v/>
      </c>
      <c r="P4574" s="8">
        <f>COUNTIF(J$4:J4574,J4574)</f>
        <v>0</v>
      </c>
      <c r="Q4574" s="8">
        <f>COUNTIF(K$4:K4574,K4574)</f>
        <v>1</v>
      </c>
    </row>
    <row r="4575" spans="1:17" x14ac:dyDescent="0.25">
      <c r="A4575" s="35">
        <f t="shared" si="427"/>
        <v>0</v>
      </c>
      <c r="B4575" s="8">
        <f t="shared" si="428"/>
        <v>0</v>
      </c>
      <c r="C4575" s="8">
        <f t="shared" si="429"/>
        <v>0</v>
      </c>
      <c r="D4575" s="38">
        <f t="shared" si="430"/>
        <v>1</v>
      </c>
      <c r="E4575" s="39">
        <f t="shared" si="431"/>
        <v>0</v>
      </c>
      <c r="M4575" s="8" t="str">
        <f>VLOOKUP(MONTH($J4575),Lookup!$A$2:$B$13,2,0)&amp;" "&amp;YEAR($J4575)</f>
        <v>Jan 1900</v>
      </c>
      <c r="N4575" s="34" t="str">
        <f t="shared" si="426"/>
        <v>1/1/9999</v>
      </c>
      <c r="O4575" s="8" t="str">
        <f>IF(ISERROR(VLOOKUP($I4575,Lookup!$H$2:$I$11,2,0)),"",VLOOKUP($I4575,Lookup!$H$2:$I$11,2,0))</f>
        <v/>
      </c>
      <c r="P4575" s="8">
        <f>COUNTIF(J$4:J4575,J4575)</f>
        <v>0</v>
      </c>
      <c r="Q4575" s="8">
        <f>COUNTIF(K$4:K4575,K4575)</f>
        <v>1</v>
      </c>
    </row>
    <row r="4576" spans="1:17" x14ac:dyDescent="0.25">
      <c r="A4576" s="35">
        <f t="shared" si="427"/>
        <v>0</v>
      </c>
      <c r="B4576" s="8">
        <f t="shared" si="428"/>
        <v>0</v>
      </c>
      <c r="C4576" s="8">
        <f t="shared" si="429"/>
        <v>0</v>
      </c>
      <c r="D4576" s="38">
        <f t="shared" si="430"/>
        <v>1</v>
      </c>
      <c r="E4576" s="39">
        <f t="shared" si="431"/>
        <v>0</v>
      </c>
      <c r="M4576" s="8" t="str">
        <f>VLOOKUP(MONTH($J4576),Lookup!$A$2:$B$13,2,0)&amp;" "&amp;YEAR($J4576)</f>
        <v>Jan 1900</v>
      </c>
      <c r="N4576" s="34" t="str">
        <f t="shared" si="426"/>
        <v>1/1/9999</v>
      </c>
      <c r="O4576" s="8" t="str">
        <f>IF(ISERROR(VLOOKUP($I4576,Lookup!$H$2:$I$11,2,0)),"",VLOOKUP($I4576,Lookup!$H$2:$I$11,2,0))</f>
        <v/>
      </c>
      <c r="P4576" s="8">
        <f>COUNTIF(J$4:J4576,J4576)</f>
        <v>0</v>
      </c>
      <c r="Q4576" s="8">
        <f>COUNTIF(K$4:K4576,K4576)</f>
        <v>1</v>
      </c>
    </row>
    <row r="4577" spans="1:17" x14ac:dyDescent="0.25">
      <c r="A4577" s="35">
        <f t="shared" si="427"/>
        <v>0</v>
      </c>
      <c r="B4577" s="8">
        <f t="shared" si="428"/>
        <v>0</v>
      </c>
      <c r="C4577" s="8">
        <f t="shared" si="429"/>
        <v>0</v>
      </c>
      <c r="D4577" s="38">
        <f t="shared" si="430"/>
        <v>1</v>
      </c>
      <c r="E4577" s="39">
        <f t="shared" si="431"/>
        <v>0</v>
      </c>
      <c r="M4577" s="8" t="str">
        <f>VLOOKUP(MONTH($J4577),Lookup!$A$2:$B$13,2,0)&amp;" "&amp;YEAR($J4577)</f>
        <v>Jan 1900</v>
      </c>
      <c r="N4577" s="34" t="str">
        <f t="shared" si="426"/>
        <v>1/1/9999</v>
      </c>
      <c r="O4577" s="8" t="str">
        <f>IF(ISERROR(VLOOKUP($I4577,Lookup!$H$2:$I$11,2,0)),"",VLOOKUP($I4577,Lookup!$H$2:$I$11,2,0))</f>
        <v/>
      </c>
      <c r="P4577" s="8">
        <f>COUNTIF(J$4:J4577,J4577)</f>
        <v>0</v>
      </c>
      <c r="Q4577" s="8">
        <f>COUNTIF(K$4:K4577,K4577)</f>
        <v>1</v>
      </c>
    </row>
    <row r="4578" spans="1:17" x14ac:dyDescent="0.25">
      <c r="A4578" s="35">
        <f t="shared" si="427"/>
        <v>0</v>
      </c>
      <c r="B4578" s="8">
        <f t="shared" si="428"/>
        <v>0</v>
      </c>
      <c r="C4578" s="8">
        <f t="shared" si="429"/>
        <v>0</v>
      </c>
      <c r="D4578" s="38">
        <f t="shared" si="430"/>
        <v>1</v>
      </c>
      <c r="E4578" s="39">
        <f t="shared" si="431"/>
        <v>0</v>
      </c>
      <c r="M4578" s="8" t="str">
        <f>VLOOKUP(MONTH($J4578),Lookup!$A$2:$B$13,2,0)&amp;" "&amp;YEAR($J4578)</f>
        <v>Jan 1900</v>
      </c>
      <c r="N4578" s="34" t="str">
        <f t="shared" si="426"/>
        <v>1/1/9999</v>
      </c>
      <c r="O4578" s="8" t="str">
        <f>IF(ISERROR(VLOOKUP($I4578,Lookup!$H$2:$I$11,2,0)),"",VLOOKUP($I4578,Lookup!$H$2:$I$11,2,0))</f>
        <v/>
      </c>
      <c r="P4578" s="8">
        <f>COUNTIF(J$4:J4578,J4578)</f>
        <v>0</v>
      </c>
      <c r="Q4578" s="8">
        <f>COUNTIF(K$4:K4578,K4578)</f>
        <v>1</v>
      </c>
    </row>
    <row r="4579" spans="1:17" x14ac:dyDescent="0.25">
      <c r="A4579" s="35">
        <f t="shared" si="427"/>
        <v>0</v>
      </c>
      <c r="B4579" s="8">
        <f t="shared" si="428"/>
        <v>0</v>
      </c>
      <c r="C4579" s="8">
        <f t="shared" si="429"/>
        <v>0</v>
      </c>
      <c r="D4579" s="38">
        <f t="shared" si="430"/>
        <v>1</v>
      </c>
      <c r="E4579" s="39">
        <f t="shared" si="431"/>
        <v>0</v>
      </c>
      <c r="M4579" s="8" t="str">
        <f>VLOOKUP(MONTH($J4579),Lookup!$A$2:$B$13,2,0)&amp;" "&amp;YEAR($J4579)</f>
        <v>Jan 1900</v>
      </c>
      <c r="N4579" s="34" t="str">
        <f t="shared" si="426"/>
        <v>1/1/9999</v>
      </c>
      <c r="O4579" s="8" t="str">
        <f>IF(ISERROR(VLOOKUP($I4579,Lookup!$H$2:$I$11,2,0)),"",VLOOKUP($I4579,Lookup!$H$2:$I$11,2,0))</f>
        <v/>
      </c>
      <c r="P4579" s="8">
        <f>COUNTIF(J$4:J4579,J4579)</f>
        <v>0</v>
      </c>
      <c r="Q4579" s="8">
        <f>COUNTIF(K$4:K4579,K4579)</f>
        <v>1</v>
      </c>
    </row>
    <row r="4580" spans="1:17" x14ac:dyDescent="0.25">
      <c r="A4580" s="35">
        <f t="shared" si="427"/>
        <v>0</v>
      </c>
      <c r="B4580" s="8">
        <f t="shared" si="428"/>
        <v>0</v>
      </c>
      <c r="C4580" s="8">
        <f t="shared" si="429"/>
        <v>0</v>
      </c>
      <c r="D4580" s="38">
        <f t="shared" si="430"/>
        <v>1</v>
      </c>
      <c r="E4580" s="39">
        <f t="shared" si="431"/>
        <v>0</v>
      </c>
      <c r="M4580" s="8" t="str">
        <f>VLOOKUP(MONTH($J4580),Lookup!$A$2:$B$13,2,0)&amp;" "&amp;YEAR($J4580)</f>
        <v>Jan 1900</v>
      </c>
      <c r="N4580" s="34" t="str">
        <f t="shared" si="426"/>
        <v>1/1/9999</v>
      </c>
      <c r="O4580" s="8" t="str">
        <f>IF(ISERROR(VLOOKUP($I4580,Lookup!$H$2:$I$11,2,0)),"",VLOOKUP($I4580,Lookup!$H$2:$I$11,2,0))</f>
        <v/>
      </c>
      <c r="P4580" s="8">
        <f>COUNTIF(J$4:J4580,J4580)</f>
        <v>0</v>
      </c>
      <c r="Q4580" s="8">
        <f>COUNTIF(K$4:K4580,K4580)</f>
        <v>1</v>
      </c>
    </row>
    <row r="4581" spans="1:17" x14ac:dyDescent="0.25">
      <c r="A4581" s="35">
        <f t="shared" si="427"/>
        <v>0</v>
      </c>
      <c r="B4581" s="8">
        <f t="shared" si="428"/>
        <v>0</v>
      </c>
      <c r="C4581" s="8">
        <f t="shared" si="429"/>
        <v>0</v>
      </c>
      <c r="D4581" s="38">
        <f t="shared" si="430"/>
        <v>1</v>
      </c>
      <c r="E4581" s="39">
        <f t="shared" si="431"/>
        <v>0</v>
      </c>
      <c r="M4581" s="8" t="str">
        <f>VLOOKUP(MONTH($J4581),Lookup!$A$2:$B$13,2,0)&amp;" "&amp;YEAR($J4581)</f>
        <v>Jan 1900</v>
      </c>
      <c r="N4581" s="34" t="str">
        <f t="shared" si="426"/>
        <v>1/1/9999</v>
      </c>
      <c r="O4581" s="8" t="str">
        <f>IF(ISERROR(VLOOKUP($I4581,Lookup!$H$2:$I$11,2,0)),"",VLOOKUP($I4581,Lookup!$H$2:$I$11,2,0))</f>
        <v/>
      </c>
      <c r="P4581" s="8">
        <f>COUNTIF(J$4:J4581,J4581)</f>
        <v>0</v>
      </c>
      <c r="Q4581" s="8">
        <f>COUNTIF(K$4:K4581,K4581)</f>
        <v>1</v>
      </c>
    </row>
    <row r="4582" spans="1:17" x14ac:dyDescent="0.25">
      <c r="A4582" s="35">
        <f t="shared" si="427"/>
        <v>0</v>
      </c>
      <c r="B4582" s="8">
        <f t="shared" si="428"/>
        <v>0</v>
      </c>
      <c r="C4582" s="8">
        <f t="shared" si="429"/>
        <v>0</v>
      </c>
      <c r="D4582" s="38">
        <f t="shared" si="430"/>
        <v>1</v>
      </c>
      <c r="E4582" s="39">
        <f t="shared" si="431"/>
        <v>0</v>
      </c>
      <c r="M4582" s="8" t="str">
        <f>VLOOKUP(MONTH($J4582),Lookup!$A$2:$B$13,2,0)&amp;" "&amp;YEAR($J4582)</f>
        <v>Jan 1900</v>
      </c>
      <c r="N4582" s="34" t="str">
        <f t="shared" si="426"/>
        <v>1/1/9999</v>
      </c>
      <c r="O4582" s="8" t="str">
        <f>IF(ISERROR(VLOOKUP($I4582,Lookup!$H$2:$I$11,2,0)),"",VLOOKUP($I4582,Lookup!$H$2:$I$11,2,0))</f>
        <v/>
      </c>
      <c r="P4582" s="8">
        <f>COUNTIF(J$4:J4582,J4582)</f>
        <v>0</v>
      </c>
      <c r="Q4582" s="8">
        <f>COUNTIF(K$4:K4582,K4582)</f>
        <v>1</v>
      </c>
    </row>
    <row r="4583" spans="1:17" x14ac:dyDescent="0.25">
      <c r="A4583" s="35">
        <f t="shared" si="427"/>
        <v>0</v>
      </c>
      <c r="B4583" s="8">
        <f t="shared" si="428"/>
        <v>0</v>
      </c>
      <c r="C4583" s="8">
        <f t="shared" si="429"/>
        <v>0</v>
      </c>
      <c r="D4583" s="38">
        <f t="shared" si="430"/>
        <v>1</v>
      </c>
      <c r="E4583" s="39">
        <f t="shared" si="431"/>
        <v>0</v>
      </c>
      <c r="M4583" s="8" t="str">
        <f>VLOOKUP(MONTH($J4583),Lookup!$A$2:$B$13,2,0)&amp;" "&amp;YEAR($J4583)</f>
        <v>Jan 1900</v>
      </c>
      <c r="N4583" s="34" t="str">
        <f t="shared" si="426"/>
        <v>1/1/9999</v>
      </c>
      <c r="O4583" s="8" t="str">
        <f>IF(ISERROR(VLOOKUP($I4583,Lookup!$H$2:$I$11,2,0)),"",VLOOKUP($I4583,Lookup!$H$2:$I$11,2,0))</f>
        <v/>
      </c>
      <c r="P4583" s="8">
        <f>COUNTIF(J$4:J4583,J4583)</f>
        <v>0</v>
      </c>
      <c r="Q4583" s="8">
        <f>COUNTIF(K$4:K4583,K4583)</f>
        <v>1</v>
      </c>
    </row>
    <row r="4584" spans="1:17" x14ac:dyDescent="0.25">
      <c r="A4584" s="35">
        <f t="shared" si="427"/>
        <v>0</v>
      </c>
      <c r="B4584" s="8">
        <f t="shared" si="428"/>
        <v>0</v>
      </c>
      <c r="C4584" s="8">
        <f t="shared" si="429"/>
        <v>0</v>
      </c>
      <c r="D4584" s="38">
        <f t="shared" si="430"/>
        <v>1</v>
      </c>
      <c r="E4584" s="39">
        <f t="shared" si="431"/>
        <v>0</v>
      </c>
      <c r="M4584" s="8" t="str">
        <f>VLOOKUP(MONTH($J4584),Lookup!$A$2:$B$13,2,0)&amp;" "&amp;YEAR($J4584)</f>
        <v>Jan 1900</v>
      </c>
      <c r="N4584" s="34" t="str">
        <f t="shared" si="426"/>
        <v>1/1/9999</v>
      </c>
      <c r="O4584" s="8" t="str">
        <f>IF(ISERROR(VLOOKUP($I4584,Lookup!$H$2:$I$11,2,0)),"",VLOOKUP($I4584,Lookup!$H$2:$I$11,2,0))</f>
        <v/>
      </c>
      <c r="P4584" s="8">
        <f>COUNTIF(J$4:J4584,J4584)</f>
        <v>0</v>
      </c>
      <c r="Q4584" s="8">
        <f>COUNTIF(K$4:K4584,K4584)</f>
        <v>1</v>
      </c>
    </row>
    <row r="4585" spans="1:17" x14ac:dyDescent="0.25">
      <c r="A4585" s="35">
        <f t="shared" si="427"/>
        <v>0</v>
      </c>
      <c r="B4585" s="8">
        <f t="shared" si="428"/>
        <v>0</v>
      </c>
      <c r="C4585" s="8">
        <f t="shared" si="429"/>
        <v>0</v>
      </c>
      <c r="D4585" s="38">
        <f t="shared" si="430"/>
        <v>1</v>
      </c>
      <c r="E4585" s="39">
        <f t="shared" si="431"/>
        <v>0</v>
      </c>
      <c r="M4585" s="8" t="str">
        <f>VLOOKUP(MONTH($J4585),Lookup!$A$2:$B$13,2,0)&amp;" "&amp;YEAR($J4585)</f>
        <v>Jan 1900</v>
      </c>
      <c r="N4585" s="34" t="str">
        <f t="shared" si="426"/>
        <v>1/1/9999</v>
      </c>
      <c r="O4585" s="8" t="str">
        <f>IF(ISERROR(VLOOKUP($I4585,Lookup!$H$2:$I$11,2,0)),"",VLOOKUP($I4585,Lookup!$H$2:$I$11,2,0))</f>
        <v/>
      </c>
      <c r="P4585" s="8">
        <f>COUNTIF(J$4:J4585,J4585)</f>
        <v>0</v>
      </c>
      <c r="Q4585" s="8">
        <f>COUNTIF(K$4:K4585,K4585)</f>
        <v>1</v>
      </c>
    </row>
    <row r="4586" spans="1:17" x14ac:dyDescent="0.25">
      <c r="A4586" s="35">
        <f t="shared" si="427"/>
        <v>0</v>
      </c>
      <c r="B4586" s="8">
        <f t="shared" si="428"/>
        <v>0</v>
      </c>
      <c r="C4586" s="8">
        <f t="shared" si="429"/>
        <v>0</v>
      </c>
      <c r="D4586" s="38">
        <f t="shared" si="430"/>
        <v>1</v>
      </c>
      <c r="E4586" s="39">
        <f t="shared" si="431"/>
        <v>0</v>
      </c>
      <c r="M4586" s="8" t="str">
        <f>VLOOKUP(MONTH($J4586),Lookup!$A$2:$B$13,2,0)&amp;" "&amp;YEAR($J4586)</f>
        <v>Jan 1900</v>
      </c>
      <c r="N4586" s="34" t="str">
        <f t="shared" si="426"/>
        <v>1/1/9999</v>
      </c>
      <c r="O4586" s="8" t="str">
        <f>IF(ISERROR(VLOOKUP($I4586,Lookup!$H$2:$I$11,2,0)),"",VLOOKUP($I4586,Lookup!$H$2:$I$11,2,0))</f>
        <v/>
      </c>
      <c r="P4586" s="8">
        <f>COUNTIF(J$4:J4586,J4586)</f>
        <v>0</v>
      </c>
      <c r="Q4586" s="8">
        <f>COUNTIF(K$4:K4586,K4586)</f>
        <v>1</v>
      </c>
    </row>
    <row r="4587" spans="1:17" x14ac:dyDescent="0.25">
      <c r="A4587" s="35">
        <f t="shared" si="427"/>
        <v>0</v>
      </c>
      <c r="B4587" s="8">
        <f t="shared" si="428"/>
        <v>0</v>
      </c>
      <c r="C4587" s="8">
        <f t="shared" si="429"/>
        <v>0</v>
      </c>
      <c r="D4587" s="38">
        <f t="shared" si="430"/>
        <v>1</v>
      </c>
      <c r="E4587" s="39">
        <f t="shared" si="431"/>
        <v>0</v>
      </c>
      <c r="M4587" s="8" t="str">
        <f>VLOOKUP(MONTH($J4587),Lookup!$A$2:$B$13,2,0)&amp;" "&amp;YEAR($J4587)</f>
        <v>Jan 1900</v>
      </c>
      <c r="N4587" s="34" t="str">
        <f t="shared" si="426"/>
        <v>1/1/9999</v>
      </c>
      <c r="O4587" s="8" t="str">
        <f>IF(ISERROR(VLOOKUP($I4587,Lookup!$H$2:$I$11,2,0)),"",VLOOKUP($I4587,Lookup!$H$2:$I$11,2,0))</f>
        <v/>
      </c>
      <c r="P4587" s="8">
        <f>COUNTIF(J$4:J4587,J4587)</f>
        <v>0</v>
      </c>
      <c r="Q4587" s="8">
        <f>COUNTIF(K$4:K4587,K4587)</f>
        <v>1</v>
      </c>
    </row>
    <row r="4588" spans="1:17" x14ac:dyDescent="0.25">
      <c r="A4588" s="35">
        <f t="shared" si="427"/>
        <v>0</v>
      </c>
      <c r="B4588" s="8">
        <f t="shared" si="428"/>
        <v>0</v>
      </c>
      <c r="C4588" s="8">
        <f t="shared" si="429"/>
        <v>0</v>
      </c>
      <c r="D4588" s="38">
        <f t="shared" si="430"/>
        <v>1</v>
      </c>
      <c r="E4588" s="39">
        <f t="shared" si="431"/>
        <v>0</v>
      </c>
      <c r="M4588" s="8" t="str">
        <f>VLOOKUP(MONTH($J4588),Lookup!$A$2:$B$13,2,0)&amp;" "&amp;YEAR($J4588)</f>
        <v>Jan 1900</v>
      </c>
      <c r="N4588" s="34" t="str">
        <f t="shared" si="426"/>
        <v>1/1/9999</v>
      </c>
      <c r="O4588" s="8" t="str">
        <f>IF(ISERROR(VLOOKUP($I4588,Lookup!$H$2:$I$11,2,0)),"",VLOOKUP($I4588,Lookup!$H$2:$I$11,2,0))</f>
        <v/>
      </c>
      <c r="P4588" s="8">
        <f>COUNTIF(J$4:J4588,J4588)</f>
        <v>0</v>
      </c>
      <c r="Q4588" s="8">
        <f>COUNTIF(K$4:K4588,K4588)</f>
        <v>1</v>
      </c>
    </row>
    <row r="4589" spans="1:17" x14ac:dyDescent="0.25">
      <c r="A4589" s="35">
        <f t="shared" si="427"/>
        <v>0</v>
      </c>
      <c r="B4589" s="8">
        <f t="shared" si="428"/>
        <v>0</v>
      </c>
      <c r="C4589" s="8">
        <f t="shared" si="429"/>
        <v>0</v>
      </c>
      <c r="D4589" s="38">
        <f t="shared" si="430"/>
        <v>1</v>
      </c>
      <c r="E4589" s="39">
        <f t="shared" si="431"/>
        <v>0</v>
      </c>
      <c r="M4589" s="8" t="str">
        <f>VLOOKUP(MONTH($J4589),Lookup!$A$2:$B$13,2,0)&amp;" "&amp;YEAR($J4589)</f>
        <v>Jan 1900</v>
      </c>
      <c r="N4589" s="34" t="str">
        <f t="shared" si="426"/>
        <v>1/1/9999</v>
      </c>
      <c r="O4589" s="8" t="str">
        <f>IF(ISERROR(VLOOKUP($I4589,Lookup!$H$2:$I$11,2,0)),"",VLOOKUP($I4589,Lookup!$H$2:$I$11,2,0))</f>
        <v/>
      </c>
      <c r="P4589" s="8">
        <f>COUNTIF(J$4:J4589,J4589)</f>
        <v>0</v>
      </c>
      <c r="Q4589" s="8">
        <f>COUNTIF(K$4:K4589,K4589)</f>
        <v>1</v>
      </c>
    </row>
    <row r="4590" spans="1:17" x14ac:dyDescent="0.25">
      <c r="A4590" s="35">
        <f t="shared" si="427"/>
        <v>0</v>
      </c>
      <c r="B4590" s="8">
        <f t="shared" si="428"/>
        <v>0</v>
      </c>
      <c r="C4590" s="8">
        <f t="shared" si="429"/>
        <v>0</v>
      </c>
      <c r="D4590" s="38">
        <f t="shared" si="430"/>
        <v>1</v>
      </c>
      <c r="E4590" s="39">
        <f t="shared" si="431"/>
        <v>0</v>
      </c>
      <c r="M4590" s="8" t="str">
        <f>VLOOKUP(MONTH($J4590),Lookup!$A$2:$B$13,2,0)&amp;" "&amp;YEAR($J4590)</f>
        <v>Jan 1900</v>
      </c>
      <c r="N4590" s="34" t="str">
        <f t="shared" si="426"/>
        <v>1/1/9999</v>
      </c>
      <c r="O4590" s="8" t="str">
        <f>IF(ISERROR(VLOOKUP($I4590,Lookup!$H$2:$I$11,2,0)),"",VLOOKUP($I4590,Lookup!$H$2:$I$11,2,0))</f>
        <v/>
      </c>
      <c r="P4590" s="8">
        <f>COUNTIF(J$4:J4590,J4590)</f>
        <v>0</v>
      </c>
      <c r="Q4590" s="8">
        <f>COUNTIF(K$4:K4590,K4590)</f>
        <v>1</v>
      </c>
    </row>
    <row r="4591" spans="1:17" x14ac:dyDescent="0.25">
      <c r="A4591" s="35">
        <f t="shared" si="427"/>
        <v>0</v>
      </c>
      <c r="B4591" s="8">
        <f t="shared" si="428"/>
        <v>0</v>
      </c>
      <c r="C4591" s="8">
        <f t="shared" si="429"/>
        <v>0</v>
      </c>
      <c r="D4591" s="38">
        <f t="shared" si="430"/>
        <v>1</v>
      </c>
      <c r="E4591" s="39">
        <f t="shared" si="431"/>
        <v>0</v>
      </c>
      <c r="M4591" s="8" t="str">
        <f>VLOOKUP(MONTH($J4591),Lookup!$A$2:$B$13,2,0)&amp;" "&amp;YEAR($J4591)</f>
        <v>Jan 1900</v>
      </c>
      <c r="N4591" s="34" t="str">
        <f t="shared" si="426"/>
        <v>1/1/9999</v>
      </c>
      <c r="O4591" s="8" t="str">
        <f>IF(ISERROR(VLOOKUP($I4591,Lookup!$H$2:$I$11,2,0)),"",VLOOKUP($I4591,Lookup!$H$2:$I$11,2,0))</f>
        <v/>
      </c>
      <c r="P4591" s="8">
        <f>COUNTIF(J$4:J4591,J4591)</f>
        <v>0</v>
      </c>
      <c r="Q4591" s="8">
        <f>COUNTIF(K$4:K4591,K4591)</f>
        <v>1</v>
      </c>
    </row>
    <row r="4592" spans="1:17" x14ac:dyDescent="0.25">
      <c r="A4592" s="35">
        <f t="shared" si="427"/>
        <v>0</v>
      </c>
      <c r="B4592" s="8">
        <f t="shared" si="428"/>
        <v>0</v>
      </c>
      <c r="C4592" s="8">
        <f t="shared" si="429"/>
        <v>0</v>
      </c>
      <c r="D4592" s="38">
        <f t="shared" si="430"/>
        <v>1</v>
      </c>
      <c r="E4592" s="39">
        <f t="shared" si="431"/>
        <v>0</v>
      </c>
      <c r="M4592" s="8" t="str">
        <f>VLOOKUP(MONTH($J4592),Lookup!$A$2:$B$13,2,0)&amp;" "&amp;YEAR($J4592)</f>
        <v>Jan 1900</v>
      </c>
      <c r="N4592" s="34" t="str">
        <f t="shared" si="426"/>
        <v>1/1/9999</v>
      </c>
      <c r="O4592" s="8" t="str">
        <f>IF(ISERROR(VLOOKUP($I4592,Lookup!$H$2:$I$11,2,0)),"",VLOOKUP($I4592,Lookup!$H$2:$I$11,2,0))</f>
        <v/>
      </c>
      <c r="P4592" s="8">
        <f>COUNTIF(J$4:J4592,J4592)</f>
        <v>0</v>
      </c>
      <c r="Q4592" s="8">
        <f>COUNTIF(K$4:K4592,K4592)</f>
        <v>1</v>
      </c>
    </row>
    <row r="4593" spans="1:17" x14ac:dyDescent="0.25">
      <c r="A4593" s="35">
        <f t="shared" si="427"/>
        <v>0</v>
      </c>
      <c r="B4593" s="8">
        <f t="shared" si="428"/>
        <v>0</v>
      </c>
      <c r="C4593" s="8">
        <f t="shared" si="429"/>
        <v>0</v>
      </c>
      <c r="D4593" s="38">
        <f t="shared" si="430"/>
        <v>1</v>
      </c>
      <c r="E4593" s="39">
        <f t="shared" si="431"/>
        <v>0</v>
      </c>
      <c r="M4593" s="8" t="str">
        <f>VLOOKUP(MONTH($J4593),Lookup!$A$2:$B$13,2,0)&amp;" "&amp;YEAR($J4593)</f>
        <v>Jan 1900</v>
      </c>
      <c r="N4593" s="34" t="str">
        <f t="shared" si="426"/>
        <v>1/1/9999</v>
      </c>
      <c r="O4593" s="8" t="str">
        <f>IF(ISERROR(VLOOKUP($I4593,Lookup!$H$2:$I$11,2,0)),"",VLOOKUP($I4593,Lookup!$H$2:$I$11,2,0))</f>
        <v/>
      </c>
      <c r="P4593" s="8">
        <f>COUNTIF(J$4:J4593,J4593)</f>
        <v>0</v>
      </c>
      <c r="Q4593" s="8">
        <f>COUNTIF(K$4:K4593,K4593)</f>
        <v>1</v>
      </c>
    </row>
    <row r="4594" spans="1:17" x14ac:dyDescent="0.25">
      <c r="A4594" s="35">
        <f t="shared" si="427"/>
        <v>0</v>
      </c>
      <c r="B4594" s="8">
        <f t="shared" si="428"/>
        <v>0</v>
      </c>
      <c r="C4594" s="8">
        <f t="shared" si="429"/>
        <v>0</v>
      </c>
      <c r="D4594" s="38">
        <f t="shared" si="430"/>
        <v>1</v>
      </c>
      <c r="E4594" s="39">
        <f t="shared" si="431"/>
        <v>0</v>
      </c>
      <c r="M4594" s="8" t="str">
        <f>VLOOKUP(MONTH($J4594),Lookup!$A$2:$B$13,2,0)&amp;" "&amp;YEAR($J4594)</f>
        <v>Jan 1900</v>
      </c>
      <c r="N4594" s="34" t="str">
        <f t="shared" si="426"/>
        <v>1/1/9999</v>
      </c>
      <c r="O4594" s="8" t="str">
        <f>IF(ISERROR(VLOOKUP($I4594,Lookup!$H$2:$I$11,2,0)),"",VLOOKUP($I4594,Lookup!$H$2:$I$11,2,0))</f>
        <v/>
      </c>
      <c r="P4594" s="8">
        <f>COUNTIF(J$4:J4594,J4594)</f>
        <v>0</v>
      </c>
      <c r="Q4594" s="8">
        <f>COUNTIF(K$4:K4594,K4594)</f>
        <v>1</v>
      </c>
    </row>
    <row r="4595" spans="1:17" x14ac:dyDescent="0.25">
      <c r="A4595" s="35">
        <f t="shared" si="427"/>
        <v>0</v>
      </c>
      <c r="B4595" s="8">
        <f t="shared" si="428"/>
        <v>0</v>
      </c>
      <c r="C4595" s="8">
        <f t="shared" si="429"/>
        <v>0</v>
      </c>
      <c r="D4595" s="38">
        <f t="shared" si="430"/>
        <v>1</v>
      </c>
      <c r="E4595" s="39">
        <f t="shared" si="431"/>
        <v>0</v>
      </c>
      <c r="M4595" s="8" t="str">
        <f>VLOOKUP(MONTH($J4595),Lookup!$A$2:$B$13,2,0)&amp;" "&amp;YEAR($J4595)</f>
        <v>Jan 1900</v>
      </c>
      <c r="N4595" s="34" t="str">
        <f t="shared" si="426"/>
        <v>1/1/9999</v>
      </c>
      <c r="O4595" s="8" t="str">
        <f>IF(ISERROR(VLOOKUP($I4595,Lookup!$H$2:$I$11,2,0)),"",VLOOKUP($I4595,Lookup!$H$2:$I$11,2,0))</f>
        <v/>
      </c>
      <c r="P4595" s="8">
        <f>COUNTIF(J$4:J4595,J4595)</f>
        <v>0</v>
      </c>
      <c r="Q4595" s="8">
        <f>COUNTIF(K$4:K4595,K4595)</f>
        <v>1</v>
      </c>
    </row>
    <row r="4596" spans="1:17" x14ac:dyDescent="0.25">
      <c r="A4596" s="35">
        <f t="shared" si="427"/>
        <v>0</v>
      </c>
      <c r="B4596" s="8">
        <f t="shared" si="428"/>
        <v>0</v>
      </c>
      <c r="C4596" s="8">
        <f t="shared" si="429"/>
        <v>0</v>
      </c>
      <c r="D4596" s="38">
        <f t="shared" si="430"/>
        <v>1</v>
      </c>
      <c r="E4596" s="39">
        <f t="shared" si="431"/>
        <v>0</v>
      </c>
      <c r="M4596" s="8" t="str">
        <f>VLOOKUP(MONTH($J4596),Lookup!$A$2:$B$13,2,0)&amp;" "&amp;YEAR($J4596)</f>
        <v>Jan 1900</v>
      </c>
      <c r="N4596" s="34" t="str">
        <f t="shared" si="426"/>
        <v>1/1/9999</v>
      </c>
      <c r="O4596" s="8" t="str">
        <f>IF(ISERROR(VLOOKUP($I4596,Lookup!$H$2:$I$11,2,0)),"",VLOOKUP($I4596,Lookup!$H$2:$I$11,2,0))</f>
        <v/>
      </c>
      <c r="P4596" s="8">
        <f>COUNTIF(J$4:J4596,J4596)</f>
        <v>0</v>
      </c>
      <c r="Q4596" s="8">
        <f>COUNTIF(K$4:K4596,K4596)</f>
        <v>1</v>
      </c>
    </row>
    <row r="4597" spans="1:17" x14ac:dyDescent="0.25">
      <c r="A4597" s="35">
        <f t="shared" si="427"/>
        <v>0</v>
      </c>
      <c r="B4597" s="8">
        <f t="shared" si="428"/>
        <v>0</v>
      </c>
      <c r="C4597" s="8">
        <f t="shared" si="429"/>
        <v>0</v>
      </c>
      <c r="D4597" s="38">
        <f t="shared" si="430"/>
        <v>1</v>
      </c>
      <c r="E4597" s="39">
        <f t="shared" si="431"/>
        <v>0</v>
      </c>
      <c r="M4597" s="8" t="str">
        <f>VLOOKUP(MONTH($J4597),Lookup!$A$2:$B$13,2,0)&amp;" "&amp;YEAR($J4597)</f>
        <v>Jan 1900</v>
      </c>
      <c r="N4597" s="34" t="str">
        <f t="shared" si="426"/>
        <v>1/1/9999</v>
      </c>
      <c r="O4597" s="8" t="str">
        <f>IF(ISERROR(VLOOKUP($I4597,Lookup!$H$2:$I$11,2,0)),"",VLOOKUP($I4597,Lookup!$H$2:$I$11,2,0))</f>
        <v/>
      </c>
      <c r="P4597" s="8">
        <f>COUNTIF(J$4:J4597,J4597)</f>
        <v>0</v>
      </c>
      <c r="Q4597" s="8">
        <f>COUNTIF(K$4:K4597,K4597)</f>
        <v>1</v>
      </c>
    </row>
    <row r="4598" spans="1:17" x14ac:dyDescent="0.25">
      <c r="A4598" s="35">
        <f t="shared" si="427"/>
        <v>0</v>
      </c>
      <c r="B4598" s="8">
        <f t="shared" si="428"/>
        <v>0</v>
      </c>
      <c r="C4598" s="8">
        <f t="shared" si="429"/>
        <v>0</v>
      </c>
      <c r="D4598" s="38">
        <f t="shared" si="430"/>
        <v>1</v>
      </c>
      <c r="E4598" s="39">
        <f t="shared" si="431"/>
        <v>0</v>
      </c>
      <c r="M4598" s="8" t="str">
        <f>VLOOKUP(MONTH($J4598),Lookup!$A$2:$B$13,2,0)&amp;" "&amp;YEAR($J4598)</f>
        <v>Jan 1900</v>
      </c>
      <c r="N4598" s="34" t="str">
        <f t="shared" si="426"/>
        <v>1/1/9999</v>
      </c>
      <c r="O4598" s="8" t="str">
        <f>IF(ISERROR(VLOOKUP($I4598,Lookup!$H$2:$I$11,2,0)),"",VLOOKUP($I4598,Lookup!$H$2:$I$11,2,0))</f>
        <v/>
      </c>
      <c r="P4598" s="8">
        <f>COUNTIF(J$4:J4598,J4598)</f>
        <v>0</v>
      </c>
      <c r="Q4598" s="8">
        <f>COUNTIF(K$4:K4598,K4598)</f>
        <v>1</v>
      </c>
    </row>
    <row r="4599" spans="1:17" x14ac:dyDescent="0.25">
      <c r="A4599" s="35">
        <f t="shared" si="427"/>
        <v>0</v>
      </c>
      <c r="B4599" s="8">
        <f t="shared" si="428"/>
        <v>0</v>
      </c>
      <c r="C4599" s="8">
        <f t="shared" si="429"/>
        <v>0</v>
      </c>
      <c r="D4599" s="38">
        <f t="shared" si="430"/>
        <v>1</v>
      </c>
      <c r="E4599" s="39">
        <f t="shared" si="431"/>
        <v>0</v>
      </c>
      <c r="M4599" s="8" t="str">
        <f>VLOOKUP(MONTH($J4599),Lookup!$A$2:$B$13,2,0)&amp;" "&amp;YEAR($J4599)</f>
        <v>Jan 1900</v>
      </c>
      <c r="N4599" s="34" t="str">
        <f t="shared" si="426"/>
        <v>1/1/9999</v>
      </c>
      <c r="O4599" s="8" t="str">
        <f>IF(ISERROR(VLOOKUP($I4599,Lookup!$H$2:$I$11,2,0)),"",VLOOKUP($I4599,Lookup!$H$2:$I$11,2,0))</f>
        <v/>
      </c>
      <c r="P4599" s="8">
        <f>COUNTIF(J$4:J4599,J4599)</f>
        <v>0</v>
      </c>
      <c r="Q4599" s="8">
        <f>COUNTIF(K$4:K4599,K4599)</f>
        <v>1</v>
      </c>
    </row>
    <row r="4600" spans="1:17" x14ac:dyDescent="0.25">
      <c r="A4600" s="35">
        <f t="shared" si="427"/>
        <v>0</v>
      </c>
      <c r="B4600" s="8">
        <f t="shared" si="428"/>
        <v>0</v>
      </c>
      <c r="C4600" s="8">
        <f t="shared" si="429"/>
        <v>0</v>
      </c>
      <c r="D4600" s="38">
        <f t="shared" si="430"/>
        <v>1</v>
      </c>
      <c r="E4600" s="39">
        <f t="shared" si="431"/>
        <v>0</v>
      </c>
      <c r="M4600" s="8" t="str">
        <f>VLOOKUP(MONTH($J4600),Lookup!$A$2:$B$13,2,0)&amp;" "&amp;YEAR($J4600)</f>
        <v>Jan 1900</v>
      </c>
      <c r="N4600" s="34" t="str">
        <f t="shared" si="426"/>
        <v>1/1/9999</v>
      </c>
      <c r="O4600" s="8" t="str">
        <f>IF(ISERROR(VLOOKUP($I4600,Lookup!$H$2:$I$11,2,0)),"",VLOOKUP($I4600,Lookup!$H$2:$I$11,2,0))</f>
        <v/>
      </c>
      <c r="P4600" s="8">
        <f>COUNTIF(J$4:J4600,J4600)</f>
        <v>0</v>
      </c>
      <c r="Q4600" s="8">
        <f>COUNTIF(K$4:K4600,K4600)</f>
        <v>1</v>
      </c>
    </row>
    <row r="4601" spans="1:17" x14ac:dyDescent="0.25">
      <c r="A4601" s="35">
        <f t="shared" si="427"/>
        <v>0</v>
      </c>
      <c r="B4601" s="8">
        <f t="shared" si="428"/>
        <v>0</v>
      </c>
      <c r="C4601" s="8">
        <f t="shared" si="429"/>
        <v>0</v>
      </c>
      <c r="D4601" s="38">
        <f t="shared" si="430"/>
        <v>1</v>
      </c>
      <c r="E4601" s="39">
        <f t="shared" si="431"/>
        <v>0</v>
      </c>
      <c r="M4601" s="8" t="str">
        <f>VLOOKUP(MONTH($J4601),Lookup!$A$2:$B$13,2,0)&amp;" "&amp;YEAR($J4601)</f>
        <v>Jan 1900</v>
      </c>
      <c r="N4601" s="34" t="str">
        <f t="shared" si="426"/>
        <v>1/1/9999</v>
      </c>
      <c r="O4601" s="8" t="str">
        <f>IF(ISERROR(VLOOKUP($I4601,Lookup!$H$2:$I$11,2,0)),"",VLOOKUP($I4601,Lookup!$H$2:$I$11,2,0))</f>
        <v/>
      </c>
      <c r="P4601" s="8">
        <f>COUNTIF(J$4:J4601,J4601)</f>
        <v>0</v>
      </c>
      <c r="Q4601" s="8">
        <f>COUNTIF(K$4:K4601,K4601)</f>
        <v>1</v>
      </c>
    </row>
    <row r="4602" spans="1:17" x14ac:dyDescent="0.25">
      <c r="A4602" s="35">
        <f t="shared" si="427"/>
        <v>0</v>
      </c>
      <c r="B4602" s="8">
        <f t="shared" si="428"/>
        <v>0</v>
      </c>
      <c r="C4602" s="8">
        <f t="shared" si="429"/>
        <v>0</v>
      </c>
      <c r="D4602" s="38">
        <f t="shared" si="430"/>
        <v>1</v>
      </c>
      <c r="E4602" s="39">
        <f t="shared" si="431"/>
        <v>0</v>
      </c>
      <c r="M4602" s="8" t="str">
        <f>VLOOKUP(MONTH($J4602),Lookup!$A$2:$B$13,2,0)&amp;" "&amp;YEAR($J4602)</f>
        <v>Jan 1900</v>
      </c>
      <c r="N4602" s="34" t="str">
        <f t="shared" si="426"/>
        <v>1/1/9999</v>
      </c>
      <c r="O4602" s="8" t="str">
        <f>IF(ISERROR(VLOOKUP($I4602,Lookup!$H$2:$I$11,2,0)),"",VLOOKUP($I4602,Lookup!$H$2:$I$11,2,0))</f>
        <v/>
      </c>
      <c r="P4602" s="8">
        <f>COUNTIF(J$4:J4602,J4602)</f>
        <v>0</v>
      </c>
      <c r="Q4602" s="8">
        <f>COUNTIF(K$4:K4602,K4602)</f>
        <v>1</v>
      </c>
    </row>
    <row r="4603" spans="1:17" x14ac:dyDescent="0.25">
      <c r="A4603" s="35">
        <f t="shared" si="427"/>
        <v>0</v>
      </c>
      <c r="B4603" s="8">
        <f t="shared" si="428"/>
        <v>0</v>
      </c>
      <c r="C4603" s="8">
        <f t="shared" si="429"/>
        <v>0</v>
      </c>
      <c r="D4603" s="38">
        <f t="shared" si="430"/>
        <v>1</v>
      </c>
      <c r="E4603" s="39">
        <f t="shared" si="431"/>
        <v>0</v>
      </c>
      <c r="M4603" s="8" t="str">
        <f>VLOOKUP(MONTH($J4603),Lookup!$A$2:$B$13,2,0)&amp;" "&amp;YEAR($J4603)</f>
        <v>Jan 1900</v>
      </c>
      <c r="N4603" s="34" t="str">
        <f t="shared" si="426"/>
        <v>1/1/9999</v>
      </c>
      <c r="O4603" s="8" t="str">
        <f>IF(ISERROR(VLOOKUP($I4603,Lookup!$H$2:$I$11,2,0)),"",VLOOKUP($I4603,Lookup!$H$2:$I$11,2,0))</f>
        <v/>
      </c>
      <c r="P4603" s="8">
        <f>COUNTIF(J$4:J4603,J4603)</f>
        <v>0</v>
      </c>
      <c r="Q4603" s="8">
        <f>COUNTIF(K$4:K4603,K4603)</f>
        <v>1</v>
      </c>
    </row>
    <row r="4604" spans="1:17" x14ac:dyDescent="0.25">
      <c r="A4604" s="35">
        <f t="shared" si="427"/>
        <v>0</v>
      </c>
      <c r="B4604" s="8">
        <f t="shared" si="428"/>
        <v>0</v>
      </c>
      <c r="C4604" s="8">
        <f t="shared" si="429"/>
        <v>0</v>
      </c>
      <c r="D4604" s="38">
        <f t="shared" si="430"/>
        <v>1</v>
      </c>
      <c r="E4604" s="39">
        <f t="shared" si="431"/>
        <v>0</v>
      </c>
      <c r="M4604" s="8" t="str">
        <f>VLOOKUP(MONTH($J4604),Lookup!$A$2:$B$13,2,0)&amp;" "&amp;YEAR($J4604)</f>
        <v>Jan 1900</v>
      </c>
      <c r="N4604" s="34" t="str">
        <f t="shared" si="426"/>
        <v>1/1/9999</v>
      </c>
      <c r="O4604" s="8" t="str">
        <f>IF(ISERROR(VLOOKUP($I4604,Lookup!$H$2:$I$11,2,0)),"",VLOOKUP($I4604,Lookup!$H$2:$I$11,2,0))</f>
        <v/>
      </c>
      <c r="P4604" s="8">
        <f>COUNTIF(J$4:J4604,J4604)</f>
        <v>0</v>
      </c>
      <c r="Q4604" s="8">
        <f>COUNTIF(K$4:K4604,K4604)</f>
        <v>1</v>
      </c>
    </row>
    <row r="4605" spans="1:17" x14ac:dyDescent="0.25">
      <c r="A4605" s="35">
        <f t="shared" si="427"/>
        <v>0</v>
      </c>
      <c r="B4605" s="8">
        <f t="shared" si="428"/>
        <v>0</v>
      </c>
      <c r="C4605" s="8">
        <f t="shared" si="429"/>
        <v>0</v>
      </c>
      <c r="D4605" s="38">
        <f t="shared" si="430"/>
        <v>1</v>
      </c>
      <c r="E4605" s="39">
        <f t="shared" si="431"/>
        <v>0</v>
      </c>
      <c r="M4605" s="8" t="str">
        <f>VLOOKUP(MONTH($J4605),Lookup!$A$2:$B$13,2,0)&amp;" "&amp;YEAR($J4605)</f>
        <v>Jan 1900</v>
      </c>
      <c r="N4605" s="34" t="str">
        <f t="shared" si="426"/>
        <v>1/1/9999</v>
      </c>
      <c r="O4605" s="8" t="str">
        <f>IF(ISERROR(VLOOKUP($I4605,Lookup!$H$2:$I$11,2,0)),"",VLOOKUP($I4605,Lookup!$H$2:$I$11,2,0))</f>
        <v/>
      </c>
      <c r="P4605" s="8">
        <f>COUNTIF(J$4:J4605,J4605)</f>
        <v>0</v>
      </c>
      <c r="Q4605" s="8">
        <f>COUNTIF(K$4:K4605,K4605)</f>
        <v>1</v>
      </c>
    </row>
    <row r="4606" spans="1:17" x14ac:dyDescent="0.25">
      <c r="A4606" s="35">
        <f t="shared" si="427"/>
        <v>0</v>
      </c>
      <c r="B4606" s="8">
        <f t="shared" si="428"/>
        <v>0</v>
      </c>
      <c r="C4606" s="8">
        <f t="shared" si="429"/>
        <v>0</v>
      </c>
      <c r="D4606" s="38">
        <f t="shared" si="430"/>
        <v>1</v>
      </c>
      <c r="E4606" s="39">
        <f t="shared" si="431"/>
        <v>0</v>
      </c>
      <c r="M4606" s="8" t="str">
        <f>VLOOKUP(MONTH($J4606),Lookup!$A$2:$B$13,2,0)&amp;" "&amp;YEAR($J4606)</f>
        <v>Jan 1900</v>
      </c>
      <c r="N4606" s="34" t="str">
        <f t="shared" si="426"/>
        <v>1/1/9999</v>
      </c>
      <c r="O4606" s="8" t="str">
        <f>IF(ISERROR(VLOOKUP($I4606,Lookup!$H$2:$I$11,2,0)),"",VLOOKUP($I4606,Lookup!$H$2:$I$11,2,0))</f>
        <v/>
      </c>
      <c r="P4606" s="8">
        <f>COUNTIF(J$4:J4606,J4606)</f>
        <v>0</v>
      </c>
      <c r="Q4606" s="8">
        <f>COUNTIF(K$4:K4606,K4606)</f>
        <v>1</v>
      </c>
    </row>
    <row r="4607" spans="1:17" x14ac:dyDescent="0.25">
      <c r="A4607" s="35">
        <f t="shared" si="427"/>
        <v>0</v>
      </c>
      <c r="B4607" s="8">
        <f t="shared" si="428"/>
        <v>0</v>
      </c>
      <c r="C4607" s="8">
        <f t="shared" si="429"/>
        <v>0</v>
      </c>
      <c r="D4607" s="38">
        <f t="shared" si="430"/>
        <v>1</v>
      </c>
      <c r="E4607" s="39">
        <f t="shared" si="431"/>
        <v>0</v>
      </c>
      <c r="M4607" s="8" t="str">
        <f>VLOOKUP(MONTH($J4607),Lookup!$A$2:$B$13,2,0)&amp;" "&amp;YEAR($J4607)</f>
        <v>Jan 1900</v>
      </c>
      <c r="N4607" s="34" t="str">
        <f t="shared" si="426"/>
        <v>1/1/9999</v>
      </c>
      <c r="O4607" s="8" t="str">
        <f>IF(ISERROR(VLOOKUP($I4607,Lookup!$H$2:$I$11,2,0)),"",VLOOKUP($I4607,Lookup!$H$2:$I$11,2,0))</f>
        <v/>
      </c>
      <c r="P4607" s="8">
        <f>COUNTIF(J$4:J4607,J4607)</f>
        <v>0</v>
      </c>
      <c r="Q4607" s="8">
        <f>COUNTIF(K$4:K4607,K4607)</f>
        <v>1</v>
      </c>
    </row>
    <row r="4608" spans="1:17" x14ac:dyDescent="0.25">
      <c r="A4608" s="35">
        <f t="shared" si="427"/>
        <v>0</v>
      </c>
      <c r="B4608" s="8">
        <f t="shared" si="428"/>
        <v>0</v>
      </c>
      <c r="C4608" s="8">
        <f t="shared" si="429"/>
        <v>0</v>
      </c>
      <c r="D4608" s="38">
        <f t="shared" si="430"/>
        <v>1</v>
      </c>
      <c r="E4608" s="39">
        <f t="shared" si="431"/>
        <v>0</v>
      </c>
      <c r="M4608" s="8" t="str">
        <f>VLOOKUP(MONTH($J4608),Lookup!$A$2:$B$13,2,0)&amp;" "&amp;YEAR($J4608)</f>
        <v>Jan 1900</v>
      </c>
      <c r="N4608" s="34" t="str">
        <f t="shared" si="426"/>
        <v>1/1/9999</v>
      </c>
      <c r="O4608" s="8" t="str">
        <f>IF(ISERROR(VLOOKUP($I4608,Lookup!$H$2:$I$11,2,0)),"",VLOOKUP($I4608,Lookup!$H$2:$I$11,2,0))</f>
        <v/>
      </c>
      <c r="P4608" s="8">
        <f>COUNTIF(J$4:J4608,J4608)</f>
        <v>0</v>
      </c>
      <c r="Q4608" s="8">
        <f>COUNTIF(K$4:K4608,K4608)</f>
        <v>1</v>
      </c>
    </row>
    <row r="4609" spans="1:17" x14ac:dyDescent="0.25">
      <c r="A4609" s="35">
        <f t="shared" si="427"/>
        <v>0</v>
      </c>
      <c r="B4609" s="8">
        <f t="shared" si="428"/>
        <v>0</v>
      </c>
      <c r="C4609" s="8">
        <f t="shared" si="429"/>
        <v>0</v>
      </c>
      <c r="D4609" s="38">
        <f t="shared" si="430"/>
        <v>1</v>
      </c>
      <c r="E4609" s="39">
        <f t="shared" si="431"/>
        <v>0</v>
      </c>
      <c r="M4609" s="8" t="str">
        <f>VLOOKUP(MONTH($J4609),Lookup!$A$2:$B$13,2,0)&amp;" "&amp;YEAR($J4609)</f>
        <v>Jan 1900</v>
      </c>
      <c r="N4609" s="34" t="str">
        <f t="shared" si="426"/>
        <v>1/1/9999</v>
      </c>
      <c r="O4609" s="8" t="str">
        <f>IF(ISERROR(VLOOKUP($I4609,Lookup!$H$2:$I$11,2,0)),"",VLOOKUP($I4609,Lookup!$H$2:$I$11,2,0))</f>
        <v/>
      </c>
      <c r="P4609" s="8">
        <f>COUNTIF(J$4:J4609,J4609)</f>
        <v>0</v>
      </c>
      <c r="Q4609" s="8">
        <f>COUNTIF(K$4:K4609,K4609)</f>
        <v>1</v>
      </c>
    </row>
    <row r="4610" spans="1:17" x14ac:dyDescent="0.25">
      <c r="A4610" s="35">
        <f t="shared" si="427"/>
        <v>0</v>
      </c>
      <c r="B4610" s="8">
        <f t="shared" si="428"/>
        <v>0</v>
      </c>
      <c r="C4610" s="8">
        <f t="shared" si="429"/>
        <v>0</v>
      </c>
      <c r="D4610" s="38">
        <f t="shared" si="430"/>
        <v>1</v>
      </c>
      <c r="E4610" s="39">
        <f t="shared" si="431"/>
        <v>0</v>
      </c>
      <c r="M4610" s="8" t="str">
        <f>VLOOKUP(MONTH($J4610),Lookup!$A$2:$B$13,2,0)&amp;" "&amp;YEAR($J4610)</f>
        <v>Jan 1900</v>
      </c>
      <c r="N4610" s="34" t="str">
        <f t="shared" si="426"/>
        <v>1/1/9999</v>
      </c>
      <c r="O4610" s="8" t="str">
        <f>IF(ISERROR(VLOOKUP($I4610,Lookup!$H$2:$I$11,2,0)),"",VLOOKUP($I4610,Lookup!$H$2:$I$11,2,0))</f>
        <v/>
      </c>
      <c r="P4610" s="8">
        <f>COUNTIF(J$4:J4610,J4610)</f>
        <v>0</v>
      </c>
      <c r="Q4610" s="8">
        <f>COUNTIF(K$4:K4610,K4610)</f>
        <v>1</v>
      </c>
    </row>
    <row r="4611" spans="1:17" x14ac:dyDescent="0.25">
      <c r="A4611" s="35">
        <f t="shared" si="427"/>
        <v>0</v>
      </c>
      <c r="B4611" s="8">
        <f t="shared" si="428"/>
        <v>0</v>
      </c>
      <c r="C4611" s="8">
        <f t="shared" si="429"/>
        <v>0</v>
      </c>
      <c r="D4611" s="38">
        <f t="shared" si="430"/>
        <v>1</v>
      </c>
      <c r="E4611" s="39">
        <f t="shared" si="431"/>
        <v>0</v>
      </c>
      <c r="M4611" s="8" t="str">
        <f>VLOOKUP(MONTH($J4611),Lookup!$A$2:$B$13,2,0)&amp;" "&amp;YEAR($J4611)</f>
        <v>Jan 1900</v>
      </c>
      <c r="N4611" s="34" t="str">
        <f t="shared" si="426"/>
        <v>1/1/9999</v>
      </c>
      <c r="O4611" s="8" t="str">
        <f>IF(ISERROR(VLOOKUP($I4611,Lookup!$H$2:$I$11,2,0)),"",VLOOKUP($I4611,Lookup!$H$2:$I$11,2,0))</f>
        <v/>
      </c>
      <c r="P4611" s="8">
        <f>COUNTIF(J$4:J4611,J4611)</f>
        <v>0</v>
      </c>
      <c r="Q4611" s="8">
        <f>COUNTIF(K$4:K4611,K4611)</f>
        <v>1</v>
      </c>
    </row>
    <row r="4612" spans="1:17" x14ac:dyDescent="0.25">
      <c r="A4612" s="35">
        <f t="shared" si="427"/>
        <v>0</v>
      </c>
      <c r="B4612" s="8">
        <f t="shared" si="428"/>
        <v>0</v>
      </c>
      <c r="C4612" s="8">
        <f t="shared" si="429"/>
        <v>0</v>
      </c>
      <c r="D4612" s="38">
        <f t="shared" si="430"/>
        <v>1</v>
      </c>
      <c r="E4612" s="39">
        <f t="shared" si="431"/>
        <v>0</v>
      </c>
      <c r="M4612" s="8" t="str">
        <f>VLOOKUP(MONTH($J4612),Lookup!$A$2:$B$13,2,0)&amp;" "&amp;YEAR($J4612)</f>
        <v>Jan 1900</v>
      </c>
      <c r="N4612" s="34" t="str">
        <f t="shared" ref="N4612:N4675" si="432">IF(ISBLANK($J4612),"1/1/9999",J4612)</f>
        <v>1/1/9999</v>
      </c>
      <c r="O4612" s="8" t="str">
        <f>IF(ISERROR(VLOOKUP($I4612,Lookup!$H$2:$I$11,2,0)),"",VLOOKUP($I4612,Lookup!$H$2:$I$11,2,0))</f>
        <v/>
      </c>
      <c r="P4612" s="8">
        <f>COUNTIF(J$4:J4612,J4612)</f>
        <v>0</v>
      </c>
      <c r="Q4612" s="8">
        <f>COUNTIF(K$4:K4612,K4612)</f>
        <v>1</v>
      </c>
    </row>
    <row r="4613" spans="1:17" x14ac:dyDescent="0.25">
      <c r="A4613" s="35">
        <f t="shared" ref="A4613:A4676" si="433">K4613</f>
        <v>0</v>
      </c>
      <c r="B4613" s="8">
        <f t="shared" ref="B4613:B4676" si="434">J4613</f>
        <v>0</v>
      </c>
      <c r="C4613" s="8">
        <f t="shared" ref="C4613:C4676" si="435">L4613</f>
        <v>0</v>
      </c>
      <c r="D4613" s="38">
        <f t="shared" ref="D4613:D4676" si="436">SUM(A4613:C4613)+SUM(O4613:Q4613)</f>
        <v>1</v>
      </c>
      <c r="E4613" s="39">
        <f t="shared" ref="E4613:E4676" si="437">IF($D4613="","",COUNTIFS($F$4:$F$5000,$F4613,$D$4:$D$5000,"&gt;"&amp;$D4613))</f>
        <v>0</v>
      </c>
      <c r="M4613" s="8" t="str">
        <f>VLOOKUP(MONTH($J4613),Lookup!$A$2:$B$13,2,0)&amp;" "&amp;YEAR($J4613)</f>
        <v>Jan 1900</v>
      </c>
      <c r="N4613" s="34" t="str">
        <f t="shared" si="432"/>
        <v>1/1/9999</v>
      </c>
      <c r="O4613" s="8" t="str">
        <f>IF(ISERROR(VLOOKUP($I4613,Lookup!$H$2:$I$11,2,0)),"",VLOOKUP($I4613,Lookup!$H$2:$I$11,2,0))</f>
        <v/>
      </c>
      <c r="P4613" s="8">
        <f>COUNTIF(J$4:J4613,J4613)</f>
        <v>0</v>
      </c>
      <c r="Q4613" s="8">
        <f>COUNTIF(K$4:K4613,K4613)</f>
        <v>1</v>
      </c>
    </row>
    <row r="4614" spans="1:17" x14ac:dyDescent="0.25">
      <c r="A4614" s="35">
        <f t="shared" si="433"/>
        <v>0</v>
      </c>
      <c r="B4614" s="8">
        <f t="shared" si="434"/>
        <v>0</v>
      </c>
      <c r="C4614" s="8">
        <f t="shared" si="435"/>
        <v>0</v>
      </c>
      <c r="D4614" s="38">
        <f t="shared" si="436"/>
        <v>1</v>
      </c>
      <c r="E4614" s="39">
        <f t="shared" si="437"/>
        <v>0</v>
      </c>
      <c r="M4614" s="8" t="str">
        <f>VLOOKUP(MONTH($J4614),Lookup!$A$2:$B$13,2,0)&amp;" "&amp;YEAR($J4614)</f>
        <v>Jan 1900</v>
      </c>
      <c r="N4614" s="34" t="str">
        <f t="shared" si="432"/>
        <v>1/1/9999</v>
      </c>
      <c r="O4614" s="8" t="str">
        <f>IF(ISERROR(VLOOKUP($I4614,Lookup!$H$2:$I$11,2,0)),"",VLOOKUP($I4614,Lookup!$H$2:$I$11,2,0))</f>
        <v/>
      </c>
      <c r="P4614" s="8">
        <f>COUNTIF(J$4:J4614,J4614)</f>
        <v>0</v>
      </c>
      <c r="Q4614" s="8">
        <f>COUNTIF(K$4:K4614,K4614)</f>
        <v>1</v>
      </c>
    </row>
    <row r="4615" spans="1:17" x14ac:dyDescent="0.25">
      <c r="A4615" s="35">
        <f t="shared" si="433"/>
        <v>0</v>
      </c>
      <c r="B4615" s="8">
        <f t="shared" si="434"/>
        <v>0</v>
      </c>
      <c r="C4615" s="8">
        <f t="shared" si="435"/>
        <v>0</v>
      </c>
      <c r="D4615" s="38">
        <f t="shared" si="436"/>
        <v>1</v>
      </c>
      <c r="E4615" s="39">
        <f t="shared" si="437"/>
        <v>0</v>
      </c>
      <c r="M4615" s="8" t="str">
        <f>VLOOKUP(MONTH($J4615),Lookup!$A$2:$B$13,2,0)&amp;" "&amp;YEAR($J4615)</f>
        <v>Jan 1900</v>
      </c>
      <c r="N4615" s="34" t="str">
        <f t="shared" si="432"/>
        <v>1/1/9999</v>
      </c>
      <c r="O4615" s="8" t="str">
        <f>IF(ISERROR(VLOOKUP($I4615,Lookup!$H$2:$I$11,2,0)),"",VLOOKUP($I4615,Lookup!$H$2:$I$11,2,0))</f>
        <v/>
      </c>
      <c r="P4615" s="8">
        <f>COUNTIF(J$4:J4615,J4615)</f>
        <v>0</v>
      </c>
      <c r="Q4615" s="8">
        <f>COUNTIF(K$4:K4615,K4615)</f>
        <v>1</v>
      </c>
    </row>
    <row r="4616" spans="1:17" x14ac:dyDescent="0.25">
      <c r="A4616" s="35">
        <f t="shared" si="433"/>
        <v>0</v>
      </c>
      <c r="B4616" s="8">
        <f t="shared" si="434"/>
        <v>0</v>
      </c>
      <c r="C4616" s="8">
        <f t="shared" si="435"/>
        <v>0</v>
      </c>
      <c r="D4616" s="38">
        <f t="shared" si="436"/>
        <v>1</v>
      </c>
      <c r="E4616" s="39">
        <f t="shared" si="437"/>
        <v>0</v>
      </c>
      <c r="M4616" s="8" t="str">
        <f>VLOOKUP(MONTH($J4616),Lookup!$A$2:$B$13,2,0)&amp;" "&amp;YEAR($J4616)</f>
        <v>Jan 1900</v>
      </c>
      <c r="N4616" s="34" t="str">
        <f t="shared" si="432"/>
        <v>1/1/9999</v>
      </c>
      <c r="O4616" s="8" t="str">
        <f>IF(ISERROR(VLOOKUP($I4616,Lookup!$H$2:$I$11,2,0)),"",VLOOKUP($I4616,Lookup!$H$2:$I$11,2,0))</f>
        <v/>
      </c>
      <c r="P4616" s="8">
        <f>COUNTIF(J$4:J4616,J4616)</f>
        <v>0</v>
      </c>
      <c r="Q4616" s="8">
        <f>COUNTIF(K$4:K4616,K4616)</f>
        <v>1</v>
      </c>
    </row>
    <row r="4617" spans="1:17" x14ac:dyDescent="0.25">
      <c r="A4617" s="35">
        <f t="shared" si="433"/>
        <v>0</v>
      </c>
      <c r="B4617" s="8">
        <f t="shared" si="434"/>
        <v>0</v>
      </c>
      <c r="C4617" s="8">
        <f t="shared" si="435"/>
        <v>0</v>
      </c>
      <c r="D4617" s="38">
        <f t="shared" si="436"/>
        <v>1</v>
      </c>
      <c r="E4617" s="39">
        <f t="shared" si="437"/>
        <v>0</v>
      </c>
      <c r="M4617" s="8" t="str">
        <f>VLOOKUP(MONTH($J4617),Lookup!$A$2:$B$13,2,0)&amp;" "&amp;YEAR($J4617)</f>
        <v>Jan 1900</v>
      </c>
      <c r="N4617" s="34" t="str">
        <f t="shared" si="432"/>
        <v>1/1/9999</v>
      </c>
      <c r="O4617" s="8" t="str">
        <f>IF(ISERROR(VLOOKUP($I4617,Lookup!$H$2:$I$11,2,0)),"",VLOOKUP($I4617,Lookup!$H$2:$I$11,2,0))</f>
        <v/>
      </c>
      <c r="P4617" s="8">
        <f>COUNTIF(J$4:J4617,J4617)</f>
        <v>0</v>
      </c>
      <c r="Q4617" s="8">
        <f>COUNTIF(K$4:K4617,K4617)</f>
        <v>1</v>
      </c>
    </row>
    <row r="4618" spans="1:17" x14ac:dyDescent="0.25">
      <c r="A4618" s="35">
        <f t="shared" si="433"/>
        <v>0</v>
      </c>
      <c r="B4618" s="8">
        <f t="shared" si="434"/>
        <v>0</v>
      </c>
      <c r="C4618" s="8">
        <f t="shared" si="435"/>
        <v>0</v>
      </c>
      <c r="D4618" s="38">
        <f t="shared" si="436"/>
        <v>1</v>
      </c>
      <c r="E4618" s="39">
        <f t="shared" si="437"/>
        <v>0</v>
      </c>
      <c r="M4618" s="8" t="str">
        <f>VLOOKUP(MONTH($J4618),Lookup!$A$2:$B$13,2,0)&amp;" "&amp;YEAR($J4618)</f>
        <v>Jan 1900</v>
      </c>
      <c r="N4618" s="34" t="str">
        <f t="shared" si="432"/>
        <v>1/1/9999</v>
      </c>
      <c r="O4618" s="8" t="str">
        <f>IF(ISERROR(VLOOKUP($I4618,Lookup!$H$2:$I$11,2,0)),"",VLOOKUP($I4618,Lookup!$H$2:$I$11,2,0))</f>
        <v/>
      </c>
      <c r="P4618" s="8">
        <f>COUNTIF(J$4:J4618,J4618)</f>
        <v>0</v>
      </c>
      <c r="Q4618" s="8">
        <f>COUNTIF(K$4:K4618,K4618)</f>
        <v>1</v>
      </c>
    </row>
    <row r="4619" spans="1:17" x14ac:dyDescent="0.25">
      <c r="A4619" s="35">
        <f t="shared" si="433"/>
        <v>0</v>
      </c>
      <c r="B4619" s="8">
        <f t="shared" si="434"/>
        <v>0</v>
      </c>
      <c r="C4619" s="8">
        <f t="shared" si="435"/>
        <v>0</v>
      </c>
      <c r="D4619" s="38">
        <f t="shared" si="436"/>
        <v>1</v>
      </c>
      <c r="E4619" s="39">
        <f t="shared" si="437"/>
        <v>0</v>
      </c>
      <c r="M4619" s="8" t="str">
        <f>VLOOKUP(MONTH($J4619),Lookup!$A$2:$B$13,2,0)&amp;" "&amp;YEAR($J4619)</f>
        <v>Jan 1900</v>
      </c>
      <c r="N4619" s="34" t="str">
        <f t="shared" si="432"/>
        <v>1/1/9999</v>
      </c>
      <c r="O4619" s="8" t="str">
        <f>IF(ISERROR(VLOOKUP($I4619,Lookup!$H$2:$I$11,2,0)),"",VLOOKUP($I4619,Lookup!$H$2:$I$11,2,0))</f>
        <v/>
      </c>
      <c r="P4619" s="8">
        <f>COUNTIF(J$4:J4619,J4619)</f>
        <v>0</v>
      </c>
      <c r="Q4619" s="8">
        <f>COUNTIF(K$4:K4619,K4619)</f>
        <v>1</v>
      </c>
    </row>
    <row r="4620" spans="1:17" x14ac:dyDescent="0.25">
      <c r="A4620" s="35">
        <f t="shared" si="433"/>
        <v>0</v>
      </c>
      <c r="B4620" s="8">
        <f t="shared" si="434"/>
        <v>0</v>
      </c>
      <c r="C4620" s="8">
        <f t="shared" si="435"/>
        <v>0</v>
      </c>
      <c r="D4620" s="38">
        <f t="shared" si="436"/>
        <v>1</v>
      </c>
      <c r="E4620" s="39">
        <f t="shared" si="437"/>
        <v>0</v>
      </c>
      <c r="M4620" s="8" t="str">
        <f>VLOOKUP(MONTH($J4620),Lookup!$A$2:$B$13,2,0)&amp;" "&amp;YEAR($J4620)</f>
        <v>Jan 1900</v>
      </c>
      <c r="N4620" s="34" t="str">
        <f t="shared" si="432"/>
        <v>1/1/9999</v>
      </c>
      <c r="O4620" s="8" t="str">
        <f>IF(ISERROR(VLOOKUP($I4620,Lookup!$H$2:$I$11,2,0)),"",VLOOKUP($I4620,Lookup!$H$2:$I$11,2,0))</f>
        <v/>
      </c>
      <c r="P4620" s="8">
        <f>COUNTIF(J$4:J4620,J4620)</f>
        <v>0</v>
      </c>
      <c r="Q4620" s="8">
        <f>COUNTIF(K$4:K4620,K4620)</f>
        <v>1</v>
      </c>
    </row>
    <row r="4621" spans="1:17" x14ac:dyDescent="0.25">
      <c r="A4621" s="35">
        <f t="shared" si="433"/>
        <v>0</v>
      </c>
      <c r="B4621" s="8">
        <f t="shared" si="434"/>
        <v>0</v>
      </c>
      <c r="C4621" s="8">
        <f t="shared" si="435"/>
        <v>0</v>
      </c>
      <c r="D4621" s="38">
        <f t="shared" si="436"/>
        <v>1</v>
      </c>
      <c r="E4621" s="39">
        <f t="shared" si="437"/>
        <v>0</v>
      </c>
      <c r="M4621" s="8" t="str">
        <f>VLOOKUP(MONTH($J4621),Lookup!$A$2:$B$13,2,0)&amp;" "&amp;YEAR($J4621)</f>
        <v>Jan 1900</v>
      </c>
      <c r="N4621" s="34" t="str">
        <f t="shared" si="432"/>
        <v>1/1/9999</v>
      </c>
      <c r="O4621" s="8" t="str">
        <f>IF(ISERROR(VLOOKUP($I4621,Lookup!$H$2:$I$11,2,0)),"",VLOOKUP($I4621,Lookup!$H$2:$I$11,2,0))</f>
        <v/>
      </c>
      <c r="P4621" s="8">
        <f>COUNTIF(J$4:J4621,J4621)</f>
        <v>0</v>
      </c>
      <c r="Q4621" s="8">
        <f>COUNTIF(K$4:K4621,K4621)</f>
        <v>1</v>
      </c>
    </row>
    <row r="4622" spans="1:17" x14ac:dyDescent="0.25">
      <c r="A4622" s="35">
        <f t="shared" si="433"/>
        <v>0</v>
      </c>
      <c r="B4622" s="8">
        <f t="shared" si="434"/>
        <v>0</v>
      </c>
      <c r="C4622" s="8">
        <f t="shared" si="435"/>
        <v>0</v>
      </c>
      <c r="D4622" s="38">
        <f t="shared" si="436"/>
        <v>1</v>
      </c>
      <c r="E4622" s="39">
        <f t="shared" si="437"/>
        <v>0</v>
      </c>
      <c r="M4622" s="8" t="str">
        <f>VLOOKUP(MONTH($J4622),Lookup!$A$2:$B$13,2,0)&amp;" "&amp;YEAR($J4622)</f>
        <v>Jan 1900</v>
      </c>
      <c r="N4622" s="34" t="str">
        <f t="shared" si="432"/>
        <v>1/1/9999</v>
      </c>
      <c r="O4622" s="8" t="str">
        <f>IF(ISERROR(VLOOKUP($I4622,Lookup!$H$2:$I$11,2,0)),"",VLOOKUP($I4622,Lookup!$H$2:$I$11,2,0))</f>
        <v/>
      </c>
      <c r="P4622" s="8">
        <f>COUNTIF(J$4:J4622,J4622)</f>
        <v>0</v>
      </c>
      <c r="Q4622" s="8">
        <f>COUNTIF(K$4:K4622,K4622)</f>
        <v>1</v>
      </c>
    </row>
    <row r="4623" spans="1:17" x14ac:dyDescent="0.25">
      <c r="A4623" s="35">
        <f t="shared" si="433"/>
        <v>0</v>
      </c>
      <c r="B4623" s="8">
        <f t="shared" si="434"/>
        <v>0</v>
      </c>
      <c r="C4623" s="8">
        <f t="shared" si="435"/>
        <v>0</v>
      </c>
      <c r="D4623" s="38">
        <f t="shared" si="436"/>
        <v>1</v>
      </c>
      <c r="E4623" s="39">
        <f t="shared" si="437"/>
        <v>0</v>
      </c>
      <c r="M4623" s="8" t="str">
        <f>VLOOKUP(MONTH($J4623),Lookup!$A$2:$B$13,2,0)&amp;" "&amp;YEAR($J4623)</f>
        <v>Jan 1900</v>
      </c>
      <c r="N4623" s="34" t="str">
        <f t="shared" si="432"/>
        <v>1/1/9999</v>
      </c>
      <c r="O4623" s="8" t="str">
        <f>IF(ISERROR(VLOOKUP($I4623,Lookup!$H$2:$I$11,2,0)),"",VLOOKUP($I4623,Lookup!$H$2:$I$11,2,0))</f>
        <v/>
      </c>
      <c r="P4623" s="8">
        <f>COUNTIF(J$4:J4623,J4623)</f>
        <v>0</v>
      </c>
      <c r="Q4623" s="8">
        <f>COUNTIF(K$4:K4623,K4623)</f>
        <v>1</v>
      </c>
    </row>
    <row r="4624" spans="1:17" x14ac:dyDescent="0.25">
      <c r="A4624" s="35">
        <f t="shared" si="433"/>
        <v>0</v>
      </c>
      <c r="B4624" s="8">
        <f t="shared" si="434"/>
        <v>0</v>
      </c>
      <c r="C4624" s="8">
        <f t="shared" si="435"/>
        <v>0</v>
      </c>
      <c r="D4624" s="38">
        <f t="shared" si="436"/>
        <v>1</v>
      </c>
      <c r="E4624" s="39">
        <f t="shared" si="437"/>
        <v>0</v>
      </c>
      <c r="M4624" s="8" t="str">
        <f>VLOOKUP(MONTH($J4624),Lookup!$A$2:$B$13,2,0)&amp;" "&amp;YEAR($J4624)</f>
        <v>Jan 1900</v>
      </c>
      <c r="N4624" s="34" t="str">
        <f t="shared" si="432"/>
        <v>1/1/9999</v>
      </c>
      <c r="O4624" s="8" t="str">
        <f>IF(ISERROR(VLOOKUP($I4624,Lookup!$H$2:$I$11,2,0)),"",VLOOKUP($I4624,Lookup!$H$2:$I$11,2,0))</f>
        <v/>
      </c>
      <c r="P4624" s="8">
        <f>COUNTIF(J$4:J4624,J4624)</f>
        <v>0</v>
      </c>
      <c r="Q4624" s="8">
        <f>COUNTIF(K$4:K4624,K4624)</f>
        <v>1</v>
      </c>
    </row>
    <row r="4625" spans="1:17" x14ac:dyDescent="0.25">
      <c r="A4625" s="35">
        <f t="shared" si="433"/>
        <v>0</v>
      </c>
      <c r="B4625" s="8">
        <f t="shared" si="434"/>
        <v>0</v>
      </c>
      <c r="C4625" s="8">
        <f t="shared" si="435"/>
        <v>0</v>
      </c>
      <c r="D4625" s="38">
        <f t="shared" si="436"/>
        <v>1</v>
      </c>
      <c r="E4625" s="39">
        <f t="shared" si="437"/>
        <v>0</v>
      </c>
      <c r="M4625" s="8" t="str">
        <f>VLOOKUP(MONTH($J4625),Lookup!$A$2:$B$13,2,0)&amp;" "&amp;YEAR($J4625)</f>
        <v>Jan 1900</v>
      </c>
      <c r="N4625" s="34" t="str">
        <f t="shared" si="432"/>
        <v>1/1/9999</v>
      </c>
      <c r="O4625" s="8" t="str">
        <f>IF(ISERROR(VLOOKUP($I4625,Lookup!$H$2:$I$11,2,0)),"",VLOOKUP($I4625,Lookup!$H$2:$I$11,2,0))</f>
        <v/>
      </c>
      <c r="P4625" s="8">
        <f>COUNTIF(J$4:J4625,J4625)</f>
        <v>0</v>
      </c>
      <c r="Q4625" s="8">
        <f>COUNTIF(K$4:K4625,K4625)</f>
        <v>1</v>
      </c>
    </row>
    <row r="4626" spans="1:17" x14ac:dyDescent="0.25">
      <c r="A4626" s="35">
        <f t="shared" si="433"/>
        <v>0</v>
      </c>
      <c r="B4626" s="8">
        <f t="shared" si="434"/>
        <v>0</v>
      </c>
      <c r="C4626" s="8">
        <f t="shared" si="435"/>
        <v>0</v>
      </c>
      <c r="D4626" s="38">
        <f t="shared" si="436"/>
        <v>1</v>
      </c>
      <c r="E4626" s="39">
        <f t="shared" si="437"/>
        <v>0</v>
      </c>
      <c r="M4626" s="8" t="str">
        <f>VLOOKUP(MONTH($J4626),Lookup!$A$2:$B$13,2,0)&amp;" "&amp;YEAR($J4626)</f>
        <v>Jan 1900</v>
      </c>
      <c r="N4626" s="34" t="str">
        <f t="shared" si="432"/>
        <v>1/1/9999</v>
      </c>
      <c r="O4626" s="8" t="str">
        <f>IF(ISERROR(VLOOKUP($I4626,Lookup!$H$2:$I$11,2,0)),"",VLOOKUP($I4626,Lookup!$H$2:$I$11,2,0))</f>
        <v/>
      </c>
      <c r="P4626" s="8">
        <f>COUNTIF(J$4:J4626,J4626)</f>
        <v>0</v>
      </c>
      <c r="Q4626" s="8">
        <f>COUNTIF(K$4:K4626,K4626)</f>
        <v>1</v>
      </c>
    </row>
    <row r="4627" spans="1:17" x14ac:dyDescent="0.25">
      <c r="A4627" s="35">
        <f t="shared" si="433"/>
        <v>0</v>
      </c>
      <c r="B4627" s="8">
        <f t="shared" si="434"/>
        <v>0</v>
      </c>
      <c r="C4627" s="8">
        <f t="shared" si="435"/>
        <v>0</v>
      </c>
      <c r="D4627" s="38">
        <f t="shared" si="436"/>
        <v>1</v>
      </c>
      <c r="E4627" s="39">
        <f t="shared" si="437"/>
        <v>0</v>
      </c>
      <c r="M4627" s="8" t="str">
        <f>VLOOKUP(MONTH($J4627),Lookup!$A$2:$B$13,2,0)&amp;" "&amp;YEAR($J4627)</f>
        <v>Jan 1900</v>
      </c>
      <c r="N4627" s="34" t="str">
        <f t="shared" si="432"/>
        <v>1/1/9999</v>
      </c>
      <c r="O4627" s="8" t="str">
        <f>IF(ISERROR(VLOOKUP($I4627,Lookup!$H$2:$I$11,2,0)),"",VLOOKUP($I4627,Lookup!$H$2:$I$11,2,0))</f>
        <v/>
      </c>
      <c r="P4627" s="8">
        <f>COUNTIF(J$4:J4627,J4627)</f>
        <v>0</v>
      </c>
      <c r="Q4627" s="8">
        <f>COUNTIF(K$4:K4627,K4627)</f>
        <v>1</v>
      </c>
    </row>
    <row r="4628" spans="1:17" x14ac:dyDescent="0.25">
      <c r="A4628" s="35">
        <f t="shared" si="433"/>
        <v>0</v>
      </c>
      <c r="B4628" s="8">
        <f t="shared" si="434"/>
        <v>0</v>
      </c>
      <c r="C4628" s="8">
        <f t="shared" si="435"/>
        <v>0</v>
      </c>
      <c r="D4628" s="38">
        <f t="shared" si="436"/>
        <v>1</v>
      </c>
      <c r="E4628" s="39">
        <f t="shared" si="437"/>
        <v>0</v>
      </c>
      <c r="M4628" s="8" t="str">
        <f>VLOOKUP(MONTH($J4628),Lookup!$A$2:$B$13,2,0)&amp;" "&amp;YEAR($J4628)</f>
        <v>Jan 1900</v>
      </c>
      <c r="N4628" s="34" t="str">
        <f t="shared" si="432"/>
        <v>1/1/9999</v>
      </c>
      <c r="O4628" s="8" t="str">
        <f>IF(ISERROR(VLOOKUP($I4628,Lookup!$H$2:$I$11,2,0)),"",VLOOKUP($I4628,Lookup!$H$2:$I$11,2,0))</f>
        <v/>
      </c>
      <c r="P4628" s="8">
        <f>COUNTIF(J$4:J4628,J4628)</f>
        <v>0</v>
      </c>
      <c r="Q4628" s="8">
        <f>COUNTIF(K$4:K4628,K4628)</f>
        <v>1</v>
      </c>
    </row>
    <row r="4629" spans="1:17" x14ac:dyDescent="0.25">
      <c r="A4629" s="35">
        <f t="shared" si="433"/>
        <v>0</v>
      </c>
      <c r="B4629" s="8">
        <f t="shared" si="434"/>
        <v>0</v>
      </c>
      <c r="C4629" s="8">
        <f t="shared" si="435"/>
        <v>0</v>
      </c>
      <c r="D4629" s="38">
        <f t="shared" si="436"/>
        <v>1</v>
      </c>
      <c r="E4629" s="39">
        <f t="shared" si="437"/>
        <v>0</v>
      </c>
      <c r="M4629" s="8" t="str">
        <f>VLOOKUP(MONTH($J4629),Lookup!$A$2:$B$13,2,0)&amp;" "&amp;YEAR($J4629)</f>
        <v>Jan 1900</v>
      </c>
      <c r="N4629" s="34" t="str">
        <f t="shared" si="432"/>
        <v>1/1/9999</v>
      </c>
      <c r="O4629" s="8" t="str">
        <f>IF(ISERROR(VLOOKUP($I4629,Lookup!$H$2:$I$11,2,0)),"",VLOOKUP($I4629,Lookup!$H$2:$I$11,2,0))</f>
        <v/>
      </c>
      <c r="P4629" s="8">
        <f>COUNTIF(J$4:J4629,J4629)</f>
        <v>0</v>
      </c>
      <c r="Q4629" s="8">
        <f>COUNTIF(K$4:K4629,K4629)</f>
        <v>1</v>
      </c>
    </row>
    <row r="4630" spans="1:17" x14ac:dyDescent="0.25">
      <c r="A4630" s="35">
        <f t="shared" si="433"/>
        <v>0</v>
      </c>
      <c r="B4630" s="8">
        <f t="shared" si="434"/>
        <v>0</v>
      </c>
      <c r="C4630" s="8">
        <f t="shared" si="435"/>
        <v>0</v>
      </c>
      <c r="D4630" s="38">
        <f t="shared" si="436"/>
        <v>1</v>
      </c>
      <c r="E4630" s="39">
        <f t="shared" si="437"/>
        <v>0</v>
      </c>
      <c r="M4630" s="8" t="str">
        <f>VLOOKUP(MONTH($J4630),Lookup!$A$2:$B$13,2,0)&amp;" "&amp;YEAR($J4630)</f>
        <v>Jan 1900</v>
      </c>
      <c r="N4630" s="34" t="str">
        <f t="shared" si="432"/>
        <v>1/1/9999</v>
      </c>
      <c r="O4630" s="8" t="str">
        <f>IF(ISERROR(VLOOKUP($I4630,Lookup!$H$2:$I$11,2,0)),"",VLOOKUP($I4630,Lookup!$H$2:$I$11,2,0))</f>
        <v/>
      </c>
      <c r="P4630" s="8">
        <f>COUNTIF(J$4:J4630,J4630)</f>
        <v>0</v>
      </c>
      <c r="Q4630" s="8">
        <f>COUNTIF(K$4:K4630,K4630)</f>
        <v>1</v>
      </c>
    </row>
    <row r="4631" spans="1:17" x14ac:dyDescent="0.25">
      <c r="A4631" s="35">
        <f t="shared" si="433"/>
        <v>0</v>
      </c>
      <c r="B4631" s="8">
        <f t="shared" si="434"/>
        <v>0</v>
      </c>
      <c r="C4631" s="8">
        <f t="shared" si="435"/>
        <v>0</v>
      </c>
      <c r="D4631" s="38">
        <f t="shared" si="436"/>
        <v>1</v>
      </c>
      <c r="E4631" s="39">
        <f t="shared" si="437"/>
        <v>0</v>
      </c>
      <c r="M4631" s="8" t="str">
        <f>VLOOKUP(MONTH($J4631),Lookup!$A$2:$B$13,2,0)&amp;" "&amp;YEAR($J4631)</f>
        <v>Jan 1900</v>
      </c>
      <c r="N4631" s="34" t="str">
        <f t="shared" si="432"/>
        <v>1/1/9999</v>
      </c>
      <c r="O4631" s="8" t="str">
        <f>IF(ISERROR(VLOOKUP($I4631,Lookup!$H$2:$I$11,2,0)),"",VLOOKUP($I4631,Lookup!$H$2:$I$11,2,0))</f>
        <v/>
      </c>
      <c r="P4631" s="8">
        <f>COUNTIF(J$4:J4631,J4631)</f>
        <v>0</v>
      </c>
      <c r="Q4631" s="8">
        <f>COUNTIF(K$4:K4631,K4631)</f>
        <v>1</v>
      </c>
    </row>
    <row r="4632" spans="1:17" x14ac:dyDescent="0.25">
      <c r="A4632" s="35">
        <f t="shared" si="433"/>
        <v>0</v>
      </c>
      <c r="B4632" s="8">
        <f t="shared" si="434"/>
        <v>0</v>
      </c>
      <c r="C4632" s="8">
        <f t="shared" si="435"/>
        <v>0</v>
      </c>
      <c r="D4632" s="38">
        <f t="shared" si="436"/>
        <v>1</v>
      </c>
      <c r="E4632" s="39">
        <f t="shared" si="437"/>
        <v>0</v>
      </c>
      <c r="M4632" s="8" t="str">
        <f>VLOOKUP(MONTH($J4632),Lookup!$A$2:$B$13,2,0)&amp;" "&amp;YEAR($J4632)</f>
        <v>Jan 1900</v>
      </c>
      <c r="N4632" s="34" t="str">
        <f t="shared" si="432"/>
        <v>1/1/9999</v>
      </c>
      <c r="O4632" s="8" t="str">
        <f>IF(ISERROR(VLOOKUP($I4632,Lookup!$H$2:$I$11,2,0)),"",VLOOKUP($I4632,Lookup!$H$2:$I$11,2,0))</f>
        <v/>
      </c>
      <c r="P4632" s="8">
        <f>COUNTIF(J$4:J4632,J4632)</f>
        <v>0</v>
      </c>
      <c r="Q4632" s="8">
        <f>COUNTIF(K$4:K4632,K4632)</f>
        <v>1</v>
      </c>
    </row>
    <row r="4633" spans="1:17" x14ac:dyDescent="0.25">
      <c r="A4633" s="35">
        <f t="shared" si="433"/>
        <v>0</v>
      </c>
      <c r="B4633" s="8">
        <f t="shared" si="434"/>
        <v>0</v>
      </c>
      <c r="C4633" s="8">
        <f t="shared" si="435"/>
        <v>0</v>
      </c>
      <c r="D4633" s="38">
        <f t="shared" si="436"/>
        <v>1</v>
      </c>
      <c r="E4633" s="39">
        <f t="shared" si="437"/>
        <v>0</v>
      </c>
      <c r="M4633" s="8" t="str">
        <f>VLOOKUP(MONTH($J4633),Lookup!$A$2:$B$13,2,0)&amp;" "&amp;YEAR($J4633)</f>
        <v>Jan 1900</v>
      </c>
      <c r="N4633" s="34" t="str">
        <f t="shared" si="432"/>
        <v>1/1/9999</v>
      </c>
      <c r="O4633" s="8" t="str">
        <f>IF(ISERROR(VLOOKUP($I4633,Lookup!$H$2:$I$11,2,0)),"",VLOOKUP($I4633,Lookup!$H$2:$I$11,2,0))</f>
        <v/>
      </c>
      <c r="P4633" s="8">
        <f>COUNTIF(J$4:J4633,J4633)</f>
        <v>0</v>
      </c>
      <c r="Q4633" s="8">
        <f>COUNTIF(K$4:K4633,K4633)</f>
        <v>1</v>
      </c>
    </row>
    <row r="4634" spans="1:17" x14ac:dyDescent="0.25">
      <c r="A4634" s="35">
        <f t="shared" si="433"/>
        <v>0</v>
      </c>
      <c r="B4634" s="8">
        <f t="shared" si="434"/>
        <v>0</v>
      </c>
      <c r="C4634" s="8">
        <f t="shared" si="435"/>
        <v>0</v>
      </c>
      <c r="D4634" s="38">
        <f t="shared" si="436"/>
        <v>1</v>
      </c>
      <c r="E4634" s="39">
        <f t="shared" si="437"/>
        <v>0</v>
      </c>
      <c r="M4634" s="8" t="str">
        <f>VLOOKUP(MONTH($J4634),Lookup!$A$2:$B$13,2,0)&amp;" "&amp;YEAR($J4634)</f>
        <v>Jan 1900</v>
      </c>
      <c r="N4634" s="34" t="str">
        <f t="shared" si="432"/>
        <v>1/1/9999</v>
      </c>
      <c r="O4634" s="8" t="str">
        <f>IF(ISERROR(VLOOKUP($I4634,Lookup!$H$2:$I$11,2,0)),"",VLOOKUP($I4634,Lookup!$H$2:$I$11,2,0))</f>
        <v/>
      </c>
      <c r="P4634" s="8">
        <f>COUNTIF(J$4:J4634,J4634)</f>
        <v>0</v>
      </c>
      <c r="Q4634" s="8">
        <f>COUNTIF(K$4:K4634,K4634)</f>
        <v>1</v>
      </c>
    </row>
    <row r="4635" spans="1:17" x14ac:dyDescent="0.25">
      <c r="A4635" s="35">
        <f t="shared" si="433"/>
        <v>0</v>
      </c>
      <c r="B4635" s="8">
        <f t="shared" si="434"/>
        <v>0</v>
      </c>
      <c r="C4635" s="8">
        <f t="shared" si="435"/>
        <v>0</v>
      </c>
      <c r="D4635" s="38">
        <f t="shared" si="436"/>
        <v>1</v>
      </c>
      <c r="E4635" s="39">
        <f t="shared" si="437"/>
        <v>0</v>
      </c>
      <c r="M4635" s="8" t="str">
        <f>VLOOKUP(MONTH($J4635),Lookup!$A$2:$B$13,2,0)&amp;" "&amp;YEAR($J4635)</f>
        <v>Jan 1900</v>
      </c>
      <c r="N4635" s="34" t="str">
        <f t="shared" si="432"/>
        <v>1/1/9999</v>
      </c>
      <c r="O4635" s="8" t="str">
        <f>IF(ISERROR(VLOOKUP($I4635,Lookup!$H$2:$I$11,2,0)),"",VLOOKUP($I4635,Lookup!$H$2:$I$11,2,0))</f>
        <v/>
      </c>
      <c r="P4635" s="8">
        <f>COUNTIF(J$4:J4635,J4635)</f>
        <v>0</v>
      </c>
      <c r="Q4635" s="8">
        <f>COUNTIF(K$4:K4635,K4635)</f>
        <v>1</v>
      </c>
    </row>
    <row r="4636" spans="1:17" x14ac:dyDescent="0.25">
      <c r="A4636" s="35">
        <f t="shared" si="433"/>
        <v>0</v>
      </c>
      <c r="B4636" s="8">
        <f t="shared" si="434"/>
        <v>0</v>
      </c>
      <c r="C4636" s="8">
        <f t="shared" si="435"/>
        <v>0</v>
      </c>
      <c r="D4636" s="38">
        <f t="shared" si="436"/>
        <v>1</v>
      </c>
      <c r="E4636" s="39">
        <f t="shared" si="437"/>
        <v>0</v>
      </c>
      <c r="M4636" s="8" t="str">
        <f>VLOOKUP(MONTH($J4636),Lookup!$A$2:$B$13,2,0)&amp;" "&amp;YEAR($J4636)</f>
        <v>Jan 1900</v>
      </c>
      <c r="N4636" s="34" t="str">
        <f t="shared" si="432"/>
        <v>1/1/9999</v>
      </c>
      <c r="O4636" s="8" t="str">
        <f>IF(ISERROR(VLOOKUP($I4636,Lookup!$H$2:$I$11,2,0)),"",VLOOKUP($I4636,Lookup!$H$2:$I$11,2,0))</f>
        <v/>
      </c>
      <c r="P4636" s="8">
        <f>COUNTIF(J$4:J4636,J4636)</f>
        <v>0</v>
      </c>
      <c r="Q4636" s="8">
        <f>COUNTIF(K$4:K4636,K4636)</f>
        <v>1</v>
      </c>
    </row>
    <row r="4637" spans="1:17" x14ac:dyDescent="0.25">
      <c r="A4637" s="35">
        <f t="shared" si="433"/>
        <v>0</v>
      </c>
      <c r="B4637" s="8">
        <f t="shared" si="434"/>
        <v>0</v>
      </c>
      <c r="C4637" s="8">
        <f t="shared" si="435"/>
        <v>0</v>
      </c>
      <c r="D4637" s="38">
        <f t="shared" si="436"/>
        <v>1</v>
      </c>
      <c r="E4637" s="39">
        <f t="shared" si="437"/>
        <v>0</v>
      </c>
      <c r="M4637" s="8" t="str">
        <f>VLOOKUP(MONTH($J4637),Lookup!$A$2:$B$13,2,0)&amp;" "&amp;YEAR($J4637)</f>
        <v>Jan 1900</v>
      </c>
      <c r="N4637" s="34" t="str">
        <f t="shared" si="432"/>
        <v>1/1/9999</v>
      </c>
      <c r="O4637" s="8" t="str">
        <f>IF(ISERROR(VLOOKUP($I4637,Lookup!$H$2:$I$11,2,0)),"",VLOOKUP($I4637,Lookup!$H$2:$I$11,2,0))</f>
        <v/>
      </c>
      <c r="P4637" s="8">
        <f>COUNTIF(J$4:J4637,J4637)</f>
        <v>0</v>
      </c>
      <c r="Q4637" s="8">
        <f>COUNTIF(K$4:K4637,K4637)</f>
        <v>1</v>
      </c>
    </row>
    <row r="4638" spans="1:17" x14ac:dyDescent="0.25">
      <c r="A4638" s="35">
        <f t="shared" si="433"/>
        <v>0</v>
      </c>
      <c r="B4638" s="8">
        <f t="shared" si="434"/>
        <v>0</v>
      </c>
      <c r="C4638" s="8">
        <f t="shared" si="435"/>
        <v>0</v>
      </c>
      <c r="D4638" s="38">
        <f t="shared" si="436"/>
        <v>1</v>
      </c>
      <c r="E4638" s="39">
        <f t="shared" si="437"/>
        <v>0</v>
      </c>
      <c r="M4638" s="8" t="str">
        <f>VLOOKUP(MONTH($J4638),Lookup!$A$2:$B$13,2,0)&amp;" "&amp;YEAR($J4638)</f>
        <v>Jan 1900</v>
      </c>
      <c r="N4638" s="34" t="str">
        <f t="shared" si="432"/>
        <v>1/1/9999</v>
      </c>
      <c r="O4638" s="8" t="str">
        <f>IF(ISERROR(VLOOKUP($I4638,Lookup!$H$2:$I$11,2,0)),"",VLOOKUP($I4638,Lookup!$H$2:$I$11,2,0))</f>
        <v/>
      </c>
      <c r="P4638" s="8">
        <f>COUNTIF(J$4:J4638,J4638)</f>
        <v>0</v>
      </c>
      <c r="Q4638" s="8">
        <f>COUNTIF(K$4:K4638,K4638)</f>
        <v>1</v>
      </c>
    </row>
    <row r="4639" spans="1:17" x14ac:dyDescent="0.25">
      <c r="A4639" s="35">
        <f t="shared" si="433"/>
        <v>0</v>
      </c>
      <c r="B4639" s="8">
        <f t="shared" si="434"/>
        <v>0</v>
      </c>
      <c r="C4639" s="8">
        <f t="shared" si="435"/>
        <v>0</v>
      </c>
      <c r="D4639" s="38">
        <f t="shared" si="436"/>
        <v>1</v>
      </c>
      <c r="E4639" s="39">
        <f t="shared" si="437"/>
        <v>0</v>
      </c>
      <c r="M4639" s="8" t="str">
        <f>VLOOKUP(MONTH($J4639),Lookup!$A$2:$B$13,2,0)&amp;" "&amp;YEAR($J4639)</f>
        <v>Jan 1900</v>
      </c>
      <c r="N4639" s="34" t="str">
        <f t="shared" si="432"/>
        <v>1/1/9999</v>
      </c>
      <c r="O4639" s="8" t="str">
        <f>IF(ISERROR(VLOOKUP($I4639,Lookup!$H$2:$I$11,2,0)),"",VLOOKUP($I4639,Lookup!$H$2:$I$11,2,0))</f>
        <v/>
      </c>
      <c r="P4639" s="8">
        <f>COUNTIF(J$4:J4639,J4639)</f>
        <v>0</v>
      </c>
      <c r="Q4639" s="8">
        <f>COUNTIF(K$4:K4639,K4639)</f>
        <v>1</v>
      </c>
    </row>
    <row r="4640" spans="1:17" x14ac:dyDescent="0.25">
      <c r="A4640" s="35">
        <f t="shared" si="433"/>
        <v>0</v>
      </c>
      <c r="B4640" s="8">
        <f t="shared" si="434"/>
        <v>0</v>
      </c>
      <c r="C4640" s="8">
        <f t="shared" si="435"/>
        <v>0</v>
      </c>
      <c r="D4640" s="38">
        <f t="shared" si="436"/>
        <v>1</v>
      </c>
      <c r="E4640" s="39">
        <f t="shared" si="437"/>
        <v>0</v>
      </c>
      <c r="M4640" s="8" t="str">
        <f>VLOOKUP(MONTH($J4640),Lookup!$A$2:$B$13,2,0)&amp;" "&amp;YEAR($J4640)</f>
        <v>Jan 1900</v>
      </c>
      <c r="N4640" s="34" t="str">
        <f t="shared" si="432"/>
        <v>1/1/9999</v>
      </c>
      <c r="O4640" s="8" t="str">
        <f>IF(ISERROR(VLOOKUP($I4640,Lookup!$H$2:$I$11,2,0)),"",VLOOKUP($I4640,Lookup!$H$2:$I$11,2,0))</f>
        <v/>
      </c>
      <c r="P4640" s="8">
        <f>COUNTIF(J$4:J4640,J4640)</f>
        <v>0</v>
      </c>
      <c r="Q4640" s="8">
        <f>COUNTIF(K$4:K4640,K4640)</f>
        <v>1</v>
      </c>
    </row>
    <row r="4641" spans="1:17" x14ac:dyDescent="0.25">
      <c r="A4641" s="35">
        <f t="shared" si="433"/>
        <v>0</v>
      </c>
      <c r="B4641" s="8">
        <f t="shared" si="434"/>
        <v>0</v>
      </c>
      <c r="C4641" s="8">
        <f t="shared" si="435"/>
        <v>0</v>
      </c>
      <c r="D4641" s="38">
        <f t="shared" si="436"/>
        <v>1</v>
      </c>
      <c r="E4641" s="39">
        <f t="shared" si="437"/>
        <v>0</v>
      </c>
      <c r="M4641" s="8" t="str">
        <f>VLOOKUP(MONTH($J4641),Lookup!$A$2:$B$13,2,0)&amp;" "&amp;YEAR($J4641)</f>
        <v>Jan 1900</v>
      </c>
      <c r="N4641" s="34" t="str">
        <f t="shared" si="432"/>
        <v>1/1/9999</v>
      </c>
      <c r="O4641" s="8" t="str">
        <f>IF(ISERROR(VLOOKUP($I4641,Lookup!$H$2:$I$11,2,0)),"",VLOOKUP($I4641,Lookup!$H$2:$I$11,2,0))</f>
        <v/>
      </c>
      <c r="P4641" s="8">
        <f>COUNTIF(J$4:J4641,J4641)</f>
        <v>0</v>
      </c>
      <c r="Q4641" s="8">
        <f>COUNTIF(K$4:K4641,K4641)</f>
        <v>1</v>
      </c>
    </row>
    <row r="4642" spans="1:17" x14ac:dyDescent="0.25">
      <c r="A4642" s="35">
        <f t="shared" si="433"/>
        <v>0</v>
      </c>
      <c r="B4642" s="8">
        <f t="shared" si="434"/>
        <v>0</v>
      </c>
      <c r="C4642" s="8">
        <f t="shared" si="435"/>
        <v>0</v>
      </c>
      <c r="D4642" s="38">
        <f t="shared" si="436"/>
        <v>1</v>
      </c>
      <c r="E4642" s="39">
        <f t="shared" si="437"/>
        <v>0</v>
      </c>
      <c r="M4642" s="8" t="str">
        <f>VLOOKUP(MONTH($J4642),Lookup!$A$2:$B$13,2,0)&amp;" "&amp;YEAR($J4642)</f>
        <v>Jan 1900</v>
      </c>
      <c r="N4642" s="34" t="str">
        <f t="shared" si="432"/>
        <v>1/1/9999</v>
      </c>
      <c r="O4642" s="8" t="str">
        <f>IF(ISERROR(VLOOKUP($I4642,Lookup!$H$2:$I$11,2,0)),"",VLOOKUP($I4642,Lookup!$H$2:$I$11,2,0))</f>
        <v/>
      </c>
      <c r="P4642" s="8">
        <f>COUNTIF(J$4:J4642,J4642)</f>
        <v>0</v>
      </c>
      <c r="Q4642" s="8">
        <f>COUNTIF(K$4:K4642,K4642)</f>
        <v>1</v>
      </c>
    </row>
    <row r="4643" spans="1:17" x14ac:dyDescent="0.25">
      <c r="A4643" s="35">
        <f t="shared" si="433"/>
        <v>0</v>
      </c>
      <c r="B4643" s="8">
        <f t="shared" si="434"/>
        <v>0</v>
      </c>
      <c r="C4643" s="8">
        <f t="shared" si="435"/>
        <v>0</v>
      </c>
      <c r="D4643" s="38">
        <f t="shared" si="436"/>
        <v>1</v>
      </c>
      <c r="E4643" s="39">
        <f t="shared" si="437"/>
        <v>0</v>
      </c>
      <c r="M4643" s="8" t="str">
        <f>VLOOKUP(MONTH($J4643),Lookup!$A$2:$B$13,2,0)&amp;" "&amp;YEAR($J4643)</f>
        <v>Jan 1900</v>
      </c>
      <c r="N4643" s="34" t="str">
        <f t="shared" si="432"/>
        <v>1/1/9999</v>
      </c>
      <c r="O4643" s="8" t="str">
        <f>IF(ISERROR(VLOOKUP($I4643,Lookup!$H$2:$I$11,2,0)),"",VLOOKUP($I4643,Lookup!$H$2:$I$11,2,0))</f>
        <v/>
      </c>
      <c r="P4643" s="8">
        <f>COUNTIF(J$4:J4643,J4643)</f>
        <v>0</v>
      </c>
      <c r="Q4643" s="8">
        <f>COUNTIF(K$4:K4643,K4643)</f>
        <v>1</v>
      </c>
    </row>
    <row r="4644" spans="1:17" x14ac:dyDescent="0.25">
      <c r="A4644" s="35">
        <f t="shared" si="433"/>
        <v>0</v>
      </c>
      <c r="B4644" s="8">
        <f t="shared" si="434"/>
        <v>0</v>
      </c>
      <c r="C4644" s="8">
        <f t="shared" si="435"/>
        <v>0</v>
      </c>
      <c r="D4644" s="38">
        <f t="shared" si="436"/>
        <v>1</v>
      </c>
      <c r="E4644" s="39">
        <f t="shared" si="437"/>
        <v>0</v>
      </c>
      <c r="M4644" s="8" t="str">
        <f>VLOOKUP(MONTH($J4644),Lookup!$A$2:$B$13,2,0)&amp;" "&amp;YEAR($J4644)</f>
        <v>Jan 1900</v>
      </c>
      <c r="N4644" s="34" t="str">
        <f t="shared" si="432"/>
        <v>1/1/9999</v>
      </c>
      <c r="O4644" s="8" t="str">
        <f>IF(ISERROR(VLOOKUP($I4644,Lookup!$H$2:$I$11,2,0)),"",VLOOKUP($I4644,Lookup!$H$2:$I$11,2,0))</f>
        <v/>
      </c>
      <c r="P4644" s="8">
        <f>COUNTIF(J$4:J4644,J4644)</f>
        <v>0</v>
      </c>
      <c r="Q4644" s="8">
        <f>COUNTIF(K$4:K4644,K4644)</f>
        <v>1</v>
      </c>
    </row>
    <row r="4645" spans="1:17" x14ac:dyDescent="0.25">
      <c r="A4645" s="35">
        <f t="shared" si="433"/>
        <v>0</v>
      </c>
      <c r="B4645" s="8">
        <f t="shared" si="434"/>
        <v>0</v>
      </c>
      <c r="C4645" s="8">
        <f t="shared" si="435"/>
        <v>0</v>
      </c>
      <c r="D4645" s="38">
        <f t="shared" si="436"/>
        <v>1</v>
      </c>
      <c r="E4645" s="39">
        <f t="shared" si="437"/>
        <v>0</v>
      </c>
      <c r="M4645" s="8" t="str">
        <f>VLOOKUP(MONTH($J4645),Lookup!$A$2:$B$13,2,0)&amp;" "&amp;YEAR($J4645)</f>
        <v>Jan 1900</v>
      </c>
      <c r="N4645" s="34" t="str">
        <f t="shared" si="432"/>
        <v>1/1/9999</v>
      </c>
      <c r="O4645" s="8" t="str">
        <f>IF(ISERROR(VLOOKUP($I4645,Lookup!$H$2:$I$11,2,0)),"",VLOOKUP($I4645,Lookup!$H$2:$I$11,2,0))</f>
        <v/>
      </c>
      <c r="P4645" s="8">
        <f>COUNTIF(J$4:J4645,J4645)</f>
        <v>0</v>
      </c>
      <c r="Q4645" s="8">
        <f>COUNTIF(K$4:K4645,K4645)</f>
        <v>1</v>
      </c>
    </row>
    <row r="4646" spans="1:17" x14ac:dyDescent="0.25">
      <c r="A4646" s="35">
        <f t="shared" si="433"/>
        <v>0</v>
      </c>
      <c r="B4646" s="8">
        <f t="shared" si="434"/>
        <v>0</v>
      </c>
      <c r="C4646" s="8">
        <f t="shared" si="435"/>
        <v>0</v>
      </c>
      <c r="D4646" s="38">
        <f t="shared" si="436"/>
        <v>1</v>
      </c>
      <c r="E4646" s="39">
        <f t="shared" si="437"/>
        <v>0</v>
      </c>
      <c r="M4646" s="8" t="str">
        <f>VLOOKUP(MONTH($J4646),Lookup!$A$2:$B$13,2,0)&amp;" "&amp;YEAR($J4646)</f>
        <v>Jan 1900</v>
      </c>
      <c r="N4646" s="34" t="str">
        <f t="shared" si="432"/>
        <v>1/1/9999</v>
      </c>
      <c r="O4646" s="8" t="str">
        <f>IF(ISERROR(VLOOKUP($I4646,Lookup!$H$2:$I$11,2,0)),"",VLOOKUP($I4646,Lookup!$H$2:$I$11,2,0))</f>
        <v/>
      </c>
      <c r="P4646" s="8">
        <f>COUNTIF(J$4:J4646,J4646)</f>
        <v>0</v>
      </c>
      <c r="Q4646" s="8">
        <f>COUNTIF(K$4:K4646,K4646)</f>
        <v>1</v>
      </c>
    </row>
    <row r="4647" spans="1:17" x14ac:dyDescent="0.25">
      <c r="A4647" s="35">
        <f t="shared" si="433"/>
        <v>0</v>
      </c>
      <c r="B4647" s="8">
        <f t="shared" si="434"/>
        <v>0</v>
      </c>
      <c r="C4647" s="8">
        <f t="shared" si="435"/>
        <v>0</v>
      </c>
      <c r="D4647" s="38">
        <f t="shared" si="436"/>
        <v>1</v>
      </c>
      <c r="E4647" s="39">
        <f t="shared" si="437"/>
        <v>0</v>
      </c>
      <c r="M4647" s="8" t="str">
        <f>VLOOKUP(MONTH($J4647),Lookup!$A$2:$B$13,2,0)&amp;" "&amp;YEAR($J4647)</f>
        <v>Jan 1900</v>
      </c>
      <c r="N4647" s="34" t="str">
        <f t="shared" si="432"/>
        <v>1/1/9999</v>
      </c>
      <c r="O4647" s="8" t="str">
        <f>IF(ISERROR(VLOOKUP($I4647,Lookup!$H$2:$I$11,2,0)),"",VLOOKUP($I4647,Lookup!$H$2:$I$11,2,0))</f>
        <v/>
      </c>
      <c r="P4647" s="8">
        <f>COUNTIF(J$4:J4647,J4647)</f>
        <v>0</v>
      </c>
      <c r="Q4647" s="8">
        <f>COUNTIF(K$4:K4647,K4647)</f>
        <v>1</v>
      </c>
    </row>
    <row r="4648" spans="1:17" x14ac:dyDescent="0.25">
      <c r="A4648" s="35">
        <f t="shared" si="433"/>
        <v>0</v>
      </c>
      <c r="B4648" s="8">
        <f t="shared" si="434"/>
        <v>0</v>
      </c>
      <c r="C4648" s="8">
        <f t="shared" si="435"/>
        <v>0</v>
      </c>
      <c r="D4648" s="38">
        <f t="shared" si="436"/>
        <v>1</v>
      </c>
      <c r="E4648" s="39">
        <f t="shared" si="437"/>
        <v>0</v>
      </c>
      <c r="M4648" s="8" t="str">
        <f>VLOOKUP(MONTH($J4648),Lookup!$A$2:$B$13,2,0)&amp;" "&amp;YEAR($J4648)</f>
        <v>Jan 1900</v>
      </c>
      <c r="N4648" s="34" t="str">
        <f t="shared" si="432"/>
        <v>1/1/9999</v>
      </c>
      <c r="O4648" s="8" t="str">
        <f>IF(ISERROR(VLOOKUP($I4648,Lookup!$H$2:$I$11,2,0)),"",VLOOKUP($I4648,Lookup!$H$2:$I$11,2,0))</f>
        <v/>
      </c>
      <c r="P4648" s="8">
        <f>COUNTIF(J$4:J4648,J4648)</f>
        <v>0</v>
      </c>
      <c r="Q4648" s="8">
        <f>COUNTIF(K$4:K4648,K4648)</f>
        <v>1</v>
      </c>
    </row>
    <row r="4649" spans="1:17" x14ac:dyDescent="0.25">
      <c r="A4649" s="35">
        <f t="shared" si="433"/>
        <v>0</v>
      </c>
      <c r="B4649" s="8">
        <f t="shared" si="434"/>
        <v>0</v>
      </c>
      <c r="C4649" s="8">
        <f t="shared" si="435"/>
        <v>0</v>
      </c>
      <c r="D4649" s="38">
        <f t="shared" si="436"/>
        <v>1</v>
      </c>
      <c r="E4649" s="39">
        <f t="shared" si="437"/>
        <v>0</v>
      </c>
      <c r="M4649" s="8" t="str">
        <f>VLOOKUP(MONTH($J4649),Lookup!$A$2:$B$13,2,0)&amp;" "&amp;YEAR($J4649)</f>
        <v>Jan 1900</v>
      </c>
      <c r="N4649" s="34" t="str">
        <f t="shared" si="432"/>
        <v>1/1/9999</v>
      </c>
      <c r="O4649" s="8" t="str">
        <f>IF(ISERROR(VLOOKUP($I4649,Lookup!$H$2:$I$11,2,0)),"",VLOOKUP($I4649,Lookup!$H$2:$I$11,2,0))</f>
        <v/>
      </c>
      <c r="P4649" s="8">
        <f>COUNTIF(J$4:J4649,J4649)</f>
        <v>0</v>
      </c>
      <c r="Q4649" s="8">
        <f>COUNTIF(K$4:K4649,K4649)</f>
        <v>1</v>
      </c>
    </row>
    <row r="4650" spans="1:17" x14ac:dyDescent="0.25">
      <c r="A4650" s="35">
        <f t="shared" si="433"/>
        <v>0</v>
      </c>
      <c r="B4650" s="8">
        <f t="shared" si="434"/>
        <v>0</v>
      </c>
      <c r="C4650" s="8">
        <f t="shared" si="435"/>
        <v>0</v>
      </c>
      <c r="D4650" s="38">
        <f t="shared" si="436"/>
        <v>1</v>
      </c>
      <c r="E4650" s="39">
        <f t="shared" si="437"/>
        <v>0</v>
      </c>
      <c r="M4650" s="8" t="str">
        <f>VLOOKUP(MONTH($J4650),Lookup!$A$2:$B$13,2,0)&amp;" "&amp;YEAR($J4650)</f>
        <v>Jan 1900</v>
      </c>
      <c r="N4650" s="34" t="str">
        <f t="shared" si="432"/>
        <v>1/1/9999</v>
      </c>
      <c r="O4650" s="8" t="str">
        <f>IF(ISERROR(VLOOKUP($I4650,Lookup!$H$2:$I$11,2,0)),"",VLOOKUP($I4650,Lookup!$H$2:$I$11,2,0))</f>
        <v/>
      </c>
      <c r="P4650" s="8">
        <f>COUNTIF(J$4:J4650,J4650)</f>
        <v>0</v>
      </c>
      <c r="Q4650" s="8">
        <f>COUNTIF(K$4:K4650,K4650)</f>
        <v>1</v>
      </c>
    </row>
    <row r="4651" spans="1:17" x14ac:dyDescent="0.25">
      <c r="A4651" s="35">
        <f t="shared" si="433"/>
        <v>0</v>
      </c>
      <c r="B4651" s="8">
        <f t="shared" si="434"/>
        <v>0</v>
      </c>
      <c r="C4651" s="8">
        <f t="shared" si="435"/>
        <v>0</v>
      </c>
      <c r="D4651" s="38">
        <f t="shared" si="436"/>
        <v>1</v>
      </c>
      <c r="E4651" s="39">
        <f t="shared" si="437"/>
        <v>0</v>
      </c>
      <c r="M4651" s="8" t="str">
        <f>VLOOKUP(MONTH($J4651),Lookup!$A$2:$B$13,2,0)&amp;" "&amp;YEAR($J4651)</f>
        <v>Jan 1900</v>
      </c>
      <c r="N4651" s="34" t="str">
        <f t="shared" si="432"/>
        <v>1/1/9999</v>
      </c>
      <c r="O4651" s="8" t="str">
        <f>IF(ISERROR(VLOOKUP($I4651,Lookup!$H$2:$I$11,2,0)),"",VLOOKUP($I4651,Lookup!$H$2:$I$11,2,0))</f>
        <v/>
      </c>
      <c r="P4651" s="8">
        <f>COUNTIF(J$4:J4651,J4651)</f>
        <v>0</v>
      </c>
      <c r="Q4651" s="8">
        <f>COUNTIF(K$4:K4651,K4651)</f>
        <v>1</v>
      </c>
    </row>
    <row r="4652" spans="1:17" x14ac:dyDescent="0.25">
      <c r="A4652" s="35">
        <f t="shared" si="433"/>
        <v>0</v>
      </c>
      <c r="B4652" s="8">
        <f t="shared" si="434"/>
        <v>0</v>
      </c>
      <c r="C4652" s="8">
        <f t="shared" si="435"/>
        <v>0</v>
      </c>
      <c r="D4652" s="38">
        <f t="shared" si="436"/>
        <v>1</v>
      </c>
      <c r="E4652" s="39">
        <f t="shared" si="437"/>
        <v>0</v>
      </c>
      <c r="M4652" s="8" t="str">
        <f>VLOOKUP(MONTH($J4652),Lookup!$A$2:$B$13,2,0)&amp;" "&amp;YEAR($J4652)</f>
        <v>Jan 1900</v>
      </c>
      <c r="N4652" s="34" t="str">
        <f t="shared" si="432"/>
        <v>1/1/9999</v>
      </c>
      <c r="O4652" s="8" t="str">
        <f>IF(ISERROR(VLOOKUP($I4652,Lookup!$H$2:$I$11,2,0)),"",VLOOKUP($I4652,Lookup!$H$2:$I$11,2,0))</f>
        <v/>
      </c>
      <c r="P4652" s="8">
        <f>COUNTIF(J$4:J4652,J4652)</f>
        <v>0</v>
      </c>
      <c r="Q4652" s="8">
        <f>COUNTIF(K$4:K4652,K4652)</f>
        <v>1</v>
      </c>
    </row>
    <row r="4653" spans="1:17" x14ac:dyDescent="0.25">
      <c r="A4653" s="35">
        <f t="shared" si="433"/>
        <v>0</v>
      </c>
      <c r="B4653" s="8">
        <f t="shared" si="434"/>
        <v>0</v>
      </c>
      <c r="C4653" s="8">
        <f t="shared" si="435"/>
        <v>0</v>
      </c>
      <c r="D4653" s="38">
        <f t="shared" si="436"/>
        <v>1</v>
      </c>
      <c r="E4653" s="39">
        <f t="shared" si="437"/>
        <v>0</v>
      </c>
      <c r="M4653" s="8" t="str">
        <f>VLOOKUP(MONTH($J4653),Lookup!$A$2:$B$13,2,0)&amp;" "&amp;YEAR($J4653)</f>
        <v>Jan 1900</v>
      </c>
      <c r="N4653" s="34" t="str">
        <f t="shared" si="432"/>
        <v>1/1/9999</v>
      </c>
      <c r="O4653" s="8" t="str">
        <f>IF(ISERROR(VLOOKUP($I4653,Lookup!$H$2:$I$11,2,0)),"",VLOOKUP($I4653,Lookup!$H$2:$I$11,2,0))</f>
        <v/>
      </c>
      <c r="P4653" s="8">
        <f>COUNTIF(J$4:J4653,J4653)</f>
        <v>0</v>
      </c>
      <c r="Q4653" s="8">
        <f>COUNTIF(K$4:K4653,K4653)</f>
        <v>1</v>
      </c>
    </row>
    <row r="4654" spans="1:17" x14ac:dyDescent="0.25">
      <c r="A4654" s="35">
        <f t="shared" si="433"/>
        <v>0</v>
      </c>
      <c r="B4654" s="8">
        <f t="shared" si="434"/>
        <v>0</v>
      </c>
      <c r="C4654" s="8">
        <f t="shared" si="435"/>
        <v>0</v>
      </c>
      <c r="D4654" s="38">
        <f t="shared" si="436"/>
        <v>1</v>
      </c>
      <c r="E4654" s="39">
        <f t="shared" si="437"/>
        <v>0</v>
      </c>
      <c r="M4654" s="8" t="str">
        <f>VLOOKUP(MONTH($J4654),Lookup!$A$2:$B$13,2,0)&amp;" "&amp;YEAR($J4654)</f>
        <v>Jan 1900</v>
      </c>
      <c r="N4654" s="34" t="str">
        <f t="shared" si="432"/>
        <v>1/1/9999</v>
      </c>
      <c r="O4654" s="8" t="str">
        <f>IF(ISERROR(VLOOKUP($I4654,Lookup!$H$2:$I$11,2,0)),"",VLOOKUP($I4654,Lookup!$H$2:$I$11,2,0))</f>
        <v/>
      </c>
      <c r="P4654" s="8">
        <f>COUNTIF(J$4:J4654,J4654)</f>
        <v>0</v>
      </c>
      <c r="Q4654" s="8">
        <f>COUNTIF(K$4:K4654,K4654)</f>
        <v>1</v>
      </c>
    </row>
    <row r="4655" spans="1:17" x14ac:dyDescent="0.25">
      <c r="A4655" s="35">
        <f t="shared" si="433"/>
        <v>0</v>
      </c>
      <c r="B4655" s="8">
        <f t="shared" si="434"/>
        <v>0</v>
      </c>
      <c r="C4655" s="8">
        <f t="shared" si="435"/>
        <v>0</v>
      </c>
      <c r="D4655" s="38">
        <f t="shared" si="436"/>
        <v>1</v>
      </c>
      <c r="E4655" s="39">
        <f t="shared" si="437"/>
        <v>0</v>
      </c>
      <c r="M4655" s="8" t="str">
        <f>VLOOKUP(MONTH($J4655),Lookup!$A$2:$B$13,2,0)&amp;" "&amp;YEAR($J4655)</f>
        <v>Jan 1900</v>
      </c>
      <c r="N4655" s="34" t="str">
        <f t="shared" si="432"/>
        <v>1/1/9999</v>
      </c>
      <c r="O4655" s="8" t="str">
        <f>IF(ISERROR(VLOOKUP($I4655,Lookup!$H$2:$I$11,2,0)),"",VLOOKUP($I4655,Lookup!$H$2:$I$11,2,0))</f>
        <v/>
      </c>
      <c r="P4655" s="8">
        <f>COUNTIF(J$4:J4655,J4655)</f>
        <v>0</v>
      </c>
      <c r="Q4655" s="8">
        <f>COUNTIF(K$4:K4655,K4655)</f>
        <v>1</v>
      </c>
    </row>
    <row r="4656" spans="1:17" x14ac:dyDescent="0.25">
      <c r="A4656" s="35">
        <f t="shared" si="433"/>
        <v>0</v>
      </c>
      <c r="B4656" s="8">
        <f t="shared" si="434"/>
        <v>0</v>
      </c>
      <c r="C4656" s="8">
        <f t="shared" si="435"/>
        <v>0</v>
      </c>
      <c r="D4656" s="38">
        <f t="shared" si="436"/>
        <v>1</v>
      </c>
      <c r="E4656" s="39">
        <f t="shared" si="437"/>
        <v>0</v>
      </c>
      <c r="M4656" s="8" t="str">
        <f>VLOOKUP(MONTH($J4656),Lookup!$A$2:$B$13,2,0)&amp;" "&amp;YEAR($J4656)</f>
        <v>Jan 1900</v>
      </c>
      <c r="N4656" s="34" t="str">
        <f t="shared" si="432"/>
        <v>1/1/9999</v>
      </c>
      <c r="O4656" s="8" t="str">
        <f>IF(ISERROR(VLOOKUP($I4656,Lookup!$H$2:$I$11,2,0)),"",VLOOKUP($I4656,Lookup!$H$2:$I$11,2,0))</f>
        <v/>
      </c>
      <c r="P4656" s="8">
        <f>COUNTIF(J$4:J4656,J4656)</f>
        <v>0</v>
      </c>
      <c r="Q4656" s="8">
        <f>COUNTIF(K$4:K4656,K4656)</f>
        <v>1</v>
      </c>
    </row>
    <row r="4657" spans="1:17" x14ac:dyDescent="0.25">
      <c r="A4657" s="35">
        <f t="shared" si="433"/>
        <v>0</v>
      </c>
      <c r="B4657" s="8">
        <f t="shared" si="434"/>
        <v>0</v>
      </c>
      <c r="C4657" s="8">
        <f t="shared" si="435"/>
        <v>0</v>
      </c>
      <c r="D4657" s="38">
        <f t="shared" si="436"/>
        <v>1</v>
      </c>
      <c r="E4657" s="39">
        <f t="shared" si="437"/>
        <v>0</v>
      </c>
      <c r="M4657" s="8" t="str">
        <f>VLOOKUP(MONTH($J4657),Lookup!$A$2:$B$13,2,0)&amp;" "&amp;YEAR($J4657)</f>
        <v>Jan 1900</v>
      </c>
      <c r="N4657" s="34" t="str">
        <f t="shared" si="432"/>
        <v>1/1/9999</v>
      </c>
      <c r="O4657" s="8" t="str">
        <f>IF(ISERROR(VLOOKUP($I4657,Lookup!$H$2:$I$11,2,0)),"",VLOOKUP($I4657,Lookup!$H$2:$I$11,2,0))</f>
        <v/>
      </c>
      <c r="P4657" s="8">
        <f>COUNTIF(J$4:J4657,J4657)</f>
        <v>0</v>
      </c>
      <c r="Q4657" s="8">
        <f>COUNTIF(K$4:K4657,K4657)</f>
        <v>1</v>
      </c>
    </row>
    <row r="4658" spans="1:17" x14ac:dyDescent="0.25">
      <c r="A4658" s="35">
        <f t="shared" si="433"/>
        <v>0</v>
      </c>
      <c r="B4658" s="8">
        <f t="shared" si="434"/>
        <v>0</v>
      </c>
      <c r="C4658" s="8">
        <f t="shared" si="435"/>
        <v>0</v>
      </c>
      <c r="D4658" s="38">
        <f t="shared" si="436"/>
        <v>1</v>
      </c>
      <c r="E4658" s="39">
        <f t="shared" si="437"/>
        <v>0</v>
      </c>
      <c r="M4658" s="8" t="str">
        <f>VLOOKUP(MONTH($J4658),Lookup!$A$2:$B$13,2,0)&amp;" "&amp;YEAR($J4658)</f>
        <v>Jan 1900</v>
      </c>
      <c r="N4658" s="34" t="str">
        <f t="shared" si="432"/>
        <v>1/1/9999</v>
      </c>
      <c r="O4658" s="8" t="str">
        <f>IF(ISERROR(VLOOKUP($I4658,Lookup!$H$2:$I$11,2,0)),"",VLOOKUP($I4658,Lookup!$H$2:$I$11,2,0))</f>
        <v/>
      </c>
      <c r="P4658" s="8">
        <f>COUNTIF(J$4:J4658,J4658)</f>
        <v>0</v>
      </c>
      <c r="Q4658" s="8">
        <f>COUNTIF(K$4:K4658,K4658)</f>
        <v>1</v>
      </c>
    </row>
    <row r="4659" spans="1:17" x14ac:dyDescent="0.25">
      <c r="A4659" s="35">
        <f t="shared" si="433"/>
        <v>0</v>
      </c>
      <c r="B4659" s="8">
        <f t="shared" si="434"/>
        <v>0</v>
      </c>
      <c r="C4659" s="8">
        <f t="shared" si="435"/>
        <v>0</v>
      </c>
      <c r="D4659" s="38">
        <f t="shared" si="436"/>
        <v>1</v>
      </c>
      <c r="E4659" s="39">
        <f t="shared" si="437"/>
        <v>0</v>
      </c>
      <c r="M4659" s="8" t="str">
        <f>VLOOKUP(MONTH($J4659),Lookup!$A$2:$B$13,2,0)&amp;" "&amp;YEAR($J4659)</f>
        <v>Jan 1900</v>
      </c>
      <c r="N4659" s="34" t="str">
        <f t="shared" si="432"/>
        <v>1/1/9999</v>
      </c>
      <c r="O4659" s="8" t="str">
        <f>IF(ISERROR(VLOOKUP($I4659,Lookup!$H$2:$I$11,2,0)),"",VLOOKUP($I4659,Lookup!$H$2:$I$11,2,0))</f>
        <v/>
      </c>
      <c r="P4659" s="8">
        <f>COUNTIF(J$4:J4659,J4659)</f>
        <v>0</v>
      </c>
      <c r="Q4659" s="8">
        <f>COUNTIF(K$4:K4659,K4659)</f>
        <v>1</v>
      </c>
    </row>
    <row r="4660" spans="1:17" x14ac:dyDescent="0.25">
      <c r="A4660" s="35">
        <f t="shared" si="433"/>
        <v>0</v>
      </c>
      <c r="B4660" s="8">
        <f t="shared" si="434"/>
        <v>0</v>
      </c>
      <c r="C4660" s="8">
        <f t="shared" si="435"/>
        <v>0</v>
      </c>
      <c r="D4660" s="38">
        <f t="shared" si="436"/>
        <v>1</v>
      </c>
      <c r="E4660" s="39">
        <f t="shared" si="437"/>
        <v>0</v>
      </c>
      <c r="M4660" s="8" t="str">
        <f>VLOOKUP(MONTH($J4660),Lookup!$A$2:$B$13,2,0)&amp;" "&amp;YEAR($J4660)</f>
        <v>Jan 1900</v>
      </c>
      <c r="N4660" s="34" t="str">
        <f t="shared" si="432"/>
        <v>1/1/9999</v>
      </c>
      <c r="O4660" s="8" t="str">
        <f>IF(ISERROR(VLOOKUP($I4660,Lookup!$H$2:$I$11,2,0)),"",VLOOKUP($I4660,Lookup!$H$2:$I$11,2,0))</f>
        <v/>
      </c>
      <c r="P4660" s="8">
        <f>COUNTIF(J$4:J4660,J4660)</f>
        <v>0</v>
      </c>
      <c r="Q4660" s="8">
        <f>COUNTIF(K$4:K4660,K4660)</f>
        <v>1</v>
      </c>
    </row>
    <row r="4661" spans="1:17" x14ac:dyDescent="0.25">
      <c r="A4661" s="35">
        <f t="shared" si="433"/>
        <v>0</v>
      </c>
      <c r="B4661" s="8">
        <f t="shared" si="434"/>
        <v>0</v>
      </c>
      <c r="C4661" s="8">
        <f t="shared" si="435"/>
        <v>0</v>
      </c>
      <c r="D4661" s="38">
        <f t="shared" si="436"/>
        <v>1</v>
      </c>
      <c r="E4661" s="39">
        <f t="shared" si="437"/>
        <v>0</v>
      </c>
      <c r="M4661" s="8" t="str">
        <f>VLOOKUP(MONTH($J4661),Lookup!$A$2:$B$13,2,0)&amp;" "&amp;YEAR($J4661)</f>
        <v>Jan 1900</v>
      </c>
      <c r="N4661" s="34" t="str">
        <f t="shared" si="432"/>
        <v>1/1/9999</v>
      </c>
      <c r="O4661" s="8" t="str">
        <f>IF(ISERROR(VLOOKUP($I4661,Lookup!$H$2:$I$11,2,0)),"",VLOOKUP($I4661,Lookup!$H$2:$I$11,2,0))</f>
        <v/>
      </c>
      <c r="P4661" s="8">
        <f>COUNTIF(J$4:J4661,J4661)</f>
        <v>0</v>
      </c>
      <c r="Q4661" s="8">
        <f>COUNTIF(K$4:K4661,K4661)</f>
        <v>1</v>
      </c>
    </row>
    <row r="4662" spans="1:17" x14ac:dyDescent="0.25">
      <c r="A4662" s="35">
        <f t="shared" si="433"/>
        <v>0</v>
      </c>
      <c r="B4662" s="8">
        <f t="shared" si="434"/>
        <v>0</v>
      </c>
      <c r="C4662" s="8">
        <f t="shared" si="435"/>
        <v>0</v>
      </c>
      <c r="D4662" s="38">
        <f t="shared" si="436"/>
        <v>1</v>
      </c>
      <c r="E4662" s="39">
        <f t="shared" si="437"/>
        <v>0</v>
      </c>
      <c r="M4662" s="8" t="str">
        <f>VLOOKUP(MONTH($J4662),Lookup!$A$2:$B$13,2,0)&amp;" "&amp;YEAR($J4662)</f>
        <v>Jan 1900</v>
      </c>
      <c r="N4662" s="34" t="str">
        <f t="shared" si="432"/>
        <v>1/1/9999</v>
      </c>
      <c r="O4662" s="8" t="str">
        <f>IF(ISERROR(VLOOKUP($I4662,Lookup!$H$2:$I$11,2,0)),"",VLOOKUP($I4662,Lookup!$H$2:$I$11,2,0))</f>
        <v/>
      </c>
      <c r="P4662" s="8">
        <f>COUNTIF(J$4:J4662,J4662)</f>
        <v>0</v>
      </c>
      <c r="Q4662" s="8">
        <f>COUNTIF(K$4:K4662,K4662)</f>
        <v>1</v>
      </c>
    </row>
    <row r="4663" spans="1:17" x14ac:dyDescent="0.25">
      <c r="A4663" s="35">
        <f t="shared" si="433"/>
        <v>0</v>
      </c>
      <c r="B4663" s="8">
        <f t="shared" si="434"/>
        <v>0</v>
      </c>
      <c r="C4663" s="8">
        <f t="shared" si="435"/>
        <v>0</v>
      </c>
      <c r="D4663" s="38">
        <f t="shared" si="436"/>
        <v>1</v>
      </c>
      <c r="E4663" s="39">
        <f t="shared" si="437"/>
        <v>0</v>
      </c>
      <c r="M4663" s="8" t="str">
        <f>VLOOKUP(MONTH($J4663),Lookup!$A$2:$B$13,2,0)&amp;" "&amp;YEAR($J4663)</f>
        <v>Jan 1900</v>
      </c>
      <c r="N4663" s="34" t="str">
        <f t="shared" si="432"/>
        <v>1/1/9999</v>
      </c>
      <c r="O4663" s="8" t="str">
        <f>IF(ISERROR(VLOOKUP($I4663,Lookup!$H$2:$I$11,2,0)),"",VLOOKUP($I4663,Lookup!$H$2:$I$11,2,0))</f>
        <v/>
      </c>
      <c r="P4663" s="8">
        <f>COUNTIF(J$4:J4663,J4663)</f>
        <v>0</v>
      </c>
      <c r="Q4663" s="8">
        <f>COUNTIF(K$4:K4663,K4663)</f>
        <v>1</v>
      </c>
    </row>
    <row r="4664" spans="1:17" x14ac:dyDescent="0.25">
      <c r="A4664" s="35">
        <f t="shared" si="433"/>
        <v>0</v>
      </c>
      <c r="B4664" s="8">
        <f t="shared" si="434"/>
        <v>0</v>
      </c>
      <c r="C4664" s="8">
        <f t="shared" si="435"/>
        <v>0</v>
      </c>
      <c r="D4664" s="38">
        <f t="shared" si="436"/>
        <v>1</v>
      </c>
      <c r="E4664" s="39">
        <f t="shared" si="437"/>
        <v>0</v>
      </c>
      <c r="M4664" s="8" t="str">
        <f>VLOOKUP(MONTH($J4664),Lookup!$A$2:$B$13,2,0)&amp;" "&amp;YEAR($J4664)</f>
        <v>Jan 1900</v>
      </c>
      <c r="N4664" s="34" t="str">
        <f t="shared" si="432"/>
        <v>1/1/9999</v>
      </c>
      <c r="O4664" s="8" t="str">
        <f>IF(ISERROR(VLOOKUP($I4664,Lookup!$H$2:$I$11,2,0)),"",VLOOKUP($I4664,Lookup!$H$2:$I$11,2,0))</f>
        <v/>
      </c>
      <c r="P4664" s="8">
        <f>COUNTIF(J$4:J4664,J4664)</f>
        <v>0</v>
      </c>
      <c r="Q4664" s="8">
        <f>COUNTIF(K$4:K4664,K4664)</f>
        <v>1</v>
      </c>
    </row>
    <row r="4665" spans="1:17" x14ac:dyDescent="0.25">
      <c r="A4665" s="35">
        <f t="shared" si="433"/>
        <v>0</v>
      </c>
      <c r="B4665" s="8">
        <f t="shared" si="434"/>
        <v>0</v>
      </c>
      <c r="C4665" s="8">
        <f t="shared" si="435"/>
        <v>0</v>
      </c>
      <c r="D4665" s="38">
        <f t="shared" si="436"/>
        <v>1</v>
      </c>
      <c r="E4665" s="39">
        <f t="shared" si="437"/>
        <v>0</v>
      </c>
      <c r="M4665" s="8" t="str">
        <f>VLOOKUP(MONTH($J4665),Lookup!$A$2:$B$13,2,0)&amp;" "&amp;YEAR($J4665)</f>
        <v>Jan 1900</v>
      </c>
      <c r="N4665" s="34" t="str">
        <f t="shared" si="432"/>
        <v>1/1/9999</v>
      </c>
      <c r="O4665" s="8" t="str">
        <f>IF(ISERROR(VLOOKUP($I4665,Lookup!$H$2:$I$11,2,0)),"",VLOOKUP($I4665,Lookup!$H$2:$I$11,2,0))</f>
        <v/>
      </c>
      <c r="P4665" s="8">
        <f>COUNTIF(J$4:J4665,J4665)</f>
        <v>0</v>
      </c>
      <c r="Q4665" s="8">
        <f>COUNTIF(K$4:K4665,K4665)</f>
        <v>1</v>
      </c>
    </row>
    <row r="4666" spans="1:17" x14ac:dyDescent="0.25">
      <c r="A4666" s="35">
        <f t="shared" si="433"/>
        <v>0</v>
      </c>
      <c r="B4666" s="8">
        <f t="shared" si="434"/>
        <v>0</v>
      </c>
      <c r="C4666" s="8">
        <f t="shared" si="435"/>
        <v>0</v>
      </c>
      <c r="D4666" s="38">
        <f t="shared" si="436"/>
        <v>1</v>
      </c>
      <c r="E4666" s="39">
        <f t="shared" si="437"/>
        <v>0</v>
      </c>
      <c r="M4666" s="8" t="str">
        <f>VLOOKUP(MONTH($J4666),Lookup!$A$2:$B$13,2,0)&amp;" "&amp;YEAR($J4666)</f>
        <v>Jan 1900</v>
      </c>
      <c r="N4666" s="34" t="str">
        <f t="shared" si="432"/>
        <v>1/1/9999</v>
      </c>
      <c r="O4666" s="8" t="str">
        <f>IF(ISERROR(VLOOKUP($I4666,Lookup!$H$2:$I$11,2,0)),"",VLOOKUP($I4666,Lookup!$H$2:$I$11,2,0))</f>
        <v/>
      </c>
      <c r="P4666" s="8">
        <f>COUNTIF(J$4:J4666,J4666)</f>
        <v>0</v>
      </c>
      <c r="Q4666" s="8">
        <f>COUNTIF(K$4:K4666,K4666)</f>
        <v>1</v>
      </c>
    </row>
    <row r="4667" spans="1:17" x14ac:dyDescent="0.25">
      <c r="A4667" s="35">
        <f t="shared" si="433"/>
        <v>0</v>
      </c>
      <c r="B4667" s="8">
        <f t="shared" si="434"/>
        <v>0</v>
      </c>
      <c r="C4667" s="8">
        <f t="shared" si="435"/>
        <v>0</v>
      </c>
      <c r="D4667" s="38">
        <f t="shared" si="436"/>
        <v>1</v>
      </c>
      <c r="E4667" s="39">
        <f t="shared" si="437"/>
        <v>0</v>
      </c>
      <c r="M4667" s="8" t="str">
        <f>VLOOKUP(MONTH($J4667),Lookup!$A$2:$B$13,2,0)&amp;" "&amp;YEAR($J4667)</f>
        <v>Jan 1900</v>
      </c>
      <c r="N4667" s="34" t="str">
        <f t="shared" si="432"/>
        <v>1/1/9999</v>
      </c>
      <c r="O4667" s="8" t="str">
        <f>IF(ISERROR(VLOOKUP($I4667,Lookup!$H$2:$I$11,2,0)),"",VLOOKUP($I4667,Lookup!$H$2:$I$11,2,0))</f>
        <v/>
      </c>
      <c r="P4667" s="8">
        <f>COUNTIF(J$4:J4667,J4667)</f>
        <v>0</v>
      </c>
      <c r="Q4667" s="8">
        <f>COUNTIF(K$4:K4667,K4667)</f>
        <v>1</v>
      </c>
    </row>
    <row r="4668" spans="1:17" x14ac:dyDescent="0.25">
      <c r="A4668" s="35">
        <f t="shared" si="433"/>
        <v>0</v>
      </c>
      <c r="B4668" s="8">
        <f t="shared" si="434"/>
        <v>0</v>
      </c>
      <c r="C4668" s="8">
        <f t="shared" si="435"/>
        <v>0</v>
      </c>
      <c r="D4668" s="38">
        <f t="shared" si="436"/>
        <v>1</v>
      </c>
      <c r="E4668" s="39">
        <f t="shared" si="437"/>
        <v>0</v>
      </c>
      <c r="M4668" s="8" t="str">
        <f>VLOOKUP(MONTH($J4668),Lookup!$A$2:$B$13,2,0)&amp;" "&amp;YEAR($J4668)</f>
        <v>Jan 1900</v>
      </c>
      <c r="N4668" s="34" t="str">
        <f t="shared" si="432"/>
        <v>1/1/9999</v>
      </c>
      <c r="O4668" s="8" t="str">
        <f>IF(ISERROR(VLOOKUP($I4668,Lookup!$H$2:$I$11,2,0)),"",VLOOKUP($I4668,Lookup!$H$2:$I$11,2,0))</f>
        <v/>
      </c>
      <c r="P4668" s="8">
        <f>COUNTIF(J$4:J4668,J4668)</f>
        <v>0</v>
      </c>
      <c r="Q4668" s="8">
        <f>COUNTIF(K$4:K4668,K4668)</f>
        <v>1</v>
      </c>
    </row>
    <row r="4669" spans="1:17" x14ac:dyDescent="0.25">
      <c r="A4669" s="35">
        <f t="shared" si="433"/>
        <v>0</v>
      </c>
      <c r="B4669" s="8">
        <f t="shared" si="434"/>
        <v>0</v>
      </c>
      <c r="C4669" s="8">
        <f t="shared" si="435"/>
        <v>0</v>
      </c>
      <c r="D4669" s="38">
        <f t="shared" si="436"/>
        <v>1</v>
      </c>
      <c r="E4669" s="39">
        <f t="shared" si="437"/>
        <v>0</v>
      </c>
      <c r="M4669" s="8" t="str">
        <f>VLOOKUP(MONTH($J4669),Lookup!$A$2:$B$13,2,0)&amp;" "&amp;YEAR($J4669)</f>
        <v>Jan 1900</v>
      </c>
      <c r="N4669" s="34" t="str">
        <f t="shared" si="432"/>
        <v>1/1/9999</v>
      </c>
      <c r="O4669" s="8" t="str">
        <f>IF(ISERROR(VLOOKUP($I4669,Lookup!$H$2:$I$11,2,0)),"",VLOOKUP($I4669,Lookup!$H$2:$I$11,2,0))</f>
        <v/>
      </c>
      <c r="P4669" s="8">
        <f>COUNTIF(J$4:J4669,J4669)</f>
        <v>0</v>
      </c>
      <c r="Q4669" s="8">
        <f>COUNTIF(K$4:K4669,K4669)</f>
        <v>1</v>
      </c>
    </row>
    <row r="4670" spans="1:17" x14ac:dyDescent="0.25">
      <c r="A4670" s="35">
        <f t="shared" si="433"/>
        <v>0</v>
      </c>
      <c r="B4670" s="8">
        <f t="shared" si="434"/>
        <v>0</v>
      </c>
      <c r="C4670" s="8">
        <f t="shared" si="435"/>
        <v>0</v>
      </c>
      <c r="D4670" s="38">
        <f t="shared" si="436"/>
        <v>1</v>
      </c>
      <c r="E4670" s="39">
        <f t="shared" si="437"/>
        <v>0</v>
      </c>
      <c r="M4670" s="8" t="str">
        <f>VLOOKUP(MONTH($J4670),Lookup!$A$2:$B$13,2,0)&amp;" "&amp;YEAR($J4670)</f>
        <v>Jan 1900</v>
      </c>
      <c r="N4670" s="34" t="str">
        <f t="shared" si="432"/>
        <v>1/1/9999</v>
      </c>
      <c r="O4670" s="8" t="str">
        <f>IF(ISERROR(VLOOKUP($I4670,Lookup!$H$2:$I$11,2,0)),"",VLOOKUP($I4670,Lookup!$H$2:$I$11,2,0))</f>
        <v/>
      </c>
      <c r="P4670" s="8">
        <f>COUNTIF(J$4:J4670,J4670)</f>
        <v>0</v>
      </c>
      <c r="Q4670" s="8">
        <f>COUNTIF(K$4:K4670,K4670)</f>
        <v>1</v>
      </c>
    </row>
    <row r="4671" spans="1:17" x14ac:dyDescent="0.25">
      <c r="A4671" s="35">
        <f t="shared" si="433"/>
        <v>0</v>
      </c>
      <c r="B4671" s="8">
        <f t="shared" si="434"/>
        <v>0</v>
      </c>
      <c r="C4671" s="8">
        <f t="shared" si="435"/>
        <v>0</v>
      </c>
      <c r="D4671" s="38">
        <f t="shared" si="436"/>
        <v>1</v>
      </c>
      <c r="E4671" s="39">
        <f t="shared" si="437"/>
        <v>0</v>
      </c>
      <c r="M4671" s="8" t="str">
        <f>VLOOKUP(MONTH($J4671),Lookup!$A$2:$B$13,2,0)&amp;" "&amp;YEAR($J4671)</f>
        <v>Jan 1900</v>
      </c>
      <c r="N4671" s="34" t="str">
        <f t="shared" si="432"/>
        <v>1/1/9999</v>
      </c>
      <c r="O4671" s="8" t="str">
        <f>IF(ISERROR(VLOOKUP($I4671,Lookup!$H$2:$I$11,2,0)),"",VLOOKUP($I4671,Lookup!$H$2:$I$11,2,0))</f>
        <v/>
      </c>
      <c r="P4671" s="8">
        <f>COUNTIF(J$4:J4671,J4671)</f>
        <v>0</v>
      </c>
      <c r="Q4671" s="8">
        <f>COUNTIF(K$4:K4671,K4671)</f>
        <v>1</v>
      </c>
    </row>
    <row r="4672" spans="1:17" x14ac:dyDescent="0.25">
      <c r="A4672" s="35">
        <f t="shared" si="433"/>
        <v>0</v>
      </c>
      <c r="B4672" s="8">
        <f t="shared" si="434"/>
        <v>0</v>
      </c>
      <c r="C4672" s="8">
        <f t="shared" si="435"/>
        <v>0</v>
      </c>
      <c r="D4672" s="38">
        <f t="shared" si="436"/>
        <v>1</v>
      </c>
      <c r="E4672" s="39">
        <f t="shared" si="437"/>
        <v>0</v>
      </c>
      <c r="M4672" s="8" t="str">
        <f>VLOOKUP(MONTH($J4672),Lookup!$A$2:$B$13,2,0)&amp;" "&amp;YEAR($J4672)</f>
        <v>Jan 1900</v>
      </c>
      <c r="N4672" s="34" t="str">
        <f t="shared" si="432"/>
        <v>1/1/9999</v>
      </c>
      <c r="O4672" s="8" t="str">
        <f>IF(ISERROR(VLOOKUP($I4672,Lookup!$H$2:$I$11,2,0)),"",VLOOKUP($I4672,Lookup!$H$2:$I$11,2,0))</f>
        <v/>
      </c>
      <c r="P4672" s="8">
        <f>COUNTIF(J$4:J4672,J4672)</f>
        <v>0</v>
      </c>
      <c r="Q4672" s="8">
        <f>COUNTIF(K$4:K4672,K4672)</f>
        <v>1</v>
      </c>
    </row>
    <row r="4673" spans="1:17" x14ac:dyDescent="0.25">
      <c r="A4673" s="35">
        <f t="shared" si="433"/>
        <v>0</v>
      </c>
      <c r="B4673" s="8">
        <f t="shared" si="434"/>
        <v>0</v>
      </c>
      <c r="C4673" s="8">
        <f t="shared" si="435"/>
        <v>0</v>
      </c>
      <c r="D4673" s="38">
        <f t="shared" si="436"/>
        <v>1</v>
      </c>
      <c r="E4673" s="39">
        <f t="shared" si="437"/>
        <v>0</v>
      </c>
      <c r="M4673" s="8" t="str">
        <f>VLOOKUP(MONTH($J4673),Lookup!$A$2:$B$13,2,0)&amp;" "&amp;YEAR($J4673)</f>
        <v>Jan 1900</v>
      </c>
      <c r="N4673" s="34" t="str">
        <f t="shared" si="432"/>
        <v>1/1/9999</v>
      </c>
      <c r="O4673" s="8" t="str">
        <f>IF(ISERROR(VLOOKUP($I4673,Lookup!$H$2:$I$11,2,0)),"",VLOOKUP($I4673,Lookup!$H$2:$I$11,2,0))</f>
        <v/>
      </c>
      <c r="P4673" s="8">
        <f>COUNTIF(J$4:J4673,J4673)</f>
        <v>0</v>
      </c>
      <c r="Q4673" s="8">
        <f>COUNTIF(K$4:K4673,K4673)</f>
        <v>1</v>
      </c>
    </row>
    <row r="4674" spans="1:17" x14ac:dyDescent="0.25">
      <c r="A4674" s="35">
        <f t="shared" si="433"/>
        <v>0</v>
      </c>
      <c r="B4674" s="8">
        <f t="shared" si="434"/>
        <v>0</v>
      </c>
      <c r="C4674" s="8">
        <f t="shared" si="435"/>
        <v>0</v>
      </c>
      <c r="D4674" s="38">
        <f t="shared" si="436"/>
        <v>1</v>
      </c>
      <c r="E4674" s="39">
        <f t="shared" si="437"/>
        <v>0</v>
      </c>
      <c r="M4674" s="8" t="str">
        <f>VLOOKUP(MONTH($J4674),Lookup!$A$2:$B$13,2,0)&amp;" "&amp;YEAR($J4674)</f>
        <v>Jan 1900</v>
      </c>
      <c r="N4674" s="34" t="str">
        <f t="shared" si="432"/>
        <v>1/1/9999</v>
      </c>
      <c r="O4674" s="8" t="str">
        <f>IF(ISERROR(VLOOKUP($I4674,Lookup!$H$2:$I$11,2,0)),"",VLOOKUP($I4674,Lookup!$H$2:$I$11,2,0))</f>
        <v/>
      </c>
      <c r="P4674" s="8">
        <f>COUNTIF(J$4:J4674,J4674)</f>
        <v>0</v>
      </c>
      <c r="Q4674" s="8">
        <f>COUNTIF(K$4:K4674,K4674)</f>
        <v>1</v>
      </c>
    </row>
    <row r="4675" spans="1:17" x14ac:dyDescent="0.25">
      <c r="A4675" s="35">
        <f t="shared" si="433"/>
        <v>0</v>
      </c>
      <c r="B4675" s="8">
        <f t="shared" si="434"/>
        <v>0</v>
      </c>
      <c r="C4675" s="8">
        <f t="shared" si="435"/>
        <v>0</v>
      </c>
      <c r="D4675" s="38">
        <f t="shared" si="436"/>
        <v>1</v>
      </c>
      <c r="E4675" s="39">
        <f t="shared" si="437"/>
        <v>0</v>
      </c>
      <c r="M4675" s="8" t="str">
        <f>VLOOKUP(MONTH($J4675),Lookup!$A$2:$B$13,2,0)&amp;" "&amp;YEAR($J4675)</f>
        <v>Jan 1900</v>
      </c>
      <c r="N4675" s="34" t="str">
        <f t="shared" si="432"/>
        <v>1/1/9999</v>
      </c>
      <c r="O4675" s="8" t="str">
        <f>IF(ISERROR(VLOOKUP($I4675,Lookup!$H$2:$I$11,2,0)),"",VLOOKUP($I4675,Lookup!$H$2:$I$11,2,0))</f>
        <v/>
      </c>
      <c r="P4675" s="8">
        <f>COUNTIF(J$4:J4675,J4675)</f>
        <v>0</v>
      </c>
      <c r="Q4675" s="8">
        <f>COUNTIF(K$4:K4675,K4675)</f>
        <v>1</v>
      </c>
    </row>
    <row r="4676" spans="1:17" x14ac:dyDescent="0.25">
      <c r="A4676" s="35">
        <f t="shared" si="433"/>
        <v>0</v>
      </c>
      <c r="B4676" s="8">
        <f t="shared" si="434"/>
        <v>0</v>
      </c>
      <c r="C4676" s="8">
        <f t="shared" si="435"/>
        <v>0</v>
      </c>
      <c r="D4676" s="38">
        <f t="shared" si="436"/>
        <v>1</v>
      </c>
      <c r="E4676" s="39">
        <f t="shared" si="437"/>
        <v>0</v>
      </c>
      <c r="M4676" s="8" t="str">
        <f>VLOOKUP(MONTH($J4676),Lookup!$A$2:$B$13,2,0)&amp;" "&amp;YEAR($J4676)</f>
        <v>Jan 1900</v>
      </c>
      <c r="N4676" s="34" t="str">
        <f t="shared" ref="N4676:N4739" si="438">IF(ISBLANK($J4676),"1/1/9999",J4676)</f>
        <v>1/1/9999</v>
      </c>
      <c r="O4676" s="8" t="str">
        <f>IF(ISERROR(VLOOKUP($I4676,Lookup!$H$2:$I$11,2,0)),"",VLOOKUP($I4676,Lookup!$H$2:$I$11,2,0))</f>
        <v/>
      </c>
      <c r="P4676" s="8">
        <f>COUNTIF(J$4:J4676,J4676)</f>
        <v>0</v>
      </c>
      <c r="Q4676" s="8">
        <f>COUNTIF(K$4:K4676,K4676)</f>
        <v>1</v>
      </c>
    </row>
    <row r="4677" spans="1:17" x14ac:dyDescent="0.25">
      <c r="A4677" s="35">
        <f t="shared" ref="A4677:A4740" si="439">K4677</f>
        <v>0</v>
      </c>
      <c r="B4677" s="8">
        <f t="shared" ref="B4677:B4740" si="440">J4677</f>
        <v>0</v>
      </c>
      <c r="C4677" s="8">
        <f t="shared" ref="C4677:C4740" si="441">L4677</f>
        <v>0</v>
      </c>
      <c r="D4677" s="38">
        <f t="shared" ref="D4677:D4740" si="442">SUM(A4677:C4677)+SUM(O4677:Q4677)</f>
        <v>1</v>
      </c>
      <c r="E4677" s="39">
        <f t="shared" ref="E4677:E4740" si="443">IF($D4677="","",COUNTIFS($F$4:$F$5000,$F4677,$D$4:$D$5000,"&gt;"&amp;$D4677))</f>
        <v>0</v>
      </c>
      <c r="M4677" s="8" t="str">
        <f>VLOOKUP(MONTH($J4677),Lookup!$A$2:$B$13,2,0)&amp;" "&amp;YEAR($J4677)</f>
        <v>Jan 1900</v>
      </c>
      <c r="N4677" s="34" t="str">
        <f t="shared" si="438"/>
        <v>1/1/9999</v>
      </c>
      <c r="O4677" s="8" t="str">
        <f>IF(ISERROR(VLOOKUP($I4677,Lookup!$H$2:$I$11,2,0)),"",VLOOKUP($I4677,Lookup!$H$2:$I$11,2,0))</f>
        <v/>
      </c>
      <c r="P4677" s="8">
        <f>COUNTIF(J$4:J4677,J4677)</f>
        <v>0</v>
      </c>
      <c r="Q4677" s="8">
        <f>COUNTIF(K$4:K4677,K4677)</f>
        <v>1</v>
      </c>
    </row>
    <row r="4678" spans="1:17" x14ac:dyDescent="0.25">
      <c r="A4678" s="35">
        <f t="shared" si="439"/>
        <v>0</v>
      </c>
      <c r="B4678" s="8">
        <f t="shared" si="440"/>
        <v>0</v>
      </c>
      <c r="C4678" s="8">
        <f t="shared" si="441"/>
        <v>0</v>
      </c>
      <c r="D4678" s="38">
        <f t="shared" si="442"/>
        <v>1</v>
      </c>
      <c r="E4678" s="39">
        <f t="shared" si="443"/>
        <v>0</v>
      </c>
      <c r="M4678" s="8" t="str">
        <f>VLOOKUP(MONTH($J4678),Lookup!$A$2:$B$13,2,0)&amp;" "&amp;YEAR($J4678)</f>
        <v>Jan 1900</v>
      </c>
      <c r="N4678" s="34" t="str">
        <f t="shared" si="438"/>
        <v>1/1/9999</v>
      </c>
      <c r="O4678" s="8" t="str">
        <f>IF(ISERROR(VLOOKUP($I4678,Lookup!$H$2:$I$11,2,0)),"",VLOOKUP($I4678,Lookup!$H$2:$I$11,2,0))</f>
        <v/>
      </c>
      <c r="P4678" s="8">
        <f>COUNTIF(J$4:J4678,J4678)</f>
        <v>0</v>
      </c>
      <c r="Q4678" s="8">
        <f>COUNTIF(K$4:K4678,K4678)</f>
        <v>1</v>
      </c>
    </row>
    <row r="4679" spans="1:17" x14ac:dyDescent="0.25">
      <c r="A4679" s="35">
        <f t="shared" si="439"/>
        <v>0</v>
      </c>
      <c r="B4679" s="8">
        <f t="shared" si="440"/>
        <v>0</v>
      </c>
      <c r="C4679" s="8">
        <f t="shared" si="441"/>
        <v>0</v>
      </c>
      <c r="D4679" s="38">
        <f t="shared" si="442"/>
        <v>1</v>
      </c>
      <c r="E4679" s="39">
        <f t="shared" si="443"/>
        <v>0</v>
      </c>
      <c r="M4679" s="8" t="str">
        <f>VLOOKUP(MONTH($J4679),Lookup!$A$2:$B$13,2,0)&amp;" "&amp;YEAR($J4679)</f>
        <v>Jan 1900</v>
      </c>
      <c r="N4679" s="34" t="str">
        <f t="shared" si="438"/>
        <v>1/1/9999</v>
      </c>
      <c r="O4679" s="8" t="str">
        <f>IF(ISERROR(VLOOKUP($I4679,Lookup!$H$2:$I$11,2,0)),"",VLOOKUP($I4679,Lookup!$H$2:$I$11,2,0))</f>
        <v/>
      </c>
      <c r="P4679" s="8">
        <f>COUNTIF(J$4:J4679,J4679)</f>
        <v>0</v>
      </c>
      <c r="Q4679" s="8">
        <f>COUNTIF(K$4:K4679,K4679)</f>
        <v>1</v>
      </c>
    </row>
    <row r="4680" spans="1:17" x14ac:dyDescent="0.25">
      <c r="A4680" s="35">
        <f t="shared" si="439"/>
        <v>0</v>
      </c>
      <c r="B4680" s="8">
        <f t="shared" si="440"/>
        <v>0</v>
      </c>
      <c r="C4680" s="8">
        <f t="shared" si="441"/>
        <v>0</v>
      </c>
      <c r="D4680" s="38">
        <f t="shared" si="442"/>
        <v>1</v>
      </c>
      <c r="E4680" s="39">
        <f t="shared" si="443"/>
        <v>0</v>
      </c>
      <c r="M4680" s="8" t="str">
        <f>VLOOKUP(MONTH($J4680),Lookup!$A$2:$B$13,2,0)&amp;" "&amp;YEAR($J4680)</f>
        <v>Jan 1900</v>
      </c>
      <c r="N4680" s="34" t="str">
        <f t="shared" si="438"/>
        <v>1/1/9999</v>
      </c>
      <c r="O4680" s="8" t="str">
        <f>IF(ISERROR(VLOOKUP($I4680,Lookup!$H$2:$I$11,2,0)),"",VLOOKUP($I4680,Lookup!$H$2:$I$11,2,0))</f>
        <v/>
      </c>
      <c r="P4680" s="8">
        <f>COUNTIF(J$4:J4680,J4680)</f>
        <v>0</v>
      </c>
      <c r="Q4680" s="8">
        <f>COUNTIF(K$4:K4680,K4680)</f>
        <v>1</v>
      </c>
    </row>
    <row r="4681" spans="1:17" x14ac:dyDescent="0.25">
      <c r="A4681" s="35">
        <f t="shared" si="439"/>
        <v>0</v>
      </c>
      <c r="B4681" s="8">
        <f t="shared" si="440"/>
        <v>0</v>
      </c>
      <c r="C4681" s="8">
        <f t="shared" si="441"/>
        <v>0</v>
      </c>
      <c r="D4681" s="38">
        <f t="shared" si="442"/>
        <v>1</v>
      </c>
      <c r="E4681" s="39">
        <f t="shared" si="443"/>
        <v>0</v>
      </c>
      <c r="M4681" s="8" t="str">
        <f>VLOOKUP(MONTH($J4681),Lookup!$A$2:$B$13,2,0)&amp;" "&amp;YEAR($J4681)</f>
        <v>Jan 1900</v>
      </c>
      <c r="N4681" s="34" t="str">
        <f t="shared" si="438"/>
        <v>1/1/9999</v>
      </c>
      <c r="O4681" s="8" t="str">
        <f>IF(ISERROR(VLOOKUP($I4681,Lookup!$H$2:$I$11,2,0)),"",VLOOKUP($I4681,Lookup!$H$2:$I$11,2,0))</f>
        <v/>
      </c>
      <c r="P4681" s="8">
        <f>COUNTIF(J$4:J4681,J4681)</f>
        <v>0</v>
      </c>
      <c r="Q4681" s="8">
        <f>COUNTIF(K$4:K4681,K4681)</f>
        <v>1</v>
      </c>
    </row>
    <row r="4682" spans="1:17" x14ac:dyDescent="0.25">
      <c r="A4682" s="35">
        <f t="shared" si="439"/>
        <v>0</v>
      </c>
      <c r="B4682" s="8">
        <f t="shared" si="440"/>
        <v>0</v>
      </c>
      <c r="C4682" s="8">
        <f t="shared" si="441"/>
        <v>0</v>
      </c>
      <c r="D4682" s="38">
        <f t="shared" si="442"/>
        <v>1</v>
      </c>
      <c r="E4682" s="39">
        <f t="shared" si="443"/>
        <v>0</v>
      </c>
      <c r="M4682" s="8" t="str">
        <f>VLOOKUP(MONTH($J4682),Lookup!$A$2:$B$13,2,0)&amp;" "&amp;YEAR($J4682)</f>
        <v>Jan 1900</v>
      </c>
      <c r="N4682" s="34" t="str">
        <f t="shared" si="438"/>
        <v>1/1/9999</v>
      </c>
      <c r="O4682" s="8" t="str">
        <f>IF(ISERROR(VLOOKUP($I4682,Lookup!$H$2:$I$11,2,0)),"",VLOOKUP($I4682,Lookup!$H$2:$I$11,2,0))</f>
        <v/>
      </c>
      <c r="P4682" s="8">
        <f>COUNTIF(J$4:J4682,J4682)</f>
        <v>0</v>
      </c>
      <c r="Q4682" s="8">
        <f>COUNTIF(K$4:K4682,K4682)</f>
        <v>1</v>
      </c>
    </row>
    <row r="4683" spans="1:17" x14ac:dyDescent="0.25">
      <c r="A4683" s="35">
        <f t="shared" si="439"/>
        <v>0</v>
      </c>
      <c r="B4683" s="8">
        <f t="shared" si="440"/>
        <v>0</v>
      </c>
      <c r="C4683" s="8">
        <f t="shared" si="441"/>
        <v>0</v>
      </c>
      <c r="D4683" s="38">
        <f t="shared" si="442"/>
        <v>1</v>
      </c>
      <c r="E4683" s="39">
        <f t="shared" si="443"/>
        <v>0</v>
      </c>
      <c r="M4683" s="8" t="str">
        <f>VLOOKUP(MONTH($J4683),Lookup!$A$2:$B$13,2,0)&amp;" "&amp;YEAR($J4683)</f>
        <v>Jan 1900</v>
      </c>
      <c r="N4683" s="34" t="str">
        <f t="shared" si="438"/>
        <v>1/1/9999</v>
      </c>
      <c r="O4683" s="8" t="str">
        <f>IF(ISERROR(VLOOKUP($I4683,Lookup!$H$2:$I$11,2,0)),"",VLOOKUP($I4683,Lookup!$H$2:$I$11,2,0))</f>
        <v/>
      </c>
      <c r="P4683" s="8">
        <f>COUNTIF(J$4:J4683,J4683)</f>
        <v>0</v>
      </c>
      <c r="Q4683" s="8">
        <f>COUNTIF(K$4:K4683,K4683)</f>
        <v>1</v>
      </c>
    </row>
    <row r="4684" spans="1:17" x14ac:dyDescent="0.25">
      <c r="A4684" s="35">
        <f t="shared" si="439"/>
        <v>0</v>
      </c>
      <c r="B4684" s="8">
        <f t="shared" si="440"/>
        <v>0</v>
      </c>
      <c r="C4684" s="8">
        <f t="shared" si="441"/>
        <v>0</v>
      </c>
      <c r="D4684" s="38">
        <f t="shared" si="442"/>
        <v>1</v>
      </c>
      <c r="E4684" s="39">
        <f t="shared" si="443"/>
        <v>0</v>
      </c>
      <c r="M4684" s="8" t="str">
        <f>VLOOKUP(MONTH($J4684),Lookup!$A$2:$B$13,2,0)&amp;" "&amp;YEAR($J4684)</f>
        <v>Jan 1900</v>
      </c>
      <c r="N4684" s="34" t="str">
        <f t="shared" si="438"/>
        <v>1/1/9999</v>
      </c>
      <c r="O4684" s="8" t="str">
        <f>IF(ISERROR(VLOOKUP($I4684,Lookup!$H$2:$I$11,2,0)),"",VLOOKUP($I4684,Lookup!$H$2:$I$11,2,0))</f>
        <v/>
      </c>
      <c r="P4684" s="8">
        <f>COUNTIF(J$4:J4684,J4684)</f>
        <v>0</v>
      </c>
      <c r="Q4684" s="8">
        <f>COUNTIF(K$4:K4684,K4684)</f>
        <v>1</v>
      </c>
    </row>
    <row r="4685" spans="1:17" x14ac:dyDescent="0.25">
      <c r="A4685" s="35">
        <f t="shared" si="439"/>
        <v>0</v>
      </c>
      <c r="B4685" s="8">
        <f t="shared" si="440"/>
        <v>0</v>
      </c>
      <c r="C4685" s="8">
        <f t="shared" si="441"/>
        <v>0</v>
      </c>
      <c r="D4685" s="38">
        <f t="shared" si="442"/>
        <v>1</v>
      </c>
      <c r="E4685" s="39">
        <f t="shared" si="443"/>
        <v>0</v>
      </c>
      <c r="M4685" s="8" t="str">
        <f>VLOOKUP(MONTH($J4685),Lookup!$A$2:$B$13,2,0)&amp;" "&amp;YEAR($J4685)</f>
        <v>Jan 1900</v>
      </c>
      <c r="N4685" s="34" t="str">
        <f t="shared" si="438"/>
        <v>1/1/9999</v>
      </c>
      <c r="O4685" s="8" t="str">
        <f>IF(ISERROR(VLOOKUP($I4685,Lookup!$H$2:$I$11,2,0)),"",VLOOKUP($I4685,Lookup!$H$2:$I$11,2,0))</f>
        <v/>
      </c>
      <c r="P4685" s="8">
        <f>COUNTIF(J$4:J4685,J4685)</f>
        <v>0</v>
      </c>
      <c r="Q4685" s="8">
        <f>COUNTIF(K$4:K4685,K4685)</f>
        <v>1</v>
      </c>
    </row>
    <row r="4686" spans="1:17" x14ac:dyDescent="0.25">
      <c r="A4686" s="35">
        <f t="shared" si="439"/>
        <v>0</v>
      </c>
      <c r="B4686" s="8">
        <f t="shared" si="440"/>
        <v>0</v>
      </c>
      <c r="C4686" s="8">
        <f t="shared" si="441"/>
        <v>0</v>
      </c>
      <c r="D4686" s="38">
        <f t="shared" si="442"/>
        <v>1</v>
      </c>
      <c r="E4686" s="39">
        <f t="shared" si="443"/>
        <v>0</v>
      </c>
      <c r="M4686" s="8" t="str">
        <f>VLOOKUP(MONTH($J4686),Lookup!$A$2:$B$13,2,0)&amp;" "&amp;YEAR($J4686)</f>
        <v>Jan 1900</v>
      </c>
      <c r="N4686" s="34" t="str">
        <f t="shared" si="438"/>
        <v>1/1/9999</v>
      </c>
      <c r="O4686" s="8" t="str">
        <f>IF(ISERROR(VLOOKUP($I4686,Lookup!$H$2:$I$11,2,0)),"",VLOOKUP($I4686,Lookup!$H$2:$I$11,2,0))</f>
        <v/>
      </c>
      <c r="P4686" s="8">
        <f>COUNTIF(J$4:J4686,J4686)</f>
        <v>0</v>
      </c>
      <c r="Q4686" s="8">
        <f>COUNTIF(K$4:K4686,K4686)</f>
        <v>1</v>
      </c>
    </row>
    <row r="4687" spans="1:17" x14ac:dyDescent="0.25">
      <c r="A4687" s="35">
        <f t="shared" si="439"/>
        <v>0</v>
      </c>
      <c r="B4687" s="8">
        <f t="shared" si="440"/>
        <v>0</v>
      </c>
      <c r="C4687" s="8">
        <f t="shared" si="441"/>
        <v>0</v>
      </c>
      <c r="D4687" s="38">
        <f t="shared" si="442"/>
        <v>1</v>
      </c>
      <c r="E4687" s="39">
        <f t="shared" si="443"/>
        <v>0</v>
      </c>
      <c r="M4687" s="8" t="str">
        <f>VLOOKUP(MONTH($J4687),Lookup!$A$2:$B$13,2,0)&amp;" "&amp;YEAR($J4687)</f>
        <v>Jan 1900</v>
      </c>
      <c r="N4687" s="34" t="str">
        <f t="shared" si="438"/>
        <v>1/1/9999</v>
      </c>
      <c r="O4687" s="8" t="str">
        <f>IF(ISERROR(VLOOKUP($I4687,Lookup!$H$2:$I$11,2,0)),"",VLOOKUP($I4687,Lookup!$H$2:$I$11,2,0))</f>
        <v/>
      </c>
      <c r="P4687" s="8">
        <f>COUNTIF(J$4:J4687,J4687)</f>
        <v>0</v>
      </c>
      <c r="Q4687" s="8">
        <f>COUNTIF(K$4:K4687,K4687)</f>
        <v>1</v>
      </c>
    </row>
    <row r="4688" spans="1:17" x14ac:dyDescent="0.25">
      <c r="A4688" s="35">
        <f t="shared" si="439"/>
        <v>0</v>
      </c>
      <c r="B4688" s="8">
        <f t="shared" si="440"/>
        <v>0</v>
      </c>
      <c r="C4688" s="8">
        <f t="shared" si="441"/>
        <v>0</v>
      </c>
      <c r="D4688" s="38">
        <f t="shared" si="442"/>
        <v>1</v>
      </c>
      <c r="E4688" s="39">
        <f t="shared" si="443"/>
        <v>0</v>
      </c>
      <c r="M4688" s="8" t="str">
        <f>VLOOKUP(MONTH($J4688),Lookup!$A$2:$B$13,2,0)&amp;" "&amp;YEAR($J4688)</f>
        <v>Jan 1900</v>
      </c>
      <c r="N4688" s="34" t="str">
        <f t="shared" si="438"/>
        <v>1/1/9999</v>
      </c>
      <c r="O4688" s="8" t="str">
        <f>IF(ISERROR(VLOOKUP($I4688,Lookup!$H$2:$I$11,2,0)),"",VLOOKUP($I4688,Lookup!$H$2:$I$11,2,0))</f>
        <v/>
      </c>
      <c r="P4688" s="8">
        <f>COUNTIF(J$4:J4688,J4688)</f>
        <v>0</v>
      </c>
      <c r="Q4688" s="8">
        <f>COUNTIF(K$4:K4688,K4688)</f>
        <v>1</v>
      </c>
    </row>
    <row r="4689" spans="1:17" x14ac:dyDescent="0.25">
      <c r="A4689" s="35">
        <f t="shared" si="439"/>
        <v>0</v>
      </c>
      <c r="B4689" s="8">
        <f t="shared" si="440"/>
        <v>0</v>
      </c>
      <c r="C4689" s="8">
        <f t="shared" si="441"/>
        <v>0</v>
      </c>
      <c r="D4689" s="38">
        <f t="shared" si="442"/>
        <v>1</v>
      </c>
      <c r="E4689" s="39">
        <f t="shared" si="443"/>
        <v>0</v>
      </c>
      <c r="M4689" s="8" t="str">
        <f>VLOOKUP(MONTH($J4689),Lookup!$A$2:$B$13,2,0)&amp;" "&amp;YEAR($J4689)</f>
        <v>Jan 1900</v>
      </c>
      <c r="N4689" s="34" t="str">
        <f t="shared" si="438"/>
        <v>1/1/9999</v>
      </c>
      <c r="O4689" s="8" t="str">
        <f>IF(ISERROR(VLOOKUP($I4689,Lookup!$H$2:$I$11,2,0)),"",VLOOKUP($I4689,Lookup!$H$2:$I$11,2,0))</f>
        <v/>
      </c>
      <c r="P4689" s="8">
        <f>COUNTIF(J$4:J4689,J4689)</f>
        <v>0</v>
      </c>
      <c r="Q4689" s="8">
        <f>COUNTIF(K$4:K4689,K4689)</f>
        <v>1</v>
      </c>
    </row>
    <row r="4690" spans="1:17" x14ac:dyDescent="0.25">
      <c r="A4690" s="35">
        <f t="shared" si="439"/>
        <v>0</v>
      </c>
      <c r="B4690" s="8">
        <f t="shared" si="440"/>
        <v>0</v>
      </c>
      <c r="C4690" s="8">
        <f t="shared" si="441"/>
        <v>0</v>
      </c>
      <c r="D4690" s="38">
        <f t="shared" si="442"/>
        <v>1</v>
      </c>
      <c r="E4690" s="39">
        <f t="shared" si="443"/>
        <v>0</v>
      </c>
      <c r="M4690" s="8" t="str">
        <f>VLOOKUP(MONTH($J4690),Lookup!$A$2:$B$13,2,0)&amp;" "&amp;YEAR($J4690)</f>
        <v>Jan 1900</v>
      </c>
      <c r="N4690" s="34" t="str">
        <f t="shared" si="438"/>
        <v>1/1/9999</v>
      </c>
      <c r="O4690" s="8" t="str">
        <f>IF(ISERROR(VLOOKUP($I4690,Lookup!$H$2:$I$11,2,0)),"",VLOOKUP($I4690,Lookup!$H$2:$I$11,2,0))</f>
        <v/>
      </c>
      <c r="P4690" s="8">
        <f>COUNTIF(J$4:J4690,J4690)</f>
        <v>0</v>
      </c>
      <c r="Q4690" s="8">
        <f>COUNTIF(K$4:K4690,K4690)</f>
        <v>1</v>
      </c>
    </row>
    <row r="4691" spans="1:17" x14ac:dyDescent="0.25">
      <c r="A4691" s="35">
        <f t="shared" si="439"/>
        <v>0</v>
      </c>
      <c r="B4691" s="8">
        <f t="shared" si="440"/>
        <v>0</v>
      </c>
      <c r="C4691" s="8">
        <f t="shared" si="441"/>
        <v>0</v>
      </c>
      <c r="D4691" s="38">
        <f t="shared" si="442"/>
        <v>1</v>
      </c>
      <c r="E4691" s="39">
        <f t="shared" si="443"/>
        <v>0</v>
      </c>
      <c r="M4691" s="8" t="str">
        <f>VLOOKUP(MONTH($J4691),Lookup!$A$2:$B$13,2,0)&amp;" "&amp;YEAR($J4691)</f>
        <v>Jan 1900</v>
      </c>
      <c r="N4691" s="34" t="str">
        <f t="shared" si="438"/>
        <v>1/1/9999</v>
      </c>
      <c r="O4691" s="8" t="str">
        <f>IF(ISERROR(VLOOKUP($I4691,Lookup!$H$2:$I$11,2,0)),"",VLOOKUP($I4691,Lookup!$H$2:$I$11,2,0))</f>
        <v/>
      </c>
      <c r="P4691" s="8">
        <f>COUNTIF(J$4:J4691,J4691)</f>
        <v>0</v>
      </c>
      <c r="Q4691" s="8">
        <f>COUNTIF(K$4:K4691,K4691)</f>
        <v>1</v>
      </c>
    </row>
    <row r="4692" spans="1:17" x14ac:dyDescent="0.25">
      <c r="A4692" s="35">
        <f t="shared" si="439"/>
        <v>0</v>
      </c>
      <c r="B4692" s="8">
        <f t="shared" si="440"/>
        <v>0</v>
      </c>
      <c r="C4692" s="8">
        <f t="shared" si="441"/>
        <v>0</v>
      </c>
      <c r="D4692" s="38">
        <f t="shared" si="442"/>
        <v>1</v>
      </c>
      <c r="E4692" s="39">
        <f t="shared" si="443"/>
        <v>0</v>
      </c>
      <c r="M4692" s="8" t="str">
        <f>VLOOKUP(MONTH($J4692),Lookup!$A$2:$B$13,2,0)&amp;" "&amp;YEAR($J4692)</f>
        <v>Jan 1900</v>
      </c>
      <c r="N4692" s="34" t="str">
        <f t="shared" si="438"/>
        <v>1/1/9999</v>
      </c>
      <c r="O4692" s="8" t="str">
        <f>IF(ISERROR(VLOOKUP($I4692,Lookup!$H$2:$I$11,2,0)),"",VLOOKUP($I4692,Lookup!$H$2:$I$11,2,0))</f>
        <v/>
      </c>
      <c r="P4692" s="8">
        <f>COUNTIF(J$4:J4692,J4692)</f>
        <v>0</v>
      </c>
      <c r="Q4692" s="8">
        <f>COUNTIF(K$4:K4692,K4692)</f>
        <v>1</v>
      </c>
    </row>
    <row r="4693" spans="1:17" x14ac:dyDescent="0.25">
      <c r="A4693" s="35">
        <f t="shared" si="439"/>
        <v>0</v>
      </c>
      <c r="B4693" s="8">
        <f t="shared" si="440"/>
        <v>0</v>
      </c>
      <c r="C4693" s="8">
        <f t="shared" si="441"/>
        <v>0</v>
      </c>
      <c r="D4693" s="38">
        <f t="shared" si="442"/>
        <v>1</v>
      </c>
      <c r="E4693" s="39">
        <f t="shared" si="443"/>
        <v>0</v>
      </c>
      <c r="M4693" s="8" t="str">
        <f>VLOOKUP(MONTH($J4693),Lookup!$A$2:$B$13,2,0)&amp;" "&amp;YEAR($J4693)</f>
        <v>Jan 1900</v>
      </c>
      <c r="N4693" s="34" t="str">
        <f t="shared" si="438"/>
        <v>1/1/9999</v>
      </c>
      <c r="O4693" s="8" t="str">
        <f>IF(ISERROR(VLOOKUP($I4693,Lookup!$H$2:$I$11,2,0)),"",VLOOKUP($I4693,Lookup!$H$2:$I$11,2,0))</f>
        <v/>
      </c>
      <c r="P4693" s="8">
        <f>COUNTIF(J$4:J4693,J4693)</f>
        <v>0</v>
      </c>
      <c r="Q4693" s="8">
        <f>COUNTIF(K$4:K4693,K4693)</f>
        <v>1</v>
      </c>
    </row>
    <row r="4694" spans="1:17" x14ac:dyDescent="0.25">
      <c r="A4694" s="35">
        <f t="shared" si="439"/>
        <v>0</v>
      </c>
      <c r="B4694" s="8">
        <f t="shared" si="440"/>
        <v>0</v>
      </c>
      <c r="C4694" s="8">
        <f t="shared" si="441"/>
        <v>0</v>
      </c>
      <c r="D4694" s="38">
        <f t="shared" si="442"/>
        <v>1</v>
      </c>
      <c r="E4694" s="39">
        <f t="shared" si="443"/>
        <v>0</v>
      </c>
      <c r="M4694" s="8" t="str">
        <f>VLOOKUP(MONTH($J4694),Lookup!$A$2:$B$13,2,0)&amp;" "&amp;YEAR($J4694)</f>
        <v>Jan 1900</v>
      </c>
      <c r="N4694" s="34" t="str">
        <f t="shared" si="438"/>
        <v>1/1/9999</v>
      </c>
      <c r="O4694" s="8" t="str">
        <f>IF(ISERROR(VLOOKUP($I4694,Lookup!$H$2:$I$11,2,0)),"",VLOOKUP($I4694,Lookup!$H$2:$I$11,2,0))</f>
        <v/>
      </c>
      <c r="P4694" s="8">
        <f>COUNTIF(J$4:J4694,J4694)</f>
        <v>0</v>
      </c>
      <c r="Q4694" s="8">
        <f>COUNTIF(K$4:K4694,K4694)</f>
        <v>1</v>
      </c>
    </row>
    <row r="4695" spans="1:17" x14ac:dyDescent="0.25">
      <c r="A4695" s="35">
        <f t="shared" si="439"/>
        <v>0</v>
      </c>
      <c r="B4695" s="8">
        <f t="shared" si="440"/>
        <v>0</v>
      </c>
      <c r="C4695" s="8">
        <f t="shared" si="441"/>
        <v>0</v>
      </c>
      <c r="D4695" s="38">
        <f t="shared" si="442"/>
        <v>1</v>
      </c>
      <c r="E4695" s="39">
        <f t="shared" si="443"/>
        <v>0</v>
      </c>
      <c r="M4695" s="8" t="str">
        <f>VLOOKUP(MONTH($J4695),Lookup!$A$2:$B$13,2,0)&amp;" "&amp;YEAR($J4695)</f>
        <v>Jan 1900</v>
      </c>
      <c r="N4695" s="34" t="str">
        <f t="shared" si="438"/>
        <v>1/1/9999</v>
      </c>
      <c r="O4695" s="8" t="str">
        <f>IF(ISERROR(VLOOKUP($I4695,Lookup!$H$2:$I$11,2,0)),"",VLOOKUP($I4695,Lookup!$H$2:$I$11,2,0))</f>
        <v/>
      </c>
      <c r="P4695" s="8">
        <f>COUNTIF(J$4:J4695,J4695)</f>
        <v>0</v>
      </c>
      <c r="Q4695" s="8">
        <f>COUNTIF(K$4:K4695,K4695)</f>
        <v>1</v>
      </c>
    </row>
    <row r="4696" spans="1:17" x14ac:dyDescent="0.25">
      <c r="A4696" s="35">
        <f t="shared" si="439"/>
        <v>0</v>
      </c>
      <c r="B4696" s="8">
        <f t="shared" si="440"/>
        <v>0</v>
      </c>
      <c r="C4696" s="8">
        <f t="shared" si="441"/>
        <v>0</v>
      </c>
      <c r="D4696" s="38">
        <f t="shared" si="442"/>
        <v>1</v>
      </c>
      <c r="E4696" s="39">
        <f t="shared" si="443"/>
        <v>0</v>
      </c>
      <c r="M4696" s="8" t="str">
        <f>VLOOKUP(MONTH($J4696),Lookup!$A$2:$B$13,2,0)&amp;" "&amp;YEAR($J4696)</f>
        <v>Jan 1900</v>
      </c>
      <c r="N4696" s="34" t="str">
        <f t="shared" si="438"/>
        <v>1/1/9999</v>
      </c>
      <c r="O4696" s="8" t="str">
        <f>IF(ISERROR(VLOOKUP($I4696,Lookup!$H$2:$I$11,2,0)),"",VLOOKUP($I4696,Lookup!$H$2:$I$11,2,0))</f>
        <v/>
      </c>
      <c r="P4696" s="8">
        <f>COUNTIF(J$4:J4696,J4696)</f>
        <v>0</v>
      </c>
      <c r="Q4696" s="8">
        <f>COUNTIF(K$4:K4696,K4696)</f>
        <v>1</v>
      </c>
    </row>
    <row r="4697" spans="1:17" x14ac:dyDescent="0.25">
      <c r="A4697" s="35">
        <f t="shared" si="439"/>
        <v>0</v>
      </c>
      <c r="B4697" s="8">
        <f t="shared" si="440"/>
        <v>0</v>
      </c>
      <c r="C4697" s="8">
        <f t="shared" si="441"/>
        <v>0</v>
      </c>
      <c r="D4697" s="38">
        <f t="shared" si="442"/>
        <v>1</v>
      </c>
      <c r="E4697" s="39">
        <f t="shared" si="443"/>
        <v>0</v>
      </c>
      <c r="M4697" s="8" t="str">
        <f>VLOOKUP(MONTH($J4697),Lookup!$A$2:$B$13,2,0)&amp;" "&amp;YEAR($J4697)</f>
        <v>Jan 1900</v>
      </c>
      <c r="N4697" s="34" t="str">
        <f t="shared" si="438"/>
        <v>1/1/9999</v>
      </c>
      <c r="O4697" s="8" t="str">
        <f>IF(ISERROR(VLOOKUP($I4697,Lookup!$H$2:$I$11,2,0)),"",VLOOKUP($I4697,Lookup!$H$2:$I$11,2,0))</f>
        <v/>
      </c>
      <c r="P4697" s="8">
        <f>COUNTIF(J$4:J4697,J4697)</f>
        <v>0</v>
      </c>
      <c r="Q4697" s="8">
        <f>COUNTIF(K$4:K4697,K4697)</f>
        <v>1</v>
      </c>
    </row>
    <row r="4698" spans="1:17" x14ac:dyDescent="0.25">
      <c r="A4698" s="35">
        <f t="shared" si="439"/>
        <v>0</v>
      </c>
      <c r="B4698" s="8">
        <f t="shared" si="440"/>
        <v>0</v>
      </c>
      <c r="C4698" s="8">
        <f t="shared" si="441"/>
        <v>0</v>
      </c>
      <c r="D4698" s="38">
        <f t="shared" si="442"/>
        <v>1</v>
      </c>
      <c r="E4698" s="39">
        <f t="shared" si="443"/>
        <v>0</v>
      </c>
      <c r="M4698" s="8" t="str">
        <f>VLOOKUP(MONTH($J4698),Lookup!$A$2:$B$13,2,0)&amp;" "&amp;YEAR($J4698)</f>
        <v>Jan 1900</v>
      </c>
      <c r="N4698" s="34" t="str">
        <f t="shared" si="438"/>
        <v>1/1/9999</v>
      </c>
      <c r="O4698" s="8" t="str">
        <f>IF(ISERROR(VLOOKUP($I4698,Lookup!$H$2:$I$11,2,0)),"",VLOOKUP($I4698,Lookup!$H$2:$I$11,2,0))</f>
        <v/>
      </c>
      <c r="P4698" s="8">
        <f>COUNTIF(J$4:J4698,J4698)</f>
        <v>0</v>
      </c>
      <c r="Q4698" s="8">
        <f>COUNTIF(K$4:K4698,K4698)</f>
        <v>1</v>
      </c>
    </row>
    <row r="4699" spans="1:17" x14ac:dyDescent="0.25">
      <c r="A4699" s="35">
        <f t="shared" si="439"/>
        <v>0</v>
      </c>
      <c r="B4699" s="8">
        <f t="shared" si="440"/>
        <v>0</v>
      </c>
      <c r="C4699" s="8">
        <f t="shared" si="441"/>
        <v>0</v>
      </c>
      <c r="D4699" s="38">
        <f t="shared" si="442"/>
        <v>1</v>
      </c>
      <c r="E4699" s="39">
        <f t="shared" si="443"/>
        <v>0</v>
      </c>
      <c r="M4699" s="8" t="str">
        <f>VLOOKUP(MONTH($J4699),Lookup!$A$2:$B$13,2,0)&amp;" "&amp;YEAR($J4699)</f>
        <v>Jan 1900</v>
      </c>
      <c r="N4699" s="34" t="str">
        <f t="shared" si="438"/>
        <v>1/1/9999</v>
      </c>
      <c r="O4699" s="8" t="str">
        <f>IF(ISERROR(VLOOKUP($I4699,Lookup!$H$2:$I$11,2,0)),"",VLOOKUP($I4699,Lookup!$H$2:$I$11,2,0))</f>
        <v/>
      </c>
      <c r="P4699" s="8">
        <f>COUNTIF(J$4:J4699,J4699)</f>
        <v>0</v>
      </c>
      <c r="Q4699" s="8">
        <f>COUNTIF(K$4:K4699,K4699)</f>
        <v>1</v>
      </c>
    </row>
    <row r="4700" spans="1:17" x14ac:dyDescent="0.25">
      <c r="A4700" s="35">
        <f t="shared" si="439"/>
        <v>0</v>
      </c>
      <c r="B4700" s="8">
        <f t="shared" si="440"/>
        <v>0</v>
      </c>
      <c r="C4700" s="8">
        <f t="shared" si="441"/>
        <v>0</v>
      </c>
      <c r="D4700" s="38">
        <f t="shared" si="442"/>
        <v>1</v>
      </c>
      <c r="E4700" s="39">
        <f t="shared" si="443"/>
        <v>0</v>
      </c>
      <c r="M4700" s="8" t="str">
        <f>VLOOKUP(MONTH($J4700),Lookup!$A$2:$B$13,2,0)&amp;" "&amp;YEAR($J4700)</f>
        <v>Jan 1900</v>
      </c>
      <c r="N4700" s="34" t="str">
        <f t="shared" si="438"/>
        <v>1/1/9999</v>
      </c>
      <c r="O4700" s="8" t="str">
        <f>IF(ISERROR(VLOOKUP($I4700,Lookup!$H$2:$I$11,2,0)),"",VLOOKUP($I4700,Lookup!$H$2:$I$11,2,0))</f>
        <v/>
      </c>
      <c r="P4700" s="8">
        <f>COUNTIF(J$4:J4700,J4700)</f>
        <v>0</v>
      </c>
      <c r="Q4700" s="8">
        <f>COUNTIF(K$4:K4700,K4700)</f>
        <v>1</v>
      </c>
    </row>
    <row r="4701" spans="1:17" x14ac:dyDescent="0.25">
      <c r="A4701" s="35">
        <f t="shared" si="439"/>
        <v>0</v>
      </c>
      <c r="B4701" s="8">
        <f t="shared" si="440"/>
        <v>0</v>
      </c>
      <c r="C4701" s="8">
        <f t="shared" si="441"/>
        <v>0</v>
      </c>
      <c r="D4701" s="38">
        <f t="shared" si="442"/>
        <v>1</v>
      </c>
      <c r="E4701" s="39">
        <f t="shared" si="443"/>
        <v>0</v>
      </c>
      <c r="M4701" s="8" t="str">
        <f>VLOOKUP(MONTH($J4701),Lookup!$A$2:$B$13,2,0)&amp;" "&amp;YEAR($J4701)</f>
        <v>Jan 1900</v>
      </c>
      <c r="N4701" s="34" t="str">
        <f t="shared" si="438"/>
        <v>1/1/9999</v>
      </c>
      <c r="O4701" s="8" t="str">
        <f>IF(ISERROR(VLOOKUP($I4701,Lookup!$H$2:$I$11,2,0)),"",VLOOKUP($I4701,Lookup!$H$2:$I$11,2,0))</f>
        <v/>
      </c>
      <c r="P4701" s="8">
        <f>COUNTIF(J$4:J4701,J4701)</f>
        <v>0</v>
      </c>
      <c r="Q4701" s="8">
        <f>COUNTIF(K$4:K4701,K4701)</f>
        <v>1</v>
      </c>
    </row>
    <row r="4702" spans="1:17" x14ac:dyDescent="0.25">
      <c r="A4702" s="35">
        <f t="shared" si="439"/>
        <v>0</v>
      </c>
      <c r="B4702" s="8">
        <f t="shared" si="440"/>
        <v>0</v>
      </c>
      <c r="C4702" s="8">
        <f t="shared" si="441"/>
        <v>0</v>
      </c>
      <c r="D4702" s="38">
        <f t="shared" si="442"/>
        <v>1</v>
      </c>
      <c r="E4702" s="39">
        <f t="shared" si="443"/>
        <v>0</v>
      </c>
      <c r="M4702" s="8" t="str">
        <f>VLOOKUP(MONTH($J4702),Lookup!$A$2:$B$13,2,0)&amp;" "&amp;YEAR($J4702)</f>
        <v>Jan 1900</v>
      </c>
      <c r="N4702" s="34" t="str">
        <f t="shared" si="438"/>
        <v>1/1/9999</v>
      </c>
      <c r="O4702" s="8" t="str">
        <f>IF(ISERROR(VLOOKUP($I4702,Lookup!$H$2:$I$11,2,0)),"",VLOOKUP($I4702,Lookup!$H$2:$I$11,2,0))</f>
        <v/>
      </c>
      <c r="P4702" s="8">
        <f>COUNTIF(J$4:J4702,J4702)</f>
        <v>0</v>
      </c>
      <c r="Q4702" s="8">
        <f>COUNTIF(K$4:K4702,K4702)</f>
        <v>1</v>
      </c>
    </row>
    <row r="4703" spans="1:17" x14ac:dyDescent="0.25">
      <c r="A4703" s="35">
        <f t="shared" si="439"/>
        <v>0</v>
      </c>
      <c r="B4703" s="8">
        <f t="shared" si="440"/>
        <v>0</v>
      </c>
      <c r="C4703" s="8">
        <f t="shared" si="441"/>
        <v>0</v>
      </c>
      <c r="D4703" s="38">
        <f t="shared" si="442"/>
        <v>1</v>
      </c>
      <c r="E4703" s="39">
        <f t="shared" si="443"/>
        <v>0</v>
      </c>
      <c r="M4703" s="8" t="str">
        <f>VLOOKUP(MONTH($J4703),Lookup!$A$2:$B$13,2,0)&amp;" "&amp;YEAR($J4703)</f>
        <v>Jan 1900</v>
      </c>
      <c r="N4703" s="34" t="str">
        <f t="shared" si="438"/>
        <v>1/1/9999</v>
      </c>
      <c r="O4703" s="8" t="str">
        <f>IF(ISERROR(VLOOKUP($I4703,Lookup!$H$2:$I$11,2,0)),"",VLOOKUP($I4703,Lookup!$H$2:$I$11,2,0))</f>
        <v/>
      </c>
      <c r="P4703" s="8">
        <f>COUNTIF(J$4:J4703,J4703)</f>
        <v>0</v>
      </c>
      <c r="Q4703" s="8">
        <f>COUNTIF(K$4:K4703,K4703)</f>
        <v>1</v>
      </c>
    </row>
    <row r="4704" spans="1:17" x14ac:dyDescent="0.25">
      <c r="A4704" s="35">
        <f t="shared" si="439"/>
        <v>0</v>
      </c>
      <c r="B4704" s="8">
        <f t="shared" si="440"/>
        <v>0</v>
      </c>
      <c r="C4704" s="8">
        <f t="shared" si="441"/>
        <v>0</v>
      </c>
      <c r="D4704" s="38">
        <f t="shared" si="442"/>
        <v>1</v>
      </c>
      <c r="E4704" s="39">
        <f t="shared" si="443"/>
        <v>0</v>
      </c>
      <c r="M4704" s="8" t="str">
        <f>VLOOKUP(MONTH($J4704),Lookup!$A$2:$B$13,2,0)&amp;" "&amp;YEAR($J4704)</f>
        <v>Jan 1900</v>
      </c>
      <c r="N4704" s="34" t="str">
        <f t="shared" si="438"/>
        <v>1/1/9999</v>
      </c>
      <c r="O4704" s="8" t="str">
        <f>IF(ISERROR(VLOOKUP($I4704,Lookup!$H$2:$I$11,2,0)),"",VLOOKUP($I4704,Lookup!$H$2:$I$11,2,0))</f>
        <v/>
      </c>
      <c r="P4704" s="8">
        <f>COUNTIF(J$4:J4704,J4704)</f>
        <v>0</v>
      </c>
      <c r="Q4704" s="8">
        <f>COUNTIF(K$4:K4704,K4704)</f>
        <v>1</v>
      </c>
    </row>
    <row r="4705" spans="1:17" x14ac:dyDescent="0.25">
      <c r="A4705" s="35">
        <f t="shared" si="439"/>
        <v>0</v>
      </c>
      <c r="B4705" s="8">
        <f t="shared" si="440"/>
        <v>0</v>
      </c>
      <c r="C4705" s="8">
        <f t="shared" si="441"/>
        <v>0</v>
      </c>
      <c r="D4705" s="38">
        <f t="shared" si="442"/>
        <v>1</v>
      </c>
      <c r="E4705" s="39">
        <f t="shared" si="443"/>
        <v>0</v>
      </c>
      <c r="M4705" s="8" t="str">
        <f>VLOOKUP(MONTH($J4705),Lookup!$A$2:$B$13,2,0)&amp;" "&amp;YEAR($J4705)</f>
        <v>Jan 1900</v>
      </c>
      <c r="N4705" s="34" t="str">
        <f t="shared" si="438"/>
        <v>1/1/9999</v>
      </c>
      <c r="O4705" s="8" t="str">
        <f>IF(ISERROR(VLOOKUP($I4705,Lookup!$H$2:$I$11,2,0)),"",VLOOKUP($I4705,Lookup!$H$2:$I$11,2,0))</f>
        <v/>
      </c>
      <c r="P4705" s="8">
        <f>COUNTIF(J$4:J4705,J4705)</f>
        <v>0</v>
      </c>
      <c r="Q4705" s="8">
        <f>COUNTIF(K$4:K4705,K4705)</f>
        <v>1</v>
      </c>
    </row>
    <row r="4706" spans="1:17" x14ac:dyDescent="0.25">
      <c r="A4706" s="35">
        <f t="shared" si="439"/>
        <v>0</v>
      </c>
      <c r="B4706" s="8">
        <f t="shared" si="440"/>
        <v>0</v>
      </c>
      <c r="C4706" s="8">
        <f t="shared" si="441"/>
        <v>0</v>
      </c>
      <c r="D4706" s="38">
        <f t="shared" si="442"/>
        <v>1</v>
      </c>
      <c r="E4706" s="39">
        <f t="shared" si="443"/>
        <v>0</v>
      </c>
      <c r="M4706" s="8" t="str">
        <f>VLOOKUP(MONTH($J4706),Lookup!$A$2:$B$13,2,0)&amp;" "&amp;YEAR($J4706)</f>
        <v>Jan 1900</v>
      </c>
      <c r="N4706" s="34" t="str">
        <f t="shared" si="438"/>
        <v>1/1/9999</v>
      </c>
      <c r="O4706" s="8" t="str">
        <f>IF(ISERROR(VLOOKUP($I4706,Lookup!$H$2:$I$11,2,0)),"",VLOOKUP($I4706,Lookup!$H$2:$I$11,2,0))</f>
        <v/>
      </c>
      <c r="P4706" s="8">
        <f>COUNTIF(J$4:J4706,J4706)</f>
        <v>0</v>
      </c>
      <c r="Q4706" s="8">
        <f>COUNTIF(K$4:K4706,K4706)</f>
        <v>1</v>
      </c>
    </row>
    <row r="4707" spans="1:17" x14ac:dyDescent="0.25">
      <c r="A4707" s="35">
        <f t="shared" si="439"/>
        <v>0</v>
      </c>
      <c r="B4707" s="8">
        <f t="shared" si="440"/>
        <v>0</v>
      </c>
      <c r="C4707" s="8">
        <f t="shared" si="441"/>
        <v>0</v>
      </c>
      <c r="D4707" s="38">
        <f t="shared" si="442"/>
        <v>1</v>
      </c>
      <c r="E4707" s="39">
        <f t="shared" si="443"/>
        <v>0</v>
      </c>
      <c r="M4707" s="8" t="str">
        <f>VLOOKUP(MONTH($J4707),Lookup!$A$2:$B$13,2,0)&amp;" "&amp;YEAR($J4707)</f>
        <v>Jan 1900</v>
      </c>
      <c r="N4707" s="34" t="str">
        <f t="shared" si="438"/>
        <v>1/1/9999</v>
      </c>
      <c r="O4707" s="8" t="str">
        <f>IF(ISERROR(VLOOKUP($I4707,Lookup!$H$2:$I$11,2,0)),"",VLOOKUP($I4707,Lookup!$H$2:$I$11,2,0))</f>
        <v/>
      </c>
      <c r="P4707" s="8">
        <f>COUNTIF(J$4:J4707,J4707)</f>
        <v>0</v>
      </c>
      <c r="Q4707" s="8">
        <f>COUNTIF(K$4:K4707,K4707)</f>
        <v>1</v>
      </c>
    </row>
    <row r="4708" spans="1:17" x14ac:dyDescent="0.25">
      <c r="A4708" s="35">
        <f t="shared" si="439"/>
        <v>0</v>
      </c>
      <c r="B4708" s="8">
        <f t="shared" si="440"/>
        <v>0</v>
      </c>
      <c r="C4708" s="8">
        <f t="shared" si="441"/>
        <v>0</v>
      </c>
      <c r="D4708" s="38">
        <f t="shared" si="442"/>
        <v>1</v>
      </c>
      <c r="E4708" s="39">
        <f t="shared" si="443"/>
        <v>0</v>
      </c>
      <c r="M4708" s="8" t="str">
        <f>VLOOKUP(MONTH($J4708),Lookup!$A$2:$B$13,2,0)&amp;" "&amp;YEAR($J4708)</f>
        <v>Jan 1900</v>
      </c>
      <c r="N4708" s="34" t="str">
        <f t="shared" si="438"/>
        <v>1/1/9999</v>
      </c>
      <c r="O4708" s="8" t="str">
        <f>IF(ISERROR(VLOOKUP($I4708,Lookup!$H$2:$I$11,2,0)),"",VLOOKUP($I4708,Lookup!$H$2:$I$11,2,0))</f>
        <v/>
      </c>
      <c r="P4708" s="8">
        <f>COUNTIF(J$4:J4708,J4708)</f>
        <v>0</v>
      </c>
      <c r="Q4708" s="8">
        <f>COUNTIF(K$4:K4708,K4708)</f>
        <v>1</v>
      </c>
    </row>
    <row r="4709" spans="1:17" x14ac:dyDescent="0.25">
      <c r="A4709" s="35">
        <f t="shared" si="439"/>
        <v>0</v>
      </c>
      <c r="B4709" s="8">
        <f t="shared" si="440"/>
        <v>0</v>
      </c>
      <c r="C4709" s="8">
        <f t="shared" si="441"/>
        <v>0</v>
      </c>
      <c r="D4709" s="38">
        <f t="shared" si="442"/>
        <v>1</v>
      </c>
      <c r="E4709" s="39">
        <f t="shared" si="443"/>
        <v>0</v>
      </c>
      <c r="M4709" s="8" t="str">
        <f>VLOOKUP(MONTH($J4709),Lookup!$A$2:$B$13,2,0)&amp;" "&amp;YEAR($J4709)</f>
        <v>Jan 1900</v>
      </c>
      <c r="N4709" s="34" t="str">
        <f t="shared" si="438"/>
        <v>1/1/9999</v>
      </c>
      <c r="O4709" s="8" t="str">
        <f>IF(ISERROR(VLOOKUP($I4709,Lookup!$H$2:$I$11,2,0)),"",VLOOKUP($I4709,Lookup!$H$2:$I$11,2,0))</f>
        <v/>
      </c>
      <c r="P4709" s="8">
        <f>COUNTIF(J$4:J4709,J4709)</f>
        <v>0</v>
      </c>
      <c r="Q4709" s="8">
        <f>COUNTIF(K$4:K4709,K4709)</f>
        <v>1</v>
      </c>
    </row>
    <row r="4710" spans="1:17" x14ac:dyDescent="0.25">
      <c r="A4710" s="35">
        <f t="shared" si="439"/>
        <v>0</v>
      </c>
      <c r="B4710" s="8">
        <f t="shared" si="440"/>
        <v>0</v>
      </c>
      <c r="C4710" s="8">
        <f t="shared" si="441"/>
        <v>0</v>
      </c>
      <c r="D4710" s="38">
        <f t="shared" si="442"/>
        <v>1</v>
      </c>
      <c r="E4710" s="39">
        <f t="shared" si="443"/>
        <v>0</v>
      </c>
      <c r="M4710" s="8" t="str">
        <f>VLOOKUP(MONTH($J4710),Lookup!$A$2:$B$13,2,0)&amp;" "&amp;YEAR($J4710)</f>
        <v>Jan 1900</v>
      </c>
      <c r="N4710" s="34" t="str">
        <f t="shared" si="438"/>
        <v>1/1/9999</v>
      </c>
      <c r="O4710" s="8" t="str">
        <f>IF(ISERROR(VLOOKUP($I4710,Lookup!$H$2:$I$11,2,0)),"",VLOOKUP($I4710,Lookup!$H$2:$I$11,2,0))</f>
        <v/>
      </c>
      <c r="P4710" s="8">
        <f>COUNTIF(J$4:J4710,J4710)</f>
        <v>0</v>
      </c>
      <c r="Q4710" s="8">
        <f>COUNTIF(K$4:K4710,K4710)</f>
        <v>1</v>
      </c>
    </row>
    <row r="4711" spans="1:17" x14ac:dyDescent="0.25">
      <c r="A4711" s="35">
        <f t="shared" si="439"/>
        <v>0</v>
      </c>
      <c r="B4711" s="8">
        <f t="shared" si="440"/>
        <v>0</v>
      </c>
      <c r="C4711" s="8">
        <f t="shared" si="441"/>
        <v>0</v>
      </c>
      <c r="D4711" s="38">
        <f t="shared" si="442"/>
        <v>1</v>
      </c>
      <c r="E4711" s="39">
        <f t="shared" si="443"/>
        <v>0</v>
      </c>
      <c r="M4711" s="8" t="str">
        <f>VLOOKUP(MONTH($J4711),Lookup!$A$2:$B$13,2,0)&amp;" "&amp;YEAR($J4711)</f>
        <v>Jan 1900</v>
      </c>
      <c r="N4711" s="34" t="str">
        <f t="shared" si="438"/>
        <v>1/1/9999</v>
      </c>
      <c r="O4711" s="8" t="str">
        <f>IF(ISERROR(VLOOKUP($I4711,Lookup!$H$2:$I$11,2,0)),"",VLOOKUP($I4711,Lookup!$H$2:$I$11,2,0))</f>
        <v/>
      </c>
      <c r="P4711" s="8">
        <f>COUNTIF(J$4:J4711,J4711)</f>
        <v>0</v>
      </c>
      <c r="Q4711" s="8">
        <f>COUNTIF(K$4:K4711,K4711)</f>
        <v>1</v>
      </c>
    </row>
    <row r="4712" spans="1:17" x14ac:dyDescent="0.25">
      <c r="A4712" s="35">
        <f t="shared" si="439"/>
        <v>0</v>
      </c>
      <c r="B4712" s="8">
        <f t="shared" si="440"/>
        <v>0</v>
      </c>
      <c r="C4712" s="8">
        <f t="shared" si="441"/>
        <v>0</v>
      </c>
      <c r="D4712" s="38">
        <f t="shared" si="442"/>
        <v>1</v>
      </c>
      <c r="E4712" s="39">
        <f t="shared" si="443"/>
        <v>0</v>
      </c>
      <c r="M4712" s="8" t="str">
        <f>VLOOKUP(MONTH($J4712),Lookup!$A$2:$B$13,2,0)&amp;" "&amp;YEAR($J4712)</f>
        <v>Jan 1900</v>
      </c>
      <c r="N4712" s="34" t="str">
        <f t="shared" si="438"/>
        <v>1/1/9999</v>
      </c>
      <c r="O4712" s="8" t="str">
        <f>IF(ISERROR(VLOOKUP($I4712,Lookup!$H$2:$I$11,2,0)),"",VLOOKUP($I4712,Lookup!$H$2:$I$11,2,0))</f>
        <v/>
      </c>
      <c r="P4712" s="8">
        <f>COUNTIF(J$4:J4712,J4712)</f>
        <v>0</v>
      </c>
      <c r="Q4712" s="8">
        <f>COUNTIF(K$4:K4712,K4712)</f>
        <v>1</v>
      </c>
    </row>
    <row r="4713" spans="1:17" x14ac:dyDescent="0.25">
      <c r="A4713" s="35">
        <f t="shared" si="439"/>
        <v>0</v>
      </c>
      <c r="B4713" s="8">
        <f t="shared" si="440"/>
        <v>0</v>
      </c>
      <c r="C4713" s="8">
        <f t="shared" si="441"/>
        <v>0</v>
      </c>
      <c r="D4713" s="38">
        <f t="shared" si="442"/>
        <v>1</v>
      </c>
      <c r="E4713" s="39">
        <f t="shared" si="443"/>
        <v>0</v>
      </c>
      <c r="M4713" s="8" t="str">
        <f>VLOOKUP(MONTH($J4713),Lookup!$A$2:$B$13,2,0)&amp;" "&amp;YEAR($J4713)</f>
        <v>Jan 1900</v>
      </c>
      <c r="N4713" s="34" t="str">
        <f t="shared" si="438"/>
        <v>1/1/9999</v>
      </c>
      <c r="O4713" s="8" t="str">
        <f>IF(ISERROR(VLOOKUP($I4713,Lookup!$H$2:$I$11,2,0)),"",VLOOKUP($I4713,Lookup!$H$2:$I$11,2,0))</f>
        <v/>
      </c>
      <c r="P4713" s="8">
        <f>COUNTIF(J$4:J4713,J4713)</f>
        <v>0</v>
      </c>
      <c r="Q4713" s="8">
        <f>COUNTIF(K$4:K4713,K4713)</f>
        <v>1</v>
      </c>
    </row>
    <row r="4714" spans="1:17" x14ac:dyDescent="0.25">
      <c r="A4714" s="35">
        <f t="shared" si="439"/>
        <v>0</v>
      </c>
      <c r="B4714" s="8">
        <f t="shared" si="440"/>
        <v>0</v>
      </c>
      <c r="C4714" s="8">
        <f t="shared" si="441"/>
        <v>0</v>
      </c>
      <c r="D4714" s="38">
        <f t="shared" si="442"/>
        <v>1</v>
      </c>
      <c r="E4714" s="39">
        <f t="shared" si="443"/>
        <v>0</v>
      </c>
      <c r="M4714" s="8" t="str">
        <f>VLOOKUP(MONTH($J4714),Lookup!$A$2:$B$13,2,0)&amp;" "&amp;YEAR($J4714)</f>
        <v>Jan 1900</v>
      </c>
      <c r="N4714" s="34" t="str">
        <f t="shared" si="438"/>
        <v>1/1/9999</v>
      </c>
      <c r="O4714" s="8" t="str">
        <f>IF(ISERROR(VLOOKUP($I4714,Lookup!$H$2:$I$11,2,0)),"",VLOOKUP($I4714,Lookup!$H$2:$I$11,2,0))</f>
        <v/>
      </c>
      <c r="P4714" s="8">
        <f>COUNTIF(J$4:J4714,J4714)</f>
        <v>0</v>
      </c>
      <c r="Q4714" s="8">
        <f>COUNTIF(K$4:K4714,K4714)</f>
        <v>1</v>
      </c>
    </row>
    <row r="4715" spans="1:17" x14ac:dyDescent="0.25">
      <c r="A4715" s="35">
        <f t="shared" si="439"/>
        <v>0</v>
      </c>
      <c r="B4715" s="8">
        <f t="shared" si="440"/>
        <v>0</v>
      </c>
      <c r="C4715" s="8">
        <f t="shared" si="441"/>
        <v>0</v>
      </c>
      <c r="D4715" s="38">
        <f t="shared" si="442"/>
        <v>1</v>
      </c>
      <c r="E4715" s="39">
        <f t="shared" si="443"/>
        <v>0</v>
      </c>
      <c r="M4715" s="8" t="str">
        <f>VLOOKUP(MONTH($J4715),Lookup!$A$2:$B$13,2,0)&amp;" "&amp;YEAR($J4715)</f>
        <v>Jan 1900</v>
      </c>
      <c r="N4715" s="34" t="str">
        <f t="shared" si="438"/>
        <v>1/1/9999</v>
      </c>
      <c r="O4715" s="8" t="str">
        <f>IF(ISERROR(VLOOKUP($I4715,Lookup!$H$2:$I$11,2,0)),"",VLOOKUP($I4715,Lookup!$H$2:$I$11,2,0))</f>
        <v/>
      </c>
      <c r="P4715" s="8">
        <f>COUNTIF(J$4:J4715,J4715)</f>
        <v>0</v>
      </c>
      <c r="Q4715" s="8">
        <f>COUNTIF(K$4:K4715,K4715)</f>
        <v>1</v>
      </c>
    </row>
    <row r="4716" spans="1:17" x14ac:dyDescent="0.25">
      <c r="A4716" s="35">
        <f t="shared" si="439"/>
        <v>0</v>
      </c>
      <c r="B4716" s="8">
        <f t="shared" si="440"/>
        <v>0</v>
      </c>
      <c r="C4716" s="8">
        <f t="shared" si="441"/>
        <v>0</v>
      </c>
      <c r="D4716" s="38">
        <f t="shared" si="442"/>
        <v>1</v>
      </c>
      <c r="E4716" s="39">
        <f t="shared" si="443"/>
        <v>0</v>
      </c>
      <c r="M4716" s="8" t="str">
        <f>VLOOKUP(MONTH($J4716),Lookup!$A$2:$B$13,2,0)&amp;" "&amp;YEAR($J4716)</f>
        <v>Jan 1900</v>
      </c>
      <c r="N4716" s="34" t="str">
        <f t="shared" si="438"/>
        <v>1/1/9999</v>
      </c>
      <c r="O4716" s="8" t="str">
        <f>IF(ISERROR(VLOOKUP($I4716,Lookup!$H$2:$I$11,2,0)),"",VLOOKUP($I4716,Lookup!$H$2:$I$11,2,0))</f>
        <v/>
      </c>
      <c r="P4716" s="8">
        <f>COUNTIF(J$4:J4716,J4716)</f>
        <v>0</v>
      </c>
      <c r="Q4716" s="8">
        <f>COUNTIF(K$4:K4716,K4716)</f>
        <v>1</v>
      </c>
    </row>
    <row r="4717" spans="1:17" x14ac:dyDescent="0.25">
      <c r="A4717" s="35">
        <f t="shared" si="439"/>
        <v>0</v>
      </c>
      <c r="B4717" s="8">
        <f t="shared" si="440"/>
        <v>0</v>
      </c>
      <c r="C4717" s="8">
        <f t="shared" si="441"/>
        <v>0</v>
      </c>
      <c r="D4717" s="38">
        <f t="shared" si="442"/>
        <v>1</v>
      </c>
      <c r="E4717" s="39">
        <f t="shared" si="443"/>
        <v>0</v>
      </c>
      <c r="M4717" s="8" t="str">
        <f>VLOOKUP(MONTH($J4717),Lookup!$A$2:$B$13,2,0)&amp;" "&amp;YEAR($J4717)</f>
        <v>Jan 1900</v>
      </c>
      <c r="N4717" s="34" t="str">
        <f t="shared" si="438"/>
        <v>1/1/9999</v>
      </c>
      <c r="O4717" s="8" t="str">
        <f>IF(ISERROR(VLOOKUP($I4717,Lookup!$H$2:$I$11,2,0)),"",VLOOKUP($I4717,Lookup!$H$2:$I$11,2,0))</f>
        <v/>
      </c>
      <c r="P4717" s="8">
        <f>COUNTIF(J$4:J4717,J4717)</f>
        <v>0</v>
      </c>
      <c r="Q4717" s="8">
        <f>COUNTIF(K$4:K4717,K4717)</f>
        <v>1</v>
      </c>
    </row>
    <row r="4718" spans="1:17" x14ac:dyDescent="0.25">
      <c r="A4718" s="35">
        <f t="shared" si="439"/>
        <v>0</v>
      </c>
      <c r="B4718" s="8">
        <f t="shared" si="440"/>
        <v>0</v>
      </c>
      <c r="C4718" s="8">
        <f t="shared" si="441"/>
        <v>0</v>
      </c>
      <c r="D4718" s="38">
        <f t="shared" si="442"/>
        <v>1</v>
      </c>
      <c r="E4718" s="39">
        <f t="shared" si="443"/>
        <v>0</v>
      </c>
      <c r="M4718" s="8" t="str">
        <f>VLOOKUP(MONTH($J4718),Lookup!$A$2:$B$13,2,0)&amp;" "&amp;YEAR($J4718)</f>
        <v>Jan 1900</v>
      </c>
      <c r="N4718" s="34" t="str">
        <f t="shared" si="438"/>
        <v>1/1/9999</v>
      </c>
      <c r="O4718" s="8" t="str">
        <f>IF(ISERROR(VLOOKUP($I4718,Lookup!$H$2:$I$11,2,0)),"",VLOOKUP($I4718,Lookup!$H$2:$I$11,2,0))</f>
        <v/>
      </c>
      <c r="P4718" s="8">
        <f>COUNTIF(J$4:J4718,J4718)</f>
        <v>0</v>
      </c>
      <c r="Q4718" s="8">
        <f>COUNTIF(K$4:K4718,K4718)</f>
        <v>1</v>
      </c>
    </row>
    <row r="4719" spans="1:17" x14ac:dyDescent="0.25">
      <c r="A4719" s="35">
        <f t="shared" si="439"/>
        <v>0</v>
      </c>
      <c r="B4719" s="8">
        <f t="shared" si="440"/>
        <v>0</v>
      </c>
      <c r="C4719" s="8">
        <f t="shared" si="441"/>
        <v>0</v>
      </c>
      <c r="D4719" s="38">
        <f t="shared" si="442"/>
        <v>1</v>
      </c>
      <c r="E4719" s="39">
        <f t="shared" si="443"/>
        <v>0</v>
      </c>
      <c r="M4719" s="8" t="str">
        <f>VLOOKUP(MONTH($J4719),Lookup!$A$2:$B$13,2,0)&amp;" "&amp;YEAR($J4719)</f>
        <v>Jan 1900</v>
      </c>
      <c r="N4719" s="34" t="str">
        <f t="shared" si="438"/>
        <v>1/1/9999</v>
      </c>
      <c r="O4719" s="8" t="str">
        <f>IF(ISERROR(VLOOKUP($I4719,Lookup!$H$2:$I$11,2,0)),"",VLOOKUP($I4719,Lookup!$H$2:$I$11,2,0))</f>
        <v/>
      </c>
      <c r="P4719" s="8">
        <f>COUNTIF(J$4:J4719,J4719)</f>
        <v>0</v>
      </c>
      <c r="Q4719" s="8">
        <f>COUNTIF(K$4:K4719,K4719)</f>
        <v>1</v>
      </c>
    </row>
    <row r="4720" spans="1:17" x14ac:dyDescent="0.25">
      <c r="A4720" s="35">
        <f t="shared" si="439"/>
        <v>0</v>
      </c>
      <c r="B4720" s="8">
        <f t="shared" si="440"/>
        <v>0</v>
      </c>
      <c r="C4720" s="8">
        <f t="shared" si="441"/>
        <v>0</v>
      </c>
      <c r="D4720" s="38">
        <f t="shared" si="442"/>
        <v>1</v>
      </c>
      <c r="E4720" s="39">
        <f t="shared" si="443"/>
        <v>0</v>
      </c>
      <c r="M4720" s="8" t="str">
        <f>VLOOKUP(MONTH($J4720),Lookup!$A$2:$B$13,2,0)&amp;" "&amp;YEAR($J4720)</f>
        <v>Jan 1900</v>
      </c>
      <c r="N4720" s="34" t="str">
        <f t="shared" si="438"/>
        <v>1/1/9999</v>
      </c>
      <c r="O4720" s="8" t="str">
        <f>IF(ISERROR(VLOOKUP($I4720,Lookup!$H$2:$I$11,2,0)),"",VLOOKUP($I4720,Lookup!$H$2:$I$11,2,0))</f>
        <v/>
      </c>
      <c r="P4720" s="8">
        <f>COUNTIF(J$4:J4720,J4720)</f>
        <v>0</v>
      </c>
      <c r="Q4720" s="8">
        <f>COUNTIF(K$4:K4720,K4720)</f>
        <v>1</v>
      </c>
    </row>
    <row r="4721" spans="1:17" x14ac:dyDescent="0.25">
      <c r="A4721" s="35">
        <f t="shared" si="439"/>
        <v>0</v>
      </c>
      <c r="B4721" s="8">
        <f t="shared" si="440"/>
        <v>0</v>
      </c>
      <c r="C4721" s="8">
        <f t="shared" si="441"/>
        <v>0</v>
      </c>
      <c r="D4721" s="38">
        <f t="shared" si="442"/>
        <v>1</v>
      </c>
      <c r="E4721" s="39">
        <f t="shared" si="443"/>
        <v>0</v>
      </c>
      <c r="M4721" s="8" t="str">
        <f>VLOOKUP(MONTH($J4721),Lookup!$A$2:$B$13,2,0)&amp;" "&amp;YEAR($J4721)</f>
        <v>Jan 1900</v>
      </c>
      <c r="N4721" s="34" t="str">
        <f t="shared" si="438"/>
        <v>1/1/9999</v>
      </c>
      <c r="O4721" s="8" t="str">
        <f>IF(ISERROR(VLOOKUP($I4721,Lookup!$H$2:$I$11,2,0)),"",VLOOKUP($I4721,Lookup!$H$2:$I$11,2,0))</f>
        <v/>
      </c>
      <c r="P4721" s="8">
        <f>COUNTIF(J$4:J4721,J4721)</f>
        <v>0</v>
      </c>
      <c r="Q4721" s="8">
        <f>COUNTIF(K$4:K4721,K4721)</f>
        <v>1</v>
      </c>
    </row>
    <row r="4722" spans="1:17" x14ac:dyDescent="0.25">
      <c r="A4722" s="35">
        <f t="shared" si="439"/>
        <v>0</v>
      </c>
      <c r="B4722" s="8">
        <f t="shared" si="440"/>
        <v>0</v>
      </c>
      <c r="C4722" s="8">
        <f t="shared" si="441"/>
        <v>0</v>
      </c>
      <c r="D4722" s="38">
        <f t="shared" si="442"/>
        <v>1</v>
      </c>
      <c r="E4722" s="39">
        <f t="shared" si="443"/>
        <v>0</v>
      </c>
      <c r="M4722" s="8" t="str">
        <f>VLOOKUP(MONTH($J4722),Lookup!$A$2:$B$13,2,0)&amp;" "&amp;YEAR($J4722)</f>
        <v>Jan 1900</v>
      </c>
      <c r="N4722" s="34" t="str">
        <f t="shared" si="438"/>
        <v>1/1/9999</v>
      </c>
      <c r="O4722" s="8" t="str">
        <f>IF(ISERROR(VLOOKUP($I4722,Lookup!$H$2:$I$11,2,0)),"",VLOOKUP($I4722,Lookup!$H$2:$I$11,2,0))</f>
        <v/>
      </c>
      <c r="P4722" s="8">
        <f>COUNTIF(J$4:J4722,J4722)</f>
        <v>0</v>
      </c>
      <c r="Q4722" s="8">
        <f>COUNTIF(K$4:K4722,K4722)</f>
        <v>1</v>
      </c>
    </row>
    <row r="4723" spans="1:17" x14ac:dyDescent="0.25">
      <c r="A4723" s="35">
        <f t="shared" si="439"/>
        <v>0</v>
      </c>
      <c r="B4723" s="8">
        <f t="shared" si="440"/>
        <v>0</v>
      </c>
      <c r="C4723" s="8">
        <f t="shared" si="441"/>
        <v>0</v>
      </c>
      <c r="D4723" s="38">
        <f t="shared" si="442"/>
        <v>1</v>
      </c>
      <c r="E4723" s="39">
        <f t="shared" si="443"/>
        <v>0</v>
      </c>
      <c r="M4723" s="8" t="str">
        <f>VLOOKUP(MONTH($J4723),Lookup!$A$2:$B$13,2,0)&amp;" "&amp;YEAR($J4723)</f>
        <v>Jan 1900</v>
      </c>
      <c r="N4723" s="34" t="str">
        <f t="shared" si="438"/>
        <v>1/1/9999</v>
      </c>
      <c r="O4723" s="8" t="str">
        <f>IF(ISERROR(VLOOKUP($I4723,Lookup!$H$2:$I$11,2,0)),"",VLOOKUP($I4723,Lookup!$H$2:$I$11,2,0))</f>
        <v/>
      </c>
      <c r="P4723" s="8">
        <f>COUNTIF(J$4:J4723,J4723)</f>
        <v>0</v>
      </c>
      <c r="Q4723" s="8">
        <f>COUNTIF(K$4:K4723,K4723)</f>
        <v>1</v>
      </c>
    </row>
    <row r="4724" spans="1:17" x14ac:dyDescent="0.25">
      <c r="A4724" s="35">
        <f t="shared" si="439"/>
        <v>0</v>
      </c>
      <c r="B4724" s="8">
        <f t="shared" si="440"/>
        <v>0</v>
      </c>
      <c r="C4724" s="8">
        <f t="shared" si="441"/>
        <v>0</v>
      </c>
      <c r="D4724" s="38">
        <f t="shared" si="442"/>
        <v>1</v>
      </c>
      <c r="E4724" s="39">
        <f t="shared" si="443"/>
        <v>0</v>
      </c>
      <c r="M4724" s="8" t="str">
        <f>VLOOKUP(MONTH($J4724),Lookup!$A$2:$B$13,2,0)&amp;" "&amp;YEAR($J4724)</f>
        <v>Jan 1900</v>
      </c>
      <c r="N4724" s="34" t="str">
        <f t="shared" si="438"/>
        <v>1/1/9999</v>
      </c>
      <c r="O4724" s="8" t="str">
        <f>IF(ISERROR(VLOOKUP($I4724,Lookup!$H$2:$I$11,2,0)),"",VLOOKUP($I4724,Lookup!$H$2:$I$11,2,0))</f>
        <v/>
      </c>
      <c r="P4724" s="8">
        <f>COUNTIF(J$4:J4724,J4724)</f>
        <v>0</v>
      </c>
      <c r="Q4724" s="8">
        <f>COUNTIF(K$4:K4724,K4724)</f>
        <v>1</v>
      </c>
    </row>
    <row r="4725" spans="1:17" x14ac:dyDescent="0.25">
      <c r="A4725" s="35">
        <f t="shared" si="439"/>
        <v>0</v>
      </c>
      <c r="B4725" s="8">
        <f t="shared" si="440"/>
        <v>0</v>
      </c>
      <c r="C4725" s="8">
        <f t="shared" si="441"/>
        <v>0</v>
      </c>
      <c r="D4725" s="38">
        <f t="shared" si="442"/>
        <v>1</v>
      </c>
      <c r="E4725" s="39">
        <f t="shared" si="443"/>
        <v>0</v>
      </c>
      <c r="M4725" s="8" t="str">
        <f>VLOOKUP(MONTH($J4725),Lookup!$A$2:$B$13,2,0)&amp;" "&amp;YEAR($J4725)</f>
        <v>Jan 1900</v>
      </c>
      <c r="N4725" s="34" t="str">
        <f t="shared" si="438"/>
        <v>1/1/9999</v>
      </c>
      <c r="O4725" s="8" t="str">
        <f>IF(ISERROR(VLOOKUP($I4725,Lookup!$H$2:$I$11,2,0)),"",VLOOKUP($I4725,Lookup!$H$2:$I$11,2,0))</f>
        <v/>
      </c>
      <c r="P4725" s="8">
        <f>COUNTIF(J$4:J4725,J4725)</f>
        <v>0</v>
      </c>
      <c r="Q4725" s="8">
        <f>COUNTIF(K$4:K4725,K4725)</f>
        <v>1</v>
      </c>
    </row>
    <row r="4726" spans="1:17" x14ac:dyDescent="0.25">
      <c r="A4726" s="35">
        <f t="shared" si="439"/>
        <v>0</v>
      </c>
      <c r="B4726" s="8">
        <f t="shared" si="440"/>
        <v>0</v>
      </c>
      <c r="C4726" s="8">
        <f t="shared" si="441"/>
        <v>0</v>
      </c>
      <c r="D4726" s="38">
        <f t="shared" si="442"/>
        <v>1</v>
      </c>
      <c r="E4726" s="39">
        <f t="shared" si="443"/>
        <v>0</v>
      </c>
      <c r="M4726" s="8" t="str">
        <f>VLOOKUP(MONTH($J4726),Lookup!$A$2:$B$13,2,0)&amp;" "&amp;YEAR($J4726)</f>
        <v>Jan 1900</v>
      </c>
      <c r="N4726" s="34" t="str">
        <f t="shared" si="438"/>
        <v>1/1/9999</v>
      </c>
      <c r="O4726" s="8" t="str">
        <f>IF(ISERROR(VLOOKUP($I4726,Lookup!$H$2:$I$11,2,0)),"",VLOOKUP($I4726,Lookup!$H$2:$I$11,2,0))</f>
        <v/>
      </c>
      <c r="P4726" s="8">
        <f>COUNTIF(J$4:J4726,J4726)</f>
        <v>0</v>
      </c>
      <c r="Q4726" s="8">
        <f>COUNTIF(K$4:K4726,K4726)</f>
        <v>1</v>
      </c>
    </row>
    <row r="4727" spans="1:17" x14ac:dyDescent="0.25">
      <c r="A4727" s="35">
        <f t="shared" si="439"/>
        <v>0</v>
      </c>
      <c r="B4727" s="8">
        <f t="shared" si="440"/>
        <v>0</v>
      </c>
      <c r="C4727" s="8">
        <f t="shared" si="441"/>
        <v>0</v>
      </c>
      <c r="D4727" s="38">
        <f t="shared" si="442"/>
        <v>1</v>
      </c>
      <c r="E4727" s="39">
        <f t="shared" si="443"/>
        <v>0</v>
      </c>
      <c r="M4727" s="8" t="str">
        <f>VLOOKUP(MONTH($J4727),Lookup!$A$2:$B$13,2,0)&amp;" "&amp;YEAR($J4727)</f>
        <v>Jan 1900</v>
      </c>
      <c r="N4727" s="34" t="str">
        <f t="shared" si="438"/>
        <v>1/1/9999</v>
      </c>
      <c r="O4727" s="8" t="str">
        <f>IF(ISERROR(VLOOKUP($I4727,Lookup!$H$2:$I$11,2,0)),"",VLOOKUP($I4727,Lookup!$H$2:$I$11,2,0))</f>
        <v/>
      </c>
      <c r="P4727" s="8">
        <f>COUNTIF(J$4:J4727,J4727)</f>
        <v>0</v>
      </c>
      <c r="Q4727" s="8">
        <f>COUNTIF(K$4:K4727,K4727)</f>
        <v>1</v>
      </c>
    </row>
    <row r="4728" spans="1:17" x14ac:dyDescent="0.25">
      <c r="A4728" s="35">
        <f t="shared" si="439"/>
        <v>0</v>
      </c>
      <c r="B4728" s="8">
        <f t="shared" si="440"/>
        <v>0</v>
      </c>
      <c r="C4728" s="8">
        <f t="shared" si="441"/>
        <v>0</v>
      </c>
      <c r="D4728" s="38">
        <f t="shared" si="442"/>
        <v>1</v>
      </c>
      <c r="E4728" s="39">
        <f t="shared" si="443"/>
        <v>0</v>
      </c>
      <c r="M4728" s="8" t="str">
        <f>VLOOKUP(MONTH($J4728),Lookup!$A$2:$B$13,2,0)&amp;" "&amp;YEAR($J4728)</f>
        <v>Jan 1900</v>
      </c>
      <c r="N4728" s="34" t="str">
        <f t="shared" si="438"/>
        <v>1/1/9999</v>
      </c>
      <c r="O4728" s="8" t="str">
        <f>IF(ISERROR(VLOOKUP($I4728,Lookup!$H$2:$I$11,2,0)),"",VLOOKUP($I4728,Lookup!$H$2:$I$11,2,0))</f>
        <v/>
      </c>
      <c r="P4728" s="8">
        <f>COUNTIF(J$4:J4728,J4728)</f>
        <v>0</v>
      </c>
      <c r="Q4728" s="8">
        <f>COUNTIF(K$4:K4728,K4728)</f>
        <v>1</v>
      </c>
    </row>
    <row r="4729" spans="1:17" x14ac:dyDescent="0.25">
      <c r="A4729" s="35">
        <f t="shared" si="439"/>
        <v>0</v>
      </c>
      <c r="B4729" s="8">
        <f t="shared" si="440"/>
        <v>0</v>
      </c>
      <c r="C4729" s="8">
        <f t="shared" si="441"/>
        <v>0</v>
      </c>
      <c r="D4729" s="38">
        <f t="shared" si="442"/>
        <v>1</v>
      </c>
      <c r="E4729" s="39">
        <f t="shared" si="443"/>
        <v>0</v>
      </c>
      <c r="M4729" s="8" t="str">
        <f>VLOOKUP(MONTH($J4729),Lookup!$A$2:$B$13,2,0)&amp;" "&amp;YEAR($J4729)</f>
        <v>Jan 1900</v>
      </c>
      <c r="N4729" s="34" t="str">
        <f t="shared" si="438"/>
        <v>1/1/9999</v>
      </c>
      <c r="O4729" s="8" t="str">
        <f>IF(ISERROR(VLOOKUP($I4729,Lookup!$H$2:$I$11,2,0)),"",VLOOKUP($I4729,Lookup!$H$2:$I$11,2,0))</f>
        <v/>
      </c>
      <c r="P4729" s="8">
        <f>COUNTIF(J$4:J4729,J4729)</f>
        <v>0</v>
      </c>
      <c r="Q4729" s="8">
        <f>COUNTIF(K$4:K4729,K4729)</f>
        <v>1</v>
      </c>
    </row>
    <row r="4730" spans="1:17" x14ac:dyDescent="0.25">
      <c r="A4730" s="35">
        <f t="shared" si="439"/>
        <v>0</v>
      </c>
      <c r="B4730" s="8">
        <f t="shared" si="440"/>
        <v>0</v>
      </c>
      <c r="C4730" s="8">
        <f t="shared" si="441"/>
        <v>0</v>
      </c>
      <c r="D4730" s="38">
        <f t="shared" si="442"/>
        <v>1</v>
      </c>
      <c r="E4730" s="39">
        <f t="shared" si="443"/>
        <v>0</v>
      </c>
      <c r="M4730" s="8" t="str">
        <f>VLOOKUP(MONTH($J4730),Lookup!$A$2:$B$13,2,0)&amp;" "&amp;YEAR($J4730)</f>
        <v>Jan 1900</v>
      </c>
      <c r="N4730" s="34" t="str">
        <f t="shared" si="438"/>
        <v>1/1/9999</v>
      </c>
      <c r="O4730" s="8" t="str">
        <f>IF(ISERROR(VLOOKUP($I4730,Lookup!$H$2:$I$11,2,0)),"",VLOOKUP($I4730,Lookup!$H$2:$I$11,2,0))</f>
        <v/>
      </c>
      <c r="P4730" s="8">
        <f>COUNTIF(J$4:J4730,J4730)</f>
        <v>0</v>
      </c>
      <c r="Q4730" s="8">
        <f>COUNTIF(K$4:K4730,K4730)</f>
        <v>1</v>
      </c>
    </row>
    <row r="4731" spans="1:17" x14ac:dyDescent="0.25">
      <c r="A4731" s="35">
        <f t="shared" si="439"/>
        <v>0</v>
      </c>
      <c r="B4731" s="8">
        <f t="shared" si="440"/>
        <v>0</v>
      </c>
      <c r="C4731" s="8">
        <f t="shared" si="441"/>
        <v>0</v>
      </c>
      <c r="D4731" s="38">
        <f t="shared" si="442"/>
        <v>1</v>
      </c>
      <c r="E4731" s="39">
        <f t="shared" si="443"/>
        <v>0</v>
      </c>
      <c r="M4731" s="8" t="str">
        <f>VLOOKUP(MONTH($J4731),Lookup!$A$2:$B$13,2,0)&amp;" "&amp;YEAR($J4731)</f>
        <v>Jan 1900</v>
      </c>
      <c r="N4731" s="34" t="str">
        <f t="shared" si="438"/>
        <v>1/1/9999</v>
      </c>
      <c r="O4731" s="8" t="str">
        <f>IF(ISERROR(VLOOKUP($I4731,Lookup!$H$2:$I$11,2,0)),"",VLOOKUP($I4731,Lookup!$H$2:$I$11,2,0))</f>
        <v/>
      </c>
      <c r="P4731" s="8">
        <f>COUNTIF(J$4:J4731,J4731)</f>
        <v>0</v>
      </c>
      <c r="Q4731" s="8">
        <f>COUNTIF(K$4:K4731,K4731)</f>
        <v>1</v>
      </c>
    </row>
    <row r="4732" spans="1:17" x14ac:dyDescent="0.25">
      <c r="A4732" s="35">
        <f t="shared" si="439"/>
        <v>0</v>
      </c>
      <c r="B4732" s="8">
        <f t="shared" si="440"/>
        <v>0</v>
      </c>
      <c r="C4732" s="8">
        <f t="shared" si="441"/>
        <v>0</v>
      </c>
      <c r="D4732" s="38">
        <f t="shared" si="442"/>
        <v>1</v>
      </c>
      <c r="E4732" s="39">
        <f t="shared" si="443"/>
        <v>0</v>
      </c>
      <c r="M4732" s="8" t="str">
        <f>VLOOKUP(MONTH($J4732),Lookup!$A$2:$B$13,2,0)&amp;" "&amp;YEAR($J4732)</f>
        <v>Jan 1900</v>
      </c>
      <c r="N4732" s="34" t="str">
        <f t="shared" si="438"/>
        <v>1/1/9999</v>
      </c>
      <c r="O4732" s="8" t="str">
        <f>IF(ISERROR(VLOOKUP($I4732,Lookup!$H$2:$I$11,2,0)),"",VLOOKUP($I4732,Lookup!$H$2:$I$11,2,0))</f>
        <v/>
      </c>
      <c r="P4732" s="8">
        <f>COUNTIF(J$4:J4732,J4732)</f>
        <v>0</v>
      </c>
      <c r="Q4732" s="8">
        <f>COUNTIF(K$4:K4732,K4732)</f>
        <v>1</v>
      </c>
    </row>
    <row r="4733" spans="1:17" x14ac:dyDescent="0.25">
      <c r="A4733" s="35">
        <f t="shared" si="439"/>
        <v>0</v>
      </c>
      <c r="B4733" s="8">
        <f t="shared" si="440"/>
        <v>0</v>
      </c>
      <c r="C4733" s="8">
        <f t="shared" si="441"/>
        <v>0</v>
      </c>
      <c r="D4733" s="38">
        <f t="shared" si="442"/>
        <v>1</v>
      </c>
      <c r="E4733" s="39">
        <f t="shared" si="443"/>
        <v>0</v>
      </c>
      <c r="M4733" s="8" t="str">
        <f>VLOOKUP(MONTH($J4733),Lookup!$A$2:$B$13,2,0)&amp;" "&amp;YEAR($J4733)</f>
        <v>Jan 1900</v>
      </c>
      <c r="N4733" s="34" t="str">
        <f t="shared" si="438"/>
        <v>1/1/9999</v>
      </c>
      <c r="O4733" s="8" t="str">
        <f>IF(ISERROR(VLOOKUP($I4733,Lookup!$H$2:$I$11,2,0)),"",VLOOKUP($I4733,Lookup!$H$2:$I$11,2,0))</f>
        <v/>
      </c>
      <c r="P4733" s="8">
        <f>COUNTIF(J$4:J4733,J4733)</f>
        <v>0</v>
      </c>
      <c r="Q4733" s="8">
        <f>COUNTIF(K$4:K4733,K4733)</f>
        <v>1</v>
      </c>
    </row>
    <row r="4734" spans="1:17" x14ac:dyDescent="0.25">
      <c r="A4734" s="35">
        <f t="shared" si="439"/>
        <v>0</v>
      </c>
      <c r="B4734" s="8">
        <f t="shared" si="440"/>
        <v>0</v>
      </c>
      <c r="C4734" s="8">
        <f t="shared" si="441"/>
        <v>0</v>
      </c>
      <c r="D4734" s="38">
        <f t="shared" si="442"/>
        <v>1</v>
      </c>
      <c r="E4734" s="39">
        <f t="shared" si="443"/>
        <v>0</v>
      </c>
      <c r="M4734" s="8" t="str">
        <f>VLOOKUP(MONTH($J4734),Lookup!$A$2:$B$13,2,0)&amp;" "&amp;YEAR($J4734)</f>
        <v>Jan 1900</v>
      </c>
      <c r="N4734" s="34" t="str">
        <f t="shared" si="438"/>
        <v>1/1/9999</v>
      </c>
      <c r="O4734" s="8" t="str">
        <f>IF(ISERROR(VLOOKUP($I4734,Lookup!$H$2:$I$11,2,0)),"",VLOOKUP($I4734,Lookup!$H$2:$I$11,2,0))</f>
        <v/>
      </c>
      <c r="P4734" s="8">
        <f>COUNTIF(J$4:J4734,J4734)</f>
        <v>0</v>
      </c>
      <c r="Q4734" s="8">
        <f>COUNTIF(K$4:K4734,K4734)</f>
        <v>1</v>
      </c>
    </row>
    <row r="4735" spans="1:17" x14ac:dyDescent="0.25">
      <c r="A4735" s="35">
        <f t="shared" si="439"/>
        <v>0</v>
      </c>
      <c r="B4735" s="8">
        <f t="shared" si="440"/>
        <v>0</v>
      </c>
      <c r="C4735" s="8">
        <f t="shared" si="441"/>
        <v>0</v>
      </c>
      <c r="D4735" s="38">
        <f t="shared" si="442"/>
        <v>1</v>
      </c>
      <c r="E4735" s="39">
        <f t="shared" si="443"/>
        <v>0</v>
      </c>
      <c r="M4735" s="8" t="str">
        <f>VLOOKUP(MONTH($J4735),Lookup!$A$2:$B$13,2,0)&amp;" "&amp;YEAR($J4735)</f>
        <v>Jan 1900</v>
      </c>
      <c r="N4735" s="34" t="str">
        <f t="shared" si="438"/>
        <v>1/1/9999</v>
      </c>
      <c r="O4735" s="8" t="str">
        <f>IF(ISERROR(VLOOKUP($I4735,Lookup!$H$2:$I$11,2,0)),"",VLOOKUP($I4735,Lookup!$H$2:$I$11,2,0))</f>
        <v/>
      </c>
      <c r="P4735" s="8">
        <f>COUNTIF(J$4:J4735,J4735)</f>
        <v>0</v>
      </c>
      <c r="Q4735" s="8">
        <f>COUNTIF(K$4:K4735,K4735)</f>
        <v>1</v>
      </c>
    </row>
    <row r="4736" spans="1:17" x14ac:dyDescent="0.25">
      <c r="A4736" s="35">
        <f t="shared" si="439"/>
        <v>0</v>
      </c>
      <c r="B4736" s="8">
        <f t="shared" si="440"/>
        <v>0</v>
      </c>
      <c r="C4736" s="8">
        <f t="shared" si="441"/>
        <v>0</v>
      </c>
      <c r="D4736" s="38">
        <f t="shared" si="442"/>
        <v>1</v>
      </c>
      <c r="E4736" s="39">
        <f t="shared" si="443"/>
        <v>0</v>
      </c>
      <c r="M4736" s="8" t="str">
        <f>VLOOKUP(MONTH($J4736),Lookup!$A$2:$B$13,2,0)&amp;" "&amp;YEAR($J4736)</f>
        <v>Jan 1900</v>
      </c>
      <c r="N4736" s="34" t="str">
        <f t="shared" si="438"/>
        <v>1/1/9999</v>
      </c>
      <c r="O4736" s="8" t="str">
        <f>IF(ISERROR(VLOOKUP($I4736,Lookup!$H$2:$I$11,2,0)),"",VLOOKUP($I4736,Lookup!$H$2:$I$11,2,0))</f>
        <v/>
      </c>
      <c r="P4736" s="8">
        <f>COUNTIF(J$4:J4736,J4736)</f>
        <v>0</v>
      </c>
      <c r="Q4736" s="8">
        <f>COUNTIF(K$4:K4736,K4736)</f>
        <v>1</v>
      </c>
    </row>
    <row r="4737" spans="1:17" x14ac:dyDescent="0.25">
      <c r="A4737" s="35">
        <f t="shared" si="439"/>
        <v>0</v>
      </c>
      <c r="B4737" s="8">
        <f t="shared" si="440"/>
        <v>0</v>
      </c>
      <c r="C4737" s="8">
        <f t="shared" si="441"/>
        <v>0</v>
      </c>
      <c r="D4737" s="38">
        <f t="shared" si="442"/>
        <v>1</v>
      </c>
      <c r="E4737" s="39">
        <f t="shared" si="443"/>
        <v>0</v>
      </c>
      <c r="M4737" s="8" t="str">
        <f>VLOOKUP(MONTH($J4737),Lookup!$A$2:$B$13,2,0)&amp;" "&amp;YEAR($J4737)</f>
        <v>Jan 1900</v>
      </c>
      <c r="N4737" s="34" t="str">
        <f t="shared" si="438"/>
        <v>1/1/9999</v>
      </c>
      <c r="O4737" s="8" t="str">
        <f>IF(ISERROR(VLOOKUP($I4737,Lookup!$H$2:$I$11,2,0)),"",VLOOKUP($I4737,Lookup!$H$2:$I$11,2,0))</f>
        <v/>
      </c>
      <c r="P4737" s="8">
        <f>COUNTIF(J$4:J4737,J4737)</f>
        <v>0</v>
      </c>
      <c r="Q4737" s="8">
        <f>COUNTIF(K$4:K4737,K4737)</f>
        <v>1</v>
      </c>
    </row>
    <row r="4738" spans="1:17" x14ac:dyDescent="0.25">
      <c r="A4738" s="35">
        <f t="shared" si="439"/>
        <v>0</v>
      </c>
      <c r="B4738" s="8">
        <f t="shared" si="440"/>
        <v>0</v>
      </c>
      <c r="C4738" s="8">
        <f t="shared" si="441"/>
        <v>0</v>
      </c>
      <c r="D4738" s="38">
        <f t="shared" si="442"/>
        <v>1</v>
      </c>
      <c r="E4738" s="39">
        <f t="shared" si="443"/>
        <v>0</v>
      </c>
      <c r="M4738" s="8" t="str">
        <f>VLOOKUP(MONTH($J4738),Lookup!$A$2:$B$13,2,0)&amp;" "&amp;YEAR($J4738)</f>
        <v>Jan 1900</v>
      </c>
      <c r="N4738" s="34" t="str">
        <f t="shared" si="438"/>
        <v>1/1/9999</v>
      </c>
      <c r="O4738" s="8" t="str">
        <f>IF(ISERROR(VLOOKUP($I4738,Lookup!$H$2:$I$11,2,0)),"",VLOOKUP($I4738,Lookup!$H$2:$I$11,2,0))</f>
        <v/>
      </c>
      <c r="P4738" s="8">
        <f>COUNTIF(J$4:J4738,J4738)</f>
        <v>0</v>
      </c>
      <c r="Q4738" s="8">
        <f>COUNTIF(K$4:K4738,K4738)</f>
        <v>1</v>
      </c>
    </row>
    <row r="4739" spans="1:17" x14ac:dyDescent="0.25">
      <c r="A4739" s="35">
        <f t="shared" si="439"/>
        <v>0</v>
      </c>
      <c r="B4739" s="8">
        <f t="shared" si="440"/>
        <v>0</v>
      </c>
      <c r="C4739" s="8">
        <f t="shared" si="441"/>
        <v>0</v>
      </c>
      <c r="D4739" s="38">
        <f t="shared" si="442"/>
        <v>1</v>
      </c>
      <c r="E4739" s="39">
        <f t="shared" si="443"/>
        <v>0</v>
      </c>
      <c r="M4739" s="8" t="str">
        <f>VLOOKUP(MONTH($J4739),Lookup!$A$2:$B$13,2,0)&amp;" "&amp;YEAR($J4739)</f>
        <v>Jan 1900</v>
      </c>
      <c r="N4739" s="34" t="str">
        <f t="shared" si="438"/>
        <v>1/1/9999</v>
      </c>
      <c r="O4739" s="8" t="str">
        <f>IF(ISERROR(VLOOKUP($I4739,Lookup!$H$2:$I$11,2,0)),"",VLOOKUP($I4739,Lookup!$H$2:$I$11,2,0))</f>
        <v/>
      </c>
      <c r="P4739" s="8">
        <f>COUNTIF(J$4:J4739,J4739)</f>
        <v>0</v>
      </c>
      <c r="Q4739" s="8">
        <f>COUNTIF(K$4:K4739,K4739)</f>
        <v>1</v>
      </c>
    </row>
    <row r="4740" spans="1:17" x14ac:dyDescent="0.25">
      <c r="A4740" s="35">
        <f t="shared" si="439"/>
        <v>0</v>
      </c>
      <c r="B4740" s="8">
        <f t="shared" si="440"/>
        <v>0</v>
      </c>
      <c r="C4740" s="8">
        <f t="shared" si="441"/>
        <v>0</v>
      </c>
      <c r="D4740" s="38">
        <f t="shared" si="442"/>
        <v>1</v>
      </c>
      <c r="E4740" s="39">
        <f t="shared" si="443"/>
        <v>0</v>
      </c>
      <c r="M4740" s="8" t="str">
        <f>VLOOKUP(MONTH($J4740),Lookup!$A$2:$B$13,2,0)&amp;" "&amp;YEAR($J4740)</f>
        <v>Jan 1900</v>
      </c>
      <c r="N4740" s="34" t="str">
        <f t="shared" ref="N4740:N4803" si="444">IF(ISBLANK($J4740),"1/1/9999",J4740)</f>
        <v>1/1/9999</v>
      </c>
      <c r="O4740" s="8" t="str">
        <f>IF(ISERROR(VLOOKUP($I4740,Lookup!$H$2:$I$11,2,0)),"",VLOOKUP($I4740,Lookup!$H$2:$I$11,2,0))</f>
        <v/>
      </c>
      <c r="P4740" s="8">
        <f>COUNTIF(J$4:J4740,J4740)</f>
        <v>0</v>
      </c>
      <c r="Q4740" s="8">
        <f>COUNTIF(K$4:K4740,K4740)</f>
        <v>1</v>
      </c>
    </row>
    <row r="4741" spans="1:17" x14ac:dyDescent="0.25">
      <c r="A4741" s="35">
        <f t="shared" ref="A4741:A4804" si="445">K4741</f>
        <v>0</v>
      </c>
      <c r="B4741" s="8">
        <f t="shared" ref="B4741:B4804" si="446">J4741</f>
        <v>0</v>
      </c>
      <c r="C4741" s="8">
        <f t="shared" ref="C4741:C4804" si="447">L4741</f>
        <v>0</v>
      </c>
      <c r="D4741" s="38">
        <f t="shared" ref="D4741:D4804" si="448">SUM(A4741:C4741)+SUM(O4741:Q4741)</f>
        <v>1</v>
      </c>
      <c r="E4741" s="39">
        <f t="shared" ref="E4741:E4804" si="449">IF($D4741="","",COUNTIFS($F$4:$F$5000,$F4741,$D$4:$D$5000,"&gt;"&amp;$D4741))</f>
        <v>0</v>
      </c>
      <c r="M4741" s="8" t="str">
        <f>VLOOKUP(MONTH($J4741),Lookup!$A$2:$B$13,2,0)&amp;" "&amp;YEAR($J4741)</f>
        <v>Jan 1900</v>
      </c>
      <c r="N4741" s="34" t="str">
        <f t="shared" si="444"/>
        <v>1/1/9999</v>
      </c>
      <c r="O4741" s="8" t="str">
        <f>IF(ISERROR(VLOOKUP($I4741,Lookup!$H$2:$I$11,2,0)),"",VLOOKUP($I4741,Lookup!$H$2:$I$11,2,0))</f>
        <v/>
      </c>
      <c r="P4741" s="8">
        <f>COUNTIF(J$4:J4741,J4741)</f>
        <v>0</v>
      </c>
      <c r="Q4741" s="8">
        <f>COUNTIF(K$4:K4741,K4741)</f>
        <v>1</v>
      </c>
    </row>
    <row r="4742" spans="1:17" x14ac:dyDescent="0.25">
      <c r="A4742" s="35">
        <f t="shared" si="445"/>
        <v>0</v>
      </c>
      <c r="B4742" s="8">
        <f t="shared" si="446"/>
        <v>0</v>
      </c>
      <c r="C4742" s="8">
        <f t="shared" si="447"/>
        <v>0</v>
      </c>
      <c r="D4742" s="38">
        <f t="shared" si="448"/>
        <v>1</v>
      </c>
      <c r="E4742" s="39">
        <f t="shared" si="449"/>
        <v>0</v>
      </c>
      <c r="M4742" s="8" t="str">
        <f>VLOOKUP(MONTH($J4742),Lookup!$A$2:$B$13,2,0)&amp;" "&amp;YEAR($J4742)</f>
        <v>Jan 1900</v>
      </c>
      <c r="N4742" s="34" t="str">
        <f t="shared" si="444"/>
        <v>1/1/9999</v>
      </c>
      <c r="O4742" s="8" t="str">
        <f>IF(ISERROR(VLOOKUP($I4742,Lookup!$H$2:$I$11,2,0)),"",VLOOKUP($I4742,Lookup!$H$2:$I$11,2,0))</f>
        <v/>
      </c>
      <c r="P4742" s="8">
        <f>COUNTIF(J$4:J4742,J4742)</f>
        <v>0</v>
      </c>
      <c r="Q4742" s="8">
        <f>COUNTIF(K$4:K4742,K4742)</f>
        <v>1</v>
      </c>
    </row>
    <row r="4743" spans="1:17" x14ac:dyDescent="0.25">
      <c r="A4743" s="35">
        <f t="shared" si="445"/>
        <v>0</v>
      </c>
      <c r="B4743" s="8">
        <f t="shared" si="446"/>
        <v>0</v>
      </c>
      <c r="C4743" s="8">
        <f t="shared" si="447"/>
        <v>0</v>
      </c>
      <c r="D4743" s="38">
        <f t="shared" si="448"/>
        <v>1</v>
      </c>
      <c r="E4743" s="39">
        <f t="shared" si="449"/>
        <v>0</v>
      </c>
      <c r="M4743" s="8" t="str">
        <f>VLOOKUP(MONTH($J4743),Lookup!$A$2:$B$13,2,0)&amp;" "&amp;YEAR($J4743)</f>
        <v>Jan 1900</v>
      </c>
      <c r="N4743" s="34" t="str">
        <f t="shared" si="444"/>
        <v>1/1/9999</v>
      </c>
      <c r="O4743" s="8" t="str">
        <f>IF(ISERROR(VLOOKUP($I4743,Lookup!$H$2:$I$11,2,0)),"",VLOOKUP($I4743,Lookup!$H$2:$I$11,2,0))</f>
        <v/>
      </c>
      <c r="P4743" s="8">
        <f>COUNTIF(J$4:J4743,J4743)</f>
        <v>0</v>
      </c>
      <c r="Q4743" s="8">
        <f>COUNTIF(K$4:K4743,K4743)</f>
        <v>1</v>
      </c>
    </row>
    <row r="4744" spans="1:17" x14ac:dyDescent="0.25">
      <c r="A4744" s="35">
        <f t="shared" si="445"/>
        <v>0</v>
      </c>
      <c r="B4744" s="8">
        <f t="shared" si="446"/>
        <v>0</v>
      </c>
      <c r="C4744" s="8">
        <f t="shared" si="447"/>
        <v>0</v>
      </c>
      <c r="D4744" s="38">
        <f t="shared" si="448"/>
        <v>1</v>
      </c>
      <c r="E4744" s="39">
        <f t="shared" si="449"/>
        <v>0</v>
      </c>
      <c r="M4744" s="8" t="str">
        <f>VLOOKUP(MONTH($J4744),Lookup!$A$2:$B$13,2,0)&amp;" "&amp;YEAR($J4744)</f>
        <v>Jan 1900</v>
      </c>
      <c r="N4744" s="34" t="str">
        <f t="shared" si="444"/>
        <v>1/1/9999</v>
      </c>
      <c r="O4744" s="8" t="str">
        <f>IF(ISERROR(VLOOKUP($I4744,Lookup!$H$2:$I$11,2,0)),"",VLOOKUP($I4744,Lookup!$H$2:$I$11,2,0))</f>
        <v/>
      </c>
      <c r="P4744" s="8">
        <f>COUNTIF(J$4:J4744,J4744)</f>
        <v>0</v>
      </c>
      <c r="Q4744" s="8">
        <f>COUNTIF(K$4:K4744,K4744)</f>
        <v>1</v>
      </c>
    </row>
    <row r="4745" spans="1:17" x14ac:dyDescent="0.25">
      <c r="A4745" s="35">
        <f t="shared" si="445"/>
        <v>0</v>
      </c>
      <c r="B4745" s="8">
        <f t="shared" si="446"/>
        <v>0</v>
      </c>
      <c r="C4745" s="8">
        <f t="shared" si="447"/>
        <v>0</v>
      </c>
      <c r="D4745" s="38">
        <f t="shared" si="448"/>
        <v>1</v>
      </c>
      <c r="E4745" s="39">
        <f t="shared" si="449"/>
        <v>0</v>
      </c>
      <c r="M4745" s="8" t="str">
        <f>VLOOKUP(MONTH($J4745),Lookup!$A$2:$B$13,2,0)&amp;" "&amp;YEAR($J4745)</f>
        <v>Jan 1900</v>
      </c>
      <c r="N4745" s="34" t="str">
        <f t="shared" si="444"/>
        <v>1/1/9999</v>
      </c>
      <c r="O4745" s="8" t="str">
        <f>IF(ISERROR(VLOOKUP($I4745,Lookup!$H$2:$I$11,2,0)),"",VLOOKUP($I4745,Lookup!$H$2:$I$11,2,0))</f>
        <v/>
      </c>
      <c r="P4745" s="8">
        <f>COUNTIF(J$4:J4745,J4745)</f>
        <v>0</v>
      </c>
      <c r="Q4745" s="8">
        <f>COUNTIF(K$4:K4745,K4745)</f>
        <v>1</v>
      </c>
    </row>
    <row r="4746" spans="1:17" x14ac:dyDescent="0.25">
      <c r="A4746" s="35">
        <f t="shared" si="445"/>
        <v>0</v>
      </c>
      <c r="B4746" s="8">
        <f t="shared" si="446"/>
        <v>0</v>
      </c>
      <c r="C4746" s="8">
        <f t="shared" si="447"/>
        <v>0</v>
      </c>
      <c r="D4746" s="38">
        <f t="shared" si="448"/>
        <v>1</v>
      </c>
      <c r="E4746" s="39">
        <f t="shared" si="449"/>
        <v>0</v>
      </c>
      <c r="M4746" s="8" t="str">
        <f>VLOOKUP(MONTH($J4746),Lookup!$A$2:$B$13,2,0)&amp;" "&amp;YEAR($J4746)</f>
        <v>Jan 1900</v>
      </c>
      <c r="N4746" s="34" t="str">
        <f t="shared" si="444"/>
        <v>1/1/9999</v>
      </c>
      <c r="O4746" s="8" t="str">
        <f>IF(ISERROR(VLOOKUP($I4746,Lookup!$H$2:$I$11,2,0)),"",VLOOKUP($I4746,Lookup!$H$2:$I$11,2,0))</f>
        <v/>
      </c>
      <c r="P4746" s="8">
        <f>COUNTIF(J$4:J4746,J4746)</f>
        <v>0</v>
      </c>
      <c r="Q4746" s="8">
        <f>COUNTIF(K$4:K4746,K4746)</f>
        <v>1</v>
      </c>
    </row>
    <row r="4747" spans="1:17" x14ac:dyDescent="0.25">
      <c r="A4747" s="35">
        <f t="shared" si="445"/>
        <v>0</v>
      </c>
      <c r="B4747" s="8">
        <f t="shared" si="446"/>
        <v>0</v>
      </c>
      <c r="C4747" s="8">
        <f t="shared" si="447"/>
        <v>0</v>
      </c>
      <c r="D4747" s="38">
        <f t="shared" si="448"/>
        <v>1</v>
      </c>
      <c r="E4747" s="39">
        <f t="shared" si="449"/>
        <v>0</v>
      </c>
      <c r="M4747" s="8" t="str">
        <f>VLOOKUP(MONTH($J4747),Lookup!$A$2:$B$13,2,0)&amp;" "&amp;YEAR($J4747)</f>
        <v>Jan 1900</v>
      </c>
      <c r="N4747" s="34" t="str">
        <f t="shared" si="444"/>
        <v>1/1/9999</v>
      </c>
      <c r="O4747" s="8" t="str">
        <f>IF(ISERROR(VLOOKUP($I4747,Lookup!$H$2:$I$11,2,0)),"",VLOOKUP($I4747,Lookup!$H$2:$I$11,2,0))</f>
        <v/>
      </c>
      <c r="P4747" s="8">
        <f>COUNTIF(J$4:J4747,J4747)</f>
        <v>0</v>
      </c>
      <c r="Q4747" s="8">
        <f>COUNTIF(K$4:K4747,K4747)</f>
        <v>1</v>
      </c>
    </row>
    <row r="4748" spans="1:17" x14ac:dyDescent="0.25">
      <c r="A4748" s="35">
        <f t="shared" si="445"/>
        <v>0</v>
      </c>
      <c r="B4748" s="8">
        <f t="shared" si="446"/>
        <v>0</v>
      </c>
      <c r="C4748" s="8">
        <f t="shared" si="447"/>
        <v>0</v>
      </c>
      <c r="D4748" s="38">
        <f t="shared" si="448"/>
        <v>1</v>
      </c>
      <c r="E4748" s="39">
        <f t="shared" si="449"/>
        <v>0</v>
      </c>
      <c r="M4748" s="8" t="str">
        <f>VLOOKUP(MONTH($J4748),Lookup!$A$2:$B$13,2,0)&amp;" "&amp;YEAR($J4748)</f>
        <v>Jan 1900</v>
      </c>
      <c r="N4748" s="34" t="str">
        <f t="shared" si="444"/>
        <v>1/1/9999</v>
      </c>
      <c r="O4748" s="8" t="str">
        <f>IF(ISERROR(VLOOKUP($I4748,Lookup!$H$2:$I$11,2,0)),"",VLOOKUP($I4748,Lookup!$H$2:$I$11,2,0))</f>
        <v/>
      </c>
      <c r="P4748" s="8">
        <f>COUNTIF(J$4:J4748,J4748)</f>
        <v>0</v>
      </c>
      <c r="Q4748" s="8">
        <f>COUNTIF(K$4:K4748,K4748)</f>
        <v>1</v>
      </c>
    </row>
    <row r="4749" spans="1:17" x14ac:dyDescent="0.25">
      <c r="A4749" s="35">
        <f t="shared" si="445"/>
        <v>0</v>
      </c>
      <c r="B4749" s="8">
        <f t="shared" si="446"/>
        <v>0</v>
      </c>
      <c r="C4749" s="8">
        <f t="shared" si="447"/>
        <v>0</v>
      </c>
      <c r="D4749" s="38">
        <f t="shared" si="448"/>
        <v>1</v>
      </c>
      <c r="E4749" s="39">
        <f t="shared" si="449"/>
        <v>0</v>
      </c>
      <c r="M4749" s="8" t="str">
        <f>VLOOKUP(MONTH($J4749),Lookup!$A$2:$B$13,2,0)&amp;" "&amp;YEAR($J4749)</f>
        <v>Jan 1900</v>
      </c>
      <c r="N4749" s="34" t="str">
        <f t="shared" si="444"/>
        <v>1/1/9999</v>
      </c>
      <c r="O4749" s="8" t="str">
        <f>IF(ISERROR(VLOOKUP($I4749,Lookup!$H$2:$I$11,2,0)),"",VLOOKUP($I4749,Lookup!$H$2:$I$11,2,0))</f>
        <v/>
      </c>
      <c r="P4749" s="8">
        <f>COUNTIF(J$4:J4749,J4749)</f>
        <v>0</v>
      </c>
      <c r="Q4749" s="8">
        <f>COUNTIF(K$4:K4749,K4749)</f>
        <v>1</v>
      </c>
    </row>
    <row r="4750" spans="1:17" x14ac:dyDescent="0.25">
      <c r="A4750" s="35">
        <f t="shared" si="445"/>
        <v>0</v>
      </c>
      <c r="B4750" s="8">
        <f t="shared" si="446"/>
        <v>0</v>
      </c>
      <c r="C4750" s="8">
        <f t="shared" si="447"/>
        <v>0</v>
      </c>
      <c r="D4750" s="38">
        <f t="shared" si="448"/>
        <v>1</v>
      </c>
      <c r="E4750" s="39">
        <f t="shared" si="449"/>
        <v>0</v>
      </c>
      <c r="M4750" s="8" t="str">
        <f>VLOOKUP(MONTH($J4750),Lookup!$A$2:$B$13,2,0)&amp;" "&amp;YEAR($J4750)</f>
        <v>Jan 1900</v>
      </c>
      <c r="N4750" s="34" t="str">
        <f t="shared" si="444"/>
        <v>1/1/9999</v>
      </c>
      <c r="O4750" s="8" t="str">
        <f>IF(ISERROR(VLOOKUP($I4750,Lookup!$H$2:$I$11,2,0)),"",VLOOKUP($I4750,Lookup!$H$2:$I$11,2,0))</f>
        <v/>
      </c>
      <c r="P4750" s="8">
        <f>COUNTIF(J$4:J4750,J4750)</f>
        <v>0</v>
      </c>
      <c r="Q4750" s="8">
        <f>COUNTIF(K$4:K4750,K4750)</f>
        <v>1</v>
      </c>
    </row>
    <row r="4751" spans="1:17" x14ac:dyDescent="0.25">
      <c r="A4751" s="35">
        <f t="shared" si="445"/>
        <v>0</v>
      </c>
      <c r="B4751" s="8">
        <f t="shared" si="446"/>
        <v>0</v>
      </c>
      <c r="C4751" s="8">
        <f t="shared" si="447"/>
        <v>0</v>
      </c>
      <c r="D4751" s="38">
        <f t="shared" si="448"/>
        <v>1</v>
      </c>
      <c r="E4751" s="39">
        <f t="shared" si="449"/>
        <v>0</v>
      </c>
      <c r="M4751" s="8" t="str">
        <f>VLOOKUP(MONTH($J4751),Lookup!$A$2:$B$13,2,0)&amp;" "&amp;YEAR($J4751)</f>
        <v>Jan 1900</v>
      </c>
      <c r="N4751" s="34" t="str">
        <f t="shared" si="444"/>
        <v>1/1/9999</v>
      </c>
      <c r="O4751" s="8" t="str">
        <f>IF(ISERROR(VLOOKUP($I4751,Lookup!$H$2:$I$11,2,0)),"",VLOOKUP($I4751,Lookup!$H$2:$I$11,2,0))</f>
        <v/>
      </c>
      <c r="P4751" s="8">
        <f>COUNTIF(J$4:J4751,J4751)</f>
        <v>0</v>
      </c>
      <c r="Q4751" s="8">
        <f>COUNTIF(K$4:K4751,K4751)</f>
        <v>1</v>
      </c>
    </row>
    <row r="4752" spans="1:17" x14ac:dyDescent="0.25">
      <c r="A4752" s="35">
        <f t="shared" si="445"/>
        <v>0</v>
      </c>
      <c r="B4752" s="8">
        <f t="shared" si="446"/>
        <v>0</v>
      </c>
      <c r="C4752" s="8">
        <f t="shared" si="447"/>
        <v>0</v>
      </c>
      <c r="D4752" s="38">
        <f t="shared" si="448"/>
        <v>1</v>
      </c>
      <c r="E4752" s="39">
        <f t="shared" si="449"/>
        <v>0</v>
      </c>
      <c r="M4752" s="8" t="str">
        <f>VLOOKUP(MONTH($J4752),Lookup!$A$2:$B$13,2,0)&amp;" "&amp;YEAR($J4752)</f>
        <v>Jan 1900</v>
      </c>
      <c r="N4752" s="34" t="str">
        <f t="shared" si="444"/>
        <v>1/1/9999</v>
      </c>
      <c r="O4752" s="8" t="str">
        <f>IF(ISERROR(VLOOKUP($I4752,Lookup!$H$2:$I$11,2,0)),"",VLOOKUP($I4752,Lookup!$H$2:$I$11,2,0))</f>
        <v/>
      </c>
      <c r="P4752" s="8">
        <f>COUNTIF(J$4:J4752,J4752)</f>
        <v>0</v>
      </c>
      <c r="Q4752" s="8">
        <f>COUNTIF(K$4:K4752,K4752)</f>
        <v>1</v>
      </c>
    </row>
    <row r="4753" spans="1:17" x14ac:dyDescent="0.25">
      <c r="A4753" s="35">
        <f t="shared" si="445"/>
        <v>0</v>
      </c>
      <c r="B4753" s="8">
        <f t="shared" si="446"/>
        <v>0</v>
      </c>
      <c r="C4753" s="8">
        <f t="shared" si="447"/>
        <v>0</v>
      </c>
      <c r="D4753" s="38">
        <f t="shared" si="448"/>
        <v>1</v>
      </c>
      <c r="E4753" s="39">
        <f t="shared" si="449"/>
        <v>0</v>
      </c>
      <c r="M4753" s="8" t="str">
        <f>VLOOKUP(MONTH($J4753),Lookup!$A$2:$B$13,2,0)&amp;" "&amp;YEAR($J4753)</f>
        <v>Jan 1900</v>
      </c>
      <c r="N4753" s="34" t="str">
        <f t="shared" si="444"/>
        <v>1/1/9999</v>
      </c>
      <c r="O4753" s="8" t="str">
        <f>IF(ISERROR(VLOOKUP($I4753,Lookup!$H$2:$I$11,2,0)),"",VLOOKUP($I4753,Lookup!$H$2:$I$11,2,0))</f>
        <v/>
      </c>
      <c r="P4753" s="8">
        <f>COUNTIF(J$4:J4753,J4753)</f>
        <v>0</v>
      </c>
      <c r="Q4753" s="8">
        <f>COUNTIF(K$4:K4753,K4753)</f>
        <v>1</v>
      </c>
    </row>
    <row r="4754" spans="1:17" x14ac:dyDescent="0.25">
      <c r="A4754" s="35">
        <f t="shared" si="445"/>
        <v>0</v>
      </c>
      <c r="B4754" s="8">
        <f t="shared" si="446"/>
        <v>0</v>
      </c>
      <c r="C4754" s="8">
        <f t="shared" si="447"/>
        <v>0</v>
      </c>
      <c r="D4754" s="38">
        <f t="shared" si="448"/>
        <v>1</v>
      </c>
      <c r="E4754" s="39">
        <f t="shared" si="449"/>
        <v>0</v>
      </c>
      <c r="M4754" s="8" t="str">
        <f>VLOOKUP(MONTH($J4754),Lookup!$A$2:$B$13,2,0)&amp;" "&amp;YEAR($J4754)</f>
        <v>Jan 1900</v>
      </c>
      <c r="N4754" s="34" t="str">
        <f t="shared" si="444"/>
        <v>1/1/9999</v>
      </c>
      <c r="O4754" s="8" t="str">
        <f>IF(ISERROR(VLOOKUP($I4754,Lookup!$H$2:$I$11,2,0)),"",VLOOKUP($I4754,Lookup!$H$2:$I$11,2,0))</f>
        <v/>
      </c>
      <c r="P4754" s="8">
        <f>COUNTIF(J$4:J4754,J4754)</f>
        <v>0</v>
      </c>
      <c r="Q4754" s="8">
        <f>COUNTIF(K$4:K4754,K4754)</f>
        <v>1</v>
      </c>
    </row>
    <row r="4755" spans="1:17" x14ac:dyDescent="0.25">
      <c r="A4755" s="35">
        <f t="shared" si="445"/>
        <v>0</v>
      </c>
      <c r="B4755" s="8">
        <f t="shared" si="446"/>
        <v>0</v>
      </c>
      <c r="C4755" s="8">
        <f t="shared" si="447"/>
        <v>0</v>
      </c>
      <c r="D4755" s="38">
        <f t="shared" si="448"/>
        <v>1</v>
      </c>
      <c r="E4755" s="39">
        <f t="shared" si="449"/>
        <v>0</v>
      </c>
      <c r="M4755" s="8" t="str">
        <f>VLOOKUP(MONTH($J4755),Lookup!$A$2:$B$13,2,0)&amp;" "&amp;YEAR($J4755)</f>
        <v>Jan 1900</v>
      </c>
      <c r="N4755" s="34" t="str">
        <f t="shared" si="444"/>
        <v>1/1/9999</v>
      </c>
      <c r="O4755" s="8" t="str">
        <f>IF(ISERROR(VLOOKUP($I4755,Lookup!$H$2:$I$11,2,0)),"",VLOOKUP($I4755,Lookup!$H$2:$I$11,2,0))</f>
        <v/>
      </c>
      <c r="P4755" s="8">
        <f>COUNTIF(J$4:J4755,J4755)</f>
        <v>0</v>
      </c>
      <c r="Q4755" s="8">
        <f>COUNTIF(K$4:K4755,K4755)</f>
        <v>1</v>
      </c>
    </row>
    <row r="4756" spans="1:17" x14ac:dyDescent="0.25">
      <c r="A4756" s="35">
        <f t="shared" si="445"/>
        <v>0</v>
      </c>
      <c r="B4756" s="8">
        <f t="shared" si="446"/>
        <v>0</v>
      </c>
      <c r="C4756" s="8">
        <f t="shared" si="447"/>
        <v>0</v>
      </c>
      <c r="D4756" s="38">
        <f t="shared" si="448"/>
        <v>1</v>
      </c>
      <c r="E4756" s="39">
        <f t="shared" si="449"/>
        <v>0</v>
      </c>
      <c r="M4756" s="8" t="str">
        <f>VLOOKUP(MONTH($J4756),Lookup!$A$2:$B$13,2,0)&amp;" "&amp;YEAR($J4756)</f>
        <v>Jan 1900</v>
      </c>
      <c r="N4756" s="34" t="str">
        <f t="shared" si="444"/>
        <v>1/1/9999</v>
      </c>
      <c r="O4756" s="8" t="str">
        <f>IF(ISERROR(VLOOKUP($I4756,Lookup!$H$2:$I$11,2,0)),"",VLOOKUP($I4756,Lookup!$H$2:$I$11,2,0))</f>
        <v/>
      </c>
      <c r="P4756" s="8">
        <f>COUNTIF(J$4:J4756,J4756)</f>
        <v>0</v>
      </c>
      <c r="Q4756" s="8">
        <f>COUNTIF(K$4:K4756,K4756)</f>
        <v>1</v>
      </c>
    </row>
    <row r="4757" spans="1:17" x14ac:dyDescent="0.25">
      <c r="A4757" s="35">
        <f t="shared" si="445"/>
        <v>0</v>
      </c>
      <c r="B4757" s="8">
        <f t="shared" si="446"/>
        <v>0</v>
      </c>
      <c r="C4757" s="8">
        <f t="shared" si="447"/>
        <v>0</v>
      </c>
      <c r="D4757" s="38">
        <f t="shared" si="448"/>
        <v>1</v>
      </c>
      <c r="E4757" s="39">
        <f t="shared" si="449"/>
        <v>0</v>
      </c>
      <c r="M4757" s="8" t="str">
        <f>VLOOKUP(MONTH($J4757),Lookup!$A$2:$B$13,2,0)&amp;" "&amp;YEAR($J4757)</f>
        <v>Jan 1900</v>
      </c>
      <c r="N4757" s="34" t="str">
        <f t="shared" si="444"/>
        <v>1/1/9999</v>
      </c>
      <c r="O4757" s="8" t="str">
        <f>IF(ISERROR(VLOOKUP($I4757,Lookup!$H$2:$I$11,2,0)),"",VLOOKUP($I4757,Lookup!$H$2:$I$11,2,0))</f>
        <v/>
      </c>
      <c r="P4757" s="8">
        <f>COUNTIF(J$4:J4757,J4757)</f>
        <v>0</v>
      </c>
      <c r="Q4757" s="8">
        <f>COUNTIF(K$4:K4757,K4757)</f>
        <v>1</v>
      </c>
    </row>
    <row r="4758" spans="1:17" x14ac:dyDescent="0.25">
      <c r="A4758" s="35">
        <f t="shared" si="445"/>
        <v>0</v>
      </c>
      <c r="B4758" s="8">
        <f t="shared" si="446"/>
        <v>0</v>
      </c>
      <c r="C4758" s="8">
        <f t="shared" si="447"/>
        <v>0</v>
      </c>
      <c r="D4758" s="38">
        <f t="shared" si="448"/>
        <v>1</v>
      </c>
      <c r="E4758" s="39">
        <f t="shared" si="449"/>
        <v>0</v>
      </c>
      <c r="M4758" s="8" t="str">
        <f>VLOOKUP(MONTH($J4758),Lookup!$A$2:$B$13,2,0)&amp;" "&amp;YEAR($J4758)</f>
        <v>Jan 1900</v>
      </c>
      <c r="N4758" s="34" t="str">
        <f t="shared" si="444"/>
        <v>1/1/9999</v>
      </c>
      <c r="O4758" s="8" t="str">
        <f>IF(ISERROR(VLOOKUP($I4758,Lookup!$H$2:$I$11,2,0)),"",VLOOKUP($I4758,Lookup!$H$2:$I$11,2,0))</f>
        <v/>
      </c>
      <c r="P4758" s="8">
        <f>COUNTIF(J$4:J4758,J4758)</f>
        <v>0</v>
      </c>
      <c r="Q4758" s="8">
        <f>COUNTIF(K$4:K4758,K4758)</f>
        <v>1</v>
      </c>
    </row>
    <row r="4759" spans="1:17" x14ac:dyDescent="0.25">
      <c r="A4759" s="35">
        <f t="shared" si="445"/>
        <v>0</v>
      </c>
      <c r="B4759" s="8">
        <f t="shared" si="446"/>
        <v>0</v>
      </c>
      <c r="C4759" s="8">
        <f t="shared" si="447"/>
        <v>0</v>
      </c>
      <c r="D4759" s="38">
        <f t="shared" si="448"/>
        <v>1</v>
      </c>
      <c r="E4759" s="39">
        <f t="shared" si="449"/>
        <v>0</v>
      </c>
      <c r="M4759" s="8" t="str">
        <f>VLOOKUP(MONTH($J4759),Lookup!$A$2:$B$13,2,0)&amp;" "&amp;YEAR($J4759)</f>
        <v>Jan 1900</v>
      </c>
      <c r="N4759" s="34" t="str">
        <f t="shared" si="444"/>
        <v>1/1/9999</v>
      </c>
      <c r="O4759" s="8" t="str">
        <f>IF(ISERROR(VLOOKUP($I4759,Lookup!$H$2:$I$11,2,0)),"",VLOOKUP($I4759,Lookup!$H$2:$I$11,2,0))</f>
        <v/>
      </c>
      <c r="P4759" s="8">
        <f>COUNTIF(J$4:J4759,J4759)</f>
        <v>0</v>
      </c>
      <c r="Q4759" s="8">
        <f>COUNTIF(K$4:K4759,K4759)</f>
        <v>1</v>
      </c>
    </row>
    <row r="4760" spans="1:17" x14ac:dyDescent="0.25">
      <c r="A4760" s="35">
        <f t="shared" si="445"/>
        <v>0</v>
      </c>
      <c r="B4760" s="8">
        <f t="shared" si="446"/>
        <v>0</v>
      </c>
      <c r="C4760" s="8">
        <f t="shared" si="447"/>
        <v>0</v>
      </c>
      <c r="D4760" s="38">
        <f t="shared" si="448"/>
        <v>1</v>
      </c>
      <c r="E4760" s="39">
        <f t="shared" si="449"/>
        <v>0</v>
      </c>
      <c r="M4760" s="8" t="str">
        <f>VLOOKUP(MONTH($J4760),Lookup!$A$2:$B$13,2,0)&amp;" "&amp;YEAR($J4760)</f>
        <v>Jan 1900</v>
      </c>
      <c r="N4760" s="34" t="str">
        <f t="shared" si="444"/>
        <v>1/1/9999</v>
      </c>
      <c r="O4760" s="8" t="str">
        <f>IF(ISERROR(VLOOKUP($I4760,Lookup!$H$2:$I$11,2,0)),"",VLOOKUP($I4760,Lookup!$H$2:$I$11,2,0))</f>
        <v/>
      </c>
      <c r="P4760" s="8">
        <f>COUNTIF(J$4:J4760,J4760)</f>
        <v>0</v>
      </c>
      <c r="Q4760" s="8">
        <f>COUNTIF(K$4:K4760,K4760)</f>
        <v>1</v>
      </c>
    </row>
    <row r="4761" spans="1:17" x14ac:dyDescent="0.25">
      <c r="A4761" s="35">
        <f t="shared" si="445"/>
        <v>0</v>
      </c>
      <c r="B4761" s="8">
        <f t="shared" si="446"/>
        <v>0</v>
      </c>
      <c r="C4761" s="8">
        <f t="shared" si="447"/>
        <v>0</v>
      </c>
      <c r="D4761" s="38">
        <f t="shared" si="448"/>
        <v>1</v>
      </c>
      <c r="E4761" s="39">
        <f t="shared" si="449"/>
        <v>0</v>
      </c>
      <c r="M4761" s="8" t="str">
        <f>VLOOKUP(MONTH($J4761),Lookup!$A$2:$B$13,2,0)&amp;" "&amp;YEAR($J4761)</f>
        <v>Jan 1900</v>
      </c>
      <c r="N4761" s="34" t="str">
        <f t="shared" si="444"/>
        <v>1/1/9999</v>
      </c>
      <c r="O4761" s="8" t="str">
        <f>IF(ISERROR(VLOOKUP($I4761,Lookup!$H$2:$I$11,2,0)),"",VLOOKUP($I4761,Lookup!$H$2:$I$11,2,0))</f>
        <v/>
      </c>
      <c r="P4761" s="8">
        <f>COUNTIF(J$4:J4761,J4761)</f>
        <v>0</v>
      </c>
      <c r="Q4761" s="8">
        <f>COUNTIF(K$4:K4761,K4761)</f>
        <v>1</v>
      </c>
    </row>
    <row r="4762" spans="1:17" x14ac:dyDescent="0.25">
      <c r="A4762" s="35">
        <f t="shared" si="445"/>
        <v>0</v>
      </c>
      <c r="B4762" s="8">
        <f t="shared" si="446"/>
        <v>0</v>
      </c>
      <c r="C4762" s="8">
        <f t="shared" si="447"/>
        <v>0</v>
      </c>
      <c r="D4762" s="38">
        <f t="shared" si="448"/>
        <v>1</v>
      </c>
      <c r="E4762" s="39">
        <f t="shared" si="449"/>
        <v>0</v>
      </c>
      <c r="M4762" s="8" t="str">
        <f>VLOOKUP(MONTH($J4762),Lookup!$A$2:$B$13,2,0)&amp;" "&amp;YEAR($J4762)</f>
        <v>Jan 1900</v>
      </c>
      <c r="N4762" s="34" t="str">
        <f t="shared" si="444"/>
        <v>1/1/9999</v>
      </c>
      <c r="O4762" s="8" t="str">
        <f>IF(ISERROR(VLOOKUP($I4762,Lookup!$H$2:$I$11,2,0)),"",VLOOKUP($I4762,Lookup!$H$2:$I$11,2,0))</f>
        <v/>
      </c>
      <c r="P4762" s="8">
        <f>COUNTIF(J$4:J4762,J4762)</f>
        <v>0</v>
      </c>
      <c r="Q4762" s="8">
        <f>COUNTIF(K$4:K4762,K4762)</f>
        <v>1</v>
      </c>
    </row>
    <row r="4763" spans="1:17" x14ac:dyDescent="0.25">
      <c r="A4763" s="35">
        <f t="shared" si="445"/>
        <v>0</v>
      </c>
      <c r="B4763" s="8">
        <f t="shared" si="446"/>
        <v>0</v>
      </c>
      <c r="C4763" s="8">
        <f t="shared" si="447"/>
        <v>0</v>
      </c>
      <c r="D4763" s="38">
        <f t="shared" si="448"/>
        <v>1</v>
      </c>
      <c r="E4763" s="39">
        <f t="shared" si="449"/>
        <v>0</v>
      </c>
      <c r="M4763" s="8" t="str">
        <f>VLOOKUP(MONTH($J4763),Lookup!$A$2:$B$13,2,0)&amp;" "&amp;YEAR($J4763)</f>
        <v>Jan 1900</v>
      </c>
      <c r="N4763" s="34" t="str">
        <f t="shared" si="444"/>
        <v>1/1/9999</v>
      </c>
      <c r="O4763" s="8" t="str">
        <f>IF(ISERROR(VLOOKUP($I4763,Lookup!$H$2:$I$11,2,0)),"",VLOOKUP($I4763,Lookup!$H$2:$I$11,2,0))</f>
        <v/>
      </c>
      <c r="P4763" s="8">
        <f>COUNTIF(J$4:J4763,J4763)</f>
        <v>0</v>
      </c>
      <c r="Q4763" s="8">
        <f>COUNTIF(K$4:K4763,K4763)</f>
        <v>1</v>
      </c>
    </row>
    <row r="4764" spans="1:17" x14ac:dyDescent="0.25">
      <c r="A4764" s="35">
        <f t="shared" si="445"/>
        <v>0</v>
      </c>
      <c r="B4764" s="8">
        <f t="shared" si="446"/>
        <v>0</v>
      </c>
      <c r="C4764" s="8">
        <f t="shared" si="447"/>
        <v>0</v>
      </c>
      <c r="D4764" s="38">
        <f t="shared" si="448"/>
        <v>1</v>
      </c>
      <c r="E4764" s="39">
        <f t="shared" si="449"/>
        <v>0</v>
      </c>
      <c r="M4764" s="8" t="str">
        <f>VLOOKUP(MONTH($J4764),Lookup!$A$2:$B$13,2,0)&amp;" "&amp;YEAR($J4764)</f>
        <v>Jan 1900</v>
      </c>
      <c r="N4764" s="34" t="str">
        <f t="shared" si="444"/>
        <v>1/1/9999</v>
      </c>
      <c r="O4764" s="8" t="str">
        <f>IF(ISERROR(VLOOKUP($I4764,Lookup!$H$2:$I$11,2,0)),"",VLOOKUP($I4764,Lookup!$H$2:$I$11,2,0))</f>
        <v/>
      </c>
      <c r="P4764" s="8">
        <f>COUNTIF(J$4:J4764,J4764)</f>
        <v>0</v>
      </c>
      <c r="Q4764" s="8">
        <f>COUNTIF(K$4:K4764,K4764)</f>
        <v>1</v>
      </c>
    </row>
    <row r="4765" spans="1:17" x14ac:dyDescent="0.25">
      <c r="A4765" s="35">
        <f t="shared" si="445"/>
        <v>0</v>
      </c>
      <c r="B4765" s="8">
        <f t="shared" si="446"/>
        <v>0</v>
      </c>
      <c r="C4765" s="8">
        <f t="shared" si="447"/>
        <v>0</v>
      </c>
      <c r="D4765" s="38">
        <f t="shared" si="448"/>
        <v>1</v>
      </c>
      <c r="E4765" s="39">
        <f t="shared" si="449"/>
        <v>0</v>
      </c>
      <c r="M4765" s="8" t="str">
        <f>VLOOKUP(MONTH($J4765),Lookup!$A$2:$B$13,2,0)&amp;" "&amp;YEAR($J4765)</f>
        <v>Jan 1900</v>
      </c>
      <c r="N4765" s="34" t="str">
        <f t="shared" si="444"/>
        <v>1/1/9999</v>
      </c>
      <c r="O4765" s="8" t="str">
        <f>IF(ISERROR(VLOOKUP($I4765,Lookup!$H$2:$I$11,2,0)),"",VLOOKUP($I4765,Lookup!$H$2:$I$11,2,0))</f>
        <v/>
      </c>
      <c r="P4765" s="8">
        <f>COUNTIF(J$4:J4765,J4765)</f>
        <v>0</v>
      </c>
      <c r="Q4765" s="8">
        <f>COUNTIF(K$4:K4765,K4765)</f>
        <v>1</v>
      </c>
    </row>
    <row r="4766" spans="1:17" x14ac:dyDescent="0.25">
      <c r="A4766" s="35">
        <f t="shared" si="445"/>
        <v>0</v>
      </c>
      <c r="B4766" s="8">
        <f t="shared" si="446"/>
        <v>0</v>
      </c>
      <c r="C4766" s="8">
        <f t="shared" si="447"/>
        <v>0</v>
      </c>
      <c r="D4766" s="38">
        <f t="shared" si="448"/>
        <v>1</v>
      </c>
      <c r="E4766" s="39">
        <f t="shared" si="449"/>
        <v>0</v>
      </c>
      <c r="M4766" s="8" t="str">
        <f>VLOOKUP(MONTH($J4766),Lookup!$A$2:$B$13,2,0)&amp;" "&amp;YEAR($J4766)</f>
        <v>Jan 1900</v>
      </c>
      <c r="N4766" s="34" t="str">
        <f t="shared" si="444"/>
        <v>1/1/9999</v>
      </c>
      <c r="O4766" s="8" t="str">
        <f>IF(ISERROR(VLOOKUP($I4766,Lookup!$H$2:$I$11,2,0)),"",VLOOKUP($I4766,Lookup!$H$2:$I$11,2,0))</f>
        <v/>
      </c>
      <c r="P4766" s="8">
        <f>COUNTIF(J$4:J4766,J4766)</f>
        <v>0</v>
      </c>
      <c r="Q4766" s="8">
        <f>COUNTIF(K$4:K4766,K4766)</f>
        <v>1</v>
      </c>
    </row>
    <row r="4767" spans="1:17" x14ac:dyDescent="0.25">
      <c r="A4767" s="35">
        <f t="shared" si="445"/>
        <v>0</v>
      </c>
      <c r="B4767" s="8">
        <f t="shared" si="446"/>
        <v>0</v>
      </c>
      <c r="C4767" s="8">
        <f t="shared" si="447"/>
        <v>0</v>
      </c>
      <c r="D4767" s="38">
        <f t="shared" si="448"/>
        <v>1</v>
      </c>
      <c r="E4767" s="39">
        <f t="shared" si="449"/>
        <v>0</v>
      </c>
      <c r="M4767" s="8" t="str">
        <f>VLOOKUP(MONTH($J4767),Lookup!$A$2:$B$13,2,0)&amp;" "&amp;YEAR($J4767)</f>
        <v>Jan 1900</v>
      </c>
      <c r="N4767" s="34" t="str">
        <f t="shared" si="444"/>
        <v>1/1/9999</v>
      </c>
      <c r="O4767" s="8" t="str">
        <f>IF(ISERROR(VLOOKUP($I4767,Lookup!$H$2:$I$11,2,0)),"",VLOOKUP($I4767,Lookup!$H$2:$I$11,2,0))</f>
        <v/>
      </c>
      <c r="P4767" s="8">
        <f>COUNTIF(J$4:J4767,J4767)</f>
        <v>0</v>
      </c>
      <c r="Q4767" s="8">
        <f>COUNTIF(K$4:K4767,K4767)</f>
        <v>1</v>
      </c>
    </row>
    <row r="4768" spans="1:17" x14ac:dyDescent="0.25">
      <c r="A4768" s="35">
        <f t="shared" si="445"/>
        <v>0</v>
      </c>
      <c r="B4768" s="8">
        <f t="shared" si="446"/>
        <v>0</v>
      </c>
      <c r="C4768" s="8">
        <f t="shared" si="447"/>
        <v>0</v>
      </c>
      <c r="D4768" s="38">
        <f t="shared" si="448"/>
        <v>1</v>
      </c>
      <c r="E4768" s="39">
        <f t="shared" si="449"/>
        <v>0</v>
      </c>
      <c r="M4768" s="8" t="str">
        <f>VLOOKUP(MONTH($J4768),Lookup!$A$2:$B$13,2,0)&amp;" "&amp;YEAR($J4768)</f>
        <v>Jan 1900</v>
      </c>
      <c r="N4768" s="34" t="str">
        <f t="shared" si="444"/>
        <v>1/1/9999</v>
      </c>
      <c r="O4768" s="8" t="str">
        <f>IF(ISERROR(VLOOKUP($I4768,Lookup!$H$2:$I$11,2,0)),"",VLOOKUP($I4768,Lookup!$H$2:$I$11,2,0))</f>
        <v/>
      </c>
      <c r="P4768" s="8">
        <f>COUNTIF(J$4:J4768,J4768)</f>
        <v>0</v>
      </c>
      <c r="Q4768" s="8">
        <f>COUNTIF(K$4:K4768,K4768)</f>
        <v>1</v>
      </c>
    </row>
    <row r="4769" spans="1:17" x14ac:dyDescent="0.25">
      <c r="A4769" s="35">
        <f t="shared" si="445"/>
        <v>0</v>
      </c>
      <c r="B4769" s="8">
        <f t="shared" si="446"/>
        <v>0</v>
      </c>
      <c r="C4769" s="8">
        <f t="shared" si="447"/>
        <v>0</v>
      </c>
      <c r="D4769" s="38">
        <f t="shared" si="448"/>
        <v>1</v>
      </c>
      <c r="E4769" s="39">
        <f t="shared" si="449"/>
        <v>0</v>
      </c>
      <c r="M4769" s="8" t="str">
        <f>VLOOKUP(MONTH($J4769),Lookup!$A$2:$B$13,2,0)&amp;" "&amp;YEAR($J4769)</f>
        <v>Jan 1900</v>
      </c>
      <c r="N4769" s="34" t="str">
        <f t="shared" si="444"/>
        <v>1/1/9999</v>
      </c>
      <c r="O4769" s="8" t="str">
        <f>IF(ISERROR(VLOOKUP($I4769,Lookup!$H$2:$I$11,2,0)),"",VLOOKUP($I4769,Lookup!$H$2:$I$11,2,0))</f>
        <v/>
      </c>
      <c r="P4769" s="8">
        <f>COUNTIF(J$4:J4769,J4769)</f>
        <v>0</v>
      </c>
      <c r="Q4769" s="8">
        <f>COUNTIF(K$4:K4769,K4769)</f>
        <v>1</v>
      </c>
    </row>
    <row r="4770" spans="1:17" x14ac:dyDescent="0.25">
      <c r="A4770" s="35">
        <f t="shared" si="445"/>
        <v>0</v>
      </c>
      <c r="B4770" s="8">
        <f t="shared" si="446"/>
        <v>0</v>
      </c>
      <c r="C4770" s="8">
        <f t="shared" si="447"/>
        <v>0</v>
      </c>
      <c r="D4770" s="38">
        <f t="shared" si="448"/>
        <v>1</v>
      </c>
      <c r="E4770" s="39">
        <f t="shared" si="449"/>
        <v>0</v>
      </c>
      <c r="M4770" s="8" t="str">
        <f>VLOOKUP(MONTH($J4770),Lookup!$A$2:$B$13,2,0)&amp;" "&amp;YEAR($J4770)</f>
        <v>Jan 1900</v>
      </c>
      <c r="N4770" s="34" t="str">
        <f t="shared" si="444"/>
        <v>1/1/9999</v>
      </c>
      <c r="O4770" s="8" t="str">
        <f>IF(ISERROR(VLOOKUP($I4770,Lookup!$H$2:$I$11,2,0)),"",VLOOKUP($I4770,Lookup!$H$2:$I$11,2,0))</f>
        <v/>
      </c>
      <c r="P4770" s="8">
        <f>COUNTIF(J$4:J4770,J4770)</f>
        <v>0</v>
      </c>
      <c r="Q4770" s="8">
        <f>COUNTIF(K$4:K4770,K4770)</f>
        <v>1</v>
      </c>
    </row>
    <row r="4771" spans="1:17" x14ac:dyDescent="0.25">
      <c r="A4771" s="35">
        <f t="shared" si="445"/>
        <v>0</v>
      </c>
      <c r="B4771" s="8">
        <f t="shared" si="446"/>
        <v>0</v>
      </c>
      <c r="C4771" s="8">
        <f t="shared" si="447"/>
        <v>0</v>
      </c>
      <c r="D4771" s="38">
        <f t="shared" si="448"/>
        <v>1</v>
      </c>
      <c r="E4771" s="39">
        <f t="shared" si="449"/>
        <v>0</v>
      </c>
      <c r="M4771" s="8" t="str">
        <f>VLOOKUP(MONTH($J4771),Lookup!$A$2:$B$13,2,0)&amp;" "&amp;YEAR($J4771)</f>
        <v>Jan 1900</v>
      </c>
      <c r="N4771" s="34" t="str">
        <f t="shared" si="444"/>
        <v>1/1/9999</v>
      </c>
      <c r="O4771" s="8" t="str">
        <f>IF(ISERROR(VLOOKUP($I4771,Lookup!$H$2:$I$11,2,0)),"",VLOOKUP($I4771,Lookup!$H$2:$I$11,2,0))</f>
        <v/>
      </c>
      <c r="P4771" s="8">
        <f>COUNTIF(J$4:J4771,J4771)</f>
        <v>0</v>
      </c>
      <c r="Q4771" s="8">
        <f>COUNTIF(K$4:K4771,K4771)</f>
        <v>1</v>
      </c>
    </row>
    <row r="4772" spans="1:17" x14ac:dyDescent="0.25">
      <c r="A4772" s="35">
        <f t="shared" si="445"/>
        <v>0</v>
      </c>
      <c r="B4772" s="8">
        <f t="shared" si="446"/>
        <v>0</v>
      </c>
      <c r="C4772" s="8">
        <f t="shared" si="447"/>
        <v>0</v>
      </c>
      <c r="D4772" s="38">
        <f t="shared" si="448"/>
        <v>1</v>
      </c>
      <c r="E4772" s="39">
        <f t="shared" si="449"/>
        <v>0</v>
      </c>
      <c r="M4772" s="8" t="str">
        <f>VLOOKUP(MONTH($J4772),Lookup!$A$2:$B$13,2,0)&amp;" "&amp;YEAR($J4772)</f>
        <v>Jan 1900</v>
      </c>
      <c r="N4772" s="34" t="str">
        <f t="shared" si="444"/>
        <v>1/1/9999</v>
      </c>
      <c r="O4772" s="8" t="str">
        <f>IF(ISERROR(VLOOKUP($I4772,Lookup!$H$2:$I$11,2,0)),"",VLOOKUP($I4772,Lookup!$H$2:$I$11,2,0))</f>
        <v/>
      </c>
      <c r="P4772" s="8">
        <f>COUNTIF(J$4:J4772,J4772)</f>
        <v>0</v>
      </c>
      <c r="Q4772" s="8">
        <f>COUNTIF(K$4:K4772,K4772)</f>
        <v>1</v>
      </c>
    </row>
    <row r="4773" spans="1:17" x14ac:dyDescent="0.25">
      <c r="A4773" s="35">
        <f t="shared" si="445"/>
        <v>0</v>
      </c>
      <c r="B4773" s="8">
        <f t="shared" si="446"/>
        <v>0</v>
      </c>
      <c r="C4773" s="8">
        <f t="shared" si="447"/>
        <v>0</v>
      </c>
      <c r="D4773" s="38">
        <f t="shared" si="448"/>
        <v>1</v>
      </c>
      <c r="E4773" s="39">
        <f t="shared" si="449"/>
        <v>0</v>
      </c>
      <c r="M4773" s="8" t="str">
        <f>VLOOKUP(MONTH($J4773),Lookup!$A$2:$B$13,2,0)&amp;" "&amp;YEAR($J4773)</f>
        <v>Jan 1900</v>
      </c>
      <c r="N4773" s="34" t="str">
        <f t="shared" si="444"/>
        <v>1/1/9999</v>
      </c>
      <c r="O4773" s="8" t="str">
        <f>IF(ISERROR(VLOOKUP($I4773,Lookup!$H$2:$I$11,2,0)),"",VLOOKUP($I4773,Lookup!$H$2:$I$11,2,0))</f>
        <v/>
      </c>
      <c r="P4773" s="8">
        <f>COUNTIF(J$4:J4773,J4773)</f>
        <v>0</v>
      </c>
      <c r="Q4773" s="8">
        <f>COUNTIF(K$4:K4773,K4773)</f>
        <v>1</v>
      </c>
    </row>
    <row r="4774" spans="1:17" x14ac:dyDescent="0.25">
      <c r="A4774" s="35">
        <f t="shared" si="445"/>
        <v>0</v>
      </c>
      <c r="B4774" s="8">
        <f t="shared" si="446"/>
        <v>0</v>
      </c>
      <c r="C4774" s="8">
        <f t="shared" si="447"/>
        <v>0</v>
      </c>
      <c r="D4774" s="38">
        <f t="shared" si="448"/>
        <v>1</v>
      </c>
      <c r="E4774" s="39">
        <f t="shared" si="449"/>
        <v>0</v>
      </c>
      <c r="M4774" s="8" t="str">
        <f>VLOOKUP(MONTH($J4774),Lookup!$A$2:$B$13,2,0)&amp;" "&amp;YEAR($J4774)</f>
        <v>Jan 1900</v>
      </c>
      <c r="N4774" s="34" t="str">
        <f t="shared" si="444"/>
        <v>1/1/9999</v>
      </c>
      <c r="O4774" s="8" t="str">
        <f>IF(ISERROR(VLOOKUP($I4774,Lookup!$H$2:$I$11,2,0)),"",VLOOKUP($I4774,Lookup!$H$2:$I$11,2,0))</f>
        <v/>
      </c>
      <c r="P4774" s="8">
        <f>COUNTIF(J$4:J4774,J4774)</f>
        <v>0</v>
      </c>
      <c r="Q4774" s="8">
        <f>COUNTIF(K$4:K4774,K4774)</f>
        <v>1</v>
      </c>
    </row>
    <row r="4775" spans="1:17" x14ac:dyDescent="0.25">
      <c r="A4775" s="35">
        <f t="shared" si="445"/>
        <v>0</v>
      </c>
      <c r="B4775" s="8">
        <f t="shared" si="446"/>
        <v>0</v>
      </c>
      <c r="C4775" s="8">
        <f t="shared" si="447"/>
        <v>0</v>
      </c>
      <c r="D4775" s="38">
        <f t="shared" si="448"/>
        <v>1</v>
      </c>
      <c r="E4775" s="39">
        <f t="shared" si="449"/>
        <v>0</v>
      </c>
      <c r="M4775" s="8" t="str">
        <f>VLOOKUP(MONTH($J4775),Lookup!$A$2:$B$13,2,0)&amp;" "&amp;YEAR($J4775)</f>
        <v>Jan 1900</v>
      </c>
      <c r="N4775" s="34" t="str">
        <f t="shared" si="444"/>
        <v>1/1/9999</v>
      </c>
      <c r="O4775" s="8" t="str">
        <f>IF(ISERROR(VLOOKUP($I4775,Lookup!$H$2:$I$11,2,0)),"",VLOOKUP($I4775,Lookup!$H$2:$I$11,2,0))</f>
        <v/>
      </c>
      <c r="P4775" s="8">
        <f>COUNTIF(J$4:J4775,J4775)</f>
        <v>0</v>
      </c>
      <c r="Q4775" s="8">
        <f>COUNTIF(K$4:K4775,K4775)</f>
        <v>1</v>
      </c>
    </row>
    <row r="4776" spans="1:17" x14ac:dyDescent="0.25">
      <c r="A4776" s="35">
        <f t="shared" si="445"/>
        <v>0</v>
      </c>
      <c r="B4776" s="8">
        <f t="shared" si="446"/>
        <v>0</v>
      </c>
      <c r="C4776" s="8">
        <f t="shared" si="447"/>
        <v>0</v>
      </c>
      <c r="D4776" s="38">
        <f t="shared" si="448"/>
        <v>1</v>
      </c>
      <c r="E4776" s="39">
        <f t="shared" si="449"/>
        <v>0</v>
      </c>
      <c r="M4776" s="8" t="str">
        <f>VLOOKUP(MONTH($J4776),Lookup!$A$2:$B$13,2,0)&amp;" "&amp;YEAR($J4776)</f>
        <v>Jan 1900</v>
      </c>
      <c r="N4776" s="34" t="str">
        <f t="shared" si="444"/>
        <v>1/1/9999</v>
      </c>
      <c r="O4776" s="8" t="str">
        <f>IF(ISERROR(VLOOKUP($I4776,Lookup!$H$2:$I$11,2,0)),"",VLOOKUP($I4776,Lookup!$H$2:$I$11,2,0))</f>
        <v/>
      </c>
      <c r="P4776" s="8">
        <f>COUNTIF(J$4:J4776,J4776)</f>
        <v>0</v>
      </c>
      <c r="Q4776" s="8">
        <f>COUNTIF(K$4:K4776,K4776)</f>
        <v>1</v>
      </c>
    </row>
    <row r="4777" spans="1:17" x14ac:dyDescent="0.25">
      <c r="A4777" s="35">
        <f t="shared" si="445"/>
        <v>0</v>
      </c>
      <c r="B4777" s="8">
        <f t="shared" si="446"/>
        <v>0</v>
      </c>
      <c r="C4777" s="8">
        <f t="shared" si="447"/>
        <v>0</v>
      </c>
      <c r="D4777" s="38">
        <f t="shared" si="448"/>
        <v>1</v>
      </c>
      <c r="E4777" s="39">
        <f t="shared" si="449"/>
        <v>0</v>
      </c>
      <c r="M4777" s="8" t="str">
        <f>VLOOKUP(MONTH($J4777),Lookup!$A$2:$B$13,2,0)&amp;" "&amp;YEAR($J4777)</f>
        <v>Jan 1900</v>
      </c>
      <c r="N4777" s="34" t="str">
        <f t="shared" si="444"/>
        <v>1/1/9999</v>
      </c>
      <c r="O4777" s="8" t="str">
        <f>IF(ISERROR(VLOOKUP($I4777,Lookup!$H$2:$I$11,2,0)),"",VLOOKUP($I4777,Lookup!$H$2:$I$11,2,0))</f>
        <v/>
      </c>
      <c r="P4777" s="8">
        <f>COUNTIF(J$4:J4777,J4777)</f>
        <v>0</v>
      </c>
      <c r="Q4777" s="8">
        <f>COUNTIF(K$4:K4777,K4777)</f>
        <v>1</v>
      </c>
    </row>
    <row r="4778" spans="1:17" x14ac:dyDescent="0.25">
      <c r="A4778" s="35">
        <f t="shared" si="445"/>
        <v>0</v>
      </c>
      <c r="B4778" s="8">
        <f t="shared" si="446"/>
        <v>0</v>
      </c>
      <c r="C4778" s="8">
        <f t="shared" si="447"/>
        <v>0</v>
      </c>
      <c r="D4778" s="38">
        <f t="shared" si="448"/>
        <v>1</v>
      </c>
      <c r="E4778" s="39">
        <f t="shared" si="449"/>
        <v>0</v>
      </c>
      <c r="M4778" s="8" t="str">
        <f>VLOOKUP(MONTH($J4778),Lookup!$A$2:$B$13,2,0)&amp;" "&amp;YEAR($J4778)</f>
        <v>Jan 1900</v>
      </c>
      <c r="N4778" s="34" t="str">
        <f t="shared" si="444"/>
        <v>1/1/9999</v>
      </c>
      <c r="O4778" s="8" t="str">
        <f>IF(ISERROR(VLOOKUP($I4778,Lookup!$H$2:$I$11,2,0)),"",VLOOKUP($I4778,Lookup!$H$2:$I$11,2,0))</f>
        <v/>
      </c>
      <c r="P4778" s="8">
        <f>COUNTIF(J$4:J4778,J4778)</f>
        <v>0</v>
      </c>
      <c r="Q4778" s="8">
        <f>COUNTIF(K$4:K4778,K4778)</f>
        <v>1</v>
      </c>
    </row>
    <row r="4779" spans="1:17" x14ac:dyDescent="0.25">
      <c r="A4779" s="35">
        <f t="shared" si="445"/>
        <v>0</v>
      </c>
      <c r="B4779" s="8">
        <f t="shared" si="446"/>
        <v>0</v>
      </c>
      <c r="C4779" s="8">
        <f t="shared" si="447"/>
        <v>0</v>
      </c>
      <c r="D4779" s="38">
        <f t="shared" si="448"/>
        <v>1</v>
      </c>
      <c r="E4779" s="39">
        <f t="shared" si="449"/>
        <v>0</v>
      </c>
      <c r="M4779" s="8" t="str">
        <f>VLOOKUP(MONTH($J4779),Lookup!$A$2:$B$13,2,0)&amp;" "&amp;YEAR($J4779)</f>
        <v>Jan 1900</v>
      </c>
      <c r="N4779" s="34" t="str">
        <f t="shared" si="444"/>
        <v>1/1/9999</v>
      </c>
      <c r="O4779" s="8" t="str">
        <f>IF(ISERROR(VLOOKUP($I4779,Lookup!$H$2:$I$11,2,0)),"",VLOOKUP($I4779,Lookup!$H$2:$I$11,2,0))</f>
        <v/>
      </c>
      <c r="P4779" s="8">
        <f>COUNTIF(J$4:J4779,J4779)</f>
        <v>0</v>
      </c>
      <c r="Q4779" s="8">
        <f>COUNTIF(K$4:K4779,K4779)</f>
        <v>1</v>
      </c>
    </row>
    <row r="4780" spans="1:17" x14ac:dyDescent="0.25">
      <c r="A4780" s="35">
        <f t="shared" si="445"/>
        <v>0</v>
      </c>
      <c r="B4780" s="8">
        <f t="shared" si="446"/>
        <v>0</v>
      </c>
      <c r="C4780" s="8">
        <f t="shared" si="447"/>
        <v>0</v>
      </c>
      <c r="D4780" s="38">
        <f t="shared" si="448"/>
        <v>1</v>
      </c>
      <c r="E4780" s="39">
        <f t="shared" si="449"/>
        <v>0</v>
      </c>
      <c r="M4780" s="8" t="str">
        <f>VLOOKUP(MONTH($J4780),Lookup!$A$2:$B$13,2,0)&amp;" "&amp;YEAR($J4780)</f>
        <v>Jan 1900</v>
      </c>
      <c r="N4780" s="34" t="str">
        <f t="shared" si="444"/>
        <v>1/1/9999</v>
      </c>
      <c r="O4780" s="8" t="str">
        <f>IF(ISERROR(VLOOKUP($I4780,Lookup!$H$2:$I$11,2,0)),"",VLOOKUP($I4780,Lookup!$H$2:$I$11,2,0))</f>
        <v/>
      </c>
      <c r="P4780" s="8">
        <f>COUNTIF(J$4:J4780,J4780)</f>
        <v>0</v>
      </c>
      <c r="Q4780" s="8">
        <f>COUNTIF(K$4:K4780,K4780)</f>
        <v>1</v>
      </c>
    </row>
    <row r="4781" spans="1:17" x14ac:dyDescent="0.25">
      <c r="A4781" s="35">
        <f t="shared" si="445"/>
        <v>0</v>
      </c>
      <c r="B4781" s="8">
        <f t="shared" si="446"/>
        <v>0</v>
      </c>
      <c r="C4781" s="8">
        <f t="shared" si="447"/>
        <v>0</v>
      </c>
      <c r="D4781" s="38">
        <f t="shared" si="448"/>
        <v>1</v>
      </c>
      <c r="E4781" s="39">
        <f t="shared" si="449"/>
        <v>0</v>
      </c>
      <c r="M4781" s="8" t="str">
        <f>VLOOKUP(MONTH($J4781),Lookup!$A$2:$B$13,2,0)&amp;" "&amp;YEAR($J4781)</f>
        <v>Jan 1900</v>
      </c>
      <c r="N4781" s="34" t="str">
        <f t="shared" si="444"/>
        <v>1/1/9999</v>
      </c>
      <c r="O4781" s="8" t="str">
        <f>IF(ISERROR(VLOOKUP($I4781,Lookup!$H$2:$I$11,2,0)),"",VLOOKUP($I4781,Lookup!$H$2:$I$11,2,0))</f>
        <v/>
      </c>
      <c r="P4781" s="8">
        <f>COUNTIF(J$4:J4781,J4781)</f>
        <v>0</v>
      </c>
      <c r="Q4781" s="8">
        <f>COUNTIF(K$4:K4781,K4781)</f>
        <v>1</v>
      </c>
    </row>
    <row r="4782" spans="1:17" x14ac:dyDescent="0.25">
      <c r="A4782" s="35">
        <f t="shared" si="445"/>
        <v>0</v>
      </c>
      <c r="B4782" s="8">
        <f t="shared" si="446"/>
        <v>0</v>
      </c>
      <c r="C4782" s="8">
        <f t="shared" si="447"/>
        <v>0</v>
      </c>
      <c r="D4782" s="38">
        <f t="shared" si="448"/>
        <v>1</v>
      </c>
      <c r="E4782" s="39">
        <f t="shared" si="449"/>
        <v>0</v>
      </c>
      <c r="M4782" s="8" t="str">
        <f>VLOOKUP(MONTH($J4782),Lookup!$A$2:$B$13,2,0)&amp;" "&amp;YEAR($J4782)</f>
        <v>Jan 1900</v>
      </c>
      <c r="N4782" s="34" t="str">
        <f t="shared" si="444"/>
        <v>1/1/9999</v>
      </c>
      <c r="O4782" s="8" t="str">
        <f>IF(ISERROR(VLOOKUP($I4782,Lookup!$H$2:$I$11,2,0)),"",VLOOKUP($I4782,Lookup!$H$2:$I$11,2,0))</f>
        <v/>
      </c>
      <c r="P4782" s="8">
        <f>COUNTIF(J$4:J4782,J4782)</f>
        <v>0</v>
      </c>
      <c r="Q4782" s="8">
        <f>COUNTIF(K$4:K4782,K4782)</f>
        <v>1</v>
      </c>
    </row>
    <row r="4783" spans="1:17" x14ac:dyDescent="0.25">
      <c r="A4783" s="35">
        <f t="shared" si="445"/>
        <v>0</v>
      </c>
      <c r="B4783" s="8">
        <f t="shared" si="446"/>
        <v>0</v>
      </c>
      <c r="C4783" s="8">
        <f t="shared" si="447"/>
        <v>0</v>
      </c>
      <c r="D4783" s="38">
        <f t="shared" si="448"/>
        <v>1</v>
      </c>
      <c r="E4783" s="39">
        <f t="shared" si="449"/>
        <v>0</v>
      </c>
      <c r="M4783" s="8" t="str">
        <f>VLOOKUP(MONTH($J4783),Lookup!$A$2:$B$13,2,0)&amp;" "&amp;YEAR($J4783)</f>
        <v>Jan 1900</v>
      </c>
      <c r="N4783" s="34" t="str">
        <f t="shared" si="444"/>
        <v>1/1/9999</v>
      </c>
      <c r="O4783" s="8" t="str">
        <f>IF(ISERROR(VLOOKUP($I4783,Lookup!$H$2:$I$11,2,0)),"",VLOOKUP($I4783,Lookup!$H$2:$I$11,2,0))</f>
        <v/>
      </c>
      <c r="P4783" s="8">
        <f>COUNTIF(J$4:J4783,J4783)</f>
        <v>0</v>
      </c>
      <c r="Q4783" s="8">
        <f>COUNTIF(K$4:K4783,K4783)</f>
        <v>1</v>
      </c>
    </row>
    <row r="4784" spans="1:17" x14ac:dyDescent="0.25">
      <c r="A4784" s="35">
        <f t="shared" si="445"/>
        <v>0</v>
      </c>
      <c r="B4784" s="8">
        <f t="shared" si="446"/>
        <v>0</v>
      </c>
      <c r="C4784" s="8">
        <f t="shared" si="447"/>
        <v>0</v>
      </c>
      <c r="D4784" s="38">
        <f t="shared" si="448"/>
        <v>1</v>
      </c>
      <c r="E4784" s="39">
        <f t="shared" si="449"/>
        <v>0</v>
      </c>
      <c r="M4784" s="8" t="str">
        <f>VLOOKUP(MONTH($J4784),Lookup!$A$2:$B$13,2,0)&amp;" "&amp;YEAR($J4784)</f>
        <v>Jan 1900</v>
      </c>
      <c r="N4784" s="34" t="str">
        <f t="shared" si="444"/>
        <v>1/1/9999</v>
      </c>
      <c r="O4784" s="8" t="str">
        <f>IF(ISERROR(VLOOKUP($I4784,Lookup!$H$2:$I$11,2,0)),"",VLOOKUP($I4784,Lookup!$H$2:$I$11,2,0))</f>
        <v/>
      </c>
      <c r="P4784" s="8">
        <f>COUNTIF(J$4:J4784,J4784)</f>
        <v>0</v>
      </c>
      <c r="Q4784" s="8">
        <f>COUNTIF(K$4:K4784,K4784)</f>
        <v>1</v>
      </c>
    </row>
    <row r="4785" spans="1:17" x14ac:dyDescent="0.25">
      <c r="A4785" s="35">
        <f t="shared" si="445"/>
        <v>0</v>
      </c>
      <c r="B4785" s="8">
        <f t="shared" si="446"/>
        <v>0</v>
      </c>
      <c r="C4785" s="8">
        <f t="shared" si="447"/>
        <v>0</v>
      </c>
      <c r="D4785" s="38">
        <f t="shared" si="448"/>
        <v>1</v>
      </c>
      <c r="E4785" s="39">
        <f t="shared" si="449"/>
        <v>0</v>
      </c>
      <c r="M4785" s="8" t="str">
        <f>VLOOKUP(MONTH($J4785),Lookup!$A$2:$B$13,2,0)&amp;" "&amp;YEAR($J4785)</f>
        <v>Jan 1900</v>
      </c>
      <c r="N4785" s="34" t="str">
        <f t="shared" si="444"/>
        <v>1/1/9999</v>
      </c>
      <c r="O4785" s="8" t="str">
        <f>IF(ISERROR(VLOOKUP($I4785,Lookup!$H$2:$I$11,2,0)),"",VLOOKUP($I4785,Lookup!$H$2:$I$11,2,0))</f>
        <v/>
      </c>
      <c r="P4785" s="8">
        <f>COUNTIF(J$4:J4785,J4785)</f>
        <v>0</v>
      </c>
      <c r="Q4785" s="8">
        <f>COUNTIF(K$4:K4785,K4785)</f>
        <v>1</v>
      </c>
    </row>
    <row r="4786" spans="1:17" x14ac:dyDescent="0.25">
      <c r="A4786" s="35">
        <f t="shared" si="445"/>
        <v>0</v>
      </c>
      <c r="B4786" s="8">
        <f t="shared" si="446"/>
        <v>0</v>
      </c>
      <c r="C4786" s="8">
        <f t="shared" si="447"/>
        <v>0</v>
      </c>
      <c r="D4786" s="38">
        <f t="shared" si="448"/>
        <v>1</v>
      </c>
      <c r="E4786" s="39">
        <f t="shared" si="449"/>
        <v>0</v>
      </c>
      <c r="M4786" s="8" t="str">
        <f>VLOOKUP(MONTH($J4786),Lookup!$A$2:$B$13,2,0)&amp;" "&amp;YEAR($J4786)</f>
        <v>Jan 1900</v>
      </c>
      <c r="N4786" s="34" t="str">
        <f t="shared" si="444"/>
        <v>1/1/9999</v>
      </c>
      <c r="O4786" s="8" t="str">
        <f>IF(ISERROR(VLOOKUP($I4786,Lookup!$H$2:$I$11,2,0)),"",VLOOKUP($I4786,Lookup!$H$2:$I$11,2,0))</f>
        <v/>
      </c>
      <c r="P4786" s="8">
        <f>COUNTIF(J$4:J4786,J4786)</f>
        <v>0</v>
      </c>
      <c r="Q4786" s="8">
        <f>COUNTIF(K$4:K4786,K4786)</f>
        <v>1</v>
      </c>
    </row>
    <row r="4787" spans="1:17" x14ac:dyDescent="0.25">
      <c r="A4787" s="35">
        <f t="shared" si="445"/>
        <v>0</v>
      </c>
      <c r="B4787" s="8">
        <f t="shared" si="446"/>
        <v>0</v>
      </c>
      <c r="C4787" s="8">
        <f t="shared" si="447"/>
        <v>0</v>
      </c>
      <c r="D4787" s="38">
        <f t="shared" si="448"/>
        <v>1</v>
      </c>
      <c r="E4787" s="39">
        <f t="shared" si="449"/>
        <v>0</v>
      </c>
      <c r="M4787" s="8" t="str">
        <f>VLOOKUP(MONTH($J4787),Lookup!$A$2:$B$13,2,0)&amp;" "&amp;YEAR($J4787)</f>
        <v>Jan 1900</v>
      </c>
      <c r="N4787" s="34" t="str">
        <f t="shared" si="444"/>
        <v>1/1/9999</v>
      </c>
      <c r="O4787" s="8" t="str">
        <f>IF(ISERROR(VLOOKUP($I4787,Lookup!$H$2:$I$11,2,0)),"",VLOOKUP($I4787,Lookup!$H$2:$I$11,2,0))</f>
        <v/>
      </c>
      <c r="P4787" s="8">
        <f>COUNTIF(J$4:J4787,J4787)</f>
        <v>0</v>
      </c>
      <c r="Q4787" s="8">
        <f>COUNTIF(K$4:K4787,K4787)</f>
        <v>1</v>
      </c>
    </row>
    <row r="4788" spans="1:17" x14ac:dyDescent="0.25">
      <c r="A4788" s="35">
        <f t="shared" si="445"/>
        <v>0</v>
      </c>
      <c r="B4788" s="8">
        <f t="shared" si="446"/>
        <v>0</v>
      </c>
      <c r="C4788" s="8">
        <f t="shared" si="447"/>
        <v>0</v>
      </c>
      <c r="D4788" s="38">
        <f t="shared" si="448"/>
        <v>1</v>
      </c>
      <c r="E4788" s="39">
        <f t="shared" si="449"/>
        <v>0</v>
      </c>
      <c r="M4788" s="8" t="str">
        <f>VLOOKUP(MONTH($J4788),Lookup!$A$2:$B$13,2,0)&amp;" "&amp;YEAR($J4788)</f>
        <v>Jan 1900</v>
      </c>
      <c r="N4788" s="34" t="str">
        <f t="shared" si="444"/>
        <v>1/1/9999</v>
      </c>
      <c r="O4788" s="8" t="str">
        <f>IF(ISERROR(VLOOKUP($I4788,Lookup!$H$2:$I$11,2,0)),"",VLOOKUP($I4788,Lookup!$H$2:$I$11,2,0))</f>
        <v/>
      </c>
      <c r="P4788" s="8">
        <f>COUNTIF(J$4:J4788,J4788)</f>
        <v>0</v>
      </c>
      <c r="Q4788" s="8">
        <f>COUNTIF(K$4:K4788,K4788)</f>
        <v>1</v>
      </c>
    </row>
    <row r="4789" spans="1:17" x14ac:dyDescent="0.25">
      <c r="A4789" s="35">
        <f t="shared" si="445"/>
        <v>0</v>
      </c>
      <c r="B4789" s="8">
        <f t="shared" si="446"/>
        <v>0</v>
      </c>
      <c r="C4789" s="8">
        <f t="shared" si="447"/>
        <v>0</v>
      </c>
      <c r="D4789" s="38">
        <f t="shared" si="448"/>
        <v>1</v>
      </c>
      <c r="E4789" s="39">
        <f t="shared" si="449"/>
        <v>0</v>
      </c>
      <c r="M4789" s="8" t="str">
        <f>VLOOKUP(MONTH($J4789),Lookup!$A$2:$B$13,2,0)&amp;" "&amp;YEAR($J4789)</f>
        <v>Jan 1900</v>
      </c>
      <c r="N4789" s="34" t="str">
        <f t="shared" si="444"/>
        <v>1/1/9999</v>
      </c>
      <c r="O4789" s="8" t="str">
        <f>IF(ISERROR(VLOOKUP($I4789,Lookup!$H$2:$I$11,2,0)),"",VLOOKUP($I4789,Lookup!$H$2:$I$11,2,0))</f>
        <v/>
      </c>
      <c r="P4789" s="8">
        <f>COUNTIF(J$4:J4789,J4789)</f>
        <v>0</v>
      </c>
      <c r="Q4789" s="8">
        <f>COUNTIF(K$4:K4789,K4789)</f>
        <v>1</v>
      </c>
    </row>
    <row r="4790" spans="1:17" x14ac:dyDescent="0.25">
      <c r="A4790" s="35">
        <f t="shared" si="445"/>
        <v>0</v>
      </c>
      <c r="B4790" s="8">
        <f t="shared" si="446"/>
        <v>0</v>
      </c>
      <c r="C4790" s="8">
        <f t="shared" si="447"/>
        <v>0</v>
      </c>
      <c r="D4790" s="38">
        <f t="shared" si="448"/>
        <v>1</v>
      </c>
      <c r="E4790" s="39">
        <f t="shared" si="449"/>
        <v>0</v>
      </c>
      <c r="M4790" s="8" t="str">
        <f>VLOOKUP(MONTH($J4790),Lookup!$A$2:$B$13,2,0)&amp;" "&amp;YEAR($J4790)</f>
        <v>Jan 1900</v>
      </c>
      <c r="N4790" s="34" t="str">
        <f t="shared" si="444"/>
        <v>1/1/9999</v>
      </c>
      <c r="O4790" s="8" t="str">
        <f>IF(ISERROR(VLOOKUP($I4790,Lookup!$H$2:$I$11,2,0)),"",VLOOKUP($I4790,Lookup!$H$2:$I$11,2,0))</f>
        <v/>
      </c>
      <c r="P4790" s="8">
        <f>COUNTIF(J$4:J4790,J4790)</f>
        <v>0</v>
      </c>
      <c r="Q4790" s="8">
        <f>COUNTIF(K$4:K4790,K4790)</f>
        <v>1</v>
      </c>
    </row>
    <row r="4791" spans="1:17" x14ac:dyDescent="0.25">
      <c r="A4791" s="35">
        <f t="shared" si="445"/>
        <v>0</v>
      </c>
      <c r="B4791" s="8">
        <f t="shared" si="446"/>
        <v>0</v>
      </c>
      <c r="C4791" s="8">
        <f t="shared" si="447"/>
        <v>0</v>
      </c>
      <c r="D4791" s="38">
        <f t="shared" si="448"/>
        <v>1</v>
      </c>
      <c r="E4791" s="39">
        <f t="shared" si="449"/>
        <v>0</v>
      </c>
      <c r="M4791" s="8" t="str">
        <f>VLOOKUP(MONTH($J4791),Lookup!$A$2:$B$13,2,0)&amp;" "&amp;YEAR($J4791)</f>
        <v>Jan 1900</v>
      </c>
      <c r="N4791" s="34" t="str">
        <f t="shared" si="444"/>
        <v>1/1/9999</v>
      </c>
      <c r="O4791" s="8" t="str">
        <f>IF(ISERROR(VLOOKUP($I4791,Lookup!$H$2:$I$11,2,0)),"",VLOOKUP($I4791,Lookup!$H$2:$I$11,2,0))</f>
        <v/>
      </c>
      <c r="P4791" s="8">
        <f>COUNTIF(J$4:J4791,J4791)</f>
        <v>0</v>
      </c>
      <c r="Q4791" s="8">
        <f>COUNTIF(K$4:K4791,K4791)</f>
        <v>1</v>
      </c>
    </row>
    <row r="4792" spans="1:17" x14ac:dyDescent="0.25">
      <c r="A4792" s="35">
        <f t="shared" si="445"/>
        <v>0</v>
      </c>
      <c r="B4792" s="8">
        <f t="shared" si="446"/>
        <v>0</v>
      </c>
      <c r="C4792" s="8">
        <f t="shared" si="447"/>
        <v>0</v>
      </c>
      <c r="D4792" s="38">
        <f t="shared" si="448"/>
        <v>1</v>
      </c>
      <c r="E4792" s="39">
        <f t="shared" si="449"/>
        <v>0</v>
      </c>
      <c r="M4792" s="8" t="str">
        <f>VLOOKUP(MONTH($J4792),Lookup!$A$2:$B$13,2,0)&amp;" "&amp;YEAR($J4792)</f>
        <v>Jan 1900</v>
      </c>
      <c r="N4792" s="34" t="str">
        <f t="shared" si="444"/>
        <v>1/1/9999</v>
      </c>
      <c r="O4792" s="8" t="str">
        <f>IF(ISERROR(VLOOKUP($I4792,Lookup!$H$2:$I$11,2,0)),"",VLOOKUP($I4792,Lookup!$H$2:$I$11,2,0))</f>
        <v/>
      </c>
      <c r="P4792" s="8">
        <f>COUNTIF(J$4:J4792,J4792)</f>
        <v>0</v>
      </c>
      <c r="Q4792" s="8">
        <f>COUNTIF(K$4:K4792,K4792)</f>
        <v>1</v>
      </c>
    </row>
    <row r="4793" spans="1:17" x14ac:dyDescent="0.25">
      <c r="A4793" s="35">
        <f t="shared" si="445"/>
        <v>0</v>
      </c>
      <c r="B4793" s="8">
        <f t="shared" si="446"/>
        <v>0</v>
      </c>
      <c r="C4793" s="8">
        <f t="shared" si="447"/>
        <v>0</v>
      </c>
      <c r="D4793" s="38">
        <f t="shared" si="448"/>
        <v>1</v>
      </c>
      <c r="E4793" s="39">
        <f t="shared" si="449"/>
        <v>0</v>
      </c>
      <c r="M4793" s="8" t="str">
        <f>VLOOKUP(MONTH($J4793),Lookup!$A$2:$B$13,2,0)&amp;" "&amp;YEAR($J4793)</f>
        <v>Jan 1900</v>
      </c>
      <c r="N4793" s="34" t="str">
        <f t="shared" si="444"/>
        <v>1/1/9999</v>
      </c>
      <c r="O4793" s="8" t="str">
        <f>IF(ISERROR(VLOOKUP($I4793,Lookup!$H$2:$I$11,2,0)),"",VLOOKUP($I4793,Lookup!$H$2:$I$11,2,0))</f>
        <v/>
      </c>
      <c r="P4793" s="8">
        <f>COUNTIF(J$4:J4793,J4793)</f>
        <v>0</v>
      </c>
      <c r="Q4793" s="8">
        <f>COUNTIF(K$4:K4793,K4793)</f>
        <v>1</v>
      </c>
    </row>
    <row r="4794" spans="1:17" x14ac:dyDescent="0.25">
      <c r="A4794" s="35">
        <f t="shared" si="445"/>
        <v>0</v>
      </c>
      <c r="B4794" s="8">
        <f t="shared" si="446"/>
        <v>0</v>
      </c>
      <c r="C4794" s="8">
        <f t="shared" si="447"/>
        <v>0</v>
      </c>
      <c r="D4794" s="38">
        <f t="shared" si="448"/>
        <v>1</v>
      </c>
      <c r="E4794" s="39">
        <f t="shared" si="449"/>
        <v>0</v>
      </c>
      <c r="M4794" s="8" t="str">
        <f>VLOOKUP(MONTH($J4794),Lookup!$A$2:$B$13,2,0)&amp;" "&amp;YEAR($J4794)</f>
        <v>Jan 1900</v>
      </c>
      <c r="N4794" s="34" t="str">
        <f t="shared" si="444"/>
        <v>1/1/9999</v>
      </c>
      <c r="O4794" s="8" t="str">
        <f>IF(ISERROR(VLOOKUP($I4794,Lookup!$H$2:$I$11,2,0)),"",VLOOKUP($I4794,Lookup!$H$2:$I$11,2,0))</f>
        <v/>
      </c>
      <c r="P4794" s="8">
        <f>COUNTIF(J$4:J4794,J4794)</f>
        <v>0</v>
      </c>
      <c r="Q4794" s="8">
        <f>COUNTIF(K$4:K4794,K4794)</f>
        <v>1</v>
      </c>
    </row>
    <row r="4795" spans="1:17" x14ac:dyDescent="0.25">
      <c r="A4795" s="35">
        <f t="shared" si="445"/>
        <v>0</v>
      </c>
      <c r="B4795" s="8">
        <f t="shared" si="446"/>
        <v>0</v>
      </c>
      <c r="C4795" s="8">
        <f t="shared" si="447"/>
        <v>0</v>
      </c>
      <c r="D4795" s="38">
        <f t="shared" si="448"/>
        <v>1</v>
      </c>
      <c r="E4795" s="39">
        <f t="shared" si="449"/>
        <v>0</v>
      </c>
      <c r="M4795" s="8" t="str">
        <f>VLOOKUP(MONTH($J4795),Lookup!$A$2:$B$13,2,0)&amp;" "&amp;YEAR($J4795)</f>
        <v>Jan 1900</v>
      </c>
      <c r="N4795" s="34" t="str">
        <f t="shared" si="444"/>
        <v>1/1/9999</v>
      </c>
      <c r="O4795" s="8" t="str">
        <f>IF(ISERROR(VLOOKUP($I4795,Lookup!$H$2:$I$11,2,0)),"",VLOOKUP($I4795,Lookup!$H$2:$I$11,2,0))</f>
        <v/>
      </c>
      <c r="P4795" s="8">
        <f>COUNTIF(J$4:J4795,J4795)</f>
        <v>0</v>
      </c>
      <c r="Q4795" s="8">
        <f>COUNTIF(K$4:K4795,K4795)</f>
        <v>1</v>
      </c>
    </row>
    <row r="4796" spans="1:17" x14ac:dyDescent="0.25">
      <c r="A4796" s="35">
        <f t="shared" si="445"/>
        <v>0</v>
      </c>
      <c r="B4796" s="8">
        <f t="shared" si="446"/>
        <v>0</v>
      </c>
      <c r="C4796" s="8">
        <f t="shared" si="447"/>
        <v>0</v>
      </c>
      <c r="D4796" s="38">
        <f t="shared" si="448"/>
        <v>1</v>
      </c>
      <c r="E4796" s="39">
        <f t="shared" si="449"/>
        <v>0</v>
      </c>
      <c r="M4796" s="8" t="str">
        <f>VLOOKUP(MONTH($J4796),Lookup!$A$2:$B$13,2,0)&amp;" "&amp;YEAR($J4796)</f>
        <v>Jan 1900</v>
      </c>
      <c r="N4796" s="34" t="str">
        <f t="shared" si="444"/>
        <v>1/1/9999</v>
      </c>
      <c r="O4796" s="8" t="str">
        <f>IF(ISERROR(VLOOKUP($I4796,Lookup!$H$2:$I$11,2,0)),"",VLOOKUP($I4796,Lookup!$H$2:$I$11,2,0))</f>
        <v/>
      </c>
      <c r="P4796" s="8">
        <f>COUNTIF(J$4:J4796,J4796)</f>
        <v>0</v>
      </c>
      <c r="Q4796" s="8">
        <f>COUNTIF(K$4:K4796,K4796)</f>
        <v>1</v>
      </c>
    </row>
    <row r="4797" spans="1:17" x14ac:dyDescent="0.25">
      <c r="A4797" s="35">
        <f t="shared" si="445"/>
        <v>0</v>
      </c>
      <c r="B4797" s="8">
        <f t="shared" si="446"/>
        <v>0</v>
      </c>
      <c r="C4797" s="8">
        <f t="shared" si="447"/>
        <v>0</v>
      </c>
      <c r="D4797" s="38">
        <f t="shared" si="448"/>
        <v>1</v>
      </c>
      <c r="E4797" s="39">
        <f t="shared" si="449"/>
        <v>0</v>
      </c>
      <c r="M4797" s="8" t="str">
        <f>VLOOKUP(MONTH($J4797),Lookup!$A$2:$B$13,2,0)&amp;" "&amp;YEAR($J4797)</f>
        <v>Jan 1900</v>
      </c>
      <c r="N4797" s="34" t="str">
        <f t="shared" si="444"/>
        <v>1/1/9999</v>
      </c>
      <c r="O4797" s="8" t="str">
        <f>IF(ISERROR(VLOOKUP($I4797,Lookup!$H$2:$I$11,2,0)),"",VLOOKUP($I4797,Lookup!$H$2:$I$11,2,0))</f>
        <v/>
      </c>
      <c r="P4797" s="8">
        <f>COUNTIF(J$4:J4797,J4797)</f>
        <v>0</v>
      </c>
      <c r="Q4797" s="8">
        <f>COUNTIF(K$4:K4797,K4797)</f>
        <v>1</v>
      </c>
    </row>
    <row r="4798" spans="1:17" x14ac:dyDescent="0.25">
      <c r="A4798" s="35">
        <f t="shared" si="445"/>
        <v>0</v>
      </c>
      <c r="B4798" s="8">
        <f t="shared" si="446"/>
        <v>0</v>
      </c>
      <c r="C4798" s="8">
        <f t="shared" si="447"/>
        <v>0</v>
      </c>
      <c r="D4798" s="38">
        <f t="shared" si="448"/>
        <v>1</v>
      </c>
      <c r="E4798" s="39">
        <f t="shared" si="449"/>
        <v>0</v>
      </c>
      <c r="M4798" s="8" t="str">
        <f>VLOOKUP(MONTH($J4798),Lookup!$A$2:$B$13,2,0)&amp;" "&amp;YEAR($J4798)</f>
        <v>Jan 1900</v>
      </c>
      <c r="N4798" s="34" t="str">
        <f t="shared" si="444"/>
        <v>1/1/9999</v>
      </c>
      <c r="O4798" s="8" t="str">
        <f>IF(ISERROR(VLOOKUP($I4798,Lookup!$H$2:$I$11,2,0)),"",VLOOKUP($I4798,Lookup!$H$2:$I$11,2,0))</f>
        <v/>
      </c>
      <c r="P4798" s="8">
        <f>COUNTIF(J$4:J4798,J4798)</f>
        <v>0</v>
      </c>
      <c r="Q4798" s="8">
        <f>COUNTIF(K$4:K4798,K4798)</f>
        <v>1</v>
      </c>
    </row>
    <row r="4799" spans="1:17" x14ac:dyDescent="0.25">
      <c r="A4799" s="35">
        <f t="shared" si="445"/>
        <v>0</v>
      </c>
      <c r="B4799" s="8">
        <f t="shared" si="446"/>
        <v>0</v>
      </c>
      <c r="C4799" s="8">
        <f t="shared" si="447"/>
        <v>0</v>
      </c>
      <c r="D4799" s="38">
        <f t="shared" si="448"/>
        <v>1</v>
      </c>
      <c r="E4799" s="39">
        <f t="shared" si="449"/>
        <v>0</v>
      </c>
      <c r="M4799" s="8" t="str">
        <f>VLOOKUP(MONTH($J4799),Lookup!$A$2:$B$13,2,0)&amp;" "&amp;YEAR($J4799)</f>
        <v>Jan 1900</v>
      </c>
      <c r="N4799" s="34" t="str">
        <f t="shared" si="444"/>
        <v>1/1/9999</v>
      </c>
      <c r="O4799" s="8" t="str">
        <f>IF(ISERROR(VLOOKUP($I4799,Lookup!$H$2:$I$11,2,0)),"",VLOOKUP($I4799,Lookup!$H$2:$I$11,2,0))</f>
        <v/>
      </c>
      <c r="P4799" s="8">
        <f>COUNTIF(J$4:J4799,J4799)</f>
        <v>0</v>
      </c>
      <c r="Q4799" s="8">
        <f>COUNTIF(K$4:K4799,K4799)</f>
        <v>1</v>
      </c>
    </row>
    <row r="4800" spans="1:17" x14ac:dyDescent="0.25">
      <c r="A4800" s="35">
        <f t="shared" si="445"/>
        <v>0</v>
      </c>
      <c r="B4800" s="8">
        <f t="shared" si="446"/>
        <v>0</v>
      </c>
      <c r="C4800" s="8">
        <f t="shared" si="447"/>
        <v>0</v>
      </c>
      <c r="D4800" s="38">
        <f t="shared" si="448"/>
        <v>1</v>
      </c>
      <c r="E4800" s="39">
        <f t="shared" si="449"/>
        <v>0</v>
      </c>
      <c r="M4800" s="8" t="str">
        <f>VLOOKUP(MONTH($J4800),Lookup!$A$2:$B$13,2,0)&amp;" "&amp;YEAR($J4800)</f>
        <v>Jan 1900</v>
      </c>
      <c r="N4800" s="34" t="str">
        <f t="shared" si="444"/>
        <v>1/1/9999</v>
      </c>
      <c r="O4800" s="8" t="str">
        <f>IF(ISERROR(VLOOKUP($I4800,Lookup!$H$2:$I$11,2,0)),"",VLOOKUP($I4800,Lookup!$H$2:$I$11,2,0))</f>
        <v/>
      </c>
      <c r="P4800" s="8">
        <f>COUNTIF(J$4:J4800,J4800)</f>
        <v>0</v>
      </c>
      <c r="Q4800" s="8">
        <f>COUNTIF(K$4:K4800,K4800)</f>
        <v>1</v>
      </c>
    </row>
    <row r="4801" spans="1:17" x14ac:dyDescent="0.25">
      <c r="A4801" s="35">
        <f t="shared" si="445"/>
        <v>0</v>
      </c>
      <c r="B4801" s="8">
        <f t="shared" si="446"/>
        <v>0</v>
      </c>
      <c r="C4801" s="8">
        <f t="shared" si="447"/>
        <v>0</v>
      </c>
      <c r="D4801" s="38">
        <f t="shared" si="448"/>
        <v>1</v>
      </c>
      <c r="E4801" s="39">
        <f t="shared" si="449"/>
        <v>0</v>
      </c>
      <c r="M4801" s="8" t="str">
        <f>VLOOKUP(MONTH($J4801),Lookup!$A$2:$B$13,2,0)&amp;" "&amp;YEAR($J4801)</f>
        <v>Jan 1900</v>
      </c>
      <c r="N4801" s="34" t="str">
        <f t="shared" si="444"/>
        <v>1/1/9999</v>
      </c>
      <c r="O4801" s="8" t="str">
        <f>IF(ISERROR(VLOOKUP($I4801,Lookup!$H$2:$I$11,2,0)),"",VLOOKUP($I4801,Lookup!$H$2:$I$11,2,0))</f>
        <v/>
      </c>
      <c r="P4801" s="8">
        <f>COUNTIF(J$4:J4801,J4801)</f>
        <v>0</v>
      </c>
      <c r="Q4801" s="8">
        <f>COUNTIF(K$4:K4801,K4801)</f>
        <v>1</v>
      </c>
    </row>
    <row r="4802" spans="1:17" x14ac:dyDescent="0.25">
      <c r="A4802" s="35">
        <f t="shared" si="445"/>
        <v>0</v>
      </c>
      <c r="B4802" s="8">
        <f t="shared" si="446"/>
        <v>0</v>
      </c>
      <c r="C4802" s="8">
        <f t="shared" si="447"/>
        <v>0</v>
      </c>
      <c r="D4802" s="38">
        <f t="shared" si="448"/>
        <v>1</v>
      </c>
      <c r="E4802" s="39">
        <f t="shared" si="449"/>
        <v>0</v>
      </c>
      <c r="M4802" s="8" t="str">
        <f>VLOOKUP(MONTH($J4802),Lookup!$A$2:$B$13,2,0)&amp;" "&amp;YEAR($J4802)</f>
        <v>Jan 1900</v>
      </c>
      <c r="N4802" s="34" t="str">
        <f t="shared" si="444"/>
        <v>1/1/9999</v>
      </c>
      <c r="O4802" s="8" t="str">
        <f>IF(ISERROR(VLOOKUP($I4802,Lookup!$H$2:$I$11,2,0)),"",VLOOKUP($I4802,Lookup!$H$2:$I$11,2,0))</f>
        <v/>
      </c>
      <c r="P4802" s="8">
        <f>COUNTIF(J$4:J4802,J4802)</f>
        <v>0</v>
      </c>
      <c r="Q4802" s="8">
        <f>COUNTIF(K$4:K4802,K4802)</f>
        <v>1</v>
      </c>
    </row>
    <row r="4803" spans="1:17" x14ac:dyDescent="0.25">
      <c r="A4803" s="35">
        <f t="shared" si="445"/>
        <v>0</v>
      </c>
      <c r="B4803" s="8">
        <f t="shared" si="446"/>
        <v>0</v>
      </c>
      <c r="C4803" s="8">
        <f t="shared" si="447"/>
        <v>0</v>
      </c>
      <c r="D4803" s="38">
        <f t="shared" si="448"/>
        <v>1</v>
      </c>
      <c r="E4803" s="39">
        <f t="shared" si="449"/>
        <v>0</v>
      </c>
      <c r="M4803" s="8" t="str">
        <f>VLOOKUP(MONTH($J4803),Lookup!$A$2:$B$13,2,0)&amp;" "&amp;YEAR($J4803)</f>
        <v>Jan 1900</v>
      </c>
      <c r="N4803" s="34" t="str">
        <f t="shared" si="444"/>
        <v>1/1/9999</v>
      </c>
      <c r="O4803" s="8" t="str">
        <f>IF(ISERROR(VLOOKUP($I4803,Lookup!$H$2:$I$11,2,0)),"",VLOOKUP($I4803,Lookup!$H$2:$I$11,2,0))</f>
        <v/>
      </c>
      <c r="P4803" s="8">
        <f>COUNTIF(J$4:J4803,J4803)</f>
        <v>0</v>
      </c>
      <c r="Q4803" s="8">
        <f>COUNTIF(K$4:K4803,K4803)</f>
        <v>1</v>
      </c>
    </row>
    <row r="4804" spans="1:17" x14ac:dyDescent="0.25">
      <c r="A4804" s="35">
        <f t="shared" si="445"/>
        <v>0</v>
      </c>
      <c r="B4804" s="8">
        <f t="shared" si="446"/>
        <v>0</v>
      </c>
      <c r="C4804" s="8">
        <f t="shared" si="447"/>
        <v>0</v>
      </c>
      <c r="D4804" s="38">
        <f t="shared" si="448"/>
        <v>1</v>
      </c>
      <c r="E4804" s="39">
        <f t="shared" si="449"/>
        <v>0</v>
      </c>
      <c r="M4804" s="8" t="str">
        <f>VLOOKUP(MONTH($J4804),Lookup!$A$2:$B$13,2,0)&amp;" "&amp;YEAR($J4804)</f>
        <v>Jan 1900</v>
      </c>
      <c r="N4804" s="34" t="str">
        <f t="shared" ref="N4804:N4867" si="450">IF(ISBLANK($J4804),"1/1/9999",J4804)</f>
        <v>1/1/9999</v>
      </c>
      <c r="O4804" s="8" t="str">
        <f>IF(ISERROR(VLOOKUP($I4804,Lookup!$H$2:$I$11,2,0)),"",VLOOKUP($I4804,Lookup!$H$2:$I$11,2,0))</f>
        <v/>
      </c>
      <c r="P4804" s="8">
        <f>COUNTIF(J$4:J4804,J4804)</f>
        <v>0</v>
      </c>
      <c r="Q4804" s="8">
        <f>COUNTIF(K$4:K4804,K4804)</f>
        <v>1</v>
      </c>
    </row>
    <row r="4805" spans="1:17" x14ac:dyDescent="0.25">
      <c r="A4805" s="35">
        <f t="shared" ref="A4805:A4868" si="451">K4805</f>
        <v>0</v>
      </c>
      <c r="B4805" s="8">
        <f t="shared" ref="B4805:B4868" si="452">J4805</f>
        <v>0</v>
      </c>
      <c r="C4805" s="8">
        <f t="shared" ref="C4805:C4868" si="453">L4805</f>
        <v>0</v>
      </c>
      <c r="D4805" s="38">
        <f t="shared" ref="D4805:D4868" si="454">SUM(A4805:C4805)+SUM(O4805:Q4805)</f>
        <v>1</v>
      </c>
      <c r="E4805" s="39">
        <f t="shared" ref="E4805:E4868" si="455">IF($D4805="","",COUNTIFS($F$4:$F$5000,$F4805,$D$4:$D$5000,"&gt;"&amp;$D4805))</f>
        <v>0</v>
      </c>
      <c r="M4805" s="8" t="str">
        <f>VLOOKUP(MONTH($J4805),Lookup!$A$2:$B$13,2,0)&amp;" "&amp;YEAR($J4805)</f>
        <v>Jan 1900</v>
      </c>
      <c r="N4805" s="34" t="str">
        <f t="shared" si="450"/>
        <v>1/1/9999</v>
      </c>
      <c r="O4805" s="8" t="str">
        <f>IF(ISERROR(VLOOKUP($I4805,Lookup!$H$2:$I$11,2,0)),"",VLOOKUP($I4805,Lookup!$H$2:$I$11,2,0))</f>
        <v/>
      </c>
      <c r="P4805" s="8">
        <f>COUNTIF(J$4:J4805,J4805)</f>
        <v>0</v>
      </c>
      <c r="Q4805" s="8">
        <f>COUNTIF(K$4:K4805,K4805)</f>
        <v>1</v>
      </c>
    </row>
    <row r="4806" spans="1:17" x14ac:dyDescent="0.25">
      <c r="A4806" s="35">
        <f t="shared" si="451"/>
        <v>0</v>
      </c>
      <c r="B4806" s="8">
        <f t="shared" si="452"/>
        <v>0</v>
      </c>
      <c r="C4806" s="8">
        <f t="shared" si="453"/>
        <v>0</v>
      </c>
      <c r="D4806" s="38">
        <f t="shared" si="454"/>
        <v>1</v>
      </c>
      <c r="E4806" s="39">
        <f t="shared" si="455"/>
        <v>0</v>
      </c>
      <c r="M4806" s="8" t="str">
        <f>VLOOKUP(MONTH($J4806),Lookup!$A$2:$B$13,2,0)&amp;" "&amp;YEAR($J4806)</f>
        <v>Jan 1900</v>
      </c>
      <c r="N4806" s="34" t="str">
        <f t="shared" si="450"/>
        <v>1/1/9999</v>
      </c>
      <c r="O4806" s="8" t="str">
        <f>IF(ISERROR(VLOOKUP($I4806,Lookup!$H$2:$I$11,2,0)),"",VLOOKUP($I4806,Lookup!$H$2:$I$11,2,0))</f>
        <v/>
      </c>
      <c r="P4806" s="8">
        <f>COUNTIF(J$4:J4806,J4806)</f>
        <v>0</v>
      </c>
      <c r="Q4806" s="8">
        <f>COUNTIF(K$4:K4806,K4806)</f>
        <v>1</v>
      </c>
    </row>
    <row r="4807" spans="1:17" x14ac:dyDescent="0.25">
      <c r="A4807" s="35">
        <f t="shared" si="451"/>
        <v>0</v>
      </c>
      <c r="B4807" s="8">
        <f t="shared" si="452"/>
        <v>0</v>
      </c>
      <c r="C4807" s="8">
        <f t="shared" si="453"/>
        <v>0</v>
      </c>
      <c r="D4807" s="38">
        <f t="shared" si="454"/>
        <v>1</v>
      </c>
      <c r="E4807" s="39">
        <f t="shared" si="455"/>
        <v>0</v>
      </c>
      <c r="M4807" s="8" t="str">
        <f>VLOOKUP(MONTH($J4807),Lookup!$A$2:$B$13,2,0)&amp;" "&amp;YEAR($J4807)</f>
        <v>Jan 1900</v>
      </c>
      <c r="N4807" s="34" t="str">
        <f t="shared" si="450"/>
        <v>1/1/9999</v>
      </c>
      <c r="O4807" s="8" t="str">
        <f>IF(ISERROR(VLOOKUP($I4807,Lookup!$H$2:$I$11,2,0)),"",VLOOKUP($I4807,Lookup!$H$2:$I$11,2,0))</f>
        <v/>
      </c>
      <c r="P4807" s="8">
        <f>COUNTIF(J$4:J4807,J4807)</f>
        <v>0</v>
      </c>
      <c r="Q4807" s="8">
        <f>COUNTIF(K$4:K4807,K4807)</f>
        <v>1</v>
      </c>
    </row>
    <row r="4808" spans="1:17" x14ac:dyDescent="0.25">
      <c r="A4808" s="35">
        <f t="shared" si="451"/>
        <v>0</v>
      </c>
      <c r="B4808" s="8">
        <f t="shared" si="452"/>
        <v>0</v>
      </c>
      <c r="C4808" s="8">
        <f t="shared" si="453"/>
        <v>0</v>
      </c>
      <c r="D4808" s="38">
        <f t="shared" si="454"/>
        <v>1</v>
      </c>
      <c r="E4808" s="39">
        <f t="shared" si="455"/>
        <v>0</v>
      </c>
      <c r="M4808" s="8" t="str">
        <f>VLOOKUP(MONTH($J4808),Lookup!$A$2:$B$13,2,0)&amp;" "&amp;YEAR($J4808)</f>
        <v>Jan 1900</v>
      </c>
      <c r="N4808" s="34" t="str">
        <f t="shared" si="450"/>
        <v>1/1/9999</v>
      </c>
      <c r="O4808" s="8" t="str">
        <f>IF(ISERROR(VLOOKUP($I4808,Lookup!$H$2:$I$11,2,0)),"",VLOOKUP($I4808,Lookup!$H$2:$I$11,2,0))</f>
        <v/>
      </c>
      <c r="P4808" s="8">
        <f>COUNTIF(J$4:J4808,J4808)</f>
        <v>0</v>
      </c>
      <c r="Q4808" s="8">
        <f>COUNTIF(K$4:K4808,K4808)</f>
        <v>1</v>
      </c>
    </row>
    <row r="4809" spans="1:17" x14ac:dyDescent="0.25">
      <c r="A4809" s="35">
        <f t="shared" si="451"/>
        <v>0</v>
      </c>
      <c r="B4809" s="8">
        <f t="shared" si="452"/>
        <v>0</v>
      </c>
      <c r="C4809" s="8">
        <f t="shared" si="453"/>
        <v>0</v>
      </c>
      <c r="D4809" s="38">
        <f t="shared" si="454"/>
        <v>1</v>
      </c>
      <c r="E4809" s="39">
        <f t="shared" si="455"/>
        <v>0</v>
      </c>
      <c r="M4809" s="8" t="str">
        <f>VLOOKUP(MONTH($J4809),Lookup!$A$2:$B$13,2,0)&amp;" "&amp;YEAR($J4809)</f>
        <v>Jan 1900</v>
      </c>
      <c r="N4809" s="34" t="str">
        <f t="shared" si="450"/>
        <v>1/1/9999</v>
      </c>
      <c r="O4809" s="8" t="str">
        <f>IF(ISERROR(VLOOKUP($I4809,Lookup!$H$2:$I$11,2,0)),"",VLOOKUP($I4809,Lookup!$H$2:$I$11,2,0))</f>
        <v/>
      </c>
      <c r="P4809" s="8">
        <f>COUNTIF(J$4:J4809,J4809)</f>
        <v>0</v>
      </c>
      <c r="Q4809" s="8">
        <f>COUNTIF(K$4:K4809,K4809)</f>
        <v>1</v>
      </c>
    </row>
    <row r="4810" spans="1:17" x14ac:dyDescent="0.25">
      <c r="A4810" s="35">
        <f t="shared" si="451"/>
        <v>0</v>
      </c>
      <c r="B4810" s="8">
        <f t="shared" si="452"/>
        <v>0</v>
      </c>
      <c r="C4810" s="8">
        <f t="shared" si="453"/>
        <v>0</v>
      </c>
      <c r="D4810" s="38">
        <f t="shared" si="454"/>
        <v>1</v>
      </c>
      <c r="E4810" s="39">
        <f t="shared" si="455"/>
        <v>0</v>
      </c>
      <c r="M4810" s="8" t="str">
        <f>VLOOKUP(MONTH($J4810),Lookup!$A$2:$B$13,2,0)&amp;" "&amp;YEAR($J4810)</f>
        <v>Jan 1900</v>
      </c>
      <c r="N4810" s="34" t="str">
        <f t="shared" si="450"/>
        <v>1/1/9999</v>
      </c>
      <c r="O4810" s="8" t="str">
        <f>IF(ISERROR(VLOOKUP($I4810,Lookup!$H$2:$I$11,2,0)),"",VLOOKUP($I4810,Lookup!$H$2:$I$11,2,0))</f>
        <v/>
      </c>
      <c r="P4810" s="8">
        <f>COUNTIF(J$4:J4810,J4810)</f>
        <v>0</v>
      </c>
      <c r="Q4810" s="8">
        <f>COUNTIF(K$4:K4810,K4810)</f>
        <v>1</v>
      </c>
    </row>
    <row r="4811" spans="1:17" x14ac:dyDescent="0.25">
      <c r="A4811" s="35">
        <f t="shared" si="451"/>
        <v>0</v>
      </c>
      <c r="B4811" s="8">
        <f t="shared" si="452"/>
        <v>0</v>
      </c>
      <c r="C4811" s="8">
        <f t="shared" si="453"/>
        <v>0</v>
      </c>
      <c r="D4811" s="38">
        <f t="shared" si="454"/>
        <v>1</v>
      </c>
      <c r="E4811" s="39">
        <f t="shared" si="455"/>
        <v>0</v>
      </c>
      <c r="M4811" s="8" t="str">
        <f>VLOOKUP(MONTH($J4811),Lookup!$A$2:$B$13,2,0)&amp;" "&amp;YEAR($J4811)</f>
        <v>Jan 1900</v>
      </c>
      <c r="N4811" s="34" t="str">
        <f t="shared" si="450"/>
        <v>1/1/9999</v>
      </c>
      <c r="O4811" s="8" t="str">
        <f>IF(ISERROR(VLOOKUP($I4811,Lookup!$H$2:$I$11,2,0)),"",VLOOKUP($I4811,Lookup!$H$2:$I$11,2,0))</f>
        <v/>
      </c>
      <c r="P4811" s="8">
        <f>COUNTIF(J$4:J4811,J4811)</f>
        <v>0</v>
      </c>
      <c r="Q4811" s="8">
        <f>COUNTIF(K$4:K4811,K4811)</f>
        <v>1</v>
      </c>
    </row>
    <row r="4812" spans="1:17" x14ac:dyDescent="0.25">
      <c r="A4812" s="35">
        <f t="shared" si="451"/>
        <v>0</v>
      </c>
      <c r="B4812" s="8">
        <f t="shared" si="452"/>
        <v>0</v>
      </c>
      <c r="C4812" s="8">
        <f t="shared" si="453"/>
        <v>0</v>
      </c>
      <c r="D4812" s="38">
        <f t="shared" si="454"/>
        <v>1</v>
      </c>
      <c r="E4812" s="39">
        <f t="shared" si="455"/>
        <v>0</v>
      </c>
      <c r="M4812" s="8" t="str">
        <f>VLOOKUP(MONTH($J4812),Lookup!$A$2:$B$13,2,0)&amp;" "&amp;YEAR($J4812)</f>
        <v>Jan 1900</v>
      </c>
      <c r="N4812" s="34" t="str">
        <f t="shared" si="450"/>
        <v>1/1/9999</v>
      </c>
      <c r="O4812" s="8" t="str">
        <f>IF(ISERROR(VLOOKUP($I4812,Lookup!$H$2:$I$11,2,0)),"",VLOOKUP($I4812,Lookup!$H$2:$I$11,2,0))</f>
        <v/>
      </c>
      <c r="P4812" s="8">
        <f>COUNTIF(J$4:J4812,J4812)</f>
        <v>0</v>
      </c>
      <c r="Q4812" s="8">
        <f>COUNTIF(K$4:K4812,K4812)</f>
        <v>1</v>
      </c>
    </row>
    <row r="4813" spans="1:17" x14ac:dyDescent="0.25">
      <c r="A4813" s="35">
        <f t="shared" si="451"/>
        <v>0</v>
      </c>
      <c r="B4813" s="8">
        <f t="shared" si="452"/>
        <v>0</v>
      </c>
      <c r="C4813" s="8">
        <f t="shared" si="453"/>
        <v>0</v>
      </c>
      <c r="D4813" s="38">
        <f t="shared" si="454"/>
        <v>1</v>
      </c>
      <c r="E4813" s="39">
        <f t="shared" si="455"/>
        <v>0</v>
      </c>
      <c r="M4813" s="8" t="str">
        <f>VLOOKUP(MONTH($J4813),Lookup!$A$2:$B$13,2,0)&amp;" "&amp;YEAR($J4813)</f>
        <v>Jan 1900</v>
      </c>
      <c r="N4813" s="34" t="str">
        <f t="shared" si="450"/>
        <v>1/1/9999</v>
      </c>
      <c r="O4813" s="8" t="str">
        <f>IF(ISERROR(VLOOKUP($I4813,Lookup!$H$2:$I$11,2,0)),"",VLOOKUP($I4813,Lookup!$H$2:$I$11,2,0))</f>
        <v/>
      </c>
      <c r="P4813" s="8">
        <f>COUNTIF(J$4:J4813,J4813)</f>
        <v>0</v>
      </c>
      <c r="Q4813" s="8">
        <f>COUNTIF(K$4:K4813,K4813)</f>
        <v>1</v>
      </c>
    </row>
    <row r="4814" spans="1:17" x14ac:dyDescent="0.25">
      <c r="A4814" s="35">
        <f t="shared" si="451"/>
        <v>0</v>
      </c>
      <c r="B4814" s="8">
        <f t="shared" si="452"/>
        <v>0</v>
      </c>
      <c r="C4814" s="8">
        <f t="shared" si="453"/>
        <v>0</v>
      </c>
      <c r="D4814" s="38">
        <f t="shared" si="454"/>
        <v>1</v>
      </c>
      <c r="E4814" s="39">
        <f t="shared" si="455"/>
        <v>0</v>
      </c>
      <c r="M4814" s="8" t="str">
        <f>VLOOKUP(MONTH($J4814),Lookup!$A$2:$B$13,2,0)&amp;" "&amp;YEAR($J4814)</f>
        <v>Jan 1900</v>
      </c>
      <c r="N4814" s="34" t="str">
        <f t="shared" si="450"/>
        <v>1/1/9999</v>
      </c>
      <c r="O4814" s="8" t="str">
        <f>IF(ISERROR(VLOOKUP($I4814,Lookup!$H$2:$I$11,2,0)),"",VLOOKUP($I4814,Lookup!$H$2:$I$11,2,0))</f>
        <v/>
      </c>
      <c r="P4814" s="8">
        <f>COUNTIF(J$4:J4814,J4814)</f>
        <v>0</v>
      </c>
      <c r="Q4814" s="8">
        <f>COUNTIF(K$4:K4814,K4814)</f>
        <v>1</v>
      </c>
    </row>
    <row r="4815" spans="1:17" x14ac:dyDescent="0.25">
      <c r="A4815" s="35">
        <f t="shared" si="451"/>
        <v>0</v>
      </c>
      <c r="B4815" s="8">
        <f t="shared" si="452"/>
        <v>0</v>
      </c>
      <c r="C4815" s="8">
        <f t="shared" si="453"/>
        <v>0</v>
      </c>
      <c r="D4815" s="38">
        <f t="shared" si="454"/>
        <v>1</v>
      </c>
      <c r="E4815" s="39">
        <f t="shared" si="455"/>
        <v>0</v>
      </c>
      <c r="M4815" s="8" t="str">
        <f>VLOOKUP(MONTH($J4815),Lookup!$A$2:$B$13,2,0)&amp;" "&amp;YEAR($J4815)</f>
        <v>Jan 1900</v>
      </c>
      <c r="N4815" s="34" t="str">
        <f t="shared" si="450"/>
        <v>1/1/9999</v>
      </c>
      <c r="O4815" s="8" t="str">
        <f>IF(ISERROR(VLOOKUP($I4815,Lookup!$H$2:$I$11,2,0)),"",VLOOKUP($I4815,Lookup!$H$2:$I$11,2,0))</f>
        <v/>
      </c>
      <c r="P4815" s="8">
        <f>COUNTIF(J$4:J4815,J4815)</f>
        <v>0</v>
      </c>
      <c r="Q4815" s="8">
        <f>COUNTIF(K$4:K4815,K4815)</f>
        <v>1</v>
      </c>
    </row>
    <row r="4816" spans="1:17" x14ac:dyDescent="0.25">
      <c r="A4816" s="35">
        <f t="shared" si="451"/>
        <v>0</v>
      </c>
      <c r="B4816" s="8">
        <f t="shared" si="452"/>
        <v>0</v>
      </c>
      <c r="C4816" s="8">
        <f t="shared" si="453"/>
        <v>0</v>
      </c>
      <c r="D4816" s="38">
        <f t="shared" si="454"/>
        <v>1</v>
      </c>
      <c r="E4816" s="39">
        <f t="shared" si="455"/>
        <v>0</v>
      </c>
      <c r="M4816" s="8" t="str">
        <f>VLOOKUP(MONTH($J4816),Lookup!$A$2:$B$13,2,0)&amp;" "&amp;YEAR($J4816)</f>
        <v>Jan 1900</v>
      </c>
      <c r="N4816" s="34" t="str">
        <f t="shared" si="450"/>
        <v>1/1/9999</v>
      </c>
      <c r="O4816" s="8" t="str">
        <f>IF(ISERROR(VLOOKUP($I4816,Lookup!$H$2:$I$11,2,0)),"",VLOOKUP($I4816,Lookup!$H$2:$I$11,2,0))</f>
        <v/>
      </c>
      <c r="P4816" s="8">
        <f>COUNTIF(J$4:J4816,J4816)</f>
        <v>0</v>
      </c>
      <c r="Q4816" s="8">
        <f>COUNTIF(K$4:K4816,K4816)</f>
        <v>1</v>
      </c>
    </row>
    <row r="4817" spans="1:17" x14ac:dyDescent="0.25">
      <c r="A4817" s="35">
        <f t="shared" si="451"/>
        <v>0</v>
      </c>
      <c r="B4817" s="8">
        <f t="shared" si="452"/>
        <v>0</v>
      </c>
      <c r="C4817" s="8">
        <f t="shared" si="453"/>
        <v>0</v>
      </c>
      <c r="D4817" s="38">
        <f t="shared" si="454"/>
        <v>1</v>
      </c>
      <c r="E4817" s="39">
        <f t="shared" si="455"/>
        <v>0</v>
      </c>
      <c r="M4817" s="8" t="str">
        <f>VLOOKUP(MONTH($J4817),Lookup!$A$2:$B$13,2,0)&amp;" "&amp;YEAR($J4817)</f>
        <v>Jan 1900</v>
      </c>
      <c r="N4817" s="34" t="str">
        <f t="shared" si="450"/>
        <v>1/1/9999</v>
      </c>
      <c r="O4817" s="8" t="str">
        <f>IF(ISERROR(VLOOKUP($I4817,Lookup!$H$2:$I$11,2,0)),"",VLOOKUP($I4817,Lookup!$H$2:$I$11,2,0))</f>
        <v/>
      </c>
      <c r="P4817" s="8">
        <f>COUNTIF(J$4:J4817,J4817)</f>
        <v>0</v>
      </c>
      <c r="Q4817" s="8">
        <f>COUNTIF(K$4:K4817,K4817)</f>
        <v>1</v>
      </c>
    </row>
    <row r="4818" spans="1:17" x14ac:dyDescent="0.25">
      <c r="A4818" s="35">
        <f t="shared" si="451"/>
        <v>0</v>
      </c>
      <c r="B4818" s="8">
        <f t="shared" si="452"/>
        <v>0</v>
      </c>
      <c r="C4818" s="8">
        <f t="shared" si="453"/>
        <v>0</v>
      </c>
      <c r="D4818" s="38">
        <f t="shared" si="454"/>
        <v>1</v>
      </c>
      <c r="E4818" s="39">
        <f t="shared" si="455"/>
        <v>0</v>
      </c>
      <c r="M4818" s="8" t="str">
        <f>VLOOKUP(MONTH($J4818),Lookup!$A$2:$B$13,2,0)&amp;" "&amp;YEAR($J4818)</f>
        <v>Jan 1900</v>
      </c>
      <c r="N4818" s="34" t="str">
        <f t="shared" si="450"/>
        <v>1/1/9999</v>
      </c>
      <c r="O4818" s="8" t="str">
        <f>IF(ISERROR(VLOOKUP($I4818,Lookup!$H$2:$I$11,2,0)),"",VLOOKUP($I4818,Lookup!$H$2:$I$11,2,0))</f>
        <v/>
      </c>
      <c r="P4818" s="8">
        <f>COUNTIF(J$4:J4818,J4818)</f>
        <v>0</v>
      </c>
      <c r="Q4818" s="8">
        <f>COUNTIF(K$4:K4818,K4818)</f>
        <v>1</v>
      </c>
    </row>
    <row r="4819" spans="1:17" x14ac:dyDescent="0.25">
      <c r="A4819" s="35">
        <f t="shared" si="451"/>
        <v>0</v>
      </c>
      <c r="B4819" s="8">
        <f t="shared" si="452"/>
        <v>0</v>
      </c>
      <c r="C4819" s="8">
        <f t="shared" si="453"/>
        <v>0</v>
      </c>
      <c r="D4819" s="38">
        <f t="shared" si="454"/>
        <v>1</v>
      </c>
      <c r="E4819" s="39">
        <f t="shared" si="455"/>
        <v>0</v>
      </c>
      <c r="M4819" s="8" t="str">
        <f>VLOOKUP(MONTH($J4819),Lookup!$A$2:$B$13,2,0)&amp;" "&amp;YEAR($J4819)</f>
        <v>Jan 1900</v>
      </c>
      <c r="N4819" s="34" t="str">
        <f t="shared" si="450"/>
        <v>1/1/9999</v>
      </c>
      <c r="O4819" s="8" t="str">
        <f>IF(ISERROR(VLOOKUP($I4819,Lookup!$H$2:$I$11,2,0)),"",VLOOKUP($I4819,Lookup!$H$2:$I$11,2,0))</f>
        <v/>
      </c>
      <c r="P4819" s="8">
        <f>COUNTIF(J$4:J4819,J4819)</f>
        <v>0</v>
      </c>
      <c r="Q4819" s="8">
        <f>COUNTIF(K$4:K4819,K4819)</f>
        <v>1</v>
      </c>
    </row>
    <row r="4820" spans="1:17" x14ac:dyDescent="0.25">
      <c r="A4820" s="35">
        <f t="shared" si="451"/>
        <v>0</v>
      </c>
      <c r="B4820" s="8">
        <f t="shared" si="452"/>
        <v>0</v>
      </c>
      <c r="C4820" s="8">
        <f t="shared" si="453"/>
        <v>0</v>
      </c>
      <c r="D4820" s="38">
        <f t="shared" si="454"/>
        <v>1</v>
      </c>
      <c r="E4820" s="39">
        <f t="shared" si="455"/>
        <v>0</v>
      </c>
      <c r="M4820" s="8" t="str">
        <f>VLOOKUP(MONTH($J4820),Lookup!$A$2:$B$13,2,0)&amp;" "&amp;YEAR($J4820)</f>
        <v>Jan 1900</v>
      </c>
      <c r="N4820" s="34" t="str">
        <f t="shared" si="450"/>
        <v>1/1/9999</v>
      </c>
      <c r="O4820" s="8" t="str">
        <f>IF(ISERROR(VLOOKUP($I4820,Lookup!$H$2:$I$11,2,0)),"",VLOOKUP($I4820,Lookup!$H$2:$I$11,2,0))</f>
        <v/>
      </c>
      <c r="P4820" s="8">
        <f>COUNTIF(J$4:J4820,J4820)</f>
        <v>0</v>
      </c>
      <c r="Q4820" s="8">
        <f>COUNTIF(K$4:K4820,K4820)</f>
        <v>1</v>
      </c>
    </row>
    <row r="4821" spans="1:17" x14ac:dyDescent="0.25">
      <c r="A4821" s="35">
        <f t="shared" si="451"/>
        <v>0</v>
      </c>
      <c r="B4821" s="8">
        <f t="shared" si="452"/>
        <v>0</v>
      </c>
      <c r="C4821" s="8">
        <f t="shared" si="453"/>
        <v>0</v>
      </c>
      <c r="D4821" s="38">
        <f t="shared" si="454"/>
        <v>1</v>
      </c>
      <c r="E4821" s="39">
        <f t="shared" si="455"/>
        <v>0</v>
      </c>
      <c r="M4821" s="8" t="str">
        <f>VLOOKUP(MONTH($J4821),Lookup!$A$2:$B$13,2,0)&amp;" "&amp;YEAR($J4821)</f>
        <v>Jan 1900</v>
      </c>
      <c r="N4821" s="34" t="str">
        <f t="shared" si="450"/>
        <v>1/1/9999</v>
      </c>
      <c r="O4821" s="8" t="str">
        <f>IF(ISERROR(VLOOKUP($I4821,Lookup!$H$2:$I$11,2,0)),"",VLOOKUP($I4821,Lookup!$H$2:$I$11,2,0))</f>
        <v/>
      </c>
      <c r="P4821" s="8">
        <f>COUNTIF(J$4:J4821,J4821)</f>
        <v>0</v>
      </c>
      <c r="Q4821" s="8">
        <f>COUNTIF(K$4:K4821,K4821)</f>
        <v>1</v>
      </c>
    </row>
    <row r="4822" spans="1:17" x14ac:dyDescent="0.25">
      <c r="A4822" s="35">
        <f t="shared" si="451"/>
        <v>0</v>
      </c>
      <c r="B4822" s="8">
        <f t="shared" si="452"/>
        <v>0</v>
      </c>
      <c r="C4822" s="8">
        <f t="shared" si="453"/>
        <v>0</v>
      </c>
      <c r="D4822" s="38">
        <f t="shared" si="454"/>
        <v>1</v>
      </c>
      <c r="E4822" s="39">
        <f t="shared" si="455"/>
        <v>0</v>
      </c>
      <c r="M4822" s="8" t="str">
        <f>VLOOKUP(MONTH($J4822),Lookup!$A$2:$B$13,2,0)&amp;" "&amp;YEAR($J4822)</f>
        <v>Jan 1900</v>
      </c>
      <c r="N4822" s="34" t="str">
        <f t="shared" si="450"/>
        <v>1/1/9999</v>
      </c>
      <c r="O4822" s="8" t="str">
        <f>IF(ISERROR(VLOOKUP($I4822,Lookup!$H$2:$I$11,2,0)),"",VLOOKUP($I4822,Lookup!$H$2:$I$11,2,0))</f>
        <v/>
      </c>
      <c r="P4822" s="8">
        <f>COUNTIF(J$4:J4822,J4822)</f>
        <v>0</v>
      </c>
      <c r="Q4822" s="8">
        <f>COUNTIF(K$4:K4822,K4822)</f>
        <v>1</v>
      </c>
    </row>
    <row r="4823" spans="1:17" x14ac:dyDescent="0.25">
      <c r="A4823" s="35">
        <f t="shared" si="451"/>
        <v>0</v>
      </c>
      <c r="B4823" s="8">
        <f t="shared" si="452"/>
        <v>0</v>
      </c>
      <c r="C4823" s="8">
        <f t="shared" si="453"/>
        <v>0</v>
      </c>
      <c r="D4823" s="38">
        <f t="shared" si="454"/>
        <v>1</v>
      </c>
      <c r="E4823" s="39">
        <f t="shared" si="455"/>
        <v>0</v>
      </c>
      <c r="M4823" s="8" t="str">
        <f>VLOOKUP(MONTH($J4823),Lookup!$A$2:$B$13,2,0)&amp;" "&amp;YEAR($J4823)</f>
        <v>Jan 1900</v>
      </c>
      <c r="N4823" s="34" t="str">
        <f t="shared" si="450"/>
        <v>1/1/9999</v>
      </c>
      <c r="O4823" s="8" t="str">
        <f>IF(ISERROR(VLOOKUP($I4823,Lookup!$H$2:$I$11,2,0)),"",VLOOKUP($I4823,Lookup!$H$2:$I$11,2,0))</f>
        <v/>
      </c>
      <c r="P4823" s="8">
        <f>COUNTIF(J$4:J4823,J4823)</f>
        <v>0</v>
      </c>
      <c r="Q4823" s="8">
        <f>COUNTIF(K$4:K4823,K4823)</f>
        <v>1</v>
      </c>
    </row>
    <row r="4824" spans="1:17" x14ac:dyDescent="0.25">
      <c r="A4824" s="35">
        <f t="shared" si="451"/>
        <v>0</v>
      </c>
      <c r="B4824" s="8">
        <f t="shared" si="452"/>
        <v>0</v>
      </c>
      <c r="C4824" s="8">
        <f t="shared" si="453"/>
        <v>0</v>
      </c>
      <c r="D4824" s="38">
        <f t="shared" si="454"/>
        <v>1</v>
      </c>
      <c r="E4824" s="39">
        <f t="shared" si="455"/>
        <v>0</v>
      </c>
      <c r="M4824" s="8" t="str">
        <f>VLOOKUP(MONTH($J4824),Lookup!$A$2:$B$13,2,0)&amp;" "&amp;YEAR($J4824)</f>
        <v>Jan 1900</v>
      </c>
      <c r="N4824" s="34" t="str">
        <f t="shared" si="450"/>
        <v>1/1/9999</v>
      </c>
      <c r="O4824" s="8" t="str">
        <f>IF(ISERROR(VLOOKUP($I4824,Lookup!$H$2:$I$11,2,0)),"",VLOOKUP($I4824,Lookup!$H$2:$I$11,2,0))</f>
        <v/>
      </c>
      <c r="P4824" s="8">
        <f>COUNTIF(J$4:J4824,J4824)</f>
        <v>0</v>
      </c>
      <c r="Q4824" s="8">
        <f>COUNTIF(K$4:K4824,K4824)</f>
        <v>1</v>
      </c>
    </row>
    <row r="4825" spans="1:17" x14ac:dyDescent="0.25">
      <c r="A4825" s="35">
        <f t="shared" si="451"/>
        <v>0</v>
      </c>
      <c r="B4825" s="8">
        <f t="shared" si="452"/>
        <v>0</v>
      </c>
      <c r="C4825" s="8">
        <f t="shared" si="453"/>
        <v>0</v>
      </c>
      <c r="D4825" s="38">
        <f t="shared" si="454"/>
        <v>1</v>
      </c>
      <c r="E4825" s="39">
        <f t="shared" si="455"/>
        <v>0</v>
      </c>
      <c r="M4825" s="8" t="str">
        <f>VLOOKUP(MONTH($J4825),Lookup!$A$2:$B$13,2,0)&amp;" "&amp;YEAR($J4825)</f>
        <v>Jan 1900</v>
      </c>
      <c r="N4825" s="34" t="str">
        <f t="shared" si="450"/>
        <v>1/1/9999</v>
      </c>
      <c r="O4825" s="8" t="str">
        <f>IF(ISERROR(VLOOKUP($I4825,Lookup!$H$2:$I$11,2,0)),"",VLOOKUP($I4825,Lookup!$H$2:$I$11,2,0))</f>
        <v/>
      </c>
      <c r="P4825" s="8">
        <f>COUNTIF(J$4:J4825,J4825)</f>
        <v>0</v>
      </c>
      <c r="Q4825" s="8">
        <f>COUNTIF(K$4:K4825,K4825)</f>
        <v>1</v>
      </c>
    </row>
    <row r="4826" spans="1:17" x14ac:dyDescent="0.25">
      <c r="A4826" s="35">
        <f t="shared" si="451"/>
        <v>0</v>
      </c>
      <c r="B4826" s="8">
        <f t="shared" si="452"/>
        <v>0</v>
      </c>
      <c r="C4826" s="8">
        <f t="shared" si="453"/>
        <v>0</v>
      </c>
      <c r="D4826" s="38">
        <f t="shared" si="454"/>
        <v>1</v>
      </c>
      <c r="E4826" s="39">
        <f t="shared" si="455"/>
        <v>0</v>
      </c>
      <c r="M4826" s="8" t="str">
        <f>VLOOKUP(MONTH($J4826),Lookup!$A$2:$B$13,2,0)&amp;" "&amp;YEAR($J4826)</f>
        <v>Jan 1900</v>
      </c>
      <c r="N4826" s="34" t="str">
        <f t="shared" si="450"/>
        <v>1/1/9999</v>
      </c>
      <c r="O4826" s="8" t="str">
        <f>IF(ISERROR(VLOOKUP($I4826,Lookup!$H$2:$I$11,2,0)),"",VLOOKUP($I4826,Lookup!$H$2:$I$11,2,0))</f>
        <v/>
      </c>
      <c r="P4826" s="8">
        <f>COUNTIF(J$4:J4826,J4826)</f>
        <v>0</v>
      </c>
      <c r="Q4826" s="8">
        <f>COUNTIF(K$4:K4826,K4826)</f>
        <v>1</v>
      </c>
    </row>
    <row r="4827" spans="1:17" x14ac:dyDescent="0.25">
      <c r="A4827" s="35">
        <f t="shared" si="451"/>
        <v>0</v>
      </c>
      <c r="B4827" s="8">
        <f t="shared" si="452"/>
        <v>0</v>
      </c>
      <c r="C4827" s="8">
        <f t="shared" si="453"/>
        <v>0</v>
      </c>
      <c r="D4827" s="38">
        <f t="shared" si="454"/>
        <v>1</v>
      </c>
      <c r="E4827" s="39">
        <f t="shared" si="455"/>
        <v>0</v>
      </c>
      <c r="M4827" s="8" t="str">
        <f>VLOOKUP(MONTH($J4827),Lookup!$A$2:$B$13,2,0)&amp;" "&amp;YEAR($J4827)</f>
        <v>Jan 1900</v>
      </c>
      <c r="N4827" s="34" t="str">
        <f t="shared" si="450"/>
        <v>1/1/9999</v>
      </c>
      <c r="O4827" s="8" t="str">
        <f>IF(ISERROR(VLOOKUP($I4827,Lookup!$H$2:$I$11,2,0)),"",VLOOKUP($I4827,Lookup!$H$2:$I$11,2,0))</f>
        <v/>
      </c>
      <c r="P4827" s="8">
        <f>COUNTIF(J$4:J4827,J4827)</f>
        <v>0</v>
      </c>
      <c r="Q4827" s="8">
        <f>COUNTIF(K$4:K4827,K4827)</f>
        <v>1</v>
      </c>
    </row>
    <row r="4828" spans="1:17" x14ac:dyDescent="0.25">
      <c r="A4828" s="35">
        <f t="shared" si="451"/>
        <v>0</v>
      </c>
      <c r="B4828" s="8">
        <f t="shared" si="452"/>
        <v>0</v>
      </c>
      <c r="C4828" s="8">
        <f t="shared" si="453"/>
        <v>0</v>
      </c>
      <c r="D4828" s="38">
        <f t="shared" si="454"/>
        <v>1</v>
      </c>
      <c r="E4828" s="39">
        <f t="shared" si="455"/>
        <v>0</v>
      </c>
      <c r="M4828" s="8" t="str">
        <f>VLOOKUP(MONTH($J4828),Lookup!$A$2:$B$13,2,0)&amp;" "&amp;YEAR($J4828)</f>
        <v>Jan 1900</v>
      </c>
      <c r="N4828" s="34" t="str">
        <f t="shared" si="450"/>
        <v>1/1/9999</v>
      </c>
      <c r="O4828" s="8" t="str">
        <f>IF(ISERROR(VLOOKUP($I4828,Lookup!$H$2:$I$11,2,0)),"",VLOOKUP($I4828,Lookup!$H$2:$I$11,2,0))</f>
        <v/>
      </c>
      <c r="P4828" s="8">
        <f>COUNTIF(J$4:J4828,J4828)</f>
        <v>0</v>
      </c>
      <c r="Q4828" s="8">
        <f>COUNTIF(K$4:K4828,K4828)</f>
        <v>1</v>
      </c>
    </row>
    <row r="4829" spans="1:17" x14ac:dyDescent="0.25">
      <c r="A4829" s="35">
        <f t="shared" si="451"/>
        <v>0</v>
      </c>
      <c r="B4829" s="8">
        <f t="shared" si="452"/>
        <v>0</v>
      </c>
      <c r="C4829" s="8">
        <f t="shared" si="453"/>
        <v>0</v>
      </c>
      <c r="D4829" s="38">
        <f t="shared" si="454"/>
        <v>1</v>
      </c>
      <c r="E4829" s="39">
        <f t="shared" si="455"/>
        <v>0</v>
      </c>
      <c r="M4829" s="8" t="str">
        <f>VLOOKUP(MONTH($J4829),Lookup!$A$2:$B$13,2,0)&amp;" "&amp;YEAR($J4829)</f>
        <v>Jan 1900</v>
      </c>
      <c r="N4829" s="34" t="str">
        <f t="shared" si="450"/>
        <v>1/1/9999</v>
      </c>
      <c r="O4829" s="8" t="str">
        <f>IF(ISERROR(VLOOKUP($I4829,Lookup!$H$2:$I$11,2,0)),"",VLOOKUP($I4829,Lookup!$H$2:$I$11,2,0))</f>
        <v/>
      </c>
      <c r="P4829" s="8">
        <f>COUNTIF(J$4:J4829,J4829)</f>
        <v>0</v>
      </c>
      <c r="Q4829" s="8">
        <f>COUNTIF(K$4:K4829,K4829)</f>
        <v>1</v>
      </c>
    </row>
    <row r="4830" spans="1:17" x14ac:dyDescent="0.25">
      <c r="A4830" s="35">
        <f t="shared" si="451"/>
        <v>0</v>
      </c>
      <c r="B4830" s="8">
        <f t="shared" si="452"/>
        <v>0</v>
      </c>
      <c r="C4830" s="8">
        <f t="shared" si="453"/>
        <v>0</v>
      </c>
      <c r="D4830" s="38">
        <f t="shared" si="454"/>
        <v>1</v>
      </c>
      <c r="E4830" s="39">
        <f t="shared" si="455"/>
        <v>0</v>
      </c>
      <c r="M4830" s="8" t="str">
        <f>VLOOKUP(MONTH($J4830),Lookup!$A$2:$B$13,2,0)&amp;" "&amp;YEAR($J4830)</f>
        <v>Jan 1900</v>
      </c>
      <c r="N4830" s="34" t="str">
        <f t="shared" si="450"/>
        <v>1/1/9999</v>
      </c>
      <c r="O4830" s="8" t="str">
        <f>IF(ISERROR(VLOOKUP($I4830,Lookup!$H$2:$I$11,2,0)),"",VLOOKUP($I4830,Lookup!$H$2:$I$11,2,0))</f>
        <v/>
      </c>
      <c r="P4830" s="8">
        <f>COUNTIF(J$4:J4830,J4830)</f>
        <v>0</v>
      </c>
      <c r="Q4830" s="8">
        <f>COUNTIF(K$4:K4830,K4830)</f>
        <v>1</v>
      </c>
    </row>
    <row r="4831" spans="1:17" x14ac:dyDescent="0.25">
      <c r="A4831" s="35">
        <f t="shared" si="451"/>
        <v>0</v>
      </c>
      <c r="B4831" s="8">
        <f t="shared" si="452"/>
        <v>0</v>
      </c>
      <c r="C4831" s="8">
        <f t="shared" si="453"/>
        <v>0</v>
      </c>
      <c r="D4831" s="38">
        <f t="shared" si="454"/>
        <v>1</v>
      </c>
      <c r="E4831" s="39">
        <f t="shared" si="455"/>
        <v>0</v>
      </c>
      <c r="M4831" s="8" t="str">
        <f>VLOOKUP(MONTH($J4831),Lookup!$A$2:$B$13,2,0)&amp;" "&amp;YEAR($J4831)</f>
        <v>Jan 1900</v>
      </c>
      <c r="N4831" s="34" t="str">
        <f t="shared" si="450"/>
        <v>1/1/9999</v>
      </c>
      <c r="O4831" s="8" t="str">
        <f>IF(ISERROR(VLOOKUP($I4831,Lookup!$H$2:$I$11,2,0)),"",VLOOKUP($I4831,Lookup!$H$2:$I$11,2,0))</f>
        <v/>
      </c>
      <c r="P4831" s="8">
        <f>COUNTIF(J$4:J4831,J4831)</f>
        <v>0</v>
      </c>
      <c r="Q4831" s="8">
        <f>COUNTIF(K$4:K4831,K4831)</f>
        <v>1</v>
      </c>
    </row>
    <row r="4832" spans="1:17" x14ac:dyDescent="0.25">
      <c r="A4832" s="35">
        <f t="shared" si="451"/>
        <v>0</v>
      </c>
      <c r="B4832" s="8">
        <f t="shared" si="452"/>
        <v>0</v>
      </c>
      <c r="C4832" s="8">
        <f t="shared" si="453"/>
        <v>0</v>
      </c>
      <c r="D4832" s="38">
        <f t="shared" si="454"/>
        <v>1</v>
      </c>
      <c r="E4832" s="39">
        <f t="shared" si="455"/>
        <v>0</v>
      </c>
      <c r="M4832" s="8" t="str">
        <f>VLOOKUP(MONTH($J4832),Lookup!$A$2:$B$13,2,0)&amp;" "&amp;YEAR($J4832)</f>
        <v>Jan 1900</v>
      </c>
      <c r="N4832" s="34" t="str">
        <f t="shared" si="450"/>
        <v>1/1/9999</v>
      </c>
      <c r="O4832" s="8" t="str">
        <f>IF(ISERROR(VLOOKUP($I4832,Lookup!$H$2:$I$11,2,0)),"",VLOOKUP($I4832,Lookup!$H$2:$I$11,2,0))</f>
        <v/>
      </c>
      <c r="P4832" s="8">
        <f>COUNTIF(J$4:J4832,J4832)</f>
        <v>0</v>
      </c>
      <c r="Q4832" s="8">
        <f>COUNTIF(K$4:K4832,K4832)</f>
        <v>1</v>
      </c>
    </row>
    <row r="4833" spans="1:17" x14ac:dyDescent="0.25">
      <c r="A4833" s="35">
        <f t="shared" si="451"/>
        <v>0</v>
      </c>
      <c r="B4833" s="8">
        <f t="shared" si="452"/>
        <v>0</v>
      </c>
      <c r="C4833" s="8">
        <f t="shared" si="453"/>
        <v>0</v>
      </c>
      <c r="D4833" s="38">
        <f t="shared" si="454"/>
        <v>1</v>
      </c>
      <c r="E4833" s="39">
        <f t="shared" si="455"/>
        <v>0</v>
      </c>
      <c r="M4833" s="8" t="str">
        <f>VLOOKUP(MONTH($J4833),Lookup!$A$2:$B$13,2,0)&amp;" "&amp;YEAR($J4833)</f>
        <v>Jan 1900</v>
      </c>
      <c r="N4833" s="34" t="str">
        <f t="shared" si="450"/>
        <v>1/1/9999</v>
      </c>
      <c r="O4833" s="8" t="str">
        <f>IF(ISERROR(VLOOKUP($I4833,Lookup!$H$2:$I$11,2,0)),"",VLOOKUP($I4833,Lookup!$H$2:$I$11,2,0))</f>
        <v/>
      </c>
      <c r="P4833" s="8">
        <f>COUNTIF(J$4:J4833,J4833)</f>
        <v>0</v>
      </c>
      <c r="Q4833" s="8">
        <f>COUNTIF(K$4:K4833,K4833)</f>
        <v>1</v>
      </c>
    </row>
    <row r="4834" spans="1:17" x14ac:dyDescent="0.25">
      <c r="A4834" s="35">
        <f t="shared" si="451"/>
        <v>0</v>
      </c>
      <c r="B4834" s="8">
        <f t="shared" si="452"/>
        <v>0</v>
      </c>
      <c r="C4834" s="8">
        <f t="shared" si="453"/>
        <v>0</v>
      </c>
      <c r="D4834" s="38">
        <f t="shared" si="454"/>
        <v>1</v>
      </c>
      <c r="E4834" s="39">
        <f t="shared" si="455"/>
        <v>0</v>
      </c>
      <c r="M4834" s="8" t="str">
        <f>VLOOKUP(MONTH($J4834),Lookup!$A$2:$B$13,2,0)&amp;" "&amp;YEAR($J4834)</f>
        <v>Jan 1900</v>
      </c>
      <c r="N4834" s="34" t="str">
        <f t="shared" si="450"/>
        <v>1/1/9999</v>
      </c>
      <c r="O4834" s="8" t="str">
        <f>IF(ISERROR(VLOOKUP($I4834,Lookup!$H$2:$I$11,2,0)),"",VLOOKUP($I4834,Lookup!$H$2:$I$11,2,0))</f>
        <v/>
      </c>
      <c r="P4834" s="8">
        <f>COUNTIF(J$4:J4834,J4834)</f>
        <v>0</v>
      </c>
      <c r="Q4834" s="8">
        <f>COUNTIF(K$4:K4834,K4834)</f>
        <v>1</v>
      </c>
    </row>
    <row r="4835" spans="1:17" x14ac:dyDescent="0.25">
      <c r="A4835" s="35">
        <f t="shared" si="451"/>
        <v>0</v>
      </c>
      <c r="B4835" s="8">
        <f t="shared" si="452"/>
        <v>0</v>
      </c>
      <c r="C4835" s="8">
        <f t="shared" si="453"/>
        <v>0</v>
      </c>
      <c r="D4835" s="38">
        <f t="shared" si="454"/>
        <v>1</v>
      </c>
      <c r="E4835" s="39">
        <f t="shared" si="455"/>
        <v>0</v>
      </c>
      <c r="M4835" s="8" t="str">
        <f>VLOOKUP(MONTH($J4835),Lookup!$A$2:$B$13,2,0)&amp;" "&amp;YEAR($J4835)</f>
        <v>Jan 1900</v>
      </c>
      <c r="N4835" s="34" t="str">
        <f t="shared" si="450"/>
        <v>1/1/9999</v>
      </c>
      <c r="O4835" s="8" t="str">
        <f>IF(ISERROR(VLOOKUP($I4835,Lookup!$H$2:$I$11,2,0)),"",VLOOKUP($I4835,Lookup!$H$2:$I$11,2,0))</f>
        <v/>
      </c>
      <c r="P4835" s="8">
        <f>COUNTIF(J$4:J4835,J4835)</f>
        <v>0</v>
      </c>
      <c r="Q4835" s="8">
        <f>COUNTIF(K$4:K4835,K4835)</f>
        <v>1</v>
      </c>
    </row>
    <row r="4836" spans="1:17" x14ac:dyDescent="0.25">
      <c r="A4836" s="35">
        <f t="shared" si="451"/>
        <v>0</v>
      </c>
      <c r="B4836" s="8">
        <f t="shared" si="452"/>
        <v>0</v>
      </c>
      <c r="C4836" s="8">
        <f t="shared" si="453"/>
        <v>0</v>
      </c>
      <c r="D4836" s="38">
        <f t="shared" si="454"/>
        <v>1</v>
      </c>
      <c r="E4836" s="39">
        <f t="shared" si="455"/>
        <v>0</v>
      </c>
      <c r="M4836" s="8" t="str">
        <f>VLOOKUP(MONTH($J4836),Lookup!$A$2:$B$13,2,0)&amp;" "&amp;YEAR($J4836)</f>
        <v>Jan 1900</v>
      </c>
      <c r="N4836" s="34" t="str">
        <f t="shared" si="450"/>
        <v>1/1/9999</v>
      </c>
      <c r="O4836" s="8" t="str">
        <f>IF(ISERROR(VLOOKUP($I4836,Lookup!$H$2:$I$11,2,0)),"",VLOOKUP($I4836,Lookup!$H$2:$I$11,2,0))</f>
        <v/>
      </c>
      <c r="P4836" s="8">
        <f>COUNTIF(J$4:J4836,J4836)</f>
        <v>0</v>
      </c>
      <c r="Q4836" s="8">
        <f>COUNTIF(K$4:K4836,K4836)</f>
        <v>1</v>
      </c>
    </row>
    <row r="4837" spans="1:17" x14ac:dyDescent="0.25">
      <c r="A4837" s="35">
        <f t="shared" si="451"/>
        <v>0</v>
      </c>
      <c r="B4837" s="8">
        <f t="shared" si="452"/>
        <v>0</v>
      </c>
      <c r="C4837" s="8">
        <f t="shared" si="453"/>
        <v>0</v>
      </c>
      <c r="D4837" s="38">
        <f t="shared" si="454"/>
        <v>1</v>
      </c>
      <c r="E4837" s="39">
        <f t="shared" si="455"/>
        <v>0</v>
      </c>
      <c r="M4837" s="8" t="str">
        <f>VLOOKUP(MONTH($J4837),Lookup!$A$2:$B$13,2,0)&amp;" "&amp;YEAR($J4837)</f>
        <v>Jan 1900</v>
      </c>
      <c r="N4837" s="34" t="str">
        <f t="shared" si="450"/>
        <v>1/1/9999</v>
      </c>
      <c r="O4837" s="8" t="str">
        <f>IF(ISERROR(VLOOKUP($I4837,Lookup!$H$2:$I$11,2,0)),"",VLOOKUP($I4837,Lookup!$H$2:$I$11,2,0))</f>
        <v/>
      </c>
      <c r="P4837" s="8">
        <f>COUNTIF(J$4:J4837,J4837)</f>
        <v>0</v>
      </c>
      <c r="Q4837" s="8">
        <f>COUNTIF(K$4:K4837,K4837)</f>
        <v>1</v>
      </c>
    </row>
    <row r="4838" spans="1:17" x14ac:dyDescent="0.25">
      <c r="A4838" s="35">
        <f t="shared" si="451"/>
        <v>0</v>
      </c>
      <c r="B4838" s="8">
        <f t="shared" si="452"/>
        <v>0</v>
      </c>
      <c r="C4838" s="8">
        <f t="shared" si="453"/>
        <v>0</v>
      </c>
      <c r="D4838" s="38">
        <f t="shared" si="454"/>
        <v>1</v>
      </c>
      <c r="E4838" s="39">
        <f t="shared" si="455"/>
        <v>0</v>
      </c>
      <c r="M4838" s="8" t="str">
        <f>VLOOKUP(MONTH($J4838),Lookup!$A$2:$B$13,2,0)&amp;" "&amp;YEAR($J4838)</f>
        <v>Jan 1900</v>
      </c>
      <c r="N4838" s="34" t="str">
        <f t="shared" si="450"/>
        <v>1/1/9999</v>
      </c>
      <c r="O4838" s="8" t="str">
        <f>IF(ISERROR(VLOOKUP($I4838,Lookup!$H$2:$I$11,2,0)),"",VLOOKUP($I4838,Lookup!$H$2:$I$11,2,0))</f>
        <v/>
      </c>
      <c r="P4838" s="8">
        <f>COUNTIF(J$4:J4838,J4838)</f>
        <v>0</v>
      </c>
      <c r="Q4838" s="8">
        <f>COUNTIF(K$4:K4838,K4838)</f>
        <v>1</v>
      </c>
    </row>
    <row r="4839" spans="1:17" x14ac:dyDescent="0.25">
      <c r="A4839" s="35">
        <f t="shared" si="451"/>
        <v>0</v>
      </c>
      <c r="B4839" s="8">
        <f t="shared" si="452"/>
        <v>0</v>
      </c>
      <c r="C4839" s="8">
        <f t="shared" si="453"/>
        <v>0</v>
      </c>
      <c r="D4839" s="38">
        <f t="shared" si="454"/>
        <v>1</v>
      </c>
      <c r="E4839" s="39">
        <f t="shared" si="455"/>
        <v>0</v>
      </c>
      <c r="M4839" s="8" t="str">
        <f>VLOOKUP(MONTH($J4839),Lookup!$A$2:$B$13,2,0)&amp;" "&amp;YEAR($J4839)</f>
        <v>Jan 1900</v>
      </c>
      <c r="N4839" s="34" t="str">
        <f t="shared" si="450"/>
        <v>1/1/9999</v>
      </c>
      <c r="O4839" s="8" t="str">
        <f>IF(ISERROR(VLOOKUP($I4839,Lookup!$H$2:$I$11,2,0)),"",VLOOKUP($I4839,Lookup!$H$2:$I$11,2,0))</f>
        <v/>
      </c>
      <c r="P4839" s="8">
        <f>COUNTIF(J$4:J4839,J4839)</f>
        <v>0</v>
      </c>
      <c r="Q4839" s="8">
        <f>COUNTIF(K$4:K4839,K4839)</f>
        <v>1</v>
      </c>
    </row>
    <row r="4840" spans="1:17" x14ac:dyDescent="0.25">
      <c r="A4840" s="35">
        <f t="shared" si="451"/>
        <v>0</v>
      </c>
      <c r="B4840" s="8">
        <f t="shared" si="452"/>
        <v>0</v>
      </c>
      <c r="C4840" s="8">
        <f t="shared" si="453"/>
        <v>0</v>
      </c>
      <c r="D4840" s="38">
        <f t="shared" si="454"/>
        <v>1</v>
      </c>
      <c r="E4840" s="39">
        <f t="shared" si="455"/>
        <v>0</v>
      </c>
      <c r="M4840" s="8" t="str">
        <f>VLOOKUP(MONTH($J4840),Lookup!$A$2:$B$13,2,0)&amp;" "&amp;YEAR($J4840)</f>
        <v>Jan 1900</v>
      </c>
      <c r="N4840" s="34" t="str">
        <f t="shared" si="450"/>
        <v>1/1/9999</v>
      </c>
      <c r="O4840" s="8" t="str">
        <f>IF(ISERROR(VLOOKUP($I4840,Lookup!$H$2:$I$11,2,0)),"",VLOOKUP($I4840,Lookup!$H$2:$I$11,2,0))</f>
        <v/>
      </c>
      <c r="P4840" s="8">
        <f>COUNTIF(J$4:J4840,J4840)</f>
        <v>0</v>
      </c>
      <c r="Q4840" s="8">
        <f>COUNTIF(K$4:K4840,K4840)</f>
        <v>1</v>
      </c>
    </row>
    <row r="4841" spans="1:17" x14ac:dyDescent="0.25">
      <c r="A4841" s="35">
        <f t="shared" si="451"/>
        <v>0</v>
      </c>
      <c r="B4841" s="8">
        <f t="shared" si="452"/>
        <v>0</v>
      </c>
      <c r="C4841" s="8">
        <f t="shared" si="453"/>
        <v>0</v>
      </c>
      <c r="D4841" s="38">
        <f t="shared" si="454"/>
        <v>1</v>
      </c>
      <c r="E4841" s="39">
        <f t="shared" si="455"/>
        <v>0</v>
      </c>
      <c r="M4841" s="8" t="str">
        <f>VLOOKUP(MONTH($J4841),Lookup!$A$2:$B$13,2,0)&amp;" "&amp;YEAR($J4841)</f>
        <v>Jan 1900</v>
      </c>
      <c r="N4841" s="34" t="str">
        <f t="shared" si="450"/>
        <v>1/1/9999</v>
      </c>
      <c r="O4841" s="8" t="str">
        <f>IF(ISERROR(VLOOKUP($I4841,Lookup!$H$2:$I$11,2,0)),"",VLOOKUP($I4841,Lookup!$H$2:$I$11,2,0))</f>
        <v/>
      </c>
      <c r="P4841" s="8">
        <f>COUNTIF(J$4:J4841,J4841)</f>
        <v>0</v>
      </c>
      <c r="Q4841" s="8">
        <f>COUNTIF(K$4:K4841,K4841)</f>
        <v>1</v>
      </c>
    </row>
    <row r="4842" spans="1:17" x14ac:dyDescent="0.25">
      <c r="A4842" s="35">
        <f t="shared" si="451"/>
        <v>0</v>
      </c>
      <c r="B4842" s="8">
        <f t="shared" si="452"/>
        <v>0</v>
      </c>
      <c r="C4842" s="8">
        <f t="shared" si="453"/>
        <v>0</v>
      </c>
      <c r="D4842" s="38">
        <f t="shared" si="454"/>
        <v>1</v>
      </c>
      <c r="E4842" s="39">
        <f t="shared" si="455"/>
        <v>0</v>
      </c>
      <c r="M4842" s="8" t="str">
        <f>VLOOKUP(MONTH($J4842),Lookup!$A$2:$B$13,2,0)&amp;" "&amp;YEAR($J4842)</f>
        <v>Jan 1900</v>
      </c>
      <c r="N4842" s="34" t="str">
        <f t="shared" si="450"/>
        <v>1/1/9999</v>
      </c>
      <c r="O4842" s="8" t="str">
        <f>IF(ISERROR(VLOOKUP($I4842,Lookup!$H$2:$I$11,2,0)),"",VLOOKUP($I4842,Lookup!$H$2:$I$11,2,0))</f>
        <v/>
      </c>
      <c r="P4842" s="8">
        <f>COUNTIF(J$4:J4842,J4842)</f>
        <v>0</v>
      </c>
      <c r="Q4842" s="8">
        <f>COUNTIF(K$4:K4842,K4842)</f>
        <v>1</v>
      </c>
    </row>
    <row r="4843" spans="1:17" x14ac:dyDescent="0.25">
      <c r="A4843" s="35">
        <f t="shared" si="451"/>
        <v>0</v>
      </c>
      <c r="B4843" s="8">
        <f t="shared" si="452"/>
        <v>0</v>
      </c>
      <c r="C4843" s="8">
        <f t="shared" si="453"/>
        <v>0</v>
      </c>
      <c r="D4843" s="38">
        <f t="shared" si="454"/>
        <v>1</v>
      </c>
      <c r="E4843" s="39">
        <f t="shared" si="455"/>
        <v>0</v>
      </c>
      <c r="M4843" s="8" t="str">
        <f>VLOOKUP(MONTH($J4843),Lookup!$A$2:$B$13,2,0)&amp;" "&amp;YEAR($J4843)</f>
        <v>Jan 1900</v>
      </c>
      <c r="N4843" s="34" t="str">
        <f t="shared" si="450"/>
        <v>1/1/9999</v>
      </c>
      <c r="O4843" s="8" t="str">
        <f>IF(ISERROR(VLOOKUP($I4843,Lookup!$H$2:$I$11,2,0)),"",VLOOKUP($I4843,Lookup!$H$2:$I$11,2,0))</f>
        <v/>
      </c>
      <c r="P4843" s="8">
        <f>COUNTIF(J$4:J4843,J4843)</f>
        <v>0</v>
      </c>
      <c r="Q4843" s="8">
        <f>COUNTIF(K$4:K4843,K4843)</f>
        <v>1</v>
      </c>
    </row>
    <row r="4844" spans="1:17" x14ac:dyDescent="0.25">
      <c r="A4844" s="35">
        <f t="shared" si="451"/>
        <v>0</v>
      </c>
      <c r="B4844" s="8">
        <f t="shared" si="452"/>
        <v>0</v>
      </c>
      <c r="C4844" s="8">
        <f t="shared" si="453"/>
        <v>0</v>
      </c>
      <c r="D4844" s="38">
        <f t="shared" si="454"/>
        <v>1</v>
      </c>
      <c r="E4844" s="39">
        <f t="shared" si="455"/>
        <v>0</v>
      </c>
      <c r="M4844" s="8" t="str">
        <f>VLOOKUP(MONTH($J4844),Lookup!$A$2:$B$13,2,0)&amp;" "&amp;YEAR($J4844)</f>
        <v>Jan 1900</v>
      </c>
      <c r="N4844" s="34" t="str">
        <f t="shared" si="450"/>
        <v>1/1/9999</v>
      </c>
      <c r="O4844" s="8" t="str">
        <f>IF(ISERROR(VLOOKUP($I4844,Lookup!$H$2:$I$11,2,0)),"",VLOOKUP($I4844,Lookup!$H$2:$I$11,2,0))</f>
        <v/>
      </c>
      <c r="P4844" s="8">
        <f>COUNTIF(J$4:J4844,J4844)</f>
        <v>0</v>
      </c>
      <c r="Q4844" s="8">
        <f>COUNTIF(K$4:K4844,K4844)</f>
        <v>1</v>
      </c>
    </row>
    <row r="4845" spans="1:17" x14ac:dyDescent="0.25">
      <c r="A4845" s="35">
        <f t="shared" si="451"/>
        <v>0</v>
      </c>
      <c r="B4845" s="8">
        <f t="shared" si="452"/>
        <v>0</v>
      </c>
      <c r="C4845" s="8">
        <f t="shared" si="453"/>
        <v>0</v>
      </c>
      <c r="D4845" s="38">
        <f t="shared" si="454"/>
        <v>1</v>
      </c>
      <c r="E4845" s="39">
        <f t="shared" si="455"/>
        <v>0</v>
      </c>
      <c r="M4845" s="8" t="str">
        <f>VLOOKUP(MONTH($J4845),Lookup!$A$2:$B$13,2,0)&amp;" "&amp;YEAR($J4845)</f>
        <v>Jan 1900</v>
      </c>
      <c r="N4845" s="34" t="str">
        <f t="shared" si="450"/>
        <v>1/1/9999</v>
      </c>
      <c r="O4845" s="8" t="str">
        <f>IF(ISERROR(VLOOKUP($I4845,Lookup!$H$2:$I$11,2,0)),"",VLOOKUP($I4845,Lookup!$H$2:$I$11,2,0))</f>
        <v/>
      </c>
      <c r="P4845" s="8">
        <f>COUNTIF(J$4:J4845,J4845)</f>
        <v>0</v>
      </c>
      <c r="Q4845" s="8">
        <f>COUNTIF(K$4:K4845,K4845)</f>
        <v>1</v>
      </c>
    </row>
    <row r="4846" spans="1:17" x14ac:dyDescent="0.25">
      <c r="A4846" s="35">
        <f t="shared" si="451"/>
        <v>0</v>
      </c>
      <c r="B4846" s="8">
        <f t="shared" si="452"/>
        <v>0</v>
      </c>
      <c r="C4846" s="8">
        <f t="shared" si="453"/>
        <v>0</v>
      </c>
      <c r="D4846" s="38">
        <f t="shared" si="454"/>
        <v>1</v>
      </c>
      <c r="E4846" s="39">
        <f t="shared" si="455"/>
        <v>0</v>
      </c>
      <c r="M4846" s="8" t="str">
        <f>VLOOKUP(MONTH($J4846),Lookup!$A$2:$B$13,2,0)&amp;" "&amp;YEAR($J4846)</f>
        <v>Jan 1900</v>
      </c>
      <c r="N4846" s="34" t="str">
        <f t="shared" si="450"/>
        <v>1/1/9999</v>
      </c>
      <c r="O4846" s="8" t="str">
        <f>IF(ISERROR(VLOOKUP($I4846,Lookup!$H$2:$I$11,2,0)),"",VLOOKUP($I4846,Lookup!$H$2:$I$11,2,0))</f>
        <v/>
      </c>
      <c r="P4846" s="8">
        <f>COUNTIF(J$4:J4846,J4846)</f>
        <v>0</v>
      </c>
      <c r="Q4846" s="8">
        <f>COUNTIF(K$4:K4846,K4846)</f>
        <v>1</v>
      </c>
    </row>
    <row r="4847" spans="1:17" x14ac:dyDescent="0.25">
      <c r="A4847" s="35">
        <f t="shared" si="451"/>
        <v>0</v>
      </c>
      <c r="B4847" s="8">
        <f t="shared" si="452"/>
        <v>0</v>
      </c>
      <c r="C4847" s="8">
        <f t="shared" si="453"/>
        <v>0</v>
      </c>
      <c r="D4847" s="38">
        <f t="shared" si="454"/>
        <v>1</v>
      </c>
      <c r="E4847" s="39">
        <f t="shared" si="455"/>
        <v>0</v>
      </c>
      <c r="M4847" s="8" t="str">
        <f>VLOOKUP(MONTH($J4847),Lookup!$A$2:$B$13,2,0)&amp;" "&amp;YEAR($J4847)</f>
        <v>Jan 1900</v>
      </c>
      <c r="N4847" s="34" t="str">
        <f t="shared" si="450"/>
        <v>1/1/9999</v>
      </c>
      <c r="O4847" s="8" t="str">
        <f>IF(ISERROR(VLOOKUP($I4847,Lookup!$H$2:$I$11,2,0)),"",VLOOKUP($I4847,Lookup!$H$2:$I$11,2,0))</f>
        <v/>
      </c>
      <c r="P4847" s="8">
        <f>COUNTIF(J$4:J4847,J4847)</f>
        <v>0</v>
      </c>
      <c r="Q4847" s="8">
        <f>COUNTIF(K$4:K4847,K4847)</f>
        <v>1</v>
      </c>
    </row>
    <row r="4848" spans="1:17" x14ac:dyDescent="0.25">
      <c r="A4848" s="35">
        <f t="shared" si="451"/>
        <v>0</v>
      </c>
      <c r="B4848" s="8">
        <f t="shared" si="452"/>
        <v>0</v>
      </c>
      <c r="C4848" s="8">
        <f t="shared" si="453"/>
        <v>0</v>
      </c>
      <c r="D4848" s="38">
        <f t="shared" si="454"/>
        <v>1</v>
      </c>
      <c r="E4848" s="39">
        <f t="shared" si="455"/>
        <v>0</v>
      </c>
      <c r="M4848" s="8" t="str">
        <f>VLOOKUP(MONTH($J4848),Lookup!$A$2:$B$13,2,0)&amp;" "&amp;YEAR($J4848)</f>
        <v>Jan 1900</v>
      </c>
      <c r="N4848" s="34" t="str">
        <f t="shared" si="450"/>
        <v>1/1/9999</v>
      </c>
      <c r="O4848" s="8" t="str">
        <f>IF(ISERROR(VLOOKUP($I4848,Lookup!$H$2:$I$11,2,0)),"",VLOOKUP($I4848,Lookup!$H$2:$I$11,2,0))</f>
        <v/>
      </c>
      <c r="P4848" s="8">
        <f>COUNTIF(J$4:J4848,J4848)</f>
        <v>0</v>
      </c>
      <c r="Q4848" s="8">
        <f>COUNTIF(K$4:K4848,K4848)</f>
        <v>1</v>
      </c>
    </row>
    <row r="4849" spans="1:17" x14ac:dyDescent="0.25">
      <c r="A4849" s="35">
        <f t="shared" si="451"/>
        <v>0</v>
      </c>
      <c r="B4849" s="8">
        <f t="shared" si="452"/>
        <v>0</v>
      </c>
      <c r="C4849" s="8">
        <f t="shared" si="453"/>
        <v>0</v>
      </c>
      <c r="D4849" s="38">
        <f t="shared" si="454"/>
        <v>1</v>
      </c>
      <c r="E4849" s="39">
        <f t="shared" si="455"/>
        <v>0</v>
      </c>
      <c r="M4849" s="8" t="str">
        <f>VLOOKUP(MONTH($J4849),Lookup!$A$2:$B$13,2,0)&amp;" "&amp;YEAR($J4849)</f>
        <v>Jan 1900</v>
      </c>
      <c r="N4849" s="34" t="str">
        <f t="shared" si="450"/>
        <v>1/1/9999</v>
      </c>
      <c r="O4849" s="8" t="str">
        <f>IF(ISERROR(VLOOKUP($I4849,Lookup!$H$2:$I$11,2,0)),"",VLOOKUP($I4849,Lookup!$H$2:$I$11,2,0))</f>
        <v/>
      </c>
      <c r="P4849" s="8">
        <f>COUNTIF(J$4:J4849,J4849)</f>
        <v>0</v>
      </c>
      <c r="Q4849" s="8">
        <f>COUNTIF(K$4:K4849,K4849)</f>
        <v>1</v>
      </c>
    </row>
    <row r="4850" spans="1:17" x14ac:dyDescent="0.25">
      <c r="A4850" s="35">
        <f t="shared" si="451"/>
        <v>0</v>
      </c>
      <c r="B4850" s="8">
        <f t="shared" si="452"/>
        <v>0</v>
      </c>
      <c r="C4850" s="8">
        <f t="shared" si="453"/>
        <v>0</v>
      </c>
      <c r="D4850" s="38">
        <f t="shared" si="454"/>
        <v>1</v>
      </c>
      <c r="E4850" s="39">
        <f t="shared" si="455"/>
        <v>0</v>
      </c>
      <c r="M4850" s="8" t="str">
        <f>VLOOKUP(MONTH($J4850),Lookup!$A$2:$B$13,2,0)&amp;" "&amp;YEAR($J4850)</f>
        <v>Jan 1900</v>
      </c>
      <c r="N4850" s="34" t="str">
        <f t="shared" si="450"/>
        <v>1/1/9999</v>
      </c>
      <c r="O4850" s="8" t="str">
        <f>IF(ISERROR(VLOOKUP($I4850,Lookup!$H$2:$I$11,2,0)),"",VLOOKUP($I4850,Lookup!$H$2:$I$11,2,0))</f>
        <v/>
      </c>
      <c r="P4850" s="8">
        <f>COUNTIF(J$4:J4850,J4850)</f>
        <v>0</v>
      </c>
      <c r="Q4850" s="8">
        <f>COUNTIF(K$4:K4850,K4850)</f>
        <v>1</v>
      </c>
    </row>
    <row r="4851" spans="1:17" x14ac:dyDescent="0.25">
      <c r="A4851" s="35">
        <f t="shared" si="451"/>
        <v>0</v>
      </c>
      <c r="B4851" s="8">
        <f t="shared" si="452"/>
        <v>0</v>
      </c>
      <c r="C4851" s="8">
        <f t="shared" si="453"/>
        <v>0</v>
      </c>
      <c r="D4851" s="38">
        <f t="shared" si="454"/>
        <v>1</v>
      </c>
      <c r="E4851" s="39">
        <f t="shared" si="455"/>
        <v>0</v>
      </c>
      <c r="M4851" s="8" t="str">
        <f>VLOOKUP(MONTH($J4851),Lookup!$A$2:$B$13,2,0)&amp;" "&amp;YEAR($J4851)</f>
        <v>Jan 1900</v>
      </c>
      <c r="N4851" s="34" t="str">
        <f t="shared" si="450"/>
        <v>1/1/9999</v>
      </c>
      <c r="O4851" s="8" t="str">
        <f>IF(ISERROR(VLOOKUP($I4851,Lookup!$H$2:$I$11,2,0)),"",VLOOKUP($I4851,Lookup!$H$2:$I$11,2,0))</f>
        <v/>
      </c>
      <c r="P4851" s="8">
        <f>COUNTIF(J$4:J4851,J4851)</f>
        <v>0</v>
      </c>
      <c r="Q4851" s="8">
        <f>COUNTIF(K$4:K4851,K4851)</f>
        <v>1</v>
      </c>
    </row>
    <row r="4852" spans="1:17" x14ac:dyDescent="0.25">
      <c r="A4852" s="35">
        <f t="shared" si="451"/>
        <v>0</v>
      </c>
      <c r="B4852" s="8">
        <f t="shared" si="452"/>
        <v>0</v>
      </c>
      <c r="C4852" s="8">
        <f t="shared" si="453"/>
        <v>0</v>
      </c>
      <c r="D4852" s="38">
        <f t="shared" si="454"/>
        <v>1</v>
      </c>
      <c r="E4852" s="39">
        <f t="shared" si="455"/>
        <v>0</v>
      </c>
      <c r="M4852" s="8" t="str">
        <f>VLOOKUP(MONTH($J4852),Lookup!$A$2:$B$13,2,0)&amp;" "&amp;YEAR($J4852)</f>
        <v>Jan 1900</v>
      </c>
      <c r="N4852" s="34" t="str">
        <f t="shared" si="450"/>
        <v>1/1/9999</v>
      </c>
      <c r="O4852" s="8" t="str">
        <f>IF(ISERROR(VLOOKUP($I4852,Lookup!$H$2:$I$11,2,0)),"",VLOOKUP($I4852,Lookup!$H$2:$I$11,2,0))</f>
        <v/>
      </c>
      <c r="P4852" s="8">
        <f>COUNTIF(J$4:J4852,J4852)</f>
        <v>0</v>
      </c>
      <c r="Q4852" s="8">
        <f>COUNTIF(K$4:K4852,K4852)</f>
        <v>1</v>
      </c>
    </row>
    <row r="4853" spans="1:17" x14ac:dyDescent="0.25">
      <c r="A4853" s="35">
        <f t="shared" si="451"/>
        <v>0</v>
      </c>
      <c r="B4853" s="8">
        <f t="shared" si="452"/>
        <v>0</v>
      </c>
      <c r="C4853" s="8">
        <f t="shared" si="453"/>
        <v>0</v>
      </c>
      <c r="D4853" s="38">
        <f t="shared" si="454"/>
        <v>1</v>
      </c>
      <c r="E4853" s="39">
        <f t="shared" si="455"/>
        <v>0</v>
      </c>
      <c r="M4853" s="8" t="str">
        <f>VLOOKUP(MONTH($J4853),Lookup!$A$2:$B$13,2,0)&amp;" "&amp;YEAR($J4853)</f>
        <v>Jan 1900</v>
      </c>
      <c r="N4853" s="34" t="str">
        <f t="shared" si="450"/>
        <v>1/1/9999</v>
      </c>
      <c r="O4853" s="8" t="str">
        <f>IF(ISERROR(VLOOKUP($I4853,Lookup!$H$2:$I$11,2,0)),"",VLOOKUP($I4853,Lookup!$H$2:$I$11,2,0))</f>
        <v/>
      </c>
      <c r="P4853" s="8">
        <f>COUNTIF(J$4:J4853,J4853)</f>
        <v>0</v>
      </c>
      <c r="Q4853" s="8">
        <f>COUNTIF(K$4:K4853,K4853)</f>
        <v>1</v>
      </c>
    </row>
    <row r="4854" spans="1:17" x14ac:dyDescent="0.25">
      <c r="A4854" s="35">
        <f t="shared" si="451"/>
        <v>0</v>
      </c>
      <c r="B4854" s="8">
        <f t="shared" si="452"/>
        <v>0</v>
      </c>
      <c r="C4854" s="8">
        <f t="shared" si="453"/>
        <v>0</v>
      </c>
      <c r="D4854" s="38">
        <f t="shared" si="454"/>
        <v>1</v>
      </c>
      <c r="E4854" s="39">
        <f t="shared" si="455"/>
        <v>0</v>
      </c>
      <c r="M4854" s="8" t="str">
        <f>VLOOKUP(MONTH($J4854),Lookup!$A$2:$B$13,2,0)&amp;" "&amp;YEAR($J4854)</f>
        <v>Jan 1900</v>
      </c>
      <c r="N4854" s="34" t="str">
        <f t="shared" si="450"/>
        <v>1/1/9999</v>
      </c>
      <c r="O4854" s="8" t="str">
        <f>IF(ISERROR(VLOOKUP($I4854,Lookup!$H$2:$I$11,2,0)),"",VLOOKUP($I4854,Lookup!$H$2:$I$11,2,0))</f>
        <v/>
      </c>
      <c r="P4854" s="8">
        <f>COUNTIF(J$4:J4854,J4854)</f>
        <v>0</v>
      </c>
      <c r="Q4854" s="8">
        <f>COUNTIF(K$4:K4854,K4854)</f>
        <v>1</v>
      </c>
    </row>
    <row r="4855" spans="1:17" x14ac:dyDescent="0.25">
      <c r="A4855" s="35">
        <f t="shared" si="451"/>
        <v>0</v>
      </c>
      <c r="B4855" s="8">
        <f t="shared" si="452"/>
        <v>0</v>
      </c>
      <c r="C4855" s="8">
        <f t="shared" si="453"/>
        <v>0</v>
      </c>
      <c r="D4855" s="38">
        <f t="shared" si="454"/>
        <v>1</v>
      </c>
      <c r="E4855" s="39">
        <f t="shared" si="455"/>
        <v>0</v>
      </c>
      <c r="M4855" s="8" t="str">
        <f>VLOOKUP(MONTH($J4855),Lookup!$A$2:$B$13,2,0)&amp;" "&amp;YEAR($J4855)</f>
        <v>Jan 1900</v>
      </c>
      <c r="N4855" s="34" t="str">
        <f t="shared" si="450"/>
        <v>1/1/9999</v>
      </c>
      <c r="O4855" s="8" t="str">
        <f>IF(ISERROR(VLOOKUP($I4855,Lookup!$H$2:$I$11,2,0)),"",VLOOKUP($I4855,Lookup!$H$2:$I$11,2,0))</f>
        <v/>
      </c>
      <c r="P4855" s="8">
        <f>COUNTIF(J$4:J4855,J4855)</f>
        <v>0</v>
      </c>
      <c r="Q4855" s="8">
        <f>COUNTIF(K$4:K4855,K4855)</f>
        <v>1</v>
      </c>
    </row>
    <row r="4856" spans="1:17" x14ac:dyDescent="0.25">
      <c r="A4856" s="35">
        <f t="shared" si="451"/>
        <v>0</v>
      </c>
      <c r="B4856" s="8">
        <f t="shared" si="452"/>
        <v>0</v>
      </c>
      <c r="C4856" s="8">
        <f t="shared" si="453"/>
        <v>0</v>
      </c>
      <c r="D4856" s="38">
        <f t="shared" si="454"/>
        <v>1</v>
      </c>
      <c r="E4856" s="39">
        <f t="shared" si="455"/>
        <v>0</v>
      </c>
      <c r="M4856" s="8" t="str">
        <f>VLOOKUP(MONTH($J4856),Lookup!$A$2:$B$13,2,0)&amp;" "&amp;YEAR($J4856)</f>
        <v>Jan 1900</v>
      </c>
      <c r="N4856" s="34" t="str">
        <f t="shared" si="450"/>
        <v>1/1/9999</v>
      </c>
      <c r="O4856" s="8" t="str">
        <f>IF(ISERROR(VLOOKUP($I4856,Lookup!$H$2:$I$11,2,0)),"",VLOOKUP($I4856,Lookup!$H$2:$I$11,2,0))</f>
        <v/>
      </c>
      <c r="P4856" s="8">
        <f>COUNTIF(J$4:J4856,J4856)</f>
        <v>0</v>
      </c>
      <c r="Q4856" s="8">
        <f>COUNTIF(K$4:K4856,K4856)</f>
        <v>1</v>
      </c>
    </row>
    <row r="4857" spans="1:17" x14ac:dyDescent="0.25">
      <c r="A4857" s="35">
        <f t="shared" si="451"/>
        <v>0</v>
      </c>
      <c r="B4857" s="8">
        <f t="shared" si="452"/>
        <v>0</v>
      </c>
      <c r="C4857" s="8">
        <f t="shared" si="453"/>
        <v>0</v>
      </c>
      <c r="D4857" s="38">
        <f t="shared" si="454"/>
        <v>1</v>
      </c>
      <c r="E4857" s="39">
        <f t="shared" si="455"/>
        <v>0</v>
      </c>
      <c r="M4857" s="8" t="str">
        <f>VLOOKUP(MONTH($J4857),Lookup!$A$2:$B$13,2,0)&amp;" "&amp;YEAR($J4857)</f>
        <v>Jan 1900</v>
      </c>
      <c r="N4857" s="34" t="str">
        <f t="shared" si="450"/>
        <v>1/1/9999</v>
      </c>
      <c r="O4857" s="8" t="str">
        <f>IF(ISERROR(VLOOKUP($I4857,Lookup!$H$2:$I$11,2,0)),"",VLOOKUP($I4857,Lookup!$H$2:$I$11,2,0))</f>
        <v/>
      </c>
      <c r="P4857" s="8">
        <f>COUNTIF(J$4:J4857,J4857)</f>
        <v>0</v>
      </c>
      <c r="Q4857" s="8">
        <f>COUNTIF(K$4:K4857,K4857)</f>
        <v>1</v>
      </c>
    </row>
    <row r="4858" spans="1:17" x14ac:dyDescent="0.25">
      <c r="A4858" s="35">
        <f t="shared" si="451"/>
        <v>0</v>
      </c>
      <c r="B4858" s="8">
        <f t="shared" si="452"/>
        <v>0</v>
      </c>
      <c r="C4858" s="8">
        <f t="shared" si="453"/>
        <v>0</v>
      </c>
      <c r="D4858" s="38">
        <f t="shared" si="454"/>
        <v>1</v>
      </c>
      <c r="E4858" s="39">
        <f t="shared" si="455"/>
        <v>0</v>
      </c>
      <c r="M4858" s="8" t="str">
        <f>VLOOKUP(MONTH($J4858),Lookup!$A$2:$B$13,2,0)&amp;" "&amp;YEAR($J4858)</f>
        <v>Jan 1900</v>
      </c>
      <c r="N4858" s="34" t="str">
        <f t="shared" si="450"/>
        <v>1/1/9999</v>
      </c>
      <c r="O4858" s="8" t="str">
        <f>IF(ISERROR(VLOOKUP($I4858,Lookup!$H$2:$I$11,2,0)),"",VLOOKUP($I4858,Lookup!$H$2:$I$11,2,0))</f>
        <v/>
      </c>
      <c r="P4858" s="8">
        <f>COUNTIF(J$4:J4858,J4858)</f>
        <v>0</v>
      </c>
      <c r="Q4858" s="8">
        <f>COUNTIF(K$4:K4858,K4858)</f>
        <v>1</v>
      </c>
    </row>
    <row r="4859" spans="1:17" x14ac:dyDescent="0.25">
      <c r="A4859" s="35">
        <f t="shared" si="451"/>
        <v>0</v>
      </c>
      <c r="B4859" s="8">
        <f t="shared" si="452"/>
        <v>0</v>
      </c>
      <c r="C4859" s="8">
        <f t="shared" si="453"/>
        <v>0</v>
      </c>
      <c r="D4859" s="38">
        <f t="shared" si="454"/>
        <v>1</v>
      </c>
      <c r="E4859" s="39">
        <f t="shared" si="455"/>
        <v>0</v>
      </c>
      <c r="M4859" s="8" t="str">
        <f>VLOOKUP(MONTH($J4859),Lookup!$A$2:$B$13,2,0)&amp;" "&amp;YEAR($J4859)</f>
        <v>Jan 1900</v>
      </c>
      <c r="N4859" s="34" t="str">
        <f t="shared" si="450"/>
        <v>1/1/9999</v>
      </c>
      <c r="O4859" s="8" t="str">
        <f>IF(ISERROR(VLOOKUP($I4859,Lookup!$H$2:$I$11,2,0)),"",VLOOKUP($I4859,Lookup!$H$2:$I$11,2,0))</f>
        <v/>
      </c>
      <c r="P4859" s="8">
        <f>COUNTIF(J$4:J4859,J4859)</f>
        <v>0</v>
      </c>
      <c r="Q4859" s="8">
        <f>COUNTIF(K$4:K4859,K4859)</f>
        <v>1</v>
      </c>
    </row>
    <row r="4860" spans="1:17" x14ac:dyDescent="0.25">
      <c r="A4860" s="35">
        <f t="shared" si="451"/>
        <v>0</v>
      </c>
      <c r="B4860" s="8">
        <f t="shared" si="452"/>
        <v>0</v>
      </c>
      <c r="C4860" s="8">
        <f t="shared" si="453"/>
        <v>0</v>
      </c>
      <c r="D4860" s="38">
        <f t="shared" si="454"/>
        <v>1</v>
      </c>
      <c r="E4860" s="39">
        <f t="shared" si="455"/>
        <v>0</v>
      </c>
      <c r="M4860" s="8" t="str">
        <f>VLOOKUP(MONTH($J4860),Lookup!$A$2:$B$13,2,0)&amp;" "&amp;YEAR($J4860)</f>
        <v>Jan 1900</v>
      </c>
      <c r="N4860" s="34" t="str">
        <f t="shared" si="450"/>
        <v>1/1/9999</v>
      </c>
      <c r="O4860" s="8" t="str">
        <f>IF(ISERROR(VLOOKUP($I4860,Lookup!$H$2:$I$11,2,0)),"",VLOOKUP($I4860,Lookup!$H$2:$I$11,2,0))</f>
        <v/>
      </c>
      <c r="P4860" s="8">
        <f>COUNTIF(J$4:J4860,J4860)</f>
        <v>0</v>
      </c>
      <c r="Q4860" s="8">
        <f>COUNTIF(K$4:K4860,K4860)</f>
        <v>1</v>
      </c>
    </row>
    <row r="4861" spans="1:17" x14ac:dyDescent="0.25">
      <c r="A4861" s="35">
        <f t="shared" si="451"/>
        <v>0</v>
      </c>
      <c r="B4861" s="8">
        <f t="shared" si="452"/>
        <v>0</v>
      </c>
      <c r="C4861" s="8">
        <f t="shared" si="453"/>
        <v>0</v>
      </c>
      <c r="D4861" s="38">
        <f t="shared" si="454"/>
        <v>1</v>
      </c>
      <c r="E4861" s="39">
        <f t="shared" si="455"/>
        <v>0</v>
      </c>
      <c r="M4861" s="8" t="str">
        <f>VLOOKUP(MONTH($J4861),Lookup!$A$2:$B$13,2,0)&amp;" "&amp;YEAR($J4861)</f>
        <v>Jan 1900</v>
      </c>
      <c r="N4861" s="34" t="str">
        <f t="shared" si="450"/>
        <v>1/1/9999</v>
      </c>
      <c r="O4861" s="8" t="str">
        <f>IF(ISERROR(VLOOKUP($I4861,Lookup!$H$2:$I$11,2,0)),"",VLOOKUP($I4861,Lookup!$H$2:$I$11,2,0))</f>
        <v/>
      </c>
      <c r="P4861" s="8">
        <f>COUNTIF(J$4:J4861,J4861)</f>
        <v>0</v>
      </c>
      <c r="Q4861" s="8">
        <f>COUNTIF(K$4:K4861,K4861)</f>
        <v>1</v>
      </c>
    </row>
    <row r="4862" spans="1:17" x14ac:dyDescent="0.25">
      <c r="A4862" s="35">
        <f t="shared" si="451"/>
        <v>0</v>
      </c>
      <c r="B4862" s="8">
        <f t="shared" si="452"/>
        <v>0</v>
      </c>
      <c r="C4862" s="8">
        <f t="shared" si="453"/>
        <v>0</v>
      </c>
      <c r="D4862" s="38">
        <f t="shared" si="454"/>
        <v>1</v>
      </c>
      <c r="E4862" s="39">
        <f t="shared" si="455"/>
        <v>0</v>
      </c>
      <c r="M4862" s="8" t="str">
        <f>VLOOKUP(MONTH($J4862),Lookup!$A$2:$B$13,2,0)&amp;" "&amp;YEAR($J4862)</f>
        <v>Jan 1900</v>
      </c>
      <c r="N4862" s="34" t="str">
        <f t="shared" si="450"/>
        <v>1/1/9999</v>
      </c>
      <c r="O4862" s="8" t="str">
        <f>IF(ISERROR(VLOOKUP($I4862,Lookup!$H$2:$I$11,2,0)),"",VLOOKUP($I4862,Lookup!$H$2:$I$11,2,0))</f>
        <v/>
      </c>
      <c r="P4862" s="8">
        <f>COUNTIF(J$4:J4862,J4862)</f>
        <v>0</v>
      </c>
      <c r="Q4862" s="8">
        <f>COUNTIF(K$4:K4862,K4862)</f>
        <v>1</v>
      </c>
    </row>
    <row r="4863" spans="1:17" x14ac:dyDescent="0.25">
      <c r="A4863" s="35">
        <f t="shared" si="451"/>
        <v>0</v>
      </c>
      <c r="B4863" s="8">
        <f t="shared" si="452"/>
        <v>0</v>
      </c>
      <c r="C4863" s="8">
        <f t="shared" si="453"/>
        <v>0</v>
      </c>
      <c r="D4863" s="38">
        <f t="shared" si="454"/>
        <v>1</v>
      </c>
      <c r="E4863" s="39">
        <f t="shared" si="455"/>
        <v>0</v>
      </c>
      <c r="M4863" s="8" t="str">
        <f>VLOOKUP(MONTH($J4863),Lookup!$A$2:$B$13,2,0)&amp;" "&amp;YEAR($J4863)</f>
        <v>Jan 1900</v>
      </c>
      <c r="N4863" s="34" t="str">
        <f t="shared" si="450"/>
        <v>1/1/9999</v>
      </c>
      <c r="O4863" s="8" t="str">
        <f>IF(ISERROR(VLOOKUP($I4863,Lookup!$H$2:$I$11,2,0)),"",VLOOKUP($I4863,Lookup!$H$2:$I$11,2,0))</f>
        <v/>
      </c>
      <c r="P4863" s="8">
        <f>COUNTIF(J$4:J4863,J4863)</f>
        <v>0</v>
      </c>
      <c r="Q4863" s="8">
        <f>COUNTIF(K$4:K4863,K4863)</f>
        <v>1</v>
      </c>
    </row>
    <row r="4864" spans="1:17" x14ac:dyDescent="0.25">
      <c r="A4864" s="35">
        <f t="shared" si="451"/>
        <v>0</v>
      </c>
      <c r="B4864" s="8">
        <f t="shared" si="452"/>
        <v>0</v>
      </c>
      <c r="C4864" s="8">
        <f t="shared" si="453"/>
        <v>0</v>
      </c>
      <c r="D4864" s="38">
        <f t="shared" si="454"/>
        <v>1</v>
      </c>
      <c r="E4864" s="39">
        <f t="shared" si="455"/>
        <v>0</v>
      </c>
      <c r="M4864" s="8" t="str">
        <f>VLOOKUP(MONTH($J4864),Lookup!$A$2:$B$13,2,0)&amp;" "&amp;YEAR($J4864)</f>
        <v>Jan 1900</v>
      </c>
      <c r="N4864" s="34" t="str">
        <f t="shared" si="450"/>
        <v>1/1/9999</v>
      </c>
      <c r="O4864" s="8" t="str">
        <f>IF(ISERROR(VLOOKUP($I4864,Lookup!$H$2:$I$11,2,0)),"",VLOOKUP($I4864,Lookup!$H$2:$I$11,2,0))</f>
        <v/>
      </c>
      <c r="P4864" s="8">
        <f>COUNTIF(J$4:J4864,J4864)</f>
        <v>0</v>
      </c>
      <c r="Q4864" s="8">
        <f>COUNTIF(K$4:K4864,K4864)</f>
        <v>1</v>
      </c>
    </row>
    <row r="4865" spans="1:17" x14ac:dyDescent="0.25">
      <c r="A4865" s="35">
        <f t="shared" si="451"/>
        <v>0</v>
      </c>
      <c r="B4865" s="8">
        <f t="shared" si="452"/>
        <v>0</v>
      </c>
      <c r="C4865" s="8">
        <f t="shared" si="453"/>
        <v>0</v>
      </c>
      <c r="D4865" s="38">
        <f t="shared" si="454"/>
        <v>1</v>
      </c>
      <c r="E4865" s="39">
        <f t="shared" si="455"/>
        <v>0</v>
      </c>
      <c r="M4865" s="8" t="str">
        <f>VLOOKUP(MONTH($J4865),Lookup!$A$2:$B$13,2,0)&amp;" "&amp;YEAR($J4865)</f>
        <v>Jan 1900</v>
      </c>
      <c r="N4865" s="34" t="str">
        <f t="shared" si="450"/>
        <v>1/1/9999</v>
      </c>
      <c r="O4865" s="8" t="str">
        <f>IF(ISERROR(VLOOKUP($I4865,Lookup!$H$2:$I$11,2,0)),"",VLOOKUP($I4865,Lookup!$H$2:$I$11,2,0))</f>
        <v/>
      </c>
      <c r="P4865" s="8">
        <f>COUNTIF(J$4:J4865,J4865)</f>
        <v>0</v>
      </c>
      <c r="Q4865" s="8">
        <f>COUNTIF(K$4:K4865,K4865)</f>
        <v>1</v>
      </c>
    </row>
    <row r="4866" spans="1:17" x14ac:dyDescent="0.25">
      <c r="A4866" s="35">
        <f t="shared" si="451"/>
        <v>0</v>
      </c>
      <c r="B4866" s="8">
        <f t="shared" si="452"/>
        <v>0</v>
      </c>
      <c r="C4866" s="8">
        <f t="shared" si="453"/>
        <v>0</v>
      </c>
      <c r="D4866" s="38">
        <f t="shared" si="454"/>
        <v>1</v>
      </c>
      <c r="E4866" s="39">
        <f t="shared" si="455"/>
        <v>0</v>
      </c>
      <c r="M4866" s="8" t="str">
        <f>VLOOKUP(MONTH($J4866),Lookup!$A$2:$B$13,2,0)&amp;" "&amp;YEAR($J4866)</f>
        <v>Jan 1900</v>
      </c>
      <c r="N4866" s="34" t="str">
        <f t="shared" si="450"/>
        <v>1/1/9999</v>
      </c>
      <c r="O4866" s="8" t="str">
        <f>IF(ISERROR(VLOOKUP($I4866,Lookup!$H$2:$I$11,2,0)),"",VLOOKUP($I4866,Lookup!$H$2:$I$11,2,0))</f>
        <v/>
      </c>
      <c r="P4866" s="8">
        <f>COUNTIF(J$4:J4866,J4866)</f>
        <v>0</v>
      </c>
      <c r="Q4866" s="8">
        <f>COUNTIF(K$4:K4866,K4866)</f>
        <v>1</v>
      </c>
    </row>
    <row r="4867" spans="1:17" x14ac:dyDescent="0.25">
      <c r="A4867" s="35">
        <f t="shared" si="451"/>
        <v>0</v>
      </c>
      <c r="B4867" s="8">
        <f t="shared" si="452"/>
        <v>0</v>
      </c>
      <c r="C4867" s="8">
        <f t="shared" si="453"/>
        <v>0</v>
      </c>
      <c r="D4867" s="38">
        <f t="shared" si="454"/>
        <v>1</v>
      </c>
      <c r="E4867" s="39">
        <f t="shared" si="455"/>
        <v>0</v>
      </c>
      <c r="M4867" s="8" t="str">
        <f>VLOOKUP(MONTH($J4867),Lookup!$A$2:$B$13,2,0)&amp;" "&amp;YEAR($J4867)</f>
        <v>Jan 1900</v>
      </c>
      <c r="N4867" s="34" t="str">
        <f t="shared" si="450"/>
        <v>1/1/9999</v>
      </c>
      <c r="O4867" s="8" t="str">
        <f>IF(ISERROR(VLOOKUP($I4867,Lookup!$H$2:$I$11,2,0)),"",VLOOKUP($I4867,Lookup!$H$2:$I$11,2,0))</f>
        <v/>
      </c>
      <c r="P4867" s="8">
        <f>COUNTIF(J$4:J4867,J4867)</f>
        <v>0</v>
      </c>
      <c r="Q4867" s="8">
        <f>COUNTIF(K$4:K4867,K4867)</f>
        <v>1</v>
      </c>
    </row>
    <row r="4868" spans="1:17" x14ac:dyDescent="0.25">
      <c r="A4868" s="35">
        <f t="shared" si="451"/>
        <v>0</v>
      </c>
      <c r="B4868" s="8">
        <f t="shared" si="452"/>
        <v>0</v>
      </c>
      <c r="C4868" s="8">
        <f t="shared" si="453"/>
        <v>0</v>
      </c>
      <c r="D4868" s="38">
        <f t="shared" si="454"/>
        <v>1</v>
      </c>
      <c r="E4868" s="39">
        <f t="shared" si="455"/>
        <v>0</v>
      </c>
      <c r="M4868" s="8" t="str">
        <f>VLOOKUP(MONTH($J4868),Lookup!$A$2:$B$13,2,0)&amp;" "&amp;YEAR($J4868)</f>
        <v>Jan 1900</v>
      </c>
      <c r="N4868" s="34" t="str">
        <f t="shared" ref="N4868:N4931" si="456">IF(ISBLANK($J4868),"1/1/9999",J4868)</f>
        <v>1/1/9999</v>
      </c>
      <c r="O4868" s="8" t="str">
        <f>IF(ISERROR(VLOOKUP($I4868,Lookup!$H$2:$I$11,2,0)),"",VLOOKUP($I4868,Lookup!$H$2:$I$11,2,0))</f>
        <v/>
      </c>
      <c r="P4868" s="8">
        <f>COUNTIF(J$4:J4868,J4868)</f>
        <v>0</v>
      </c>
      <c r="Q4868" s="8">
        <f>COUNTIF(K$4:K4868,K4868)</f>
        <v>1</v>
      </c>
    </row>
    <row r="4869" spans="1:17" x14ac:dyDescent="0.25">
      <c r="A4869" s="35">
        <f t="shared" ref="A4869:A4932" si="457">K4869</f>
        <v>0</v>
      </c>
      <c r="B4869" s="8">
        <f t="shared" ref="B4869:B4932" si="458">J4869</f>
        <v>0</v>
      </c>
      <c r="C4869" s="8">
        <f t="shared" ref="C4869:C4932" si="459">L4869</f>
        <v>0</v>
      </c>
      <c r="D4869" s="38">
        <f t="shared" ref="D4869:D4932" si="460">SUM(A4869:C4869)+SUM(O4869:Q4869)</f>
        <v>1</v>
      </c>
      <c r="E4869" s="39">
        <f t="shared" ref="E4869:E4932" si="461">IF($D4869="","",COUNTIFS($F$4:$F$5000,$F4869,$D$4:$D$5000,"&gt;"&amp;$D4869))</f>
        <v>0</v>
      </c>
      <c r="M4869" s="8" t="str">
        <f>VLOOKUP(MONTH($J4869),Lookup!$A$2:$B$13,2,0)&amp;" "&amp;YEAR($J4869)</f>
        <v>Jan 1900</v>
      </c>
      <c r="N4869" s="34" t="str">
        <f t="shared" si="456"/>
        <v>1/1/9999</v>
      </c>
      <c r="O4869" s="8" t="str">
        <f>IF(ISERROR(VLOOKUP($I4869,Lookup!$H$2:$I$11,2,0)),"",VLOOKUP($I4869,Lookup!$H$2:$I$11,2,0))</f>
        <v/>
      </c>
      <c r="P4869" s="8">
        <f>COUNTIF(J$4:J4869,J4869)</f>
        <v>0</v>
      </c>
      <c r="Q4869" s="8">
        <f>COUNTIF(K$4:K4869,K4869)</f>
        <v>1</v>
      </c>
    </row>
    <row r="4870" spans="1:17" x14ac:dyDescent="0.25">
      <c r="A4870" s="35">
        <f t="shared" si="457"/>
        <v>0</v>
      </c>
      <c r="B4870" s="8">
        <f t="shared" si="458"/>
        <v>0</v>
      </c>
      <c r="C4870" s="8">
        <f t="shared" si="459"/>
        <v>0</v>
      </c>
      <c r="D4870" s="38">
        <f t="shared" si="460"/>
        <v>1</v>
      </c>
      <c r="E4870" s="39">
        <f t="shared" si="461"/>
        <v>0</v>
      </c>
      <c r="M4870" s="8" t="str">
        <f>VLOOKUP(MONTH($J4870),Lookup!$A$2:$B$13,2,0)&amp;" "&amp;YEAR($J4870)</f>
        <v>Jan 1900</v>
      </c>
      <c r="N4870" s="34" t="str">
        <f t="shared" si="456"/>
        <v>1/1/9999</v>
      </c>
      <c r="O4870" s="8" t="str">
        <f>IF(ISERROR(VLOOKUP($I4870,Lookup!$H$2:$I$11,2,0)),"",VLOOKUP($I4870,Lookup!$H$2:$I$11,2,0))</f>
        <v/>
      </c>
      <c r="P4870" s="8">
        <f>COUNTIF(J$4:J4870,J4870)</f>
        <v>0</v>
      </c>
      <c r="Q4870" s="8">
        <f>COUNTIF(K$4:K4870,K4870)</f>
        <v>1</v>
      </c>
    </row>
    <row r="4871" spans="1:17" x14ac:dyDescent="0.25">
      <c r="A4871" s="35">
        <f t="shared" si="457"/>
        <v>0</v>
      </c>
      <c r="B4871" s="8">
        <f t="shared" si="458"/>
        <v>0</v>
      </c>
      <c r="C4871" s="8">
        <f t="shared" si="459"/>
        <v>0</v>
      </c>
      <c r="D4871" s="38">
        <f t="shared" si="460"/>
        <v>1</v>
      </c>
      <c r="E4871" s="39">
        <f t="shared" si="461"/>
        <v>0</v>
      </c>
      <c r="M4871" s="8" t="str">
        <f>VLOOKUP(MONTH($J4871),Lookup!$A$2:$B$13,2,0)&amp;" "&amp;YEAR($J4871)</f>
        <v>Jan 1900</v>
      </c>
      <c r="N4871" s="34" t="str">
        <f t="shared" si="456"/>
        <v>1/1/9999</v>
      </c>
      <c r="O4871" s="8" t="str">
        <f>IF(ISERROR(VLOOKUP($I4871,Lookup!$H$2:$I$11,2,0)),"",VLOOKUP($I4871,Lookup!$H$2:$I$11,2,0))</f>
        <v/>
      </c>
      <c r="P4871" s="8">
        <f>COUNTIF(J$4:J4871,J4871)</f>
        <v>0</v>
      </c>
      <c r="Q4871" s="8">
        <f>COUNTIF(K$4:K4871,K4871)</f>
        <v>1</v>
      </c>
    </row>
    <row r="4872" spans="1:17" x14ac:dyDescent="0.25">
      <c r="A4872" s="35">
        <f t="shared" si="457"/>
        <v>0</v>
      </c>
      <c r="B4872" s="8">
        <f t="shared" si="458"/>
        <v>0</v>
      </c>
      <c r="C4872" s="8">
        <f t="shared" si="459"/>
        <v>0</v>
      </c>
      <c r="D4872" s="38">
        <f t="shared" si="460"/>
        <v>1</v>
      </c>
      <c r="E4872" s="39">
        <f t="shared" si="461"/>
        <v>0</v>
      </c>
      <c r="M4872" s="8" t="str">
        <f>VLOOKUP(MONTH($J4872),Lookup!$A$2:$B$13,2,0)&amp;" "&amp;YEAR($J4872)</f>
        <v>Jan 1900</v>
      </c>
      <c r="N4872" s="34" t="str">
        <f t="shared" si="456"/>
        <v>1/1/9999</v>
      </c>
      <c r="O4872" s="8" t="str">
        <f>IF(ISERROR(VLOOKUP($I4872,Lookup!$H$2:$I$11,2,0)),"",VLOOKUP($I4872,Lookup!$H$2:$I$11,2,0))</f>
        <v/>
      </c>
      <c r="P4872" s="8">
        <f>COUNTIF(J$4:J4872,J4872)</f>
        <v>0</v>
      </c>
      <c r="Q4872" s="8">
        <f>COUNTIF(K$4:K4872,K4872)</f>
        <v>1</v>
      </c>
    </row>
    <row r="4873" spans="1:17" x14ac:dyDescent="0.25">
      <c r="A4873" s="35">
        <f t="shared" si="457"/>
        <v>0</v>
      </c>
      <c r="B4873" s="8">
        <f t="shared" si="458"/>
        <v>0</v>
      </c>
      <c r="C4873" s="8">
        <f t="shared" si="459"/>
        <v>0</v>
      </c>
      <c r="D4873" s="38">
        <f t="shared" si="460"/>
        <v>1</v>
      </c>
      <c r="E4873" s="39">
        <f t="shared" si="461"/>
        <v>0</v>
      </c>
      <c r="M4873" s="8" t="str">
        <f>VLOOKUP(MONTH($J4873),Lookup!$A$2:$B$13,2,0)&amp;" "&amp;YEAR($J4873)</f>
        <v>Jan 1900</v>
      </c>
      <c r="N4873" s="34" t="str">
        <f t="shared" si="456"/>
        <v>1/1/9999</v>
      </c>
      <c r="O4873" s="8" t="str">
        <f>IF(ISERROR(VLOOKUP($I4873,Lookup!$H$2:$I$11,2,0)),"",VLOOKUP($I4873,Lookup!$H$2:$I$11,2,0))</f>
        <v/>
      </c>
      <c r="P4873" s="8">
        <f>COUNTIF(J$4:J4873,J4873)</f>
        <v>0</v>
      </c>
      <c r="Q4873" s="8">
        <f>COUNTIF(K$4:K4873,K4873)</f>
        <v>1</v>
      </c>
    </row>
    <row r="4874" spans="1:17" x14ac:dyDescent="0.25">
      <c r="A4874" s="35">
        <f t="shared" si="457"/>
        <v>0</v>
      </c>
      <c r="B4874" s="8">
        <f t="shared" si="458"/>
        <v>0</v>
      </c>
      <c r="C4874" s="8">
        <f t="shared" si="459"/>
        <v>0</v>
      </c>
      <c r="D4874" s="38">
        <f t="shared" si="460"/>
        <v>1</v>
      </c>
      <c r="E4874" s="39">
        <f t="shared" si="461"/>
        <v>0</v>
      </c>
      <c r="M4874" s="8" t="str">
        <f>VLOOKUP(MONTH($J4874),Lookup!$A$2:$B$13,2,0)&amp;" "&amp;YEAR($J4874)</f>
        <v>Jan 1900</v>
      </c>
      <c r="N4874" s="34" t="str">
        <f t="shared" si="456"/>
        <v>1/1/9999</v>
      </c>
      <c r="O4874" s="8" t="str">
        <f>IF(ISERROR(VLOOKUP($I4874,Lookup!$H$2:$I$11,2,0)),"",VLOOKUP($I4874,Lookup!$H$2:$I$11,2,0))</f>
        <v/>
      </c>
      <c r="P4874" s="8">
        <f>COUNTIF(J$4:J4874,J4874)</f>
        <v>0</v>
      </c>
      <c r="Q4874" s="8">
        <f>COUNTIF(K$4:K4874,K4874)</f>
        <v>1</v>
      </c>
    </row>
    <row r="4875" spans="1:17" x14ac:dyDescent="0.25">
      <c r="A4875" s="35">
        <f t="shared" si="457"/>
        <v>0</v>
      </c>
      <c r="B4875" s="8">
        <f t="shared" si="458"/>
        <v>0</v>
      </c>
      <c r="C4875" s="8">
        <f t="shared" si="459"/>
        <v>0</v>
      </c>
      <c r="D4875" s="38">
        <f t="shared" si="460"/>
        <v>1</v>
      </c>
      <c r="E4875" s="39">
        <f t="shared" si="461"/>
        <v>0</v>
      </c>
      <c r="M4875" s="8" t="str">
        <f>VLOOKUP(MONTH($J4875),Lookup!$A$2:$B$13,2,0)&amp;" "&amp;YEAR($J4875)</f>
        <v>Jan 1900</v>
      </c>
      <c r="N4875" s="34" t="str">
        <f t="shared" si="456"/>
        <v>1/1/9999</v>
      </c>
      <c r="O4875" s="8" t="str">
        <f>IF(ISERROR(VLOOKUP($I4875,Lookup!$H$2:$I$11,2,0)),"",VLOOKUP($I4875,Lookup!$H$2:$I$11,2,0))</f>
        <v/>
      </c>
      <c r="P4875" s="8">
        <f>COUNTIF(J$4:J4875,J4875)</f>
        <v>0</v>
      </c>
      <c r="Q4875" s="8">
        <f>COUNTIF(K$4:K4875,K4875)</f>
        <v>1</v>
      </c>
    </row>
    <row r="4876" spans="1:17" x14ac:dyDescent="0.25">
      <c r="A4876" s="35">
        <f t="shared" si="457"/>
        <v>0</v>
      </c>
      <c r="B4876" s="8">
        <f t="shared" si="458"/>
        <v>0</v>
      </c>
      <c r="C4876" s="8">
        <f t="shared" si="459"/>
        <v>0</v>
      </c>
      <c r="D4876" s="38">
        <f t="shared" si="460"/>
        <v>1</v>
      </c>
      <c r="E4876" s="39">
        <f t="shared" si="461"/>
        <v>0</v>
      </c>
      <c r="M4876" s="8" t="str">
        <f>VLOOKUP(MONTH($J4876),Lookup!$A$2:$B$13,2,0)&amp;" "&amp;YEAR($J4876)</f>
        <v>Jan 1900</v>
      </c>
      <c r="N4876" s="34" t="str">
        <f t="shared" si="456"/>
        <v>1/1/9999</v>
      </c>
      <c r="O4876" s="8" t="str">
        <f>IF(ISERROR(VLOOKUP($I4876,Lookup!$H$2:$I$11,2,0)),"",VLOOKUP($I4876,Lookup!$H$2:$I$11,2,0))</f>
        <v/>
      </c>
      <c r="P4876" s="8">
        <f>COUNTIF(J$4:J4876,J4876)</f>
        <v>0</v>
      </c>
      <c r="Q4876" s="8">
        <f>COUNTIF(K$4:K4876,K4876)</f>
        <v>1</v>
      </c>
    </row>
    <row r="4877" spans="1:17" x14ac:dyDescent="0.25">
      <c r="A4877" s="35">
        <f t="shared" si="457"/>
        <v>0</v>
      </c>
      <c r="B4877" s="8">
        <f t="shared" si="458"/>
        <v>0</v>
      </c>
      <c r="C4877" s="8">
        <f t="shared" si="459"/>
        <v>0</v>
      </c>
      <c r="D4877" s="38">
        <f t="shared" si="460"/>
        <v>1</v>
      </c>
      <c r="E4877" s="39">
        <f t="shared" si="461"/>
        <v>0</v>
      </c>
      <c r="M4877" s="8" t="str">
        <f>VLOOKUP(MONTH($J4877),Lookup!$A$2:$B$13,2,0)&amp;" "&amp;YEAR($J4877)</f>
        <v>Jan 1900</v>
      </c>
      <c r="N4877" s="34" t="str">
        <f t="shared" si="456"/>
        <v>1/1/9999</v>
      </c>
      <c r="O4877" s="8" t="str">
        <f>IF(ISERROR(VLOOKUP($I4877,Lookup!$H$2:$I$11,2,0)),"",VLOOKUP($I4877,Lookup!$H$2:$I$11,2,0))</f>
        <v/>
      </c>
      <c r="P4877" s="8">
        <f>COUNTIF(J$4:J4877,J4877)</f>
        <v>0</v>
      </c>
      <c r="Q4877" s="8">
        <f>COUNTIF(K$4:K4877,K4877)</f>
        <v>1</v>
      </c>
    </row>
    <row r="4878" spans="1:17" x14ac:dyDescent="0.25">
      <c r="A4878" s="35">
        <f t="shared" si="457"/>
        <v>0</v>
      </c>
      <c r="B4878" s="8">
        <f t="shared" si="458"/>
        <v>0</v>
      </c>
      <c r="C4878" s="8">
        <f t="shared" si="459"/>
        <v>0</v>
      </c>
      <c r="D4878" s="38">
        <f t="shared" si="460"/>
        <v>1</v>
      </c>
      <c r="E4878" s="39">
        <f t="shared" si="461"/>
        <v>0</v>
      </c>
      <c r="M4878" s="8" t="str">
        <f>VLOOKUP(MONTH($J4878),Lookup!$A$2:$B$13,2,0)&amp;" "&amp;YEAR($J4878)</f>
        <v>Jan 1900</v>
      </c>
      <c r="N4878" s="34" t="str">
        <f t="shared" si="456"/>
        <v>1/1/9999</v>
      </c>
      <c r="O4878" s="8" t="str">
        <f>IF(ISERROR(VLOOKUP($I4878,Lookup!$H$2:$I$11,2,0)),"",VLOOKUP($I4878,Lookup!$H$2:$I$11,2,0))</f>
        <v/>
      </c>
      <c r="P4878" s="8">
        <f>COUNTIF(J$4:J4878,J4878)</f>
        <v>0</v>
      </c>
      <c r="Q4878" s="8">
        <f>COUNTIF(K$4:K4878,K4878)</f>
        <v>1</v>
      </c>
    </row>
    <row r="4879" spans="1:17" x14ac:dyDescent="0.25">
      <c r="A4879" s="35">
        <f t="shared" si="457"/>
        <v>0</v>
      </c>
      <c r="B4879" s="8">
        <f t="shared" si="458"/>
        <v>0</v>
      </c>
      <c r="C4879" s="8">
        <f t="shared" si="459"/>
        <v>0</v>
      </c>
      <c r="D4879" s="38">
        <f t="shared" si="460"/>
        <v>1</v>
      </c>
      <c r="E4879" s="39">
        <f t="shared" si="461"/>
        <v>0</v>
      </c>
      <c r="M4879" s="8" t="str">
        <f>VLOOKUP(MONTH($J4879),Lookup!$A$2:$B$13,2,0)&amp;" "&amp;YEAR($J4879)</f>
        <v>Jan 1900</v>
      </c>
      <c r="N4879" s="34" t="str">
        <f t="shared" si="456"/>
        <v>1/1/9999</v>
      </c>
      <c r="O4879" s="8" t="str">
        <f>IF(ISERROR(VLOOKUP($I4879,Lookup!$H$2:$I$11,2,0)),"",VLOOKUP($I4879,Lookup!$H$2:$I$11,2,0))</f>
        <v/>
      </c>
      <c r="P4879" s="8">
        <f>COUNTIF(J$4:J4879,J4879)</f>
        <v>0</v>
      </c>
      <c r="Q4879" s="8">
        <f>COUNTIF(K$4:K4879,K4879)</f>
        <v>1</v>
      </c>
    </row>
    <row r="4880" spans="1:17" x14ac:dyDescent="0.25">
      <c r="A4880" s="35">
        <f t="shared" si="457"/>
        <v>0</v>
      </c>
      <c r="B4880" s="8">
        <f t="shared" si="458"/>
        <v>0</v>
      </c>
      <c r="C4880" s="8">
        <f t="shared" si="459"/>
        <v>0</v>
      </c>
      <c r="D4880" s="38">
        <f t="shared" si="460"/>
        <v>1</v>
      </c>
      <c r="E4880" s="39">
        <f t="shared" si="461"/>
        <v>0</v>
      </c>
      <c r="M4880" s="8" t="str">
        <f>VLOOKUP(MONTH($J4880),Lookup!$A$2:$B$13,2,0)&amp;" "&amp;YEAR($J4880)</f>
        <v>Jan 1900</v>
      </c>
      <c r="N4880" s="34" t="str">
        <f t="shared" si="456"/>
        <v>1/1/9999</v>
      </c>
      <c r="O4880" s="8" t="str">
        <f>IF(ISERROR(VLOOKUP($I4880,Lookup!$H$2:$I$11,2,0)),"",VLOOKUP($I4880,Lookup!$H$2:$I$11,2,0))</f>
        <v/>
      </c>
      <c r="P4880" s="8">
        <f>COUNTIF(J$4:J4880,J4880)</f>
        <v>0</v>
      </c>
      <c r="Q4880" s="8">
        <f>COUNTIF(K$4:K4880,K4880)</f>
        <v>1</v>
      </c>
    </row>
    <row r="4881" spans="1:17" x14ac:dyDescent="0.25">
      <c r="A4881" s="35">
        <f t="shared" si="457"/>
        <v>0</v>
      </c>
      <c r="B4881" s="8">
        <f t="shared" si="458"/>
        <v>0</v>
      </c>
      <c r="C4881" s="8">
        <f t="shared" si="459"/>
        <v>0</v>
      </c>
      <c r="D4881" s="38">
        <f t="shared" si="460"/>
        <v>1</v>
      </c>
      <c r="E4881" s="39">
        <f t="shared" si="461"/>
        <v>0</v>
      </c>
      <c r="M4881" s="8" t="str">
        <f>VLOOKUP(MONTH($J4881),Lookup!$A$2:$B$13,2,0)&amp;" "&amp;YEAR($J4881)</f>
        <v>Jan 1900</v>
      </c>
      <c r="N4881" s="34" t="str">
        <f t="shared" si="456"/>
        <v>1/1/9999</v>
      </c>
      <c r="O4881" s="8" t="str">
        <f>IF(ISERROR(VLOOKUP($I4881,Lookup!$H$2:$I$11,2,0)),"",VLOOKUP($I4881,Lookup!$H$2:$I$11,2,0))</f>
        <v/>
      </c>
      <c r="P4881" s="8">
        <f>COUNTIF(J$4:J4881,J4881)</f>
        <v>0</v>
      </c>
      <c r="Q4881" s="8">
        <f>COUNTIF(K$4:K4881,K4881)</f>
        <v>1</v>
      </c>
    </row>
    <row r="4882" spans="1:17" x14ac:dyDescent="0.25">
      <c r="A4882" s="35">
        <f t="shared" si="457"/>
        <v>0</v>
      </c>
      <c r="B4882" s="8">
        <f t="shared" si="458"/>
        <v>0</v>
      </c>
      <c r="C4882" s="8">
        <f t="shared" si="459"/>
        <v>0</v>
      </c>
      <c r="D4882" s="38">
        <f t="shared" si="460"/>
        <v>1</v>
      </c>
      <c r="E4882" s="39">
        <f t="shared" si="461"/>
        <v>0</v>
      </c>
      <c r="M4882" s="8" t="str">
        <f>VLOOKUP(MONTH($J4882),Lookup!$A$2:$B$13,2,0)&amp;" "&amp;YEAR($J4882)</f>
        <v>Jan 1900</v>
      </c>
      <c r="N4882" s="34" t="str">
        <f t="shared" si="456"/>
        <v>1/1/9999</v>
      </c>
      <c r="O4882" s="8" t="str">
        <f>IF(ISERROR(VLOOKUP($I4882,Lookup!$H$2:$I$11,2,0)),"",VLOOKUP($I4882,Lookup!$H$2:$I$11,2,0))</f>
        <v/>
      </c>
      <c r="P4882" s="8">
        <f>COUNTIF(J$4:J4882,J4882)</f>
        <v>0</v>
      </c>
      <c r="Q4882" s="8">
        <f>COUNTIF(K$4:K4882,K4882)</f>
        <v>1</v>
      </c>
    </row>
    <row r="4883" spans="1:17" x14ac:dyDescent="0.25">
      <c r="A4883" s="35">
        <f t="shared" si="457"/>
        <v>0</v>
      </c>
      <c r="B4883" s="8">
        <f t="shared" si="458"/>
        <v>0</v>
      </c>
      <c r="C4883" s="8">
        <f t="shared" si="459"/>
        <v>0</v>
      </c>
      <c r="D4883" s="38">
        <f t="shared" si="460"/>
        <v>1</v>
      </c>
      <c r="E4883" s="39">
        <f t="shared" si="461"/>
        <v>0</v>
      </c>
      <c r="M4883" s="8" t="str">
        <f>VLOOKUP(MONTH($J4883),Lookup!$A$2:$B$13,2,0)&amp;" "&amp;YEAR($J4883)</f>
        <v>Jan 1900</v>
      </c>
      <c r="N4883" s="34" t="str">
        <f t="shared" si="456"/>
        <v>1/1/9999</v>
      </c>
      <c r="O4883" s="8" t="str">
        <f>IF(ISERROR(VLOOKUP($I4883,Lookup!$H$2:$I$11,2,0)),"",VLOOKUP($I4883,Lookup!$H$2:$I$11,2,0))</f>
        <v/>
      </c>
      <c r="P4883" s="8">
        <f>COUNTIF(J$4:J4883,J4883)</f>
        <v>0</v>
      </c>
      <c r="Q4883" s="8">
        <f>COUNTIF(K$4:K4883,K4883)</f>
        <v>1</v>
      </c>
    </row>
    <row r="4884" spans="1:17" x14ac:dyDescent="0.25">
      <c r="A4884" s="35">
        <f t="shared" si="457"/>
        <v>0</v>
      </c>
      <c r="B4884" s="8">
        <f t="shared" si="458"/>
        <v>0</v>
      </c>
      <c r="C4884" s="8">
        <f t="shared" si="459"/>
        <v>0</v>
      </c>
      <c r="D4884" s="38">
        <f t="shared" si="460"/>
        <v>1</v>
      </c>
      <c r="E4884" s="39">
        <f t="shared" si="461"/>
        <v>0</v>
      </c>
      <c r="M4884" s="8" t="str">
        <f>VLOOKUP(MONTH($J4884),Lookup!$A$2:$B$13,2,0)&amp;" "&amp;YEAR($J4884)</f>
        <v>Jan 1900</v>
      </c>
      <c r="N4884" s="34" t="str">
        <f t="shared" si="456"/>
        <v>1/1/9999</v>
      </c>
      <c r="O4884" s="8" t="str">
        <f>IF(ISERROR(VLOOKUP($I4884,Lookup!$H$2:$I$11,2,0)),"",VLOOKUP($I4884,Lookup!$H$2:$I$11,2,0))</f>
        <v/>
      </c>
      <c r="P4884" s="8">
        <f>COUNTIF(J$4:J4884,J4884)</f>
        <v>0</v>
      </c>
      <c r="Q4884" s="8">
        <f>COUNTIF(K$4:K4884,K4884)</f>
        <v>1</v>
      </c>
    </row>
    <row r="4885" spans="1:17" x14ac:dyDescent="0.25">
      <c r="A4885" s="35">
        <f t="shared" si="457"/>
        <v>0</v>
      </c>
      <c r="B4885" s="8">
        <f t="shared" si="458"/>
        <v>0</v>
      </c>
      <c r="C4885" s="8">
        <f t="shared" si="459"/>
        <v>0</v>
      </c>
      <c r="D4885" s="38">
        <f t="shared" si="460"/>
        <v>1</v>
      </c>
      <c r="E4885" s="39">
        <f t="shared" si="461"/>
        <v>0</v>
      </c>
      <c r="M4885" s="8" t="str">
        <f>VLOOKUP(MONTH($J4885),Lookup!$A$2:$B$13,2,0)&amp;" "&amp;YEAR($J4885)</f>
        <v>Jan 1900</v>
      </c>
      <c r="N4885" s="34" t="str">
        <f t="shared" si="456"/>
        <v>1/1/9999</v>
      </c>
      <c r="O4885" s="8" t="str">
        <f>IF(ISERROR(VLOOKUP($I4885,Lookup!$H$2:$I$11,2,0)),"",VLOOKUP($I4885,Lookup!$H$2:$I$11,2,0))</f>
        <v/>
      </c>
      <c r="P4885" s="8">
        <f>COUNTIF(J$4:J4885,J4885)</f>
        <v>0</v>
      </c>
      <c r="Q4885" s="8">
        <f>COUNTIF(K$4:K4885,K4885)</f>
        <v>1</v>
      </c>
    </row>
    <row r="4886" spans="1:17" x14ac:dyDescent="0.25">
      <c r="A4886" s="35">
        <f t="shared" si="457"/>
        <v>0</v>
      </c>
      <c r="B4886" s="8">
        <f t="shared" si="458"/>
        <v>0</v>
      </c>
      <c r="C4886" s="8">
        <f t="shared" si="459"/>
        <v>0</v>
      </c>
      <c r="D4886" s="38">
        <f t="shared" si="460"/>
        <v>1</v>
      </c>
      <c r="E4886" s="39">
        <f t="shared" si="461"/>
        <v>0</v>
      </c>
      <c r="M4886" s="8" t="str">
        <f>VLOOKUP(MONTH($J4886),Lookup!$A$2:$B$13,2,0)&amp;" "&amp;YEAR($J4886)</f>
        <v>Jan 1900</v>
      </c>
      <c r="N4886" s="34" t="str">
        <f t="shared" si="456"/>
        <v>1/1/9999</v>
      </c>
      <c r="O4886" s="8" t="str">
        <f>IF(ISERROR(VLOOKUP($I4886,Lookup!$H$2:$I$11,2,0)),"",VLOOKUP($I4886,Lookup!$H$2:$I$11,2,0))</f>
        <v/>
      </c>
      <c r="P4886" s="8">
        <f>COUNTIF(J$4:J4886,J4886)</f>
        <v>0</v>
      </c>
      <c r="Q4886" s="8">
        <f>COUNTIF(K$4:K4886,K4886)</f>
        <v>1</v>
      </c>
    </row>
    <row r="4887" spans="1:17" x14ac:dyDescent="0.25">
      <c r="A4887" s="35">
        <f t="shared" si="457"/>
        <v>0</v>
      </c>
      <c r="B4887" s="8">
        <f t="shared" si="458"/>
        <v>0</v>
      </c>
      <c r="C4887" s="8">
        <f t="shared" si="459"/>
        <v>0</v>
      </c>
      <c r="D4887" s="38">
        <f t="shared" si="460"/>
        <v>1</v>
      </c>
      <c r="E4887" s="39">
        <f t="shared" si="461"/>
        <v>0</v>
      </c>
      <c r="M4887" s="8" t="str">
        <f>VLOOKUP(MONTH($J4887),Lookup!$A$2:$B$13,2,0)&amp;" "&amp;YEAR($J4887)</f>
        <v>Jan 1900</v>
      </c>
      <c r="N4887" s="34" t="str">
        <f t="shared" si="456"/>
        <v>1/1/9999</v>
      </c>
      <c r="O4887" s="8" t="str">
        <f>IF(ISERROR(VLOOKUP($I4887,Lookup!$H$2:$I$11,2,0)),"",VLOOKUP($I4887,Lookup!$H$2:$I$11,2,0))</f>
        <v/>
      </c>
      <c r="P4887" s="8">
        <f>COUNTIF(J$4:J4887,J4887)</f>
        <v>0</v>
      </c>
      <c r="Q4887" s="8">
        <f>COUNTIF(K$4:K4887,K4887)</f>
        <v>1</v>
      </c>
    </row>
    <row r="4888" spans="1:17" x14ac:dyDescent="0.25">
      <c r="A4888" s="35">
        <f t="shared" si="457"/>
        <v>0</v>
      </c>
      <c r="B4888" s="8">
        <f t="shared" si="458"/>
        <v>0</v>
      </c>
      <c r="C4888" s="8">
        <f t="shared" si="459"/>
        <v>0</v>
      </c>
      <c r="D4888" s="38">
        <f t="shared" si="460"/>
        <v>1</v>
      </c>
      <c r="E4888" s="39">
        <f t="shared" si="461"/>
        <v>0</v>
      </c>
      <c r="M4888" s="8" t="str">
        <f>VLOOKUP(MONTH($J4888),Lookup!$A$2:$B$13,2,0)&amp;" "&amp;YEAR($J4888)</f>
        <v>Jan 1900</v>
      </c>
      <c r="N4888" s="34" t="str">
        <f t="shared" si="456"/>
        <v>1/1/9999</v>
      </c>
      <c r="O4888" s="8" t="str">
        <f>IF(ISERROR(VLOOKUP($I4888,Lookup!$H$2:$I$11,2,0)),"",VLOOKUP($I4888,Lookup!$H$2:$I$11,2,0))</f>
        <v/>
      </c>
      <c r="P4888" s="8">
        <f>COUNTIF(J$4:J4888,J4888)</f>
        <v>0</v>
      </c>
      <c r="Q4888" s="8">
        <f>COUNTIF(K$4:K4888,K4888)</f>
        <v>1</v>
      </c>
    </row>
    <row r="4889" spans="1:17" x14ac:dyDescent="0.25">
      <c r="A4889" s="35">
        <f t="shared" si="457"/>
        <v>0</v>
      </c>
      <c r="B4889" s="8">
        <f t="shared" si="458"/>
        <v>0</v>
      </c>
      <c r="C4889" s="8">
        <f t="shared" si="459"/>
        <v>0</v>
      </c>
      <c r="D4889" s="38">
        <f t="shared" si="460"/>
        <v>1</v>
      </c>
      <c r="E4889" s="39">
        <f t="shared" si="461"/>
        <v>0</v>
      </c>
      <c r="M4889" s="8" t="str">
        <f>VLOOKUP(MONTH($J4889),Lookup!$A$2:$B$13,2,0)&amp;" "&amp;YEAR($J4889)</f>
        <v>Jan 1900</v>
      </c>
      <c r="N4889" s="34" t="str">
        <f t="shared" si="456"/>
        <v>1/1/9999</v>
      </c>
      <c r="O4889" s="8" t="str">
        <f>IF(ISERROR(VLOOKUP($I4889,Lookup!$H$2:$I$11,2,0)),"",VLOOKUP($I4889,Lookup!$H$2:$I$11,2,0))</f>
        <v/>
      </c>
      <c r="P4889" s="8">
        <f>COUNTIF(J$4:J4889,J4889)</f>
        <v>0</v>
      </c>
      <c r="Q4889" s="8">
        <f>COUNTIF(K$4:K4889,K4889)</f>
        <v>1</v>
      </c>
    </row>
    <row r="4890" spans="1:17" x14ac:dyDescent="0.25">
      <c r="A4890" s="35">
        <f t="shared" si="457"/>
        <v>0</v>
      </c>
      <c r="B4890" s="8">
        <f t="shared" si="458"/>
        <v>0</v>
      </c>
      <c r="C4890" s="8">
        <f t="shared" si="459"/>
        <v>0</v>
      </c>
      <c r="D4890" s="38">
        <f t="shared" si="460"/>
        <v>1</v>
      </c>
      <c r="E4890" s="39">
        <f t="shared" si="461"/>
        <v>0</v>
      </c>
      <c r="M4890" s="8" t="str">
        <f>VLOOKUP(MONTH($J4890),Lookup!$A$2:$B$13,2,0)&amp;" "&amp;YEAR($J4890)</f>
        <v>Jan 1900</v>
      </c>
      <c r="N4890" s="34" t="str">
        <f t="shared" si="456"/>
        <v>1/1/9999</v>
      </c>
      <c r="O4890" s="8" t="str">
        <f>IF(ISERROR(VLOOKUP($I4890,Lookup!$H$2:$I$11,2,0)),"",VLOOKUP($I4890,Lookup!$H$2:$I$11,2,0))</f>
        <v/>
      </c>
      <c r="P4890" s="8">
        <f>COUNTIF(J$4:J4890,J4890)</f>
        <v>0</v>
      </c>
      <c r="Q4890" s="8">
        <f>COUNTIF(K$4:K4890,K4890)</f>
        <v>1</v>
      </c>
    </row>
    <row r="4891" spans="1:17" x14ac:dyDescent="0.25">
      <c r="A4891" s="35">
        <f t="shared" si="457"/>
        <v>0</v>
      </c>
      <c r="B4891" s="8">
        <f t="shared" si="458"/>
        <v>0</v>
      </c>
      <c r="C4891" s="8">
        <f t="shared" si="459"/>
        <v>0</v>
      </c>
      <c r="D4891" s="38">
        <f t="shared" si="460"/>
        <v>1</v>
      </c>
      <c r="E4891" s="39">
        <f t="shared" si="461"/>
        <v>0</v>
      </c>
      <c r="M4891" s="8" t="str">
        <f>VLOOKUP(MONTH($J4891),Lookup!$A$2:$B$13,2,0)&amp;" "&amp;YEAR($J4891)</f>
        <v>Jan 1900</v>
      </c>
      <c r="N4891" s="34" t="str">
        <f t="shared" si="456"/>
        <v>1/1/9999</v>
      </c>
      <c r="O4891" s="8" t="str">
        <f>IF(ISERROR(VLOOKUP($I4891,Lookup!$H$2:$I$11,2,0)),"",VLOOKUP($I4891,Lookup!$H$2:$I$11,2,0))</f>
        <v/>
      </c>
      <c r="P4891" s="8">
        <f>COUNTIF(J$4:J4891,J4891)</f>
        <v>0</v>
      </c>
      <c r="Q4891" s="8">
        <f>COUNTIF(K$4:K4891,K4891)</f>
        <v>1</v>
      </c>
    </row>
    <row r="4892" spans="1:17" x14ac:dyDescent="0.25">
      <c r="A4892" s="35">
        <f t="shared" si="457"/>
        <v>0</v>
      </c>
      <c r="B4892" s="8">
        <f t="shared" si="458"/>
        <v>0</v>
      </c>
      <c r="C4892" s="8">
        <f t="shared" si="459"/>
        <v>0</v>
      </c>
      <c r="D4892" s="38">
        <f t="shared" si="460"/>
        <v>1</v>
      </c>
      <c r="E4892" s="39">
        <f t="shared" si="461"/>
        <v>0</v>
      </c>
      <c r="M4892" s="8" t="str">
        <f>VLOOKUP(MONTH($J4892),Lookup!$A$2:$B$13,2,0)&amp;" "&amp;YEAR($J4892)</f>
        <v>Jan 1900</v>
      </c>
      <c r="N4892" s="34" t="str">
        <f t="shared" si="456"/>
        <v>1/1/9999</v>
      </c>
      <c r="O4892" s="8" t="str">
        <f>IF(ISERROR(VLOOKUP($I4892,Lookup!$H$2:$I$11,2,0)),"",VLOOKUP($I4892,Lookup!$H$2:$I$11,2,0))</f>
        <v/>
      </c>
      <c r="P4892" s="8">
        <f>COUNTIF(J$4:J4892,J4892)</f>
        <v>0</v>
      </c>
      <c r="Q4892" s="8">
        <f>COUNTIF(K$4:K4892,K4892)</f>
        <v>1</v>
      </c>
    </row>
    <row r="4893" spans="1:17" x14ac:dyDescent="0.25">
      <c r="A4893" s="35">
        <f t="shared" si="457"/>
        <v>0</v>
      </c>
      <c r="B4893" s="8">
        <f t="shared" si="458"/>
        <v>0</v>
      </c>
      <c r="C4893" s="8">
        <f t="shared" si="459"/>
        <v>0</v>
      </c>
      <c r="D4893" s="38">
        <f t="shared" si="460"/>
        <v>1</v>
      </c>
      <c r="E4893" s="39">
        <f t="shared" si="461"/>
        <v>0</v>
      </c>
      <c r="M4893" s="8" t="str">
        <f>VLOOKUP(MONTH($J4893),Lookup!$A$2:$B$13,2,0)&amp;" "&amp;YEAR($J4893)</f>
        <v>Jan 1900</v>
      </c>
      <c r="N4893" s="34" t="str">
        <f t="shared" si="456"/>
        <v>1/1/9999</v>
      </c>
      <c r="O4893" s="8" t="str">
        <f>IF(ISERROR(VLOOKUP($I4893,Lookup!$H$2:$I$11,2,0)),"",VLOOKUP($I4893,Lookup!$H$2:$I$11,2,0))</f>
        <v/>
      </c>
      <c r="P4893" s="8">
        <f>COUNTIF(J$4:J4893,J4893)</f>
        <v>0</v>
      </c>
      <c r="Q4893" s="8">
        <f>COUNTIF(K$4:K4893,K4893)</f>
        <v>1</v>
      </c>
    </row>
    <row r="4894" spans="1:17" x14ac:dyDescent="0.25">
      <c r="A4894" s="35">
        <f t="shared" si="457"/>
        <v>0</v>
      </c>
      <c r="B4894" s="8">
        <f t="shared" si="458"/>
        <v>0</v>
      </c>
      <c r="C4894" s="8">
        <f t="shared" si="459"/>
        <v>0</v>
      </c>
      <c r="D4894" s="38">
        <f t="shared" si="460"/>
        <v>1</v>
      </c>
      <c r="E4894" s="39">
        <f t="shared" si="461"/>
        <v>0</v>
      </c>
      <c r="M4894" s="8" t="str">
        <f>VLOOKUP(MONTH($J4894),Lookup!$A$2:$B$13,2,0)&amp;" "&amp;YEAR($J4894)</f>
        <v>Jan 1900</v>
      </c>
      <c r="N4894" s="34" t="str">
        <f t="shared" si="456"/>
        <v>1/1/9999</v>
      </c>
      <c r="O4894" s="8" t="str">
        <f>IF(ISERROR(VLOOKUP($I4894,Lookup!$H$2:$I$11,2,0)),"",VLOOKUP($I4894,Lookup!$H$2:$I$11,2,0))</f>
        <v/>
      </c>
      <c r="P4894" s="8">
        <f>COUNTIF(J$4:J4894,J4894)</f>
        <v>0</v>
      </c>
      <c r="Q4894" s="8">
        <f>COUNTIF(K$4:K4894,K4894)</f>
        <v>1</v>
      </c>
    </row>
    <row r="4895" spans="1:17" x14ac:dyDescent="0.25">
      <c r="A4895" s="35">
        <f t="shared" si="457"/>
        <v>0</v>
      </c>
      <c r="B4895" s="8">
        <f t="shared" si="458"/>
        <v>0</v>
      </c>
      <c r="C4895" s="8">
        <f t="shared" si="459"/>
        <v>0</v>
      </c>
      <c r="D4895" s="38">
        <f t="shared" si="460"/>
        <v>1</v>
      </c>
      <c r="E4895" s="39">
        <f t="shared" si="461"/>
        <v>0</v>
      </c>
      <c r="M4895" s="8" t="str">
        <f>VLOOKUP(MONTH($J4895),Lookup!$A$2:$B$13,2,0)&amp;" "&amp;YEAR($J4895)</f>
        <v>Jan 1900</v>
      </c>
      <c r="N4895" s="34" t="str">
        <f t="shared" si="456"/>
        <v>1/1/9999</v>
      </c>
      <c r="O4895" s="8" t="str">
        <f>IF(ISERROR(VLOOKUP($I4895,Lookup!$H$2:$I$11,2,0)),"",VLOOKUP($I4895,Lookup!$H$2:$I$11,2,0))</f>
        <v/>
      </c>
      <c r="P4895" s="8">
        <f>COUNTIF(J$4:J4895,J4895)</f>
        <v>0</v>
      </c>
      <c r="Q4895" s="8">
        <f>COUNTIF(K$4:K4895,K4895)</f>
        <v>1</v>
      </c>
    </row>
    <row r="4896" spans="1:17" x14ac:dyDescent="0.25">
      <c r="A4896" s="35">
        <f t="shared" si="457"/>
        <v>0</v>
      </c>
      <c r="B4896" s="8">
        <f t="shared" si="458"/>
        <v>0</v>
      </c>
      <c r="C4896" s="8">
        <f t="shared" si="459"/>
        <v>0</v>
      </c>
      <c r="D4896" s="38">
        <f t="shared" si="460"/>
        <v>1</v>
      </c>
      <c r="E4896" s="39">
        <f t="shared" si="461"/>
        <v>0</v>
      </c>
      <c r="M4896" s="8" t="str">
        <f>VLOOKUP(MONTH($J4896),Lookup!$A$2:$B$13,2,0)&amp;" "&amp;YEAR($J4896)</f>
        <v>Jan 1900</v>
      </c>
      <c r="N4896" s="34" t="str">
        <f t="shared" si="456"/>
        <v>1/1/9999</v>
      </c>
      <c r="O4896" s="8" t="str">
        <f>IF(ISERROR(VLOOKUP($I4896,Lookup!$H$2:$I$11,2,0)),"",VLOOKUP($I4896,Lookup!$H$2:$I$11,2,0))</f>
        <v/>
      </c>
      <c r="P4896" s="8">
        <f>COUNTIF(J$4:J4896,J4896)</f>
        <v>0</v>
      </c>
      <c r="Q4896" s="8">
        <f>COUNTIF(K$4:K4896,K4896)</f>
        <v>1</v>
      </c>
    </row>
    <row r="4897" spans="1:17" x14ac:dyDescent="0.25">
      <c r="A4897" s="35">
        <f t="shared" si="457"/>
        <v>0</v>
      </c>
      <c r="B4897" s="8">
        <f t="shared" si="458"/>
        <v>0</v>
      </c>
      <c r="C4897" s="8">
        <f t="shared" si="459"/>
        <v>0</v>
      </c>
      <c r="D4897" s="38">
        <f t="shared" si="460"/>
        <v>1</v>
      </c>
      <c r="E4897" s="39">
        <f t="shared" si="461"/>
        <v>0</v>
      </c>
      <c r="M4897" s="8" t="str">
        <f>VLOOKUP(MONTH($J4897),Lookup!$A$2:$B$13,2,0)&amp;" "&amp;YEAR($J4897)</f>
        <v>Jan 1900</v>
      </c>
      <c r="N4897" s="34" t="str">
        <f t="shared" si="456"/>
        <v>1/1/9999</v>
      </c>
      <c r="O4897" s="8" t="str">
        <f>IF(ISERROR(VLOOKUP($I4897,Lookup!$H$2:$I$11,2,0)),"",VLOOKUP($I4897,Lookup!$H$2:$I$11,2,0))</f>
        <v/>
      </c>
      <c r="P4897" s="8">
        <f>COUNTIF(J$4:J4897,J4897)</f>
        <v>0</v>
      </c>
      <c r="Q4897" s="8">
        <f>COUNTIF(K$4:K4897,K4897)</f>
        <v>1</v>
      </c>
    </row>
    <row r="4898" spans="1:17" x14ac:dyDescent="0.25">
      <c r="A4898" s="35">
        <f t="shared" si="457"/>
        <v>0</v>
      </c>
      <c r="B4898" s="8">
        <f t="shared" si="458"/>
        <v>0</v>
      </c>
      <c r="C4898" s="8">
        <f t="shared" si="459"/>
        <v>0</v>
      </c>
      <c r="D4898" s="38">
        <f t="shared" si="460"/>
        <v>1</v>
      </c>
      <c r="E4898" s="39">
        <f t="shared" si="461"/>
        <v>0</v>
      </c>
      <c r="M4898" s="8" t="str">
        <f>VLOOKUP(MONTH($J4898),Lookup!$A$2:$B$13,2,0)&amp;" "&amp;YEAR($J4898)</f>
        <v>Jan 1900</v>
      </c>
      <c r="N4898" s="34" t="str">
        <f t="shared" si="456"/>
        <v>1/1/9999</v>
      </c>
      <c r="O4898" s="8" t="str">
        <f>IF(ISERROR(VLOOKUP($I4898,Lookup!$H$2:$I$11,2,0)),"",VLOOKUP($I4898,Lookup!$H$2:$I$11,2,0))</f>
        <v/>
      </c>
      <c r="P4898" s="8">
        <f>COUNTIF(J$4:J4898,J4898)</f>
        <v>0</v>
      </c>
      <c r="Q4898" s="8">
        <f>COUNTIF(K$4:K4898,K4898)</f>
        <v>1</v>
      </c>
    </row>
    <row r="4899" spans="1:17" x14ac:dyDescent="0.25">
      <c r="A4899" s="35">
        <f t="shared" si="457"/>
        <v>0</v>
      </c>
      <c r="B4899" s="8">
        <f t="shared" si="458"/>
        <v>0</v>
      </c>
      <c r="C4899" s="8">
        <f t="shared" si="459"/>
        <v>0</v>
      </c>
      <c r="D4899" s="38">
        <f t="shared" si="460"/>
        <v>1</v>
      </c>
      <c r="E4899" s="39">
        <f t="shared" si="461"/>
        <v>0</v>
      </c>
      <c r="M4899" s="8" t="str">
        <f>VLOOKUP(MONTH($J4899),Lookup!$A$2:$B$13,2,0)&amp;" "&amp;YEAR($J4899)</f>
        <v>Jan 1900</v>
      </c>
      <c r="N4899" s="34" t="str">
        <f t="shared" si="456"/>
        <v>1/1/9999</v>
      </c>
      <c r="O4899" s="8" t="str">
        <f>IF(ISERROR(VLOOKUP($I4899,Lookup!$H$2:$I$11,2,0)),"",VLOOKUP($I4899,Lookup!$H$2:$I$11,2,0))</f>
        <v/>
      </c>
      <c r="P4899" s="8">
        <f>COUNTIF(J$4:J4899,J4899)</f>
        <v>0</v>
      </c>
      <c r="Q4899" s="8">
        <f>COUNTIF(K$4:K4899,K4899)</f>
        <v>1</v>
      </c>
    </row>
    <row r="4900" spans="1:17" x14ac:dyDescent="0.25">
      <c r="A4900" s="35">
        <f t="shared" si="457"/>
        <v>0</v>
      </c>
      <c r="B4900" s="8">
        <f t="shared" si="458"/>
        <v>0</v>
      </c>
      <c r="C4900" s="8">
        <f t="shared" si="459"/>
        <v>0</v>
      </c>
      <c r="D4900" s="38">
        <f t="shared" si="460"/>
        <v>1</v>
      </c>
      <c r="E4900" s="39">
        <f t="shared" si="461"/>
        <v>0</v>
      </c>
      <c r="M4900" s="8" t="str">
        <f>VLOOKUP(MONTH($J4900),Lookup!$A$2:$B$13,2,0)&amp;" "&amp;YEAR($J4900)</f>
        <v>Jan 1900</v>
      </c>
      <c r="N4900" s="34" t="str">
        <f t="shared" si="456"/>
        <v>1/1/9999</v>
      </c>
      <c r="O4900" s="8" t="str">
        <f>IF(ISERROR(VLOOKUP($I4900,Lookup!$H$2:$I$11,2,0)),"",VLOOKUP($I4900,Lookup!$H$2:$I$11,2,0))</f>
        <v/>
      </c>
      <c r="P4900" s="8">
        <f>COUNTIF(J$4:J4900,J4900)</f>
        <v>0</v>
      </c>
      <c r="Q4900" s="8">
        <f>COUNTIF(K$4:K4900,K4900)</f>
        <v>1</v>
      </c>
    </row>
    <row r="4901" spans="1:17" x14ac:dyDescent="0.25">
      <c r="A4901" s="35">
        <f t="shared" si="457"/>
        <v>0</v>
      </c>
      <c r="B4901" s="8">
        <f t="shared" si="458"/>
        <v>0</v>
      </c>
      <c r="C4901" s="8">
        <f t="shared" si="459"/>
        <v>0</v>
      </c>
      <c r="D4901" s="38">
        <f t="shared" si="460"/>
        <v>1</v>
      </c>
      <c r="E4901" s="39">
        <f t="shared" si="461"/>
        <v>0</v>
      </c>
      <c r="M4901" s="8" t="str">
        <f>VLOOKUP(MONTH($J4901),Lookup!$A$2:$B$13,2,0)&amp;" "&amp;YEAR($J4901)</f>
        <v>Jan 1900</v>
      </c>
      <c r="N4901" s="34" t="str">
        <f t="shared" si="456"/>
        <v>1/1/9999</v>
      </c>
      <c r="O4901" s="8" t="str">
        <f>IF(ISERROR(VLOOKUP($I4901,Lookup!$H$2:$I$11,2,0)),"",VLOOKUP($I4901,Lookup!$H$2:$I$11,2,0))</f>
        <v/>
      </c>
      <c r="P4901" s="8">
        <f>COUNTIF(J$4:J4901,J4901)</f>
        <v>0</v>
      </c>
      <c r="Q4901" s="8">
        <f>COUNTIF(K$4:K4901,K4901)</f>
        <v>1</v>
      </c>
    </row>
    <row r="4902" spans="1:17" x14ac:dyDescent="0.25">
      <c r="A4902" s="35">
        <f t="shared" si="457"/>
        <v>0</v>
      </c>
      <c r="B4902" s="8">
        <f t="shared" si="458"/>
        <v>0</v>
      </c>
      <c r="C4902" s="8">
        <f t="shared" si="459"/>
        <v>0</v>
      </c>
      <c r="D4902" s="38">
        <f t="shared" si="460"/>
        <v>1</v>
      </c>
      <c r="E4902" s="39">
        <f t="shared" si="461"/>
        <v>0</v>
      </c>
      <c r="M4902" s="8" t="str">
        <f>VLOOKUP(MONTH($J4902),Lookup!$A$2:$B$13,2,0)&amp;" "&amp;YEAR($J4902)</f>
        <v>Jan 1900</v>
      </c>
      <c r="N4902" s="34" t="str">
        <f t="shared" si="456"/>
        <v>1/1/9999</v>
      </c>
      <c r="O4902" s="8" t="str">
        <f>IF(ISERROR(VLOOKUP($I4902,Lookup!$H$2:$I$11,2,0)),"",VLOOKUP($I4902,Lookup!$H$2:$I$11,2,0))</f>
        <v/>
      </c>
      <c r="P4902" s="8">
        <f>COUNTIF(J$4:J4902,J4902)</f>
        <v>0</v>
      </c>
      <c r="Q4902" s="8">
        <f>COUNTIF(K$4:K4902,K4902)</f>
        <v>1</v>
      </c>
    </row>
    <row r="4903" spans="1:17" x14ac:dyDescent="0.25">
      <c r="A4903" s="35">
        <f t="shared" si="457"/>
        <v>0</v>
      </c>
      <c r="B4903" s="8">
        <f t="shared" si="458"/>
        <v>0</v>
      </c>
      <c r="C4903" s="8">
        <f t="shared" si="459"/>
        <v>0</v>
      </c>
      <c r="D4903" s="38">
        <f t="shared" si="460"/>
        <v>1</v>
      </c>
      <c r="E4903" s="39">
        <f t="shared" si="461"/>
        <v>0</v>
      </c>
      <c r="M4903" s="8" t="str">
        <f>VLOOKUP(MONTH($J4903),Lookup!$A$2:$B$13,2,0)&amp;" "&amp;YEAR($J4903)</f>
        <v>Jan 1900</v>
      </c>
      <c r="N4903" s="34" t="str">
        <f t="shared" si="456"/>
        <v>1/1/9999</v>
      </c>
      <c r="O4903" s="8" t="str">
        <f>IF(ISERROR(VLOOKUP($I4903,Lookup!$H$2:$I$11,2,0)),"",VLOOKUP($I4903,Lookup!$H$2:$I$11,2,0))</f>
        <v/>
      </c>
      <c r="P4903" s="8">
        <f>COUNTIF(J$4:J4903,J4903)</f>
        <v>0</v>
      </c>
      <c r="Q4903" s="8">
        <f>COUNTIF(K$4:K4903,K4903)</f>
        <v>1</v>
      </c>
    </row>
    <row r="4904" spans="1:17" x14ac:dyDescent="0.25">
      <c r="A4904" s="35">
        <f t="shared" si="457"/>
        <v>0</v>
      </c>
      <c r="B4904" s="8">
        <f t="shared" si="458"/>
        <v>0</v>
      </c>
      <c r="C4904" s="8">
        <f t="shared" si="459"/>
        <v>0</v>
      </c>
      <c r="D4904" s="38">
        <f t="shared" si="460"/>
        <v>1</v>
      </c>
      <c r="E4904" s="39">
        <f t="shared" si="461"/>
        <v>0</v>
      </c>
      <c r="M4904" s="8" t="str">
        <f>VLOOKUP(MONTH($J4904),Lookup!$A$2:$B$13,2,0)&amp;" "&amp;YEAR($J4904)</f>
        <v>Jan 1900</v>
      </c>
      <c r="N4904" s="34" t="str">
        <f t="shared" si="456"/>
        <v>1/1/9999</v>
      </c>
      <c r="O4904" s="8" t="str">
        <f>IF(ISERROR(VLOOKUP($I4904,Lookup!$H$2:$I$11,2,0)),"",VLOOKUP($I4904,Lookup!$H$2:$I$11,2,0))</f>
        <v/>
      </c>
      <c r="P4904" s="8">
        <f>COUNTIF(J$4:J4904,J4904)</f>
        <v>0</v>
      </c>
      <c r="Q4904" s="8">
        <f>COUNTIF(K$4:K4904,K4904)</f>
        <v>1</v>
      </c>
    </row>
    <row r="4905" spans="1:17" x14ac:dyDescent="0.25">
      <c r="A4905" s="35">
        <f t="shared" si="457"/>
        <v>0</v>
      </c>
      <c r="B4905" s="8">
        <f t="shared" si="458"/>
        <v>0</v>
      </c>
      <c r="C4905" s="8">
        <f t="shared" si="459"/>
        <v>0</v>
      </c>
      <c r="D4905" s="38">
        <f t="shared" si="460"/>
        <v>1</v>
      </c>
      <c r="E4905" s="39">
        <f t="shared" si="461"/>
        <v>0</v>
      </c>
      <c r="M4905" s="8" t="str">
        <f>VLOOKUP(MONTH($J4905),Lookup!$A$2:$B$13,2,0)&amp;" "&amp;YEAR($J4905)</f>
        <v>Jan 1900</v>
      </c>
      <c r="N4905" s="34" t="str">
        <f t="shared" si="456"/>
        <v>1/1/9999</v>
      </c>
      <c r="O4905" s="8" t="str">
        <f>IF(ISERROR(VLOOKUP($I4905,Lookup!$H$2:$I$11,2,0)),"",VLOOKUP($I4905,Lookup!$H$2:$I$11,2,0))</f>
        <v/>
      </c>
      <c r="P4905" s="8">
        <f>COUNTIF(J$4:J4905,J4905)</f>
        <v>0</v>
      </c>
      <c r="Q4905" s="8">
        <f>COUNTIF(K$4:K4905,K4905)</f>
        <v>1</v>
      </c>
    </row>
    <row r="4906" spans="1:17" x14ac:dyDescent="0.25">
      <c r="A4906" s="35">
        <f t="shared" si="457"/>
        <v>0</v>
      </c>
      <c r="B4906" s="8">
        <f t="shared" si="458"/>
        <v>0</v>
      </c>
      <c r="C4906" s="8">
        <f t="shared" si="459"/>
        <v>0</v>
      </c>
      <c r="D4906" s="38">
        <f t="shared" si="460"/>
        <v>1</v>
      </c>
      <c r="E4906" s="39">
        <f t="shared" si="461"/>
        <v>0</v>
      </c>
      <c r="M4906" s="8" t="str">
        <f>VLOOKUP(MONTH($J4906),Lookup!$A$2:$B$13,2,0)&amp;" "&amp;YEAR($J4906)</f>
        <v>Jan 1900</v>
      </c>
      <c r="N4906" s="34" t="str">
        <f t="shared" si="456"/>
        <v>1/1/9999</v>
      </c>
      <c r="O4906" s="8" t="str">
        <f>IF(ISERROR(VLOOKUP($I4906,Lookup!$H$2:$I$11,2,0)),"",VLOOKUP($I4906,Lookup!$H$2:$I$11,2,0))</f>
        <v/>
      </c>
      <c r="P4906" s="8">
        <f>COUNTIF(J$4:J4906,J4906)</f>
        <v>0</v>
      </c>
      <c r="Q4906" s="8">
        <f>COUNTIF(K$4:K4906,K4906)</f>
        <v>1</v>
      </c>
    </row>
    <row r="4907" spans="1:17" x14ac:dyDescent="0.25">
      <c r="A4907" s="35">
        <f t="shared" si="457"/>
        <v>0</v>
      </c>
      <c r="B4907" s="8">
        <f t="shared" si="458"/>
        <v>0</v>
      </c>
      <c r="C4907" s="8">
        <f t="shared" si="459"/>
        <v>0</v>
      </c>
      <c r="D4907" s="38">
        <f t="shared" si="460"/>
        <v>1</v>
      </c>
      <c r="E4907" s="39">
        <f t="shared" si="461"/>
        <v>0</v>
      </c>
      <c r="M4907" s="8" t="str">
        <f>VLOOKUP(MONTH($J4907),Lookup!$A$2:$B$13,2,0)&amp;" "&amp;YEAR($J4907)</f>
        <v>Jan 1900</v>
      </c>
      <c r="N4907" s="34" t="str">
        <f t="shared" si="456"/>
        <v>1/1/9999</v>
      </c>
      <c r="O4907" s="8" t="str">
        <f>IF(ISERROR(VLOOKUP($I4907,Lookup!$H$2:$I$11,2,0)),"",VLOOKUP($I4907,Lookup!$H$2:$I$11,2,0))</f>
        <v/>
      </c>
      <c r="P4907" s="8">
        <f>COUNTIF(J$4:J4907,J4907)</f>
        <v>0</v>
      </c>
      <c r="Q4907" s="8">
        <f>COUNTIF(K$4:K4907,K4907)</f>
        <v>1</v>
      </c>
    </row>
    <row r="4908" spans="1:17" x14ac:dyDescent="0.25">
      <c r="A4908" s="35">
        <f t="shared" si="457"/>
        <v>0</v>
      </c>
      <c r="B4908" s="8">
        <f t="shared" si="458"/>
        <v>0</v>
      </c>
      <c r="C4908" s="8">
        <f t="shared" si="459"/>
        <v>0</v>
      </c>
      <c r="D4908" s="38">
        <f t="shared" si="460"/>
        <v>1</v>
      </c>
      <c r="E4908" s="39">
        <f t="shared" si="461"/>
        <v>0</v>
      </c>
      <c r="M4908" s="8" t="str">
        <f>VLOOKUP(MONTH($J4908),Lookup!$A$2:$B$13,2,0)&amp;" "&amp;YEAR($J4908)</f>
        <v>Jan 1900</v>
      </c>
      <c r="N4908" s="34" t="str">
        <f t="shared" si="456"/>
        <v>1/1/9999</v>
      </c>
      <c r="O4908" s="8" t="str">
        <f>IF(ISERROR(VLOOKUP($I4908,Lookup!$H$2:$I$11,2,0)),"",VLOOKUP($I4908,Lookup!$H$2:$I$11,2,0))</f>
        <v/>
      </c>
      <c r="P4908" s="8">
        <f>COUNTIF(J$4:J4908,J4908)</f>
        <v>0</v>
      </c>
      <c r="Q4908" s="8">
        <f>COUNTIF(K$4:K4908,K4908)</f>
        <v>1</v>
      </c>
    </row>
    <row r="4909" spans="1:17" x14ac:dyDescent="0.25">
      <c r="A4909" s="35">
        <f t="shared" si="457"/>
        <v>0</v>
      </c>
      <c r="B4909" s="8">
        <f t="shared" si="458"/>
        <v>0</v>
      </c>
      <c r="C4909" s="8">
        <f t="shared" si="459"/>
        <v>0</v>
      </c>
      <c r="D4909" s="38">
        <f t="shared" si="460"/>
        <v>1</v>
      </c>
      <c r="E4909" s="39">
        <f t="shared" si="461"/>
        <v>0</v>
      </c>
      <c r="M4909" s="8" t="str">
        <f>VLOOKUP(MONTH($J4909),Lookup!$A$2:$B$13,2,0)&amp;" "&amp;YEAR($J4909)</f>
        <v>Jan 1900</v>
      </c>
      <c r="N4909" s="34" t="str">
        <f t="shared" si="456"/>
        <v>1/1/9999</v>
      </c>
      <c r="O4909" s="8" t="str">
        <f>IF(ISERROR(VLOOKUP($I4909,Lookup!$H$2:$I$11,2,0)),"",VLOOKUP($I4909,Lookup!$H$2:$I$11,2,0))</f>
        <v/>
      </c>
      <c r="P4909" s="8">
        <f>COUNTIF(J$4:J4909,J4909)</f>
        <v>0</v>
      </c>
      <c r="Q4909" s="8">
        <f>COUNTIF(K$4:K4909,K4909)</f>
        <v>1</v>
      </c>
    </row>
    <row r="4910" spans="1:17" x14ac:dyDescent="0.25">
      <c r="A4910" s="35">
        <f t="shared" si="457"/>
        <v>0</v>
      </c>
      <c r="B4910" s="8">
        <f t="shared" si="458"/>
        <v>0</v>
      </c>
      <c r="C4910" s="8">
        <f t="shared" si="459"/>
        <v>0</v>
      </c>
      <c r="D4910" s="38">
        <f t="shared" si="460"/>
        <v>1</v>
      </c>
      <c r="E4910" s="39">
        <f t="shared" si="461"/>
        <v>0</v>
      </c>
      <c r="M4910" s="8" t="str">
        <f>VLOOKUP(MONTH($J4910),Lookup!$A$2:$B$13,2,0)&amp;" "&amp;YEAR($J4910)</f>
        <v>Jan 1900</v>
      </c>
      <c r="N4910" s="34" t="str">
        <f t="shared" si="456"/>
        <v>1/1/9999</v>
      </c>
      <c r="O4910" s="8" t="str">
        <f>IF(ISERROR(VLOOKUP($I4910,Lookup!$H$2:$I$11,2,0)),"",VLOOKUP($I4910,Lookup!$H$2:$I$11,2,0))</f>
        <v/>
      </c>
      <c r="P4910" s="8">
        <f>COUNTIF(J$4:J4910,J4910)</f>
        <v>0</v>
      </c>
      <c r="Q4910" s="8">
        <f>COUNTIF(K$4:K4910,K4910)</f>
        <v>1</v>
      </c>
    </row>
    <row r="4911" spans="1:17" x14ac:dyDescent="0.25">
      <c r="A4911" s="35">
        <f t="shared" si="457"/>
        <v>0</v>
      </c>
      <c r="B4911" s="8">
        <f t="shared" si="458"/>
        <v>0</v>
      </c>
      <c r="C4911" s="8">
        <f t="shared" si="459"/>
        <v>0</v>
      </c>
      <c r="D4911" s="38">
        <f t="shared" si="460"/>
        <v>1</v>
      </c>
      <c r="E4911" s="39">
        <f t="shared" si="461"/>
        <v>0</v>
      </c>
      <c r="M4911" s="8" t="str">
        <f>VLOOKUP(MONTH($J4911),Lookup!$A$2:$B$13,2,0)&amp;" "&amp;YEAR($J4911)</f>
        <v>Jan 1900</v>
      </c>
      <c r="N4911" s="34" t="str">
        <f t="shared" si="456"/>
        <v>1/1/9999</v>
      </c>
      <c r="O4911" s="8" t="str">
        <f>IF(ISERROR(VLOOKUP($I4911,Lookup!$H$2:$I$11,2,0)),"",VLOOKUP($I4911,Lookup!$H$2:$I$11,2,0))</f>
        <v/>
      </c>
      <c r="P4911" s="8">
        <f>COUNTIF(J$4:J4911,J4911)</f>
        <v>0</v>
      </c>
      <c r="Q4911" s="8">
        <f>COUNTIF(K$4:K4911,K4911)</f>
        <v>1</v>
      </c>
    </row>
    <row r="4912" spans="1:17" x14ac:dyDescent="0.25">
      <c r="A4912" s="35">
        <f t="shared" si="457"/>
        <v>0</v>
      </c>
      <c r="B4912" s="8">
        <f t="shared" si="458"/>
        <v>0</v>
      </c>
      <c r="C4912" s="8">
        <f t="shared" si="459"/>
        <v>0</v>
      </c>
      <c r="D4912" s="38">
        <f t="shared" si="460"/>
        <v>1</v>
      </c>
      <c r="E4912" s="39">
        <f t="shared" si="461"/>
        <v>0</v>
      </c>
      <c r="M4912" s="8" t="str">
        <f>VLOOKUP(MONTH($J4912),Lookup!$A$2:$B$13,2,0)&amp;" "&amp;YEAR($J4912)</f>
        <v>Jan 1900</v>
      </c>
      <c r="N4912" s="34" t="str">
        <f t="shared" si="456"/>
        <v>1/1/9999</v>
      </c>
      <c r="O4912" s="8" t="str">
        <f>IF(ISERROR(VLOOKUP($I4912,Lookup!$H$2:$I$11,2,0)),"",VLOOKUP($I4912,Lookup!$H$2:$I$11,2,0))</f>
        <v/>
      </c>
      <c r="P4912" s="8">
        <f>COUNTIF(J$4:J4912,J4912)</f>
        <v>0</v>
      </c>
      <c r="Q4912" s="8">
        <f>COUNTIF(K$4:K4912,K4912)</f>
        <v>1</v>
      </c>
    </row>
    <row r="4913" spans="1:17" x14ac:dyDescent="0.25">
      <c r="A4913" s="35">
        <f t="shared" si="457"/>
        <v>0</v>
      </c>
      <c r="B4913" s="8">
        <f t="shared" si="458"/>
        <v>0</v>
      </c>
      <c r="C4913" s="8">
        <f t="shared" si="459"/>
        <v>0</v>
      </c>
      <c r="D4913" s="38">
        <f t="shared" si="460"/>
        <v>1</v>
      </c>
      <c r="E4913" s="39">
        <f t="shared" si="461"/>
        <v>0</v>
      </c>
      <c r="M4913" s="8" t="str">
        <f>VLOOKUP(MONTH($J4913),Lookup!$A$2:$B$13,2,0)&amp;" "&amp;YEAR($J4913)</f>
        <v>Jan 1900</v>
      </c>
      <c r="N4913" s="34" t="str">
        <f t="shared" si="456"/>
        <v>1/1/9999</v>
      </c>
      <c r="O4913" s="8" t="str">
        <f>IF(ISERROR(VLOOKUP($I4913,Lookup!$H$2:$I$11,2,0)),"",VLOOKUP($I4913,Lookup!$H$2:$I$11,2,0))</f>
        <v/>
      </c>
      <c r="P4913" s="8">
        <f>COUNTIF(J$4:J4913,J4913)</f>
        <v>0</v>
      </c>
      <c r="Q4913" s="8">
        <f>COUNTIF(K$4:K4913,K4913)</f>
        <v>1</v>
      </c>
    </row>
    <row r="4914" spans="1:17" x14ac:dyDescent="0.25">
      <c r="A4914" s="35">
        <f t="shared" si="457"/>
        <v>0</v>
      </c>
      <c r="B4914" s="8">
        <f t="shared" si="458"/>
        <v>0</v>
      </c>
      <c r="C4914" s="8">
        <f t="shared" si="459"/>
        <v>0</v>
      </c>
      <c r="D4914" s="38">
        <f t="shared" si="460"/>
        <v>1</v>
      </c>
      <c r="E4914" s="39">
        <f t="shared" si="461"/>
        <v>0</v>
      </c>
      <c r="M4914" s="8" t="str">
        <f>VLOOKUP(MONTH($J4914),Lookup!$A$2:$B$13,2,0)&amp;" "&amp;YEAR($J4914)</f>
        <v>Jan 1900</v>
      </c>
      <c r="N4914" s="34" t="str">
        <f t="shared" si="456"/>
        <v>1/1/9999</v>
      </c>
      <c r="O4914" s="8" t="str">
        <f>IF(ISERROR(VLOOKUP($I4914,Lookup!$H$2:$I$11,2,0)),"",VLOOKUP($I4914,Lookup!$H$2:$I$11,2,0))</f>
        <v/>
      </c>
      <c r="P4914" s="8">
        <f>COUNTIF(J$4:J4914,J4914)</f>
        <v>0</v>
      </c>
      <c r="Q4914" s="8">
        <f>COUNTIF(K$4:K4914,K4914)</f>
        <v>1</v>
      </c>
    </row>
    <row r="4915" spans="1:17" x14ac:dyDescent="0.25">
      <c r="A4915" s="35">
        <f t="shared" si="457"/>
        <v>0</v>
      </c>
      <c r="B4915" s="8">
        <f t="shared" si="458"/>
        <v>0</v>
      </c>
      <c r="C4915" s="8">
        <f t="shared" si="459"/>
        <v>0</v>
      </c>
      <c r="D4915" s="38">
        <f t="shared" si="460"/>
        <v>1</v>
      </c>
      <c r="E4915" s="39">
        <f t="shared" si="461"/>
        <v>0</v>
      </c>
      <c r="M4915" s="8" t="str">
        <f>VLOOKUP(MONTH($J4915),Lookup!$A$2:$B$13,2,0)&amp;" "&amp;YEAR($J4915)</f>
        <v>Jan 1900</v>
      </c>
      <c r="N4915" s="34" t="str">
        <f t="shared" si="456"/>
        <v>1/1/9999</v>
      </c>
      <c r="O4915" s="8" t="str">
        <f>IF(ISERROR(VLOOKUP($I4915,Lookup!$H$2:$I$11,2,0)),"",VLOOKUP($I4915,Lookup!$H$2:$I$11,2,0))</f>
        <v/>
      </c>
      <c r="P4915" s="8">
        <f>COUNTIF(J$4:J4915,J4915)</f>
        <v>0</v>
      </c>
      <c r="Q4915" s="8">
        <f>COUNTIF(K$4:K4915,K4915)</f>
        <v>1</v>
      </c>
    </row>
    <row r="4916" spans="1:17" x14ac:dyDescent="0.25">
      <c r="A4916" s="35">
        <f t="shared" si="457"/>
        <v>0</v>
      </c>
      <c r="B4916" s="8">
        <f t="shared" si="458"/>
        <v>0</v>
      </c>
      <c r="C4916" s="8">
        <f t="shared" si="459"/>
        <v>0</v>
      </c>
      <c r="D4916" s="38">
        <f t="shared" si="460"/>
        <v>1</v>
      </c>
      <c r="E4916" s="39">
        <f t="shared" si="461"/>
        <v>0</v>
      </c>
      <c r="M4916" s="8" t="str">
        <f>VLOOKUP(MONTH($J4916),Lookup!$A$2:$B$13,2,0)&amp;" "&amp;YEAR($J4916)</f>
        <v>Jan 1900</v>
      </c>
      <c r="N4916" s="34" t="str">
        <f t="shared" si="456"/>
        <v>1/1/9999</v>
      </c>
      <c r="O4916" s="8" t="str">
        <f>IF(ISERROR(VLOOKUP($I4916,Lookup!$H$2:$I$11,2,0)),"",VLOOKUP($I4916,Lookup!$H$2:$I$11,2,0))</f>
        <v/>
      </c>
      <c r="P4916" s="8">
        <f>COUNTIF(J$4:J4916,J4916)</f>
        <v>0</v>
      </c>
      <c r="Q4916" s="8">
        <f>COUNTIF(K$4:K4916,K4916)</f>
        <v>1</v>
      </c>
    </row>
    <row r="4917" spans="1:17" x14ac:dyDescent="0.25">
      <c r="A4917" s="35">
        <f t="shared" si="457"/>
        <v>0</v>
      </c>
      <c r="B4917" s="8">
        <f t="shared" si="458"/>
        <v>0</v>
      </c>
      <c r="C4917" s="8">
        <f t="shared" si="459"/>
        <v>0</v>
      </c>
      <c r="D4917" s="38">
        <f t="shared" si="460"/>
        <v>1</v>
      </c>
      <c r="E4917" s="39">
        <f t="shared" si="461"/>
        <v>0</v>
      </c>
      <c r="M4917" s="8" t="str">
        <f>VLOOKUP(MONTH($J4917),Lookup!$A$2:$B$13,2,0)&amp;" "&amp;YEAR($J4917)</f>
        <v>Jan 1900</v>
      </c>
      <c r="N4917" s="34" t="str">
        <f t="shared" si="456"/>
        <v>1/1/9999</v>
      </c>
      <c r="O4917" s="8" t="str">
        <f>IF(ISERROR(VLOOKUP($I4917,Lookup!$H$2:$I$11,2,0)),"",VLOOKUP($I4917,Lookup!$H$2:$I$11,2,0))</f>
        <v/>
      </c>
      <c r="P4917" s="8">
        <f>COUNTIF(J$4:J4917,J4917)</f>
        <v>0</v>
      </c>
      <c r="Q4917" s="8">
        <f>COUNTIF(K$4:K4917,K4917)</f>
        <v>1</v>
      </c>
    </row>
    <row r="4918" spans="1:17" x14ac:dyDescent="0.25">
      <c r="A4918" s="35">
        <f t="shared" si="457"/>
        <v>0</v>
      </c>
      <c r="B4918" s="8">
        <f t="shared" si="458"/>
        <v>0</v>
      </c>
      <c r="C4918" s="8">
        <f t="shared" si="459"/>
        <v>0</v>
      </c>
      <c r="D4918" s="38">
        <f t="shared" si="460"/>
        <v>1</v>
      </c>
      <c r="E4918" s="39">
        <f t="shared" si="461"/>
        <v>0</v>
      </c>
      <c r="M4918" s="8" t="str">
        <f>VLOOKUP(MONTH($J4918),Lookup!$A$2:$B$13,2,0)&amp;" "&amp;YEAR($J4918)</f>
        <v>Jan 1900</v>
      </c>
      <c r="N4918" s="34" t="str">
        <f t="shared" si="456"/>
        <v>1/1/9999</v>
      </c>
      <c r="O4918" s="8" t="str">
        <f>IF(ISERROR(VLOOKUP($I4918,Lookup!$H$2:$I$11,2,0)),"",VLOOKUP($I4918,Lookup!$H$2:$I$11,2,0))</f>
        <v/>
      </c>
      <c r="P4918" s="8">
        <f>COUNTIF(J$4:J4918,J4918)</f>
        <v>0</v>
      </c>
      <c r="Q4918" s="8">
        <f>COUNTIF(K$4:K4918,K4918)</f>
        <v>1</v>
      </c>
    </row>
    <row r="4919" spans="1:17" x14ac:dyDescent="0.25">
      <c r="A4919" s="35">
        <f t="shared" si="457"/>
        <v>0</v>
      </c>
      <c r="B4919" s="8">
        <f t="shared" si="458"/>
        <v>0</v>
      </c>
      <c r="C4919" s="8">
        <f t="shared" si="459"/>
        <v>0</v>
      </c>
      <c r="D4919" s="38">
        <f t="shared" si="460"/>
        <v>1</v>
      </c>
      <c r="E4919" s="39">
        <f t="shared" si="461"/>
        <v>0</v>
      </c>
      <c r="M4919" s="8" t="str">
        <f>VLOOKUP(MONTH($J4919),Lookup!$A$2:$B$13,2,0)&amp;" "&amp;YEAR($J4919)</f>
        <v>Jan 1900</v>
      </c>
      <c r="N4919" s="34" t="str">
        <f t="shared" si="456"/>
        <v>1/1/9999</v>
      </c>
      <c r="O4919" s="8" t="str">
        <f>IF(ISERROR(VLOOKUP($I4919,Lookup!$H$2:$I$11,2,0)),"",VLOOKUP($I4919,Lookup!$H$2:$I$11,2,0))</f>
        <v/>
      </c>
      <c r="P4919" s="8">
        <f>COUNTIF(J$4:J4919,J4919)</f>
        <v>0</v>
      </c>
      <c r="Q4919" s="8">
        <f>COUNTIF(K$4:K4919,K4919)</f>
        <v>1</v>
      </c>
    </row>
    <row r="4920" spans="1:17" x14ac:dyDescent="0.25">
      <c r="A4920" s="35">
        <f t="shared" si="457"/>
        <v>0</v>
      </c>
      <c r="B4920" s="8">
        <f t="shared" si="458"/>
        <v>0</v>
      </c>
      <c r="C4920" s="8">
        <f t="shared" si="459"/>
        <v>0</v>
      </c>
      <c r="D4920" s="38">
        <f t="shared" si="460"/>
        <v>1</v>
      </c>
      <c r="E4920" s="39">
        <f t="shared" si="461"/>
        <v>0</v>
      </c>
      <c r="M4920" s="8" t="str">
        <f>VLOOKUP(MONTH($J4920),Lookup!$A$2:$B$13,2,0)&amp;" "&amp;YEAR($J4920)</f>
        <v>Jan 1900</v>
      </c>
      <c r="N4920" s="34" t="str">
        <f t="shared" si="456"/>
        <v>1/1/9999</v>
      </c>
      <c r="O4920" s="8" t="str">
        <f>IF(ISERROR(VLOOKUP($I4920,Lookup!$H$2:$I$11,2,0)),"",VLOOKUP($I4920,Lookup!$H$2:$I$11,2,0))</f>
        <v/>
      </c>
      <c r="P4920" s="8">
        <f>COUNTIF(J$4:J4920,J4920)</f>
        <v>0</v>
      </c>
      <c r="Q4920" s="8">
        <f>COUNTIF(K$4:K4920,K4920)</f>
        <v>1</v>
      </c>
    </row>
    <row r="4921" spans="1:17" x14ac:dyDescent="0.25">
      <c r="A4921" s="35">
        <f t="shared" si="457"/>
        <v>0</v>
      </c>
      <c r="B4921" s="8">
        <f t="shared" si="458"/>
        <v>0</v>
      </c>
      <c r="C4921" s="8">
        <f t="shared" si="459"/>
        <v>0</v>
      </c>
      <c r="D4921" s="38">
        <f t="shared" si="460"/>
        <v>1</v>
      </c>
      <c r="E4921" s="39">
        <f t="shared" si="461"/>
        <v>0</v>
      </c>
      <c r="M4921" s="8" t="str">
        <f>VLOOKUP(MONTH($J4921),Lookup!$A$2:$B$13,2,0)&amp;" "&amp;YEAR($J4921)</f>
        <v>Jan 1900</v>
      </c>
      <c r="N4921" s="34" t="str">
        <f t="shared" si="456"/>
        <v>1/1/9999</v>
      </c>
      <c r="O4921" s="8" t="str">
        <f>IF(ISERROR(VLOOKUP($I4921,Lookup!$H$2:$I$11,2,0)),"",VLOOKUP($I4921,Lookup!$H$2:$I$11,2,0))</f>
        <v/>
      </c>
      <c r="P4921" s="8">
        <f>COUNTIF(J$4:J4921,J4921)</f>
        <v>0</v>
      </c>
      <c r="Q4921" s="8">
        <f>COUNTIF(K$4:K4921,K4921)</f>
        <v>1</v>
      </c>
    </row>
    <row r="4922" spans="1:17" x14ac:dyDescent="0.25">
      <c r="A4922" s="35">
        <f t="shared" si="457"/>
        <v>0</v>
      </c>
      <c r="B4922" s="8">
        <f t="shared" si="458"/>
        <v>0</v>
      </c>
      <c r="C4922" s="8">
        <f t="shared" si="459"/>
        <v>0</v>
      </c>
      <c r="D4922" s="38">
        <f t="shared" si="460"/>
        <v>1</v>
      </c>
      <c r="E4922" s="39">
        <f t="shared" si="461"/>
        <v>0</v>
      </c>
      <c r="M4922" s="8" t="str">
        <f>VLOOKUP(MONTH($J4922),Lookup!$A$2:$B$13,2,0)&amp;" "&amp;YEAR($J4922)</f>
        <v>Jan 1900</v>
      </c>
      <c r="N4922" s="34" t="str">
        <f t="shared" si="456"/>
        <v>1/1/9999</v>
      </c>
      <c r="O4922" s="8" t="str">
        <f>IF(ISERROR(VLOOKUP($I4922,Lookup!$H$2:$I$11,2,0)),"",VLOOKUP($I4922,Lookup!$H$2:$I$11,2,0))</f>
        <v/>
      </c>
      <c r="P4922" s="8">
        <f>COUNTIF(J$4:J4922,J4922)</f>
        <v>0</v>
      </c>
      <c r="Q4922" s="8">
        <f>COUNTIF(K$4:K4922,K4922)</f>
        <v>1</v>
      </c>
    </row>
    <row r="4923" spans="1:17" x14ac:dyDescent="0.25">
      <c r="A4923" s="35">
        <f t="shared" si="457"/>
        <v>0</v>
      </c>
      <c r="B4923" s="8">
        <f t="shared" si="458"/>
        <v>0</v>
      </c>
      <c r="C4923" s="8">
        <f t="shared" si="459"/>
        <v>0</v>
      </c>
      <c r="D4923" s="38">
        <f t="shared" si="460"/>
        <v>1</v>
      </c>
      <c r="E4923" s="39">
        <f t="shared" si="461"/>
        <v>0</v>
      </c>
      <c r="M4923" s="8" t="str">
        <f>VLOOKUP(MONTH($J4923),Lookup!$A$2:$B$13,2,0)&amp;" "&amp;YEAR($J4923)</f>
        <v>Jan 1900</v>
      </c>
      <c r="N4923" s="34" t="str">
        <f t="shared" si="456"/>
        <v>1/1/9999</v>
      </c>
      <c r="O4923" s="8" t="str">
        <f>IF(ISERROR(VLOOKUP($I4923,Lookup!$H$2:$I$11,2,0)),"",VLOOKUP($I4923,Lookup!$H$2:$I$11,2,0))</f>
        <v/>
      </c>
      <c r="P4923" s="8">
        <f>COUNTIF(J$4:J4923,J4923)</f>
        <v>0</v>
      </c>
      <c r="Q4923" s="8">
        <f>COUNTIF(K$4:K4923,K4923)</f>
        <v>1</v>
      </c>
    </row>
    <row r="4924" spans="1:17" x14ac:dyDescent="0.25">
      <c r="A4924" s="35">
        <f t="shared" si="457"/>
        <v>0</v>
      </c>
      <c r="B4924" s="8">
        <f t="shared" si="458"/>
        <v>0</v>
      </c>
      <c r="C4924" s="8">
        <f t="shared" si="459"/>
        <v>0</v>
      </c>
      <c r="D4924" s="38">
        <f t="shared" si="460"/>
        <v>1</v>
      </c>
      <c r="E4924" s="39">
        <f t="shared" si="461"/>
        <v>0</v>
      </c>
      <c r="M4924" s="8" t="str">
        <f>VLOOKUP(MONTH($J4924),Lookup!$A$2:$B$13,2,0)&amp;" "&amp;YEAR($J4924)</f>
        <v>Jan 1900</v>
      </c>
      <c r="N4924" s="34" t="str">
        <f t="shared" si="456"/>
        <v>1/1/9999</v>
      </c>
      <c r="O4924" s="8" t="str">
        <f>IF(ISERROR(VLOOKUP($I4924,Lookup!$H$2:$I$11,2,0)),"",VLOOKUP($I4924,Lookup!$H$2:$I$11,2,0))</f>
        <v/>
      </c>
      <c r="P4924" s="8">
        <f>COUNTIF(J$4:J4924,J4924)</f>
        <v>0</v>
      </c>
      <c r="Q4924" s="8">
        <f>COUNTIF(K$4:K4924,K4924)</f>
        <v>1</v>
      </c>
    </row>
    <row r="4925" spans="1:17" x14ac:dyDescent="0.25">
      <c r="A4925" s="35">
        <f t="shared" si="457"/>
        <v>0</v>
      </c>
      <c r="B4925" s="8">
        <f t="shared" si="458"/>
        <v>0</v>
      </c>
      <c r="C4925" s="8">
        <f t="shared" si="459"/>
        <v>0</v>
      </c>
      <c r="D4925" s="38">
        <f t="shared" si="460"/>
        <v>1</v>
      </c>
      <c r="E4925" s="39">
        <f t="shared" si="461"/>
        <v>0</v>
      </c>
      <c r="M4925" s="8" t="str">
        <f>VLOOKUP(MONTH($J4925),Lookup!$A$2:$B$13,2,0)&amp;" "&amp;YEAR($J4925)</f>
        <v>Jan 1900</v>
      </c>
      <c r="N4925" s="34" t="str">
        <f t="shared" si="456"/>
        <v>1/1/9999</v>
      </c>
      <c r="O4925" s="8" t="str">
        <f>IF(ISERROR(VLOOKUP($I4925,Lookup!$H$2:$I$11,2,0)),"",VLOOKUP($I4925,Lookup!$H$2:$I$11,2,0))</f>
        <v/>
      </c>
      <c r="P4925" s="8">
        <f>COUNTIF(J$4:J4925,J4925)</f>
        <v>0</v>
      </c>
      <c r="Q4925" s="8">
        <f>COUNTIF(K$4:K4925,K4925)</f>
        <v>1</v>
      </c>
    </row>
    <row r="4926" spans="1:17" x14ac:dyDescent="0.25">
      <c r="A4926" s="35">
        <f t="shared" si="457"/>
        <v>0</v>
      </c>
      <c r="B4926" s="8">
        <f t="shared" si="458"/>
        <v>0</v>
      </c>
      <c r="C4926" s="8">
        <f t="shared" si="459"/>
        <v>0</v>
      </c>
      <c r="D4926" s="38">
        <f t="shared" si="460"/>
        <v>1</v>
      </c>
      <c r="E4926" s="39">
        <f t="shared" si="461"/>
        <v>0</v>
      </c>
      <c r="M4926" s="8" t="str">
        <f>VLOOKUP(MONTH($J4926),Lookup!$A$2:$B$13,2,0)&amp;" "&amp;YEAR($J4926)</f>
        <v>Jan 1900</v>
      </c>
      <c r="N4926" s="34" t="str">
        <f t="shared" si="456"/>
        <v>1/1/9999</v>
      </c>
      <c r="O4926" s="8" t="str">
        <f>IF(ISERROR(VLOOKUP($I4926,Lookup!$H$2:$I$11,2,0)),"",VLOOKUP($I4926,Lookup!$H$2:$I$11,2,0))</f>
        <v/>
      </c>
      <c r="P4926" s="8">
        <f>COUNTIF(J$4:J4926,J4926)</f>
        <v>0</v>
      </c>
      <c r="Q4926" s="8">
        <f>COUNTIF(K$4:K4926,K4926)</f>
        <v>1</v>
      </c>
    </row>
    <row r="4927" spans="1:17" x14ac:dyDescent="0.25">
      <c r="A4927" s="35">
        <f t="shared" si="457"/>
        <v>0</v>
      </c>
      <c r="B4927" s="8">
        <f t="shared" si="458"/>
        <v>0</v>
      </c>
      <c r="C4927" s="8">
        <f t="shared" si="459"/>
        <v>0</v>
      </c>
      <c r="D4927" s="38">
        <f t="shared" si="460"/>
        <v>1</v>
      </c>
      <c r="E4927" s="39">
        <f t="shared" si="461"/>
        <v>0</v>
      </c>
      <c r="M4927" s="8" t="str">
        <f>VLOOKUP(MONTH($J4927),Lookup!$A$2:$B$13,2,0)&amp;" "&amp;YEAR($J4927)</f>
        <v>Jan 1900</v>
      </c>
      <c r="N4927" s="34" t="str">
        <f t="shared" si="456"/>
        <v>1/1/9999</v>
      </c>
      <c r="O4927" s="8" t="str">
        <f>IF(ISERROR(VLOOKUP($I4927,Lookup!$H$2:$I$11,2,0)),"",VLOOKUP($I4927,Lookup!$H$2:$I$11,2,0))</f>
        <v/>
      </c>
      <c r="P4927" s="8">
        <f>COUNTIF(J$4:J4927,J4927)</f>
        <v>0</v>
      </c>
      <c r="Q4927" s="8">
        <f>COUNTIF(K$4:K4927,K4927)</f>
        <v>1</v>
      </c>
    </row>
    <row r="4928" spans="1:17" x14ac:dyDescent="0.25">
      <c r="A4928" s="35">
        <f t="shared" si="457"/>
        <v>0</v>
      </c>
      <c r="B4928" s="8">
        <f t="shared" si="458"/>
        <v>0</v>
      </c>
      <c r="C4928" s="8">
        <f t="shared" si="459"/>
        <v>0</v>
      </c>
      <c r="D4928" s="38">
        <f t="shared" si="460"/>
        <v>1</v>
      </c>
      <c r="E4928" s="39">
        <f t="shared" si="461"/>
        <v>0</v>
      </c>
      <c r="M4928" s="8" t="str">
        <f>VLOOKUP(MONTH($J4928),Lookup!$A$2:$B$13,2,0)&amp;" "&amp;YEAR($J4928)</f>
        <v>Jan 1900</v>
      </c>
      <c r="N4928" s="34" t="str">
        <f t="shared" si="456"/>
        <v>1/1/9999</v>
      </c>
      <c r="O4928" s="8" t="str">
        <f>IF(ISERROR(VLOOKUP($I4928,Lookup!$H$2:$I$11,2,0)),"",VLOOKUP($I4928,Lookup!$H$2:$I$11,2,0))</f>
        <v/>
      </c>
      <c r="P4928" s="8">
        <f>COUNTIF(J$4:J4928,J4928)</f>
        <v>0</v>
      </c>
      <c r="Q4928" s="8">
        <f>COUNTIF(K$4:K4928,K4928)</f>
        <v>1</v>
      </c>
    </row>
    <row r="4929" spans="1:17" x14ac:dyDescent="0.25">
      <c r="A4929" s="35">
        <f t="shared" si="457"/>
        <v>0</v>
      </c>
      <c r="B4929" s="8">
        <f t="shared" si="458"/>
        <v>0</v>
      </c>
      <c r="C4929" s="8">
        <f t="shared" si="459"/>
        <v>0</v>
      </c>
      <c r="D4929" s="38">
        <f t="shared" si="460"/>
        <v>1</v>
      </c>
      <c r="E4929" s="39">
        <f t="shared" si="461"/>
        <v>0</v>
      </c>
      <c r="M4929" s="8" t="str">
        <f>VLOOKUP(MONTH($J4929),Lookup!$A$2:$B$13,2,0)&amp;" "&amp;YEAR($J4929)</f>
        <v>Jan 1900</v>
      </c>
      <c r="N4929" s="34" t="str">
        <f t="shared" si="456"/>
        <v>1/1/9999</v>
      </c>
      <c r="O4929" s="8" t="str">
        <f>IF(ISERROR(VLOOKUP($I4929,Lookup!$H$2:$I$11,2,0)),"",VLOOKUP($I4929,Lookup!$H$2:$I$11,2,0))</f>
        <v/>
      </c>
      <c r="P4929" s="8">
        <f>COUNTIF(J$4:J4929,J4929)</f>
        <v>0</v>
      </c>
      <c r="Q4929" s="8">
        <f>COUNTIF(K$4:K4929,K4929)</f>
        <v>1</v>
      </c>
    </row>
    <row r="4930" spans="1:17" x14ac:dyDescent="0.25">
      <c r="A4930" s="35">
        <f t="shared" si="457"/>
        <v>0</v>
      </c>
      <c r="B4930" s="8">
        <f t="shared" si="458"/>
        <v>0</v>
      </c>
      <c r="C4930" s="8">
        <f t="shared" si="459"/>
        <v>0</v>
      </c>
      <c r="D4930" s="38">
        <f t="shared" si="460"/>
        <v>1</v>
      </c>
      <c r="E4930" s="39">
        <f t="shared" si="461"/>
        <v>0</v>
      </c>
      <c r="M4930" s="8" t="str">
        <f>VLOOKUP(MONTH($J4930),Lookup!$A$2:$B$13,2,0)&amp;" "&amp;YEAR($J4930)</f>
        <v>Jan 1900</v>
      </c>
      <c r="N4930" s="34" t="str">
        <f t="shared" si="456"/>
        <v>1/1/9999</v>
      </c>
      <c r="O4930" s="8" t="str">
        <f>IF(ISERROR(VLOOKUP($I4930,Lookup!$H$2:$I$11,2,0)),"",VLOOKUP($I4930,Lookup!$H$2:$I$11,2,0))</f>
        <v/>
      </c>
      <c r="P4930" s="8">
        <f>COUNTIF(J$4:J4930,J4930)</f>
        <v>0</v>
      </c>
      <c r="Q4930" s="8">
        <f>COUNTIF(K$4:K4930,K4930)</f>
        <v>1</v>
      </c>
    </row>
    <row r="4931" spans="1:17" x14ac:dyDescent="0.25">
      <c r="A4931" s="35">
        <f t="shared" si="457"/>
        <v>0</v>
      </c>
      <c r="B4931" s="8">
        <f t="shared" si="458"/>
        <v>0</v>
      </c>
      <c r="C4931" s="8">
        <f t="shared" si="459"/>
        <v>0</v>
      </c>
      <c r="D4931" s="38">
        <f t="shared" si="460"/>
        <v>1</v>
      </c>
      <c r="E4931" s="39">
        <f t="shared" si="461"/>
        <v>0</v>
      </c>
      <c r="M4931" s="8" t="str">
        <f>VLOOKUP(MONTH($J4931),Lookup!$A$2:$B$13,2,0)&amp;" "&amp;YEAR($J4931)</f>
        <v>Jan 1900</v>
      </c>
      <c r="N4931" s="34" t="str">
        <f t="shared" si="456"/>
        <v>1/1/9999</v>
      </c>
      <c r="O4931" s="8" t="str">
        <f>IF(ISERROR(VLOOKUP($I4931,Lookup!$H$2:$I$11,2,0)),"",VLOOKUP($I4931,Lookup!$H$2:$I$11,2,0))</f>
        <v/>
      </c>
      <c r="P4931" s="8">
        <f>COUNTIF(J$4:J4931,J4931)</f>
        <v>0</v>
      </c>
      <c r="Q4931" s="8">
        <f>COUNTIF(K$4:K4931,K4931)</f>
        <v>1</v>
      </c>
    </row>
    <row r="4932" spans="1:17" x14ac:dyDescent="0.25">
      <c r="A4932" s="35">
        <f t="shared" si="457"/>
        <v>0</v>
      </c>
      <c r="B4932" s="8">
        <f t="shared" si="458"/>
        <v>0</v>
      </c>
      <c r="C4932" s="8">
        <f t="shared" si="459"/>
        <v>0</v>
      </c>
      <c r="D4932" s="38">
        <f t="shared" si="460"/>
        <v>1</v>
      </c>
      <c r="E4932" s="39">
        <f t="shared" si="461"/>
        <v>0</v>
      </c>
      <c r="M4932" s="8" t="str">
        <f>VLOOKUP(MONTH($J4932),Lookup!$A$2:$B$13,2,0)&amp;" "&amp;YEAR($J4932)</f>
        <v>Jan 1900</v>
      </c>
      <c r="N4932" s="34" t="str">
        <f t="shared" ref="N4932:N5000" si="462">IF(ISBLANK($J4932),"1/1/9999",J4932)</f>
        <v>1/1/9999</v>
      </c>
      <c r="O4932" s="8" t="str">
        <f>IF(ISERROR(VLOOKUP($I4932,Lookup!$H$2:$I$11,2,0)),"",VLOOKUP($I4932,Lookup!$H$2:$I$11,2,0))</f>
        <v/>
      </c>
      <c r="P4932" s="8">
        <f>COUNTIF(J$4:J4932,J4932)</f>
        <v>0</v>
      </c>
      <c r="Q4932" s="8">
        <f>COUNTIF(K$4:K4932,K4932)</f>
        <v>1</v>
      </c>
    </row>
    <row r="4933" spans="1:17" x14ac:dyDescent="0.25">
      <c r="A4933" s="35">
        <f t="shared" ref="A4933:A4996" si="463">K4933</f>
        <v>0</v>
      </c>
      <c r="B4933" s="8">
        <f t="shared" ref="B4933:B4996" si="464">J4933</f>
        <v>0</v>
      </c>
      <c r="C4933" s="8">
        <f t="shared" ref="C4933:C4996" si="465">L4933</f>
        <v>0</v>
      </c>
      <c r="D4933" s="38">
        <f t="shared" ref="D4933:D4996" si="466">SUM(A4933:C4933)+SUM(O4933:Q4933)</f>
        <v>1</v>
      </c>
      <c r="E4933" s="39">
        <f t="shared" ref="E4933:E4996" si="467">IF($D4933="","",COUNTIFS($F$4:$F$5000,$F4933,$D$4:$D$5000,"&gt;"&amp;$D4933))</f>
        <v>0</v>
      </c>
      <c r="M4933" s="8" t="str">
        <f>VLOOKUP(MONTH($J4933),Lookup!$A$2:$B$13,2,0)&amp;" "&amp;YEAR($J4933)</f>
        <v>Jan 1900</v>
      </c>
      <c r="N4933" s="34" t="str">
        <f t="shared" si="462"/>
        <v>1/1/9999</v>
      </c>
      <c r="O4933" s="8" t="str">
        <f>IF(ISERROR(VLOOKUP($I4933,Lookup!$H$2:$I$11,2,0)),"",VLOOKUP($I4933,Lookup!$H$2:$I$11,2,0))</f>
        <v/>
      </c>
      <c r="P4933" s="8">
        <f>COUNTIF(J$4:J4933,J4933)</f>
        <v>0</v>
      </c>
      <c r="Q4933" s="8">
        <f>COUNTIF(K$4:K4933,K4933)</f>
        <v>1</v>
      </c>
    </row>
    <row r="4934" spans="1:17" x14ac:dyDescent="0.25">
      <c r="A4934" s="35">
        <f t="shared" si="463"/>
        <v>0</v>
      </c>
      <c r="B4934" s="8">
        <f t="shared" si="464"/>
        <v>0</v>
      </c>
      <c r="C4934" s="8">
        <f t="shared" si="465"/>
        <v>0</v>
      </c>
      <c r="D4934" s="38">
        <f t="shared" si="466"/>
        <v>1</v>
      </c>
      <c r="E4934" s="39">
        <f t="shared" si="467"/>
        <v>0</v>
      </c>
      <c r="M4934" s="8" t="str">
        <f>VLOOKUP(MONTH($J4934),Lookup!$A$2:$B$13,2,0)&amp;" "&amp;YEAR($J4934)</f>
        <v>Jan 1900</v>
      </c>
      <c r="N4934" s="34" t="str">
        <f t="shared" si="462"/>
        <v>1/1/9999</v>
      </c>
      <c r="O4934" s="8" t="str">
        <f>IF(ISERROR(VLOOKUP($I4934,Lookup!$H$2:$I$11,2,0)),"",VLOOKUP($I4934,Lookup!$H$2:$I$11,2,0))</f>
        <v/>
      </c>
      <c r="P4934" s="8">
        <f>COUNTIF(J$4:J4934,J4934)</f>
        <v>0</v>
      </c>
      <c r="Q4934" s="8">
        <f>COUNTIF(K$4:K4934,K4934)</f>
        <v>1</v>
      </c>
    </row>
    <row r="4935" spans="1:17" x14ac:dyDescent="0.25">
      <c r="A4935" s="35">
        <f t="shared" si="463"/>
        <v>0</v>
      </c>
      <c r="B4935" s="8">
        <f t="shared" si="464"/>
        <v>0</v>
      </c>
      <c r="C4935" s="8">
        <f t="shared" si="465"/>
        <v>0</v>
      </c>
      <c r="D4935" s="38">
        <f t="shared" si="466"/>
        <v>1</v>
      </c>
      <c r="E4935" s="39">
        <f t="shared" si="467"/>
        <v>0</v>
      </c>
      <c r="M4935" s="8" t="str">
        <f>VLOOKUP(MONTH($J4935),Lookup!$A$2:$B$13,2,0)&amp;" "&amp;YEAR($J4935)</f>
        <v>Jan 1900</v>
      </c>
      <c r="N4935" s="34" t="str">
        <f t="shared" si="462"/>
        <v>1/1/9999</v>
      </c>
      <c r="O4935" s="8" t="str">
        <f>IF(ISERROR(VLOOKUP($I4935,Lookup!$H$2:$I$11,2,0)),"",VLOOKUP($I4935,Lookup!$H$2:$I$11,2,0))</f>
        <v/>
      </c>
      <c r="P4935" s="8">
        <f>COUNTIF(J$4:J4935,J4935)</f>
        <v>0</v>
      </c>
      <c r="Q4935" s="8">
        <f>COUNTIF(K$4:K4935,K4935)</f>
        <v>1</v>
      </c>
    </row>
    <row r="4936" spans="1:17" x14ac:dyDescent="0.25">
      <c r="A4936" s="35">
        <f t="shared" si="463"/>
        <v>0</v>
      </c>
      <c r="B4936" s="8">
        <f t="shared" si="464"/>
        <v>0</v>
      </c>
      <c r="C4936" s="8">
        <f t="shared" si="465"/>
        <v>0</v>
      </c>
      <c r="D4936" s="38">
        <f t="shared" si="466"/>
        <v>1</v>
      </c>
      <c r="E4936" s="39">
        <f t="shared" si="467"/>
        <v>0</v>
      </c>
      <c r="M4936" s="8" t="str">
        <f>VLOOKUP(MONTH($J4936),Lookup!$A$2:$B$13,2,0)&amp;" "&amp;YEAR($J4936)</f>
        <v>Jan 1900</v>
      </c>
      <c r="N4936" s="34" t="str">
        <f t="shared" si="462"/>
        <v>1/1/9999</v>
      </c>
      <c r="O4936" s="8" t="str">
        <f>IF(ISERROR(VLOOKUP($I4936,Lookup!$H$2:$I$11,2,0)),"",VLOOKUP($I4936,Lookup!$H$2:$I$11,2,0))</f>
        <v/>
      </c>
      <c r="P4936" s="8">
        <f>COUNTIF(J$4:J4936,J4936)</f>
        <v>0</v>
      </c>
      <c r="Q4936" s="8">
        <f>COUNTIF(K$4:K4936,K4936)</f>
        <v>1</v>
      </c>
    </row>
    <row r="4937" spans="1:17" x14ac:dyDescent="0.25">
      <c r="A4937" s="35">
        <f t="shared" si="463"/>
        <v>0</v>
      </c>
      <c r="B4937" s="8">
        <f t="shared" si="464"/>
        <v>0</v>
      </c>
      <c r="C4937" s="8">
        <f t="shared" si="465"/>
        <v>0</v>
      </c>
      <c r="D4937" s="38">
        <f t="shared" si="466"/>
        <v>1</v>
      </c>
      <c r="E4937" s="39">
        <f t="shared" si="467"/>
        <v>0</v>
      </c>
      <c r="M4937" s="8" t="str">
        <f>VLOOKUP(MONTH($J4937),Lookup!$A$2:$B$13,2,0)&amp;" "&amp;YEAR($J4937)</f>
        <v>Jan 1900</v>
      </c>
      <c r="N4937" s="34" t="str">
        <f t="shared" si="462"/>
        <v>1/1/9999</v>
      </c>
      <c r="O4937" s="8" t="str">
        <f>IF(ISERROR(VLOOKUP($I4937,Lookup!$H$2:$I$11,2,0)),"",VLOOKUP($I4937,Lookup!$H$2:$I$11,2,0))</f>
        <v/>
      </c>
      <c r="P4937" s="8">
        <f>COUNTIF(J$4:J4937,J4937)</f>
        <v>0</v>
      </c>
      <c r="Q4937" s="8">
        <f>COUNTIF(K$4:K4937,K4937)</f>
        <v>1</v>
      </c>
    </row>
    <row r="4938" spans="1:17" x14ac:dyDescent="0.25">
      <c r="A4938" s="35">
        <f t="shared" si="463"/>
        <v>0</v>
      </c>
      <c r="B4938" s="8">
        <f t="shared" si="464"/>
        <v>0</v>
      </c>
      <c r="C4938" s="8">
        <f t="shared" si="465"/>
        <v>0</v>
      </c>
      <c r="D4938" s="38">
        <f t="shared" si="466"/>
        <v>1</v>
      </c>
      <c r="E4938" s="39">
        <f t="shared" si="467"/>
        <v>0</v>
      </c>
      <c r="M4938" s="8" t="str">
        <f>VLOOKUP(MONTH($J4938),Lookup!$A$2:$B$13,2,0)&amp;" "&amp;YEAR($J4938)</f>
        <v>Jan 1900</v>
      </c>
      <c r="N4938" s="34" t="str">
        <f t="shared" si="462"/>
        <v>1/1/9999</v>
      </c>
      <c r="O4938" s="8" t="str">
        <f>IF(ISERROR(VLOOKUP($I4938,Lookup!$H$2:$I$11,2,0)),"",VLOOKUP($I4938,Lookup!$H$2:$I$11,2,0))</f>
        <v/>
      </c>
      <c r="P4938" s="8">
        <f>COUNTIF(J$4:J4938,J4938)</f>
        <v>0</v>
      </c>
      <c r="Q4938" s="8">
        <f>COUNTIF(K$4:K4938,K4938)</f>
        <v>1</v>
      </c>
    </row>
    <row r="4939" spans="1:17" x14ac:dyDescent="0.25">
      <c r="A4939" s="35">
        <f t="shared" si="463"/>
        <v>0</v>
      </c>
      <c r="B4939" s="8">
        <f t="shared" si="464"/>
        <v>0</v>
      </c>
      <c r="C4939" s="8">
        <f t="shared" si="465"/>
        <v>0</v>
      </c>
      <c r="D4939" s="38">
        <f t="shared" si="466"/>
        <v>1</v>
      </c>
      <c r="E4939" s="39">
        <f t="shared" si="467"/>
        <v>0</v>
      </c>
      <c r="M4939" s="8" t="str">
        <f>VLOOKUP(MONTH($J4939),Lookup!$A$2:$B$13,2,0)&amp;" "&amp;YEAR($J4939)</f>
        <v>Jan 1900</v>
      </c>
      <c r="N4939" s="34" t="str">
        <f t="shared" si="462"/>
        <v>1/1/9999</v>
      </c>
      <c r="O4939" s="8" t="str">
        <f>IF(ISERROR(VLOOKUP($I4939,Lookup!$H$2:$I$11,2,0)),"",VLOOKUP($I4939,Lookup!$H$2:$I$11,2,0))</f>
        <v/>
      </c>
      <c r="P4939" s="8">
        <f>COUNTIF(J$4:J4939,J4939)</f>
        <v>0</v>
      </c>
      <c r="Q4939" s="8">
        <f>COUNTIF(K$4:K4939,K4939)</f>
        <v>1</v>
      </c>
    </row>
    <row r="4940" spans="1:17" x14ac:dyDescent="0.25">
      <c r="A4940" s="35">
        <f t="shared" si="463"/>
        <v>0</v>
      </c>
      <c r="B4940" s="8">
        <f t="shared" si="464"/>
        <v>0</v>
      </c>
      <c r="C4940" s="8">
        <f t="shared" si="465"/>
        <v>0</v>
      </c>
      <c r="D4940" s="38">
        <f t="shared" si="466"/>
        <v>1</v>
      </c>
      <c r="E4940" s="39">
        <f t="shared" si="467"/>
        <v>0</v>
      </c>
      <c r="M4940" s="8" t="str">
        <f>VLOOKUP(MONTH($J4940),Lookup!$A$2:$B$13,2,0)&amp;" "&amp;YEAR($J4940)</f>
        <v>Jan 1900</v>
      </c>
      <c r="N4940" s="34" t="str">
        <f t="shared" si="462"/>
        <v>1/1/9999</v>
      </c>
      <c r="O4940" s="8" t="str">
        <f>IF(ISERROR(VLOOKUP($I4940,Lookup!$H$2:$I$11,2,0)),"",VLOOKUP($I4940,Lookup!$H$2:$I$11,2,0))</f>
        <v/>
      </c>
      <c r="P4940" s="8">
        <f>COUNTIF(J$4:J4940,J4940)</f>
        <v>0</v>
      </c>
      <c r="Q4940" s="8">
        <f>COUNTIF(K$4:K4940,K4940)</f>
        <v>1</v>
      </c>
    </row>
    <row r="4941" spans="1:17" x14ac:dyDescent="0.25">
      <c r="A4941" s="35">
        <f t="shared" si="463"/>
        <v>0</v>
      </c>
      <c r="B4941" s="8">
        <f t="shared" si="464"/>
        <v>0</v>
      </c>
      <c r="C4941" s="8">
        <f t="shared" si="465"/>
        <v>0</v>
      </c>
      <c r="D4941" s="38">
        <f t="shared" si="466"/>
        <v>1</v>
      </c>
      <c r="E4941" s="39">
        <f t="shared" si="467"/>
        <v>0</v>
      </c>
      <c r="M4941" s="8" t="str">
        <f>VLOOKUP(MONTH($J4941),Lookup!$A$2:$B$13,2,0)&amp;" "&amp;YEAR($J4941)</f>
        <v>Jan 1900</v>
      </c>
      <c r="N4941" s="34" t="str">
        <f t="shared" si="462"/>
        <v>1/1/9999</v>
      </c>
      <c r="O4941" s="8" t="str">
        <f>IF(ISERROR(VLOOKUP($I4941,Lookup!$H$2:$I$11,2,0)),"",VLOOKUP($I4941,Lookup!$H$2:$I$11,2,0))</f>
        <v/>
      </c>
      <c r="P4941" s="8">
        <f>COUNTIF(J$4:J4941,J4941)</f>
        <v>0</v>
      </c>
      <c r="Q4941" s="8">
        <f>COUNTIF(K$4:K4941,K4941)</f>
        <v>1</v>
      </c>
    </row>
    <row r="4942" spans="1:17" x14ac:dyDescent="0.25">
      <c r="A4942" s="35">
        <f t="shared" si="463"/>
        <v>0</v>
      </c>
      <c r="B4942" s="8">
        <f t="shared" si="464"/>
        <v>0</v>
      </c>
      <c r="C4942" s="8">
        <f t="shared" si="465"/>
        <v>0</v>
      </c>
      <c r="D4942" s="38">
        <f t="shared" si="466"/>
        <v>1</v>
      </c>
      <c r="E4942" s="39">
        <f t="shared" si="467"/>
        <v>0</v>
      </c>
      <c r="M4942" s="8" t="str">
        <f>VLOOKUP(MONTH($J4942),Lookup!$A$2:$B$13,2,0)&amp;" "&amp;YEAR($J4942)</f>
        <v>Jan 1900</v>
      </c>
      <c r="N4942" s="34" t="str">
        <f t="shared" si="462"/>
        <v>1/1/9999</v>
      </c>
      <c r="O4942" s="8" t="str">
        <f>IF(ISERROR(VLOOKUP($I4942,Lookup!$H$2:$I$11,2,0)),"",VLOOKUP($I4942,Lookup!$H$2:$I$11,2,0))</f>
        <v/>
      </c>
      <c r="P4942" s="8">
        <f>COUNTIF(J$4:J4942,J4942)</f>
        <v>0</v>
      </c>
      <c r="Q4942" s="8">
        <f>COUNTIF(K$4:K4942,K4942)</f>
        <v>1</v>
      </c>
    </row>
    <row r="4943" spans="1:17" x14ac:dyDescent="0.25">
      <c r="A4943" s="35">
        <f t="shared" si="463"/>
        <v>0</v>
      </c>
      <c r="B4943" s="8">
        <f t="shared" si="464"/>
        <v>0</v>
      </c>
      <c r="C4943" s="8">
        <f t="shared" si="465"/>
        <v>0</v>
      </c>
      <c r="D4943" s="38">
        <f t="shared" si="466"/>
        <v>1</v>
      </c>
      <c r="E4943" s="39">
        <f t="shared" si="467"/>
        <v>0</v>
      </c>
      <c r="M4943" s="8" t="str">
        <f>VLOOKUP(MONTH($J4943),Lookup!$A$2:$B$13,2,0)&amp;" "&amp;YEAR($J4943)</f>
        <v>Jan 1900</v>
      </c>
      <c r="N4943" s="34" t="str">
        <f t="shared" si="462"/>
        <v>1/1/9999</v>
      </c>
      <c r="O4943" s="8" t="str">
        <f>IF(ISERROR(VLOOKUP($I4943,Lookup!$H$2:$I$11,2,0)),"",VLOOKUP($I4943,Lookup!$H$2:$I$11,2,0))</f>
        <v/>
      </c>
      <c r="P4943" s="8">
        <f>COUNTIF(J$4:J4943,J4943)</f>
        <v>0</v>
      </c>
      <c r="Q4943" s="8">
        <f>COUNTIF(K$4:K4943,K4943)</f>
        <v>1</v>
      </c>
    </row>
    <row r="4944" spans="1:17" x14ac:dyDescent="0.25">
      <c r="A4944" s="35">
        <f t="shared" si="463"/>
        <v>0</v>
      </c>
      <c r="B4944" s="8">
        <f t="shared" si="464"/>
        <v>0</v>
      </c>
      <c r="C4944" s="8">
        <f t="shared" si="465"/>
        <v>0</v>
      </c>
      <c r="D4944" s="38">
        <f t="shared" si="466"/>
        <v>1</v>
      </c>
      <c r="E4944" s="39">
        <f t="shared" si="467"/>
        <v>0</v>
      </c>
      <c r="M4944" s="8" t="str">
        <f>VLOOKUP(MONTH($J4944),Lookup!$A$2:$B$13,2,0)&amp;" "&amp;YEAR($J4944)</f>
        <v>Jan 1900</v>
      </c>
      <c r="N4944" s="34" t="str">
        <f t="shared" si="462"/>
        <v>1/1/9999</v>
      </c>
      <c r="O4944" s="8" t="str">
        <f>IF(ISERROR(VLOOKUP($I4944,Lookup!$H$2:$I$11,2,0)),"",VLOOKUP($I4944,Lookup!$H$2:$I$11,2,0))</f>
        <v/>
      </c>
      <c r="P4944" s="8">
        <f>COUNTIF(J$4:J4944,J4944)</f>
        <v>0</v>
      </c>
      <c r="Q4944" s="8">
        <f>COUNTIF(K$4:K4944,K4944)</f>
        <v>1</v>
      </c>
    </row>
    <row r="4945" spans="1:17" x14ac:dyDescent="0.25">
      <c r="A4945" s="35">
        <f t="shared" si="463"/>
        <v>0</v>
      </c>
      <c r="B4945" s="8">
        <f t="shared" si="464"/>
        <v>0</v>
      </c>
      <c r="C4945" s="8">
        <f t="shared" si="465"/>
        <v>0</v>
      </c>
      <c r="D4945" s="38">
        <f t="shared" si="466"/>
        <v>1</v>
      </c>
      <c r="E4945" s="39">
        <f t="shared" si="467"/>
        <v>0</v>
      </c>
      <c r="M4945" s="8" t="str">
        <f>VLOOKUP(MONTH($J4945),Lookup!$A$2:$B$13,2,0)&amp;" "&amp;YEAR($J4945)</f>
        <v>Jan 1900</v>
      </c>
      <c r="N4945" s="34" t="str">
        <f t="shared" si="462"/>
        <v>1/1/9999</v>
      </c>
      <c r="O4945" s="8" t="str">
        <f>IF(ISERROR(VLOOKUP($I4945,Lookup!$H$2:$I$11,2,0)),"",VLOOKUP($I4945,Lookup!$H$2:$I$11,2,0))</f>
        <v/>
      </c>
      <c r="P4945" s="8">
        <f>COUNTIF(J$4:J4945,J4945)</f>
        <v>0</v>
      </c>
      <c r="Q4945" s="8">
        <f>COUNTIF(K$4:K4945,K4945)</f>
        <v>1</v>
      </c>
    </row>
    <row r="4946" spans="1:17" x14ac:dyDescent="0.25">
      <c r="A4946" s="35">
        <f t="shared" si="463"/>
        <v>0</v>
      </c>
      <c r="B4946" s="8">
        <f t="shared" si="464"/>
        <v>0</v>
      </c>
      <c r="C4946" s="8">
        <f t="shared" si="465"/>
        <v>0</v>
      </c>
      <c r="D4946" s="38">
        <f t="shared" si="466"/>
        <v>1</v>
      </c>
      <c r="E4946" s="39">
        <f t="shared" si="467"/>
        <v>0</v>
      </c>
      <c r="M4946" s="8" t="str">
        <f>VLOOKUP(MONTH($J4946),Lookup!$A$2:$B$13,2,0)&amp;" "&amp;YEAR($J4946)</f>
        <v>Jan 1900</v>
      </c>
      <c r="N4946" s="34" t="str">
        <f t="shared" si="462"/>
        <v>1/1/9999</v>
      </c>
      <c r="O4946" s="8" t="str">
        <f>IF(ISERROR(VLOOKUP($I4946,Lookup!$H$2:$I$11,2,0)),"",VLOOKUP($I4946,Lookup!$H$2:$I$11,2,0))</f>
        <v/>
      </c>
      <c r="P4946" s="8">
        <f>COUNTIF(J$4:J4946,J4946)</f>
        <v>0</v>
      </c>
      <c r="Q4946" s="8">
        <f>COUNTIF(K$4:K4946,K4946)</f>
        <v>1</v>
      </c>
    </row>
    <row r="4947" spans="1:17" x14ac:dyDescent="0.25">
      <c r="A4947" s="35">
        <f t="shared" si="463"/>
        <v>0</v>
      </c>
      <c r="B4947" s="8">
        <f t="shared" si="464"/>
        <v>0</v>
      </c>
      <c r="C4947" s="8">
        <f t="shared" si="465"/>
        <v>0</v>
      </c>
      <c r="D4947" s="38">
        <f t="shared" si="466"/>
        <v>1</v>
      </c>
      <c r="E4947" s="39">
        <f t="shared" si="467"/>
        <v>0</v>
      </c>
      <c r="M4947" s="8" t="str">
        <f>VLOOKUP(MONTH($J4947),Lookup!$A$2:$B$13,2,0)&amp;" "&amp;YEAR($J4947)</f>
        <v>Jan 1900</v>
      </c>
      <c r="N4947" s="34" t="str">
        <f t="shared" si="462"/>
        <v>1/1/9999</v>
      </c>
      <c r="O4947" s="8" t="str">
        <f>IF(ISERROR(VLOOKUP($I4947,Lookup!$H$2:$I$11,2,0)),"",VLOOKUP($I4947,Lookup!$H$2:$I$11,2,0))</f>
        <v/>
      </c>
      <c r="P4947" s="8">
        <f>COUNTIF(J$4:J4947,J4947)</f>
        <v>0</v>
      </c>
      <c r="Q4947" s="8">
        <f>COUNTIF(K$4:K4947,K4947)</f>
        <v>1</v>
      </c>
    </row>
    <row r="4948" spans="1:17" x14ac:dyDescent="0.25">
      <c r="A4948" s="35">
        <f t="shared" si="463"/>
        <v>0</v>
      </c>
      <c r="B4948" s="8">
        <f t="shared" si="464"/>
        <v>0</v>
      </c>
      <c r="C4948" s="8">
        <f t="shared" si="465"/>
        <v>0</v>
      </c>
      <c r="D4948" s="38">
        <f t="shared" si="466"/>
        <v>1</v>
      </c>
      <c r="E4948" s="39">
        <f t="shared" si="467"/>
        <v>0</v>
      </c>
      <c r="M4948" s="8" t="str">
        <f>VLOOKUP(MONTH($J4948),Lookup!$A$2:$B$13,2,0)&amp;" "&amp;YEAR($J4948)</f>
        <v>Jan 1900</v>
      </c>
      <c r="N4948" s="34" t="str">
        <f t="shared" si="462"/>
        <v>1/1/9999</v>
      </c>
      <c r="O4948" s="8" t="str">
        <f>IF(ISERROR(VLOOKUP($I4948,Lookup!$H$2:$I$11,2,0)),"",VLOOKUP($I4948,Lookup!$H$2:$I$11,2,0))</f>
        <v/>
      </c>
      <c r="P4948" s="8">
        <f>COUNTIF(J$4:J4948,J4948)</f>
        <v>0</v>
      </c>
      <c r="Q4948" s="8">
        <f>COUNTIF(K$4:K4948,K4948)</f>
        <v>1</v>
      </c>
    </row>
    <row r="4949" spans="1:17" x14ac:dyDescent="0.25">
      <c r="A4949" s="35">
        <f t="shared" si="463"/>
        <v>0</v>
      </c>
      <c r="B4949" s="8">
        <f t="shared" si="464"/>
        <v>0</v>
      </c>
      <c r="C4949" s="8">
        <f t="shared" si="465"/>
        <v>0</v>
      </c>
      <c r="D4949" s="38">
        <f t="shared" si="466"/>
        <v>1</v>
      </c>
      <c r="E4949" s="39">
        <f t="shared" si="467"/>
        <v>0</v>
      </c>
      <c r="M4949" s="8" t="str">
        <f>VLOOKUP(MONTH($J4949),Lookup!$A$2:$B$13,2,0)&amp;" "&amp;YEAR($J4949)</f>
        <v>Jan 1900</v>
      </c>
      <c r="N4949" s="34" t="str">
        <f t="shared" si="462"/>
        <v>1/1/9999</v>
      </c>
      <c r="O4949" s="8" t="str">
        <f>IF(ISERROR(VLOOKUP($I4949,Lookup!$H$2:$I$11,2,0)),"",VLOOKUP($I4949,Lookup!$H$2:$I$11,2,0))</f>
        <v/>
      </c>
      <c r="P4949" s="8">
        <f>COUNTIF(J$4:J4949,J4949)</f>
        <v>0</v>
      </c>
      <c r="Q4949" s="8">
        <f>COUNTIF(K$4:K4949,K4949)</f>
        <v>1</v>
      </c>
    </row>
    <row r="4950" spans="1:17" x14ac:dyDescent="0.25">
      <c r="A4950" s="35">
        <f t="shared" si="463"/>
        <v>0</v>
      </c>
      <c r="B4950" s="8">
        <f t="shared" si="464"/>
        <v>0</v>
      </c>
      <c r="C4950" s="8">
        <f t="shared" si="465"/>
        <v>0</v>
      </c>
      <c r="D4950" s="38">
        <f t="shared" si="466"/>
        <v>1</v>
      </c>
      <c r="E4950" s="39">
        <f t="shared" si="467"/>
        <v>0</v>
      </c>
      <c r="M4950" s="8" t="str">
        <f>VLOOKUP(MONTH($J4950),Lookup!$A$2:$B$13,2,0)&amp;" "&amp;YEAR($J4950)</f>
        <v>Jan 1900</v>
      </c>
      <c r="N4950" s="34" t="str">
        <f t="shared" si="462"/>
        <v>1/1/9999</v>
      </c>
      <c r="O4950" s="8" t="str">
        <f>IF(ISERROR(VLOOKUP($I4950,Lookup!$H$2:$I$11,2,0)),"",VLOOKUP($I4950,Lookup!$H$2:$I$11,2,0))</f>
        <v/>
      </c>
      <c r="P4950" s="8">
        <f>COUNTIF(J$4:J4950,J4950)</f>
        <v>0</v>
      </c>
      <c r="Q4950" s="8">
        <f>COUNTIF(K$4:K4950,K4950)</f>
        <v>1</v>
      </c>
    </row>
    <row r="4951" spans="1:17" x14ac:dyDescent="0.25">
      <c r="A4951" s="35">
        <f t="shared" si="463"/>
        <v>0</v>
      </c>
      <c r="B4951" s="8">
        <f t="shared" si="464"/>
        <v>0</v>
      </c>
      <c r="C4951" s="8">
        <f t="shared" si="465"/>
        <v>0</v>
      </c>
      <c r="D4951" s="38">
        <f t="shared" si="466"/>
        <v>1</v>
      </c>
      <c r="E4951" s="39">
        <f t="shared" si="467"/>
        <v>0</v>
      </c>
      <c r="M4951" s="8" t="str">
        <f>VLOOKUP(MONTH($J4951),Lookup!$A$2:$B$13,2,0)&amp;" "&amp;YEAR($J4951)</f>
        <v>Jan 1900</v>
      </c>
      <c r="N4951" s="34" t="str">
        <f t="shared" si="462"/>
        <v>1/1/9999</v>
      </c>
      <c r="O4951" s="8" t="str">
        <f>IF(ISERROR(VLOOKUP($I4951,Lookup!$H$2:$I$11,2,0)),"",VLOOKUP($I4951,Lookup!$H$2:$I$11,2,0))</f>
        <v/>
      </c>
      <c r="P4951" s="8">
        <f>COUNTIF(J$4:J4951,J4951)</f>
        <v>0</v>
      </c>
      <c r="Q4951" s="8">
        <f>COUNTIF(K$4:K4951,K4951)</f>
        <v>1</v>
      </c>
    </row>
    <row r="4952" spans="1:17" x14ac:dyDescent="0.25">
      <c r="A4952" s="35">
        <f t="shared" si="463"/>
        <v>0</v>
      </c>
      <c r="B4952" s="8">
        <f t="shared" si="464"/>
        <v>0</v>
      </c>
      <c r="C4952" s="8">
        <f t="shared" si="465"/>
        <v>0</v>
      </c>
      <c r="D4952" s="38">
        <f t="shared" si="466"/>
        <v>1</v>
      </c>
      <c r="E4952" s="39">
        <f t="shared" si="467"/>
        <v>0</v>
      </c>
      <c r="M4952" s="8" t="str">
        <f>VLOOKUP(MONTH($J4952),Lookup!$A$2:$B$13,2,0)&amp;" "&amp;YEAR($J4952)</f>
        <v>Jan 1900</v>
      </c>
      <c r="N4952" s="34" t="str">
        <f t="shared" si="462"/>
        <v>1/1/9999</v>
      </c>
      <c r="O4952" s="8" t="str">
        <f>IF(ISERROR(VLOOKUP($I4952,Lookup!$H$2:$I$11,2,0)),"",VLOOKUP($I4952,Lookup!$H$2:$I$11,2,0))</f>
        <v/>
      </c>
      <c r="P4952" s="8">
        <f>COUNTIF(J$4:J4952,J4952)</f>
        <v>0</v>
      </c>
      <c r="Q4952" s="8">
        <f>COUNTIF(K$4:K4952,K4952)</f>
        <v>1</v>
      </c>
    </row>
    <row r="4953" spans="1:17" x14ac:dyDescent="0.25">
      <c r="A4953" s="35">
        <f t="shared" si="463"/>
        <v>0</v>
      </c>
      <c r="B4953" s="8">
        <f t="shared" si="464"/>
        <v>0</v>
      </c>
      <c r="C4953" s="8">
        <f t="shared" si="465"/>
        <v>0</v>
      </c>
      <c r="D4953" s="38">
        <f t="shared" si="466"/>
        <v>1</v>
      </c>
      <c r="E4953" s="39">
        <f t="shared" si="467"/>
        <v>0</v>
      </c>
      <c r="M4953" s="8" t="str">
        <f>VLOOKUP(MONTH($J4953),Lookup!$A$2:$B$13,2,0)&amp;" "&amp;YEAR($J4953)</f>
        <v>Jan 1900</v>
      </c>
      <c r="N4953" s="34" t="str">
        <f t="shared" si="462"/>
        <v>1/1/9999</v>
      </c>
      <c r="O4953" s="8" t="str">
        <f>IF(ISERROR(VLOOKUP($I4953,Lookup!$H$2:$I$11,2,0)),"",VLOOKUP($I4953,Lookup!$H$2:$I$11,2,0))</f>
        <v/>
      </c>
      <c r="P4953" s="8">
        <f>COUNTIF(J$4:J4953,J4953)</f>
        <v>0</v>
      </c>
      <c r="Q4953" s="8">
        <f>COUNTIF(K$4:K4953,K4953)</f>
        <v>1</v>
      </c>
    </row>
    <row r="4954" spans="1:17" x14ac:dyDescent="0.25">
      <c r="A4954" s="35">
        <f t="shared" si="463"/>
        <v>0</v>
      </c>
      <c r="B4954" s="8">
        <f t="shared" si="464"/>
        <v>0</v>
      </c>
      <c r="C4954" s="8">
        <f t="shared" si="465"/>
        <v>0</v>
      </c>
      <c r="D4954" s="38">
        <f t="shared" si="466"/>
        <v>1</v>
      </c>
      <c r="E4954" s="39">
        <f t="shared" si="467"/>
        <v>0</v>
      </c>
      <c r="M4954" s="8" t="str">
        <f>VLOOKUP(MONTH($J4954),Lookup!$A$2:$B$13,2,0)&amp;" "&amp;YEAR($J4954)</f>
        <v>Jan 1900</v>
      </c>
      <c r="N4954" s="34" t="str">
        <f t="shared" si="462"/>
        <v>1/1/9999</v>
      </c>
      <c r="O4954" s="8" t="str">
        <f>IF(ISERROR(VLOOKUP($I4954,Lookup!$H$2:$I$11,2,0)),"",VLOOKUP($I4954,Lookup!$H$2:$I$11,2,0))</f>
        <v/>
      </c>
      <c r="P4954" s="8">
        <f>COUNTIF(J$4:J4954,J4954)</f>
        <v>0</v>
      </c>
      <c r="Q4954" s="8">
        <f>COUNTIF(K$4:K4954,K4954)</f>
        <v>1</v>
      </c>
    </row>
    <row r="4955" spans="1:17" x14ac:dyDescent="0.25">
      <c r="A4955" s="35">
        <f t="shared" si="463"/>
        <v>0</v>
      </c>
      <c r="B4955" s="8">
        <f t="shared" si="464"/>
        <v>0</v>
      </c>
      <c r="C4955" s="8">
        <f t="shared" si="465"/>
        <v>0</v>
      </c>
      <c r="D4955" s="38">
        <f t="shared" si="466"/>
        <v>1</v>
      </c>
      <c r="E4955" s="39">
        <f t="shared" si="467"/>
        <v>0</v>
      </c>
      <c r="M4955" s="8" t="str">
        <f>VLOOKUP(MONTH($J4955),Lookup!$A$2:$B$13,2,0)&amp;" "&amp;YEAR($J4955)</f>
        <v>Jan 1900</v>
      </c>
      <c r="N4955" s="34" t="str">
        <f t="shared" si="462"/>
        <v>1/1/9999</v>
      </c>
      <c r="O4955" s="8" t="str">
        <f>IF(ISERROR(VLOOKUP($I4955,Lookup!$H$2:$I$11,2,0)),"",VLOOKUP($I4955,Lookup!$H$2:$I$11,2,0))</f>
        <v/>
      </c>
      <c r="P4955" s="8">
        <f>COUNTIF(J$4:J4955,J4955)</f>
        <v>0</v>
      </c>
      <c r="Q4955" s="8">
        <f>COUNTIF(K$4:K4955,K4955)</f>
        <v>1</v>
      </c>
    </row>
    <row r="4956" spans="1:17" x14ac:dyDescent="0.25">
      <c r="A4956" s="35">
        <f t="shared" si="463"/>
        <v>0</v>
      </c>
      <c r="B4956" s="8">
        <f t="shared" si="464"/>
        <v>0</v>
      </c>
      <c r="C4956" s="8">
        <f t="shared" si="465"/>
        <v>0</v>
      </c>
      <c r="D4956" s="38">
        <f t="shared" si="466"/>
        <v>1</v>
      </c>
      <c r="E4956" s="39">
        <f t="shared" si="467"/>
        <v>0</v>
      </c>
      <c r="M4956" s="8" t="str">
        <f>VLOOKUP(MONTH($J4956),Lookup!$A$2:$B$13,2,0)&amp;" "&amp;YEAR($J4956)</f>
        <v>Jan 1900</v>
      </c>
      <c r="N4956" s="34" t="str">
        <f t="shared" si="462"/>
        <v>1/1/9999</v>
      </c>
      <c r="O4956" s="8" t="str">
        <f>IF(ISERROR(VLOOKUP($I4956,Lookup!$H$2:$I$11,2,0)),"",VLOOKUP($I4956,Lookup!$H$2:$I$11,2,0))</f>
        <v/>
      </c>
      <c r="P4956" s="8">
        <f>COUNTIF(J$4:J4956,J4956)</f>
        <v>0</v>
      </c>
      <c r="Q4956" s="8">
        <f>COUNTIF(K$4:K4956,K4956)</f>
        <v>1</v>
      </c>
    </row>
    <row r="4957" spans="1:17" x14ac:dyDescent="0.25">
      <c r="A4957" s="35">
        <f t="shared" si="463"/>
        <v>0</v>
      </c>
      <c r="B4957" s="8">
        <f t="shared" si="464"/>
        <v>0</v>
      </c>
      <c r="C4957" s="8">
        <f t="shared" si="465"/>
        <v>0</v>
      </c>
      <c r="D4957" s="38">
        <f t="shared" si="466"/>
        <v>1</v>
      </c>
      <c r="E4957" s="39">
        <f t="shared" si="467"/>
        <v>0</v>
      </c>
      <c r="M4957" s="8" t="str">
        <f>VLOOKUP(MONTH($J4957),Lookup!$A$2:$B$13,2,0)&amp;" "&amp;YEAR($J4957)</f>
        <v>Jan 1900</v>
      </c>
      <c r="N4957" s="34" t="str">
        <f t="shared" si="462"/>
        <v>1/1/9999</v>
      </c>
      <c r="O4957" s="8" t="str">
        <f>IF(ISERROR(VLOOKUP($I4957,Lookup!$H$2:$I$11,2,0)),"",VLOOKUP($I4957,Lookup!$H$2:$I$11,2,0))</f>
        <v/>
      </c>
      <c r="P4957" s="8">
        <f>COUNTIF(J$4:J4957,J4957)</f>
        <v>0</v>
      </c>
      <c r="Q4957" s="8">
        <f>COUNTIF(K$4:K4957,K4957)</f>
        <v>1</v>
      </c>
    </row>
    <row r="4958" spans="1:17" x14ac:dyDescent="0.25">
      <c r="A4958" s="35">
        <f t="shared" si="463"/>
        <v>0</v>
      </c>
      <c r="B4958" s="8">
        <f t="shared" si="464"/>
        <v>0</v>
      </c>
      <c r="C4958" s="8">
        <f t="shared" si="465"/>
        <v>0</v>
      </c>
      <c r="D4958" s="38">
        <f t="shared" si="466"/>
        <v>1</v>
      </c>
      <c r="E4958" s="39">
        <f t="shared" si="467"/>
        <v>0</v>
      </c>
      <c r="M4958" s="8" t="str">
        <f>VLOOKUP(MONTH($J4958),Lookup!$A$2:$B$13,2,0)&amp;" "&amp;YEAR($J4958)</f>
        <v>Jan 1900</v>
      </c>
      <c r="N4958" s="34" t="str">
        <f t="shared" si="462"/>
        <v>1/1/9999</v>
      </c>
      <c r="O4958" s="8" t="str">
        <f>IF(ISERROR(VLOOKUP($I4958,Lookup!$H$2:$I$11,2,0)),"",VLOOKUP($I4958,Lookup!$H$2:$I$11,2,0))</f>
        <v/>
      </c>
      <c r="P4958" s="8">
        <f>COUNTIF(J$4:J4958,J4958)</f>
        <v>0</v>
      </c>
      <c r="Q4958" s="8">
        <f>COUNTIF(K$4:K4958,K4958)</f>
        <v>1</v>
      </c>
    </row>
    <row r="4959" spans="1:17" x14ac:dyDescent="0.25">
      <c r="A4959" s="35">
        <f t="shared" si="463"/>
        <v>0</v>
      </c>
      <c r="B4959" s="8">
        <f t="shared" si="464"/>
        <v>0</v>
      </c>
      <c r="C4959" s="8">
        <f t="shared" si="465"/>
        <v>0</v>
      </c>
      <c r="D4959" s="38">
        <f t="shared" si="466"/>
        <v>1</v>
      </c>
      <c r="E4959" s="39">
        <f t="shared" si="467"/>
        <v>0</v>
      </c>
      <c r="M4959" s="8" t="str">
        <f>VLOOKUP(MONTH($J4959),Lookup!$A$2:$B$13,2,0)&amp;" "&amp;YEAR($J4959)</f>
        <v>Jan 1900</v>
      </c>
      <c r="N4959" s="34" t="str">
        <f t="shared" si="462"/>
        <v>1/1/9999</v>
      </c>
      <c r="O4959" s="8" t="str">
        <f>IF(ISERROR(VLOOKUP($I4959,Lookup!$H$2:$I$11,2,0)),"",VLOOKUP($I4959,Lookup!$H$2:$I$11,2,0))</f>
        <v/>
      </c>
      <c r="P4959" s="8">
        <f>COUNTIF(J$4:J4959,J4959)</f>
        <v>0</v>
      </c>
      <c r="Q4959" s="8">
        <f>COUNTIF(K$4:K4959,K4959)</f>
        <v>1</v>
      </c>
    </row>
    <row r="4960" spans="1:17" x14ac:dyDescent="0.25">
      <c r="A4960" s="35">
        <f t="shared" si="463"/>
        <v>0</v>
      </c>
      <c r="B4960" s="8">
        <f t="shared" si="464"/>
        <v>0</v>
      </c>
      <c r="C4960" s="8">
        <f t="shared" si="465"/>
        <v>0</v>
      </c>
      <c r="D4960" s="38">
        <f t="shared" si="466"/>
        <v>1</v>
      </c>
      <c r="E4960" s="39">
        <f t="shared" si="467"/>
        <v>0</v>
      </c>
      <c r="M4960" s="8" t="str">
        <f>VLOOKUP(MONTH($J4960),Lookup!$A$2:$B$13,2,0)&amp;" "&amp;YEAR($J4960)</f>
        <v>Jan 1900</v>
      </c>
      <c r="N4960" s="34" t="str">
        <f t="shared" si="462"/>
        <v>1/1/9999</v>
      </c>
      <c r="O4960" s="8" t="str">
        <f>IF(ISERROR(VLOOKUP($I4960,Lookup!$H$2:$I$11,2,0)),"",VLOOKUP($I4960,Lookup!$H$2:$I$11,2,0))</f>
        <v/>
      </c>
      <c r="P4960" s="8">
        <f>COUNTIF(J$4:J4960,J4960)</f>
        <v>0</v>
      </c>
      <c r="Q4960" s="8">
        <f>COUNTIF(K$4:K4960,K4960)</f>
        <v>1</v>
      </c>
    </row>
    <row r="4961" spans="1:17" x14ac:dyDescent="0.25">
      <c r="A4961" s="35">
        <f t="shared" si="463"/>
        <v>0</v>
      </c>
      <c r="B4961" s="8">
        <f t="shared" si="464"/>
        <v>0</v>
      </c>
      <c r="C4961" s="8">
        <f t="shared" si="465"/>
        <v>0</v>
      </c>
      <c r="D4961" s="38">
        <f t="shared" si="466"/>
        <v>1</v>
      </c>
      <c r="E4961" s="39">
        <f t="shared" si="467"/>
        <v>0</v>
      </c>
      <c r="M4961" s="8" t="str">
        <f>VLOOKUP(MONTH($J4961),Lookup!$A$2:$B$13,2,0)&amp;" "&amp;YEAR($J4961)</f>
        <v>Jan 1900</v>
      </c>
      <c r="N4961" s="34" t="str">
        <f t="shared" si="462"/>
        <v>1/1/9999</v>
      </c>
      <c r="O4961" s="8" t="str">
        <f>IF(ISERROR(VLOOKUP($I4961,Lookup!$H$2:$I$11,2,0)),"",VLOOKUP($I4961,Lookup!$H$2:$I$11,2,0))</f>
        <v/>
      </c>
      <c r="P4961" s="8">
        <f>COUNTIF(J$4:J4961,J4961)</f>
        <v>0</v>
      </c>
      <c r="Q4961" s="8">
        <f>COUNTIF(K$4:K4961,K4961)</f>
        <v>1</v>
      </c>
    </row>
    <row r="4962" spans="1:17" x14ac:dyDescent="0.25">
      <c r="A4962" s="35">
        <f t="shared" si="463"/>
        <v>0</v>
      </c>
      <c r="B4962" s="8">
        <f t="shared" si="464"/>
        <v>0</v>
      </c>
      <c r="C4962" s="8">
        <f t="shared" si="465"/>
        <v>0</v>
      </c>
      <c r="D4962" s="38">
        <f t="shared" si="466"/>
        <v>1</v>
      </c>
      <c r="E4962" s="39">
        <f t="shared" si="467"/>
        <v>0</v>
      </c>
      <c r="M4962" s="8" t="str">
        <f>VLOOKUP(MONTH($J4962),Lookup!$A$2:$B$13,2,0)&amp;" "&amp;YEAR($J4962)</f>
        <v>Jan 1900</v>
      </c>
      <c r="N4962" s="34" t="str">
        <f t="shared" si="462"/>
        <v>1/1/9999</v>
      </c>
      <c r="O4962" s="8" t="str">
        <f>IF(ISERROR(VLOOKUP($I4962,Lookup!$H$2:$I$11,2,0)),"",VLOOKUP($I4962,Lookup!$H$2:$I$11,2,0))</f>
        <v/>
      </c>
      <c r="P4962" s="8">
        <f>COUNTIF(J$4:J4962,J4962)</f>
        <v>0</v>
      </c>
      <c r="Q4962" s="8">
        <f>COUNTIF(K$4:K4962,K4962)</f>
        <v>1</v>
      </c>
    </row>
    <row r="4963" spans="1:17" x14ac:dyDescent="0.25">
      <c r="A4963" s="35">
        <f t="shared" si="463"/>
        <v>0</v>
      </c>
      <c r="B4963" s="8">
        <f t="shared" si="464"/>
        <v>0</v>
      </c>
      <c r="C4963" s="8">
        <f t="shared" si="465"/>
        <v>0</v>
      </c>
      <c r="D4963" s="38">
        <f t="shared" si="466"/>
        <v>1</v>
      </c>
      <c r="E4963" s="39">
        <f t="shared" si="467"/>
        <v>0</v>
      </c>
      <c r="M4963" s="8" t="str">
        <f>VLOOKUP(MONTH($J4963),Lookup!$A$2:$B$13,2,0)&amp;" "&amp;YEAR($J4963)</f>
        <v>Jan 1900</v>
      </c>
      <c r="N4963" s="34" t="str">
        <f t="shared" si="462"/>
        <v>1/1/9999</v>
      </c>
      <c r="O4963" s="8" t="str">
        <f>IF(ISERROR(VLOOKUP($I4963,Lookup!$H$2:$I$11,2,0)),"",VLOOKUP($I4963,Lookup!$H$2:$I$11,2,0))</f>
        <v/>
      </c>
      <c r="P4963" s="8">
        <f>COUNTIF(J$4:J4963,J4963)</f>
        <v>0</v>
      </c>
      <c r="Q4963" s="8">
        <f>COUNTIF(K$4:K4963,K4963)</f>
        <v>1</v>
      </c>
    </row>
    <row r="4964" spans="1:17" x14ac:dyDescent="0.25">
      <c r="A4964" s="35">
        <f t="shared" si="463"/>
        <v>0</v>
      </c>
      <c r="B4964" s="8">
        <f t="shared" si="464"/>
        <v>0</v>
      </c>
      <c r="C4964" s="8">
        <f t="shared" si="465"/>
        <v>0</v>
      </c>
      <c r="D4964" s="38">
        <f t="shared" si="466"/>
        <v>1</v>
      </c>
      <c r="E4964" s="39">
        <f t="shared" si="467"/>
        <v>0</v>
      </c>
      <c r="M4964" s="8" t="str">
        <f>VLOOKUP(MONTH($J4964),Lookup!$A$2:$B$13,2,0)&amp;" "&amp;YEAR($J4964)</f>
        <v>Jan 1900</v>
      </c>
      <c r="N4964" s="34" t="str">
        <f t="shared" si="462"/>
        <v>1/1/9999</v>
      </c>
      <c r="O4964" s="8" t="str">
        <f>IF(ISERROR(VLOOKUP($I4964,Lookup!$H$2:$I$11,2,0)),"",VLOOKUP($I4964,Lookup!$H$2:$I$11,2,0))</f>
        <v/>
      </c>
      <c r="P4964" s="8">
        <f>COUNTIF(J$4:J4964,J4964)</f>
        <v>0</v>
      </c>
      <c r="Q4964" s="8">
        <f>COUNTIF(K$4:K4964,K4964)</f>
        <v>1</v>
      </c>
    </row>
    <row r="4965" spans="1:17" x14ac:dyDescent="0.25">
      <c r="A4965" s="35">
        <f t="shared" si="463"/>
        <v>0</v>
      </c>
      <c r="B4965" s="8">
        <f t="shared" si="464"/>
        <v>0</v>
      </c>
      <c r="C4965" s="8">
        <f t="shared" si="465"/>
        <v>0</v>
      </c>
      <c r="D4965" s="38">
        <f t="shared" si="466"/>
        <v>1</v>
      </c>
      <c r="E4965" s="39">
        <f t="shared" si="467"/>
        <v>0</v>
      </c>
      <c r="M4965" s="8" t="str">
        <f>VLOOKUP(MONTH($J4965),Lookup!$A$2:$B$13,2,0)&amp;" "&amp;YEAR($J4965)</f>
        <v>Jan 1900</v>
      </c>
      <c r="N4965" s="34" t="str">
        <f t="shared" si="462"/>
        <v>1/1/9999</v>
      </c>
      <c r="O4965" s="8" t="str">
        <f>IF(ISERROR(VLOOKUP($I4965,Lookup!$H$2:$I$11,2,0)),"",VLOOKUP($I4965,Lookup!$H$2:$I$11,2,0))</f>
        <v/>
      </c>
      <c r="P4965" s="8">
        <f>COUNTIF(J$4:J4965,J4965)</f>
        <v>0</v>
      </c>
      <c r="Q4965" s="8">
        <f>COUNTIF(K$4:K4965,K4965)</f>
        <v>1</v>
      </c>
    </row>
    <row r="4966" spans="1:17" x14ac:dyDescent="0.25">
      <c r="A4966" s="35">
        <f t="shared" si="463"/>
        <v>0</v>
      </c>
      <c r="B4966" s="8">
        <f t="shared" si="464"/>
        <v>0</v>
      </c>
      <c r="C4966" s="8">
        <f t="shared" si="465"/>
        <v>0</v>
      </c>
      <c r="D4966" s="38">
        <f t="shared" si="466"/>
        <v>1</v>
      </c>
      <c r="E4966" s="39">
        <f t="shared" si="467"/>
        <v>0</v>
      </c>
      <c r="M4966" s="8" t="str">
        <f>VLOOKUP(MONTH($J4966),Lookup!$A$2:$B$13,2,0)&amp;" "&amp;YEAR($J4966)</f>
        <v>Jan 1900</v>
      </c>
      <c r="N4966" s="34" t="str">
        <f t="shared" si="462"/>
        <v>1/1/9999</v>
      </c>
      <c r="O4966" s="8" t="str">
        <f>IF(ISERROR(VLOOKUP($I4966,Lookup!$H$2:$I$11,2,0)),"",VLOOKUP($I4966,Lookup!$H$2:$I$11,2,0))</f>
        <v/>
      </c>
      <c r="P4966" s="8">
        <f>COUNTIF(J$4:J4966,J4966)</f>
        <v>0</v>
      </c>
      <c r="Q4966" s="8">
        <f>COUNTIF(K$4:K4966,K4966)</f>
        <v>1</v>
      </c>
    </row>
    <row r="4967" spans="1:17" x14ac:dyDescent="0.25">
      <c r="A4967" s="35">
        <f t="shared" si="463"/>
        <v>0</v>
      </c>
      <c r="B4967" s="8">
        <f t="shared" si="464"/>
        <v>0</v>
      </c>
      <c r="C4967" s="8">
        <f t="shared" si="465"/>
        <v>0</v>
      </c>
      <c r="D4967" s="38">
        <f t="shared" si="466"/>
        <v>1</v>
      </c>
      <c r="E4967" s="39">
        <f t="shared" si="467"/>
        <v>0</v>
      </c>
      <c r="M4967" s="8" t="str">
        <f>VLOOKUP(MONTH($J4967),Lookup!$A$2:$B$13,2,0)&amp;" "&amp;YEAR($J4967)</f>
        <v>Jan 1900</v>
      </c>
      <c r="N4967" s="34" t="str">
        <f t="shared" si="462"/>
        <v>1/1/9999</v>
      </c>
      <c r="O4967" s="8" t="str">
        <f>IF(ISERROR(VLOOKUP($I4967,Lookup!$H$2:$I$11,2,0)),"",VLOOKUP($I4967,Lookup!$H$2:$I$11,2,0))</f>
        <v/>
      </c>
      <c r="P4967" s="8">
        <f>COUNTIF(J$4:J4967,J4967)</f>
        <v>0</v>
      </c>
      <c r="Q4967" s="8">
        <f>COUNTIF(K$4:K4967,K4967)</f>
        <v>1</v>
      </c>
    </row>
    <row r="4968" spans="1:17" x14ac:dyDescent="0.25">
      <c r="A4968" s="35">
        <f t="shared" si="463"/>
        <v>0</v>
      </c>
      <c r="B4968" s="8">
        <f t="shared" si="464"/>
        <v>0</v>
      </c>
      <c r="C4968" s="8">
        <f t="shared" si="465"/>
        <v>0</v>
      </c>
      <c r="D4968" s="38">
        <f t="shared" si="466"/>
        <v>1</v>
      </c>
      <c r="E4968" s="39">
        <f t="shared" si="467"/>
        <v>0</v>
      </c>
      <c r="M4968" s="8" t="str">
        <f>VLOOKUP(MONTH($J4968),Lookup!$A$2:$B$13,2,0)&amp;" "&amp;YEAR($J4968)</f>
        <v>Jan 1900</v>
      </c>
      <c r="N4968" s="34" t="str">
        <f t="shared" si="462"/>
        <v>1/1/9999</v>
      </c>
      <c r="O4968" s="8" t="str">
        <f>IF(ISERROR(VLOOKUP($I4968,Lookup!$H$2:$I$11,2,0)),"",VLOOKUP($I4968,Lookup!$H$2:$I$11,2,0))</f>
        <v/>
      </c>
      <c r="P4968" s="8">
        <f>COUNTIF(J$4:J4968,J4968)</f>
        <v>0</v>
      </c>
      <c r="Q4968" s="8">
        <f>COUNTIF(K$4:K4968,K4968)</f>
        <v>1</v>
      </c>
    </row>
    <row r="4969" spans="1:17" x14ac:dyDescent="0.25">
      <c r="A4969" s="35">
        <f t="shared" si="463"/>
        <v>0</v>
      </c>
      <c r="B4969" s="8">
        <f t="shared" si="464"/>
        <v>0</v>
      </c>
      <c r="C4969" s="8">
        <f t="shared" si="465"/>
        <v>0</v>
      </c>
      <c r="D4969" s="38">
        <f t="shared" si="466"/>
        <v>1</v>
      </c>
      <c r="E4969" s="39">
        <f t="shared" si="467"/>
        <v>0</v>
      </c>
      <c r="M4969" s="8" t="str">
        <f>VLOOKUP(MONTH($J4969),Lookup!$A$2:$B$13,2,0)&amp;" "&amp;YEAR($J4969)</f>
        <v>Jan 1900</v>
      </c>
      <c r="N4969" s="34" t="str">
        <f t="shared" si="462"/>
        <v>1/1/9999</v>
      </c>
      <c r="O4969" s="8" t="str">
        <f>IF(ISERROR(VLOOKUP($I4969,Lookup!$H$2:$I$11,2,0)),"",VLOOKUP($I4969,Lookup!$H$2:$I$11,2,0))</f>
        <v/>
      </c>
      <c r="P4969" s="8">
        <f>COUNTIF(J$4:J4969,J4969)</f>
        <v>0</v>
      </c>
      <c r="Q4969" s="8">
        <f>COUNTIF(K$4:K4969,K4969)</f>
        <v>1</v>
      </c>
    </row>
    <row r="4970" spans="1:17" x14ac:dyDescent="0.25">
      <c r="A4970" s="35">
        <f t="shared" si="463"/>
        <v>0</v>
      </c>
      <c r="B4970" s="8">
        <f t="shared" si="464"/>
        <v>0</v>
      </c>
      <c r="C4970" s="8">
        <f t="shared" si="465"/>
        <v>0</v>
      </c>
      <c r="D4970" s="38">
        <f t="shared" si="466"/>
        <v>1</v>
      </c>
      <c r="E4970" s="39">
        <f t="shared" si="467"/>
        <v>0</v>
      </c>
      <c r="M4970" s="8" t="str">
        <f>VLOOKUP(MONTH($J4970),Lookup!$A$2:$B$13,2,0)&amp;" "&amp;YEAR($J4970)</f>
        <v>Jan 1900</v>
      </c>
      <c r="N4970" s="34" t="str">
        <f t="shared" si="462"/>
        <v>1/1/9999</v>
      </c>
      <c r="O4970" s="8" t="str">
        <f>IF(ISERROR(VLOOKUP($I4970,Lookup!$H$2:$I$11,2,0)),"",VLOOKUP($I4970,Lookup!$H$2:$I$11,2,0))</f>
        <v/>
      </c>
      <c r="P4970" s="8">
        <f>COUNTIF(J$4:J4970,J4970)</f>
        <v>0</v>
      </c>
      <c r="Q4970" s="8">
        <f>COUNTIF(K$4:K4970,K4970)</f>
        <v>1</v>
      </c>
    </row>
    <row r="4971" spans="1:17" x14ac:dyDescent="0.25">
      <c r="A4971" s="35">
        <f t="shared" si="463"/>
        <v>0</v>
      </c>
      <c r="B4971" s="8">
        <f t="shared" si="464"/>
        <v>0</v>
      </c>
      <c r="C4971" s="8">
        <f t="shared" si="465"/>
        <v>0</v>
      </c>
      <c r="D4971" s="38">
        <f t="shared" si="466"/>
        <v>1</v>
      </c>
      <c r="E4971" s="39">
        <f t="shared" si="467"/>
        <v>0</v>
      </c>
      <c r="M4971" s="8" t="str">
        <f>VLOOKUP(MONTH($J4971),Lookup!$A$2:$B$13,2,0)&amp;" "&amp;YEAR($J4971)</f>
        <v>Jan 1900</v>
      </c>
      <c r="N4971" s="34" t="str">
        <f t="shared" si="462"/>
        <v>1/1/9999</v>
      </c>
      <c r="O4971" s="8" t="str">
        <f>IF(ISERROR(VLOOKUP($I4971,Lookup!$H$2:$I$11,2,0)),"",VLOOKUP($I4971,Lookup!$H$2:$I$11,2,0))</f>
        <v/>
      </c>
      <c r="P4971" s="8">
        <f>COUNTIF(J$4:J4971,J4971)</f>
        <v>0</v>
      </c>
      <c r="Q4971" s="8">
        <f>COUNTIF(K$4:K4971,K4971)</f>
        <v>1</v>
      </c>
    </row>
    <row r="4972" spans="1:17" x14ac:dyDescent="0.25">
      <c r="A4972" s="35">
        <f t="shared" si="463"/>
        <v>0</v>
      </c>
      <c r="B4972" s="8">
        <f t="shared" si="464"/>
        <v>0</v>
      </c>
      <c r="C4972" s="8">
        <f t="shared" si="465"/>
        <v>0</v>
      </c>
      <c r="D4972" s="38">
        <f t="shared" si="466"/>
        <v>1</v>
      </c>
      <c r="E4972" s="39">
        <f t="shared" si="467"/>
        <v>0</v>
      </c>
      <c r="M4972" s="8" t="str">
        <f>VLOOKUP(MONTH($J4972),Lookup!$A$2:$B$13,2,0)&amp;" "&amp;YEAR($J4972)</f>
        <v>Jan 1900</v>
      </c>
      <c r="N4972" s="34" t="str">
        <f t="shared" si="462"/>
        <v>1/1/9999</v>
      </c>
      <c r="O4972" s="8" t="str">
        <f>IF(ISERROR(VLOOKUP($I4972,Lookup!$H$2:$I$11,2,0)),"",VLOOKUP($I4972,Lookup!$H$2:$I$11,2,0))</f>
        <v/>
      </c>
      <c r="P4972" s="8">
        <f>COUNTIF(J$4:J4972,J4972)</f>
        <v>0</v>
      </c>
      <c r="Q4972" s="8">
        <f>COUNTIF(K$4:K4972,K4972)</f>
        <v>1</v>
      </c>
    </row>
    <row r="4973" spans="1:17" x14ac:dyDescent="0.25">
      <c r="A4973" s="35">
        <f t="shared" si="463"/>
        <v>0</v>
      </c>
      <c r="B4973" s="8">
        <f t="shared" si="464"/>
        <v>0</v>
      </c>
      <c r="C4973" s="8">
        <f t="shared" si="465"/>
        <v>0</v>
      </c>
      <c r="D4973" s="38">
        <f t="shared" si="466"/>
        <v>1</v>
      </c>
      <c r="E4973" s="39">
        <f t="shared" si="467"/>
        <v>0</v>
      </c>
      <c r="M4973" s="8" t="str">
        <f>VLOOKUP(MONTH($J4973),Lookup!$A$2:$B$13,2,0)&amp;" "&amp;YEAR($J4973)</f>
        <v>Jan 1900</v>
      </c>
      <c r="N4973" s="34" t="str">
        <f t="shared" si="462"/>
        <v>1/1/9999</v>
      </c>
      <c r="O4973" s="8" t="str">
        <f>IF(ISERROR(VLOOKUP($I4973,Lookup!$H$2:$I$11,2,0)),"",VLOOKUP($I4973,Lookup!$H$2:$I$11,2,0))</f>
        <v/>
      </c>
      <c r="P4973" s="8">
        <f>COUNTIF(J$4:J4973,J4973)</f>
        <v>0</v>
      </c>
      <c r="Q4973" s="8">
        <f>COUNTIF(K$4:K4973,K4973)</f>
        <v>1</v>
      </c>
    </row>
    <row r="4974" spans="1:17" x14ac:dyDescent="0.25">
      <c r="A4974" s="35">
        <f t="shared" si="463"/>
        <v>0</v>
      </c>
      <c r="B4974" s="8">
        <f t="shared" si="464"/>
        <v>0</v>
      </c>
      <c r="C4974" s="8">
        <f t="shared" si="465"/>
        <v>0</v>
      </c>
      <c r="D4974" s="38">
        <f t="shared" si="466"/>
        <v>1</v>
      </c>
      <c r="E4974" s="39">
        <f t="shared" si="467"/>
        <v>0</v>
      </c>
      <c r="M4974" s="8" t="str">
        <f>VLOOKUP(MONTH($J4974),Lookup!$A$2:$B$13,2,0)&amp;" "&amp;YEAR($J4974)</f>
        <v>Jan 1900</v>
      </c>
      <c r="N4974" s="34" t="str">
        <f t="shared" si="462"/>
        <v>1/1/9999</v>
      </c>
      <c r="O4974" s="8" t="str">
        <f>IF(ISERROR(VLOOKUP($I4974,Lookup!$H$2:$I$11,2,0)),"",VLOOKUP($I4974,Lookup!$H$2:$I$11,2,0))</f>
        <v/>
      </c>
      <c r="P4974" s="8">
        <f>COUNTIF(J$4:J4974,J4974)</f>
        <v>0</v>
      </c>
      <c r="Q4974" s="8">
        <f>COUNTIF(K$4:K4974,K4974)</f>
        <v>1</v>
      </c>
    </row>
    <row r="4975" spans="1:17" x14ac:dyDescent="0.25">
      <c r="A4975" s="35">
        <f t="shared" si="463"/>
        <v>0</v>
      </c>
      <c r="B4975" s="8">
        <f t="shared" si="464"/>
        <v>0</v>
      </c>
      <c r="C4975" s="8">
        <f t="shared" si="465"/>
        <v>0</v>
      </c>
      <c r="D4975" s="38">
        <f t="shared" si="466"/>
        <v>1</v>
      </c>
      <c r="E4975" s="39">
        <f t="shared" si="467"/>
        <v>0</v>
      </c>
      <c r="M4975" s="8" t="str">
        <f>VLOOKUP(MONTH($J4975),Lookup!$A$2:$B$13,2,0)&amp;" "&amp;YEAR($J4975)</f>
        <v>Jan 1900</v>
      </c>
      <c r="N4975" s="34" t="str">
        <f t="shared" si="462"/>
        <v>1/1/9999</v>
      </c>
      <c r="O4975" s="8" t="str">
        <f>IF(ISERROR(VLOOKUP($I4975,Lookup!$H$2:$I$11,2,0)),"",VLOOKUP($I4975,Lookup!$H$2:$I$11,2,0))</f>
        <v/>
      </c>
      <c r="P4975" s="8">
        <f>COUNTIF(J$4:J4975,J4975)</f>
        <v>0</v>
      </c>
      <c r="Q4975" s="8">
        <f>COUNTIF(K$4:K4975,K4975)</f>
        <v>1</v>
      </c>
    </row>
    <row r="4976" spans="1:17" x14ac:dyDescent="0.25">
      <c r="A4976" s="35">
        <f t="shared" si="463"/>
        <v>0</v>
      </c>
      <c r="B4976" s="8">
        <f t="shared" si="464"/>
        <v>0</v>
      </c>
      <c r="C4976" s="8">
        <f t="shared" si="465"/>
        <v>0</v>
      </c>
      <c r="D4976" s="38">
        <f t="shared" si="466"/>
        <v>1</v>
      </c>
      <c r="E4976" s="39">
        <f t="shared" si="467"/>
        <v>0</v>
      </c>
      <c r="M4976" s="8" t="str">
        <f>VLOOKUP(MONTH($J4976),Lookup!$A$2:$B$13,2,0)&amp;" "&amp;YEAR($J4976)</f>
        <v>Jan 1900</v>
      </c>
      <c r="N4976" s="34" t="str">
        <f t="shared" si="462"/>
        <v>1/1/9999</v>
      </c>
      <c r="O4976" s="8" t="str">
        <f>IF(ISERROR(VLOOKUP($I4976,Lookup!$H$2:$I$11,2,0)),"",VLOOKUP($I4976,Lookup!$H$2:$I$11,2,0))</f>
        <v/>
      </c>
      <c r="P4976" s="8">
        <f>COUNTIF(J$4:J4976,J4976)</f>
        <v>0</v>
      </c>
      <c r="Q4976" s="8">
        <f>COUNTIF(K$4:K4976,K4976)</f>
        <v>1</v>
      </c>
    </row>
    <row r="4977" spans="1:17" x14ac:dyDescent="0.25">
      <c r="A4977" s="35">
        <f t="shared" si="463"/>
        <v>0</v>
      </c>
      <c r="B4977" s="8">
        <f t="shared" si="464"/>
        <v>0</v>
      </c>
      <c r="C4977" s="8">
        <f t="shared" si="465"/>
        <v>0</v>
      </c>
      <c r="D4977" s="38">
        <f t="shared" si="466"/>
        <v>1</v>
      </c>
      <c r="E4977" s="39">
        <f t="shared" si="467"/>
        <v>0</v>
      </c>
      <c r="M4977" s="8" t="str">
        <f>VLOOKUP(MONTH($J4977),Lookup!$A$2:$B$13,2,0)&amp;" "&amp;YEAR($J4977)</f>
        <v>Jan 1900</v>
      </c>
      <c r="N4977" s="34" t="str">
        <f t="shared" si="462"/>
        <v>1/1/9999</v>
      </c>
      <c r="O4977" s="8" t="str">
        <f>IF(ISERROR(VLOOKUP($I4977,Lookup!$H$2:$I$11,2,0)),"",VLOOKUP($I4977,Lookup!$H$2:$I$11,2,0))</f>
        <v/>
      </c>
      <c r="P4977" s="8">
        <f>COUNTIF(J$4:J4977,J4977)</f>
        <v>0</v>
      </c>
      <c r="Q4977" s="8">
        <f>COUNTIF(K$4:K4977,K4977)</f>
        <v>1</v>
      </c>
    </row>
    <row r="4978" spans="1:17" x14ac:dyDescent="0.25">
      <c r="A4978" s="35">
        <f t="shared" si="463"/>
        <v>0</v>
      </c>
      <c r="B4978" s="8">
        <f t="shared" si="464"/>
        <v>0</v>
      </c>
      <c r="C4978" s="8">
        <f t="shared" si="465"/>
        <v>0</v>
      </c>
      <c r="D4978" s="38">
        <f t="shared" si="466"/>
        <v>1</v>
      </c>
      <c r="E4978" s="39">
        <f t="shared" si="467"/>
        <v>0</v>
      </c>
      <c r="M4978" s="8" t="str">
        <f>VLOOKUP(MONTH($J4978),Lookup!$A$2:$B$13,2,0)&amp;" "&amp;YEAR($J4978)</f>
        <v>Jan 1900</v>
      </c>
      <c r="N4978" s="34" t="str">
        <f t="shared" si="462"/>
        <v>1/1/9999</v>
      </c>
      <c r="O4978" s="8" t="str">
        <f>IF(ISERROR(VLOOKUP($I4978,Lookup!$H$2:$I$11,2,0)),"",VLOOKUP($I4978,Lookup!$H$2:$I$11,2,0))</f>
        <v/>
      </c>
      <c r="P4978" s="8">
        <f>COUNTIF(J$4:J4978,J4978)</f>
        <v>0</v>
      </c>
      <c r="Q4978" s="8">
        <f>COUNTIF(K$4:K4978,K4978)</f>
        <v>1</v>
      </c>
    </row>
    <row r="4979" spans="1:17" x14ac:dyDescent="0.25">
      <c r="A4979" s="35">
        <f t="shared" si="463"/>
        <v>0</v>
      </c>
      <c r="B4979" s="8">
        <f t="shared" si="464"/>
        <v>0</v>
      </c>
      <c r="C4979" s="8">
        <f t="shared" si="465"/>
        <v>0</v>
      </c>
      <c r="D4979" s="38">
        <f t="shared" si="466"/>
        <v>1</v>
      </c>
      <c r="E4979" s="39">
        <f t="shared" si="467"/>
        <v>0</v>
      </c>
      <c r="M4979" s="8" t="str">
        <f>VLOOKUP(MONTH($J4979),Lookup!$A$2:$B$13,2,0)&amp;" "&amp;YEAR($J4979)</f>
        <v>Jan 1900</v>
      </c>
      <c r="N4979" s="34" t="str">
        <f t="shared" si="462"/>
        <v>1/1/9999</v>
      </c>
      <c r="O4979" s="8" t="str">
        <f>IF(ISERROR(VLOOKUP($I4979,Lookup!$H$2:$I$11,2,0)),"",VLOOKUP($I4979,Lookup!$H$2:$I$11,2,0))</f>
        <v/>
      </c>
      <c r="P4979" s="8">
        <f>COUNTIF(J$4:J4979,J4979)</f>
        <v>0</v>
      </c>
      <c r="Q4979" s="8">
        <f>COUNTIF(K$4:K4979,K4979)</f>
        <v>1</v>
      </c>
    </row>
    <row r="4980" spans="1:17" x14ac:dyDescent="0.25">
      <c r="A4980" s="35">
        <f t="shared" si="463"/>
        <v>0</v>
      </c>
      <c r="B4980" s="8">
        <f t="shared" si="464"/>
        <v>0</v>
      </c>
      <c r="C4980" s="8">
        <f t="shared" si="465"/>
        <v>0</v>
      </c>
      <c r="D4980" s="38">
        <f t="shared" si="466"/>
        <v>1</v>
      </c>
      <c r="E4980" s="39">
        <f t="shared" si="467"/>
        <v>0</v>
      </c>
      <c r="M4980" s="8" t="str">
        <f>VLOOKUP(MONTH($J4980),Lookup!$A$2:$B$13,2,0)&amp;" "&amp;YEAR($J4980)</f>
        <v>Jan 1900</v>
      </c>
      <c r="N4980" s="34" t="str">
        <f t="shared" si="462"/>
        <v>1/1/9999</v>
      </c>
      <c r="O4980" s="8" t="str">
        <f>IF(ISERROR(VLOOKUP($I4980,Lookup!$H$2:$I$11,2,0)),"",VLOOKUP($I4980,Lookup!$H$2:$I$11,2,0))</f>
        <v/>
      </c>
      <c r="P4980" s="8">
        <f>COUNTIF(J$4:J4980,J4980)</f>
        <v>0</v>
      </c>
      <c r="Q4980" s="8">
        <f>COUNTIF(K$4:K4980,K4980)</f>
        <v>1</v>
      </c>
    </row>
    <row r="4981" spans="1:17" x14ac:dyDescent="0.25">
      <c r="A4981" s="35">
        <f t="shared" si="463"/>
        <v>0</v>
      </c>
      <c r="B4981" s="8">
        <f t="shared" si="464"/>
        <v>0</v>
      </c>
      <c r="C4981" s="8">
        <f t="shared" si="465"/>
        <v>0</v>
      </c>
      <c r="D4981" s="38">
        <f t="shared" si="466"/>
        <v>1</v>
      </c>
      <c r="E4981" s="39">
        <f t="shared" si="467"/>
        <v>0</v>
      </c>
      <c r="M4981" s="8" t="str">
        <f>VLOOKUP(MONTH($J4981),Lookup!$A$2:$B$13,2,0)&amp;" "&amp;YEAR($J4981)</f>
        <v>Jan 1900</v>
      </c>
      <c r="N4981" s="34" t="str">
        <f t="shared" si="462"/>
        <v>1/1/9999</v>
      </c>
      <c r="O4981" s="8" t="str">
        <f>IF(ISERROR(VLOOKUP($I4981,Lookup!$H$2:$I$11,2,0)),"",VLOOKUP($I4981,Lookup!$H$2:$I$11,2,0))</f>
        <v/>
      </c>
      <c r="P4981" s="8">
        <f>COUNTIF(J$4:J4981,J4981)</f>
        <v>0</v>
      </c>
      <c r="Q4981" s="8">
        <f>COUNTIF(K$4:K4981,K4981)</f>
        <v>1</v>
      </c>
    </row>
    <row r="4982" spans="1:17" x14ac:dyDescent="0.25">
      <c r="A4982" s="35">
        <f t="shared" si="463"/>
        <v>0</v>
      </c>
      <c r="B4982" s="8">
        <f t="shared" si="464"/>
        <v>0</v>
      </c>
      <c r="C4982" s="8">
        <f t="shared" si="465"/>
        <v>0</v>
      </c>
      <c r="D4982" s="38">
        <f t="shared" si="466"/>
        <v>1</v>
      </c>
      <c r="E4982" s="39">
        <f t="shared" si="467"/>
        <v>0</v>
      </c>
      <c r="M4982" s="8" t="str">
        <f>VLOOKUP(MONTH($J4982),Lookup!$A$2:$B$13,2,0)&amp;" "&amp;YEAR($J4982)</f>
        <v>Jan 1900</v>
      </c>
      <c r="N4982" s="34" t="str">
        <f t="shared" si="462"/>
        <v>1/1/9999</v>
      </c>
      <c r="O4982" s="8" t="str">
        <f>IF(ISERROR(VLOOKUP($I4982,Lookup!$H$2:$I$11,2,0)),"",VLOOKUP($I4982,Lookup!$H$2:$I$11,2,0))</f>
        <v/>
      </c>
      <c r="P4982" s="8">
        <f>COUNTIF(J$4:J4982,J4982)</f>
        <v>0</v>
      </c>
      <c r="Q4982" s="8">
        <f>COUNTIF(K$4:K4982,K4982)</f>
        <v>1</v>
      </c>
    </row>
    <row r="4983" spans="1:17" x14ac:dyDescent="0.25">
      <c r="A4983" s="35">
        <f t="shared" si="463"/>
        <v>0</v>
      </c>
      <c r="B4983" s="8">
        <f t="shared" si="464"/>
        <v>0</v>
      </c>
      <c r="C4983" s="8">
        <f t="shared" si="465"/>
        <v>0</v>
      </c>
      <c r="D4983" s="38">
        <f t="shared" si="466"/>
        <v>1</v>
      </c>
      <c r="E4983" s="39">
        <f t="shared" si="467"/>
        <v>0</v>
      </c>
      <c r="M4983" s="8" t="str">
        <f>VLOOKUP(MONTH($J4983),Lookup!$A$2:$B$13,2,0)&amp;" "&amp;YEAR($J4983)</f>
        <v>Jan 1900</v>
      </c>
      <c r="N4983" s="34" t="str">
        <f t="shared" si="462"/>
        <v>1/1/9999</v>
      </c>
      <c r="O4983" s="8" t="str">
        <f>IF(ISERROR(VLOOKUP($I4983,Lookup!$H$2:$I$11,2,0)),"",VLOOKUP($I4983,Lookup!$H$2:$I$11,2,0))</f>
        <v/>
      </c>
      <c r="P4983" s="8">
        <f>COUNTIF(J$4:J4983,J4983)</f>
        <v>0</v>
      </c>
      <c r="Q4983" s="8">
        <f>COUNTIF(K$4:K4983,K4983)</f>
        <v>1</v>
      </c>
    </row>
    <row r="4984" spans="1:17" x14ac:dyDescent="0.25">
      <c r="A4984" s="35">
        <f t="shared" si="463"/>
        <v>0</v>
      </c>
      <c r="B4984" s="8">
        <f t="shared" si="464"/>
        <v>0</v>
      </c>
      <c r="C4984" s="8">
        <f t="shared" si="465"/>
        <v>0</v>
      </c>
      <c r="D4984" s="38">
        <f t="shared" si="466"/>
        <v>1</v>
      </c>
      <c r="E4984" s="39">
        <f t="shared" si="467"/>
        <v>0</v>
      </c>
      <c r="M4984" s="8" t="str">
        <f>VLOOKUP(MONTH($J4984),Lookup!$A$2:$B$13,2,0)&amp;" "&amp;YEAR($J4984)</f>
        <v>Jan 1900</v>
      </c>
      <c r="N4984" s="34" t="str">
        <f t="shared" si="462"/>
        <v>1/1/9999</v>
      </c>
      <c r="O4984" s="8" t="str">
        <f>IF(ISERROR(VLOOKUP($I4984,Lookup!$H$2:$I$11,2,0)),"",VLOOKUP($I4984,Lookup!$H$2:$I$11,2,0))</f>
        <v/>
      </c>
      <c r="P4984" s="8">
        <f>COUNTIF(J$4:J4984,J4984)</f>
        <v>0</v>
      </c>
      <c r="Q4984" s="8">
        <f>COUNTIF(K$4:K4984,K4984)</f>
        <v>1</v>
      </c>
    </row>
    <row r="4985" spans="1:17" x14ac:dyDescent="0.25">
      <c r="A4985" s="35">
        <f t="shared" si="463"/>
        <v>0</v>
      </c>
      <c r="B4985" s="8">
        <f t="shared" si="464"/>
        <v>0</v>
      </c>
      <c r="C4985" s="8">
        <f t="shared" si="465"/>
        <v>0</v>
      </c>
      <c r="D4985" s="38">
        <f t="shared" si="466"/>
        <v>1</v>
      </c>
      <c r="E4985" s="39">
        <f t="shared" si="467"/>
        <v>0</v>
      </c>
      <c r="M4985" s="8" t="str">
        <f>VLOOKUP(MONTH($J4985),Lookup!$A$2:$B$13,2,0)&amp;" "&amp;YEAR($J4985)</f>
        <v>Jan 1900</v>
      </c>
      <c r="N4985" s="34" t="str">
        <f t="shared" si="462"/>
        <v>1/1/9999</v>
      </c>
      <c r="O4985" s="8" t="str">
        <f>IF(ISERROR(VLOOKUP($I4985,Lookup!$H$2:$I$11,2,0)),"",VLOOKUP($I4985,Lookup!$H$2:$I$11,2,0))</f>
        <v/>
      </c>
      <c r="P4985" s="8">
        <f>COUNTIF(J$4:J4985,J4985)</f>
        <v>0</v>
      </c>
      <c r="Q4985" s="8">
        <f>COUNTIF(K$4:K4985,K4985)</f>
        <v>1</v>
      </c>
    </row>
    <row r="4986" spans="1:17" x14ac:dyDescent="0.25">
      <c r="A4986" s="35">
        <f t="shared" si="463"/>
        <v>0</v>
      </c>
      <c r="B4986" s="8">
        <f t="shared" si="464"/>
        <v>0</v>
      </c>
      <c r="C4986" s="8">
        <f t="shared" si="465"/>
        <v>0</v>
      </c>
      <c r="D4986" s="38">
        <f t="shared" si="466"/>
        <v>1</v>
      </c>
      <c r="E4986" s="39">
        <f t="shared" si="467"/>
        <v>0</v>
      </c>
      <c r="M4986" s="8" t="str">
        <f>VLOOKUP(MONTH($J4986),Lookup!$A$2:$B$13,2,0)&amp;" "&amp;YEAR($J4986)</f>
        <v>Jan 1900</v>
      </c>
      <c r="N4986" s="34" t="str">
        <f t="shared" si="462"/>
        <v>1/1/9999</v>
      </c>
      <c r="O4986" s="8" t="str">
        <f>IF(ISERROR(VLOOKUP($I4986,Lookup!$H$2:$I$11,2,0)),"",VLOOKUP($I4986,Lookup!$H$2:$I$11,2,0))</f>
        <v/>
      </c>
      <c r="P4986" s="8">
        <f>COUNTIF(J$4:J4986,J4986)</f>
        <v>0</v>
      </c>
      <c r="Q4986" s="8">
        <f>COUNTIF(K$4:K4986,K4986)</f>
        <v>1</v>
      </c>
    </row>
    <row r="4987" spans="1:17" x14ac:dyDescent="0.25">
      <c r="A4987" s="35">
        <f t="shared" si="463"/>
        <v>0</v>
      </c>
      <c r="B4987" s="8">
        <f t="shared" si="464"/>
        <v>0</v>
      </c>
      <c r="C4987" s="8">
        <f t="shared" si="465"/>
        <v>0</v>
      </c>
      <c r="D4987" s="38">
        <f t="shared" si="466"/>
        <v>1</v>
      </c>
      <c r="E4987" s="39">
        <f t="shared" si="467"/>
        <v>0</v>
      </c>
      <c r="M4987" s="8" t="str">
        <f>VLOOKUP(MONTH($J4987),Lookup!$A$2:$B$13,2,0)&amp;" "&amp;YEAR($J4987)</f>
        <v>Jan 1900</v>
      </c>
      <c r="N4987" s="34" t="str">
        <f t="shared" si="462"/>
        <v>1/1/9999</v>
      </c>
      <c r="O4987" s="8" t="str">
        <f>IF(ISERROR(VLOOKUP($I4987,Lookup!$H$2:$I$11,2,0)),"",VLOOKUP($I4987,Lookup!$H$2:$I$11,2,0))</f>
        <v/>
      </c>
      <c r="P4987" s="8">
        <f>COUNTIF(J$4:J4987,J4987)</f>
        <v>0</v>
      </c>
      <c r="Q4987" s="8">
        <f>COUNTIF(K$4:K4987,K4987)</f>
        <v>1</v>
      </c>
    </row>
    <row r="4988" spans="1:17" x14ac:dyDescent="0.25">
      <c r="A4988" s="35">
        <f t="shared" si="463"/>
        <v>0</v>
      </c>
      <c r="B4988" s="8">
        <f t="shared" si="464"/>
        <v>0</v>
      </c>
      <c r="C4988" s="8">
        <f t="shared" si="465"/>
        <v>0</v>
      </c>
      <c r="D4988" s="38">
        <f t="shared" si="466"/>
        <v>1</v>
      </c>
      <c r="E4988" s="39">
        <f t="shared" si="467"/>
        <v>0</v>
      </c>
      <c r="M4988" s="8" t="str">
        <f>VLOOKUP(MONTH($J4988),Lookup!$A$2:$B$13,2,0)&amp;" "&amp;YEAR($J4988)</f>
        <v>Jan 1900</v>
      </c>
      <c r="N4988" s="34" t="str">
        <f t="shared" si="462"/>
        <v>1/1/9999</v>
      </c>
      <c r="O4988" s="8" t="str">
        <f>IF(ISERROR(VLOOKUP($I4988,Lookup!$H$2:$I$11,2,0)),"",VLOOKUP($I4988,Lookup!$H$2:$I$11,2,0))</f>
        <v/>
      </c>
      <c r="P4988" s="8">
        <f>COUNTIF(J$4:J4988,J4988)</f>
        <v>0</v>
      </c>
      <c r="Q4988" s="8">
        <f>COUNTIF(K$4:K4988,K4988)</f>
        <v>1</v>
      </c>
    </row>
    <row r="4989" spans="1:17" x14ac:dyDescent="0.25">
      <c r="A4989" s="35">
        <f t="shared" si="463"/>
        <v>0</v>
      </c>
      <c r="B4989" s="8">
        <f t="shared" si="464"/>
        <v>0</v>
      </c>
      <c r="C4989" s="8">
        <f t="shared" si="465"/>
        <v>0</v>
      </c>
      <c r="D4989" s="38">
        <f t="shared" si="466"/>
        <v>1</v>
      </c>
      <c r="E4989" s="39">
        <f t="shared" si="467"/>
        <v>0</v>
      </c>
      <c r="M4989" s="8" t="str">
        <f>VLOOKUP(MONTH($J4989),Lookup!$A$2:$B$13,2,0)&amp;" "&amp;YEAR($J4989)</f>
        <v>Jan 1900</v>
      </c>
      <c r="N4989" s="34" t="str">
        <f t="shared" si="462"/>
        <v>1/1/9999</v>
      </c>
      <c r="O4989" s="8" t="str">
        <f>IF(ISERROR(VLOOKUP($I4989,Lookup!$H$2:$I$11,2,0)),"",VLOOKUP($I4989,Lookup!$H$2:$I$11,2,0))</f>
        <v/>
      </c>
      <c r="P4989" s="8">
        <f>COUNTIF(J$4:J4989,J4989)</f>
        <v>0</v>
      </c>
      <c r="Q4989" s="8">
        <f>COUNTIF(K$4:K4989,K4989)</f>
        <v>1</v>
      </c>
    </row>
    <row r="4990" spans="1:17" x14ac:dyDescent="0.25">
      <c r="A4990" s="35">
        <f t="shared" si="463"/>
        <v>0</v>
      </c>
      <c r="B4990" s="8">
        <f t="shared" si="464"/>
        <v>0</v>
      </c>
      <c r="C4990" s="8">
        <f t="shared" si="465"/>
        <v>0</v>
      </c>
      <c r="D4990" s="38">
        <f t="shared" si="466"/>
        <v>1</v>
      </c>
      <c r="E4990" s="39">
        <f t="shared" si="467"/>
        <v>0</v>
      </c>
      <c r="M4990" s="8" t="str">
        <f>VLOOKUP(MONTH($J4990),Lookup!$A$2:$B$13,2,0)&amp;" "&amp;YEAR($J4990)</f>
        <v>Jan 1900</v>
      </c>
      <c r="N4990" s="34" t="str">
        <f t="shared" si="462"/>
        <v>1/1/9999</v>
      </c>
      <c r="O4990" s="8" t="str">
        <f>IF(ISERROR(VLOOKUP($I4990,Lookup!$H$2:$I$11,2,0)),"",VLOOKUP($I4990,Lookup!$H$2:$I$11,2,0))</f>
        <v/>
      </c>
      <c r="P4990" s="8">
        <f>COUNTIF(J$4:J4990,J4990)</f>
        <v>0</v>
      </c>
      <c r="Q4990" s="8">
        <f>COUNTIF(K$4:K4990,K4990)</f>
        <v>1</v>
      </c>
    </row>
    <row r="4991" spans="1:17" x14ac:dyDescent="0.25">
      <c r="A4991" s="35">
        <f t="shared" si="463"/>
        <v>0</v>
      </c>
      <c r="B4991" s="8">
        <f t="shared" si="464"/>
        <v>0</v>
      </c>
      <c r="C4991" s="8">
        <f t="shared" si="465"/>
        <v>0</v>
      </c>
      <c r="D4991" s="38">
        <f t="shared" si="466"/>
        <v>1</v>
      </c>
      <c r="E4991" s="39">
        <f t="shared" si="467"/>
        <v>0</v>
      </c>
      <c r="M4991" s="8" t="str">
        <f>VLOOKUP(MONTH($J4991),Lookup!$A$2:$B$13,2,0)&amp;" "&amp;YEAR($J4991)</f>
        <v>Jan 1900</v>
      </c>
      <c r="N4991" s="34" t="str">
        <f t="shared" si="462"/>
        <v>1/1/9999</v>
      </c>
      <c r="O4991" s="8" t="str">
        <f>IF(ISERROR(VLOOKUP($I4991,Lookup!$H$2:$I$11,2,0)),"",VLOOKUP($I4991,Lookup!$H$2:$I$11,2,0))</f>
        <v/>
      </c>
      <c r="P4991" s="8">
        <f>COUNTIF(J$4:J4991,J4991)</f>
        <v>0</v>
      </c>
      <c r="Q4991" s="8">
        <f>COUNTIF(K$4:K4991,K4991)</f>
        <v>1</v>
      </c>
    </row>
    <row r="4992" spans="1:17" x14ac:dyDescent="0.25">
      <c r="A4992" s="35">
        <f t="shared" si="463"/>
        <v>0</v>
      </c>
      <c r="B4992" s="8">
        <f t="shared" si="464"/>
        <v>0</v>
      </c>
      <c r="C4992" s="8">
        <f t="shared" si="465"/>
        <v>0</v>
      </c>
      <c r="D4992" s="38">
        <f t="shared" si="466"/>
        <v>1</v>
      </c>
      <c r="E4992" s="39">
        <f t="shared" si="467"/>
        <v>0</v>
      </c>
      <c r="M4992" s="8" t="str">
        <f>VLOOKUP(MONTH($J4992),Lookup!$A$2:$B$13,2,0)&amp;" "&amp;YEAR($J4992)</f>
        <v>Jan 1900</v>
      </c>
      <c r="N4992" s="34" t="str">
        <f t="shared" si="462"/>
        <v>1/1/9999</v>
      </c>
      <c r="O4992" s="8" t="str">
        <f>IF(ISERROR(VLOOKUP($I4992,Lookup!$H$2:$I$11,2,0)),"",VLOOKUP($I4992,Lookup!$H$2:$I$11,2,0))</f>
        <v/>
      </c>
      <c r="P4992" s="8">
        <f>COUNTIF(J$4:J4992,J4992)</f>
        <v>0</v>
      </c>
      <c r="Q4992" s="8">
        <f>COUNTIF(K$4:K4992,K4992)</f>
        <v>1</v>
      </c>
    </row>
    <row r="4993" spans="1:17" x14ac:dyDescent="0.25">
      <c r="A4993" s="35">
        <f t="shared" si="463"/>
        <v>0</v>
      </c>
      <c r="B4993" s="8">
        <f t="shared" si="464"/>
        <v>0</v>
      </c>
      <c r="C4993" s="8">
        <f t="shared" si="465"/>
        <v>0</v>
      </c>
      <c r="D4993" s="38">
        <f t="shared" si="466"/>
        <v>1</v>
      </c>
      <c r="E4993" s="39">
        <f t="shared" si="467"/>
        <v>0</v>
      </c>
      <c r="M4993" s="8" t="str">
        <f>VLOOKUP(MONTH($J4993),Lookup!$A$2:$B$13,2,0)&amp;" "&amp;YEAR($J4993)</f>
        <v>Jan 1900</v>
      </c>
      <c r="N4993" s="34" t="str">
        <f t="shared" si="462"/>
        <v>1/1/9999</v>
      </c>
      <c r="O4993" s="8" t="str">
        <f>IF(ISERROR(VLOOKUP($I4993,Lookup!$H$2:$I$11,2,0)),"",VLOOKUP($I4993,Lookup!$H$2:$I$11,2,0))</f>
        <v/>
      </c>
      <c r="P4993" s="8">
        <f>COUNTIF(J$4:J4993,J4993)</f>
        <v>0</v>
      </c>
      <c r="Q4993" s="8">
        <f>COUNTIF(K$4:K4993,K4993)</f>
        <v>1</v>
      </c>
    </row>
    <row r="4994" spans="1:17" x14ac:dyDescent="0.25">
      <c r="A4994" s="35">
        <f t="shared" si="463"/>
        <v>0</v>
      </c>
      <c r="B4994" s="8">
        <f t="shared" si="464"/>
        <v>0</v>
      </c>
      <c r="C4994" s="8">
        <f t="shared" si="465"/>
        <v>0</v>
      </c>
      <c r="D4994" s="38">
        <f t="shared" si="466"/>
        <v>1</v>
      </c>
      <c r="E4994" s="39">
        <f t="shared" si="467"/>
        <v>0</v>
      </c>
      <c r="M4994" s="8" t="str">
        <f>VLOOKUP(MONTH($J4994),Lookup!$A$2:$B$13,2,0)&amp;" "&amp;YEAR($J4994)</f>
        <v>Jan 1900</v>
      </c>
      <c r="N4994" s="34" t="str">
        <f t="shared" si="462"/>
        <v>1/1/9999</v>
      </c>
      <c r="O4994" s="8" t="str">
        <f>IF(ISERROR(VLOOKUP($I4994,Lookup!$H$2:$I$11,2,0)),"",VLOOKUP($I4994,Lookup!$H$2:$I$11,2,0))</f>
        <v/>
      </c>
      <c r="P4994" s="8">
        <f>COUNTIF(J$4:J4994,J4994)</f>
        <v>0</v>
      </c>
      <c r="Q4994" s="8">
        <f>COUNTIF(K$4:K4994,K4994)</f>
        <v>1</v>
      </c>
    </row>
    <row r="4995" spans="1:17" x14ac:dyDescent="0.25">
      <c r="A4995" s="35">
        <f t="shared" si="463"/>
        <v>0</v>
      </c>
      <c r="B4995" s="8">
        <f t="shared" si="464"/>
        <v>0</v>
      </c>
      <c r="C4995" s="8">
        <f t="shared" si="465"/>
        <v>0</v>
      </c>
      <c r="D4995" s="38">
        <f t="shared" si="466"/>
        <v>1</v>
      </c>
      <c r="E4995" s="39">
        <f t="shared" si="467"/>
        <v>0</v>
      </c>
      <c r="M4995" s="8" t="str">
        <f>VLOOKUP(MONTH($J4995),Lookup!$A$2:$B$13,2,0)&amp;" "&amp;YEAR($J4995)</f>
        <v>Jan 1900</v>
      </c>
      <c r="N4995" s="34" t="str">
        <f t="shared" si="462"/>
        <v>1/1/9999</v>
      </c>
      <c r="O4995" s="8" t="str">
        <f>IF(ISERROR(VLOOKUP($I4995,Lookup!$H$2:$I$11,2,0)),"",VLOOKUP($I4995,Lookup!$H$2:$I$11,2,0))</f>
        <v/>
      </c>
      <c r="P4995" s="8">
        <f>COUNTIF(J$4:J4995,J4995)</f>
        <v>0</v>
      </c>
      <c r="Q4995" s="8">
        <f>COUNTIF(K$4:K4995,K4995)</f>
        <v>1</v>
      </c>
    </row>
    <row r="4996" spans="1:17" x14ac:dyDescent="0.25">
      <c r="A4996" s="35">
        <f t="shared" si="463"/>
        <v>0</v>
      </c>
      <c r="B4996" s="8">
        <f t="shared" si="464"/>
        <v>0</v>
      </c>
      <c r="C4996" s="8">
        <f t="shared" si="465"/>
        <v>0</v>
      </c>
      <c r="D4996" s="38">
        <f t="shared" si="466"/>
        <v>1</v>
      </c>
      <c r="E4996" s="39">
        <f t="shared" si="467"/>
        <v>0</v>
      </c>
      <c r="M4996" s="8" t="str">
        <f>VLOOKUP(MONTH($J4996),Lookup!$A$2:$B$13,2,0)&amp;" "&amp;YEAR($J4996)</f>
        <v>Jan 1900</v>
      </c>
      <c r="N4996" s="34" t="str">
        <f t="shared" si="462"/>
        <v>1/1/9999</v>
      </c>
      <c r="O4996" s="8" t="str">
        <f>IF(ISERROR(VLOOKUP($I4996,Lookup!$H$2:$I$11,2,0)),"",VLOOKUP($I4996,Lookup!$H$2:$I$11,2,0))</f>
        <v/>
      </c>
      <c r="P4996" s="8">
        <f>COUNTIF(J$4:J4996,J4996)</f>
        <v>0</v>
      </c>
      <c r="Q4996" s="8">
        <f>COUNTIF(K$4:K4996,K4996)</f>
        <v>1</v>
      </c>
    </row>
    <row r="4997" spans="1:17" x14ac:dyDescent="0.25">
      <c r="A4997" s="35">
        <f t="shared" ref="A4997:A5000" si="468">K4997</f>
        <v>0</v>
      </c>
      <c r="B4997" s="8">
        <f t="shared" ref="B4997:B5000" si="469">J4997</f>
        <v>0</v>
      </c>
      <c r="C4997" s="8">
        <f t="shared" ref="C4997:C5000" si="470">L4997</f>
        <v>0</v>
      </c>
      <c r="D4997" s="38">
        <f t="shared" ref="D4997:D5000" si="471">SUM(A4997:C4997)+SUM(O4997:Q4997)</f>
        <v>1</v>
      </c>
      <c r="E4997" s="39">
        <f t="shared" ref="E4997:E5000" si="472">IF($D4997="","",COUNTIFS($F$4:$F$5000,$F4997,$D$4:$D$5000,"&gt;"&amp;$D4997))</f>
        <v>0</v>
      </c>
      <c r="M4997" s="8" t="str">
        <f>VLOOKUP(MONTH($J4997),Lookup!$A$2:$B$13,2,0)&amp;" "&amp;YEAR($J4997)</f>
        <v>Jan 1900</v>
      </c>
      <c r="N4997" s="34" t="str">
        <f t="shared" si="462"/>
        <v>1/1/9999</v>
      </c>
      <c r="O4997" s="8" t="str">
        <f>IF(ISERROR(VLOOKUP($I4997,Lookup!$H$2:$I$11,2,0)),"",VLOOKUP($I4997,Lookup!$H$2:$I$11,2,0))</f>
        <v/>
      </c>
      <c r="P4997" s="8">
        <f>COUNTIF(J$4:J4997,J4997)</f>
        <v>0</v>
      </c>
      <c r="Q4997" s="8">
        <f>COUNTIF(K$4:K4997,K4997)</f>
        <v>1</v>
      </c>
    </row>
    <row r="4998" spans="1:17" x14ac:dyDescent="0.25">
      <c r="A4998" s="35">
        <f t="shared" si="468"/>
        <v>0</v>
      </c>
      <c r="B4998" s="8">
        <f t="shared" si="469"/>
        <v>0</v>
      </c>
      <c r="C4998" s="8">
        <f t="shared" si="470"/>
        <v>0</v>
      </c>
      <c r="D4998" s="38">
        <f t="shared" si="471"/>
        <v>1</v>
      </c>
      <c r="E4998" s="39">
        <f t="shared" si="472"/>
        <v>0</v>
      </c>
      <c r="M4998" s="8" t="str">
        <f>VLOOKUP(MONTH($J4998),Lookup!$A$2:$B$13,2,0)&amp;" "&amp;YEAR($J4998)</f>
        <v>Jan 1900</v>
      </c>
      <c r="N4998" s="34" t="str">
        <f t="shared" si="462"/>
        <v>1/1/9999</v>
      </c>
      <c r="O4998" s="8" t="str">
        <f>IF(ISERROR(VLOOKUP($I4998,Lookup!$H$2:$I$11,2,0)),"",VLOOKUP($I4998,Lookup!$H$2:$I$11,2,0))</f>
        <v/>
      </c>
      <c r="P4998" s="8">
        <f>COUNTIF(J$4:J4998,J4998)</f>
        <v>0</v>
      </c>
      <c r="Q4998" s="8">
        <f>COUNTIF(K$4:K4998,K4998)</f>
        <v>1</v>
      </c>
    </row>
    <row r="4999" spans="1:17" x14ac:dyDescent="0.25">
      <c r="A4999" s="35">
        <f t="shared" si="468"/>
        <v>0</v>
      </c>
      <c r="B4999" s="8">
        <f t="shared" si="469"/>
        <v>0</v>
      </c>
      <c r="C4999" s="8">
        <f t="shared" si="470"/>
        <v>0</v>
      </c>
      <c r="D4999" s="38">
        <f t="shared" si="471"/>
        <v>1</v>
      </c>
      <c r="E4999" s="39">
        <f t="shared" si="472"/>
        <v>0</v>
      </c>
      <c r="M4999" s="8" t="str">
        <f>VLOOKUP(MONTH($J4999),Lookup!$A$2:$B$13,2,0)&amp;" "&amp;YEAR($J4999)</f>
        <v>Jan 1900</v>
      </c>
      <c r="N4999" s="34" t="str">
        <f t="shared" si="462"/>
        <v>1/1/9999</v>
      </c>
      <c r="O4999" s="8" t="str">
        <f>IF(ISERROR(VLOOKUP($I4999,Lookup!$H$2:$I$11,2,0)),"",VLOOKUP($I4999,Lookup!$H$2:$I$11,2,0))</f>
        <v/>
      </c>
      <c r="P4999" s="8">
        <f>COUNTIF(J$4:J4999,J4999)</f>
        <v>0</v>
      </c>
      <c r="Q4999" s="8">
        <f>COUNTIF(K$4:K4999,K4999)</f>
        <v>1</v>
      </c>
    </row>
    <row r="5000" spans="1:17" x14ac:dyDescent="0.25">
      <c r="A5000" s="35">
        <f t="shared" si="468"/>
        <v>0</v>
      </c>
      <c r="B5000" s="8">
        <f t="shared" si="469"/>
        <v>0</v>
      </c>
      <c r="C5000" s="8">
        <f t="shared" si="470"/>
        <v>0</v>
      </c>
      <c r="D5000" s="38">
        <f t="shared" si="471"/>
        <v>1</v>
      </c>
      <c r="E5000" s="39">
        <f t="shared" si="472"/>
        <v>0</v>
      </c>
      <c r="M5000" s="8" t="str">
        <f>VLOOKUP(MONTH($J5000),Lookup!$A$2:$B$13,2,0)&amp;" "&amp;YEAR($J5000)</f>
        <v>Jan 1900</v>
      </c>
      <c r="N5000" s="34" t="str">
        <f t="shared" si="462"/>
        <v>1/1/9999</v>
      </c>
      <c r="O5000" s="8" t="str">
        <f>IF(ISERROR(VLOOKUP($I5000,Lookup!$H$2:$I$11,2,0)),"",VLOOKUP($I5000,Lookup!$H$2:$I$11,2,0))</f>
        <v/>
      </c>
      <c r="P5000" s="8">
        <f>COUNTIF(J$4:J5000,J5000)</f>
        <v>0</v>
      </c>
      <c r="Q5000" s="8">
        <f>COUNTIF(K$4:K5000,K5000)</f>
        <v>1</v>
      </c>
    </row>
  </sheetData>
  <autoFilter ref="A3:P5000" xr:uid="{7D6DF14D-8D9F-4800-9B3E-ABF2A6576072}"/>
  <mergeCells count="1">
    <mergeCell ref="F2:L2"/>
  </mergeCells>
  <hyperlinks>
    <hyperlink ref="A1" r:id="rId1" xr:uid="{7E92622C-0DD9-4B13-8A2A-183B22648834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ECFCF-5F86-469C-8FF2-0525E98B8E1F}">
  <sheetPr>
    <tabColor rgb="FF0070C0"/>
  </sheetPr>
  <dimension ref="A1:P5000"/>
  <sheetViews>
    <sheetView zoomScale="130" zoomScaleNormal="130" workbookViewId="0"/>
  </sheetViews>
  <sheetFormatPr defaultColWidth="8.85546875" defaultRowHeight="15" x14ac:dyDescent="0.25"/>
  <cols>
    <col min="1" max="1" width="11.42578125" bestFit="1" customWidth="1"/>
    <col min="2" max="2" width="15.28515625" bestFit="1" customWidth="1"/>
    <col min="3" max="3" width="15.28515625" customWidth="1"/>
    <col min="4" max="4" width="15.140625" bestFit="1" customWidth="1"/>
    <col min="6" max="7" width="16" customWidth="1"/>
    <col min="8" max="8" width="50.42578125" bestFit="1" customWidth="1"/>
    <col min="9" max="9" width="18.28515625" bestFit="1" customWidth="1"/>
    <col min="10" max="10" width="16.85546875" bestFit="1" customWidth="1"/>
    <col min="11" max="11" width="17.140625" bestFit="1" customWidth="1"/>
    <col min="12" max="12" width="17.140625" customWidth="1"/>
    <col min="13" max="13" width="14.42578125" bestFit="1" customWidth="1"/>
    <col min="14" max="14" width="16.85546875" bestFit="1" customWidth="1"/>
  </cols>
  <sheetData>
    <row r="1" spans="1:16" x14ac:dyDescent="0.25">
      <c r="A1" s="1" t="s">
        <v>2163</v>
      </c>
    </row>
    <row r="2" spans="1:16" x14ac:dyDescent="0.25">
      <c r="A2" s="16"/>
      <c r="F2" s="107" t="s">
        <v>84</v>
      </c>
      <c r="G2" s="107"/>
      <c r="H2" s="107"/>
      <c r="I2" s="107"/>
      <c r="J2" s="107"/>
      <c r="K2" s="107"/>
      <c r="L2" s="107"/>
    </row>
    <row r="3" spans="1:16" s="10" customFormat="1" ht="30" x14ac:dyDescent="0.25">
      <c r="A3" s="13" t="s">
        <v>85</v>
      </c>
      <c r="B3" s="13" t="s">
        <v>86</v>
      </c>
      <c r="C3" s="13" t="s">
        <v>87</v>
      </c>
      <c r="D3" s="37" t="s">
        <v>88</v>
      </c>
      <c r="E3" s="37" t="s">
        <v>89</v>
      </c>
      <c r="F3" s="41" t="s">
        <v>90</v>
      </c>
      <c r="G3" s="41" t="s">
        <v>75</v>
      </c>
      <c r="H3" s="41" t="s">
        <v>91</v>
      </c>
      <c r="I3" s="41" t="s">
        <v>92</v>
      </c>
      <c r="J3" s="41" t="s">
        <v>2164</v>
      </c>
      <c r="K3" s="41" t="s">
        <v>94</v>
      </c>
      <c r="L3" s="41" t="s">
        <v>95</v>
      </c>
      <c r="M3" s="13" t="s">
        <v>96</v>
      </c>
      <c r="N3" s="13" t="s">
        <v>97</v>
      </c>
      <c r="O3" s="13" t="s">
        <v>98</v>
      </c>
      <c r="P3" s="13" t="s">
        <v>99</v>
      </c>
    </row>
    <row r="4" spans="1:16" ht="45" x14ac:dyDescent="0.25">
      <c r="A4" s="35">
        <f>K4</f>
        <v>0</v>
      </c>
      <c r="B4" s="8">
        <f>J4</f>
        <v>44676.463194444441</v>
      </c>
      <c r="C4" s="8">
        <f>L4</f>
        <v>44902</v>
      </c>
      <c r="D4" s="38">
        <f>SUM(A4:C4)+O4</f>
        <v>89681.463194444441</v>
      </c>
      <c r="E4" s="39">
        <f>IF($D4="","",COUNTIFS($F$4:$F$5000,$F4,$D$4:$D$5000,"&gt;"&amp;$D4))</f>
        <v>80</v>
      </c>
      <c r="F4" s="42" t="s">
        <v>106</v>
      </c>
      <c r="G4" s="42" t="s">
        <v>2165</v>
      </c>
      <c r="H4" s="42" t="s">
        <v>2166</v>
      </c>
      <c r="I4" s="42" t="s">
        <v>2167</v>
      </c>
      <c r="J4" s="45">
        <v>44676.463194444441</v>
      </c>
      <c r="K4" s="43"/>
      <c r="L4" s="44">
        <v>44902</v>
      </c>
      <c r="M4" s="8" t="str">
        <f>VLOOKUP(MONTH($J4),Lookup!$A$2:$B$13,2,0)&amp;" "&amp;YEAR($J4)</f>
        <v>Apr 2022</v>
      </c>
      <c r="N4" s="34">
        <f>IF(ISBLANK($J4),"1/1/9999",J4)</f>
        <v>44676.463194444441</v>
      </c>
      <c r="O4" s="8">
        <f>IF(ISERROR(VLOOKUP($I4,Lookup!$H$2:$I$11,2,0)),"",VLOOKUP($I4,Lookup!$H$2:$I$11,2,0))</f>
        <v>103</v>
      </c>
      <c r="P4" s="8">
        <f>COUNTIF(J$4:J4,J4)</f>
        <v>1</v>
      </c>
    </row>
    <row r="5" spans="1:16" x14ac:dyDescent="0.25">
      <c r="A5" s="35">
        <f t="shared" ref="A5" si="0">K5</f>
        <v>0</v>
      </c>
      <c r="B5" s="8">
        <f t="shared" ref="B5" si="1">J5</f>
        <v>44864.942361111112</v>
      </c>
      <c r="C5" s="8">
        <f t="shared" ref="C5" si="2">L5</f>
        <v>44903</v>
      </c>
      <c r="D5" s="38">
        <f>SUM(A5:C5)+O5+P5</f>
        <v>89668.842361111107</v>
      </c>
      <c r="E5" s="39">
        <f t="shared" ref="E5:E68" si="3">IF($D5="","",COUNTIFS($F$4:$F$5000,$F5,$D$4:$D$5000,"&gt;"&amp;$D5))</f>
        <v>81</v>
      </c>
      <c r="F5" s="42" t="s">
        <v>106</v>
      </c>
      <c r="G5" s="42" t="s">
        <v>2168</v>
      </c>
      <c r="H5" s="42" t="s">
        <v>2169</v>
      </c>
      <c r="I5" s="42" t="s">
        <v>2170</v>
      </c>
      <c r="J5" s="45">
        <v>44864.942361111112</v>
      </c>
      <c r="K5" s="43"/>
      <c r="L5" s="44">
        <v>44903</v>
      </c>
      <c r="M5" s="8" t="str">
        <f>VLOOKUP(MONTH($J5),Lookup!$A$2:$B$13,2,0)&amp;" "&amp;YEAR($J5)</f>
        <v>Oct 2022</v>
      </c>
      <c r="N5" s="34">
        <f t="shared" ref="N5:N68" si="4">IF(ISBLANK($J5),"1/1/9999",J5)</f>
        <v>44864.942361111112</v>
      </c>
      <c r="O5" s="8">
        <f>IF(ISERROR(VLOOKUP($I5,Lookup!$H$2:$I$11,2,0)),"",VLOOKUP($I5,Lookup!$H$2:$I$11,2,0))</f>
        <v>-100.1</v>
      </c>
      <c r="P5" s="8">
        <f>COUNTIF(J$4:J5,J5)</f>
        <v>1</v>
      </c>
    </row>
    <row r="6" spans="1:16" ht="30" x14ac:dyDescent="0.25">
      <c r="A6" s="35">
        <f t="shared" ref="A6:A69" si="5">K6</f>
        <v>20000</v>
      </c>
      <c r="B6" s="8">
        <f t="shared" ref="B6:B69" si="6">J6</f>
        <v>44796.584722222222</v>
      </c>
      <c r="C6" s="8">
        <f t="shared" ref="C6:C69" si="7">L6</f>
        <v>44894</v>
      </c>
      <c r="D6" s="38">
        <f t="shared" ref="D6:D69" si="8">SUM(A6:C6)+O6+P6</f>
        <v>109691.58472302223</v>
      </c>
      <c r="E6" s="39">
        <f t="shared" si="3"/>
        <v>74</v>
      </c>
      <c r="F6" s="42" t="s">
        <v>106</v>
      </c>
      <c r="G6" s="42" t="s">
        <v>2171</v>
      </c>
      <c r="H6" s="42" t="s">
        <v>2172</v>
      </c>
      <c r="I6" s="42" t="s">
        <v>2173</v>
      </c>
      <c r="J6" s="45">
        <v>44796.584722222222</v>
      </c>
      <c r="K6" s="43">
        <v>20000</v>
      </c>
      <c r="L6" s="44">
        <v>44894</v>
      </c>
      <c r="M6" s="8" t="str">
        <f>VLOOKUP(MONTH($J6),Lookup!$A$2:$B$13,2,0)&amp;" "&amp;YEAR($J6)</f>
        <v>Aug 2022</v>
      </c>
      <c r="N6" s="34">
        <f t="shared" si="4"/>
        <v>44796.584722222222</v>
      </c>
      <c r="O6" s="8">
        <f>IF(ISERROR(VLOOKUP($I6,Lookup!$H$2:$I$11,2,0)),"",VLOOKUP($I6,Lookup!$H$2:$I$11,2,0))</f>
        <v>7.9999999999999996E-7</v>
      </c>
      <c r="P6" s="8">
        <f>COUNTIF(J$4:J6,J6)</f>
        <v>1</v>
      </c>
    </row>
    <row r="7" spans="1:16" ht="30" x14ac:dyDescent="0.25">
      <c r="A7" s="35">
        <f t="shared" si="5"/>
        <v>50000</v>
      </c>
      <c r="B7" s="8">
        <f t="shared" si="6"/>
        <v>44620.029861111114</v>
      </c>
      <c r="C7" s="8">
        <f t="shared" si="7"/>
        <v>44894</v>
      </c>
      <c r="D7" s="38">
        <f t="shared" si="8"/>
        <v>139618.02986111111</v>
      </c>
      <c r="E7" s="39">
        <f t="shared" si="3"/>
        <v>60</v>
      </c>
      <c r="F7" s="42" t="s">
        <v>106</v>
      </c>
      <c r="G7" s="42" t="s">
        <v>2174</v>
      </c>
      <c r="H7" s="42" t="s">
        <v>2175</v>
      </c>
      <c r="I7" s="42" t="s">
        <v>2167</v>
      </c>
      <c r="J7" s="45">
        <v>44620.029861111114</v>
      </c>
      <c r="K7" s="43">
        <v>50000</v>
      </c>
      <c r="L7" s="44">
        <v>44894</v>
      </c>
      <c r="M7" s="8" t="str">
        <f>VLOOKUP(MONTH($J7),Lookup!$A$2:$B$13,2,0)&amp;" "&amp;YEAR($J7)</f>
        <v>Feb 2022</v>
      </c>
      <c r="N7" s="34">
        <f t="shared" si="4"/>
        <v>44620.029861111114</v>
      </c>
      <c r="O7" s="8">
        <f>IF(ISERROR(VLOOKUP($I7,Lookup!$H$2:$I$11,2,0)),"",VLOOKUP($I7,Lookup!$H$2:$I$11,2,0))</f>
        <v>103</v>
      </c>
      <c r="P7" s="8">
        <f>COUNTIF(J$4:J7,J7)</f>
        <v>1</v>
      </c>
    </row>
    <row r="8" spans="1:16" x14ac:dyDescent="0.25">
      <c r="A8" s="35">
        <f t="shared" si="5"/>
        <v>50000</v>
      </c>
      <c r="B8" s="8">
        <f t="shared" si="6"/>
        <v>44756.644444444442</v>
      </c>
      <c r="C8" s="8">
        <f t="shared" si="7"/>
        <v>44830</v>
      </c>
      <c r="D8" s="38">
        <f t="shared" si="8"/>
        <v>139690.64444444445</v>
      </c>
      <c r="E8" s="39">
        <f t="shared" si="3"/>
        <v>52</v>
      </c>
      <c r="F8" s="42" t="s">
        <v>106</v>
      </c>
      <c r="G8" s="42" t="s">
        <v>2176</v>
      </c>
      <c r="H8" s="42" t="s">
        <v>2177</v>
      </c>
      <c r="I8" s="42" t="s">
        <v>2167</v>
      </c>
      <c r="J8" s="45">
        <v>44756.644444444442</v>
      </c>
      <c r="K8" s="43">
        <v>50000</v>
      </c>
      <c r="L8" s="44">
        <v>44830</v>
      </c>
      <c r="M8" s="8" t="str">
        <f>VLOOKUP(MONTH($J8),Lookup!$A$2:$B$13,2,0)&amp;" "&amp;YEAR($J8)</f>
        <v>Jul 2022</v>
      </c>
      <c r="N8" s="34">
        <f t="shared" si="4"/>
        <v>44756.644444444442</v>
      </c>
      <c r="O8" s="8">
        <f>IF(ISERROR(VLOOKUP($I8,Lookup!$H$2:$I$11,2,0)),"",VLOOKUP($I8,Lookup!$H$2:$I$11,2,0))</f>
        <v>103</v>
      </c>
      <c r="P8" s="8">
        <f>COUNTIF(J$4:J8,J8)</f>
        <v>1</v>
      </c>
    </row>
    <row r="9" spans="1:16" ht="30" x14ac:dyDescent="0.25">
      <c r="A9" s="35">
        <f t="shared" si="5"/>
        <v>10001</v>
      </c>
      <c r="B9" s="8">
        <f t="shared" si="6"/>
        <v>44796.584722222222</v>
      </c>
      <c r="C9" s="8">
        <f t="shared" si="7"/>
        <v>44894</v>
      </c>
      <c r="D9" s="38">
        <f t="shared" si="8"/>
        <v>99693.584723022228</v>
      </c>
      <c r="E9" s="39">
        <f t="shared" si="3"/>
        <v>76</v>
      </c>
      <c r="F9" s="42" t="s">
        <v>106</v>
      </c>
      <c r="G9" s="42" t="s">
        <v>2171</v>
      </c>
      <c r="H9" s="42" t="s">
        <v>2171</v>
      </c>
      <c r="I9" s="42" t="s">
        <v>2173</v>
      </c>
      <c r="J9" s="45">
        <v>44796.584722222222</v>
      </c>
      <c r="K9" s="43">
        <v>10001</v>
      </c>
      <c r="L9" s="44">
        <v>44894</v>
      </c>
      <c r="M9" s="8" t="str">
        <f>VLOOKUP(MONTH($J9),Lookup!$A$2:$B$13,2,0)&amp;" "&amp;YEAR($J9)</f>
        <v>Aug 2022</v>
      </c>
      <c r="N9" s="34">
        <f t="shared" si="4"/>
        <v>44796.584722222222</v>
      </c>
      <c r="O9" s="8">
        <f>IF(ISERROR(VLOOKUP($I9,Lookup!$H$2:$I$11,2,0)),"",VLOOKUP($I9,Lookup!$H$2:$I$11,2,0))</f>
        <v>7.9999999999999996E-7</v>
      </c>
      <c r="P9" s="8">
        <f>COUNTIF(J$4:J9,J9)</f>
        <v>2</v>
      </c>
    </row>
    <row r="10" spans="1:16" x14ac:dyDescent="0.25">
      <c r="A10" s="35">
        <f t="shared" si="5"/>
        <v>100001</v>
      </c>
      <c r="B10" s="8">
        <f t="shared" si="6"/>
        <v>44683.584027777775</v>
      </c>
      <c r="C10" s="8">
        <f t="shared" si="7"/>
        <v>44901</v>
      </c>
      <c r="D10" s="38">
        <f t="shared" si="8"/>
        <v>189486.48402777777</v>
      </c>
      <c r="E10" s="39">
        <f t="shared" si="3"/>
        <v>39</v>
      </c>
      <c r="F10" s="42" t="s">
        <v>106</v>
      </c>
      <c r="G10" s="42" t="s">
        <v>2178</v>
      </c>
      <c r="H10" s="42" t="s">
        <v>2179</v>
      </c>
      <c r="I10" s="42" t="s">
        <v>2170</v>
      </c>
      <c r="J10" s="45">
        <v>44683.584027777775</v>
      </c>
      <c r="K10" s="43">
        <v>100001</v>
      </c>
      <c r="L10" s="44">
        <v>44901</v>
      </c>
      <c r="M10" s="8" t="str">
        <f>VLOOKUP(MONTH($J10),Lookup!$A$2:$B$13,2,0)&amp;" "&amp;YEAR($J10)</f>
        <v>May 2022</v>
      </c>
      <c r="N10" s="34">
        <f t="shared" si="4"/>
        <v>44683.584027777775</v>
      </c>
      <c r="O10" s="8">
        <f>IF(ISERROR(VLOOKUP($I10,Lookup!$H$2:$I$11,2,0)),"",VLOOKUP($I10,Lookup!$H$2:$I$11,2,0))</f>
        <v>-100.1</v>
      </c>
      <c r="P10" s="8">
        <f>COUNTIF(J$4:J10,J10)</f>
        <v>1</v>
      </c>
    </row>
    <row r="11" spans="1:16" ht="30" x14ac:dyDescent="0.25">
      <c r="A11" s="35">
        <f t="shared" si="5"/>
        <v>100001</v>
      </c>
      <c r="B11" s="8">
        <f t="shared" si="6"/>
        <v>44810.577777777777</v>
      </c>
      <c r="C11" s="8">
        <f t="shared" si="7"/>
        <v>44894</v>
      </c>
      <c r="D11" s="38">
        <f t="shared" si="8"/>
        <v>189809.57777777777</v>
      </c>
      <c r="E11" s="39">
        <f t="shared" si="3"/>
        <v>25</v>
      </c>
      <c r="F11" s="42" t="s">
        <v>106</v>
      </c>
      <c r="G11" s="42" t="s">
        <v>2180</v>
      </c>
      <c r="H11" s="42" t="s">
        <v>2181</v>
      </c>
      <c r="I11" s="42" t="s">
        <v>2167</v>
      </c>
      <c r="J11" s="45">
        <v>44810.577777777777</v>
      </c>
      <c r="K11" s="43">
        <v>100001</v>
      </c>
      <c r="L11" s="44">
        <v>44894</v>
      </c>
      <c r="M11" s="8" t="str">
        <f>VLOOKUP(MONTH($J11),Lookup!$A$2:$B$13,2,0)&amp;" "&amp;YEAR($J11)</f>
        <v>Sept 2022</v>
      </c>
      <c r="N11" s="34">
        <f t="shared" si="4"/>
        <v>44810.577777777777</v>
      </c>
      <c r="O11" s="8">
        <f>IF(ISERROR(VLOOKUP($I11,Lookup!$H$2:$I$11,2,0)),"",VLOOKUP($I11,Lookup!$H$2:$I$11,2,0))</f>
        <v>103</v>
      </c>
      <c r="P11" s="8">
        <f>COUNTIF(J$4:J11,J11)</f>
        <v>1</v>
      </c>
    </row>
    <row r="12" spans="1:16" ht="45" x14ac:dyDescent="0.25">
      <c r="A12" s="35">
        <f t="shared" si="5"/>
        <v>125000</v>
      </c>
      <c r="B12" s="8">
        <f t="shared" si="6"/>
        <v>44606.510416666664</v>
      </c>
      <c r="C12" s="8">
        <f t="shared" si="7"/>
        <v>44782</v>
      </c>
      <c r="D12" s="38">
        <f t="shared" si="8"/>
        <v>214389.51042366665</v>
      </c>
      <c r="E12" s="39">
        <f t="shared" si="3"/>
        <v>23</v>
      </c>
      <c r="F12" s="42" t="s">
        <v>106</v>
      </c>
      <c r="G12" s="42" t="s">
        <v>2182</v>
      </c>
      <c r="H12" s="42" t="s">
        <v>2183</v>
      </c>
      <c r="I12" s="42" t="s">
        <v>2184</v>
      </c>
      <c r="J12" s="45">
        <v>44606.510416666664</v>
      </c>
      <c r="K12" s="43">
        <v>125000</v>
      </c>
      <c r="L12" s="44">
        <v>44782</v>
      </c>
      <c r="M12" s="8" t="str">
        <f>VLOOKUP(MONTH($J12),Lookup!$A$2:$B$13,2,0)&amp;" "&amp;YEAR($J12)</f>
        <v>Feb 2022</v>
      </c>
      <c r="N12" s="34">
        <f t="shared" si="4"/>
        <v>44606.510416666664</v>
      </c>
      <c r="O12" s="8">
        <f>IF(ISERROR(VLOOKUP($I12,Lookup!$H$2:$I$11,2,0)),"",VLOOKUP($I12,Lookup!$H$2:$I$11,2,0))</f>
        <v>6.9999999999999999E-6</v>
      </c>
      <c r="P12" s="8">
        <f>COUNTIF(J$4:J12,J12)</f>
        <v>1</v>
      </c>
    </row>
    <row r="13" spans="1:16" ht="45" x14ac:dyDescent="0.25">
      <c r="A13" s="35">
        <f t="shared" si="5"/>
        <v>400000</v>
      </c>
      <c r="B13" s="8">
        <f t="shared" si="6"/>
        <v>44678.543749999997</v>
      </c>
      <c r="C13" s="8">
        <f t="shared" si="7"/>
        <v>44897</v>
      </c>
      <c r="D13" s="38">
        <f t="shared" si="8"/>
        <v>489476.44375000003</v>
      </c>
      <c r="E13" s="39">
        <f t="shared" si="3"/>
        <v>8</v>
      </c>
      <c r="F13" s="42" t="s">
        <v>106</v>
      </c>
      <c r="G13" s="42" t="s">
        <v>2185</v>
      </c>
      <c r="H13" s="42" t="s">
        <v>2186</v>
      </c>
      <c r="I13" s="42" t="s">
        <v>2170</v>
      </c>
      <c r="J13" s="45">
        <v>44678.543749999997</v>
      </c>
      <c r="K13" s="43">
        <v>400000</v>
      </c>
      <c r="L13" s="44">
        <v>44897</v>
      </c>
      <c r="M13" s="8" t="str">
        <f>VLOOKUP(MONTH($J13),Lookup!$A$2:$B$13,2,0)&amp;" "&amp;YEAR($J13)</f>
        <v>Apr 2022</v>
      </c>
      <c r="N13" s="34">
        <f t="shared" si="4"/>
        <v>44678.543749999997</v>
      </c>
      <c r="O13" s="8">
        <f>IF(ISERROR(VLOOKUP($I13,Lookup!$H$2:$I$11,2,0)),"",VLOOKUP($I13,Lookup!$H$2:$I$11,2,0))</f>
        <v>-100.1</v>
      </c>
      <c r="P13" s="8">
        <f>COUNTIF(J$4:J13,J13)</f>
        <v>1</v>
      </c>
    </row>
    <row r="14" spans="1:16" ht="30" x14ac:dyDescent="0.25">
      <c r="A14" s="35">
        <f t="shared" si="5"/>
        <v>5001</v>
      </c>
      <c r="B14" s="8">
        <f t="shared" si="6"/>
        <v>44573.849305555559</v>
      </c>
      <c r="C14" s="8">
        <f t="shared" si="7"/>
        <v>44908</v>
      </c>
      <c r="D14" s="38">
        <f t="shared" si="8"/>
        <v>94483.849306355565</v>
      </c>
      <c r="E14" s="39">
        <f t="shared" si="3"/>
        <v>77</v>
      </c>
      <c r="F14" s="42" t="s">
        <v>106</v>
      </c>
      <c r="G14" s="42" t="s">
        <v>2187</v>
      </c>
      <c r="H14" s="42" t="s">
        <v>2188</v>
      </c>
      <c r="I14" s="42" t="s">
        <v>2173</v>
      </c>
      <c r="J14" s="45">
        <v>44573.849305555559</v>
      </c>
      <c r="K14" s="43">
        <v>5001</v>
      </c>
      <c r="L14" s="44">
        <v>44908</v>
      </c>
      <c r="M14" s="8" t="str">
        <f>VLOOKUP(MONTH($J14),Lookup!$A$2:$B$13,2,0)&amp;" "&amp;YEAR($J14)</f>
        <v>Jan 2022</v>
      </c>
      <c r="N14" s="34">
        <f t="shared" si="4"/>
        <v>44573.849305555559</v>
      </c>
      <c r="O14" s="8">
        <f>IF(ISERROR(VLOOKUP($I14,Lookup!$H$2:$I$11,2,0)),"",VLOOKUP($I14,Lookup!$H$2:$I$11,2,0))</f>
        <v>7.9999999999999996E-7</v>
      </c>
      <c r="P14" s="8">
        <f>COUNTIF(J$4:J14,J14)</f>
        <v>1</v>
      </c>
    </row>
    <row r="15" spans="1:16" ht="30" x14ac:dyDescent="0.25">
      <c r="A15" s="35">
        <f t="shared" si="5"/>
        <v>100001</v>
      </c>
      <c r="B15" s="8">
        <f t="shared" si="6"/>
        <v>44636.344444444447</v>
      </c>
      <c r="C15" s="8">
        <f t="shared" si="7"/>
        <v>44874</v>
      </c>
      <c r="D15" s="38">
        <f t="shared" si="8"/>
        <v>189512.34445144446</v>
      </c>
      <c r="E15" s="39">
        <f t="shared" si="3"/>
        <v>37</v>
      </c>
      <c r="F15" s="42" t="s">
        <v>106</v>
      </c>
      <c r="G15" s="42" t="s">
        <v>2189</v>
      </c>
      <c r="H15" s="42" t="s">
        <v>2190</v>
      </c>
      <c r="I15" s="42" t="s">
        <v>2184</v>
      </c>
      <c r="J15" s="45">
        <v>44636.344444444447</v>
      </c>
      <c r="K15" s="43">
        <v>100001</v>
      </c>
      <c r="L15" s="44">
        <v>44874</v>
      </c>
      <c r="M15" s="8" t="str">
        <f>VLOOKUP(MONTH($J15),Lookup!$A$2:$B$13,2,0)&amp;" "&amp;YEAR($J15)</f>
        <v>Mar 2022</v>
      </c>
      <c r="N15" s="34">
        <f t="shared" si="4"/>
        <v>44636.344444444447</v>
      </c>
      <c r="O15" s="8">
        <f>IF(ISERROR(VLOOKUP($I15,Lookup!$H$2:$I$11,2,0)),"",VLOOKUP($I15,Lookup!$H$2:$I$11,2,0))</f>
        <v>6.9999999999999999E-6</v>
      </c>
      <c r="P15" s="8">
        <f>COUNTIF(J$4:J15,J15)</f>
        <v>1</v>
      </c>
    </row>
    <row r="16" spans="1:16" ht="30" x14ac:dyDescent="0.25">
      <c r="A16" s="35">
        <f t="shared" si="5"/>
        <v>50001</v>
      </c>
      <c r="B16" s="8">
        <f t="shared" si="6"/>
        <v>44830.897916666669</v>
      </c>
      <c r="C16" s="8">
        <f t="shared" si="7"/>
        <v>44908</v>
      </c>
      <c r="D16" s="38">
        <f t="shared" si="8"/>
        <v>139740.89792366666</v>
      </c>
      <c r="E16" s="39">
        <f t="shared" si="3"/>
        <v>49</v>
      </c>
      <c r="F16" s="42" t="s">
        <v>106</v>
      </c>
      <c r="G16" s="42" t="s">
        <v>2191</v>
      </c>
      <c r="H16" s="42" t="s">
        <v>2192</v>
      </c>
      <c r="I16" s="42" t="s">
        <v>2184</v>
      </c>
      <c r="J16" s="45">
        <v>44830.897916666669</v>
      </c>
      <c r="K16" s="43">
        <v>50001</v>
      </c>
      <c r="L16" s="44">
        <v>44908</v>
      </c>
      <c r="M16" s="8" t="str">
        <f>VLOOKUP(MONTH($J16),Lookup!$A$2:$B$13,2,0)&amp;" "&amp;YEAR($J16)</f>
        <v>Sept 2022</v>
      </c>
      <c r="N16" s="34">
        <f t="shared" si="4"/>
        <v>44830.897916666669</v>
      </c>
      <c r="O16" s="8">
        <f>IF(ISERROR(VLOOKUP($I16,Lookup!$H$2:$I$11,2,0)),"",VLOOKUP($I16,Lookup!$H$2:$I$11,2,0))</f>
        <v>6.9999999999999999E-6</v>
      </c>
      <c r="P16" s="8">
        <f>COUNTIF(J$4:J16,J16)</f>
        <v>1</v>
      </c>
    </row>
    <row r="17" spans="1:16" ht="45" x14ac:dyDescent="0.25">
      <c r="A17" s="35">
        <f t="shared" si="5"/>
        <v>100000</v>
      </c>
      <c r="B17" s="8">
        <f t="shared" si="6"/>
        <v>44571.38958333333</v>
      </c>
      <c r="C17" s="8">
        <f t="shared" si="7"/>
        <v>44894</v>
      </c>
      <c r="D17" s="38">
        <f t="shared" si="8"/>
        <v>189569.38958333334</v>
      </c>
      <c r="E17" s="39">
        <f t="shared" si="3"/>
        <v>36</v>
      </c>
      <c r="F17" s="42" t="s">
        <v>106</v>
      </c>
      <c r="G17" s="42" t="s">
        <v>2193</v>
      </c>
      <c r="H17" s="42" t="s">
        <v>2194</v>
      </c>
      <c r="I17" s="42" t="s">
        <v>2167</v>
      </c>
      <c r="J17" s="45">
        <v>44571.38958333333</v>
      </c>
      <c r="K17" s="43">
        <v>100000</v>
      </c>
      <c r="L17" s="44">
        <v>44894</v>
      </c>
      <c r="M17" s="8" t="str">
        <f>VLOOKUP(MONTH($J17),Lookup!$A$2:$B$13,2,0)&amp;" "&amp;YEAR($J17)</f>
        <v>Jan 2022</v>
      </c>
      <c r="N17" s="34">
        <f t="shared" si="4"/>
        <v>44571.38958333333</v>
      </c>
      <c r="O17" s="8">
        <f>IF(ISERROR(VLOOKUP($I17,Lookup!$H$2:$I$11,2,0)),"",VLOOKUP($I17,Lookup!$H$2:$I$11,2,0))</f>
        <v>103</v>
      </c>
      <c r="P17" s="8">
        <f>COUNTIF(J$4:J17,J17)</f>
        <v>1</v>
      </c>
    </row>
    <row r="18" spans="1:16" ht="45" x14ac:dyDescent="0.25">
      <c r="A18" s="35">
        <f t="shared" si="5"/>
        <v>100001</v>
      </c>
      <c r="B18" s="8">
        <f t="shared" si="6"/>
        <v>44664.478472222225</v>
      </c>
      <c r="C18" s="8">
        <f t="shared" si="7"/>
        <v>44903</v>
      </c>
      <c r="D18" s="38">
        <f t="shared" si="8"/>
        <v>189569.47847922222</v>
      </c>
      <c r="E18" s="39">
        <f t="shared" si="3"/>
        <v>35</v>
      </c>
      <c r="F18" s="42" t="s">
        <v>106</v>
      </c>
      <c r="G18" s="42" t="s">
        <v>2195</v>
      </c>
      <c r="H18" s="42" t="s">
        <v>2196</v>
      </c>
      <c r="I18" s="42" t="s">
        <v>2184</v>
      </c>
      <c r="J18" s="45">
        <v>44664.478472222225</v>
      </c>
      <c r="K18" s="43">
        <v>100001</v>
      </c>
      <c r="L18" s="44">
        <v>44903</v>
      </c>
      <c r="M18" s="8" t="str">
        <f>VLOOKUP(MONTH($J18),Lookup!$A$2:$B$13,2,0)&amp;" "&amp;YEAR($J18)</f>
        <v>Apr 2022</v>
      </c>
      <c r="N18" s="34">
        <f t="shared" si="4"/>
        <v>44664.478472222225</v>
      </c>
      <c r="O18" s="8">
        <f>IF(ISERROR(VLOOKUP($I18,Lookup!$H$2:$I$11,2,0)),"",VLOOKUP($I18,Lookup!$H$2:$I$11,2,0))</f>
        <v>6.9999999999999999E-6</v>
      </c>
      <c r="P18" s="8">
        <f>COUNTIF(J$4:J18,J18)</f>
        <v>1</v>
      </c>
    </row>
    <row r="19" spans="1:16" ht="30" x14ac:dyDescent="0.25">
      <c r="A19" s="35">
        <f t="shared" si="5"/>
        <v>50001</v>
      </c>
      <c r="B19" s="8">
        <f t="shared" si="6"/>
        <v>44643.53125</v>
      </c>
      <c r="C19" s="8">
        <f t="shared" si="7"/>
        <v>44902</v>
      </c>
      <c r="D19" s="38">
        <f t="shared" si="8"/>
        <v>139547.531257</v>
      </c>
      <c r="E19" s="39">
        <f t="shared" si="3"/>
        <v>68</v>
      </c>
      <c r="F19" s="42" t="s">
        <v>106</v>
      </c>
      <c r="G19" s="42" t="s">
        <v>2197</v>
      </c>
      <c r="H19" s="42" t="s">
        <v>2198</v>
      </c>
      <c r="I19" s="42" t="s">
        <v>2184</v>
      </c>
      <c r="J19" s="45">
        <v>44643.53125</v>
      </c>
      <c r="K19" s="43">
        <v>50001</v>
      </c>
      <c r="L19" s="44">
        <v>44902</v>
      </c>
      <c r="M19" s="8" t="str">
        <f>VLOOKUP(MONTH($J19),Lookup!$A$2:$B$13,2,0)&amp;" "&amp;YEAR($J19)</f>
        <v>Mar 2022</v>
      </c>
      <c r="N19" s="34">
        <f t="shared" si="4"/>
        <v>44643.53125</v>
      </c>
      <c r="O19" s="8">
        <f>IF(ISERROR(VLOOKUP($I19,Lookup!$H$2:$I$11,2,0)),"",VLOOKUP($I19,Lookup!$H$2:$I$11,2,0))</f>
        <v>6.9999999999999999E-6</v>
      </c>
      <c r="P19" s="8">
        <f>COUNTIF(J$4:J19,J19)</f>
        <v>1</v>
      </c>
    </row>
    <row r="20" spans="1:16" x14ac:dyDescent="0.25">
      <c r="A20" s="35">
        <f t="shared" si="5"/>
        <v>0</v>
      </c>
      <c r="B20" s="8">
        <f t="shared" si="6"/>
        <v>44872.597222222219</v>
      </c>
      <c r="C20" s="8">
        <f t="shared" si="7"/>
        <v>44909</v>
      </c>
      <c r="D20" s="38">
        <f t="shared" si="8"/>
        <v>89682.497222222213</v>
      </c>
      <c r="E20" s="39">
        <f t="shared" si="3"/>
        <v>79</v>
      </c>
      <c r="F20" s="42" t="s">
        <v>106</v>
      </c>
      <c r="G20" s="42" t="s">
        <v>2199</v>
      </c>
      <c r="H20" s="42" t="s">
        <v>2200</v>
      </c>
      <c r="I20" s="42" t="s">
        <v>2170</v>
      </c>
      <c r="J20" s="45">
        <v>44872.597222222219</v>
      </c>
      <c r="K20" s="43"/>
      <c r="L20" s="44">
        <v>44909</v>
      </c>
      <c r="M20" s="8" t="str">
        <f>VLOOKUP(MONTH($J20),Lookup!$A$2:$B$13,2,0)&amp;" "&amp;YEAR($J20)</f>
        <v>Nov 2022</v>
      </c>
      <c r="N20" s="34">
        <f t="shared" si="4"/>
        <v>44872.597222222219</v>
      </c>
      <c r="O20" s="8">
        <f>IF(ISERROR(VLOOKUP($I20,Lookup!$H$2:$I$11,2,0)),"",VLOOKUP($I20,Lookup!$H$2:$I$11,2,0))</f>
        <v>-100.1</v>
      </c>
      <c r="P20" s="8">
        <f>COUNTIF(J$4:J20,J20)</f>
        <v>1</v>
      </c>
    </row>
    <row r="21" spans="1:16" ht="30" x14ac:dyDescent="0.25">
      <c r="A21" s="35">
        <f t="shared" si="5"/>
        <v>50001</v>
      </c>
      <c r="B21" s="8">
        <f t="shared" si="6"/>
        <v>44565.504861111112</v>
      </c>
      <c r="C21" s="8">
        <f t="shared" si="7"/>
        <v>44874</v>
      </c>
      <c r="D21" s="38">
        <f t="shared" si="8"/>
        <v>139441.50486811111</v>
      </c>
      <c r="E21" s="39">
        <f t="shared" si="3"/>
        <v>72</v>
      </c>
      <c r="F21" s="42" t="s">
        <v>106</v>
      </c>
      <c r="G21" s="42" t="s">
        <v>2201</v>
      </c>
      <c r="H21" s="42" t="s">
        <v>2202</v>
      </c>
      <c r="I21" s="42" t="s">
        <v>2184</v>
      </c>
      <c r="J21" s="45">
        <v>44565.504861111112</v>
      </c>
      <c r="K21" s="43">
        <v>50001</v>
      </c>
      <c r="L21" s="44">
        <v>44874</v>
      </c>
      <c r="M21" s="8" t="str">
        <f>VLOOKUP(MONTH($J21),Lookup!$A$2:$B$13,2,0)&amp;" "&amp;YEAR($J21)</f>
        <v>Jan 2022</v>
      </c>
      <c r="N21" s="34">
        <f t="shared" si="4"/>
        <v>44565.504861111112</v>
      </c>
      <c r="O21" s="8">
        <f>IF(ISERROR(VLOOKUP($I21,Lookup!$H$2:$I$11,2,0)),"",VLOOKUP($I21,Lookup!$H$2:$I$11,2,0))</f>
        <v>6.9999999999999999E-6</v>
      </c>
      <c r="P21" s="8">
        <f>COUNTIF(J$4:J21,J21)</f>
        <v>1</v>
      </c>
    </row>
    <row r="22" spans="1:16" ht="30" x14ac:dyDescent="0.25">
      <c r="A22" s="35">
        <f t="shared" si="5"/>
        <v>50001</v>
      </c>
      <c r="B22" s="8">
        <f t="shared" si="6"/>
        <v>44567.313888888886</v>
      </c>
      <c r="C22" s="8">
        <f t="shared" si="7"/>
        <v>44909</v>
      </c>
      <c r="D22" s="38">
        <f t="shared" si="8"/>
        <v>139478.31389588889</v>
      </c>
      <c r="E22" s="39">
        <f t="shared" si="3"/>
        <v>71</v>
      </c>
      <c r="F22" s="42" t="s">
        <v>106</v>
      </c>
      <c r="G22" s="42" t="s">
        <v>2203</v>
      </c>
      <c r="H22" s="42" t="s">
        <v>2204</v>
      </c>
      <c r="I22" s="42" t="s">
        <v>2184</v>
      </c>
      <c r="J22" s="45">
        <v>44567.313888888886</v>
      </c>
      <c r="K22" s="43">
        <v>50001</v>
      </c>
      <c r="L22" s="44">
        <v>44909</v>
      </c>
      <c r="M22" s="8" t="str">
        <f>VLOOKUP(MONTH($J22),Lookup!$A$2:$B$13,2,0)&amp;" "&amp;YEAR($J22)</f>
        <v>Jan 2022</v>
      </c>
      <c r="N22" s="34">
        <f t="shared" si="4"/>
        <v>44567.313888888886</v>
      </c>
      <c r="O22" s="8">
        <f>IF(ISERROR(VLOOKUP($I22,Lookup!$H$2:$I$11,2,0)),"",VLOOKUP($I22,Lookup!$H$2:$I$11,2,0))</f>
        <v>6.9999999999999999E-6</v>
      </c>
      <c r="P22" s="8">
        <f>COUNTIF(J$4:J22,J22)</f>
        <v>1</v>
      </c>
    </row>
    <row r="23" spans="1:16" ht="30" x14ac:dyDescent="0.25">
      <c r="A23" s="35">
        <f t="shared" si="5"/>
        <v>50001</v>
      </c>
      <c r="B23" s="8">
        <f t="shared" si="6"/>
        <v>44627.413888888892</v>
      </c>
      <c r="C23" s="8">
        <f t="shared" si="7"/>
        <v>44888</v>
      </c>
      <c r="D23" s="38">
        <f t="shared" si="8"/>
        <v>139517.41394888889</v>
      </c>
      <c r="E23" s="39">
        <f t="shared" si="3"/>
        <v>69</v>
      </c>
      <c r="F23" s="42" t="s">
        <v>106</v>
      </c>
      <c r="G23" s="42" t="s">
        <v>2205</v>
      </c>
      <c r="H23" s="42" t="s">
        <v>2205</v>
      </c>
      <c r="I23" s="42" t="s">
        <v>2206</v>
      </c>
      <c r="J23" s="45">
        <v>44627.413888888892</v>
      </c>
      <c r="K23" s="43">
        <v>50001</v>
      </c>
      <c r="L23" s="44">
        <v>44888</v>
      </c>
      <c r="M23" s="8" t="str">
        <f>VLOOKUP(MONTH($J23),Lookup!$A$2:$B$13,2,0)&amp;" "&amp;YEAR($J23)</f>
        <v>Mar 2022</v>
      </c>
      <c r="N23" s="34">
        <f t="shared" si="4"/>
        <v>44627.413888888892</v>
      </c>
      <c r="O23" s="8">
        <f>IF(ISERROR(VLOOKUP($I23,Lookup!$H$2:$I$11,2,0)),"",VLOOKUP($I23,Lookup!$H$2:$I$11,2,0))</f>
        <v>6.0000000000000002E-5</v>
      </c>
      <c r="P23" s="8">
        <f>COUNTIF(J$4:J23,J23)</f>
        <v>1</v>
      </c>
    </row>
    <row r="24" spans="1:16" x14ac:dyDescent="0.25">
      <c r="A24" s="35">
        <f t="shared" si="5"/>
        <v>50001</v>
      </c>
      <c r="B24" s="8">
        <f t="shared" si="6"/>
        <v>44628.541666666664</v>
      </c>
      <c r="C24" s="8">
        <f t="shared" si="7"/>
        <v>44894</v>
      </c>
      <c r="D24" s="38">
        <f t="shared" si="8"/>
        <v>139627.54166666666</v>
      </c>
      <c r="E24" s="39">
        <f t="shared" si="3"/>
        <v>59</v>
      </c>
      <c r="F24" s="42" t="s">
        <v>106</v>
      </c>
      <c r="G24" s="42" t="s">
        <v>2207</v>
      </c>
      <c r="H24" s="42" t="s">
        <v>2208</v>
      </c>
      <c r="I24" s="42" t="s">
        <v>2167</v>
      </c>
      <c r="J24" s="45">
        <v>44628.541666666664</v>
      </c>
      <c r="K24" s="43">
        <v>50001</v>
      </c>
      <c r="L24" s="44">
        <v>44894</v>
      </c>
      <c r="M24" s="8" t="str">
        <f>VLOOKUP(MONTH($J24),Lookup!$A$2:$B$13,2,0)&amp;" "&amp;YEAR($J24)</f>
        <v>Mar 2022</v>
      </c>
      <c r="N24" s="34">
        <f t="shared" si="4"/>
        <v>44628.541666666664</v>
      </c>
      <c r="O24" s="8">
        <f>IF(ISERROR(VLOOKUP($I24,Lookup!$H$2:$I$11,2,0)),"",VLOOKUP($I24,Lookup!$H$2:$I$11,2,0))</f>
        <v>103</v>
      </c>
      <c r="P24" s="8">
        <f>COUNTIF(J$4:J24,J24)</f>
        <v>1</v>
      </c>
    </row>
    <row r="25" spans="1:16" ht="30" x14ac:dyDescent="0.25">
      <c r="A25" s="35">
        <f t="shared" si="5"/>
        <v>50001</v>
      </c>
      <c r="B25" s="8">
        <f t="shared" si="6"/>
        <v>44599.324305555558</v>
      </c>
      <c r="C25" s="8">
        <f t="shared" si="7"/>
        <v>44908</v>
      </c>
      <c r="D25" s="38">
        <f t="shared" si="8"/>
        <v>139509.32436555554</v>
      </c>
      <c r="E25" s="39">
        <f t="shared" si="3"/>
        <v>70</v>
      </c>
      <c r="F25" s="42" t="s">
        <v>106</v>
      </c>
      <c r="G25" s="42" t="s">
        <v>2209</v>
      </c>
      <c r="H25" s="42" t="s">
        <v>2210</v>
      </c>
      <c r="I25" s="42" t="s">
        <v>2206</v>
      </c>
      <c r="J25" s="45">
        <v>44599.324305555558</v>
      </c>
      <c r="K25" s="43">
        <v>50001</v>
      </c>
      <c r="L25" s="44">
        <v>44908</v>
      </c>
      <c r="M25" s="8" t="str">
        <f>VLOOKUP(MONTH($J25),Lookup!$A$2:$B$13,2,0)&amp;" "&amp;YEAR($J25)</f>
        <v>Feb 2022</v>
      </c>
      <c r="N25" s="34">
        <f t="shared" si="4"/>
        <v>44599.324305555558</v>
      </c>
      <c r="O25" s="8">
        <f>IF(ISERROR(VLOOKUP($I25,Lookup!$H$2:$I$11,2,0)),"",VLOOKUP($I25,Lookup!$H$2:$I$11,2,0))</f>
        <v>6.0000000000000002E-5</v>
      </c>
      <c r="P25" s="8">
        <f>COUNTIF(J$4:J25,J25)</f>
        <v>1</v>
      </c>
    </row>
    <row r="26" spans="1:16" x14ac:dyDescent="0.25">
      <c r="A26" s="35">
        <f t="shared" si="5"/>
        <v>1000000</v>
      </c>
      <c r="B26" s="8">
        <f t="shared" si="6"/>
        <v>44650.614583333336</v>
      </c>
      <c r="C26" s="8">
        <f t="shared" si="7"/>
        <v>44908</v>
      </c>
      <c r="D26" s="38">
        <f t="shared" si="8"/>
        <v>1089662.6145833335</v>
      </c>
      <c r="E26" s="39">
        <f t="shared" si="3"/>
        <v>1</v>
      </c>
      <c r="F26" s="42" t="s">
        <v>106</v>
      </c>
      <c r="G26" s="42" t="s">
        <v>2211</v>
      </c>
      <c r="H26" s="42" t="s">
        <v>2212</v>
      </c>
      <c r="I26" s="42" t="s">
        <v>2167</v>
      </c>
      <c r="J26" s="45">
        <v>44650.614583333336</v>
      </c>
      <c r="K26" s="43">
        <v>1000000</v>
      </c>
      <c r="L26" s="44">
        <v>44908</v>
      </c>
      <c r="M26" s="8" t="str">
        <f>VLOOKUP(MONTH($J26),Lookup!$A$2:$B$13,2,0)&amp;" "&amp;YEAR($J26)</f>
        <v>Mar 2022</v>
      </c>
      <c r="N26" s="34">
        <f t="shared" si="4"/>
        <v>44650.614583333336</v>
      </c>
      <c r="O26" s="8">
        <f>IF(ISERROR(VLOOKUP($I26,Lookup!$H$2:$I$11,2,0)),"",VLOOKUP($I26,Lookup!$H$2:$I$11,2,0))</f>
        <v>103</v>
      </c>
      <c r="P26" s="8">
        <f>COUNTIF(J$4:J26,J26)</f>
        <v>1</v>
      </c>
    </row>
    <row r="27" spans="1:16" x14ac:dyDescent="0.25">
      <c r="A27" s="35">
        <f t="shared" si="5"/>
        <v>75001</v>
      </c>
      <c r="B27" s="8">
        <f t="shared" si="6"/>
        <v>44603.717361111114</v>
      </c>
      <c r="C27" s="8">
        <f t="shared" si="7"/>
        <v>44894</v>
      </c>
      <c r="D27" s="38">
        <f t="shared" si="8"/>
        <v>164499.7174211111</v>
      </c>
      <c r="E27" s="39">
        <f t="shared" si="3"/>
        <v>41</v>
      </c>
      <c r="F27" s="42" t="s">
        <v>106</v>
      </c>
      <c r="G27" s="42" t="s">
        <v>2213</v>
      </c>
      <c r="H27" s="42" t="s">
        <v>2214</v>
      </c>
      <c r="I27" s="42" t="s">
        <v>2206</v>
      </c>
      <c r="J27" s="45">
        <v>44603.717361111114</v>
      </c>
      <c r="K27" s="43">
        <v>75001</v>
      </c>
      <c r="L27" s="44">
        <v>44894</v>
      </c>
      <c r="M27" s="8" t="str">
        <f>VLOOKUP(MONTH($J27),Lookup!$A$2:$B$13,2,0)&amp;" "&amp;YEAR($J27)</f>
        <v>Feb 2022</v>
      </c>
      <c r="N27" s="34">
        <f t="shared" si="4"/>
        <v>44603.717361111114</v>
      </c>
      <c r="O27" s="8">
        <f>IF(ISERROR(VLOOKUP($I27,Lookup!$H$2:$I$11,2,0)),"",VLOOKUP($I27,Lookup!$H$2:$I$11,2,0))</f>
        <v>6.0000000000000002E-5</v>
      </c>
      <c r="P27" s="8">
        <f>COUNTIF(J$4:J27,J27)</f>
        <v>1</v>
      </c>
    </row>
    <row r="28" spans="1:16" x14ac:dyDescent="0.25">
      <c r="A28" s="35">
        <f t="shared" si="5"/>
        <v>100001</v>
      </c>
      <c r="B28" s="8">
        <f t="shared" si="6"/>
        <v>44627.455555555556</v>
      </c>
      <c r="C28" s="8">
        <f t="shared" si="7"/>
        <v>44894</v>
      </c>
      <c r="D28" s="38">
        <f t="shared" si="8"/>
        <v>189626.45555555556</v>
      </c>
      <c r="E28" s="39">
        <f t="shared" si="3"/>
        <v>33</v>
      </c>
      <c r="F28" s="42" t="s">
        <v>106</v>
      </c>
      <c r="G28" s="42" t="s">
        <v>2215</v>
      </c>
      <c r="H28" s="42" t="s">
        <v>2216</v>
      </c>
      <c r="I28" s="42" t="s">
        <v>2167</v>
      </c>
      <c r="J28" s="45">
        <v>44627.455555555556</v>
      </c>
      <c r="K28" s="43">
        <v>100001</v>
      </c>
      <c r="L28" s="44">
        <v>44894</v>
      </c>
      <c r="M28" s="8" t="str">
        <f>VLOOKUP(MONTH($J28),Lookup!$A$2:$B$13,2,0)&amp;" "&amp;YEAR($J28)</f>
        <v>Mar 2022</v>
      </c>
      <c r="N28" s="34">
        <f t="shared" si="4"/>
        <v>44627.455555555556</v>
      </c>
      <c r="O28" s="8">
        <f>IF(ISERROR(VLOOKUP($I28,Lookup!$H$2:$I$11,2,0)),"",VLOOKUP($I28,Lookup!$H$2:$I$11,2,0))</f>
        <v>103</v>
      </c>
      <c r="P28" s="8">
        <f>COUNTIF(J$4:J28,J28)</f>
        <v>1</v>
      </c>
    </row>
    <row r="29" spans="1:16" ht="30" x14ac:dyDescent="0.25">
      <c r="A29" s="35">
        <f t="shared" si="5"/>
        <v>300001</v>
      </c>
      <c r="B29" s="8">
        <f t="shared" si="6"/>
        <v>44627.472916666666</v>
      </c>
      <c r="C29" s="8">
        <f t="shared" si="7"/>
        <v>44909</v>
      </c>
      <c r="D29" s="38">
        <f t="shared" si="8"/>
        <v>389641.47291666665</v>
      </c>
      <c r="E29" s="39">
        <f t="shared" si="3"/>
        <v>12</v>
      </c>
      <c r="F29" s="42" t="s">
        <v>106</v>
      </c>
      <c r="G29" s="42" t="s">
        <v>2217</v>
      </c>
      <c r="H29" s="42" t="s">
        <v>2218</v>
      </c>
      <c r="I29" s="42" t="s">
        <v>2167</v>
      </c>
      <c r="J29" s="45">
        <v>44627.472916666666</v>
      </c>
      <c r="K29" s="43">
        <v>300001</v>
      </c>
      <c r="L29" s="44">
        <v>44909</v>
      </c>
      <c r="M29" s="8" t="str">
        <f>VLOOKUP(MONTH($J29),Lookup!$A$2:$B$13,2,0)&amp;" "&amp;YEAR($J29)</f>
        <v>Mar 2022</v>
      </c>
      <c r="N29" s="34">
        <f t="shared" si="4"/>
        <v>44627.472916666666</v>
      </c>
      <c r="O29" s="8">
        <f>IF(ISERROR(VLOOKUP($I29,Lookup!$H$2:$I$11,2,0)),"",VLOOKUP($I29,Lookup!$H$2:$I$11,2,0))</f>
        <v>103</v>
      </c>
      <c r="P29" s="8">
        <f>COUNTIF(J$4:J29,J29)</f>
        <v>1</v>
      </c>
    </row>
    <row r="30" spans="1:16" ht="30" x14ac:dyDescent="0.25">
      <c r="A30" s="35">
        <f t="shared" si="5"/>
        <v>200001</v>
      </c>
      <c r="B30" s="8">
        <f t="shared" si="6"/>
        <v>44640.602777777778</v>
      </c>
      <c r="C30" s="8">
        <f t="shared" si="7"/>
        <v>44916</v>
      </c>
      <c r="D30" s="38">
        <f t="shared" si="8"/>
        <v>289661.60277777776</v>
      </c>
      <c r="E30" s="39">
        <f t="shared" si="3"/>
        <v>15</v>
      </c>
      <c r="F30" s="42" t="s">
        <v>106</v>
      </c>
      <c r="G30" s="42" t="s">
        <v>2219</v>
      </c>
      <c r="H30" s="42" t="s">
        <v>2220</v>
      </c>
      <c r="I30" s="42" t="s">
        <v>2167</v>
      </c>
      <c r="J30" s="45">
        <v>44640.602777777778</v>
      </c>
      <c r="K30" s="43">
        <v>200001</v>
      </c>
      <c r="L30" s="44">
        <v>44916</v>
      </c>
      <c r="M30" s="8" t="str">
        <f>VLOOKUP(MONTH($J30),Lookup!$A$2:$B$13,2,0)&amp;" "&amp;YEAR($J30)</f>
        <v>Mar 2022</v>
      </c>
      <c r="N30" s="34">
        <f t="shared" si="4"/>
        <v>44640.602777777778</v>
      </c>
      <c r="O30" s="8">
        <f>IF(ISERROR(VLOOKUP($I30,Lookup!$H$2:$I$11,2,0)),"",VLOOKUP($I30,Lookup!$H$2:$I$11,2,0))</f>
        <v>103</v>
      </c>
      <c r="P30" s="8">
        <f>COUNTIF(J$4:J30,J30)</f>
        <v>1</v>
      </c>
    </row>
    <row r="31" spans="1:16" ht="30" x14ac:dyDescent="0.25">
      <c r="A31" s="35">
        <f t="shared" si="5"/>
        <v>200000</v>
      </c>
      <c r="B31" s="8">
        <f t="shared" si="6"/>
        <v>44582.581250000003</v>
      </c>
      <c r="C31" s="8">
        <f t="shared" si="7"/>
        <v>44900</v>
      </c>
      <c r="D31" s="38">
        <f t="shared" si="8"/>
        <v>289586.58124999999</v>
      </c>
      <c r="E31" s="39">
        <f t="shared" si="3"/>
        <v>16</v>
      </c>
      <c r="F31" s="42" t="s">
        <v>106</v>
      </c>
      <c r="G31" s="42" t="s">
        <v>2221</v>
      </c>
      <c r="H31" s="42" t="s">
        <v>2222</v>
      </c>
      <c r="I31" s="42" t="s">
        <v>2167</v>
      </c>
      <c r="J31" s="45">
        <v>44582.581250000003</v>
      </c>
      <c r="K31" s="43">
        <v>200000</v>
      </c>
      <c r="L31" s="44">
        <v>44900</v>
      </c>
      <c r="M31" s="8" t="str">
        <f>VLOOKUP(MONTH($J31),Lookup!$A$2:$B$13,2,0)&amp;" "&amp;YEAR($J31)</f>
        <v>Jan 2022</v>
      </c>
      <c r="N31" s="34">
        <f t="shared" si="4"/>
        <v>44582.581250000003</v>
      </c>
      <c r="O31" s="8">
        <f>IF(ISERROR(VLOOKUP($I31,Lookup!$H$2:$I$11,2,0)),"",VLOOKUP($I31,Lookup!$H$2:$I$11,2,0))</f>
        <v>103</v>
      </c>
      <c r="P31" s="8">
        <f>COUNTIF(J$4:J31,J31)</f>
        <v>1</v>
      </c>
    </row>
    <row r="32" spans="1:16" x14ac:dyDescent="0.25">
      <c r="A32" s="35">
        <f t="shared" si="5"/>
        <v>20000</v>
      </c>
      <c r="B32" s="8">
        <f t="shared" si="6"/>
        <v>44566.767361111109</v>
      </c>
      <c r="C32" s="8">
        <f t="shared" si="7"/>
        <v>44900</v>
      </c>
      <c r="D32" s="38">
        <f t="shared" si="8"/>
        <v>109467.76736191112</v>
      </c>
      <c r="E32" s="39">
        <f t="shared" si="3"/>
        <v>75</v>
      </c>
      <c r="F32" s="42" t="s">
        <v>106</v>
      </c>
      <c r="G32" s="42" t="s">
        <v>2223</v>
      </c>
      <c r="H32" s="42" t="s">
        <v>2224</v>
      </c>
      <c r="I32" s="42" t="s">
        <v>2173</v>
      </c>
      <c r="J32" s="45">
        <v>44566.767361111109</v>
      </c>
      <c r="K32" s="43">
        <v>20000</v>
      </c>
      <c r="L32" s="44">
        <v>44900</v>
      </c>
      <c r="M32" s="8" t="str">
        <f>VLOOKUP(MONTH($J32),Lookup!$A$2:$B$13,2,0)&amp;" "&amp;YEAR($J32)</f>
        <v>Jan 2022</v>
      </c>
      <c r="N32" s="34">
        <f t="shared" si="4"/>
        <v>44566.767361111109</v>
      </c>
      <c r="O32" s="8">
        <f>IF(ISERROR(VLOOKUP($I32,Lookup!$H$2:$I$11,2,0)),"",VLOOKUP($I32,Lookup!$H$2:$I$11,2,0))</f>
        <v>7.9999999999999996E-7</v>
      </c>
      <c r="P32" s="8">
        <f>COUNTIF(J$4:J32,J32)</f>
        <v>1</v>
      </c>
    </row>
    <row r="33" spans="1:16" ht="30" x14ac:dyDescent="0.25">
      <c r="A33" s="35">
        <f t="shared" si="5"/>
        <v>50001</v>
      </c>
      <c r="B33" s="8">
        <f t="shared" si="6"/>
        <v>44581.581944444442</v>
      </c>
      <c r="C33" s="8">
        <f t="shared" si="7"/>
        <v>44888</v>
      </c>
      <c r="D33" s="38">
        <f t="shared" si="8"/>
        <v>139574.58194444445</v>
      </c>
      <c r="E33" s="39">
        <f t="shared" si="3"/>
        <v>65</v>
      </c>
      <c r="F33" s="42" t="s">
        <v>106</v>
      </c>
      <c r="G33" s="42" t="s">
        <v>2225</v>
      </c>
      <c r="H33" s="42" t="s">
        <v>2226</v>
      </c>
      <c r="I33" s="42" t="s">
        <v>2167</v>
      </c>
      <c r="J33" s="45">
        <v>44581.581944444442</v>
      </c>
      <c r="K33" s="43">
        <v>50001</v>
      </c>
      <c r="L33" s="44">
        <v>44888</v>
      </c>
      <c r="M33" s="8" t="str">
        <f>VLOOKUP(MONTH($J33),Lookup!$A$2:$B$13,2,0)&amp;" "&amp;YEAR($J33)</f>
        <v>Jan 2022</v>
      </c>
      <c r="N33" s="34">
        <f t="shared" si="4"/>
        <v>44581.581944444442</v>
      </c>
      <c r="O33" s="8">
        <f>IF(ISERROR(VLOOKUP($I33,Lookup!$H$2:$I$11,2,0)),"",VLOOKUP($I33,Lookup!$H$2:$I$11,2,0))</f>
        <v>103</v>
      </c>
      <c r="P33" s="8">
        <f>COUNTIF(J$4:J33,J33)</f>
        <v>1</v>
      </c>
    </row>
    <row r="34" spans="1:16" x14ac:dyDescent="0.25">
      <c r="A34" s="35">
        <f t="shared" si="5"/>
        <v>50001</v>
      </c>
      <c r="B34" s="8">
        <f t="shared" si="6"/>
        <v>44655.539583333331</v>
      </c>
      <c r="C34" s="8">
        <f t="shared" si="7"/>
        <v>44902</v>
      </c>
      <c r="D34" s="38">
        <f t="shared" si="8"/>
        <v>139559.53964333332</v>
      </c>
      <c r="E34" s="39">
        <f t="shared" si="3"/>
        <v>66</v>
      </c>
      <c r="F34" s="42" t="s">
        <v>106</v>
      </c>
      <c r="G34" s="42" t="s">
        <v>2227</v>
      </c>
      <c r="H34" s="42" t="s">
        <v>2228</v>
      </c>
      <c r="I34" s="42" t="s">
        <v>2206</v>
      </c>
      <c r="J34" s="45">
        <v>44655.539583333331</v>
      </c>
      <c r="K34" s="43">
        <v>50001</v>
      </c>
      <c r="L34" s="44">
        <v>44902</v>
      </c>
      <c r="M34" s="8" t="str">
        <f>VLOOKUP(MONTH($J34),Lookup!$A$2:$B$13,2,0)&amp;" "&amp;YEAR($J34)</f>
        <v>Apr 2022</v>
      </c>
      <c r="N34" s="34">
        <f t="shared" si="4"/>
        <v>44655.539583333331</v>
      </c>
      <c r="O34" s="8">
        <f>IF(ISERROR(VLOOKUP($I34,Lookup!$H$2:$I$11,2,0)),"",VLOOKUP($I34,Lookup!$H$2:$I$11,2,0))</f>
        <v>6.0000000000000002E-5</v>
      </c>
      <c r="P34" s="8">
        <f>COUNTIF(J$4:J34,J34)</f>
        <v>1</v>
      </c>
    </row>
    <row r="35" spans="1:16" ht="30" x14ac:dyDescent="0.25">
      <c r="A35" s="35">
        <f t="shared" si="5"/>
        <v>1001</v>
      </c>
      <c r="B35" s="8">
        <f t="shared" si="6"/>
        <v>44663.4375</v>
      </c>
      <c r="C35" s="8">
        <f t="shared" si="7"/>
        <v>44894</v>
      </c>
      <c r="D35" s="38">
        <f t="shared" si="8"/>
        <v>90559.437500800006</v>
      </c>
      <c r="E35" s="39">
        <f t="shared" si="3"/>
        <v>78</v>
      </c>
      <c r="F35" s="42" t="s">
        <v>106</v>
      </c>
      <c r="G35" s="42" t="s">
        <v>2229</v>
      </c>
      <c r="H35" s="42" t="s">
        <v>2230</v>
      </c>
      <c r="I35" s="42" t="s">
        <v>2173</v>
      </c>
      <c r="J35" s="45">
        <v>44663.4375</v>
      </c>
      <c r="K35" s="43">
        <v>1001</v>
      </c>
      <c r="L35" s="44">
        <v>44894</v>
      </c>
      <c r="M35" s="8" t="str">
        <f>VLOOKUP(MONTH($J35),Lookup!$A$2:$B$13,2,0)&amp;" "&amp;YEAR($J35)</f>
        <v>Apr 2022</v>
      </c>
      <c r="N35" s="34">
        <f t="shared" si="4"/>
        <v>44663.4375</v>
      </c>
      <c r="O35" s="8">
        <f>IF(ISERROR(VLOOKUP($I35,Lookup!$H$2:$I$11,2,0)),"",VLOOKUP($I35,Lookup!$H$2:$I$11,2,0))</f>
        <v>7.9999999999999996E-7</v>
      </c>
      <c r="P35" s="8">
        <f>COUNTIF(J$4:J35,J35)</f>
        <v>1</v>
      </c>
    </row>
    <row r="36" spans="1:16" ht="45" x14ac:dyDescent="0.25">
      <c r="A36" s="35">
        <f t="shared" si="5"/>
        <v>50001</v>
      </c>
      <c r="B36" s="8">
        <f t="shared" si="6"/>
        <v>44664.478472222225</v>
      </c>
      <c r="C36" s="8">
        <f t="shared" si="7"/>
        <v>44903</v>
      </c>
      <c r="D36" s="38">
        <f t="shared" si="8"/>
        <v>139673.47847222222</v>
      </c>
      <c r="E36" s="39">
        <f t="shared" si="3"/>
        <v>55</v>
      </c>
      <c r="F36" s="42" t="s">
        <v>106</v>
      </c>
      <c r="G36" s="42" t="s">
        <v>2195</v>
      </c>
      <c r="H36" s="42" t="s">
        <v>2196</v>
      </c>
      <c r="I36" s="42" t="s">
        <v>2167</v>
      </c>
      <c r="J36" s="45">
        <v>44664.478472222225</v>
      </c>
      <c r="K36" s="43">
        <v>50001</v>
      </c>
      <c r="L36" s="44">
        <v>44903</v>
      </c>
      <c r="M36" s="8" t="str">
        <f>VLOOKUP(MONTH($J36),Lookup!$A$2:$B$13,2,0)&amp;" "&amp;YEAR($J36)</f>
        <v>Apr 2022</v>
      </c>
      <c r="N36" s="34">
        <f t="shared" si="4"/>
        <v>44664.478472222225</v>
      </c>
      <c r="O36" s="8">
        <f>IF(ISERROR(VLOOKUP($I36,Lookup!$H$2:$I$11,2,0)),"",VLOOKUP($I36,Lookup!$H$2:$I$11,2,0))</f>
        <v>103</v>
      </c>
      <c r="P36" s="8">
        <f>COUNTIF(J$4:J36,J36)</f>
        <v>2</v>
      </c>
    </row>
    <row r="37" spans="1:16" ht="45" x14ac:dyDescent="0.25">
      <c r="A37" s="35">
        <f t="shared" si="5"/>
        <v>50001</v>
      </c>
      <c r="B37" s="8">
        <f t="shared" si="6"/>
        <v>44700.502083333333</v>
      </c>
      <c r="C37" s="8">
        <f t="shared" si="7"/>
        <v>44899</v>
      </c>
      <c r="D37" s="38">
        <f t="shared" si="8"/>
        <v>139704.50208333333</v>
      </c>
      <c r="E37" s="39">
        <f t="shared" si="3"/>
        <v>51</v>
      </c>
      <c r="F37" s="42" t="s">
        <v>106</v>
      </c>
      <c r="G37" s="42" t="s">
        <v>2231</v>
      </c>
      <c r="H37" s="42" t="s">
        <v>2231</v>
      </c>
      <c r="I37" s="42" t="s">
        <v>2167</v>
      </c>
      <c r="J37" s="45">
        <v>44700.502083333333</v>
      </c>
      <c r="K37" s="43">
        <v>50001</v>
      </c>
      <c r="L37" s="44">
        <v>44899</v>
      </c>
      <c r="M37" s="8" t="str">
        <f>VLOOKUP(MONTH($J37),Lookup!$A$2:$B$13,2,0)&amp;" "&amp;YEAR($J37)</f>
        <v>May 2022</v>
      </c>
      <c r="N37" s="34">
        <f t="shared" si="4"/>
        <v>44700.502083333333</v>
      </c>
      <c r="O37" s="8">
        <f>IF(ISERROR(VLOOKUP($I37,Lookup!$H$2:$I$11,2,0)),"",VLOOKUP($I37,Lookup!$H$2:$I$11,2,0))</f>
        <v>103</v>
      </c>
      <c r="P37" s="8">
        <f>COUNTIF(J$4:J37,J37)</f>
        <v>1</v>
      </c>
    </row>
    <row r="38" spans="1:16" ht="30" x14ac:dyDescent="0.25">
      <c r="A38" s="35">
        <f t="shared" si="5"/>
        <v>300000</v>
      </c>
      <c r="B38" s="8">
        <f t="shared" si="6"/>
        <v>44909.433333333334</v>
      </c>
      <c r="C38" s="8">
        <f t="shared" si="7"/>
        <v>44909</v>
      </c>
      <c r="D38" s="38">
        <f t="shared" si="8"/>
        <v>389819.43334033334</v>
      </c>
      <c r="E38" s="39">
        <f t="shared" si="3"/>
        <v>11</v>
      </c>
      <c r="F38" s="42" t="s">
        <v>106</v>
      </c>
      <c r="G38" s="42" t="s">
        <v>2232</v>
      </c>
      <c r="H38" s="42" t="s">
        <v>2233</v>
      </c>
      <c r="I38" s="42" t="s">
        <v>2184</v>
      </c>
      <c r="J38" s="45">
        <v>44909.433333333334</v>
      </c>
      <c r="K38" s="43">
        <v>300000</v>
      </c>
      <c r="L38" s="44">
        <v>44909</v>
      </c>
      <c r="M38" s="8" t="str">
        <f>VLOOKUP(MONTH($J38),Lookup!$A$2:$B$13,2,0)&amp;" "&amp;YEAR($J38)</f>
        <v>Dec 2022</v>
      </c>
      <c r="N38" s="34">
        <f t="shared" si="4"/>
        <v>44909.433333333334</v>
      </c>
      <c r="O38" s="8">
        <f>IF(ISERROR(VLOOKUP($I38,Lookup!$H$2:$I$11,2,0)),"",VLOOKUP($I38,Lookup!$H$2:$I$11,2,0))</f>
        <v>6.9999999999999999E-6</v>
      </c>
      <c r="P38" s="8">
        <f>COUNTIF(J$4:J38,J38)</f>
        <v>1</v>
      </c>
    </row>
    <row r="39" spans="1:16" x14ac:dyDescent="0.25">
      <c r="A39" s="35">
        <f t="shared" si="5"/>
        <v>100001</v>
      </c>
      <c r="B39" s="8">
        <f t="shared" si="6"/>
        <v>44708.691666666666</v>
      </c>
      <c r="C39" s="8">
        <f t="shared" si="7"/>
        <v>44894</v>
      </c>
      <c r="D39" s="38">
        <f t="shared" si="8"/>
        <v>189604.69172666664</v>
      </c>
      <c r="E39" s="39">
        <f t="shared" si="3"/>
        <v>34</v>
      </c>
      <c r="F39" s="42" t="s">
        <v>106</v>
      </c>
      <c r="G39" s="42" t="s">
        <v>2234</v>
      </c>
      <c r="H39" s="42" t="s">
        <v>2235</v>
      </c>
      <c r="I39" s="42" t="s">
        <v>2206</v>
      </c>
      <c r="J39" s="45">
        <v>44708.691666666666</v>
      </c>
      <c r="K39" s="43">
        <v>100001</v>
      </c>
      <c r="L39" s="44">
        <v>44894</v>
      </c>
      <c r="M39" s="8" t="str">
        <f>VLOOKUP(MONTH($J39),Lookup!$A$2:$B$13,2,0)&amp;" "&amp;YEAR($J39)</f>
        <v>May 2022</v>
      </c>
      <c r="N39" s="34">
        <f t="shared" si="4"/>
        <v>44708.691666666666</v>
      </c>
      <c r="O39" s="8">
        <f>IF(ISERROR(VLOOKUP($I39,Lookup!$H$2:$I$11,2,0)),"",VLOOKUP($I39,Lookup!$H$2:$I$11,2,0))</f>
        <v>6.0000000000000002E-5</v>
      </c>
      <c r="P39" s="8">
        <f>COUNTIF(J$4:J39,J39)</f>
        <v>1</v>
      </c>
    </row>
    <row r="40" spans="1:16" ht="30" x14ac:dyDescent="0.25">
      <c r="A40" s="35">
        <f t="shared" si="5"/>
        <v>100001</v>
      </c>
      <c r="B40" s="8">
        <f t="shared" si="6"/>
        <v>44662.637499999997</v>
      </c>
      <c r="C40" s="8">
        <f t="shared" si="7"/>
        <v>44894</v>
      </c>
      <c r="D40" s="38">
        <f t="shared" si="8"/>
        <v>189661.63750000001</v>
      </c>
      <c r="E40" s="39">
        <f t="shared" si="3"/>
        <v>32</v>
      </c>
      <c r="F40" s="42" t="s">
        <v>106</v>
      </c>
      <c r="G40" s="42" t="s">
        <v>2236</v>
      </c>
      <c r="H40" s="42" t="s">
        <v>2237</v>
      </c>
      <c r="I40" s="42" t="s">
        <v>2167</v>
      </c>
      <c r="J40" s="45">
        <v>44662.637499999997</v>
      </c>
      <c r="K40" s="43">
        <v>100001</v>
      </c>
      <c r="L40" s="44">
        <v>44894</v>
      </c>
      <c r="M40" s="8" t="str">
        <f>VLOOKUP(MONTH($J40),Lookup!$A$2:$B$13,2,0)&amp;" "&amp;YEAR($J40)</f>
        <v>Apr 2022</v>
      </c>
      <c r="N40" s="34">
        <f t="shared" si="4"/>
        <v>44662.637499999997</v>
      </c>
      <c r="O40" s="8">
        <f>IF(ISERROR(VLOOKUP($I40,Lookup!$H$2:$I$11,2,0)),"",VLOOKUP($I40,Lookup!$H$2:$I$11,2,0))</f>
        <v>103</v>
      </c>
      <c r="P40" s="8">
        <f>COUNTIF(J$4:J40,J40)</f>
        <v>1</v>
      </c>
    </row>
    <row r="41" spans="1:16" ht="30" x14ac:dyDescent="0.25">
      <c r="A41" s="35">
        <f t="shared" si="5"/>
        <v>150001</v>
      </c>
      <c r="B41" s="8">
        <f t="shared" si="6"/>
        <v>44648.456944444442</v>
      </c>
      <c r="C41" s="8">
        <f t="shared" si="7"/>
        <v>44896</v>
      </c>
      <c r="D41" s="38">
        <f t="shared" si="8"/>
        <v>239649.45694444445</v>
      </c>
      <c r="E41" s="39">
        <f t="shared" si="3"/>
        <v>20</v>
      </c>
      <c r="F41" s="42" t="s">
        <v>106</v>
      </c>
      <c r="G41" s="42" t="s">
        <v>2238</v>
      </c>
      <c r="H41" s="42" t="s">
        <v>2239</v>
      </c>
      <c r="I41" s="42" t="s">
        <v>2167</v>
      </c>
      <c r="J41" s="45">
        <v>44648.456944444442</v>
      </c>
      <c r="K41" s="43">
        <v>150001</v>
      </c>
      <c r="L41" s="44">
        <v>44896</v>
      </c>
      <c r="M41" s="8" t="str">
        <f>VLOOKUP(MONTH($J41),Lookup!$A$2:$B$13,2,0)&amp;" "&amp;YEAR($J41)</f>
        <v>Mar 2022</v>
      </c>
      <c r="N41" s="34">
        <f t="shared" si="4"/>
        <v>44648.456944444442</v>
      </c>
      <c r="O41" s="8">
        <f>IF(ISERROR(VLOOKUP($I41,Lookup!$H$2:$I$11,2,0)),"",VLOOKUP($I41,Lookup!$H$2:$I$11,2,0))</f>
        <v>103</v>
      </c>
      <c r="P41" s="8">
        <f>COUNTIF(J$4:J41,J41)</f>
        <v>1</v>
      </c>
    </row>
    <row r="42" spans="1:16" ht="45" x14ac:dyDescent="0.25">
      <c r="A42" s="35">
        <f t="shared" si="5"/>
        <v>400001</v>
      </c>
      <c r="B42" s="8">
        <f t="shared" si="6"/>
        <v>44678.543749999997</v>
      </c>
      <c r="C42" s="8">
        <f t="shared" si="7"/>
        <v>44897</v>
      </c>
      <c r="D42" s="38">
        <f t="shared" si="8"/>
        <v>489578.54381</v>
      </c>
      <c r="E42" s="39">
        <f t="shared" si="3"/>
        <v>7</v>
      </c>
      <c r="F42" s="42" t="s">
        <v>106</v>
      </c>
      <c r="G42" s="42" t="s">
        <v>2185</v>
      </c>
      <c r="H42" s="42" t="s">
        <v>2240</v>
      </c>
      <c r="I42" s="42" t="s">
        <v>2206</v>
      </c>
      <c r="J42" s="45">
        <v>44678.543749999997</v>
      </c>
      <c r="K42" s="43">
        <v>400001</v>
      </c>
      <c r="L42" s="44">
        <v>44897</v>
      </c>
      <c r="M42" s="8" t="str">
        <f>VLOOKUP(MONTH($J42),Lookup!$A$2:$B$13,2,0)&amp;" "&amp;YEAR($J42)</f>
        <v>Apr 2022</v>
      </c>
      <c r="N42" s="34">
        <f t="shared" si="4"/>
        <v>44678.543749999997</v>
      </c>
      <c r="O42" s="8">
        <f>IF(ISERROR(VLOOKUP($I42,Lookup!$H$2:$I$11,2,0)),"",VLOOKUP($I42,Lookup!$H$2:$I$11,2,0))</f>
        <v>6.0000000000000002E-5</v>
      </c>
      <c r="P42" s="8">
        <f>COUNTIF(J$4:J42,J42)</f>
        <v>2</v>
      </c>
    </row>
    <row r="43" spans="1:16" ht="30" x14ac:dyDescent="0.25">
      <c r="A43" s="35">
        <f t="shared" si="5"/>
        <v>50001</v>
      </c>
      <c r="B43" s="8">
        <f t="shared" si="6"/>
        <v>44643.53125</v>
      </c>
      <c r="C43" s="8">
        <f t="shared" si="7"/>
        <v>44902</v>
      </c>
      <c r="D43" s="38">
        <f t="shared" si="8"/>
        <v>139548.53130999999</v>
      </c>
      <c r="E43" s="39">
        <f t="shared" si="3"/>
        <v>67</v>
      </c>
      <c r="F43" s="42" t="s">
        <v>106</v>
      </c>
      <c r="G43" s="42" t="s">
        <v>2197</v>
      </c>
      <c r="H43" s="42" t="s">
        <v>2241</v>
      </c>
      <c r="I43" s="42" t="s">
        <v>2206</v>
      </c>
      <c r="J43" s="45">
        <v>44643.53125</v>
      </c>
      <c r="K43" s="43">
        <v>50001</v>
      </c>
      <c r="L43" s="44">
        <v>44902</v>
      </c>
      <c r="M43" s="8" t="str">
        <f>VLOOKUP(MONTH($J43),Lookup!$A$2:$B$13,2,0)&amp;" "&amp;YEAR($J43)</f>
        <v>Mar 2022</v>
      </c>
      <c r="N43" s="34">
        <f t="shared" si="4"/>
        <v>44643.53125</v>
      </c>
      <c r="O43" s="8">
        <f>IF(ISERROR(VLOOKUP($I43,Lookup!$H$2:$I$11,2,0)),"",VLOOKUP($I43,Lookup!$H$2:$I$11,2,0))</f>
        <v>6.0000000000000002E-5</v>
      </c>
      <c r="P43" s="8">
        <f>COUNTIF(J$4:J43,J43)</f>
        <v>2</v>
      </c>
    </row>
    <row r="44" spans="1:16" ht="30" x14ac:dyDescent="0.25">
      <c r="A44" s="35">
        <f t="shared" si="5"/>
        <v>100001</v>
      </c>
      <c r="B44" s="8">
        <f t="shared" si="6"/>
        <v>44679.667361111111</v>
      </c>
      <c r="C44" s="8">
        <f t="shared" si="7"/>
        <v>44908</v>
      </c>
      <c r="D44" s="38">
        <f t="shared" si="8"/>
        <v>189692.66736111112</v>
      </c>
      <c r="E44" s="39">
        <f t="shared" si="3"/>
        <v>28</v>
      </c>
      <c r="F44" s="42" t="s">
        <v>106</v>
      </c>
      <c r="G44" s="42" t="s">
        <v>2242</v>
      </c>
      <c r="H44" s="42" t="s">
        <v>2242</v>
      </c>
      <c r="I44" s="42" t="s">
        <v>2167</v>
      </c>
      <c r="J44" s="45">
        <v>44679.667361111111</v>
      </c>
      <c r="K44" s="43">
        <v>100001</v>
      </c>
      <c r="L44" s="44">
        <v>44908</v>
      </c>
      <c r="M44" s="8" t="str">
        <f>VLOOKUP(MONTH($J44),Lookup!$A$2:$B$13,2,0)&amp;" "&amp;YEAR($J44)</f>
        <v>Apr 2022</v>
      </c>
      <c r="N44" s="34">
        <f t="shared" si="4"/>
        <v>44679.667361111111</v>
      </c>
      <c r="O44" s="8">
        <f>IF(ISERROR(VLOOKUP($I44,Lookup!$H$2:$I$11,2,0)),"",VLOOKUP($I44,Lookup!$H$2:$I$11,2,0))</f>
        <v>103</v>
      </c>
      <c r="P44" s="8">
        <f>COUNTIF(J$4:J44,J44)</f>
        <v>1</v>
      </c>
    </row>
    <row r="45" spans="1:16" x14ac:dyDescent="0.25">
      <c r="A45" s="35">
        <f t="shared" si="5"/>
        <v>50001</v>
      </c>
      <c r="B45" s="8">
        <f t="shared" si="6"/>
        <v>44686.35</v>
      </c>
      <c r="C45" s="8">
        <f t="shared" si="7"/>
        <v>44894</v>
      </c>
      <c r="D45" s="38">
        <f t="shared" si="8"/>
        <v>139582.35006</v>
      </c>
      <c r="E45" s="39">
        <f t="shared" si="3"/>
        <v>64</v>
      </c>
      <c r="F45" s="42" t="s">
        <v>106</v>
      </c>
      <c r="G45" s="42" t="s">
        <v>2243</v>
      </c>
      <c r="H45" s="42" t="s">
        <v>2244</v>
      </c>
      <c r="I45" s="42" t="s">
        <v>2206</v>
      </c>
      <c r="J45" s="45">
        <v>44686.35</v>
      </c>
      <c r="K45" s="43">
        <v>50001</v>
      </c>
      <c r="L45" s="44">
        <v>44894</v>
      </c>
      <c r="M45" s="8" t="str">
        <f>VLOOKUP(MONTH($J45),Lookup!$A$2:$B$13,2,0)&amp;" "&amp;YEAR($J45)</f>
        <v>May 2022</v>
      </c>
      <c r="N45" s="34">
        <f t="shared" si="4"/>
        <v>44686.35</v>
      </c>
      <c r="O45" s="8">
        <f>IF(ISERROR(VLOOKUP($I45,Lookup!$H$2:$I$11,2,0)),"",VLOOKUP($I45,Lookup!$H$2:$I$11,2,0))</f>
        <v>6.0000000000000002E-5</v>
      </c>
      <c r="P45" s="8">
        <f>COUNTIF(J$4:J45,J45)</f>
        <v>1</v>
      </c>
    </row>
    <row r="46" spans="1:16" ht="30" x14ac:dyDescent="0.25">
      <c r="A46" s="35">
        <f t="shared" si="5"/>
        <v>50001</v>
      </c>
      <c r="B46" s="8">
        <f t="shared" si="6"/>
        <v>44687.542361111111</v>
      </c>
      <c r="C46" s="8">
        <f t="shared" si="7"/>
        <v>44894</v>
      </c>
      <c r="D46" s="38">
        <f t="shared" si="8"/>
        <v>139583.54242111111</v>
      </c>
      <c r="E46" s="39">
        <f t="shared" si="3"/>
        <v>63</v>
      </c>
      <c r="F46" s="42" t="s">
        <v>106</v>
      </c>
      <c r="G46" s="42" t="s">
        <v>2245</v>
      </c>
      <c r="H46" s="42" t="s">
        <v>2246</v>
      </c>
      <c r="I46" s="42" t="s">
        <v>2206</v>
      </c>
      <c r="J46" s="45">
        <v>44687.542361111111</v>
      </c>
      <c r="K46" s="43">
        <v>50001</v>
      </c>
      <c r="L46" s="44">
        <v>44894</v>
      </c>
      <c r="M46" s="8" t="str">
        <f>VLOOKUP(MONTH($J46),Lookup!$A$2:$B$13,2,0)&amp;" "&amp;YEAR($J46)</f>
        <v>May 2022</v>
      </c>
      <c r="N46" s="34">
        <f t="shared" si="4"/>
        <v>44687.542361111111</v>
      </c>
      <c r="O46" s="8">
        <f>IF(ISERROR(VLOOKUP($I46,Lookup!$H$2:$I$11,2,0)),"",VLOOKUP($I46,Lookup!$H$2:$I$11,2,0))</f>
        <v>6.0000000000000002E-5</v>
      </c>
      <c r="P46" s="8">
        <f>COUNTIF(J$4:J46,J46)</f>
        <v>1</v>
      </c>
    </row>
    <row r="47" spans="1:16" ht="30" x14ac:dyDescent="0.25">
      <c r="A47" s="35">
        <f t="shared" si="5"/>
        <v>50001</v>
      </c>
      <c r="B47" s="8">
        <f t="shared" si="6"/>
        <v>44693.31527777778</v>
      </c>
      <c r="C47" s="8">
        <f t="shared" si="7"/>
        <v>44888</v>
      </c>
      <c r="D47" s="38">
        <f t="shared" si="8"/>
        <v>139686.31527777779</v>
      </c>
      <c r="E47" s="39">
        <f t="shared" si="3"/>
        <v>53</v>
      </c>
      <c r="F47" s="42" t="s">
        <v>106</v>
      </c>
      <c r="G47" s="42" t="s">
        <v>2247</v>
      </c>
      <c r="H47" s="42" t="s">
        <v>2248</v>
      </c>
      <c r="I47" s="42" t="s">
        <v>2167</v>
      </c>
      <c r="J47" s="45">
        <v>44693.31527777778</v>
      </c>
      <c r="K47" s="43">
        <v>50001</v>
      </c>
      <c r="L47" s="44">
        <v>44888</v>
      </c>
      <c r="M47" s="8" t="str">
        <f>VLOOKUP(MONTH($J47),Lookup!$A$2:$B$13,2,0)&amp;" "&amp;YEAR($J47)</f>
        <v>May 2022</v>
      </c>
      <c r="N47" s="34">
        <f t="shared" si="4"/>
        <v>44693.31527777778</v>
      </c>
      <c r="O47" s="8">
        <f>IF(ISERROR(VLOOKUP($I47,Lookup!$H$2:$I$11,2,0)),"",VLOOKUP($I47,Lookup!$H$2:$I$11,2,0))</f>
        <v>103</v>
      </c>
      <c r="P47" s="8">
        <f>COUNTIF(J$4:J47,J47)</f>
        <v>1</v>
      </c>
    </row>
    <row r="48" spans="1:16" x14ac:dyDescent="0.25">
      <c r="A48" s="35">
        <f t="shared" si="5"/>
        <v>50001</v>
      </c>
      <c r="B48" s="8">
        <f t="shared" si="6"/>
        <v>44754.600694444445</v>
      </c>
      <c r="C48" s="8">
        <f t="shared" si="7"/>
        <v>44888</v>
      </c>
      <c r="D48" s="38">
        <f t="shared" si="8"/>
        <v>139644.60075444443</v>
      </c>
      <c r="E48" s="39">
        <f t="shared" si="3"/>
        <v>57</v>
      </c>
      <c r="F48" s="42" t="s">
        <v>106</v>
      </c>
      <c r="G48" s="42" t="s">
        <v>2249</v>
      </c>
      <c r="H48" s="42" t="s">
        <v>2250</v>
      </c>
      <c r="I48" s="42" t="s">
        <v>2206</v>
      </c>
      <c r="J48" s="45">
        <v>44754.600694444445</v>
      </c>
      <c r="K48" s="43">
        <v>50001</v>
      </c>
      <c r="L48" s="44">
        <v>44888</v>
      </c>
      <c r="M48" s="8" t="str">
        <f>VLOOKUP(MONTH($J48),Lookup!$A$2:$B$13,2,0)&amp;" "&amp;YEAR($J48)</f>
        <v>Jul 2022</v>
      </c>
      <c r="N48" s="34">
        <f t="shared" si="4"/>
        <v>44754.600694444445</v>
      </c>
      <c r="O48" s="8">
        <f>IF(ISERROR(VLOOKUP($I48,Lookup!$H$2:$I$11,2,0)),"",VLOOKUP($I48,Lookup!$H$2:$I$11,2,0))</f>
        <v>6.0000000000000002E-5</v>
      </c>
      <c r="P48" s="8">
        <f>COUNTIF(J$4:J48,J48)</f>
        <v>1</v>
      </c>
    </row>
    <row r="49" spans="1:16" x14ac:dyDescent="0.25">
      <c r="A49" s="35">
        <f t="shared" si="5"/>
        <v>500001</v>
      </c>
      <c r="B49" s="8">
        <f t="shared" si="6"/>
        <v>44787.956944444442</v>
      </c>
      <c r="C49" s="8">
        <f t="shared" si="7"/>
        <v>44896</v>
      </c>
      <c r="D49" s="38">
        <f t="shared" si="8"/>
        <v>589788.95694444445</v>
      </c>
      <c r="E49" s="39">
        <f t="shared" si="3"/>
        <v>5</v>
      </c>
      <c r="F49" s="42" t="s">
        <v>106</v>
      </c>
      <c r="G49" s="42" t="s">
        <v>2251</v>
      </c>
      <c r="H49" s="42" t="s">
        <v>2252</v>
      </c>
      <c r="I49" s="42" t="s">
        <v>2167</v>
      </c>
      <c r="J49" s="45">
        <v>44787.956944444442</v>
      </c>
      <c r="K49" s="43">
        <v>500001</v>
      </c>
      <c r="L49" s="44">
        <v>44896</v>
      </c>
      <c r="M49" s="8" t="str">
        <f>VLOOKUP(MONTH($J49),Lookup!$A$2:$B$13,2,0)&amp;" "&amp;YEAR($J49)</f>
        <v>Aug 2022</v>
      </c>
      <c r="N49" s="34">
        <f t="shared" si="4"/>
        <v>44787.956944444442</v>
      </c>
      <c r="O49" s="8">
        <f>IF(ISERROR(VLOOKUP($I49,Lookup!$H$2:$I$11,2,0)),"",VLOOKUP($I49,Lookup!$H$2:$I$11,2,0))</f>
        <v>103</v>
      </c>
      <c r="P49" s="8">
        <f>COUNTIF(J$4:J49,J49)</f>
        <v>1</v>
      </c>
    </row>
    <row r="50" spans="1:16" ht="30" x14ac:dyDescent="0.25">
      <c r="A50" s="35">
        <f t="shared" si="5"/>
        <v>50000</v>
      </c>
      <c r="B50" s="8">
        <f t="shared" si="6"/>
        <v>44753.466666666667</v>
      </c>
      <c r="C50" s="8">
        <f t="shared" si="7"/>
        <v>44908</v>
      </c>
      <c r="D50" s="38">
        <f t="shared" si="8"/>
        <v>139765.46666666667</v>
      </c>
      <c r="E50" s="39">
        <f t="shared" si="3"/>
        <v>48</v>
      </c>
      <c r="F50" s="42" t="s">
        <v>106</v>
      </c>
      <c r="G50" s="42" t="s">
        <v>2253</v>
      </c>
      <c r="H50" s="42" t="s">
        <v>2254</v>
      </c>
      <c r="I50" s="42" t="s">
        <v>2167</v>
      </c>
      <c r="J50" s="45">
        <v>44753.466666666667</v>
      </c>
      <c r="K50" s="43">
        <v>50000</v>
      </c>
      <c r="L50" s="44">
        <v>44908</v>
      </c>
      <c r="M50" s="8" t="str">
        <f>VLOOKUP(MONTH($J50),Lookup!$A$2:$B$13,2,0)&amp;" "&amp;YEAR($J50)</f>
        <v>Jul 2022</v>
      </c>
      <c r="N50" s="34">
        <f t="shared" si="4"/>
        <v>44753.466666666667</v>
      </c>
      <c r="O50" s="8">
        <f>IF(ISERROR(VLOOKUP($I50,Lookup!$H$2:$I$11,2,0)),"",VLOOKUP($I50,Lookup!$H$2:$I$11,2,0))</f>
        <v>103</v>
      </c>
      <c r="P50" s="8">
        <f>COUNTIF(J$4:J50,J50)</f>
        <v>1</v>
      </c>
    </row>
    <row r="51" spans="1:16" ht="45" x14ac:dyDescent="0.25">
      <c r="A51" s="35">
        <f t="shared" si="5"/>
        <v>50001</v>
      </c>
      <c r="B51" s="8">
        <f t="shared" si="6"/>
        <v>44719.311111111114</v>
      </c>
      <c r="C51" s="8">
        <f t="shared" si="7"/>
        <v>44908</v>
      </c>
      <c r="D51" s="38">
        <f t="shared" si="8"/>
        <v>139629.3111711111</v>
      </c>
      <c r="E51" s="39">
        <f t="shared" si="3"/>
        <v>58</v>
      </c>
      <c r="F51" s="42" t="s">
        <v>106</v>
      </c>
      <c r="G51" s="42" t="s">
        <v>2255</v>
      </c>
      <c r="H51" s="42" t="s">
        <v>2256</v>
      </c>
      <c r="I51" s="42" t="s">
        <v>2206</v>
      </c>
      <c r="J51" s="45">
        <v>44719.311111111114</v>
      </c>
      <c r="K51" s="43">
        <v>50001</v>
      </c>
      <c r="L51" s="44">
        <v>44908</v>
      </c>
      <c r="M51" s="8" t="str">
        <f>VLOOKUP(MONTH($J51),Lookup!$A$2:$B$13,2,0)&amp;" "&amp;YEAR($J51)</f>
        <v>Jun 2022</v>
      </c>
      <c r="N51" s="34">
        <f t="shared" si="4"/>
        <v>44719.311111111114</v>
      </c>
      <c r="O51" s="8">
        <f>IF(ISERROR(VLOOKUP($I51,Lookup!$H$2:$I$11,2,0)),"",VLOOKUP($I51,Lookup!$H$2:$I$11,2,0))</f>
        <v>6.0000000000000002E-5</v>
      </c>
      <c r="P51" s="8">
        <f>COUNTIF(J$4:J51,J51)</f>
        <v>1</v>
      </c>
    </row>
    <row r="52" spans="1:16" x14ac:dyDescent="0.25">
      <c r="A52" s="35">
        <f t="shared" si="5"/>
        <v>300001</v>
      </c>
      <c r="B52" s="8">
        <f t="shared" si="6"/>
        <v>44731.228472222225</v>
      </c>
      <c r="C52" s="8">
        <f t="shared" si="7"/>
        <v>44894</v>
      </c>
      <c r="D52" s="38">
        <f t="shared" si="8"/>
        <v>389627.22853222222</v>
      </c>
      <c r="E52" s="39">
        <f t="shared" si="3"/>
        <v>13</v>
      </c>
      <c r="F52" s="42" t="s">
        <v>106</v>
      </c>
      <c r="G52" s="42" t="s">
        <v>2257</v>
      </c>
      <c r="H52" s="42" t="s">
        <v>2258</v>
      </c>
      <c r="I52" s="42" t="s">
        <v>2206</v>
      </c>
      <c r="J52" s="45">
        <v>44731.228472222225</v>
      </c>
      <c r="K52" s="43">
        <v>300001</v>
      </c>
      <c r="L52" s="44">
        <v>44894</v>
      </c>
      <c r="M52" s="8" t="str">
        <f>VLOOKUP(MONTH($J52),Lookup!$A$2:$B$13,2,0)&amp;" "&amp;YEAR($J52)</f>
        <v>Jun 2022</v>
      </c>
      <c r="N52" s="34">
        <f t="shared" si="4"/>
        <v>44731.228472222225</v>
      </c>
      <c r="O52" s="8">
        <f>IF(ISERROR(VLOOKUP($I52,Lookup!$H$2:$I$11,2,0)),"",VLOOKUP($I52,Lookup!$H$2:$I$11,2,0))</f>
        <v>6.0000000000000002E-5</v>
      </c>
      <c r="P52" s="8">
        <f>COUNTIF(J$4:J52,J52)</f>
        <v>1</v>
      </c>
    </row>
    <row r="53" spans="1:16" ht="30" x14ac:dyDescent="0.25">
      <c r="A53" s="35">
        <f t="shared" si="5"/>
        <v>50001</v>
      </c>
      <c r="B53" s="8">
        <f t="shared" si="6"/>
        <v>44758.463194444441</v>
      </c>
      <c r="C53" s="8">
        <f t="shared" si="7"/>
        <v>44894</v>
      </c>
      <c r="D53" s="38">
        <f t="shared" si="8"/>
        <v>139654.46320144442</v>
      </c>
      <c r="E53" s="39">
        <f t="shared" si="3"/>
        <v>56</v>
      </c>
      <c r="F53" s="42" t="s">
        <v>106</v>
      </c>
      <c r="G53" s="42" t="s">
        <v>2259</v>
      </c>
      <c r="H53" s="42" t="s">
        <v>2260</v>
      </c>
      <c r="I53" s="42" t="s">
        <v>2184</v>
      </c>
      <c r="J53" s="45">
        <v>44758.463194444441</v>
      </c>
      <c r="K53" s="43">
        <v>50001</v>
      </c>
      <c r="L53" s="44">
        <v>44894</v>
      </c>
      <c r="M53" s="8" t="str">
        <f>VLOOKUP(MONTH($J53),Lookup!$A$2:$B$13,2,0)&amp;" "&amp;YEAR($J53)</f>
        <v>Jul 2022</v>
      </c>
      <c r="N53" s="34">
        <f t="shared" si="4"/>
        <v>44758.463194444441</v>
      </c>
      <c r="O53" s="8">
        <f>IF(ISERROR(VLOOKUP($I53,Lookup!$H$2:$I$11,2,0)),"",VLOOKUP($I53,Lookup!$H$2:$I$11,2,0))</f>
        <v>6.9999999999999999E-6</v>
      </c>
      <c r="P53" s="8">
        <f>COUNTIF(J$4:J53,J53)</f>
        <v>1</v>
      </c>
    </row>
    <row r="54" spans="1:16" ht="30" x14ac:dyDescent="0.25">
      <c r="A54" s="35">
        <f t="shared" si="5"/>
        <v>500001</v>
      </c>
      <c r="B54" s="8">
        <f t="shared" si="6"/>
        <v>44704.643750000003</v>
      </c>
      <c r="C54" s="8">
        <f t="shared" si="7"/>
        <v>44908</v>
      </c>
      <c r="D54" s="38">
        <f t="shared" si="8"/>
        <v>589614.6437570001</v>
      </c>
      <c r="E54" s="39">
        <f t="shared" si="3"/>
        <v>6</v>
      </c>
      <c r="F54" s="42" t="s">
        <v>106</v>
      </c>
      <c r="G54" s="42" t="s">
        <v>2261</v>
      </c>
      <c r="H54" s="42" t="s">
        <v>2262</v>
      </c>
      <c r="I54" s="42" t="s">
        <v>2184</v>
      </c>
      <c r="J54" s="45">
        <v>44704.643750000003</v>
      </c>
      <c r="K54" s="43">
        <v>500001</v>
      </c>
      <c r="L54" s="44">
        <v>44908</v>
      </c>
      <c r="M54" s="8" t="str">
        <f>VLOOKUP(MONTH($J54),Lookup!$A$2:$B$13,2,0)&amp;" "&amp;YEAR($J54)</f>
        <v>May 2022</v>
      </c>
      <c r="N54" s="34">
        <f t="shared" si="4"/>
        <v>44704.643750000003</v>
      </c>
      <c r="O54" s="8">
        <f>IF(ISERROR(VLOOKUP($I54,Lookup!$H$2:$I$11,2,0)),"",VLOOKUP($I54,Lookup!$H$2:$I$11,2,0))</f>
        <v>6.9999999999999999E-6</v>
      </c>
      <c r="P54" s="8">
        <f>COUNTIF(J$4:J54,J54)</f>
        <v>1</v>
      </c>
    </row>
    <row r="55" spans="1:16" ht="30" x14ac:dyDescent="0.25">
      <c r="A55" s="35">
        <f t="shared" si="5"/>
        <v>50001</v>
      </c>
      <c r="B55" s="8">
        <f t="shared" si="6"/>
        <v>44767.579861111109</v>
      </c>
      <c r="C55" s="8">
        <f t="shared" si="7"/>
        <v>44908</v>
      </c>
      <c r="D55" s="38">
        <f t="shared" si="8"/>
        <v>139677.57992111112</v>
      </c>
      <c r="E55" s="39">
        <f t="shared" si="3"/>
        <v>54</v>
      </c>
      <c r="F55" s="42" t="s">
        <v>106</v>
      </c>
      <c r="G55" s="42" t="s">
        <v>2263</v>
      </c>
      <c r="H55" s="42" t="s">
        <v>2264</v>
      </c>
      <c r="I55" s="42" t="s">
        <v>2206</v>
      </c>
      <c r="J55" s="45">
        <v>44767.579861111109</v>
      </c>
      <c r="K55" s="43">
        <v>50001</v>
      </c>
      <c r="L55" s="44">
        <v>44908</v>
      </c>
      <c r="M55" s="8" t="str">
        <f>VLOOKUP(MONTH($J55),Lookup!$A$2:$B$13,2,0)&amp;" "&amp;YEAR($J55)</f>
        <v>Jul 2022</v>
      </c>
      <c r="N55" s="34">
        <f t="shared" si="4"/>
        <v>44767.579861111109</v>
      </c>
      <c r="O55" s="8">
        <f>IF(ISERROR(VLOOKUP($I55,Lookup!$H$2:$I$11,2,0)),"",VLOOKUP($I55,Lookup!$H$2:$I$11,2,0))</f>
        <v>6.0000000000000002E-5</v>
      </c>
      <c r="P55" s="8">
        <f>COUNTIF(J$4:J55,J55)</f>
        <v>1</v>
      </c>
    </row>
    <row r="56" spans="1:16" x14ac:dyDescent="0.25">
      <c r="A56" s="35">
        <f t="shared" si="5"/>
        <v>150001</v>
      </c>
      <c r="B56" s="8">
        <f t="shared" si="6"/>
        <v>44791.427777777775</v>
      </c>
      <c r="C56" s="8">
        <f t="shared" si="7"/>
        <v>44908</v>
      </c>
      <c r="D56" s="38">
        <f t="shared" si="8"/>
        <v>239701.42783777777</v>
      </c>
      <c r="E56" s="39">
        <f t="shared" si="3"/>
        <v>18</v>
      </c>
      <c r="F56" s="42" t="s">
        <v>106</v>
      </c>
      <c r="G56" s="42" t="s">
        <v>2265</v>
      </c>
      <c r="H56" s="42" t="s">
        <v>2266</v>
      </c>
      <c r="I56" s="42" t="s">
        <v>2206</v>
      </c>
      <c r="J56" s="45">
        <v>44791.427777777775</v>
      </c>
      <c r="K56" s="43">
        <v>150001</v>
      </c>
      <c r="L56" s="44">
        <v>44908</v>
      </c>
      <c r="M56" s="8" t="str">
        <f>VLOOKUP(MONTH($J56),Lookup!$A$2:$B$13,2,0)&amp;" "&amp;YEAR($J56)</f>
        <v>Aug 2022</v>
      </c>
      <c r="N56" s="34">
        <f t="shared" si="4"/>
        <v>44791.427777777775</v>
      </c>
      <c r="O56" s="8">
        <f>IF(ISERROR(VLOOKUP($I56,Lookup!$H$2:$I$11,2,0)),"",VLOOKUP($I56,Lookup!$H$2:$I$11,2,0))</f>
        <v>6.0000000000000002E-5</v>
      </c>
      <c r="P56" s="8">
        <f>COUNTIF(J$4:J56,J56)</f>
        <v>1</v>
      </c>
    </row>
    <row r="57" spans="1:16" ht="30" x14ac:dyDescent="0.25">
      <c r="A57" s="35">
        <f t="shared" si="5"/>
        <v>350001</v>
      </c>
      <c r="B57" s="8">
        <f t="shared" si="6"/>
        <v>44893.831250000003</v>
      </c>
      <c r="C57" s="8">
        <f t="shared" si="7"/>
        <v>44907</v>
      </c>
      <c r="D57" s="38">
        <f t="shared" si="8"/>
        <v>439802.83130999998</v>
      </c>
      <c r="E57" s="39">
        <f t="shared" si="3"/>
        <v>9</v>
      </c>
      <c r="F57" s="42" t="s">
        <v>106</v>
      </c>
      <c r="G57" s="42" t="s">
        <v>2267</v>
      </c>
      <c r="H57" s="42" t="s">
        <v>2268</v>
      </c>
      <c r="I57" s="42" t="s">
        <v>2206</v>
      </c>
      <c r="J57" s="45">
        <v>44893.831250000003</v>
      </c>
      <c r="K57" s="43">
        <v>350001</v>
      </c>
      <c r="L57" s="44">
        <v>44907</v>
      </c>
      <c r="M57" s="8" t="str">
        <f>VLOOKUP(MONTH($J57),Lookup!$A$2:$B$13,2,0)&amp;" "&amp;YEAR($J57)</f>
        <v>Nov 2022</v>
      </c>
      <c r="N57" s="34">
        <f t="shared" si="4"/>
        <v>44893.831250000003</v>
      </c>
      <c r="O57" s="8">
        <f>IF(ISERROR(VLOOKUP($I57,Lookup!$H$2:$I$11,2,0)),"",VLOOKUP($I57,Lookup!$H$2:$I$11,2,0))</f>
        <v>6.0000000000000002E-5</v>
      </c>
      <c r="P57" s="8">
        <f>COUNTIF(J$4:J57,J57)</f>
        <v>1</v>
      </c>
    </row>
    <row r="58" spans="1:16" x14ac:dyDescent="0.25">
      <c r="A58" s="35">
        <f t="shared" si="5"/>
        <v>50001</v>
      </c>
      <c r="B58" s="8">
        <f t="shared" si="6"/>
        <v>44798.224999999999</v>
      </c>
      <c r="C58" s="8">
        <f t="shared" si="7"/>
        <v>44902</v>
      </c>
      <c r="D58" s="38">
        <f t="shared" si="8"/>
        <v>139805.22500000001</v>
      </c>
      <c r="E58" s="39">
        <f t="shared" si="3"/>
        <v>44</v>
      </c>
      <c r="F58" s="42" t="s">
        <v>106</v>
      </c>
      <c r="G58" s="42" t="s">
        <v>2269</v>
      </c>
      <c r="H58" s="42" t="s">
        <v>2270</v>
      </c>
      <c r="I58" s="42" t="s">
        <v>2167</v>
      </c>
      <c r="J58" s="45">
        <v>44798.224999999999</v>
      </c>
      <c r="K58" s="43">
        <v>50001</v>
      </c>
      <c r="L58" s="44">
        <v>44902</v>
      </c>
      <c r="M58" s="8" t="str">
        <f>VLOOKUP(MONTH($J58),Lookup!$A$2:$B$13,2,0)&amp;" "&amp;YEAR($J58)</f>
        <v>Aug 2022</v>
      </c>
      <c r="N58" s="34">
        <f t="shared" si="4"/>
        <v>44798.224999999999</v>
      </c>
      <c r="O58" s="8">
        <f>IF(ISERROR(VLOOKUP($I58,Lookup!$H$2:$I$11,2,0)),"",VLOOKUP($I58,Lookup!$H$2:$I$11,2,0))</f>
        <v>103</v>
      </c>
      <c r="P58" s="8">
        <f>COUNTIF(J$4:J58,J58)</f>
        <v>1</v>
      </c>
    </row>
    <row r="59" spans="1:16" x14ac:dyDescent="0.25">
      <c r="A59" s="35">
        <f t="shared" si="5"/>
        <v>50001</v>
      </c>
      <c r="B59" s="8">
        <f t="shared" si="6"/>
        <v>44806.551388888889</v>
      </c>
      <c r="C59" s="8">
        <f t="shared" si="7"/>
        <v>44897</v>
      </c>
      <c r="D59" s="38">
        <f t="shared" si="8"/>
        <v>139605.45138888888</v>
      </c>
      <c r="E59" s="39">
        <f t="shared" si="3"/>
        <v>61</v>
      </c>
      <c r="F59" s="42" t="s">
        <v>106</v>
      </c>
      <c r="G59" s="42" t="s">
        <v>2271</v>
      </c>
      <c r="H59" s="42" t="s">
        <v>2272</v>
      </c>
      <c r="I59" s="42" t="s">
        <v>2170</v>
      </c>
      <c r="J59" s="45">
        <v>44806.551388888889</v>
      </c>
      <c r="K59" s="43">
        <v>50001</v>
      </c>
      <c r="L59" s="44">
        <v>44897</v>
      </c>
      <c r="M59" s="8" t="str">
        <f>VLOOKUP(MONTH($J59),Lookup!$A$2:$B$13,2,0)&amp;" "&amp;YEAR($J59)</f>
        <v>Sept 2022</v>
      </c>
      <c r="N59" s="34">
        <f t="shared" si="4"/>
        <v>44806.551388888889</v>
      </c>
      <c r="O59" s="8">
        <f>IF(ISERROR(VLOOKUP($I59,Lookup!$H$2:$I$11,2,0)),"",VLOOKUP($I59,Lookup!$H$2:$I$11,2,0))</f>
        <v>-100.1</v>
      </c>
      <c r="P59" s="8">
        <f>COUNTIF(J$4:J59,J59)</f>
        <v>1</v>
      </c>
    </row>
    <row r="60" spans="1:16" x14ac:dyDescent="0.25">
      <c r="A60" s="35">
        <f t="shared" si="5"/>
        <v>50001</v>
      </c>
      <c r="B60" s="8">
        <f t="shared" si="6"/>
        <v>44834.814583333333</v>
      </c>
      <c r="C60" s="8">
        <f t="shared" si="7"/>
        <v>44894</v>
      </c>
      <c r="D60" s="38">
        <f t="shared" si="8"/>
        <v>139730.81464333332</v>
      </c>
      <c r="E60" s="39">
        <f t="shared" si="3"/>
        <v>50</v>
      </c>
      <c r="F60" s="42" t="s">
        <v>106</v>
      </c>
      <c r="G60" s="42" t="s">
        <v>2273</v>
      </c>
      <c r="H60" s="42" t="s">
        <v>2274</v>
      </c>
      <c r="I60" s="42" t="s">
        <v>2206</v>
      </c>
      <c r="J60" s="45">
        <v>44834.814583333333</v>
      </c>
      <c r="K60" s="43">
        <v>50001</v>
      </c>
      <c r="L60" s="44">
        <v>44894</v>
      </c>
      <c r="M60" s="8" t="str">
        <f>VLOOKUP(MONTH($J60),Lookup!$A$2:$B$13,2,0)&amp;" "&amp;YEAR($J60)</f>
        <v>Sept 2022</v>
      </c>
      <c r="N60" s="34">
        <f t="shared" si="4"/>
        <v>44834.814583333333</v>
      </c>
      <c r="O60" s="8">
        <f>IF(ISERROR(VLOOKUP($I60,Lookup!$H$2:$I$11,2,0)),"",VLOOKUP($I60,Lookup!$H$2:$I$11,2,0))</f>
        <v>6.0000000000000002E-5</v>
      </c>
      <c r="P60" s="8">
        <f>COUNTIF(J$4:J60,J60)</f>
        <v>1</v>
      </c>
    </row>
    <row r="61" spans="1:16" ht="30" x14ac:dyDescent="0.25">
      <c r="A61" s="35">
        <f t="shared" si="5"/>
        <v>100001</v>
      </c>
      <c r="B61" s="8">
        <f t="shared" si="6"/>
        <v>44823.42291666667</v>
      </c>
      <c r="C61" s="8">
        <f t="shared" si="7"/>
        <v>44883</v>
      </c>
      <c r="D61" s="38">
        <f t="shared" si="8"/>
        <v>189708.42297666665</v>
      </c>
      <c r="E61" s="39">
        <f t="shared" si="3"/>
        <v>27</v>
      </c>
      <c r="F61" s="42" t="s">
        <v>106</v>
      </c>
      <c r="G61" s="42" t="s">
        <v>2275</v>
      </c>
      <c r="H61" s="42" t="s">
        <v>2276</v>
      </c>
      <c r="I61" s="42" t="s">
        <v>2206</v>
      </c>
      <c r="J61" s="45">
        <v>44823.42291666667</v>
      </c>
      <c r="K61" s="43">
        <v>100001</v>
      </c>
      <c r="L61" s="44">
        <v>44883</v>
      </c>
      <c r="M61" s="8" t="str">
        <f>VLOOKUP(MONTH($J61),Lookup!$A$2:$B$13,2,0)&amp;" "&amp;YEAR($J61)</f>
        <v>Sept 2022</v>
      </c>
      <c r="N61" s="34">
        <f t="shared" si="4"/>
        <v>44823.42291666667</v>
      </c>
      <c r="O61" s="8">
        <f>IF(ISERROR(VLOOKUP($I61,Lookup!$H$2:$I$11,2,0)),"",VLOOKUP($I61,Lookup!$H$2:$I$11,2,0))</f>
        <v>6.0000000000000002E-5</v>
      </c>
      <c r="P61" s="8">
        <f>COUNTIF(J$4:J61,J61)</f>
        <v>1</v>
      </c>
    </row>
    <row r="62" spans="1:16" x14ac:dyDescent="0.25">
      <c r="A62" s="35">
        <f t="shared" si="5"/>
        <v>50001</v>
      </c>
      <c r="B62" s="8">
        <f t="shared" si="6"/>
        <v>44872.597222222219</v>
      </c>
      <c r="C62" s="8">
        <f t="shared" si="7"/>
        <v>44909</v>
      </c>
      <c r="D62" s="38">
        <f t="shared" si="8"/>
        <v>139784.59728222221</v>
      </c>
      <c r="E62" s="39">
        <f t="shared" si="3"/>
        <v>46</v>
      </c>
      <c r="F62" s="42" t="s">
        <v>106</v>
      </c>
      <c r="G62" s="42" t="s">
        <v>2199</v>
      </c>
      <c r="H62" s="42" t="s">
        <v>2277</v>
      </c>
      <c r="I62" s="42" t="s">
        <v>2206</v>
      </c>
      <c r="J62" s="45">
        <v>44872.597222222219</v>
      </c>
      <c r="K62" s="43">
        <v>50001</v>
      </c>
      <c r="L62" s="44">
        <v>44909</v>
      </c>
      <c r="M62" s="8" t="str">
        <f>VLOOKUP(MONTH($J62),Lookup!$A$2:$B$13,2,0)&amp;" "&amp;YEAR($J62)</f>
        <v>Nov 2022</v>
      </c>
      <c r="N62" s="34">
        <f t="shared" si="4"/>
        <v>44872.597222222219</v>
      </c>
      <c r="O62" s="8">
        <f>IF(ISERROR(VLOOKUP($I62,Lookup!$H$2:$I$11,2,0)),"",VLOOKUP($I62,Lookup!$H$2:$I$11,2,0))</f>
        <v>6.0000000000000002E-5</v>
      </c>
      <c r="P62" s="8">
        <f>COUNTIF(J$4:J62,J62)</f>
        <v>2</v>
      </c>
    </row>
    <row r="63" spans="1:16" ht="30" x14ac:dyDescent="0.25">
      <c r="A63" s="35">
        <f t="shared" si="5"/>
        <v>200000</v>
      </c>
      <c r="B63" s="8">
        <f t="shared" si="6"/>
        <v>44894.611111111109</v>
      </c>
      <c r="C63" s="8">
        <f t="shared" si="7"/>
        <v>44909</v>
      </c>
      <c r="D63" s="38">
        <f t="shared" si="8"/>
        <v>289804.61117111112</v>
      </c>
      <c r="E63" s="39">
        <f t="shared" si="3"/>
        <v>14</v>
      </c>
      <c r="F63" s="42" t="s">
        <v>106</v>
      </c>
      <c r="G63" s="42" t="s">
        <v>2278</v>
      </c>
      <c r="H63" s="42" t="s">
        <v>2279</v>
      </c>
      <c r="I63" s="42" t="s">
        <v>2206</v>
      </c>
      <c r="J63" s="45">
        <v>44894.611111111109</v>
      </c>
      <c r="K63" s="43">
        <v>200000</v>
      </c>
      <c r="L63" s="44">
        <v>44909</v>
      </c>
      <c r="M63" s="8" t="str">
        <f>VLOOKUP(MONTH($J63),Lookup!$A$2:$B$13,2,0)&amp;" "&amp;YEAR($J63)</f>
        <v>Nov 2022</v>
      </c>
      <c r="N63" s="34">
        <f t="shared" si="4"/>
        <v>44894.611111111109</v>
      </c>
      <c r="O63" s="8">
        <f>IF(ISERROR(VLOOKUP($I63,Lookup!$H$2:$I$11,2,0)),"",VLOOKUP($I63,Lookup!$H$2:$I$11,2,0))</f>
        <v>6.0000000000000002E-5</v>
      </c>
      <c r="P63" s="8">
        <f>COUNTIF(J$4:J63,J63)</f>
        <v>1</v>
      </c>
    </row>
    <row r="64" spans="1:16" ht="45" x14ac:dyDescent="0.25">
      <c r="A64" s="35">
        <f t="shared" si="5"/>
        <v>60000</v>
      </c>
      <c r="B64" s="8">
        <f t="shared" si="6"/>
        <v>44848.59097222222</v>
      </c>
      <c r="C64" s="8">
        <f t="shared" si="7"/>
        <v>44895</v>
      </c>
      <c r="D64" s="38">
        <f t="shared" si="8"/>
        <v>149744.5910322222</v>
      </c>
      <c r="E64" s="39">
        <f t="shared" si="3"/>
        <v>42</v>
      </c>
      <c r="F64" s="42" t="s">
        <v>106</v>
      </c>
      <c r="G64" s="42" t="s">
        <v>2280</v>
      </c>
      <c r="H64" s="42" t="s">
        <v>2281</v>
      </c>
      <c r="I64" s="42" t="s">
        <v>2206</v>
      </c>
      <c r="J64" s="45">
        <v>44848.59097222222</v>
      </c>
      <c r="K64" s="43">
        <v>60000</v>
      </c>
      <c r="L64" s="44">
        <v>44895</v>
      </c>
      <c r="M64" s="8" t="str">
        <f>VLOOKUP(MONTH($J64),Lookup!$A$2:$B$13,2,0)&amp;" "&amp;YEAR($J64)</f>
        <v>Oct 2022</v>
      </c>
      <c r="N64" s="34">
        <f t="shared" si="4"/>
        <v>44848.59097222222</v>
      </c>
      <c r="O64" s="8">
        <f>IF(ISERROR(VLOOKUP($I64,Lookup!$H$2:$I$11,2,0)),"",VLOOKUP($I64,Lookup!$H$2:$I$11,2,0))</f>
        <v>6.0000000000000002E-5</v>
      </c>
      <c r="P64" s="8">
        <f>COUNTIF(J$4:J64,J64)</f>
        <v>1</v>
      </c>
    </row>
    <row r="65" spans="1:16" x14ac:dyDescent="0.25">
      <c r="A65" s="35">
        <f t="shared" si="5"/>
        <v>80001</v>
      </c>
      <c r="B65" s="8">
        <f t="shared" si="6"/>
        <v>44863.390277777777</v>
      </c>
      <c r="C65" s="8">
        <f t="shared" si="7"/>
        <v>44902</v>
      </c>
      <c r="D65" s="38">
        <f t="shared" si="8"/>
        <v>169767.39033777776</v>
      </c>
      <c r="E65" s="39">
        <f t="shared" si="3"/>
        <v>40</v>
      </c>
      <c r="F65" s="42" t="s">
        <v>106</v>
      </c>
      <c r="G65" s="42" t="s">
        <v>2282</v>
      </c>
      <c r="H65" s="42" t="s">
        <v>2282</v>
      </c>
      <c r="I65" s="42" t="s">
        <v>2206</v>
      </c>
      <c r="J65" s="45">
        <v>44863.390277777777</v>
      </c>
      <c r="K65" s="43">
        <v>80001</v>
      </c>
      <c r="L65" s="44">
        <v>44902</v>
      </c>
      <c r="M65" s="8" t="str">
        <f>VLOOKUP(MONTH($J65),Lookup!$A$2:$B$13,2,0)&amp;" "&amp;YEAR($J65)</f>
        <v>Oct 2022</v>
      </c>
      <c r="N65" s="34">
        <f t="shared" si="4"/>
        <v>44863.390277777777</v>
      </c>
      <c r="O65" s="8">
        <f>IF(ISERROR(VLOOKUP($I65,Lookup!$H$2:$I$11,2,0)),"",VLOOKUP($I65,Lookup!$H$2:$I$11,2,0))</f>
        <v>6.0000000000000002E-5</v>
      </c>
      <c r="P65" s="8">
        <f>COUNTIF(J$4:J65,J65)</f>
        <v>1</v>
      </c>
    </row>
    <row r="66" spans="1:16" ht="30" x14ac:dyDescent="0.25">
      <c r="A66" s="35">
        <f t="shared" si="5"/>
        <v>730000</v>
      </c>
      <c r="B66" s="8">
        <f t="shared" si="6"/>
        <v>44897.439583333333</v>
      </c>
      <c r="C66" s="8">
        <f t="shared" si="7"/>
        <v>44908</v>
      </c>
      <c r="D66" s="38">
        <f t="shared" si="8"/>
        <v>819806.43964333332</v>
      </c>
      <c r="E66" s="39">
        <f t="shared" si="3"/>
        <v>3</v>
      </c>
      <c r="F66" s="42" t="s">
        <v>106</v>
      </c>
      <c r="G66" s="42" t="s">
        <v>2283</v>
      </c>
      <c r="H66" s="42" t="s">
        <v>2284</v>
      </c>
      <c r="I66" s="42" t="s">
        <v>2206</v>
      </c>
      <c r="J66" s="45">
        <v>44897.439583333333</v>
      </c>
      <c r="K66" s="43">
        <v>730000</v>
      </c>
      <c r="L66" s="44">
        <v>44908</v>
      </c>
      <c r="M66" s="8" t="str">
        <f>VLOOKUP(MONTH($J66),Lookup!$A$2:$B$13,2,0)&amp;" "&amp;YEAR($J66)</f>
        <v>Dec 2022</v>
      </c>
      <c r="N66" s="34">
        <f t="shared" si="4"/>
        <v>44897.439583333333</v>
      </c>
      <c r="O66" s="8">
        <f>IF(ISERROR(VLOOKUP($I66,Lookup!$H$2:$I$11,2,0)),"",VLOOKUP($I66,Lookup!$H$2:$I$11,2,0))</f>
        <v>6.0000000000000002E-5</v>
      </c>
      <c r="P66" s="8">
        <f>COUNTIF(J$4:J66,J66)</f>
        <v>1</v>
      </c>
    </row>
    <row r="67" spans="1:16" ht="30" x14ac:dyDescent="0.25">
      <c r="A67" s="35">
        <f t="shared" si="5"/>
        <v>300000</v>
      </c>
      <c r="B67" s="8">
        <f t="shared" si="6"/>
        <v>44909.433333333334</v>
      </c>
      <c r="C67" s="8">
        <f t="shared" si="7"/>
        <v>44909</v>
      </c>
      <c r="D67" s="38">
        <f t="shared" si="8"/>
        <v>389820.43339333334</v>
      </c>
      <c r="E67" s="39">
        <f t="shared" si="3"/>
        <v>10</v>
      </c>
      <c r="F67" s="42" t="s">
        <v>106</v>
      </c>
      <c r="G67" s="42" t="s">
        <v>2232</v>
      </c>
      <c r="H67" s="42" t="s">
        <v>2285</v>
      </c>
      <c r="I67" s="42" t="s">
        <v>2206</v>
      </c>
      <c r="J67" s="45">
        <v>44909.433333333334</v>
      </c>
      <c r="K67" s="43">
        <v>300000</v>
      </c>
      <c r="L67" s="44">
        <v>44909</v>
      </c>
      <c r="M67" s="8" t="str">
        <f>VLOOKUP(MONTH($J67),Lookup!$A$2:$B$13,2,0)&amp;" "&amp;YEAR($J67)</f>
        <v>Dec 2022</v>
      </c>
      <c r="N67" s="34">
        <f t="shared" si="4"/>
        <v>44909.433333333334</v>
      </c>
      <c r="O67" s="8">
        <f>IF(ISERROR(VLOOKUP($I67,Lookup!$H$2:$I$11,2,0)),"",VLOOKUP($I67,Lookup!$H$2:$I$11,2,0))</f>
        <v>6.0000000000000002E-5</v>
      </c>
      <c r="P67" s="8">
        <f>COUNTIF(J$4:J67,J67)</f>
        <v>2</v>
      </c>
    </row>
    <row r="68" spans="1:16" x14ac:dyDescent="0.25">
      <c r="A68" s="35">
        <f t="shared" si="5"/>
        <v>100001</v>
      </c>
      <c r="B68" s="8">
        <f t="shared" si="6"/>
        <v>44902.713888888888</v>
      </c>
      <c r="C68" s="8">
        <f t="shared" si="7"/>
        <v>44907</v>
      </c>
      <c r="D68" s="38">
        <f t="shared" si="8"/>
        <v>189811.71394888888</v>
      </c>
      <c r="E68" s="39">
        <f t="shared" si="3"/>
        <v>24</v>
      </c>
      <c r="F68" s="42" t="s">
        <v>106</v>
      </c>
      <c r="G68" s="42" t="s">
        <v>2286</v>
      </c>
      <c r="H68" s="42" t="s">
        <v>2286</v>
      </c>
      <c r="I68" s="42" t="s">
        <v>2206</v>
      </c>
      <c r="J68" s="45">
        <v>44902.713888888888</v>
      </c>
      <c r="K68" s="43">
        <v>100001</v>
      </c>
      <c r="L68" s="44">
        <v>44907</v>
      </c>
      <c r="M68" s="8" t="str">
        <f>VLOOKUP(MONTH($J68),Lookup!$A$2:$B$13,2,0)&amp;" "&amp;YEAR($J68)</f>
        <v>Dec 2022</v>
      </c>
      <c r="N68" s="34">
        <f t="shared" si="4"/>
        <v>44902.713888888888</v>
      </c>
      <c r="O68" s="8">
        <f>IF(ISERROR(VLOOKUP($I68,Lookup!$H$2:$I$11,2,0)),"",VLOOKUP($I68,Lookup!$H$2:$I$11,2,0))</f>
        <v>6.0000000000000002E-5</v>
      </c>
      <c r="P68" s="8">
        <f>COUNTIF(J$4:J68,J68)</f>
        <v>1</v>
      </c>
    </row>
    <row r="69" spans="1:16" x14ac:dyDescent="0.25">
      <c r="A69" s="35">
        <f t="shared" si="5"/>
        <v>150001</v>
      </c>
      <c r="B69" s="8">
        <f t="shared" si="6"/>
        <v>44602.799305555556</v>
      </c>
      <c r="C69" s="8">
        <f t="shared" si="7"/>
        <v>44909</v>
      </c>
      <c r="D69" s="38">
        <f t="shared" si="8"/>
        <v>239413.69930555555</v>
      </c>
      <c r="E69" s="39">
        <f t="shared" ref="E69:E132" si="9">IF($D69="","",COUNTIFS($F$4:$F$5000,$F69,$D$4:$D$5000,"&gt;"&amp;$D69))</f>
        <v>21</v>
      </c>
      <c r="F69" s="42" t="s">
        <v>106</v>
      </c>
      <c r="G69" s="42" t="s">
        <v>2287</v>
      </c>
      <c r="H69" s="42" t="s">
        <v>2288</v>
      </c>
      <c r="I69" s="42" t="s">
        <v>2170</v>
      </c>
      <c r="J69" s="45">
        <v>44602.799305555556</v>
      </c>
      <c r="K69" s="43">
        <v>150001</v>
      </c>
      <c r="L69" s="44">
        <v>44909</v>
      </c>
      <c r="M69" s="8" t="str">
        <f>VLOOKUP(MONTH($J69),Lookup!$A$2:$B$13,2,0)&amp;" "&amp;YEAR($J69)</f>
        <v>Feb 2022</v>
      </c>
      <c r="N69" s="34">
        <f t="shared" ref="N69:N132" si="10">IF(ISBLANK($J69),"1/1/9999",J69)</f>
        <v>44602.799305555556</v>
      </c>
      <c r="O69" s="8">
        <f>IF(ISERROR(VLOOKUP($I69,Lookup!$H$2:$I$11,2,0)),"",VLOOKUP($I69,Lookup!$H$2:$I$11,2,0))</f>
        <v>-100.1</v>
      </c>
      <c r="P69" s="8">
        <f>COUNTIF(J$4:J69,J69)</f>
        <v>1</v>
      </c>
    </row>
    <row r="70" spans="1:16" x14ac:dyDescent="0.25">
      <c r="A70" s="35">
        <f t="shared" ref="A70:A133" si="11">K70</f>
        <v>1500000</v>
      </c>
      <c r="B70" s="8">
        <f t="shared" ref="B70:B133" si="12">J70</f>
        <v>44602.799305555556</v>
      </c>
      <c r="C70" s="8">
        <f t="shared" ref="C70:C133" si="13">L70</f>
        <v>44909</v>
      </c>
      <c r="D70" s="38">
        <f t="shared" ref="D70:D133" si="14">SUM(A70:C70)+O70+P70</f>
        <v>1589616.7993055556</v>
      </c>
      <c r="E70" s="39">
        <f t="shared" si="9"/>
        <v>0</v>
      </c>
      <c r="F70" s="42" t="s">
        <v>106</v>
      </c>
      <c r="G70" s="42" t="s">
        <v>2287</v>
      </c>
      <c r="H70" s="42" t="s">
        <v>2289</v>
      </c>
      <c r="I70" s="42" t="s">
        <v>2167</v>
      </c>
      <c r="J70" s="45">
        <v>44602.799305555556</v>
      </c>
      <c r="K70" s="43">
        <v>1500000</v>
      </c>
      <c r="L70" s="44">
        <v>44909</v>
      </c>
      <c r="M70" s="8" t="str">
        <f>VLOOKUP(MONTH($J70),Lookup!$A$2:$B$13,2,0)&amp;" "&amp;YEAR($J70)</f>
        <v>Feb 2022</v>
      </c>
      <c r="N70" s="34">
        <f t="shared" si="10"/>
        <v>44602.799305555556</v>
      </c>
      <c r="O70" s="8">
        <f>IF(ISERROR(VLOOKUP($I70,Lookup!$H$2:$I$11,2,0)),"",VLOOKUP($I70,Lookup!$H$2:$I$11,2,0))</f>
        <v>103</v>
      </c>
      <c r="P70" s="8">
        <f>COUNTIF(J$4:J70,J70)</f>
        <v>2</v>
      </c>
    </row>
    <row r="71" spans="1:16" ht="30" x14ac:dyDescent="0.25">
      <c r="A71" s="35">
        <f t="shared" si="11"/>
        <v>100000</v>
      </c>
      <c r="B71" s="8">
        <f t="shared" si="12"/>
        <v>44862.745833333334</v>
      </c>
      <c r="C71" s="8">
        <f t="shared" si="13"/>
        <v>44914</v>
      </c>
      <c r="D71" s="38">
        <f t="shared" si="14"/>
        <v>189777.84583333335</v>
      </c>
      <c r="E71" s="39">
        <f t="shared" si="9"/>
        <v>26</v>
      </c>
      <c r="F71" s="42" t="s">
        <v>106</v>
      </c>
      <c r="G71" s="42" t="s">
        <v>1872</v>
      </c>
      <c r="H71" s="42" t="s">
        <v>1873</v>
      </c>
      <c r="I71" s="42" t="s">
        <v>102</v>
      </c>
      <c r="J71" s="45">
        <v>44862.745833333334</v>
      </c>
      <c r="K71" s="43">
        <v>100000</v>
      </c>
      <c r="L71" s="44">
        <v>44914</v>
      </c>
      <c r="M71" s="8" t="str">
        <f>VLOOKUP(MONTH($J71),Lookup!$A$2:$B$13,2,0)&amp;" "&amp;YEAR($J71)</f>
        <v>Oct 2022</v>
      </c>
      <c r="N71" s="34">
        <f t="shared" si="10"/>
        <v>44862.745833333334</v>
      </c>
      <c r="O71" s="8">
        <f>IF(ISERROR(VLOOKUP($I71,Lookup!$H$2:$I$11,2,0)),"",VLOOKUP($I71,Lookup!$H$2:$I$11,2,0))</f>
        <v>0.1</v>
      </c>
      <c r="P71" s="8">
        <f>COUNTIF(J$4:J71,J71)</f>
        <v>1</v>
      </c>
    </row>
    <row r="72" spans="1:16" ht="30" x14ac:dyDescent="0.25">
      <c r="A72" s="35">
        <f t="shared" si="11"/>
        <v>50001</v>
      </c>
      <c r="B72" s="8">
        <f t="shared" si="12"/>
        <v>44683.584027777775</v>
      </c>
      <c r="C72" s="8">
        <f t="shared" si="13"/>
        <v>44901</v>
      </c>
      <c r="D72" s="38">
        <f t="shared" si="14"/>
        <v>139587.58403477777</v>
      </c>
      <c r="E72" s="39">
        <f t="shared" si="9"/>
        <v>62</v>
      </c>
      <c r="F72" s="42" t="s">
        <v>106</v>
      </c>
      <c r="G72" s="42" t="s">
        <v>2178</v>
      </c>
      <c r="H72" s="42" t="s">
        <v>2290</v>
      </c>
      <c r="I72" s="42" t="s">
        <v>2184</v>
      </c>
      <c r="J72" s="45">
        <v>44683.584027777775</v>
      </c>
      <c r="K72" s="43">
        <v>50001</v>
      </c>
      <c r="L72" s="44">
        <v>44901</v>
      </c>
      <c r="M72" s="8" t="str">
        <f>VLOOKUP(MONTH($J72),Lookup!$A$2:$B$13,2,0)&amp;" "&amp;YEAR($J72)</f>
        <v>May 2022</v>
      </c>
      <c r="N72" s="34">
        <f t="shared" si="10"/>
        <v>44683.584027777775</v>
      </c>
      <c r="O72" s="8">
        <f>IF(ISERROR(VLOOKUP($I72,Lookup!$H$2:$I$11,2,0)),"",VLOOKUP($I72,Lookup!$H$2:$I$11,2,0))</f>
        <v>6.9999999999999999E-6</v>
      </c>
      <c r="P72" s="8">
        <f>COUNTIF(J$4:J72,J72)</f>
        <v>2</v>
      </c>
    </row>
    <row r="73" spans="1:16" ht="30" x14ac:dyDescent="0.25">
      <c r="A73" s="35">
        <f t="shared" si="11"/>
        <v>800001</v>
      </c>
      <c r="B73" s="8">
        <f t="shared" si="12"/>
        <v>44792.436805555553</v>
      </c>
      <c r="C73" s="8">
        <f t="shared" si="13"/>
        <v>44908</v>
      </c>
      <c r="D73" s="38">
        <f t="shared" si="14"/>
        <v>889805.4368055556</v>
      </c>
      <c r="E73" s="39">
        <f t="shared" si="9"/>
        <v>2</v>
      </c>
      <c r="F73" s="42" t="s">
        <v>106</v>
      </c>
      <c r="G73" s="42" t="s">
        <v>2291</v>
      </c>
      <c r="H73" s="42" t="s">
        <v>2292</v>
      </c>
      <c r="I73" s="42" t="s">
        <v>2167</v>
      </c>
      <c r="J73" s="45">
        <v>44792.436805555553</v>
      </c>
      <c r="K73" s="43">
        <v>800001</v>
      </c>
      <c r="L73" s="44">
        <v>44908</v>
      </c>
      <c r="M73" s="8" t="str">
        <f>VLOOKUP(MONTH($J73),Lookup!$A$2:$B$13,2,0)&amp;" "&amp;YEAR($J73)</f>
        <v>Aug 2022</v>
      </c>
      <c r="N73" s="34">
        <f t="shared" si="10"/>
        <v>44792.436805555553</v>
      </c>
      <c r="O73" s="8">
        <f>IF(ISERROR(VLOOKUP($I73,Lookup!$H$2:$I$11,2,0)),"",VLOOKUP($I73,Lookup!$H$2:$I$11,2,0))</f>
        <v>103</v>
      </c>
      <c r="P73" s="8">
        <f>COUNTIF(J$4:J73,J73)</f>
        <v>1</v>
      </c>
    </row>
    <row r="74" spans="1:16" x14ac:dyDescent="0.25">
      <c r="A74" s="35">
        <f t="shared" si="11"/>
        <v>25001</v>
      </c>
      <c r="B74" s="8">
        <f t="shared" si="12"/>
        <v>44800.524305555555</v>
      </c>
      <c r="C74" s="8">
        <f t="shared" si="13"/>
        <v>44896</v>
      </c>
      <c r="D74" s="38">
        <f t="shared" si="14"/>
        <v>114698.52430635557</v>
      </c>
      <c r="E74" s="39">
        <f t="shared" si="9"/>
        <v>73</v>
      </c>
      <c r="F74" s="42" t="s">
        <v>106</v>
      </c>
      <c r="G74" s="42" t="s">
        <v>2293</v>
      </c>
      <c r="H74" s="42" t="s">
        <v>2294</v>
      </c>
      <c r="I74" s="42" t="s">
        <v>2173</v>
      </c>
      <c r="J74" s="45">
        <v>44800.524305555555</v>
      </c>
      <c r="K74" s="43">
        <v>25001</v>
      </c>
      <c r="L74" s="44">
        <v>44896</v>
      </c>
      <c r="M74" s="8" t="str">
        <f>VLOOKUP(MONTH($J74),Lookup!$A$2:$B$13,2,0)&amp;" "&amp;YEAR($J74)</f>
        <v>Aug 2022</v>
      </c>
      <c r="N74" s="34">
        <f t="shared" si="10"/>
        <v>44800.524305555555</v>
      </c>
      <c r="O74" s="8">
        <f>IF(ISERROR(VLOOKUP($I74,Lookup!$H$2:$I$11,2,0)),"",VLOOKUP($I74,Lookup!$H$2:$I$11,2,0))</f>
        <v>7.9999999999999996E-7</v>
      </c>
      <c r="P74" s="8">
        <f>COUNTIF(J$4:J74,J74)</f>
        <v>1</v>
      </c>
    </row>
    <row r="75" spans="1:16" ht="45" x14ac:dyDescent="0.25">
      <c r="A75" s="35">
        <f t="shared" si="11"/>
        <v>100001</v>
      </c>
      <c r="B75" s="8">
        <f t="shared" si="12"/>
        <v>44758.629166666666</v>
      </c>
      <c r="C75" s="8">
        <f t="shared" si="13"/>
        <v>44908</v>
      </c>
      <c r="D75" s="38">
        <f t="shared" si="14"/>
        <v>189668.62922666664</v>
      </c>
      <c r="E75" s="39">
        <f t="shared" si="9"/>
        <v>30</v>
      </c>
      <c r="F75" s="42" t="s">
        <v>106</v>
      </c>
      <c r="G75" s="42" t="s">
        <v>2295</v>
      </c>
      <c r="H75" s="42" t="s">
        <v>2296</v>
      </c>
      <c r="I75" s="42" t="s">
        <v>2206</v>
      </c>
      <c r="J75" s="45">
        <v>44758.629166666666</v>
      </c>
      <c r="K75" s="43">
        <v>100001</v>
      </c>
      <c r="L75" s="44">
        <v>44908</v>
      </c>
      <c r="M75" s="8" t="str">
        <f>VLOOKUP(MONTH($J75),Lookup!$A$2:$B$13,2,0)&amp;" "&amp;YEAR($J75)</f>
        <v>Jul 2022</v>
      </c>
      <c r="N75" s="34">
        <f t="shared" si="10"/>
        <v>44758.629166666666</v>
      </c>
      <c r="O75" s="8">
        <f>IF(ISERROR(VLOOKUP($I75,Lookup!$H$2:$I$11,2,0)),"",VLOOKUP($I75,Lookup!$H$2:$I$11,2,0))</f>
        <v>6.0000000000000002E-5</v>
      </c>
      <c r="P75" s="8">
        <f>COUNTIF(J$4:J75,J75)</f>
        <v>1</v>
      </c>
    </row>
    <row r="76" spans="1:16" ht="30" x14ac:dyDescent="0.25">
      <c r="A76" s="35">
        <f t="shared" si="11"/>
        <v>50001</v>
      </c>
      <c r="B76" s="8">
        <f t="shared" si="12"/>
        <v>44781.668055555558</v>
      </c>
      <c r="C76" s="8">
        <f t="shared" si="13"/>
        <v>44909</v>
      </c>
      <c r="D76" s="38">
        <f t="shared" si="14"/>
        <v>139795.66805555555</v>
      </c>
      <c r="E76" s="39">
        <f t="shared" si="9"/>
        <v>45</v>
      </c>
      <c r="F76" s="42" t="s">
        <v>106</v>
      </c>
      <c r="G76" s="42" t="s">
        <v>2297</v>
      </c>
      <c r="H76" s="42" t="s">
        <v>2298</v>
      </c>
      <c r="I76" s="42" t="s">
        <v>2167</v>
      </c>
      <c r="J76" s="45">
        <v>44781.668055555558</v>
      </c>
      <c r="K76" s="43">
        <v>50001</v>
      </c>
      <c r="L76" s="44">
        <v>44909</v>
      </c>
      <c r="M76" s="8" t="str">
        <f>VLOOKUP(MONTH($J76),Lookup!$A$2:$B$13,2,0)&amp;" "&amp;YEAR($J76)</f>
        <v>Aug 2022</v>
      </c>
      <c r="N76" s="34">
        <f t="shared" si="10"/>
        <v>44781.668055555558</v>
      </c>
      <c r="O76" s="8">
        <f>IF(ISERROR(VLOOKUP($I76,Lookup!$H$2:$I$11,2,0)),"",VLOOKUP($I76,Lookup!$H$2:$I$11,2,0))</f>
        <v>103</v>
      </c>
      <c r="P76" s="8">
        <f>COUNTIF(J$4:J76,J76)</f>
        <v>1</v>
      </c>
    </row>
    <row r="77" spans="1:16" ht="30" x14ac:dyDescent="0.25">
      <c r="A77" s="35">
        <f t="shared" si="11"/>
        <v>50001</v>
      </c>
      <c r="B77" s="8">
        <f t="shared" si="12"/>
        <v>44816.611805555556</v>
      </c>
      <c r="C77" s="8">
        <f t="shared" si="13"/>
        <v>44895</v>
      </c>
      <c r="D77" s="38">
        <f t="shared" si="14"/>
        <v>139816.61180555556</v>
      </c>
      <c r="E77" s="39">
        <f t="shared" si="9"/>
        <v>43</v>
      </c>
      <c r="F77" s="42" t="s">
        <v>106</v>
      </c>
      <c r="G77" s="42" t="s">
        <v>2299</v>
      </c>
      <c r="H77" s="42" t="s">
        <v>2300</v>
      </c>
      <c r="I77" s="42" t="s">
        <v>2167</v>
      </c>
      <c r="J77" s="45">
        <v>44816.611805555556</v>
      </c>
      <c r="K77" s="43">
        <v>50001</v>
      </c>
      <c r="L77" s="44">
        <v>44895</v>
      </c>
      <c r="M77" s="8" t="str">
        <f>VLOOKUP(MONTH($J77),Lookup!$A$2:$B$13,2,0)&amp;" "&amp;YEAR($J77)</f>
        <v>Sept 2022</v>
      </c>
      <c r="N77" s="34">
        <f t="shared" si="10"/>
        <v>44816.611805555556</v>
      </c>
      <c r="O77" s="8">
        <f>IF(ISERROR(VLOOKUP($I77,Lookup!$H$2:$I$11,2,0)),"",VLOOKUP($I77,Lookup!$H$2:$I$11,2,0))</f>
        <v>103</v>
      </c>
      <c r="P77" s="8">
        <f>COUNTIF(J$4:J77,J77)</f>
        <v>1</v>
      </c>
    </row>
    <row r="78" spans="1:16" x14ac:dyDescent="0.25">
      <c r="A78" s="35">
        <f t="shared" si="11"/>
        <v>50001</v>
      </c>
      <c r="B78" s="8">
        <f t="shared" si="12"/>
        <v>44869.45</v>
      </c>
      <c r="C78" s="8">
        <f t="shared" si="13"/>
        <v>44902</v>
      </c>
      <c r="D78" s="38">
        <f t="shared" si="14"/>
        <v>139773.45006</v>
      </c>
      <c r="E78" s="39">
        <f t="shared" si="9"/>
        <v>47</v>
      </c>
      <c r="F78" s="42" t="s">
        <v>106</v>
      </c>
      <c r="G78" s="42" t="s">
        <v>2301</v>
      </c>
      <c r="H78" s="42" t="s">
        <v>2302</v>
      </c>
      <c r="I78" s="42" t="s">
        <v>2206</v>
      </c>
      <c r="J78" s="45">
        <v>44869.45</v>
      </c>
      <c r="K78" s="43">
        <v>50001</v>
      </c>
      <c r="L78" s="44">
        <v>44902</v>
      </c>
      <c r="M78" s="8" t="str">
        <f>VLOOKUP(MONTH($J78),Lookup!$A$2:$B$13,2,0)&amp;" "&amp;YEAR($J78)</f>
        <v>Nov 2022</v>
      </c>
      <c r="N78" s="34">
        <f t="shared" si="10"/>
        <v>44869.45</v>
      </c>
      <c r="O78" s="8">
        <f>IF(ISERROR(VLOOKUP($I78,Lookup!$H$2:$I$11,2,0)),"",VLOOKUP($I78,Lookup!$H$2:$I$11,2,0))</f>
        <v>6.0000000000000002E-5</v>
      </c>
      <c r="P78" s="8">
        <f>COUNTIF(J$4:J78,J78)</f>
        <v>1</v>
      </c>
    </row>
    <row r="79" spans="1:16" ht="30" x14ac:dyDescent="0.25">
      <c r="A79" s="35">
        <f t="shared" si="11"/>
        <v>150001</v>
      </c>
      <c r="B79" s="8">
        <f t="shared" si="12"/>
        <v>44872.623611111114</v>
      </c>
      <c r="C79" s="8">
        <f t="shared" si="13"/>
        <v>44902</v>
      </c>
      <c r="D79" s="38">
        <f t="shared" si="14"/>
        <v>239776.6236711111</v>
      </c>
      <c r="E79" s="39">
        <f t="shared" si="9"/>
        <v>17</v>
      </c>
      <c r="F79" s="42" t="s">
        <v>106</v>
      </c>
      <c r="G79" s="42" t="s">
        <v>2303</v>
      </c>
      <c r="H79" s="42" t="s">
        <v>2303</v>
      </c>
      <c r="I79" s="42" t="s">
        <v>2206</v>
      </c>
      <c r="J79" s="45">
        <v>44872.623611111114</v>
      </c>
      <c r="K79" s="43">
        <v>150001</v>
      </c>
      <c r="L79" s="44">
        <v>44902</v>
      </c>
      <c r="M79" s="8" t="str">
        <f>VLOOKUP(MONTH($J79),Lookup!$A$2:$B$13,2,0)&amp;" "&amp;YEAR($J79)</f>
        <v>Nov 2022</v>
      </c>
      <c r="N79" s="34">
        <f t="shared" si="10"/>
        <v>44872.623611111114</v>
      </c>
      <c r="O79" s="8">
        <f>IF(ISERROR(VLOOKUP($I79,Lookup!$H$2:$I$11,2,0)),"",VLOOKUP($I79,Lookup!$H$2:$I$11,2,0))</f>
        <v>6.0000000000000002E-5</v>
      </c>
      <c r="P79" s="8">
        <f>COUNTIF(J$4:J79,J79)</f>
        <v>1</v>
      </c>
    </row>
    <row r="80" spans="1:16" ht="30" x14ac:dyDescent="0.25">
      <c r="A80" s="35">
        <f t="shared" si="11"/>
        <v>500000</v>
      </c>
      <c r="B80" s="8">
        <f t="shared" si="12"/>
        <v>44902.738888888889</v>
      </c>
      <c r="C80" s="8">
        <f t="shared" si="13"/>
        <v>44902</v>
      </c>
      <c r="D80" s="38">
        <f t="shared" si="14"/>
        <v>589805.73894888884</v>
      </c>
      <c r="E80" s="39">
        <f t="shared" si="9"/>
        <v>4</v>
      </c>
      <c r="F80" s="42" t="s">
        <v>106</v>
      </c>
      <c r="G80" s="42" t="s">
        <v>2304</v>
      </c>
      <c r="H80" s="42" t="s">
        <v>2305</v>
      </c>
      <c r="I80" s="42" t="s">
        <v>2206</v>
      </c>
      <c r="J80" s="45">
        <v>44902.738888888889</v>
      </c>
      <c r="K80" s="43">
        <v>500000</v>
      </c>
      <c r="L80" s="44">
        <v>44902</v>
      </c>
      <c r="M80" s="8" t="str">
        <f>VLOOKUP(MONTH($J80),Lookup!$A$2:$B$13,2,0)&amp;" "&amp;YEAR($J80)</f>
        <v>Dec 2022</v>
      </c>
      <c r="N80" s="34">
        <f t="shared" si="10"/>
        <v>44902.738888888889</v>
      </c>
      <c r="O80" s="8">
        <f>IF(ISERROR(VLOOKUP($I80,Lookup!$H$2:$I$11,2,0)),"",VLOOKUP($I80,Lookup!$H$2:$I$11,2,0))</f>
        <v>6.0000000000000002E-5</v>
      </c>
      <c r="P80" s="8">
        <f>COUNTIF(J$4:J80,J80)</f>
        <v>1</v>
      </c>
    </row>
    <row r="81" spans="1:16" x14ac:dyDescent="0.25">
      <c r="A81" s="35">
        <f t="shared" si="11"/>
        <v>125000</v>
      </c>
      <c r="B81" s="8">
        <f t="shared" si="12"/>
        <v>44869.55972222222</v>
      </c>
      <c r="C81" s="8">
        <f t="shared" si="13"/>
        <v>44908</v>
      </c>
      <c r="D81" s="38">
        <f t="shared" si="14"/>
        <v>214778.5597822222</v>
      </c>
      <c r="E81" s="39">
        <f t="shared" si="9"/>
        <v>22</v>
      </c>
      <c r="F81" s="42" t="s">
        <v>106</v>
      </c>
      <c r="G81" s="42" t="s">
        <v>2306</v>
      </c>
      <c r="H81" s="42" t="s">
        <v>2307</v>
      </c>
      <c r="I81" s="42" t="s">
        <v>2206</v>
      </c>
      <c r="J81" s="45">
        <v>44869.55972222222</v>
      </c>
      <c r="K81" s="43">
        <v>125000</v>
      </c>
      <c r="L81" s="44">
        <v>44908</v>
      </c>
      <c r="M81" s="8" t="str">
        <f>VLOOKUP(MONTH($J81),Lookup!$A$2:$B$13,2,0)&amp;" "&amp;YEAR($J81)</f>
        <v>Nov 2022</v>
      </c>
      <c r="N81" s="34">
        <f t="shared" si="10"/>
        <v>44869.55972222222</v>
      </c>
      <c r="O81" s="8">
        <f>IF(ISERROR(VLOOKUP($I81,Lookup!$H$2:$I$11,2,0)),"",VLOOKUP($I81,Lookup!$H$2:$I$11,2,0))</f>
        <v>6.0000000000000002E-5</v>
      </c>
      <c r="P81" s="8">
        <f>COUNTIF(J$4:J81,J81)</f>
        <v>1</v>
      </c>
    </row>
    <row r="82" spans="1:16" ht="30" x14ac:dyDescent="0.25">
      <c r="A82" s="35">
        <f t="shared" si="11"/>
        <v>1152000</v>
      </c>
      <c r="B82" s="8">
        <f t="shared" si="12"/>
        <v>44655.539583333331</v>
      </c>
      <c r="C82" s="8">
        <f t="shared" si="13"/>
        <v>44902</v>
      </c>
      <c r="D82" s="38">
        <f t="shared" si="14"/>
        <v>1241559.5395903334</v>
      </c>
      <c r="E82" s="39">
        <f t="shared" si="9"/>
        <v>2</v>
      </c>
      <c r="F82" s="42" t="s">
        <v>254</v>
      </c>
      <c r="G82" s="42" t="s">
        <v>2227</v>
      </c>
      <c r="H82" s="42" t="s">
        <v>2227</v>
      </c>
      <c r="I82" s="42" t="s">
        <v>2184</v>
      </c>
      <c r="J82" s="45">
        <v>44655.539583333331</v>
      </c>
      <c r="K82" s="43">
        <v>1152000</v>
      </c>
      <c r="L82" s="44">
        <v>44902</v>
      </c>
      <c r="M82" s="8" t="str">
        <f>VLOOKUP(MONTH($J82),Lookup!$A$2:$B$13,2,0)&amp;" "&amp;YEAR($J82)</f>
        <v>Apr 2022</v>
      </c>
      <c r="N82" s="34">
        <f t="shared" si="10"/>
        <v>44655.539583333331</v>
      </c>
      <c r="O82" s="8">
        <f>IF(ISERROR(VLOOKUP($I82,Lookup!$H$2:$I$11,2,0)),"",VLOOKUP($I82,Lookup!$H$2:$I$11,2,0))</f>
        <v>6.9999999999999999E-6</v>
      </c>
      <c r="P82" s="8">
        <f>COUNTIF(J$4:J82,J82)</f>
        <v>2</v>
      </c>
    </row>
    <row r="83" spans="1:16" ht="30" x14ac:dyDescent="0.25">
      <c r="A83" s="35">
        <f t="shared" si="11"/>
        <v>75001</v>
      </c>
      <c r="B83" s="8">
        <f t="shared" si="12"/>
        <v>44655.539583333331</v>
      </c>
      <c r="C83" s="8">
        <f t="shared" si="13"/>
        <v>44902</v>
      </c>
      <c r="D83" s="38">
        <f t="shared" si="14"/>
        <v>164461.43958333333</v>
      </c>
      <c r="E83" s="39">
        <f t="shared" si="9"/>
        <v>56</v>
      </c>
      <c r="F83" s="42" t="s">
        <v>309</v>
      </c>
      <c r="G83" s="42" t="s">
        <v>2227</v>
      </c>
      <c r="H83" s="42" t="s">
        <v>2227</v>
      </c>
      <c r="I83" s="42" t="s">
        <v>2170</v>
      </c>
      <c r="J83" s="45">
        <v>44655.539583333331</v>
      </c>
      <c r="K83" s="43">
        <v>75001</v>
      </c>
      <c r="L83" s="44">
        <v>44902</v>
      </c>
      <c r="M83" s="8" t="str">
        <f>VLOOKUP(MONTH($J83),Lookup!$A$2:$B$13,2,0)&amp;" "&amp;YEAR($J83)</f>
        <v>Apr 2022</v>
      </c>
      <c r="N83" s="34">
        <f t="shared" si="10"/>
        <v>44655.539583333331</v>
      </c>
      <c r="O83" s="8">
        <f>IF(ISERROR(VLOOKUP($I83,Lookup!$H$2:$I$11,2,0)),"",VLOOKUP($I83,Lookup!$H$2:$I$11,2,0))</f>
        <v>-100.1</v>
      </c>
      <c r="P83" s="8">
        <f>COUNTIF(J$4:J83,J83)</f>
        <v>3</v>
      </c>
    </row>
    <row r="84" spans="1:16" ht="30" x14ac:dyDescent="0.25">
      <c r="A84" s="35">
        <f t="shared" si="11"/>
        <v>0</v>
      </c>
      <c r="B84" s="8">
        <f t="shared" si="12"/>
        <v>44696.936111111114</v>
      </c>
      <c r="C84" s="8">
        <f t="shared" si="13"/>
        <v>44903</v>
      </c>
      <c r="D84" s="38">
        <f t="shared" si="14"/>
        <v>89703.936111111107</v>
      </c>
      <c r="E84" s="39">
        <f t="shared" si="9"/>
        <v>72</v>
      </c>
      <c r="F84" s="42" t="s">
        <v>137</v>
      </c>
      <c r="G84" s="42" t="s">
        <v>2308</v>
      </c>
      <c r="H84" s="42" t="s">
        <v>2309</v>
      </c>
      <c r="I84" s="42" t="s">
        <v>2167</v>
      </c>
      <c r="J84" s="45">
        <v>44696.936111111114</v>
      </c>
      <c r="K84" s="43"/>
      <c r="L84" s="44">
        <v>44903</v>
      </c>
      <c r="M84" s="8" t="str">
        <f>VLOOKUP(MONTH($J84),Lookup!$A$2:$B$13,2,0)&amp;" "&amp;YEAR($J84)</f>
        <v>May 2022</v>
      </c>
      <c r="N84" s="34">
        <f t="shared" si="10"/>
        <v>44696.936111111114</v>
      </c>
      <c r="O84" s="8">
        <f>IF(ISERROR(VLOOKUP($I84,Lookup!$H$2:$I$11,2,0)),"",VLOOKUP($I84,Lookup!$H$2:$I$11,2,0))</f>
        <v>103</v>
      </c>
      <c r="P84" s="8">
        <f>COUNTIF(J$4:J84,J84)</f>
        <v>1</v>
      </c>
    </row>
    <row r="85" spans="1:16" ht="30" x14ac:dyDescent="0.25">
      <c r="A85" s="35">
        <f t="shared" si="11"/>
        <v>50001</v>
      </c>
      <c r="B85" s="8">
        <f t="shared" si="12"/>
        <v>44651.711111111108</v>
      </c>
      <c r="C85" s="8">
        <f t="shared" si="13"/>
        <v>44824</v>
      </c>
      <c r="D85" s="38">
        <f t="shared" si="14"/>
        <v>139477.7111181111</v>
      </c>
      <c r="E85" s="39">
        <f t="shared" si="9"/>
        <v>8</v>
      </c>
      <c r="F85" s="42" t="s">
        <v>114</v>
      </c>
      <c r="G85" s="42" t="s">
        <v>2310</v>
      </c>
      <c r="H85" s="42" t="s">
        <v>2311</v>
      </c>
      <c r="I85" s="42" t="s">
        <v>2184</v>
      </c>
      <c r="J85" s="45">
        <v>44651.711111111108</v>
      </c>
      <c r="K85" s="43">
        <v>50001</v>
      </c>
      <c r="L85" s="44">
        <v>44824</v>
      </c>
      <c r="M85" s="8" t="str">
        <f>VLOOKUP(MONTH($J85),Lookup!$A$2:$B$13,2,0)&amp;" "&amp;YEAR($J85)</f>
        <v>Mar 2022</v>
      </c>
      <c r="N85" s="34">
        <f t="shared" si="10"/>
        <v>44651.711111111108</v>
      </c>
      <c r="O85" s="8">
        <f>IF(ISERROR(VLOOKUP($I85,Lookup!$H$2:$I$11,2,0)),"",VLOOKUP($I85,Lookup!$H$2:$I$11,2,0))</f>
        <v>6.9999999999999999E-6</v>
      </c>
      <c r="P85" s="8">
        <f>COUNTIF(J$4:J85,J85)</f>
        <v>1</v>
      </c>
    </row>
    <row r="86" spans="1:16" ht="30" x14ac:dyDescent="0.25">
      <c r="A86" s="35">
        <f t="shared" si="11"/>
        <v>100001</v>
      </c>
      <c r="B86" s="8">
        <f t="shared" si="12"/>
        <v>44587.385416666664</v>
      </c>
      <c r="C86" s="8">
        <f t="shared" si="13"/>
        <v>44908</v>
      </c>
      <c r="D86" s="38">
        <f t="shared" si="14"/>
        <v>189497.38542366665</v>
      </c>
      <c r="E86" s="39">
        <f t="shared" si="9"/>
        <v>38</v>
      </c>
      <c r="F86" s="42" t="s">
        <v>106</v>
      </c>
      <c r="G86" s="42" t="s">
        <v>2312</v>
      </c>
      <c r="H86" s="42" t="s">
        <v>2313</v>
      </c>
      <c r="I86" s="42" t="s">
        <v>2184</v>
      </c>
      <c r="J86" s="45">
        <v>44587.385416666664</v>
      </c>
      <c r="K86" s="43">
        <v>100001</v>
      </c>
      <c r="L86" s="44">
        <v>44908</v>
      </c>
      <c r="M86" s="8" t="str">
        <f>VLOOKUP(MONTH($J86),Lookup!$A$2:$B$13,2,0)&amp;" "&amp;YEAR($J86)</f>
        <v>Jan 2022</v>
      </c>
      <c r="N86" s="34">
        <f t="shared" si="10"/>
        <v>44587.385416666664</v>
      </c>
      <c r="O86" s="8">
        <f>IF(ISERROR(VLOOKUP($I86,Lookup!$H$2:$I$11,2,0)),"",VLOOKUP($I86,Lookup!$H$2:$I$11,2,0))</f>
        <v>6.9999999999999999E-6</v>
      </c>
      <c r="P86" s="8">
        <f>COUNTIF(J$4:J86,J86)</f>
        <v>1</v>
      </c>
    </row>
    <row r="87" spans="1:16" ht="30" x14ac:dyDescent="0.25">
      <c r="A87" s="35">
        <f t="shared" si="11"/>
        <v>0</v>
      </c>
      <c r="B87" s="8">
        <f t="shared" si="12"/>
        <v>44881.741666666669</v>
      </c>
      <c r="C87" s="8">
        <f t="shared" si="13"/>
        <v>44894</v>
      </c>
      <c r="D87" s="38">
        <f t="shared" si="14"/>
        <v>89776.741673666664</v>
      </c>
      <c r="E87" s="39">
        <f t="shared" si="9"/>
        <v>68</v>
      </c>
      <c r="F87" s="42" t="s">
        <v>122</v>
      </c>
      <c r="G87" s="42" t="s">
        <v>2314</v>
      </c>
      <c r="H87" s="42" t="s">
        <v>2314</v>
      </c>
      <c r="I87" s="42" t="s">
        <v>2184</v>
      </c>
      <c r="J87" s="45">
        <v>44881.741666666669</v>
      </c>
      <c r="K87" s="43"/>
      <c r="L87" s="44">
        <v>44894</v>
      </c>
      <c r="M87" s="8" t="str">
        <f>VLOOKUP(MONTH($J87),Lookup!$A$2:$B$13,2,0)&amp;" "&amp;YEAR($J87)</f>
        <v>Nov 2022</v>
      </c>
      <c r="N87" s="34">
        <f t="shared" si="10"/>
        <v>44881.741666666669</v>
      </c>
      <c r="O87" s="8">
        <f>IF(ISERROR(VLOOKUP($I87,Lookup!$H$2:$I$11,2,0)),"",VLOOKUP($I87,Lookup!$H$2:$I$11,2,0))</f>
        <v>6.9999999999999999E-6</v>
      </c>
      <c r="P87" s="8">
        <f>COUNTIF(J$4:J87,J87)</f>
        <v>1</v>
      </c>
    </row>
    <row r="88" spans="1:16" ht="30" x14ac:dyDescent="0.25">
      <c r="A88" s="35">
        <f t="shared" si="11"/>
        <v>0</v>
      </c>
      <c r="B88" s="8">
        <f t="shared" si="12"/>
        <v>44545.669444444444</v>
      </c>
      <c r="C88" s="8">
        <f t="shared" si="13"/>
        <v>44908</v>
      </c>
      <c r="D88" s="38">
        <f t="shared" si="14"/>
        <v>89354.569444444438</v>
      </c>
      <c r="E88" s="39">
        <f t="shared" si="9"/>
        <v>84</v>
      </c>
      <c r="F88" s="42" t="s">
        <v>309</v>
      </c>
      <c r="G88" s="42" t="s">
        <v>2315</v>
      </c>
      <c r="H88" s="42" t="s">
        <v>2316</v>
      </c>
      <c r="I88" s="42" t="s">
        <v>2170</v>
      </c>
      <c r="J88" s="45">
        <v>44545.669444444444</v>
      </c>
      <c r="K88" s="43"/>
      <c r="L88" s="44">
        <v>44908</v>
      </c>
      <c r="M88" s="8" t="str">
        <f>VLOOKUP(MONTH($J88),Lookup!$A$2:$B$13,2,0)&amp;" "&amp;YEAR($J88)</f>
        <v>Dec 2021</v>
      </c>
      <c r="N88" s="34">
        <f t="shared" si="10"/>
        <v>44545.669444444444</v>
      </c>
      <c r="O88" s="8">
        <f>IF(ISERROR(VLOOKUP($I88,Lookup!$H$2:$I$11,2,0)),"",VLOOKUP($I88,Lookup!$H$2:$I$11,2,0))</f>
        <v>-100.1</v>
      </c>
      <c r="P88" s="8">
        <f>COUNTIF(J$4:J88,J88)</f>
        <v>1</v>
      </c>
    </row>
    <row r="89" spans="1:16" ht="30" x14ac:dyDescent="0.25">
      <c r="A89" s="35">
        <f t="shared" si="11"/>
        <v>500000</v>
      </c>
      <c r="B89" s="8">
        <f t="shared" si="12"/>
        <v>44763.643055555556</v>
      </c>
      <c r="C89" s="8">
        <f t="shared" si="13"/>
        <v>44908</v>
      </c>
      <c r="D89" s="38">
        <f t="shared" si="14"/>
        <v>589572.54305555555</v>
      </c>
      <c r="E89" s="39">
        <f t="shared" si="9"/>
        <v>13</v>
      </c>
      <c r="F89" s="42" t="s">
        <v>309</v>
      </c>
      <c r="G89" s="42" t="s">
        <v>2317</v>
      </c>
      <c r="H89" s="42" t="s">
        <v>2317</v>
      </c>
      <c r="I89" s="42" t="s">
        <v>2170</v>
      </c>
      <c r="J89" s="45">
        <v>44763.643055555556</v>
      </c>
      <c r="K89" s="43">
        <v>500000</v>
      </c>
      <c r="L89" s="44">
        <v>44908</v>
      </c>
      <c r="M89" s="8" t="str">
        <f>VLOOKUP(MONTH($J89),Lookup!$A$2:$B$13,2,0)&amp;" "&amp;YEAR($J89)</f>
        <v>Jul 2022</v>
      </c>
      <c r="N89" s="34">
        <f t="shared" si="10"/>
        <v>44763.643055555556</v>
      </c>
      <c r="O89" s="8">
        <f>IF(ISERROR(VLOOKUP($I89,Lookup!$H$2:$I$11,2,0)),"",VLOOKUP($I89,Lookup!$H$2:$I$11,2,0))</f>
        <v>-100.1</v>
      </c>
      <c r="P89" s="8">
        <f>COUNTIF(J$4:J89,J89)</f>
        <v>1</v>
      </c>
    </row>
    <row r="90" spans="1:16" x14ac:dyDescent="0.25">
      <c r="A90" s="35">
        <f t="shared" si="11"/>
        <v>0</v>
      </c>
      <c r="B90" s="8">
        <f t="shared" si="12"/>
        <v>44785.573611111111</v>
      </c>
      <c r="C90" s="8">
        <f t="shared" si="13"/>
        <v>44903</v>
      </c>
      <c r="D90" s="38">
        <f t="shared" si="14"/>
        <v>89589.473611111112</v>
      </c>
      <c r="E90" s="39">
        <f t="shared" si="9"/>
        <v>69</v>
      </c>
      <c r="F90" s="42" t="s">
        <v>103</v>
      </c>
      <c r="G90" s="42" t="s">
        <v>2318</v>
      </c>
      <c r="H90" s="42" t="s">
        <v>2319</v>
      </c>
      <c r="I90" s="42" t="s">
        <v>2170</v>
      </c>
      <c r="J90" s="45">
        <v>44785.573611111111</v>
      </c>
      <c r="K90" s="43"/>
      <c r="L90" s="44">
        <v>44903</v>
      </c>
      <c r="M90" s="8" t="str">
        <f>VLOOKUP(MONTH($J90),Lookup!$A$2:$B$13,2,0)&amp;" "&amp;YEAR($J90)</f>
        <v>Aug 2022</v>
      </c>
      <c r="N90" s="34">
        <f t="shared" si="10"/>
        <v>44785.573611111111</v>
      </c>
      <c r="O90" s="8">
        <f>IF(ISERROR(VLOOKUP($I90,Lookup!$H$2:$I$11,2,0)),"",VLOOKUP($I90,Lookup!$H$2:$I$11,2,0))</f>
        <v>-100.1</v>
      </c>
      <c r="P90" s="8">
        <f>COUNTIF(J$4:J90,J90)</f>
        <v>1</v>
      </c>
    </row>
    <row r="91" spans="1:16" ht="30" x14ac:dyDescent="0.25">
      <c r="A91" s="35">
        <f t="shared" si="11"/>
        <v>145000</v>
      </c>
      <c r="B91" s="8">
        <f t="shared" si="12"/>
        <v>44830.845138888886</v>
      </c>
      <c r="C91" s="8">
        <f t="shared" si="13"/>
        <v>44874</v>
      </c>
      <c r="D91" s="38">
        <f t="shared" si="14"/>
        <v>234705.84514588889</v>
      </c>
      <c r="E91" s="39">
        <f t="shared" si="9"/>
        <v>11</v>
      </c>
      <c r="F91" s="42" t="s">
        <v>392</v>
      </c>
      <c r="G91" s="42" t="s">
        <v>2320</v>
      </c>
      <c r="H91" s="42" t="s">
        <v>2321</v>
      </c>
      <c r="I91" s="42" t="s">
        <v>2184</v>
      </c>
      <c r="J91" s="45">
        <v>44830.845138888886</v>
      </c>
      <c r="K91" s="43">
        <v>145000</v>
      </c>
      <c r="L91" s="44">
        <v>44874</v>
      </c>
      <c r="M91" s="8" t="str">
        <f>VLOOKUP(MONTH($J91),Lookup!$A$2:$B$13,2,0)&amp;" "&amp;YEAR($J91)</f>
        <v>Sept 2022</v>
      </c>
      <c r="N91" s="34">
        <f t="shared" si="10"/>
        <v>44830.845138888886</v>
      </c>
      <c r="O91" s="8">
        <f>IF(ISERROR(VLOOKUP($I91,Lookup!$H$2:$I$11,2,0)),"",VLOOKUP($I91,Lookup!$H$2:$I$11,2,0))</f>
        <v>6.9999999999999999E-6</v>
      </c>
      <c r="P91" s="8">
        <f>COUNTIF(J$4:J91,J91)</f>
        <v>1</v>
      </c>
    </row>
    <row r="92" spans="1:16" ht="30" x14ac:dyDescent="0.25">
      <c r="A92" s="35">
        <f t="shared" si="11"/>
        <v>100001</v>
      </c>
      <c r="B92" s="8">
        <f t="shared" si="12"/>
        <v>44690.36041666667</v>
      </c>
      <c r="C92" s="8">
        <f t="shared" si="13"/>
        <v>44904</v>
      </c>
      <c r="D92" s="38">
        <f t="shared" si="14"/>
        <v>189496.26041666666</v>
      </c>
      <c r="E92" s="39">
        <f t="shared" si="9"/>
        <v>42</v>
      </c>
      <c r="F92" s="42" t="s">
        <v>438</v>
      </c>
      <c r="G92" s="42" t="s">
        <v>2322</v>
      </c>
      <c r="H92" s="42" t="s">
        <v>2323</v>
      </c>
      <c r="I92" s="42" t="s">
        <v>2170</v>
      </c>
      <c r="J92" s="45">
        <v>44690.36041666667</v>
      </c>
      <c r="K92" s="43">
        <v>100001</v>
      </c>
      <c r="L92" s="44">
        <v>44904</v>
      </c>
      <c r="M92" s="8" t="str">
        <f>VLOOKUP(MONTH($J92),Lookup!$A$2:$B$13,2,0)&amp;" "&amp;YEAR($J92)</f>
        <v>May 2022</v>
      </c>
      <c r="N92" s="34">
        <f t="shared" si="10"/>
        <v>44690.36041666667</v>
      </c>
      <c r="O92" s="8">
        <f>IF(ISERROR(VLOOKUP($I92,Lookup!$H$2:$I$11,2,0)),"",VLOOKUP($I92,Lookup!$H$2:$I$11,2,0))</f>
        <v>-100.1</v>
      </c>
      <c r="P92" s="8">
        <f>COUNTIF(J$4:J92,J92)</f>
        <v>1</v>
      </c>
    </row>
    <row r="93" spans="1:16" ht="30" x14ac:dyDescent="0.25">
      <c r="A93" s="35">
        <f t="shared" si="11"/>
        <v>40001</v>
      </c>
      <c r="B93" s="8">
        <f t="shared" si="12"/>
        <v>44704.521527777775</v>
      </c>
      <c r="C93" s="8">
        <f t="shared" si="13"/>
        <v>44942</v>
      </c>
      <c r="D93" s="38">
        <f t="shared" si="14"/>
        <v>129648.52152857778</v>
      </c>
      <c r="E93" s="39">
        <f t="shared" si="9"/>
        <v>59</v>
      </c>
      <c r="F93" s="42" t="s">
        <v>438</v>
      </c>
      <c r="G93" s="42" t="s">
        <v>2324</v>
      </c>
      <c r="H93" s="42" t="s">
        <v>2325</v>
      </c>
      <c r="I93" s="42" t="s">
        <v>2173</v>
      </c>
      <c r="J93" s="45">
        <v>44704.521527777775</v>
      </c>
      <c r="K93" s="43">
        <v>40001</v>
      </c>
      <c r="L93" s="44">
        <v>44942</v>
      </c>
      <c r="M93" s="8" t="str">
        <f>VLOOKUP(MONTH($J93),Lookup!$A$2:$B$13,2,0)&amp;" "&amp;YEAR($J93)</f>
        <v>May 2022</v>
      </c>
      <c r="N93" s="34">
        <f t="shared" si="10"/>
        <v>44704.521527777775</v>
      </c>
      <c r="O93" s="8">
        <f>IF(ISERROR(VLOOKUP($I93,Lookup!$H$2:$I$11,2,0)),"",VLOOKUP($I93,Lookup!$H$2:$I$11,2,0))</f>
        <v>7.9999999999999996E-7</v>
      </c>
      <c r="P93" s="8">
        <f>COUNTIF(J$4:J93,J93)</f>
        <v>1</v>
      </c>
    </row>
    <row r="94" spans="1:16" ht="30" x14ac:dyDescent="0.25">
      <c r="A94" s="35">
        <f t="shared" si="11"/>
        <v>90001</v>
      </c>
      <c r="B94" s="8">
        <f t="shared" si="12"/>
        <v>44671.697916666664</v>
      </c>
      <c r="C94" s="8">
        <f t="shared" si="13"/>
        <v>44456</v>
      </c>
      <c r="D94" s="38">
        <f t="shared" si="14"/>
        <v>179129.69791746666</v>
      </c>
      <c r="E94" s="39">
        <f t="shared" si="9"/>
        <v>46</v>
      </c>
      <c r="F94" s="42" t="s">
        <v>438</v>
      </c>
      <c r="G94" s="42" t="s">
        <v>2326</v>
      </c>
      <c r="H94" s="42" t="s">
        <v>2327</v>
      </c>
      <c r="I94" s="42" t="s">
        <v>2173</v>
      </c>
      <c r="J94" s="45">
        <v>44671.697916666664</v>
      </c>
      <c r="K94" s="43">
        <v>90001</v>
      </c>
      <c r="L94" s="44">
        <v>44456</v>
      </c>
      <c r="M94" s="8" t="str">
        <f>VLOOKUP(MONTH($J94),Lookup!$A$2:$B$13,2,0)&amp;" "&amp;YEAR($J94)</f>
        <v>Apr 2022</v>
      </c>
      <c r="N94" s="34">
        <f t="shared" si="10"/>
        <v>44671.697916666664</v>
      </c>
      <c r="O94" s="8">
        <f>IF(ISERROR(VLOOKUP($I94,Lookup!$H$2:$I$11,2,0)),"",VLOOKUP($I94,Lookup!$H$2:$I$11,2,0))</f>
        <v>7.9999999999999996E-7</v>
      </c>
      <c r="P94" s="8">
        <f>COUNTIF(J$4:J94,J94)</f>
        <v>1</v>
      </c>
    </row>
    <row r="95" spans="1:16" ht="30" x14ac:dyDescent="0.25">
      <c r="A95" s="35">
        <f t="shared" si="11"/>
        <v>0</v>
      </c>
      <c r="B95" s="8">
        <f t="shared" si="12"/>
        <v>44796.530555555553</v>
      </c>
      <c r="C95" s="8">
        <f t="shared" si="13"/>
        <v>44894</v>
      </c>
      <c r="D95" s="38">
        <f t="shared" si="14"/>
        <v>89691.530615555559</v>
      </c>
      <c r="E95" s="39">
        <f t="shared" si="9"/>
        <v>61</v>
      </c>
      <c r="F95" s="42" t="s">
        <v>438</v>
      </c>
      <c r="G95" s="42" t="s">
        <v>2328</v>
      </c>
      <c r="H95" s="42" t="s">
        <v>2329</v>
      </c>
      <c r="I95" s="42" t="s">
        <v>2206</v>
      </c>
      <c r="J95" s="45">
        <v>44796.530555555553</v>
      </c>
      <c r="K95" s="43"/>
      <c r="L95" s="44">
        <v>44894</v>
      </c>
      <c r="M95" s="8" t="str">
        <f>VLOOKUP(MONTH($J95),Lookup!$A$2:$B$13,2,0)&amp;" "&amp;YEAR($J95)</f>
        <v>Aug 2022</v>
      </c>
      <c r="N95" s="34">
        <f t="shared" si="10"/>
        <v>44796.530555555553</v>
      </c>
      <c r="O95" s="8">
        <f>IF(ISERROR(VLOOKUP($I95,Lookup!$H$2:$I$11,2,0)),"",VLOOKUP($I95,Lookup!$H$2:$I$11,2,0))</f>
        <v>6.0000000000000002E-5</v>
      </c>
      <c r="P95" s="8">
        <f>COUNTIF(J$4:J95,J95)</f>
        <v>1</v>
      </c>
    </row>
    <row r="96" spans="1:16" ht="30" x14ac:dyDescent="0.25">
      <c r="A96" s="35">
        <f t="shared" si="11"/>
        <v>0</v>
      </c>
      <c r="B96" s="8">
        <f t="shared" si="12"/>
        <v>44652.484722222223</v>
      </c>
      <c r="C96" s="8">
        <f t="shared" si="13"/>
        <v>44894</v>
      </c>
      <c r="D96" s="38">
        <f t="shared" si="14"/>
        <v>89547.484729222226</v>
      </c>
      <c r="E96" s="39">
        <f t="shared" si="9"/>
        <v>65</v>
      </c>
      <c r="F96" s="42" t="s">
        <v>438</v>
      </c>
      <c r="G96" s="42" t="s">
        <v>2330</v>
      </c>
      <c r="H96" s="42" t="s">
        <v>2331</v>
      </c>
      <c r="I96" s="42" t="s">
        <v>2184</v>
      </c>
      <c r="J96" s="45">
        <v>44652.484722222223</v>
      </c>
      <c r="K96" s="43"/>
      <c r="L96" s="44">
        <v>44894</v>
      </c>
      <c r="M96" s="8" t="str">
        <f>VLOOKUP(MONTH($J96),Lookup!$A$2:$B$13,2,0)&amp;" "&amp;YEAR($J96)</f>
        <v>Apr 2022</v>
      </c>
      <c r="N96" s="34">
        <f t="shared" si="10"/>
        <v>44652.484722222223</v>
      </c>
      <c r="O96" s="8">
        <f>IF(ISERROR(VLOOKUP($I96,Lookup!$H$2:$I$11,2,0)),"",VLOOKUP($I96,Lookup!$H$2:$I$11,2,0))</f>
        <v>6.9999999999999999E-6</v>
      </c>
      <c r="P96" s="8">
        <f>COUNTIF(J$4:J96,J96)</f>
        <v>1</v>
      </c>
    </row>
    <row r="97" spans="1:16" ht="30" x14ac:dyDescent="0.25">
      <c r="A97" s="35">
        <f t="shared" si="11"/>
        <v>30001</v>
      </c>
      <c r="B97" s="8">
        <f t="shared" si="12"/>
        <v>44829.803472222222</v>
      </c>
      <c r="C97" s="8">
        <f t="shared" si="13"/>
        <v>44894</v>
      </c>
      <c r="D97" s="38">
        <f t="shared" si="14"/>
        <v>119725.80347302223</v>
      </c>
      <c r="E97" s="39">
        <f t="shared" si="9"/>
        <v>60</v>
      </c>
      <c r="F97" s="42" t="s">
        <v>438</v>
      </c>
      <c r="G97" s="42" t="s">
        <v>2332</v>
      </c>
      <c r="H97" s="42" t="s">
        <v>2333</v>
      </c>
      <c r="I97" s="42" t="s">
        <v>2173</v>
      </c>
      <c r="J97" s="45">
        <v>44829.803472222222</v>
      </c>
      <c r="K97" s="43">
        <v>30001</v>
      </c>
      <c r="L97" s="44">
        <v>44894</v>
      </c>
      <c r="M97" s="8" t="str">
        <f>VLOOKUP(MONTH($J97),Lookup!$A$2:$B$13,2,0)&amp;" "&amp;YEAR($J97)</f>
        <v>Sept 2022</v>
      </c>
      <c r="N97" s="34">
        <f t="shared" si="10"/>
        <v>44829.803472222222</v>
      </c>
      <c r="O97" s="8">
        <f>IF(ISERROR(VLOOKUP($I97,Lookup!$H$2:$I$11,2,0)),"",VLOOKUP($I97,Lookup!$H$2:$I$11,2,0))</f>
        <v>7.9999999999999996E-7</v>
      </c>
      <c r="P97" s="8">
        <f>COUNTIF(J$4:J97,J97)</f>
        <v>1</v>
      </c>
    </row>
    <row r="98" spans="1:16" ht="30" x14ac:dyDescent="0.25">
      <c r="A98" s="35">
        <f t="shared" si="11"/>
        <v>80001</v>
      </c>
      <c r="B98" s="8">
        <f t="shared" si="12"/>
        <v>44558.554861111108</v>
      </c>
      <c r="C98" s="8">
        <f t="shared" si="13"/>
        <v>44900</v>
      </c>
      <c r="D98" s="38">
        <f t="shared" si="14"/>
        <v>169460.5548681111</v>
      </c>
      <c r="E98" s="39">
        <f t="shared" si="9"/>
        <v>50</v>
      </c>
      <c r="F98" s="42" t="s">
        <v>438</v>
      </c>
      <c r="G98" s="42" t="s">
        <v>2334</v>
      </c>
      <c r="H98" s="42" t="s">
        <v>2335</v>
      </c>
      <c r="I98" s="42" t="s">
        <v>2184</v>
      </c>
      <c r="J98" s="45">
        <v>44558.554861111108</v>
      </c>
      <c r="K98" s="43">
        <v>80001</v>
      </c>
      <c r="L98" s="44">
        <v>44900</v>
      </c>
      <c r="M98" s="8" t="str">
        <f>VLOOKUP(MONTH($J98),Lookup!$A$2:$B$13,2,0)&amp;" "&amp;YEAR($J98)</f>
        <v>Dec 2021</v>
      </c>
      <c r="N98" s="34">
        <f t="shared" si="10"/>
        <v>44558.554861111108</v>
      </c>
      <c r="O98" s="8">
        <f>IF(ISERROR(VLOOKUP($I98,Lookup!$H$2:$I$11,2,0)),"",VLOOKUP($I98,Lookup!$H$2:$I$11,2,0))</f>
        <v>6.9999999999999999E-6</v>
      </c>
      <c r="P98" s="8">
        <f>COUNTIF(J$4:J98,J98)</f>
        <v>1</v>
      </c>
    </row>
    <row r="99" spans="1:16" ht="30" x14ac:dyDescent="0.25">
      <c r="A99" s="35">
        <f t="shared" si="11"/>
        <v>100001</v>
      </c>
      <c r="B99" s="8">
        <f t="shared" si="12"/>
        <v>44692.62777777778</v>
      </c>
      <c r="C99" s="8">
        <f t="shared" si="13"/>
        <v>44902</v>
      </c>
      <c r="D99" s="38">
        <f t="shared" si="14"/>
        <v>189496.52777777778</v>
      </c>
      <c r="E99" s="39">
        <f t="shared" si="9"/>
        <v>41</v>
      </c>
      <c r="F99" s="42" t="s">
        <v>438</v>
      </c>
      <c r="G99" s="42" t="s">
        <v>2336</v>
      </c>
      <c r="H99" s="42" t="s">
        <v>2336</v>
      </c>
      <c r="I99" s="42" t="s">
        <v>2170</v>
      </c>
      <c r="J99" s="45">
        <v>44692.62777777778</v>
      </c>
      <c r="K99" s="43">
        <v>100001</v>
      </c>
      <c r="L99" s="44">
        <v>44902</v>
      </c>
      <c r="M99" s="8" t="str">
        <f>VLOOKUP(MONTH($J99),Lookup!$A$2:$B$13,2,0)&amp;" "&amp;YEAR($J99)</f>
        <v>May 2022</v>
      </c>
      <c r="N99" s="34">
        <f t="shared" si="10"/>
        <v>44692.62777777778</v>
      </c>
      <c r="O99" s="8">
        <f>IF(ISERROR(VLOOKUP($I99,Lookup!$H$2:$I$11,2,0)),"",VLOOKUP($I99,Lookup!$H$2:$I$11,2,0))</f>
        <v>-100.1</v>
      </c>
      <c r="P99" s="8">
        <f>COUNTIF(J$4:J99,J99)</f>
        <v>1</v>
      </c>
    </row>
    <row r="100" spans="1:16" ht="45" x14ac:dyDescent="0.25">
      <c r="A100" s="35">
        <f t="shared" si="11"/>
        <v>0</v>
      </c>
      <c r="B100" s="8">
        <f t="shared" si="12"/>
        <v>44613.466666666667</v>
      </c>
      <c r="C100" s="8">
        <f t="shared" si="13"/>
        <v>44888</v>
      </c>
      <c r="D100" s="38">
        <f t="shared" si="14"/>
        <v>89402.366666666669</v>
      </c>
      <c r="E100" s="39">
        <f t="shared" si="9"/>
        <v>66</v>
      </c>
      <c r="F100" s="42" t="s">
        <v>438</v>
      </c>
      <c r="G100" s="42" t="s">
        <v>2337</v>
      </c>
      <c r="H100" s="42" t="s">
        <v>2338</v>
      </c>
      <c r="I100" s="42" t="s">
        <v>2170</v>
      </c>
      <c r="J100" s="45">
        <v>44613.466666666667</v>
      </c>
      <c r="K100" s="43"/>
      <c r="L100" s="44">
        <v>44888</v>
      </c>
      <c r="M100" s="8" t="str">
        <f>VLOOKUP(MONTH($J100),Lookup!$A$2:$B$13,2,0)&amp;" "&amp;YEAR($J100)</f>
        <v>Feb 2022</v>
      </c>
      <c r="N100" s="34">
        <f t="shared" si="10"/>
        <v>44613.466666666667</v>
      </c>
      <c r="O100" s="8">
        <f>IF(ISERROR(VLOOKUP($I100,Lookup!$H$2:$I$11,2,0)),"",VLOOKUP($I100,Lookup!$H$2:$I$11,2,0))</f>
        <v>-100.1</v>
      </c>
      <c r="P100" s="8">
        <f>COUNTIF(J$4:J100,J100)</f>
        <v>1</v>
      </c>
    </row>
    <row r="101" spans="1:16" ht="30" x14ac:dyDescent="0.25">
      <c r="A101" s="35">
        <f t="shared" si="11"/>
        <v>100001</v>
      </c>
      <c r="B101" s="8">
        <f t="shared" si="12"/>
        <v>44907.536805555559</v>
      </c>
      <c r="C101" s="8">
        <f t="shared" si="13"/>
        <v>44894</v>
      </c>
      <c r="D101" s="38">
        <f t="shared" si="14"/>
        <v>189906.53680555557</v>
      </c>
      <c r="E101" s="39">
        <f t="shared" si="9"/>
        <v>35</v>
      </c>
      <c r="F101" s="42" t="s">
        <v>438</v>
      </c>
      <c r="G101" s="42" t="s">
        <v>2339</v>
      </c>
      <c r="H101" s="42" t="s">
        <v>2340</v>
      </c>
      <c r="I101" s="42" t="s">
        <v>2167</v>
      </c>
      <c r="J101" s="45">
        <v>44907.536805555559</v>
      </c>
      <c r="K101" s="43">
        <v>100001</v>
      </c>
      <c r="L101" s="44">
        <v>44894</v>
      </c>
      <c r="M101" s="8" t="str">
        <f>VLOOKUP(MONTH($J101),Lookup!$A$2:$B$13,2,0)&amp;" "&amp;YEAR($J101)</f>
        <v>Dec 2022</v>
      </c>
      <c r="N101" s="34">
        <f t="shared" si="10"/>
        <v>44907.536805555559</v>
      </c>
      <c r="O101" s="8">
        <f>IF(ISERROR(VLOOKUP($I101,Lookup!$H$2:$I$11,2,0)),"",VLOOKUP($I101,Lookup!$H$2:$I$11,2,0))</f>
        <v>103</v>
      </c>
      <c r="P101" s="8">
        <f>COUNTIF(J$4:J101,J101)</f>
        <v>1</v>
      </c>
    </row>
    <row r="102" spans="1:16" ht="30" x14ac:dyDescent="0.25">
      <c r="A102" s="35">
        <f t="shared" si="11"/>
        <v>120000</v>
      </c>
      <c r="B102" s="8">
        <f t="shared" si="12"/>
        <v>44721.777083333334</v>
      </c>
      <c r="C102" s="8">
        <f t="shared" si="13"/>
        <v>44895</v>
      </c>
      <c r="D102" s="38">
        <f t="shared" si="14"/>
        <v>209617.77709033334</v>
      </c>
      <c r="E102" s="39">
        <f t="shared" si="9"/>
        <v>31</v>
      </c>
      <c r="F102" s="42" t="s">
        <v>438</v>
      </c>
      <c r="G102" s="42" t="s">
        <v>2341</v>
      </c>
      <c r="H102" s="42" t="s">
        <v>2342</v>
      </c>
      <c r="I102" s="42" t="s">
        <v>2184</v>
      </c>
      <c r="J102" s="45">
        <v>44721.777083333334</v>
      </c>
      <c r="K102" s="43">
        <v>120000</v>
      </c>
      <c r="L102" s="44">
        <v>44895</v>
      </c>
      <c r="M102" s="8" t="str">
        <f>VLOOKUP(MONTH($J102),Lookup!$A$2:$B$13,2,0)&amp;" "&amp;YEAR($J102)</f>
        <v>Jun 2022</v>
      </c>
      <c r="N102" s="34">
        <f t="shared" si="10"/>
        <v>44721.777083333334</v>
      </c>
      <c r="O102" s="8">
        <f>IF(ISERROR(VLOOKUP($I102,Lookup!$H$2:$I$11,2,0)),"",VLOOKUP($I102,Lookup!$H$2:$I$11,2,0))</f>
        <v>6.9999999999999999E-6</v>
      </c>
      <c r="P102" s="8">
        <f>COUNTIF(J$4:J102,J102)</f>
        <v>1</v>
      </c>
    </row>
    <row r="103" spans="1:16" ht="45" x14ac:dyDescent="0.25">
      <c r="A103" s="35">
        <f t="shared" si="11"/>
        <v>50001</v>
      </c>
      <c r="B103" s="8">
        <f t="shared" si="12"/>
        <v>44580.370833333334</v>
      </c>
      <c r="C103" s="8">
        <f t="shared" si="13"/>
        <v>44894</v>
      </c>
      <c r="D103" s="38">
        <f t="shared" si="14"/>
        <v>139476.37089333334</v>
      </c>
      <c r="E103" s="39">
        <f t="shared" si="9"/>
        <v>57</v>
      </c>
      <c r="F103" s="42" t="s">
        <v>438</v>
      </c>
      <c r="G103" s="42" t="s">
        <v>2343</v>
      </c>
      <c r="H103" s="42" t="s">
        <v>2344</v>
      </c>
      <c r="I103" s="42" t="s">
        <v>2206</v>
      </c>
      <c r="J103" s="45">
        <v>44580.370833333334</v>
      </c>
      <c r="K103" s="43">
        <v>50001</v>
      </c>
      <c r="L103" s="44">
        <v>44894</v>
      </c>
      <c r="M103" s="8" t="str">
        <f>VLOOKUP(MONTH($J103),Lookup!$A$2:$B$13,2,0)&amp;" "&amp;YEAR($J103)</f>
        <v>Jan 2022</v>
      </c>
      <c r="N103" s="34">
        <f t="shared" si="10"/>
        <v>44580.370833333334</v>
      </c>
      <c r="O103" s="8">
        <f>IF(ISERROR(VLOOKUP($I103,Lookup!$H$2:$I$11,2,0)),"",VLOOKUP($I103,Lookup!$H$2:$I$11,2,0))</f>
        <v>6.0000000000000002E-5</v>
      </c>
      <c r="P103" s="8">
        <f>COUNTIF(J$4:J103,J103)</f>
        <v>1</v>
      </c>
    </row>
    <row r="104" spans="1:16" ht="30" x14ac:dyDescent="0.25">
      <c r="A104" s="35">
        <f t="shared" si="11"/>
        <v>250000</v>
      </c>
      <c r="B104" s="8">
        <f t="shared" si="12"/>
        <v>44655.560416666667</v>
      </c>
      <c r="C104" s="8">
        <f t="shared" si="13"/>
        <v>44903</v>
      </c>
      <c r="D104" s="38">
        <f t="shared" si="14"/>
        <v>339559.56042366667</v>
      </c>
      <c r="E104" s="39">
        <f t="shared" si="9"/>
        <v>14</v>
      </c>
      <c r="F104" s="42" t="s">
        <v>438</v>
      </c>
      <c r="G104" s="42" t="s">
        <v>2345</v>
      </c>
      <c r="H104" s="42" t="s">
        <v>2346</v>
      </c>
      <c r="I104" s="42" t="s">
        <v>2184</v>
      </c>
      <c r="J104" s="45">
        <v>44655.560416666667</v>
      </c>
      <c r="K104" s="43">
        <v>250000</v>
      </c>
      <c r="L104" s="44">
        <v>44903</v>
      </c>
      <c r="M104" s="8" t="str">
        <f>VLOOKUP(MONTH($J104),Lookup!$A$2:$B$13,2,0)&amp;" "&amp;YEAR($J104)</f>
        <v>Apr 2022</v>
      </c>
      <c r="N104" s="34">
        <f t="shared" si="10"/>
        <v>44655.560416666667</v>
      </c>
      <c r="O104" s="8">
        <f>IF(ISERROR(VLOOKUP($I104,Lookup!$H$2:$I$11,2,0)),"",VLOOKUP($I104,Lookup!$H$2:$I$11,2,0))</f>
        <v>6.9999999999999999E-6</v>
      </c>
      <c r="P104" s="8">
        <f>COUNTIF(J$4:J104,J104)</f>
        <v>1</v>
      </c>
    </row>
    <row r="105" spans="1:16" ht="45" x14ac:dyDescent="0.25">
      <c r="A105" s="35">
        <f t="shared" si="11"/>
        <v>500001</v>
      </c>
      <c r="B105" s="8">
        <f t="shared" si="12"/>
        <v>44677.28125</v>
      </c>
      <c r="C105" s="8">
        <f t="shared" si="13"/>
        <v>44908</v>
      </c>
      <c r="D105" s="38">
        <f t="shared" si="14"/>
        <v>589587.28125700005</v>
      </c>
      <c r="E105" s="39">
        <f t="shared" si="9"/>
        <v>4</v>
      </c>
      <c r="F105" s="42" t="s">
        <v>438</v>
      </c>
      <c r="G105" s="42" t="s">
        <v>2347</v>
      </c>
      <c r="H105" s="42" t="s">
        <v>2348</v>
      </c>
      <c r="I105" s="42" t="s">
        <v>2184</v>
      </c>
      <c r="J105" s="45">
        <v>44677.28125</v>
      </c>
      <c r="K105" s="43">
        <v>500001</v>
      </c>
      <c r="L105" s="44">
        <v>44908</v>
      </c>
      <c r="M105" s="8" t="str">
        <f>VLOOKUP(MONTH($J105),Lookup!$A$2:$B$13,2,0)&amp;" "&amp;YEAR($J105)</f>
        <v>Apr 2022</v>
      </c>
      <c r="N105" s="34">
        <f t="shared" si="10"/>
        <v>44677.28125</v>
      </c>
      <c r="O105" s="8">
        <f>IF(ISERROR(VLOOKUP($I105,Lookup!$H$2:$I$11,2,0)),"",VLOOKUP($I105,Lookup!$H$2:$I$11,2,0))</f>
        <v>6.9999999999999999E-6</v>
      </c>
      <c r="P105" s="8">
        <f>COUNTIF(J$4:J105,J105)</f>
        <v>1</v>
      </c>
    </row>
    <row r="106" spans="1:16" ht="30" x14ac:dyDescent="0.25">
      <c r="A106" s="35">
        <f t="shared" si="11"/>
        <v>120001</v>
      </c>
      <c r="B106" s="8">
        <f t="shared" si="12"/>
        <v>44580.560416666667</v>
      </c>
      <c r="C106" s="8">
        <f t="shared" si="13"/>
        <v>44894</v>
      </c>
      <c r="D106" s="38">
        <f t="shared" si="14"/>
        <v>209376.46041666667</v>
      </c>
      <c r="E106" s="39">
        <f t="shared" si="9"/>
        <v>32</v>
      </c>
      <c r="F106" s="42" t="s">
        <v>438</v>
      </c>
      <c r="G106" s="42" t="s">
        <v>2349</v>
      </c>
      <c r="H106" s="42" t="s">
        <v>2350</v>
      </c>
      <c r="I106" s="42" t="s">
        <v>2170</v>
      </c>
      <c r="J106" s="45">
        <v>44580.560416666667</v>
      </c>
      <c r="K106" s="43">
        <v>120001</v>
      </c>
      <c r="L106" s="44">
        <v>44894</v>
      </c>
      <c r="M106" s="8" t="str">
        <f>VLOOKUP(MONTH($J106),Lookup!$A$2:$B$13,2,0)&amp;" "&amp;YEAR($J106)</f>
        <v>Jan 2022</v>
      </c>
      <c r="N106" s="34">
        <f t="shared" si="10"/>
        <v>44580.560416666667</v>
      </c>
      <c r="O106" s="8">
        <f>IF(ISERROR(VLOOKUP($I106,Lookup!$H$2:$I$11,2,0)),"",VLOOKUP($I106,Lookup!$H$2:$I$11,2,0))</f>
        <v>-100.1</v>
      </c>
      <c r="P106" s="8">
        <f>COUNTIF(J$4:J106,J106)</f>
        <v>1</v>
      </c>
    </row>
    <row r="107" spans="1:16" ht="30" x14ac:dyDescent="0.25">
      <c r="A107" s="35">
        <f t="shared" si="11"/>
        <v>90001</v>
      </c>
      <c r="B107" s="8">
        <f t="shared" si="12"/>
        <v>44750.477083333331</v>
      </c>
      <c r="C107" s="8">
        <f t="shared" si="13"/>
        <v>44894</v>
      </c>
      <c r="D107" s="38">
        <f t="shared" si="14"/>
        <v>179646.47708413334</v>
      </c>
      <c r="E107" s="39">
        <f t="shared" si="9"/>
        <v>45</v>
      </c>
      <c r="F107" s="42" t="s">
        <v>438</v>
      </c>
      <c r="G107" s="42" t="s">
        <v>2351</v>
      </c>
      <c r="H107" s="42" t="s">
        <v>2352</v>
      </c>
      <c r="I107" s="42" t="s">
        <v>2173</v>
      </c>
      <c r="J107" s="45">
        <v>44750.477083333331</v>
      </c>
      <c r="K107" s="43">
        <v>90001</v>
      </c>
      <c r="L107" s="44">
        <v>44894</v>
      </c>
      <c r="M107" s="8" t="str">
        <f>VLOOKUP(MONTH($J107),Lookup!$A$2:$B$13,2,0)&amp;" "&amp;YEAR($J107)</f>
        <v>Jul 2022</v>
      </c>
      <c r="N107" s="34">
        <f t="shared" si="10"/>
        <v>44750.477083333331</v>
      </c>
      <c r="O107" s="8">
        <f>IF(ISERROR(VLOOKUP($I107,Lookup!$H$2:$I$11,2,0)),"",VLOOKUP($I107,Lookup!$H$2:$I$11,2,0))</f>
        <v>7.9999999999999996E-7</v>
      </c>
      <c r="P107" s="8">
        <f>COUNTIF(J$4:J107,J107)</f>
        <v>1</v>
      </c>
    </row>
    <row r="108" spans="1:16" ht="30" x14ac:dyDescent="0.25">
      <c r="A108" s="35">
        <f t="shared" si="11"/>
        <v>180001</v>
      </c>
      <c r="B108" s="8">
        <f t="shared" si="12"/>
        <v>44648.756944444445</v>
      </c>
      <c r="C108" s="8">
        <f t="shared" si="13"/>
        <v>44908</v>
      </c>
      <c r="D108" s="38">
        <f t="shared" si="14"/>
        <v>269661.75694444444</v>
      </c>
      <c r="E108" s="39">
        <f t="shared" si="9"/>
        <v>18</v>
      </c>
      <c r="F108" s="42" t="s">
        <v>438</v>
      </c>
      <c r="G108" s="42" t="s">
        <v>2353</v>
      </c>
      <c r="H108" s="42" t="s">
        <v>2354</v>
      </c>
      <c r="I108" s="42" t="s">
        <v>2167</v>
      </c>
      <c r="J108" s="45">
        <v>44648.756944444445</v>
      </c>
      <c r="K108" s="43">
        <v>180001</v>
      </c>
      <c r="L108" s="44">
        <v>44908</v>
      </c>
      <c r="M108" s="8" t="str">
        <f>VLOOKUP(MONTH($J108),Lookup!$A$2:$B$13,2,0)&amp;" "&amp;YEAR($J108)</f>
        <v>Mar 2022</v>
      </c>
      <c r="N108" s="34">
        <f t="shared" si="10"/>
        <v>44648.756944444445</v>
      </c>
      <c r="O108" s="8">
        <f>IF(ISERROR(VLOOKUP($I108,Lookup!$H$2:$I$11,2,0)),"",VLOOKUP($I108,Lookup!$H$2:$I$11,2,0))</f>
        <v>103</v>
      </c>
      <c r="P108" s="8">
        <f>COUNTIF(J$4:J108,J108)</f>
        <v>1</v>
      </c>
    </row>
    <row r="109" spans="1:16" ht="30" x14ac:dyDescent="0.25">
      <c r="A109" s="35">
        <f t="shared" si="11"/>
        <v>100001</v>
      </c>
      <c r="B109" s="8">
        <f t="shared" si="12"/>
        <v>44593.306944444441</v>
      </c>
      <c r="C109" s="8">
        <f t="shared" si="13"/>
        <v>44880</v>
      </c>
      <c r="D109" s="38">
        <f t="shared" si="14"/>
        <v>189578.30694444443</v>
      </c>
      <c r="E109" s="39">
        <f t="shared" si="9"/>
        <v>38</v>
      </c>
      <c r="F109" s="42" t="s">
        <v>438</v>
      </c>
      <c r="G109" s="42" t="s">
        <v>2355</v>
      </c>
      <c r="H109" s="42" t="s">
        <v>2356</v>
      </c>
      <c r="I109" s="42" t="s">
        <v>2167</v>
      </c>
      <c r="J109" s="45">
        <v>44593.306944444441</v>
      </c>
      <c r="K109" s="43">
        <v>100001</v>
      </c>
      <c r="L109" s="44">
        <v>44880</v>
      </c>
      <c r="M109" s="8" t="str">
        <f>VLOOKUP(MONTH($J109),Lookup!$A$2:$B$13,2,0)&amp;" "&amp;YEAR($J109)</f>
        <v>Feb 2022</v>
      </c>
      <c r="N109" s="34">
        <f t="shared" si="10"/>
        <v>44593.306944444441</v>
      </c>
      <c r="O109" s="8">
        <f>IF(ISERROR(VLOOKUP($I109,Lookup!$H$2:$I$11,2,0)),"",VLOOKUP($I109,Lookup!$H$2:$I$11,2,0))</f>
        <v>103</v>
      </c>
      <c r="P109" s="8">
        <f>COUNTIF(J$4:J109,J109)</f>
        <v>1</v>
      </c>
    </row>
    <row r="110" spans="1:16" ht="45" x14ac:dyDescent="0.25">
      <c r="A110" s="35">
        <f t="shared" si="11"/>
        <v>100001</v>
      </c>
      <c r="B110" s="8">
        <f t="shared" si="12"/>
        <v>44600.526388888888</v>
      </c>
      <c r="C110" s="8">
        <f t="shared" si="13"/>
        <v>44904</v>
      </c>
      <c r="D110" s="38">
        <f t="shared" si="14"/>
        <v>189609.52638888889</v>
      </c>
      <c r="E110" s="39">
        <f t="shared" si="9"/>
        <v>37</v>
      </c>
      <c r="F110" s="42" t="s">
        <v>438</v>
      </c>
      <c r="G110" s="42" t="s">
        <v>2357</v>
      </c>
      <c r="H110" s="42" t="s">
        <v>2358</v>
      </c>
      <c r="I110" s="42" t="s">
        <v>2167</v>
      </c>
      <c r="J110" s="45">
        <v>44600.526388888888</v>
      </c>
      <c r="K110" s="43">
        <v>100001</v>
      </c>
      <c r="L110" s="44">
        <v>44904</v>
      </c>
      <c r="M110" s="8" t="str">
        <f>VLOOKUP(MONTH($J110),Lookup!$A$2:$B$13,2,0)&amp;" "&amp;YEAR($J110)</f>
        <v>Feb 2022</v>
      </c>
      <c r="N110" s="34">
        <f t="shared" si="10"/>
        <v>44600.526388888888</v>
      </c>
      <c r="O110" s="8">
        <f>IF(ISERROR(VLOOKUP($I110,Lookup!$H$2:$I$11,2,0)),"",VLOOKUP($I110,Lookup!$H$2:$I$11,2,0))</f>
        <v>103</v>
      </c>
      <c r="P110" s="8">
        <f>COUNTIF(J$4:J110,J110)</f>
        <v>1</v>
      </c>
    </row>
    <row r="111" spans="1:16" ht="105" x14ac:dyDescent="0.25">
      <c r="A111" s="35">
        <f t="shared" si="11"/>
        <v>250001</v>
      </c>
      <c r="B111" s="8">
        <f t="shared" si="12"/>
        <v>44704.866666666669</v>
      </c>
      <c r="C111" s="8">
        <f t="shared" si="13"/>
        <v>44869</v>
      </c>
      <c r="D111" s="38">
        <f t="shared" si="14"/>
        <v>339575.86672666669</v>
      </c>
      <c r="E111" s="39">
        <f t="shared" si="9"/>
        <v>13</v>
      </c>
      <c r="F111" s="42" t="s">
        <v>438</v>
      </c>
      <c r="G111" s="42" t="s">
        <v>2359</v>
      </c>
      <c r="H111" s="42" t="s">
        <v>2360</v>
      </c>
      <c r="I111" s="42" t="s">
        <v>2206</v>
      </c>
      <c r="J111" s="45">
        <v>44704.866666666669</v>
      </c>
      <c r="K111" s="43">
        <v>250001</v>
      </c>
      <c r="L111" s="44">
        <v>44869</v>
      </c>
      <c r="M111" s="8" t="str">
        <f>VLOOKUP(MONTH($J111),Lookup!$A$2:$B$13,2,0)&amp;" "&amp;YEAR($J111)</f>
        <v>May 2022</v>
      </c>
      <c r="N111" s="34">
        <f t="shared" si="10"/>
        <v>44704.866666666669</v>
      </c>
      <c r="O111" s="8">
        <f>IF(ISERROR(VLOOKUP($I111,Lookup!$H$2:$I$11,2,0)),"",VLOOKUP($I111,Lookup!$H$2:$I$11,2,0))</f>
        <v>6.0000000000000002E-5</v>
      </c>
      <c r="P111" s="8">
        <f>COUNTIF(J$4:J111,J111)</f>
        <v>1</v>
      </c>
    </row>
    <row r="112" spans="1:16" ht="60" x14ac:dyDescent="0.25">
      <c r="A112" s="35">
        <f t="shared" si="11"/>
        <v>84000</v>
      </c>
      <c r="B112" s="8">
        <f t="shared" si="12"/>
        <v>44830.662499999999</v>
      </c>
      <c r="C112" s="8">
        <f t="shared" si="13"/>
        <v>44908</v>
      </c>
      <c r="D112" s="38">
        <f t="shared" si="14"/>
        <v>173739.662507</v>
      </c>
      <c r="E112" s="39">
        <f t="shared" si="9"/>
        <v>49</v>
      </c>
      <c r="F112" s="42" t="s">
        <v>438</v>
      </c>
      <c r="G112" s="42" t="s">
        <v>2361</v>
      </c>
      <c r="H112" s="42" t="s">
        <v>2362</v>
      </c>
      <c r="I112" s="42" t="s">
        <v>2184</v>
      </c>
      <c r="J112" s="45">
        <v>44830.662499999999</v>
      </c>
      <c r="K112" s="43">
        <v>84000</v>
      </c>
      <c r="L112" s="44">
        <v>44908</v>
      </c>
      <c r="M112" s="8" t="str">
        <f>VLOOKUP(MONTH($J112),Lookup!$A$2:$B$13,2,0)&amp;" "&amp;YEAR($J112)</f>
        <v>Sept 2022</v>
      </c>
      <c r="N112" s="34">
        <f t="shared" si="10"/>
        <v>44830.662499999999</v>
      </c>
      <c r="O112" s="8">
        <f>IF(ISERROR(VLOOKUP($I112,Lookup!$H$2:$I$11,2,0)),"",VLOOKUP($I112,Lookup!$H$2:$I$11,2,0))</f>
        <v>6.9999999999999999E-6</v>
      </c>
      <c r="P112" s="8">
        <f>COUNTIF(J$4:J112,J112)</f>
        <v>1</v>
      </c>
    </row>
    <row r="113" spans="1:16" ht="45" x14ac:dyDescent="0.25">
      <c r="A113" s="35">
        <f t="shared" si="11"/>
        <v>150001</v>
      </c>
      <c r="B113" s="8">
        <f t="shared" si="12"/>
        <v>44628.324305555558</v>
      </c>
      <c r="C113" s="8">
        <f t="shared" si="13"/>
        <v>44896</v>
      </c>
      <c r="D113" s="38">
        <f t="shared" si="14"/>
        <v>239629.32430555555</v>
      </c>
      <c r="E113" s="39">
        <f t="shared" si="9"/>
        <v>23</v>
      </c>
      <c r="F113" s="42" t="s">
        <v>438</v>
      </c>
      <c r="G113" s="42" t="s">
        <v>2363</v>
      </c>
      <c r="H113" s="42" t="s">
        <v>2364</v>
      </c>
      <c r="I113" s="42" t="s">
        <v>2167</v>
      </c>
      <c r="J113" s="45">
        <v>44628.324305555558</v>
      </c>
      <c r="K113" s="43">
        <v>150001</v>
      </c>
      <c r="L113" s="44">
        <v>44896</v>
      </c>
      <c r="M113" s="8" t="str">
        <f>VLOOKUP(MONTH($J113),Lookup!$A$2:$B$13,2,0)&amp;" "&amp;YEAR($J113)</f>
        <v>Mar 2022</v>
      </c>
      <c r="N113" s="34">
        <f t="shared" si="10"/>
        <v>44628.324305555558</v>
      </c>
      <c r="O113" s="8">
        <f>IF(ISERROR(VLOOKUP($I113,Lookup!$H$2:$I$11,2,0)),"",VLOOKUP($I113,Lookup!$H$2:$I$11,2,0))</f>
        <v>103</v>
      </c>
      <c r="P113" s="8">
        <f>COUNTIF(J$4:J113,J113)</f>
        <v>1</v>
      </c>
    </row>
    <row r="114" spans="1:16" ht="45" x14ac:dyDescent="0.25">
      <c r="A114" s="35">
        <f t="shared" si="11"/>
        <v>300001</v>
      </c>
      <c r="B114" s="8">
        <f t="shared" si="12"/>
        <v>44670.70208333333</v>
      </c>
      <c r="C114" s="8">
        <f t="shared" si="13"/>
        <v>44894</v>
      </c>
      <c r="D114" s="38">
        <f t="shared" si="14"/>
        <v>389566.70214333333</v>
      </c>
      <c r="E114" s="39">
        <f t="shared" si="9"/>
        <v>9</v>
      </c>
      <c r="F114" s="42" t="s">
        <v>438</v>
      </c>
      <c r="G114" s="42" t="s">
        <v>2365</v>
      </c>
      <c r="H114" s="42" t="s">
        <v>2366</v>
      </c>
      <c r="I114" s="42" t="s">
        <v>2206</v>
      </c>
      <c r="J114" s="45">
        <v>44670.70208333333</v>
      </c>
      <c r="K114" s="43">
        <v>300001</v>
      </c>
      <c r="L114" s="44">
        <v>44894</v>
      </c>
      <c r="M114" s="8" t="str">
        <f>VLOOKUP(MONTH($J114),Lookup!$A$2:$B$13,2,0)&amp;" "&amp;YEAR($J114)</f>
        <v>Apr 2022</v>
      </c>
      <c r="N114" s="34">
        <f t="shared" si="10"/>
        <v>44670.70208333333</v>
      </c>
      <c r="O114" s="8">
        <f>IF(ISERROR(VLOOKUP($I114,Lookup!$H$2:$I$11,2,0)),"",VLOOKUP($I114,Lookup!$H$2:$I$11,2,0))</f>
        <v>6.0000000000000002E-5</v>
      </c>
      <c r="P114" s="8">
        <f>COUNTIF(J$4:J114,J114)</f>
        <v>1</v>
      </c>
    </row>
    <row r="115" spans="1:16" ht="30" x14ac:dyDescent="0.25">
      <c r="A115" s="35">
        <f t="shared" si="11"/>
        <v>140001</v>
      </c>
      <c r="B115" s="8">
        <f t="shared" si="12"/>
        <v>44663.688888888886</v>
      </c>
      <c r="C115" s="8">
        <f t="shared" si="13"/>
        <v>44894</v>
      </c>
      <c r="D115" s="38">
        <f t="shared" si="14"/>
        <v>229559.68894888888</v>
      </c>
      <c r="E115" s="39">
        <f t="shared" si="9"/>
        <v>24</v>
      </c>
      <c r="F115" s="42" t="s">
        <v>438</v>
      </c>
      <c r="G115" s="42" t="s">
        <v>2367</v>
      </c>
      <c r="H115" s="42" t="s">
        <v>2368</v>
      </c>
      <c r="I115" s="42" t="s">
        <v>2206</v>
      </c>
      <c r="J115" s="45">
        <v>44663.688888888886</v>
      </c>
      <c r="K115" s="43">
        <v>140001</v>
      </c>
      <c r="L115" s="44">
        <v>44894</v>
      </c>
      <c r="M115" s="8" t="str">
        <f>VLOOKUP(MONTH($J115),Lookup!$A$2:$B$13,2,0)&amp;" "&amp;YEAR($J115)</f>
        <v>Apr 2022</v>
      </c>
      <c r="N115" s="34">
        <f t="shared" si="10"/>
        <v>44663.688888888886</v>
      </c>
      <c r="O115" s="8">
        <f>IF(ISERROR(VLOOKUP($I115,Lookup!$H$2:$I$11,2,0)),"",VLOOKUP($I115,Lookup!$H$2:$I$11,2,0))</f>
        <v>6.0000000000000002E-5</v>
      </c>
      <c r="P115" s="8">
        <f>COUNTIF(J$4:J115,J115)</f>
        <v>1</v>
      </c>
    </row>
    <row r="116" spans="1:16" ht="30" x14ac:dyDescent="0.25">
      <c r="A116" s="35">
        <f t="shared" si="11"/>
        <v>200000</v>
      </c>
      <c r="B116" s="8">
        <f t="shared" si="12"/>
        <v>44582.556250000001</v>
      </c>
      <c r="C116" s="8">
        <f t="shared" si="13"/>
        <v>44874</v>
      </c>
      <c r="D116" s="38">
        <f t="shared" si="14"/>
        <v>289457.55631000001</v>
      </c>
      <c r="E116" s="39">
        <f t="shared" si="9"/>
        <v>17</v>
      </c>
      <c r="F116" s="42" t="s">
        <v>438</v>
      </c>
      <c r="G116" s="42" t="s">
        <v>2369</v>
      </c>
      <c r="H116" s="42" t="s">
        <v>2370</v>
      </c>
      <c r="I116" s="42" t="s">
        <v>2206</v>
      </c>
      <c r="J116" s="45">
        <v>44582.556250000001</v>
      </c>
      <c r="K116" s="43">
        <v>200000</v>
      </c>
      <c r="L116" s="44">
        <v>44874</v>
      </c>
      <c r="M116" s="8" t="str">
        <f>VLOOKUP(MONTH($J116),Lookup!$A$2:$B$13,2,0)&amp;" "&amp;YEAR($J116)</f>
        <v>Jan 2022</v>
      </c>
      <c r="N116" s="34">
        <f t="shared" si="10"/>
        <v>44582.556250000001</v>
      </c>
      <c r="O116" s="8">
        <f>IF(ISERROR(VLOOKUP($I116,Lookup!$H$2:$I$11,2,0)),"",VLOOKUP($I116,Lookup!$H$2:$I$11,2,0))</f>
        <v>6.0000000000000002E-5</v>
      </c>
      <c r="P116" s="8">
        <f>COUNTIF(J$4:J116,J116)</f>
        <v>1</v>
      </c>
    </row>
    <row r="117" spans="1:16" ht="30" x14ac:dyDescent="0.25">
      <c r="A117" s="35">
        <f t="shared" si="11"/>
        <v>150001</v>
      </c>
      <c r="B117" s="8">
        <f t="shared" si="12"/>
        <v>44750.477083333331</v>
      </c>
      <c r="C117" s="8">
        <f t="shared" si="13"/>
        <v>44894</v>
      </c>
      <c r="D117" s="38">
        <f t="shared" si="14"/>
        <v>239647.47709033333</v>
      </c>
      <c r="E117" s="39">
        <f t="shared" si="9"/>
        <v>22</v>
      </c>
      <c r="F117" s="42" t="s">
        <v>438</v>
      </c>
      <c r="G117" s="42" t="s">
        <v>2351</v>
      </c>
      <c r="H117" s="42" t="s">
        <v>2352</v>
      </c>
      <c r="I117" s="42" t="s">
        <v>2184</v>
      </c>
      <c r="J117" s="45">
        <v>44750.477083333331</v>
      </c>
      <c r="K117" s="43">
        <v>150001</v>
      </c>
      <c r="L117" s="44">
        <v>44894</v>
      </c>
      <c r="M117" s="8" t="str">
        <f>VLOOKUP(MONTH($J117),Lookup!$A$2:$B$13,2,0)&amp;" "&amp;YEAR($J117)</f>
        <v>Jul 2022</v>
      </c>
      <c r="N117" s="34">
        <f t="shared" si="10"/>
        <v>44750.477083333331</v>
      </c>
      <c r="O117" s="8">
        <f>IF(ISERROR(VLOOKUP($I117,Lookup!$H$2:$I$11,2,0)),"",VLOOKUP($I117,Lookup!$H$2:$I$11,2,0))</f>
        <v>6.9999999999999999E-6</v>
      </c>
      <c r="P117" s="8">
        <f>COUNTIF(J$4:J117,J117)</f>
        <v>2</v>
      </c>
    </row>
    <row r="118" spans="1:16" ht="45" x14ac:dyDescent="0.25">
      <c r="A118" s="35">
        <f t="shared" si="11"/>
        <v>85001</v>
      </c>
      <c r="B118" s="8">
        <f t="shared" si="12"/>
        <v>44677.28125</v>
      </c>
      <c r="C118" s="8">
        <f t="shared" si="13"/>
        <v>44908</v>
      </c>
      <c r="D118" s="38">
        <f t="shared" si="14"/>
        <v>174588.28130999999</v>
      </c>
      <c r="E118" s="39">
        <f t="shared" si="9"/>
        <v>47</v>
      </c>
      <c r="F118" s="42" t="s">
        <v>438</v>
      </c>
      <c r="G118" s="42" t="s">
        <v>2347</v>
      </c>
      <c r="H118" s="42" t="s">
        <v>2371</v>
      </c>
      <c r="I118" s="42" t="s">
        <v>2206</v>
      </c>
      <c r="J118" s="45">
        <v>44677.28125</v>
      </c>
      <c r="K118" s="43">
        <v>85001</v>
      </c>
      <c r="L118" s="44">
        <v>44908</v>
      </c>
      <c r="M118" s="8" t="str">
        <f>VLOOKUP(MONTH($J118),Lookup!$A$2:$B$13,2,0)&amp;" "&amp;YEAR($J118)</f>
        <v>Apr 2022</v>
      </c>
      <c r="N118" s="34">
        <f t="shared" si="10"/>
        <v>44677.28125</v>
      </c>
      <c r="O118" s="8">
        <f>IF(ISERROR(VLOOKUP($I118,Lookup!$H$2:$I$11,2,0)),"",VLOOKUP($I118,Lookup!$H$2:$I$11,2,0))</f>
        <v>6.0000000000000002E-5</v>
      </c>
      <c r="P118" s="8">
        <f>COUNTIF(J$4:J118,J118)</f>
        <v>2</v>
      </c>
    </row>
    <row r="119" spans="1:16" ht="30" x14ac:dyDescent="0.25">
      <c r="A119" s="35">
        <f t="shared" si="11"/>
        <v>100000</v>
      </c>
      <c r="B119" s="8">
        <f t="shared" si="12"/>
        <v>44645.459722222222</v>
      </c>
      <c r="C119" s="8">
        <f t="shared" si="13"/>
        <v>44902</v>
      </c>
      <c r="D119" s="38">
        <f t="shared" si="14"/>
        <v>189548.45978222223</v>
      </c>
      <c r="E119" s="39">
        <f t="shared" si="9"/>
        <v>40</v>
      </c>
      <c r="F119" s="42" t="s">
        <v>438</v>
      </c>
      <c r="G119" s="42" t="s">
        <v>2372</v>
      </c>
      <c r="H119" s="42" t="s">
        <v>2373</v>
      </c>
      <c r="I119" s="42" t="s">
        <v>2206</v>
      </c>
      <c r="J119" s="45">
        <v>44645.459722222222</v>
      </c>
      <c r="K119" s="43">
        <v>100000</v>
      </c>
      <c r="L119" s="44">
        <v>44902</v>
      </c>
      <c r="M119" s="8" t="str">
        <f>VLOOKUP(MONTH($J119),Lookup!$A$2:$B$13,2,0)&amp;" "&amp;YEAR($J119)</f>
        <v>Mar 2022</v>
      </c>
      <c r="N119" s="34">
        <f t="shared" si="10"/>
        <v>44645.459722222222</v>
      </c>
      <c r="O119" s="8">
        <f>IF(ISERROR(VLOOKUP($I119,Lookup!$H$2:$I$11,2,0)),"",VLOOKUP($I119,Lookup!$H$2:$I$11,2,0))</f>
        <v>6.0000000000000002E-5</v>
      </c>
      <c r="P119" s="8">
        <f>COUNTIF(J$4:J119,J119)</f>
        <v>1</v>
      </c>
    </row>
    <row r="120" spans="1:16" ht="30" x14ac:dyDescent="0.25">
      <c r="A120" s="35">
        <f t="shared" si="11"/>
        <v>130000</v>
      </c>
      <c r="B120" s="8">
        <f t="shared" si="12"/>
        <v>44704.521527777775</v>
      </c>
      <c r="C120" s="8">
        <f t="shared" si="13"/>
        <v>44942</v>
      </c>
      <c r="D120" s="38">
        <f t="shared" si="14"/>
        <v>219751.52152777778</v>
      </c>
      <c r="E120" s="39">
        <f t="shared" si="9"/>
        <v>27</v>
      </c>
      <c r="F120" s="42" t="s">
        <v>438</v>
      </c>
      <c r="G120" s="42" t="s">
        <v>2324</v>
      </c>
      <c r="H120" s="42" t="s">
        <v>2374</v>
      </c>
      <c r="I120" s="42" t="s">
        <v>2167</v>
      </c>
      <c r="J120" s="45">
        <v>44704.521527777775</v>
      </c>
      <c r="K120" s="43">
        <v>130000</v>
      </c>
      <c r="L120" s="44">
        <v>44942</v>
      </c>
      <c r="M120" s="8" t="str">
        <f>VLOOKUP(MONTH($J120),Lookup!$A$2:$B$13,2,0)&amp;" "&amp;YEAR($J120)</f>
        <v>May 2022</v>
      </c>
      <c r="N120" s="34">
        <f t="shared" si="10"/>
        <v>44704.521527777775</v>
      </c>
      <c r="O120" s="8">
        <f>IF(ISERROR(VLOOKUP($I120,Lookup!$H$2:$I$11,2,0)),"",VLOOKUP($I120,Lookup!$H$2:$I$11,2,0))</f>
        <v>103</v>
      </c>
      <c r="P120" s="8">
        <f>COUNTIF(J$4:J120,J120)</f>
        <v>2</v>
      </c>
    </row>
    <row r="121" spans="1:16" ht="30" x14ac:dyDescent="0.25">
      <c r="A121" s="35">
        <f t="shared" si="11"/>
        <v>75001</v>
      </c>
      <c r="B121" s="8">
        <f t="shared" si="12"/>
        <v>44707.663194444445</v>
      </c>
      <c r="C121" s="8">
        <f t="shared" si="13"/>
        <v>44874</v>
      </c>
      <c r="D121" s="38">
        <f t="shared" si="14"/>
        <v>164583.66320144443</v>
      </c>
      <c r="E121" s="39">
        <f t="shared" si="9"/>
        <v>51</v>
      </c>
      <c r="F121" s="42" t="s">
        <v>438</v>
      </c>
      <c r="G121" s="42" t="s">
        <v>2375</v>
      </c>
      <c r="H121" s="42" t="s">
        <v>2375</v>
      </c>
      <c r="I121" s="42" t="s">
        <v>2184</v>
      </c>
      <c r="J121" s="45">
        <v>44707.663194444445</v>
      </c>
      <c r="K121" s="43">
        <v>75001</v>
      </c>
      <c r="L121" s="44">
        <v>44874</v>
      </c>
      <c r="M121" s="8" t="str">
        <f>VLOOKUP(MONTH($J121),Lookup!$A$2:$B$13,2,0)&amp;" "&amp;YEAR($J121)</f>
        <v>May 2022</v>
      </c>
      <c r="N121" s="34">
        <f t="shared" si="10"/>
        <v>44707.663194444445</v>
      </c>
      <c r="O121" s="8">
        <f>IF(ISERROR(VLOOKUP($I121,Lookup!$H$2:$I$11,2,0)),"",VLOOKUP($I121,Lookup!$H$2:$I$11,2,0))</f>
        <v>6.9999999999999999E-6</v>
      </c>
      <c r="P121" s="8">
        <f>COUNTIF(J$4:J121,J121)</f>
        <v>1</v>
      </c>
    </row>
    <row r="122" spans="1:16" ht="30" x14ac:dyDescent="0.25">
      <c r="A122" s="35">
        <f t="shared" si="11"/>
        <v>153000</v>
      </c>
      <c r="B122" s="8">
        <f t="shared" si="12"/>
        <v>44665.557638888888</v>
      </c>
      <c r="C122" s="8">
        <f t="shared" si="13"/>
        <v>44894</v>
      </c>
      <c r="D122" s="38">
        <f t="shared" si="14"/>
        <v>242663.55763888889</v>
      </c>
      <c r="E122" s="39">
        <f t="shared" si="9"/>
        <v>20</v>
      </c>
      <c r="F122" s="42" t="s">
        <v>438</v>
      </c>
      <c r="G122" s="42" t="s">
        <v>2376</v>
      </c>
      <c r="H122" s="42" t="s">
        <v>2377</v>
      </c>
      <c r="I122" s="42" t="s">
        <v>2167</v>
      </c>
      <c r="J122" s="45">
        <v>44665.557638888888</v>
      </c>
      <c r="K122" s="43">
        <v>153000</v>
      </c>
      <c r="L122" s="44">
        <v>44894</v>
      </c>
      <c r="M122" s="8" t="str">
        <f>VLOOKUP(MONTH($J122),Lookup!$A$2:$B$13,2,0)&amp;" "&amp;YEAR($J122)</f>
        <v>Apr 2022</v>
      </c>
      <c r="N122" s="34">
        <f t="shared" si="10"/>
        <v>44665.557638888888</v>
      </c>
      <c r="O122" s="8">
        <f>IF(ISERROR(VLOOKUP($I122,Lookup!$H$2:$I$11,2,0)),"",VLOOKUP($I122,Lookup!$H$2:$I$11,2,0))</f>
        <v>103</v>
      </c>
      <c r="P122" s="8">
        <f>COUNTIF(J$4:J122,J122)</f>
        <v>1</v>
      </c>
    </row>
    <row r="123" spans="1:16" ht="30" x14ac:dyDescent="0.25">
      <c r="A123" s="35">
        <f t="shared" si="11"/>
        <v>95001</v>
      </c>
      <c r="B123" s="8">
        <f t="shared" si="12"/>
        <v>44726.553472222222</v>
      </c>
      <c r="C123" s="8">
        <f t="shared" si="13"/>
        <v>44882</v>
      </c>
      <c r="D123" s="38">
        <f t="shared" si="14"/>
        <v>184610.55353222223</v>
      </c>
      <c r="E123" s="39">
        <f t="shared" si="9"/>
        <v>44</v>
      </c>
      <c r="F123" s="42" t="s">
        <v>438</v>
      </c>
      <c r="G123" s="42" t="s">
        <v>2378</v>
      </c>
      <c r="H123" s="42" t="s">
        <v>2379</v>
      </c>
      <c r="I123" s="42" t="s">
        <v>2206</v>
      </c>
      <c r="J123" s="45">
        <v>44726.553472222222</v>
      </c>
      <c r="K123" s="43">
        <v>95001</v>
      </c>
      <c r="L123" s="44">
        <v>44882</v>
      </c>
      <c r="M123" s="8" t="str">
        <f>VLOOKUP(MONTH($J123),Lookup!$A$2:$B$13,2,0)&amp;" "&amp;YEAR($J123)</f>
        <v>Jun 2022</v>
      </c>
      <c r="N123" s="34">
        <f t="shared" si="10"/>
        <v>44726.553472222222</v>
      </c>
      <c r="O123" s="8">
        <f>IF(ISERROR(VLOOKUP($I123,Lookup!$H$2:$I$11,2,0)),"",VLOOKUP($I123,Lookup!$H$2:$I$11,2,0))</f>
        <v>6.0000000000000002E-5</v>
      </c>
      <c r="P123" s="8">
        <f>COUNTIF(J$4:J123,J123)</f>
        <v>1</v>
      </c>
    </row>
    <row r="124" spans="1:16" ht="30" x14ac:dyDescent="0.25">
      <c r="A124" s="35">
        <f t="shared" si="11"/>
        <v>120001</v>
      </c>
      <c r="B124" s="8">
        <f t="shared" si="12"/>
        <v>44742.59375</v>
      </c>
      <c r="C124" s="8">
        <f t="shared" si="13"/>
        <v>45023</v>
      </c>
      <c r="D124" s="38">
        <f t="shared" si="14"/>
        <v>209870.59375</v>
      </c>
      <c r="E124" s="39">
        <f t="shared" si="9"/>
        <v>28</v>
      </c>
      <c r="F124" s="42" t="s">
        <v>438</v>
      </c>
      <c r="G124" s="42" t="s">
        <v>2380</v>
      </c>
      <c r="H124" s="42" t="s">
        <v>2381</v>
      </c>
      <c r="I124" s="42" t="s">
        <v>2167</v>
      </c>
      <c r="J124" s="45">
        <v>44742.59375</v>
      </c>
      <c r="K124" s="43">
        <v>120001</v>
      </c>
      <c r="L124" s="44">
        <v>45023</v>
      </c>
      <c r="M124" s="8" t="str">
        <f>VLOOKUP(MONTH($J124),Lookup!$A$2:$B$13,2,0)&amp;" "&amp;YEAR($J124)</f>
        <v>Jun 2022</v>
      </c>
      <c r="N124" s="34">
        <f t="shared" si="10"/>
        <v>44742.59375</v>
      </c>
      <c r="O124" s="8">
        <f>IF(ISERROR(VLOOKUP($I124,Lookup!$H$2:$I$11,2,0)),"",VLOOKUP($I124,Lookup!$H$2:$I$11,2,0))</f>
        <v>103</v>
      </c>
      <c r="P124" s="8">
        <f>COUNTIF(J$4:J124,J124)</f>
        <v>1</v>
      </c>
    </row>
    <row r="125" spans="1:16" ht="60" x14ac:dyDescent="0.25">
      <c r="A125" s="35">
        <f t="shared" si="11"/>
        <v>250001</v>
      </c>
      <c r="B125" s="8">
        <f t="shared" si="12"/>
        <v>44763.719444444447</v>
      </c>
      <c r="C125" s="8">
        <f t="shared" si="13"/>
        <v>44907</v>
      </c>
      <c r="D125" s="38">
        <f t="shared" si="14"/>
        <v>339775.71944444446</v>
      </c>
      <c r="E125" s="39">
        <f t="shared" si="9"/>
        <v>10</v>
      </c>
      <c r="F125" s="42" t="s">
        <v>438</v>
      </c>
      <c r="G125" s="42" t="s">
        <v>2382</v>
      </c>
      <c r="H125" s="42" t="s">
        <v>2383</v>
      </c>
      <c r="I125" s="42" t="s">
        <v>2167</v>
      </c>
      <c r="J125" s="45">
        <v>44763.719444444447</v>
      </c>
      <c r="K125" s="43">
        <v>250001</v>
      </c>
      <c r="L125" s="44">
        <v>44907</v>
      </c>
      <c r="M125" s="8" t="str">
        <f>VLOOKUP(MONTH($J125),Lookup!$A$2:$B$13,2,0)&amp;" "&amp;YEAR($J125)</f>
        <v>Jul 2022</v>
      </c>
      <c r="N125" s="34">
        <f t="shared" si="10"/>
        <v>44763.719444444447</v>
      </c>
      <c r="O125" s="8">
        <f>IF(ISERROR(VLOOKUP($I125,Lookup!$H$2:$I$11,2,0)),"",VLOOKUP($I125,Lookup!$H$2:$I$11,2,0))</f>
        <v>103</v>
      </c>
      <c r="P125" s="8">
        <f>COUNTIF(J$4:J125,J125)</f>
        <v>1</v>
      </c>
    </row>
    <row r="126" spans="1:16" ht="30" x14ac:dyDescent="0.25">
      <c r="A126" s="35">
        <f t="shared" si="11"/>
        <v>215001</v>
      </c>
      <c r="B126" s="8">
        <f t="shared" si="12"/>
        <v>44760.695138888892</v>
      </c>
      <c r="C126" s="8">
        <f t="shared" si="13"/>
        <v>44930</v>
      </c>
      <c r="D126" s="38">
        <f t="shared" si="14"/>
        <v>304795.6951388889</v>
      </c>
      <c r="E126" s="39">
        <f t="shared" si="9"/>
        <v>15</v>
      </c>
      <c r="F126" s="42" t="s">
        <v>438</v>
      </c>
      <c r="G126" s="42" t="s">
        <v>2384</v>
      </c>
      <c r="H126" s="42" t="s">
        <v>2385</v>
      </c>
      <c r="I126" s="42" t="s">
        <v>2167</v>
      </c>
      <c r="J126" s="45">
        <v>44760.695138888892</v>
      </c>
      <c r="K126" s="43">
        <v>215001</v>
      </c>
      <c r="L126" s="44">
        <v>44930</v>
      </c>
      <c r="M126" s="8" t="str">
        <f>VLOOKUP(MONTH($J126),Lookup!$A$2:$B$13,2,0)&amp;" "&amp;YEAR($J126)</f>
        <v>Jul 2022</v>
      </c>
      <c r="N126" s="34">
        <f t="shared" si="10"/>
        <v>44760.695138888892</v>
      </c>
      <c r="O126" s="8">
        <f>IF(ISERROR(VLOOKUP($I126,Lookup!$H$2:$I$11,2,0)),"",VLOOKUP($I126,Lookup!$H$2:$I$11,2,0))</f>
        <v>103</v>
      </c>
      <c r="P126" s="8">
        <f>COUNTIF(J$4:J126,J126)</f>
        <v>1</v>
      </c>
    </row>
    <row r="127" spans="1:16" ht="30" x14ac:dyDescent="0.25">
      <c r="A127" s="35">
        <f t="shared" si="11"/>
        <v>120001</v>
      </c>
      <c r="B127" s="8">
        <f t="shared" si="12"/>
        <v>44679.369444444441</v>
      </c>
      <c r="C127" s="8">
        <f t="shared" si="13"/>
        <v>44903</v>
      </c>
      <c r="D127" s="38">
        <f t="shared" si="14"/>
        <v>209687.36944444443</v>
      </c>
      <c r="E127" s="39">
        <f t="shared" si="9"/>
        <v>29</v>
      </c>
      <c r="F127" s="42" t="s">
        <v>438</v>
      </c>
      <c r="G127" s="42" t="s">
        <v>2386</v>
      </c>
      <c r="H127" s="42" t="s">
        <v>2387</v>
      </c>
      <c r="I127" s="42" t="s">
        <v>2167</v>
      </c>
      <c r="J127" s="45">
        <v>44679.369444444441</v>
      </c>
      <c r="K127" s="43">
        <v>120001</v>
      </c>
      <c r="L127" s="44">
        <v>44903</v>
      </c>
      <c r="M127" s="8" t="str">
        <f>VLOOKUP(MONTH($J127),Lookup!$A$2:$B$13,2,0)&amp;" "&amp;YEAR($J127)</f>
        <v>Apr 2022</v>
      </c>
      <c r="N127" s="34">
        <f t="shared" si="10"/>
        <v>44679.369444444441</v>
      </c>
      <c r="O127" s="8">
        <f>IF(ISERROR(VLOOKUP($I127,Lookup!$H$2:$I$11,2,0)),"",VLOOKUP($I127,Lookup!$H$2:$I$11,2,0))</f>
        <v>103</v>
      </c>
      <c r="P127" s="8">
        <f>COUNTIF(J$4:J127,J127)</f>
        <v>1</v>
      </c>
    </row>
    <row r="128" spans="1:16" ht="30" x14ac:dyDescent="0.25">
      <c r="A128" s="35">
        <f t="shared" si="11"/>
        <v>135000</v>
      </c>
      <c r="B128" s="8">
        <f t="shared" si="12"/>
        <v>44725.51458333333</v>
      </c>
      <c r="C128" s="8">
        <f t="shared" si="13"/>
        <v>44894</v>
      </c>
      <c r="D128" s="38">
        <f t="shared" si="14"/>
        <v>224620.51464333333</v>
      </c>
      <c r="E128" s="39">
        <f t="shared" si="9"/>
        <v>25</v>
      </c>
      <c r="F128" s="42" t="s">
        <v>438</v>
      </c>
      <c r="G128" s="42" t="s">
        <v>2388</v>
      </c>
      <c r="H128" s="42" t="s">
        <v>2389</v>
      </c>
      <c r="I128" s="42" t="s">
        <v>2206</v>
      </c>
      <c r="J128" s="45">
        <v>44725.51458333333</v>
      </c>
      <c r="K128" s="43">
        <v>135000</v>
      </c>
      <c r="L128" s="44">
        <v>44894</v>
      </c>
      <c r="M128" s="8" t="str">
        <f>VLOOKUP(MONTH($J128),Lookup!$A$2:$B$13,2,0)&amp;" "&amp;YEAR($J128)</f>
        <v>Jun 2022</v>
      </c>
      <c r="N128" s="34">
        <f t="shared" si="10"/>
        <v>44725.51458333333</v>
      </c>
      <c r="O128" s="8">
        <f>IF(ISERROR(VLOOKUP($I128,Lookup!$H$2:$I$11,2,0)),"",VLOOKUP($I128,Lookup!$H$2:$I$11,2,0))</f>
        <v>6.0000000000000002E-5</v>
      </c>
      <c r="P128" s="8">
        <f>COUNTIF(J$4:J128,J128)</f>
        <v>1</v>
      </c>
    </row>
    <row r="129" spans="1:16" ht="30" x14ac:dyDescent="0.25">
      <c r="A129" s="35">
        <f t="shared" si="11"/>
        <v>250000</v>
      </c>
      <c r="B129" s="8">
        <f t="shared" si="12"/>
        <v>44721.53125</v>
      </c>
      <c r="C129" s="8">
        <f t="shared" si="13"/>
        <v>44908</v>
      </c>
      <c r="D129" s="38">
        <f t="shared" si="14"/>
        <v>339630.53130999999</v>
      </c>
      <c r="E129" s="39">
        <f t="shared" si="9"/>
        <v>12</v>
      </c>
      <c r="F129" s="42" t="s">
        <v>438</v>
      </c>
      <c r="G129" s="42" t="s">
        <v>2390</v>
      </c>
      <c r="H129" s="42" t="s">
        <v>2391</v>
      </c>
      <c r="I129" s="42" t="s">
        <v>2206</v>
      </c>
      <c r="J129" s="45">
        <v>44721.53125</v>
      </c>
      <c r="K129" s="43">
        <v>250000</v>
      </c>
      <c r="L129" s="44">
        <v>44908</v>
      </c>
      <c r="M129" s="8" t="str">
        <f>VLOOKUP(MONTH($J129),Lookup!$A$2:$B$13,2,0)&amp;" "&amp;YEAR($J129)</f>
        <v>Jun 2022</v>
      </c>
      <c r="N129" s="34">
        <f t="shared" si="10"/>
        <v>44721.53125</v>
      </c>
      <c r="O129" s="8">
        <f>IF(ISERROR(VLOOKUP($I129,Lookup!$H$2:$I$11,2,0)),"",VLOOKUP($I129,Lookup!$H$2:$I$11,2,0))</f>
        <v>6.0000000000000002E-5</v>
      </c>
      <c r="P129" s="8">
        <f>COUNTIF(J$4:J129,J129)</f>
        <v>1</v>
      </c>
    </row>
    <row r="130" spans="1:16" ht="30" x14ac:dyDescent="0.25">
      <c r="A130" s="35">
        <f t="shared" si="11"/>
        <v>600000</v>
      </c>
      <c r="B130" s="8">
        <f t="shared" si="12"/>
        <v>44676.569444444445</v>
      </c>
      <c r="C130" s="8">
        <f t="shared" si="13"/>
        <v>44904</v>
      </c>
      <c r="D130" s="38">
        <f t="shared" si="14"/>
        <v>689581.56950444449</v>
      </c>
      <c r="E130" s="39">
        <f t="shared" si="9"/>
        <v>2</v>
      </c>
      <c r="F130" s="42" t="s">
        <v>438</v>
      </c>
      <c r="G130" s="42" t="s">
        <v>2392</v>
      </c>
      <c r="H130" s="42" t="s">
        <v>2393</v>
      </c>
      <c r="I130" s="42" t="s">
        <v>2206</v>
      </c>
      <c r="J130" s="45">
        <v>44676.569444444445</v>
      </c>
      <c r="K130" s="43">
        <v>600000</v>
      </c>
      <c r="L130" s="44">
        <v>44904</v>
      </c>
      <c r="M130" s="8" t="str">
        <f>VLOOKUP(MONTH($J130),Lookup!$A$2:$B$13,2,0)&amp;" "&amp;YEAR($J130)</f>
        <v>Apr 2022</v>
      </c>
      <c r="N130" s="34">
        <f t="shared" si="10"/>
        <v>44676.569444444445</v>
      </c>
      <c r="O130" s="8">
        <f>IF(ISERROR(VLOOKUP($I130,Lookup!$H$2:$I$11,2,0)),"",VLOOKUP($I130,Lookup!$H$2:$I$11,2,0))</f>
        <v>6.0000000000000002E-5</v>
      </c>
      <c r="P130" s="8">
        <f>COUNTIF(J$4:J130,J130)</f>
        <v>1</v>
      </c>
    </row>
    <row r="131" spans="1:16" ht="30" x14ac:dyDescent="0.25">
      <c r="A131" s="35">
        <f t="shared" si="11"/>
        <v>0</v>
      </c>
      <c r="B131" s="8">
        <f t="shared" si="12"/>
        <v>44676.706944444442</v>
      </c>
      <c r="C131" s="8">
        <f t="shared" si="13"/>
        <v>44874</v>
      </c>
      <c r="D131" s="38">
        <f t="shared" si="14"/>
        <v>89551.706951444445</v>
      </c>
      <c r="E131" s="39">
        <f t="shared" si="9"/>
        <v>64</v>
      </c>
      <c r="F131" s="42" t="s">
        <v>438</v>
      </c>
      <c r="G131" s="42" t="s">
        <v>2394</v>
      </c>
      <c r="H131" s="42" t="s">
        <v>2395</v>
      </c>
      <c r="I131" s="42" t="s">
        <v>2184</v>
      </c>
      <c r="J131" s="45">
        <v>44676.706944444442</v>
      </c>
      <c r="K131" s="43"/>
      <c r="L131" s="44">
        <v>44874</v>
      </c>
      <c r="M131" s="8" t="str">
        <f>VLOOKUP(MONTH($J131),Lookup!$A$2:$B$13,2,0)&amp;" "&amp;YEAR($J131)</f>
        <v>Apr 2022</v>
      </c>
      <c r="N131" s="34">
        <f t="shared" si="10"/>
        <v>44676.706944444442</v>
      </c>
      <c r="O131" s="8">
        <f>IF(ISERROR(VLOOKUP($I131,Lookup!$H$2:$I$11,2,0)),"",VLOOKUP($I131,Lookup!$H$2:$I$11,2,0))</f>
        <v>6.9999999999999999E-6</v>
      </c>
      <c r="P131" s="8">
        <f>COUNTIF(J$4:J131,J131)</f>
        <v>1</v>
      </c>
    </row>
    <row r="132" spans="1:16" ht="30" x14ac:dyDescent="0.25">
      <c r="A132" s="35">
        <f t="shared" si="11"/>
        <v>50001</v>
      </c>
      <c r="B132" s="8">
        <f t="shared" si="12"/>
        <v>44698.582638888889</v>
      </c>
      <c r="C132" s="8">
        <f t="shared" si="13"/>
        <v>44875</v>
      </c>
      <c r="D132" s="38">
        <f t="shared" si="14"/>
        <v>139475.48263888888</v>
      </c>
      <c r="E132" s="39">
        <f t="shared" si="9"/>
        <v>58</v>
      </c>
      <c r="F132" s="42" t="s">
        <v>438</v>
      </c>
      <c r="G132" s="42" t="s">
        <v>2396</v>
      </c>
      <c r="H132" s="42" t="s">
        <v>2397</v>
      </c>
      <c r="I132" s="42" t="s">
        <v>2170</v>
      </c>
      <c r="J132" s="45">
        <v>44698.582638888889</v>
      </c>
      <c r="K132" s="43">
        <v>50001</v>
      </c>
      <c r="L132" s="44">
        <v>44875</v>
      </c>
      <c r="M132" s="8" t="str">
        <f>VLOOKUP(MONTH($J132),Lookup!$A$2:$B$13,2,0)&amp;" "&amp;YEAR($J132)</f>
        <v>May 2022</v>
      </c>
      <c r="N132" s="34">
        <f t="shared" si="10"/>
        <v>44698.582638888889</v>
      </c>
      <c r="O132" s="8">
        <f>IF(ISERROR(VLOOKUP($I132,Lookup!$H$2:$I$11,2,0)),"",VLOOKUP($I132,Lookup!$H$2:$I$11,2,0))</f>
        <v>-100.1</v>
      </c>
      <c r="P132" s="8">
        <f>COUNTIF(J$4:J132,J132)</f>
        <v>1</v>
      </c>
    </row>
    <row r="133" spans="1:16" ht="30" x14ac:dyDescent="0.25">
      <c r="A133" s="35">
        <f t="shared" si="11"/>
        <v>110001</v>
      </c>
      <c r="B133" s="8">
        <f t="shared" si="12"/>
        <v>44701.376388888886</v>
      </c>
      <c r="C133" s="8">
        <f t="shared" si="13"/>
        <v>44908</v>
      </c>
      <c r="D133" s="38">
        <f t="shared" si="14"/>
        <v>199714.37638888889</v>
      </c>
      <c r="E133" s="39">
        <f t="shared" ref="E133:E196" si="15">IF($D133="","",COUNTIFS($F$4:$F$5000,$F133,$D$4:$D$5000,"&gt;"&amp;$D133))</f>
        <v>33</v>
      </c>
      <c r="F133" s="42" t="s">
        <v>438</v>
      </c>
      <c r="G133" s="42" t="s">
        <v>2398</v>
      </c>
      <c r="H133" s="42" t="s">
        <v>2399</v>
      </c>
      <c r="I133" s="42" t="s">
        <v>2167</v>
      </c>
      <c r="J133" s="45">
        <v>44701.376388888886</v>
      </c>
      <c r="K133" s="43">
        <v>110001</v>
      </c>
      <c r="L133" s="44">
        <v>44908</v>
      </c>
      <c r="M133" s="8" t="str">
        <f>VLOOKUP(MONTH($J133),Lookup!$A$2:$B$13,2,0)&amp;" "&amp;YEAR($J133)</f>
        <v>May 2022</v>
      </c>
      <c r="N133" s="34">
        <f t="shared" ref="N133:N196" si="16">IF(ISBLANK($J133),"1/1/9999",J133)</f>
        <v>44701.376388888886</v>
      </c>
      <c r="O133" s="8">
        <f>IF(ISERROR(VLOOKUP($I133,Lookup!$H$2:$I$11,2,0)),"",VLOOKUP($I133,Lookup!$H$2:$I$11,2,0))</f>
        <v>103</v>
      </c>
      <c r="P133" s="8">
        <f>COUNTIF(J$4:J133,J133)</f>
        <v>1</v>
      </c>
    </row>
    <row r="134" spans="1:16" ht="30" x14ac:dyDescent="0.25">
      <c r="A134" s="35">
        <f t="shared" ref="A134:A197" si="17">K134</f>
        <v>50001</v>
      </c>
      <c r="B134" s="8">
        <f t="shared" ref="B134:B197" si="18">J134</f>
        <v>44690.603472222225</v>
      </c>
      <c r="C134" s="8">
        <f t="shared" ref="C134:C197" si="19">L134</f>
        <v>44894</v>
      </c>
      <c r="D134" s="38">
        <f t="shared" ref="D134:D197" si="20">SUM(A134:C134)+O134+P134</f>
        <v>139586.60353222222</v>
      </c>
      <c r="E134" s="39">
        <f t="shared" si="15"/>
        <v>55</v>
      </c>
      <c r="F134" s="42" t="s">
        <v>438</v>
      </c>
      <c r="G134" s="42" t="s">
        <v>2400</v>
      </c>
      <c r="H134" s="42" t="s">
        <v>2401</v>
      </c>
      <c r="I134" s="42" t="s">
        <v>2206</v>
      </c>
      <c r="J134" s="45">
        <v>44690.603472222225</v>
      </c>
      <c r="K134" s="43">
        <v>50001</v>
      </c>
      <c r="L134" s="44">
        <v>44894</v>
      </c>
      <c r="M134" s="8" t="str">
        <f>VLOOKUP(MONTH($J134),Lookup!$A$2:$B$13,2,0)&amp;" "&amp;YEAR($J134)</f>
        <v>May 2022</v>
      </c>
      <c r="N134" s="34">
        <f t="shared" si="16"/>
        <v>44690.603472222225</v>
      </c>
      <c r="O134" s="8">
        <f>IF(ISERROR(VLOOKUP($I134,Lookup!$H$2:$I$11,2,0)),"",VLOOKUP($I134,Lookup!$H$2:$I$11,2,0))</f>
        <v>6.0000000000000002E-5</v>
      </c>
      <c r="P134" s="8">
        <f>COUNTIF(J$4:J134,J134)</f>
        <v>1</v>
      </c>
    </row>
    <row r="135" spans="1:16" ht="30" x14ac:dyDescent="0.25">
      <c r="A135" s="35">
        <f t="shared" si="17"/>
        <v>50001</v>
      </c>
      <c r="B135" s="8">
        <f t="shared" si="18"/>
        <v>44706.40347222222</v>
      </c>
      <c r="C135" s="8">
        <f t="shared" si="19"/>
        <v>44909</v>
      </c>
      <c r="D135" s="38">
        <f t="shared" si="20"/>
        <v>139720.40347222221</v>
      </c>
      <c r="E135" s="39">
        <f t="shared" si="15"/>
        <v>54</v>
      </c>
      <c r="F135" s="42" t="s">
        <v>438</v>
      </c>
      <c r="G135" s="42" t="s">
        <v>2402</v>
      </c>
      <c r="H135" s="42" t="s">
        <v>2403</v>
      </c>
      <c r="I135" s="42" t="s">
        <v>2167</v>
      </c>
      <c r="J135" s="45">
        <v>44706.40347222222</v>
      </c>
      <c r="K135" s="43">
        <v>50001</v>
      </c>
      <c r="L135" s="44">
        <v>44909</v>
      </c>
      <c r="M135" s="8" t="str">
        <f>VLOOKUP(MONTH($J135),Lookup!$A$2:$B$13,2,0)&amp;" "&amp;YEAR($J135)</f>
        <v>May 2022</v>
      </c>
      <c r="N135" s="34">
        <f t="shared" si="16"/>
        <v>44706.40347222222</v>
      </c>
      <c r="O135" s="8">
        <f>IF(ISERROR(VLOOKUP($I135,Lookup!$H$2:$I$11,2,0)),"",VLOOKUP($I135,Lookup!$H$2:$I$11,2,0))</f>
        <v>103</v>
      </c>
      <c r="P135" s="8">
        <f>COUNTIF(J$4:J135,J135)</f>
        <v>1</v>
      </c>
    </row>
    <row r="136" spans="1:16" ht="30" x14ac:dyDescent="0.25">
      <c r="A136" s="35">
        <f t="shared" si="17"/>
        <v>300000</v>
      </c>
      <c r="B136" s="8">
        <f t="shared" si="18"/>
        <v>44754.715277777781</v>
      </c>
      <c r="C136" s="8">
        <f t="shared" si="19"/>
        <v>44908</v>
      </c>
      <c r="D136" s="38">
        <f t="shared" si="20"/>
        <v>389766.71527777775</v>
      </c>
      <c r="E136" s="39">
        <f t="shared" si="15"/>
        <v>6</v>
      </c>
      <c r="F136" s="42" t="s">
        <v>438</v>
      </c>
      <c r="G136" s="42" t="s">
        <v>2404</v>
      </c>
      <c r="H136" s="42" t="s">
        <v>2405</v>
      </c>
      <c r="I136" s="42" t="s">
        <v>2167</v>
      </c>
      <c r="J136" s="45">
        <v>44754.715277777781</v>
      </c>
      <c r="K136" s="43">
        <v>300000</v>
      </c>
      <c r="L136" s="44">
        <v>44908</v>
      </c>
      <c r="M136" s="8" t="str">
        <f>VLOOKUP(MONTH($J136),Lookup!$A$2:$B$13,2,0)&amp;" "&amp;YEAR($J136)</f>
        <v>Jul 2022</v>
      </c>
      <c r="N136" s="34">
        <f t="shared" si="16"/>
        <v>44754.715277777781</v>
      </c>
      <c r="O136" s="8">
        <f>IF(ISERROR(VLOOKUP($I136,Lookup!$H$2:$I$11,2,0)),"",VLOOKUP($I136,Lookup!$H$2:$I$11,2,0))</f>
        <v>103</v>
      </c>
      <c r="P136" s="8">
        <f>COUNTIF(J$4:J136,J136)</f>
        <v>1</v>
      </c>
    </row>
    <row r="137" spans="1:16" ht="30" x14ac:dyDescent="0.25">
      <c r="A137" s="35">
        <f t="shared" si="17"/>
        <v>300000</v>
      </c>
      <c r="B137" s="8">
        <f t="shared" si="18"/>
        <v>44784.513194444444</v>
      </c>
      <c r="C137" s="8">
        <f t="shared" si="19"/>
        <v>44907</v>
      </c>
      <c r="D137" s="38">
        <f t="shared" si="20"/>
        <v>389692.51325444446</v>
      </c>
      <c r="E137" s="39">
        <f t="shared" si="15"/>
        <v>7</v>
      </c>
      <c r="F137" s="42" t="s">
        <v>438</v>
      </c>
      <c r="G137" s="42" t="s">
        <v>2406</v>
      </c>
      <c r="H137" s="42" t="s">
        <v>2407</v>
      </c>
      <c r="I137" s="42" t="s">
        <v>2206</v>
      </c>
      <c r="J137" s="45">
        <v>44784.513194444444</v>
      </c>
      <c r="K137" s="43">
        <v>300000</v>
      </c>
      <c r="L137" s="44">
        <v>44907</v>
      </c>
      <c r="M137" s="8" t="str">
        <f>VLOOKUP(MONTH($J137),Lookup!$A$2:$B$13,2,0)&amp;" "&amp;YEAR($J137)</f>
        <v>Aug 2022</v>
      </c>
      <c r="N137" s="34">
        <f t="shared" si="16"/>
        <v>44784.513194444444</v>
      </c>
      <c r="O137" s="8">
        <f>IF(ISERROR(VLOOKUP($I137,Lookup!$H$2:$I$11,2,0)),"",VLOOKUP($I137,Lookup!$H$2:$I$11,2,0))</f>
        <v>6.0000000000000002E-5</v>
      </c>
      <c r="P137" s="8">
        <f>COUNTIF(J$4:J137,J137)</f>
        <v>1</v>
      </c>
    </row>
    <row r="138" spans="1:16" ht="45" x14ac:dyDescent="0.25">
      <c r="A138" s="35">
        <f t="shared" si="17"/>
        <v>75000</v>
      </c>
      <c r="B138" s="8">
        <f t="shared" si="18"/>
        <v>44785.451388888891</v>
      </c>
      <c r="C138" s="8">
        <f t="shared" si="19"/>
        <v>44894</v>
      </c>
      <c r="D138" s="38">
        <f t="shared" si="20"/>
        <v>164580.35138888887</v>
      </c>
      <c r="E138" s="39">
        <f t="shared" si="15"/>
        <v>52</v>
      </c>
      <c r="F138" s="42" t="s">
        <v>438</v>
      </c>
      <c r="G138" s="42" t="s">
        <v>2408</v>
      </c>
      <c r="H138" s="42" t="s">
        <v>2409</v>
      </c>
      <c r="I138" s="42" t="s">
        <v>2170</v>
      </c>
      <c r="J138" s="45">
        <v>44785.451388888891</v>
      </c>
      <c r="K138" s="43">
        <v>75000</v>
      </c>
      <c r="L138" s="44">
        <v>44894</v>
      </c>
      <c r="M138" s="8" t="str">
        <f>VLOOKUP(MONTH($J138),Lookup!$A$2:$B$13,2,0)&amp;" "&amp;YEAR($J138)</f>
        <v>Aug 2022</v>
      </c>
      <c r="N138" s="34">
        <f t="shared" si="16"/>
        <v>44785.451388888891</v>
      </c>
      <c r="O138" s="8">
        <f>IF(ISERROR(VLOOKUP($I138,Lookup!$H$2:$I$11,2,0)),"",VLOOKUP($I138,Lookup!$H$2:$I$11,2,0))</f>
        <v>-100.1</v>
      </c>
      <c r="P138" s="8">
        <f>COUNTIF(J$4:J138,J138)</f>
        <v>1</v>
      </c>
    </row>
    <row r="139" spans="1:16" ht="30" x14ac:dyDescent="0.25">
      <c r="A139" s="35">
        <f t="shared" si="17"/>
        <v>150000</v>
      </c>
      <c r="B139" s="8">
        <f t="shared" si="18"/>
        <v>44872.713888888888</v>
      </c>
      <c r="C139" s="8">
        <f t="shared" si="19"/>
        <v>44896</v>
      </c>
      <c r="D139" s="38">
        <f t="shared" si="20"/>
        <v>239769.71394888888</v>
      </c>
      <c r="E139" s="39">
        <f t="shared" si="15"/>
        <v>21</v>
      </c>
      <c r="F139" s="42" t="s">
        <v>438</v>
      </c>
      <c r="G139" s="42" t="s">
        <v>2410</v>
      </c>
      <c r="H139" s="42" t="s">
        <v>2411</v>
      </c>
      <c r="I139" s="42" t="s">
        <v>2206</v>
      </c>
      <c r="J139" s="45">
        <v>44872.713888888888</v>
      </c>
      <c r="K139" s="43">
        <v>150000</v>
      </c>
      <c r="L139" s="44">
        <v>44896</v>
      </c>
      <c r="M139" s="8" t="str">
        <f>VLOOKUP(MONTH($J139),Lookup!$A$2:$B$13,2,0)&amp;" "&amp;YEAR($J139)</f>
        <v>Nov 2022</v>
      </c>
      <c r="N139" s="34">
        <f t="shared" si="16"/>
        <v>44872.713888888888</v>
      </c>
      <c r="O139" s="8">
        <f>IF(ISERROR(VLOOKUP($I139,Lookup!$H$2:$I$11,2,0)),"",VLOOKUP($I139,Lookup!$H$2:$I$11,2,0))</f>
        <v>6.0000000000000002E-5</v>
      </c>
      <c r="P139" s="8">
        <f>COUNTIF(J$4:J139,J139)</f>
        <v>1</v>
      </c>
    </row>
    <row r="140" spans="1:16" ht="45" x14ac:dyDescent="0.25">
      <c r="A140" s="35">
        <f t="shared" si="17"/>
        <v>160000</v>
      </c>
      <c r="B140" s="8">
        <f t="shared" si="18"/>
        <v>44846.737500000003</v>
      </c>
      <c r="C140" s="8">
        <f t="shared" si="19"/>
        <v>44898</v>
      </c>
      <c r="D140" s="38">
        <f t="shared" si="20"/>
        <v>249745.73755999998</v>
      </c>
      <c r="E140" s="39">
        <f t="shared" si="15"/>
        <v>19</v>
      </c>
      <c r="F140" s="42" t="s">
        <v>438</v>
      </c>
      <c r="G140" s="42" t="s">
        <v>2412</v>
      </c>
      <c r="H140" s="42" t="s">
        <v>2413</v>
      </c>
      <c r="I140" s="42" t="s">
        <v>2206</v>
      </c>
      <c r="J140" s="45">
        <v>44846.737500000003</v>
      </c>
      <c r="K140" s="43">
        <v>160000</v>
      </c>
      <c r="L140" s="44">
        <v>44898</v>
      </c>
      <c r="M140" s="8" t="str">
        <f>VLOOKUP(MONTH($J140),Lookup!$A$2:$B$13,2,0)&amp;" "&amp;YEAR($J140)</f>
        <v>Oct 2022</v>
      </c>
      <c r="N140" s="34">
        <f t="shared" si="16"/>
        <v>44846.737500000003</v>
      </c>
      <c r="O140" s="8">
        <f>IF(ISERROR(VLOOKUP($I140,Lookup!$H$2:$I$11,2,0)),"",VLOOKUP($I140,Lookup!$H$2:$I$11,2,0))</f>
        <v>6.0000000000000002E-5</v>
      </c>
      <c r="P140" s="8">
        <f>COUNTIF(J$4:J140,J140)</f>
        <v>1</v>
      </c>
    </row>
    <row r="141" spans="1:16" ht="30" x14ac:dyDescent="0.25">
      <c r="A141" s="35">
        <f t="shared" si="17"/>
        <v>100000</v>
      </c>
      <c r="B141" s="8">
        <f t="shared" si="18"/>
        <v>44897.55</v>
      </c>
      <c r="C141" s="8">
        <f t="shared" si="19"/>
        <v>44909</v>
      </c>
      <c r="D141" s="38">
        <f t="shared" si="20"/>
        <v>189807.55005999998</v>
      </c>
      <c r="E141" s="39">
        <f t="shared" si="15"/>
        <v>36</v>
      </c>
      <c r="F141" s="42" t="s">
        <v>438</v>
      </c>
      <c r="G141" s="42" t="s">
        <v>2414</v>
      </c>
      <c r="H141" s="42" t="s">
        <v>2414</v>
      </c>
      <c r="I141" s="42" t="s">
        <v>2206</v>
      </c>
      <c r="J141" s="45">
        <v>44897.55</v>
      </c>
      <c r="K141" s="43">
        <v>100000</v>
      </c>
      <c r="L141" s="44">
        <v>44909</v>
      </c>
      <c r="M141" s="8" t="str">
        <f>VLOOKUP(MONTH($J141),Lookup!$A$2:$B$13,2,0)&amp;" "&amp;YEAR($J141)</f>
        <v>Dec 2022</v>
      </c>
      <c r="N141" s="34">
        <f t="shared" si="16"/>
        <v>44897.55</v>
      </c>
      <c r="O141" s="8">
        <f>IF(ISERROR(VLOOKUP($I141,Lookup!$H$2:$I$11,2,0)),"",VLOOKUP($I141,Lookup!$H$2:$I$11,2,0))</f>
        <v>6.0000000000000002E-5</v>
      </c>
      <c r="P141" s="8">
        <f>COUNTIF(J$4:J141,J141)</f>
        <v>1</v>
      </c>
    </row>
    <row r="142" spans="1:16" ht="30" x14ac:dyDescent="0.25">
      <c r="A142" s="35">
        <f t="shared" si="17"/>
        <v>130000</v>
      </c>
      <c r="B142" s="8">
        <f t="shared" si="18"/>
        <v>44887.438888888886</v>
      </c>
      <c r="C142" s="8">
        <f t="shared" si="19"/>
        <v>44904</v>
      </c>
      <c r="D142" s="38">
        <f t="shared" si="20"/>
        <v>219792.43894888888</v>
      </c>
      <c r="E142" s="39">
        <f t="shared" si="15"/>
        <v>26</v>
      </c>
      <c r="F142" s="42" t="s">
        <v>438</v>
      </c>
      <c r="G142" s="42" t="s">
        <v>2415</v>
      </c>
      <c r="H142" s="42" t="s">
        <v>2416</v>
      </c>
      <c r="I142" s="42" t="s">
        <v>2206</v>
      </c>
      <c r="J142" s="45">
        <v>44887.438888888886</v>
      </c>
      <c r="K142" s="43">
        <v>130000</v>
      </c>
      <c r="L142" s="44">
        <v>44904</v>
      </c>
      <c r="M142" s="8" t="str">
        <f>VLOOKUP(MONTH($J142),Lookup!$A$2:$B$13,2,0)&amp;" "&amp;YEAR($J142)</f>
        <v>Nov 2022</v>
      </c>
      <c r="N142" s="34">
        <f t="shared" si="16"/>
        <v>44887.438888888886</v>
      </c>
      <c r="O142" s="8">
        <f>IF(ISERROR(VLOOKUP($I142,Lookup!$H$2:$I$11,2,0)),"",VLOOKUP($I142,Lookup!$H$2:$I$11,2,0))</f>
        <v>6.0000000000000002E-5</v>
      </c>
      <c r="P142" s="8">
        <f>COUNTIF(J$4:J142,J142)</f>
        <v>1</v>
      </c>
    </row>
    <row r="143" spans="1:16" ht="30" x14ac:dyDescent="0.25">
      <c r="A143" s="35">
        <f t="shared" si="17"/>
        <v>55000</v>
      </c>
      <c r="B143" s="8">
        <f t="shared" si="18"/>
        <v>44885.665972222225</v>
      </c>
      <c r="C143" s="8">
        <f t="shared" si="19"/>
        <v>44896</v>
      </c>
      <c r="D143" s="38">
        <f t="shared" si="20"/>
        <v>144782.66603222222</v>
      </c>
      <c r="E143" s="39">
        <f t="shared" si="15"/>
        <v>53</v>
      </c>
      <c r="F143" s="42" t="s">
        <v>438</v>
      </c>
      <c r="G143" s="42" t="s">
        <v>2417</v>
      </c>
      <c r="H143" s="42" t="s">
        <v>2418</v>
      </c>
      <c r="I143" s="42" t="s">
        <v>2206</v>
      </c>
      <c r="J143" s="45">
        <v>44885.665972222225</v>
      </c>
      <c r="K143" s="43">
        <v>55000</v>
      </c>
      <c r="L143" s="44">
        <v>44896</v>
      </c>
      <c r="M143" s="8" t="str">
        <f>VLOOKUP(MONTH($J143),Lookup!$A$2:$B$13,2,0)&amp;" "&amp;YEAR($J143)</f>
        <v>Nov 2022</v>
      </c>
      <c r="N143" s="34">
        <f t="shared" si="16"/>
        <v>44885.665972222225</v>
      </c>
      <c r="O143" s="8">
        <f>IF(ISERROR(VLOOKUP($I143,Lookup!$H$2:$I$11,2,0)),"",VLOOKUP($I143,Lookup!$H$2:$I$11,2,0))</f>
        <v>6.0000000000000002E-5</v>
      </c>
      <c r="P143" s="8">
        <f>COUNTIF(J$4:J143,J143)</f>
        <v>1</v>
      </c>
    </row>
    <row r="144" spans="1:16" ht="30" x14ac:dyDescent="0.25">
      <c r="A144" s="35">
        <f t="shared" si="17"/>
        <v>100001</v>
      </c>
      <c r="B144" s="8">
        <f t="shared" si="18"/>
        <v>44662.48333333333</v>
      </c>
      <c r="C144" s="8">
        <f t="shared" si="19"/>
        <v>44902</v>
      </c>
      <c r="D144" s="38">
        <f t="shared" si="20"/>
        <v>189566.48339333333</v>
      </c>
      <c r="E144" s="39">
        <f t="shared" si="15"/>
        <v>39</v>
      </c>
      <c r="F144" s="42" t="s">
        <v>438</v>
      </c>
      <c r="G144" s="42" t="s">
        <v>2419</v>
      </c>
      <c r="H144" s="42" t="s">
        <v>2420</v>
      </c>
      <c r="I144" s="42" t="s">
        <v>2206</v>
      </c>
      <c r="J144" s="45">
        <v>44662.48333333333</v>
      </c>
      <c r="K144" s="43">
        <v>100001</v>
      </c>
      <c r="L144" s="44">
        <v>44902</v>
      </c>
      <c r="M144" s="8" t="str">
        <f>VLOOKUP(MONTH($J144),Lookup!$A$2:$B$13,2,0)&amp;" "&amp;YEAR($J144)</f>
        <v>Apr 2022</v>
      </c>
      <c r="N144" s="34">
        <f t="shared" si="16"/>
        <v>44662.48333333333</v>
      </c>
      <c r="O144" s="8">
        <f>IF(ISERROR(VLOOKUP($I144,Lookup!$H$2:$I$11,2,0)),"",VLOOKUP($I144,Lookup!$H$2:$I$11,2,0))</f>
        <v>6.0000000000000002E-5</v>
      </c>
      <c r="P144" s="8">
        <f>COUNTIF(J$4:J144,J144)</f>
        <v>1</v>
      </c>
    </row>
    <row r="145" spans="1:16" ht="30" x14ac:dyDescent="0.25">
      <c r="A145" s="35">
        <f t="shared" si="17"/>
        <v>300001</v>
      </c>
      <c r="B145" s="8">
        <f t="shared" si="18"/>
        <v>44600.302777777775</v>
      </c>
      <c r="C145" s="8">
        <f t="shared" si="19"/>
        <v>44909</v>
      </c>
      <c r="D145" s="38">
        <f t="shared" si="20"/>
        <v>389614.30277777778</v>
      </c>
      <c r="E145" s="39">
        <f t="shared" si="15"/>
        <v>8</v>
      </c>
      <c r="F145" s="42" t="s">
        <v>438</v>
      </c>
      <c r="G145" s="42" t="s">
        <v>2421</v>
      </c>
      <c r="H145" s="42" t="s">
        <v>2422</v>
      </c>
      <c r="I145" s="42" t="s">
        <v>2167</v>
      </c>
      <c r="J145" s="45">
        <v>44600.302777777775</v>
      </c>
      <c r="K145" s="43">
        <v>300001</v>
      </c>
      <c r="L145" s="44">
        <v>44909</v>
      </c>
      <c r="M145" s="8" t="str">
        <f>VLOOKUP(MONTH($J145),Lookup!$A$2:$B$13,2,0)&amp;" "&amp;YEAR($J145)</f>
        <v>Feb 2022</v>
      </c>
      <c r="N145" s="34">
        <f t="shared" si="16"/>
        <v>44600.302777777775</v>
      </c>
      <c r="O145" s="8">
        <f>IF(ISERROR(VLOOKUP($I145,Lookup!$H$2:$I$11,2,0)),"",VLOOKUP($I145,Lookup!$H$2:$I$11,2,0))</f>
        <v>103</v>
      </c>
      <c r="P145" s="8">
        <f>COUNTIF(J$4:J145,J145)</f>
        <v>1</v>
      </c>
    </row>
    <row r="146" spans="1:16" ht="30" x14ac:dyDescent="0.25">
      <c r="A146" s="35">
        <f t="shared" si="17"/>
        <v>550000</v>
      </c>
      <c r="B146" s="8">
        <f t="shared" si="18"/>
        <v>44615.281944444447</v>
      </c>
      <c r="C146" s="8">
        <f t="shared" si="19"/>
        <v>44908</v>
      </c>
      <c r="D146" s="38">
        <f t="shared" si="20"/>
        <v>639627.2819444444</v>
      </c>
      <c r="E146" s="39">
        <f t="shared" si="15"/>
        <v>3</v>
      </c>
      <c r="F146" s="42" t="s">
        <v>438</v>
      </c>
      <c r="G146" s="42" t="s">
        <v>2423</v>
      </c>
      <c r="H146" s="42" t="s">
        <v>2424</v>
      </c>
      <c r="I146" s="42" t="s">
        <v>2167</v>
      </c>
      <c r="J146" s="45">
        <v>44615.281944444447</v>
      </c>
      <c r="K146" s="43">
        <v>550000</v>
      </c>
      <c r="L146" s="44">
        <v>44908</v>
      </c>
      <c r="M146" s="8" t="str">
        <f>VLOOKUP(MONTH($J146),Lookup!$A$2:$B$13,2,0)&amp;" "&amp;YEAR($J146)</f>
        <v>Feb 2022</v>
      </c>
      <c r="N146" s="34">
        <f t="shared" si="16"/>
        <v>44615.281944444447</v>
      </c>
      <c r="O146" s="8">
        <f>IF(ISERROR(VLOOKUP($I146,Lookup!$H$2:$I$11,2,0)),"",VLOOKUP($I146,Lookup!$H$2:$I$11,2,0))</f>
        <v>103</v>
      </c>
      <c r="P146" s="8">
        <f>COUNTIF(J$4:J146,J146)</f>
        <v>1</v>
      </c>
    </row>
    <row r="147" spans="1:16" ht="30" x14ac:dyDescent="0.25">
      <c r="A147" s="35">
        <f t="shared" si="17"/>
        <v>100001</v>
      </c>
      <c r="B147" s="8">
        <f t="shared" si="18"/>
        <v>44633.564583333333</v>
      </c>
      <c r="C147" s="8">
        <f t="shared" si="19"/>
        <v>44908</v>
      </c>
      <c r="D147" s="38">
        <f t="shared" si="20"/>
        <v>189443.46458333332</v>
      </c>
      <c r="E147" s="39">
        <f t="shared" si="15"/>
        <v>43</v>
      </c>
      <c r="F147" s="42" t="s">
        <v>438</v>
      </c>
      <c r="G147" s="42" t="s">
        <v>2425</v>
      </c>
      <c r="H147" s="42" t="s">
        <v>2426</v>
      </c>
      <c r="I147" s="42" t="s">
        <v>2170</v>
      </c>
      <c r="J147" s="45">
        <v>44633.564583333333</v>
      </c>
      <c r="K147" s="43">
        <v>100001</v>
      </c>
      <c r="L147" s="44">
        <v>44908</v>
      </c>
      <c r="M147" s="8" t="str">
        <f>VLOOKUP(MONTH($J147),Lookup!$A$2:$B$13,2,0)&amp;" "&amp;YEAR($J147)</f>
        <v>Mar 2022</v>
      </c>
      <c r="N147" s="34">
        <f t="shared" si="16"/>
        <v>44633.564583333333</v>
      </c>
      <c r="O147" s="8">
        <f>IF(ISERROR(VLOOKUP($I147,Lookup!$H$2:$I$11,2,0)),"",VLOOKUP($I147,Lookup!$H$2:$I$11,2,0))</f>
        <v>-100.1</v>
      </c>
      <c r="P147" s="8">
        <f>COUNTIF(J$4:J147,J147)</f>
        <v>1</v>
      </c>
    </row>
    <row r="148" spans="1:16" ht="30" x14ac:dyDescent="0.25">
      <c r="A148" s="35">
        <f t="shared" si="17"/>
        <v>310000</v>
      </c>
      <c r="B148" s="8">
        <f t="shared" si="18"/>
        <v>44692.337500000001</v>
      </c>
      <c r="C148" s="8">
        <f t="shared" si="19"/>
        <v>44953</v>
      </c>
      <c r="D148" s="38">
        <f t="shared" si="20"/>
        <v>399749.33750000002</v>
      </c>
      <c r="E148" s="39">
        <f t="shared" si="15"/>
        <v>5</v>
      </c>
      <c r="F148" s="42" t="s">
        <v>438</v>
      </c>
      <c r="G148" s="42" t="s">
        <v>2427</v>
      </c>
      <c r="H148" s="42" t="s">
        <v>2427</v>
      </c>
      <c r="I148" s="42" t="s">
        <v>2167</v>
      </c>
      <c r="J148" s="45">
        <v>44692.337500000001</v>
      </c>
      <c r="K148" s="43">
        <v>310000</v>
      </c>
      <c r="L148" s="44">
        <v>44953</v>
      </c>
      <c r="M148" s="8" t="str">
        <f>VLOOKUP(MONTH($J148),Lookup!$A$2:$B$13,2,0)&amp;" "&amp;YEAR($J148)</f>
        <v>May 2022</v>
      </c>
      <c r="N148" s="34">
        <f t="shared" si="16"/>
        <v>44692.337500000001</v>
      </c>
      <c r="O148" s="8">
        <f>IF(ISERROR(VLOOKUP($I148,Lookup!$H$2:$I$11,2,0)),"",VLOOKUP($I148,Lookup!$H$2:$I$11,2,0))</f>
        <v>103</v>
      </c>
      <c r="P148" s="8">
        <f>COUNTIF(J$4:J148,J148)</f>
        <v>1</v>
      </c>
    </row>
    <row r="149" spans="1:16" ht="30" x14ac:dyDescent="0.25">
      <c r="A149" s="35">
        <f t="shared" si="17"/>
        <v>50001</v>
      </c>
      <c r="B149" s="8">
        <f t="shared" si="18"/>
        <v>44545.578472222223</v>
      </c>
      <c r="C149" s="8">
        <f t="shared" si="19"/>
        <v>44908</v>
      </c>
      <c r="D149" s="38">
        <f t="shared" si="20"/>
        <v>139558.57847222223</v>
      </c>
      <c r="E149" s="39">
        <f t="shared" si="15"/>
        <v>56</v>
      </c>
      <c r="F149" s="42" t="s">
        <v>438</v>
      </c>
      <c r="G149" s="42" t="s">
        <v>2428</v>
      </c>
      <c r="H149" s="42" t="s">
        <v>2429</v>
      </c>
      <c r="I149" s="42" t="s">
        <v>2167</v>
      </c>
      <c r="J149" s="45">
        <v>44545.578472222223</v>
      </c>
      <c r="K149" s="43">
        <v>50001</v>
      </c>
      <c r="L149" s="44">
        <v>44908</v>
      </c>
      <c r="M149" s="8" t="str">
        <f>VLOOKUP(MONTH($J149),Lookup!$A$2:$B$13,2,0)&amp;" "&amp;YEAR($J149)</f>
        <v>Dec 2021</v>
      </c>
      <c r="N149" s="34">
        <f t="shared" si="16"/>
        <v>44545.578472222223</v>
      </c>
      <c r="O149" s="8">
        <f>IF(ISERROR(VLOOKUP($I149,Lookup!$H$2:$I$11,2,0)),"",VLOOKUP($I149,Lookup!$H$2:$I$11,2,0))</f>
        <v>103</v>
      </c>
      <c r="P149" s="8">
        <f>COUNTIF(J$4:J149,J149)</f>
        <v>1</v>
      </c>
    </row>
    <row r="150" spans="1:16" ht="30" x14ac:dyDescent="0.25">
      <c r="A150" s="35">
        <f t="shared" si="17"/>
        <v>110001</v>
      </c>
      <c r="B150" s="8">
        <f t="shared" si="18"/>
        <v>44630.388888888891</v>
      </c>
      <c r="C150" s="8">
        <f t="shared" si="19"/>
        <v>44894</v>
      </c>
      <c r="D150" s="38">
        <f t="shared" si="20"/>
        <v>199526.38894888887</v>
      </c>
      <c r="E150" s="39">
        <f t="shared" si="15"/>
        <v>34</v>
      </c>
      <c r="F150" s="42" t="s">
        <v>438</v>
      </c>
      <c r="G150" s="42" t="s">
        <v>2430</v>
      </c>
      <c r="H150" s="42" t="s">
        <v>2431</v>
      </c>
      <c r="I150" s="42" t="s">
        <v>2206</v>
      </c>
      <c r="J150" s="45">
        <v>44630.388888888891</v>
      </c>
      <c r="K150" s="43">
        <v>110001</v>
      </c>
      <c r="L150" s="44">
        <v>44894</v>
      </c>
      <c r="M150" s="8" t="str">
        <f>VLOOKUP(MONTH($J150),Lookup!$A$2:$B$13,2,0)&amp;" "&amp;YEAR($J150)</f>
        <v>Mar 2022</v>
      </c>
      <c r="N150" s="34">
        <f t="shared" si="16"/>
        <v>44630.388888888891</v>
      </c>
      <c r="O150" s="8">
        <f>IF(ISERROR(VLOOKUP($I150,Lookup!$H$2:$I$11,2,0)),"",VLOOKUP($I150,Lookup!$H$2:$I$11,2,0))</f>
        <v>6.0000000000000002E-5</v>
      </c>
      <c r="P150" s="8">
        <f>COUNTIF(J$4:J150,J150)</f>
        <v>1</v>
      </c>
    </row>
    <row r="151" spans="1:16" ht="30" x14ac:dyDescent="0.25">
      <c r="A151" s="35">
        <f t="shared" si="17"/>
        <v>250000</v>
      </c>
      <c r="B151" s="8">
        <f t="shared" si="18"/>
        <v>44761.620138888888</v>
      </c>
      <c r="C151" s="8">
        <f t="shared" si="19"/>
        <v>44908</v>
      </c>
      <c r="D151" s="38">
        <f t="shared" si="20"/>
        <v>339773.62013888889</v>
      </c>
      <c r="E151" s="39">
        <f t="shared" si="15"/>
        <v>11</v>
      </c>
      <c r="F151" s="42" t="s">
        <v>438</v>
      </c>
      <c r="G151" s="42" t="s">
        <v>2432</v>
      </c>
      <c r="H151" s="42" t="s">
        <v>2433</v>
      </c>
      <c r="I151" s="42" t="s">
        <v>2167</v>
      </c>
      <c r="J151" s="45">
        <v>44761.620138888888</v>
      </c>
      <c r="K151" s="43">
        <v>250000</v>
      </c>
      <c r="L151" s="44">
        <v>44908</v>
      </c>
      <c r="M151" s="8" t="str">
        <f>VLOOKUP(MONTH($J151),Lookup!$A$2:$B$13,2,0)&amp;" "&amp;YEAR($J151)</f>
        <v>Jul 2022</v>
      </c>
      <c r="N151" s="34">
        <f t="shared" si="16"/>
        <v>44761.620138888888</v>
      </c>
      <c r="O151" s="8">
        <f>IF(ISERROR(VLOOKUP($I151,Lookup!$H$2:$I$11,2,0)),"",VLOOKUP($I151,Lookup!$H$2:$I$11,2,0))</f>
        <v>103</v>
      </c>
      <c r="P151" s="8">
        <f>COUNTIF(J$4:J151,J151)</f>
        <v>1</v>
      </c>
    </row>
    <row r="152" spans="1:16" ht="30" x14ac:dyDescent="0.25">
      <c r="A152" s="35">
        <f t="shared" si="17"/>
        <v>120001</v>
      </c>
      <c r="B152" s="8">
        <f t="shared" si="18"/>
        <v>44781.513888888891</v>
      </c>
      <c r="C152" s="8">
        <f t="shared" si="19"/>
        <v>44900</v>
      </c>
      <c r="D152" s="38">
        <f t="shared" si="20"/>
        <v>209683.51394888887</v>
      </c>
      <c r="E152" s="39">
        <f t="shared" si="15"/>
        <v>30</v>
      </c>
      <c r="F152" s="42" t="s">
        <v>438</v>
      </c>
      <c r="G152" s="42" t="s">
        <v>2434</v>
      </c>
      <c r="H152" s="42" t="s">
        <v>2434</v>
      </c>
      <c r="I152" s="42" t="s">
        <v>2206</v>
      </c>
      <c r="J152" s="45">
        <v>44781.513888888891</v>
      </c>
      <c r="K152" s="43">
        <v>120001</v>
      </c>
      <c r="L152" s="44">
        <v>44900</v>
      </c>
      <c r="M152" s="8" t="str">
        <f>VLOOKUP(MONTH($J152),Lookup!$A$2:$B$13,2,0)&amp;" "&amp;YEAR($J152)</f>
        <v>Aug 2022</v>
      </c>
      <c r="N152" s="34">
        <f t="shared" si="16"/>
        <v>44781.513888888891</v>
      </c>
      <c r="O152" s="8">
        <f>IF(ISERROR(VLOOKUP($I152,Lookup!$H$2:$I$11,2,0)),"",VLOOKUP($I152,Lookup!$H$2:$I$11,2,0))</f>
        <v>6.0000000000000002E-5</v>
      </c>
      <c r="P152" s="8">
        <f>COUNTIF(J$4:J152,J152)</f>
        <v>1</v>
      </c>
    </row>
    <row r="153" spans="1:16" ht="30" x14ac:dyDescent="0.25">
      <c r="A153" s="35">
        <f t="shared" si="17"/>
        <v>700001</v>
      </c>
      <c r="B153" s="8">
        <f t="shared" si="18"/>
        <v>44755.324305555558</v>
      </c>
      <c r="C153" s="8">
        <f t="shared" si="19"/>
        <v>44959</v>
      </c>
      <c r="D153" s="38">
        <f t="shared" si="20"/>
        <v>789819.32430555555</v>
      </c>
      <c r="E153" s="39">
        <f t="shared" si="15"/>
        <v>1</v>
      </c>
      <c r="F153" s="42" t="s">
        <v>438</v>
      </c>
      <c r="G153" s="42" t="s">
        <v>2435</v>
      </c>
      <c r="H153" s="42" t="s">
        <v>2436</v>
      </c>
      <c r="I153" s="42" t="s">
        <v>2167</v>
      </c>
      <c r="J153" s="45">
        <v>44755.324305555558</v>
      </c>
      <c r="K153" s="43">
        <v>700001</v>
      </c>
      <c r="L153" s="44">
        <v>44959</v>
      </c>
      <c r="M153" s="8" t="str">
        <f>VLOOKUP(MONTH($J153),Lookup!$A$2:$B$13,2,0)&amp;" "&amp;YEAR($J153)</f>
        <v>Jul 2022</v>
      </c>
      <c r="N153" s="34">
        <f t="shared" si="16"/>
        <v>44755.324305555558</v>
      </c>
      <c r="O153" s="8">
        <f>IF(ISERROR(VLOOKUP($I153,Lookup!$H$2:$I$11,2,0)),"",VLOOKUP($I153,Lookup!$H$2:$I$11,2,0))</f>
        <v>103</v>
      </c>
      <c r="P153" s="8">
        <f>COUNTIF(J$4:J153,J153)</f>
        <v>1</v>
      </c>
    </row>
    <row r="154" spans="1:16" ht="60" x14ac:dyDescent="0.25">
      <c r="A154" s="35">
        <f t="shared" si="17"/>
        <v>200001</v>
      </c>
      <c r="B154" s="8">
        <f t="shared" si="18"/>
        <v>44887.668055555558</v>
      </c>
      <c r="C154" s="8">
        <f t="shared" si="19"/>
        <v>44963</v>
      </c>
      <c r="D154" s="38">
        <f t="shared" si="20"/>
        <v>289852.66811555554</v>
      </c>
      <c r="E154" s="39">
        <f t="shared" si="15"/>
        <v>16</v>
      </c>
      <c r="F154" s="42" t="s">
        <v>438</v>
      </c>
      <c r="G154" s="42" t="s">
        <v>2437</v>
      </c>
      <c r="H154" s="42" t="s">
        <v>2438</v>
      </c>
      <c r="I154" s="42" t="s">
        <v>2206</v>
      </c>
      <c r="J154" s="45">
        <v>44887.668055555558</v>
      </c>
      <c r="K154" s="43">
        <v>200001</v>
      </c>
      <c r="L154" s="44">
        <v>44963</v>
      </c>
      <c r="M154" s="8" t="str">
        <f>VLOOKUP(MONTH($J154),Lookup!$A$2:$B$13,2,0)&amp;" "&amp;YEAR($J154)</f>
        <v>Nov 2022</v>
      </c>
      <c r="N154" s="34">
        <f t="shared" si="16"/>
        <v>44887.668055555558</v>
      </c>
      <c r="O154" s="8">
        <f>IF(ISERROR(VLOOKUP($I154,Lookup!$H$2:$I$11,2,0)),"",VLOOKUP($I154,Lookup!$H$2:$I$11,2,0))</f>
        <v>6.0000000000000002E-5</v>
      </c>
      <c r="P154" s="8">
        <f>COUNTIF(J$4:J154,J154)</f>
        <v>1</v>
      </c>
    </row>
    <row r="155" spans="1:16" ht="30" x14ac:dyDescent="0.25">
      <c r="A155" s="35">
        <f t="shared" si="17"/>
        <v>15001</v>
      </c>
      <c r="B155" s="8">
        <f t="shared" si="18"/>
        <v>44899.792361111111</v>
      </c>
      <c r="C155" s="8">
        <f t="shared" si="19"/>
        <v>44676</v>
      </c>
      <c r="D155" s="38">
        <f t="shared" si="20"/>
        <v>104577.79236191112</v>
      </c>
      <c r="E155" s="39">
        <f t="shared" si="15"/>
        <v>83</v>
      </c>
      <c r="F155" s="42" t="s">
        <v>108</v>
      </c>
      <c r="G155" s="42" t="s">
        <v>2439</v>
      </c>
      <c r="H155" s="42" t="s">
        <v>2440</v>
      </c>
      <c r="I155" s="42" t="s">
        <v>2173</v>
      </c>
      <c r="J155" s="45">
        <v>44899.792361111111</v>
      </c>
      <c r="K155" s="43">
        <v>15001</v>
      </c>
      <c r="L155" s="44">
        <v>44676</v>
      </c>
      <c r="M155" s="8" t="str">
        <f>VLOOKUP(MONTH($J155),Lookup!$A$2:$B$13,2,0)&amp;" "&amp;YEAR($J155)</f>
        <v>Dec 2022</v>
      </c>
      <c r="N155" s="34">
        <f t="shared" si="16"/>
        <v>44899.792361111111</v>
      </c>
      <c r="O155" s="8">
        <f>IF(ISERROR(VLOOKUP($I155,Lookup!$H$2:$I$11,2,0)),"",VLOOKUP($I155,Lookup!$H$2:$I$11,2,0))</f>
        <v>7.9999999999999996E-7</v>
      </c>
      <c r="P155" s="8">
        <f>COUNTIF(J$4:J155,J155)</f>
        <v>1</v>
      </c>
    </row>
    <row r="156" spans="1:16" ht="30" x14ac:dyDescent="0.25">
      <c r="A156" s="35">
        <f t="shared" si="17"/>
        <v>0</v>
      </c>
      <c r="B156" s="8">
        <f t="shared" si="18"/>
        <v>44607.911111111112</v>
      </c>
      <c r="C156" s="8">
        <f t="shared" si="19"/>
        <v>44894</v>
      </c>
      <c r="D156" s="38">
        <f t="shared" si="20"/>
        <v>89502.911118111107</v>
      </c>
      <c r="E156" s="39">
        <f t="shared" si="15"/>
        <v>89</v>
      </c>
      <c r="F156" s="42" t="s">
        <v>108</v>
      </c>
      <c r="G156" s="42" t="s">
        <v>2441</v>
      </c>
      <c r="H156" s="42" t="s">
        <v>2442</v>
      </c>
      <c r="I156" s="42" t="s">
        <v>2184</v>
      </c>
      <c r="J156" s="45">
        <v>44607.911111111112</v>
      </c>
      <c r="K156" s="43"/>
      <c r="L156" s="44">
        <v>44894</v>
      </c>
      <c r="M156" s="8" t="str">
        <f>VLOOKUP(MONTH($J156),Lookup!$A$2:$B$13,2,0)&amp;" "&amp;YEAR($J156)</f>
        <v>Feb 2022</v>
      </c>
      <c r="N156" s="34">
        <f t="shared" si="16"/>
        <v>44607.911111111112</v>
      </c>
      <c r="O156" s="8">
        <f>IF(ISERROR(VLOOKUP($I156,Lookup!$H$2:$I$11,2,0)),"",VLOOKUP($I156,Lookup!$H$2:$I$11,2,0))</f>
        <v>6.9999999999999999E-6</v>
      </c>
      <c r="P156" s="8">
        <f>COUNTIF(J$4:J156,J156)</f>
        <v>1</v>
      </c>
    </row>
    <row r="157" spans="1:16" x14ac:dyDescent="0.25">
      <c r="A157" s="35">
        <f t="shared" si="17"/>
        <v>0</v>
      </c>
      <c r="B157" s="8">
        <f t="shared" si="18"/>
        <v>44656.511111111111</v>
      </c>
      <c r="C157" s="8">
        <f t="shared" si="19"/>
        <v>44894</v>
      </c>
      <c r="D157" s="38">
        <f t="shared" si="20"/>
        <v>89451.411111111112</v>
      </c>
      <c r="E157" s="39">
        <f t="shared" si="15"/>
        <v>90</v>
      </c>
      <c r="F157" s="42" t="s">
        <v>108</v>
      </c>
      <c r="G157" s="42" t="s">
        <v>2443</v>
      </c>
      <c r="H157" s="42" t="s">
        <v>2444</v>
      </c>
      <c r="I157" s="42" t="s">
        <v>2170</v>
      </c>
      <c r="J157" s="45">
        <v>44656.511111111111</v>
      </c>
      <c r="K157" s="43"/>
      <c r="L157" s="44">
        <v>44894</v>
      </c>
      <c r="M157" s="8" t="str">
        <f>VLOOKUP(MONTH($J157),Lookup!$A$2:$B$13,2,0)&amp;" "&amp;YEAR($J157)</f>
        <v>Apr 2022</v>
      </c>
      <c r="N157" s="34">
        <f t="shared" si="16"/>
        <v>44656.511111111111</v>
      </c>
      <c r="O157" s="8">
        <f>IF(ISERROR(VLOOKUP($I157,Lookup!$H$2:$I$11,2,0)),"",VLOOKUP($I157,Lookup!$H$2:$I$11,2,0))</f>
        <v>-100.1</v>
      </c>
      <c r="P157" s="8">
        <f>COUNTIF(J$4:J157,J157)</f>
        <v>1</v>
      </c>
    </row>
    <row r="158" spans="1:16" ht="30" x14ac:dyDescent="0.25">
      <c r="A158" s="35">
        <f t="shared" si="17"/>
        <v>100001</v>
      </c>
      <c r="B158" s="8">
        <f t="shared" si="18"/>
        <v>44777.466666666667</v>
      </c>
      <c r="C158" s="8">
        <f t="shared" si="19"/>
        <v>44908</v>
      </c>
      <c r="D158" s="38">
        <f t="shared" si="20"/>
        <v>189687.46667366667</v>
      </c>
      <c r="E158" s="39">
        <f t="shared" si="15"/>
        <v>50</v>
      </c>
      <c r="F158" s="42" t="s">
        <v>108</v>
      </c>
      <c r="G158" s="42" t="s">
        <v>2445</v>
      </c>
      <c r="H158" s="42" t="s">
        <v>2446</v>
      </c>
      <c r="I158" s="42" t="s">
        <v>2184</v>
      </c>
      <c r="J158" s="45">
        <v>44777.466666666667</v>
      </c>
      <c r="K158" s="43">
        <v>100001</v>
      </c>
      <c r="L158" s="44">
        <v>44908</v>
      </c>
      <c r="M158" s="8" t="str">
        <f>VLOOKUP(MONTH($J158),Lookup!$A$2:$B$13,2,0)&amp;" "&amp;YEAR($J158)</f>
        <v>Aug 2022</v>
      </c>
      <c r="N158" s="34">
        <f t="shared" si="16"/>
        <v>44777.466666666667</v>
      </c>
      <c r="O158" s="8">
        <f>IF(ISERROR(VLOOKUP($I158,Lookup!$H$2:$I$11,2,0)),"",VLOOKUP($I158,Lookup!$H$2:$I$11,2,0))</f>
        <v>6.9999999999999999E-6</v>
      </c>
      <c r="P158" s="8">
        <f>COUNTIF(J$4:J158,J158)</f>
        <v>1</v>
      </c>
    </row>
    <row r="159" spans="1:16" ht="45" x14ac:dyDescent="0.25">
      <c r="A159" s="35">
        <f t="shared" si="17"/>
        <v>0</v>
      </c>
      <c r="B159" s="8">
        <f t="shared" si="18"/>
        <v>44813.504861111112</v>
      </c>
      <c r="C159" s="8">
        <f t="shared" si="19"/>
        <v>44894</v>
      </c>
      <c r="D159" s="38">
        <f t="shared" si="20"/>
        <v>89608.404861111107</v>
      </c>
      <c r="E159" s="39">
        <f t="shared" si="15"/>
        <v>88</v>
      </c>
      <c r="F159" s="42" t="s">
        <v>108</v>
      </c>
      <c r="G159" s="42" t="s">
        <v>2447</v>
      </c>
      <c r="H159" s="42" t="s">
        <v>2448</v>
      </c>
      <c r="I159" s="42" t="s">
        <v>2170</v>
      </c>
      <c r="J159" s="45">
        <v>44813.504861111112</v>
      </c>
      <c r="K159" s="43"/>
      <c r="L159" s="44">
        <v>44894</v>
      </c>
      <c r="M159" s="8" t="str">
        <f>VLOOKUP(MONTH($J159),Lookup!$A$2:$B$13,2,0)&amp;" "&amp;YEAR($J159)</f>
        <v>Sept 2022</v>
      </c>
      <c r="N159" s="34">
        <f t="shared" si="16"/>
        <v>44813.504861111112</v>
      </c>
      <c r="O159" s="8">
        <f>IF(ISERROR(VLOOKUP($I159,Lookup!$H$2:$I$11,2,0)),"",VLOOKUP($I159,Lookup!$H$2:$I$11,2,0))</f>
        <v>-100.1</v>
      </c>
      <c r="P159" s="8">
        <f>COUNTIF(J$4:J159,J159)</f>
        <v>1</v>
      </c>
    </row>
    <row r="160" spans="1:16" x14ac:dyDescent="0.25">
      <c r="A160" s="35">
        <f t="shared" si="17"/>
        <v>100001</v>
      </c>
      <c r="B160" s="8">
        <f t="shared" si="18"/>
        <v>44587.70208333333</v>
      </c>
      <c r="C160" s="8">
        <f t="shared" si="19"/>
        <v>44894</v>
      </c>
      <c r="D160" s="38">
        <f t="shared" si="20"/>
        <v>189383.60208333333</v>
      </c>
      <c r="E160" s="39">
        <f t="shared" si="15"/>
        <v>53</v>
      </c>
      <c r="F160" s="42" t="s">
        <v>108</v>
      </c>
      <c r="G160" s="42" t="s">
        <v>2449</v>
      </c>
      <c r="H160" s="42" t="s">
        <v>2449</v>
      </c>
      <c r="I160" s="42" t="s">
        <v>2170</v>
      </c>
      <c r="J160" s="45">
        <v>44587.70208333333</v>
      </c>
      <c r="K160" s="43">
        <v>100001</v>
      </c>
      <c r="L160" s="44">
        <v>44894</v>
      </c>
      <c r="M160" s="8" t="str">
        <f>VLOOKUP(MONTH($J160),Lookup!$A$2:$B$13,2,0)&amp;" "&amp;YEAR($J160)</f>
        <v>Jan 2022</v>
      </c>
      <c r="N160" s="34">
        <f t="shared" si="16"/>
        <v>44587.70208333333</v>
      </c>
      <c r="O160" s="8">
        <f>IF(ISERROR(VLOOKUP($I160,Lookup!$H$2:$I$11,2,0)),"",VLOOKUP($I160,Lookup!$H$2:$I$11,2,0))</f>
        <v>-100.1</v>
      </c>
      <c r="P160" s="8">
        <f>COUNTIF(J$4:J160,J160)</f>
        <v>1</v>
      </c>
    </row>
    <row r="161" spans="1:16" ht="30" x14ac:dyDescent="0.25">
      <c r="A161" s="35">
        <f t="shared" si="17"/>
        <v>50001</v>
      </c>
      <c r="B161" s="8">
        <f t="shared" si="18"/>
        <v>44630.570833333331</v>
      </c>
      <c r="C161" s="8">
        <f t="shared" si="19"/>
        <v>44894</v>
      </c>
      <c r="D161" s="38">
        <f t="shared" si="20"/>
        <v>139426.47083333333</v>
      </c>
      <c r="E161" s="39">
        <f t="shared" si="15"/>
        <v>81</v>
      </c>
      <c r="F161" s="42" t="s">
        <v>108</v>
      </c>
      <c r="G161" s="42" t="s">
        <v>2450</v>
      </c>
      <c r="H161" s="42" t="s">
        <v>2451</v>
      </c>
      <c r="I161" s="42" t="s">
        <v>2170</v>
      </c>
      <c r="J161" s="45">
        <v>44630.570833333331</v>
      </c>
      <c r="K161" s="43">
        <v>50001</v>
      </c>
      <c r="L161" s="44">
        <v>44894</v>
      </c>
      <c r="M161" s="8" t="str">
        <f>VLOOKUP(MONTH($J161),Lookup!$A$2:$B$13,2,0)&amp;" "&amp;YEAR($J161)</f>
        <v>Mar 2022</v>
      </c>
      <c r="N161" s="34">
        <f t="shared" si="16"/>
        <v>44630.570833333331</v>
      </c>
      <c r="O161" s="8">
        <f>IF(ISERROR(VLOOKUP($I161,Lookup!$H$2:$I$11,2,0)),"",VLOOKUP($I161,Lookup!$H$2:$I$11,2,0))</f>
        <v>-100.1</v>
      </c>
      <c r="P161" s="8">
        <f>COUNTIF(J$4:J161,J161)</f>
        <v>1</v>
      </c>
    </row>
    <row r="162" spans="1:16" ht="30" x14ac:dyDescent="0.25">
      <c r="A162" s="35">
        <f t="shared" si="17"/>
        <v>150001</v>
      </c>
      <c r="B162" s="8">
        <f t="shared" si="18"/>
        <v>44622.674305555556</v>
      </c>
      <c r="C162" s="8">
        <f t="shared" si="19"/>
        <v>44907</v>
      </c>
      <c r="D162" s="38">
        <f t="shared" si="20"/>
        <v>239531.67431255555</v>
      </c>
      <c r="E162" s="39">
        <f t="shared" si="15"/>
        <v>38</v>
      </c>
      <c r="F162" s="42" t="s">
        <v>108</v>
      </c>
      <c r="G162" s="42" t="s">
        <v>2452</v>
      </c>
      <c r="H162" s="42" t="s">
        <v>2453</v>
      </c>
      <c r="I162" s="42" t="s">
        <v>2184</v>
      </c>
      <c r="J162" s="45">
        <v>44622.674305555556</v>
      </c>
      <c r="K162" s="43">
        <v>150001</v>
      </c>
      <c r="L162" s="44">
        <v>44907</v>
      </c>
      <c r="M162" s="8" t="str">
        <f>VLOOKUP(MONTH($J162),Lookup!$A$2:$B$13,2,0)&amp;" "&amp;YEAR($J162)</f>
        <v>Mar 2022</v>
      </c>
      <c r="N162" s="34">
        <f t="shared" si="16"/>
        <v>44622.674305555556</v>
      </c>
      <c r="O162" s="8">
        <f>IF(ISERROR(VLOOKUP($I162,Lookup!$H$2:$I$11,2,0)),"",VLOOKUP($I162,Lookup!$H$2:$I$11,2,0))</f>
        <v>6.9999999999999999E-6</v>
      </c>
      <c r="P162" s="8">
        <f>COUNTIF(J$4:J162,J162)</f>
        <v>1</v>
      </c>
    </row>
    <row r="163" spans="1:16" ht="30" x14ac:dyDescent="0.25">
      <c r="A163" s="35">
        <f t="shared" si="17"/>
        <v>60000</v>
      </c>
      <c r="B163" s="8">
        <f t="shared" si="18"/>
        <v>44722.757638888892</v>
      </c>
      <c r="C163" s="8">
        <f t="shared" si="19"/>
        <v>45009</v>
      </c>
      <c r="D163" s="38">
        <f t="shared" si="20"/>
        <v>149732.75764588889</v>
      </c>
      <c r="E163" s="39">
        <f t="shared" si="15"/>
        <v>67</v>
      </c>
      <c r="F163" s="42" t="s">
        <v>108</v>
      </c>
      <c r="G163" s="42" t="s">
        <v>2454</v>
      </c>
      <c r="H163" s="42" t="s">
        <v>2455</v>
      </c>
      <c r="I163" s="42" t="s">
        <v>2184</v>
      </c>
      <c r="J163" s="45">
        <v>44722.757638888892</v>
      </c>
      <c r="K163" s="43">
        <v>60000</v>
      </c>
      <c r="L163" s="44">
        <v>45009</v>
      </c>
      <c r="M163" s="8" t="str">
        <f>VLOOKUP(MONTH($J163),Lookup!$A$2:$B$13,2,0)&amp;" "&amp;YEAR($J163)</f>
        <v>Jun 2022</v>
      </c>
      <c r="N163" s="34">
        <f t="shared" si="16"/>
        <v>44722.757638888892</v>
      </c>
      <c r="O163" s="8">
        <f>IF(ISERROR(VLOOKUP($I163,Lookup!$H$2:$I$11,2,0)),"",VLOOKUP($I163,Lookup!$H$2:$I$11,2,0))</f>
        <v>6.9999999999999999E-6</v>
      </c>
      <c r="P163" s="8">
        <f>COUNTIF(J$4:J163,J163)</f>
        <v>1</v>
      </c>
    </row>
    <row r="164" spans="1:16" ht="30" x14ac:dyDescent="0.25">
      <c r="A164" s="35">
        <f t="shared" si="17"/>
        <v>700001</v>
      </c>
      <c r="B164" s="8">
        <f t="shared" si="18"/>
        <v>44693.49722222222</v>
      </c>
      <c r="C164" s="8">
        <f t="shared" si="19"/>
        <v>44902</v>
      </c>
      <c r="D164" s="38">
        <f t="shared" si="20"/>
        <v>789597.49722922232</v>
      </c>
      <c r="E164" s="39">
        <f t="shared" si="15"/>
        <v>4</v>
      </c>
      <c r="F164" s="42" t="s">
        <v>108</v>
      </c>
      <c r="G164" s="42" t="s">
        <v>2456</v>
      </c>
      <c r="H164" s="42" t="s">
        <v>2456</v>
      </c>
      <c r="I164" s="42" t="s">
        <v>2184</v>
      </c>
      <c r="J164" s="45">
        <v>44693.49722222222</v>
      </c>
      <c r="K164" s="43">
        <v>700001</v>
      </c>
      <c r="L164" s="44">
        <v>44902</v>
      </c>
      <c r="M164" s="8" t="str">
        <f>VLOOKUP(MONTH($J164),Lookup!$A$2:$B$13,2,0)&amp;" "&amp;YEAR($J164)</f>
        <v>May 2022</v>
      </c>
      <c r="N164" s="34">
        <f t="shared" si="16"/>
        <v>44693.49722222222</v>
      </c>
      <c r="O164" s="8">
        <f>IF(ISERROR(VLOOKUP($I164,Lookup!$H$2:$I$11,2,0)),"",VLOOKUP($I164,Lookup!$H$2:$I$11,2,0))</f>
        <v>6.9999999999999999E-6</v>
      </c>
      <c r="P164" s="8">
        <f>COUNTIF(J$4:J164,J164)</f>
        <v>1</v>
      </c>
    </row>
    <row r="165" spans="1:16" ht="30" x14ac:dyDescent="0.25">
      <c r="A165" s="35">
        <f t="shared" si="17"/>
        <v>500000</v>
      </c>
      <c r="B165" s="8">
        <f t="shared" si="18"/>
        <v>44781.689583333333</v>
      </c>
      <c r="C165" s="8">
        <f t="shared" si="19"/>
        <v>44874</v>
      </c>
      <c r="D165" s="38">
        <f t="shared" si="20"/>
        <v>589656.68959033338</v>
      </c>
      <c r="E165" s="39">
        <f t="shared" si="15"/>
        <v>11</v>
      </c>
      <c r="F165" s="42" t="s">
        <v>108</v>
      </c>
      <c r="G165" s="42" t="s">
        <v>2457</v>
      </c>
      <c r="H165" s="42" t="s">
        <v>2458</v>
      </c>
      <c r="I165" s="42" t="s">
        <v>2184</v>
      </c>
      <c r="J165" s="45">
        <v>44781.689583333333</v>
      </c>
      <c r="K165" s="43">
        <v>500000</v>
      </c>
      <c r="L165" s="44">
        <v>44874</v>
      </c>
      <c r="M165" s="8" t="str">
        <f>VLOOKUP(MONTH($J165),Lookup!$A$2:$B$13,2,0)&amp;" "&amp;YEAR($J165)</f>
        <v>Aug 2022</v>
      </c>
      <c r="N165" s="34">
        <f t="shared" si="16"/>
        <v>44781.689583333333</v>
      </c>
      <c r="O165" s="8">
        <f>IF(ISERROR(VLOOKUP($I165,Lookup!$H$2:$I$11,2,0)),"",VLOOKUP($I165,Lookup!$H$2:$I$11,2,0))</f>
        <v>6.9999999999999999E-6</v>
      </c>
      <c r="P165" s="8">
        <f>COUNTIF(J$4:J165,J165)</f>
        <v>1</v>
      </c>
    </row>
    <row r="166" spans="1:16" x14ac:dyDescent="0.25">
      <c r="A166" s="35">
        <f t="shared" si="17"/>
        <v>275001</v>
      </c>
      <c r="B166" s="8">
        <f t="shared" si="18"/>
        <v>44651.311111111114</v>
      </c>
      <c r="C166" s="8">
        <f t="shared" si="19"/>
        <v>44874</v>
      </c>
      <c r="D166" s="38">
        <f t="shared" si="20"/>
        <v>364527.31117111113</v>
      </c>
      <c r="E166" s="39">
        <f t="shared" si="15"/>
        <v>18</v>
      </c>
      <c r="F166" s="42" t="s">
        <v>108</v>
      </c>
      <c r="G166" s="42" t="s">
        <v>2459</v>
      </c>
      <c r="H166" s="42" t="s">
        <v>2459</v>
      </c>
      <c r="I166" s="42" t="s">
        <v>2206</v>
      </c>
      <c r="J166" s="45">
        <v>44651.311111111114</v>
      </c>
      <c r="K166" s="43">
        <v>275001</v>
      </c>
      <c r="L166" s="44">
        <v>44874</v>
      </c>
      <c r="M166" s="8" t="str">
        <f>VLOOKUP(MONTH($J166),Lookup!$A$2:$B$13,2,0)&amp;" "&amp;YEAR($J166)</f>
        <v>Mar 2022</v>
      </c>
      <c r="N166" s="34">
        <f t="shared" si="16"/>
        <v>44651.311111111114</v>
      </c>
      <c r="O166" s="8">
        <f>IF(ISERROR(VLOOKUP($I166,Lookup!$H$2:$I$11,2,0)),"",VLOOKUP($I166,Lookup!$H$2:$I$11,2,0))</f>
        <v>6.0000000000000002E-5</v>
      </c>
      <c r="P166" s="8">
        <f>COUNTIF(J$4:J166,J166)</f>
        <v>1</v>
      </c>
    </row>
    <row r="167" spans="1:16" ht="30" x14ac:dyDescent="0.25">
      <c r="A167" s="35">
        <f t="shared" si="17"/>
        <v>155000</v>
      </c>
      <c r="B167" s="8">
        <f t="shared" si="18"/>
        <v>44693.477083333331</v>
      </c>
      <c r="C167" s="8">
        <f t="shared" si="19"/>
        <v>44908</v>
      </c>
      <c r="D167" s="38">
        <f t="shared" si="20"/>
        <v>244602.47714333332</v>
      </c>
      <c r="E167" s="39">
        <f t="shared" si="15"/>
        <v>34</v>
      </c>
      <c r="F167" s="42" t="s">
        <v>108</v>
      </c>
      <c r="G167" s="42" t="s">
        <v>2460</v>
      </c>
      <c r="H167" s="42" t="s">
        <v>2461</v>
      </c>
      <c r="I167" s="42" t="s">
        <v>2206</v>
      </c>
      <c r="J167" s="45">
        <v>44693.477083333331</v>
      </c>
      <c r="K167" s="43">
        <v>155000</v>
      </c>
      <c r="L167" s="44">
        <v>44908</v>
      </c>
      <c r="M167" s="8" t="str">
        <f>VLOOKUP(MONTH($J167),Lookup!$A$2:$B$13,2,0)&amp;" "&amp;YEAR($J167)</f>
        <v>May 2022</v>
      </c>
      <c r="N167" s="34">
        <f t="shared" si="16"/>
        <v>44693.477083333331</v>
      </c>
      <c r="O167" s="8">
        <f>IF(ISERROR(VLOOKUP($I167,Lookup!$H$2:$I$11,2,0)),"",VLOOKUP($I167,Lookup!$H$2:$I$11,2,0))</f>
        <v>6.0000000000000002E-5</v>
      </c>
      <c r="P167" s="8">
        <f>COUNTIF(J$4:J167,J167)</f>
        <v>1</v>
      </c>
    </row>
    <row r="168" spans="1:16" ht="30" x14ac:dyDescent="0.25">
      <c r="A168" s="35">
        <f t="shared" si="17"/>
        <v>50001</v>
      </c>
      <c r="B168" s="8">
        <f t="shared" si="18"/>
        <v>44652.51666666667</v>
      </c>
      <c r="C168" s="8">
        <f t="shared" si="19"/>
        <v>44888</v>
      </c>
      <c r="D168" s="38">
        <f t="shared" si="20"/>
        <v>139542.51672666665</v>
      </c>
      <c r="E168" s="39">
        <f t="shared" si="15"/>
        <v>80</v>
      </c>
      <c r="F168" s="42" t="s">
        <v>108</v>
      </c>
      <c r="G168" s="42" t="s">
        <v>2462</v>
      </c>
      <c r="H168" s="42" t="s">
        <v>2463</v>
      </c>
      <c r="I168" s="42" t="s">
        <v>2206</v>
      </c>
      <c r="J168" s="45">
        <v>44652.51666666667</v>
      </c>
      <c r="K168" s="43">
        <v>50001</v>
      </c>
      <c r="L168" s="44">
        <v>44888</v>
      </c>
      <c r="M168" s="8" t="str">
        <f>VLOOKUP(MONTH($J168),Lookup!$A$2:$B$13,2,0)&amp;" "&amp;YEAR($J168)</f>
        <v>Apr 2022</v>
      </c>
      <c r="N168" s="34">
        <f t="shared" si="16"/>
        <v>44652.51666666667</v>
      </c>
      <c r="O168" s="8">
        <f>IF(ISERROR(VLOOKUP($I168,Lookup!$H$2:$I$11,2,0)),"",VLOOKUP($I168,Lookup!$H$2:$I$11,2,0))</f>
        <v>6.0000000000000002E-5</v>
      </c>
      <c r="P168" s="8">
        <f>COUNTIF(J$4:J168,J168)</f>
        <v>1</v>
      </c>
    </row>
    <row r="169" spans="1:16" x14ac:dyDescent="0.25">
      <c r="A169" s="35">
        <f t="shared" si="17"/>
        <v>100001</v>
      </c>
      <c r="B169" s="8">
        <f t="shared" si="18"/>
        <v>44656.511111111111</v>
      </c>
      <c r="C169" s="8">
        <f t="shared" si="19"/>
        <v>44894</v>
      </c>
      <c r="D169" s="38">
        <f t="shared" si="20"/>
        <v>189553.51161111111</v>
      </c>
      <c r="E169" s="39">
        <f t="shared" si="15"/>
        <v>52</v>
      </c>
      <c r="F169" s="42" t="s">
        <v>108</v>
      </c>
      <c r="G169" s="42" t="s">
        <v>2443</v>
      </c>
      <c r="H169" s="42" t="s">
        <v>2444</v>
      </c>
      <c r="I169" s="42" t="s">
        <v>2464</v>
      </c>
      <c r="J169" s="45">
        <v>44656.511111111111</v>
      </c>
      <c r="K169" s="43">
        <v>100001</v>
      </c>
      <c r="L169" s="44">
        <v>44894</v>
      </c>
      <c r="M169" s="8" t="str">
        <f>VLOOKUP(MONTH($J169),Lookup!$A$2:$B$13,2,0)&amp;" "&amp;YEAR($J169)</f>
        <v>Apr 2022</v>
      </c>
      <c r="N169" s="34">
        <f t="shared" si="16"/>
        <v>44656.511111111111</v>
      </c>
      <c r="O169" s="8">
        <f>IF(ISERROR(VLOOKUP($I169,Lookup!$H$2:$I$11,2,0)),"",VLOOKUP($I169,Lookup!$H$2:$I$11,2,0))</f>
        <v>5.0000000000000001E-4</v>
      </c>
      <c r="P169" s="8">
        <f>COUNTIF(J$4:J169,J169)</f>
        <v>2</v>
      </c>
    </row>
    <row r="170" spans="1:16" ht="30" x14ac:dyDescent="0.25">
      <c r="A170" s="35">
        <f t="shared" si="17"/>
        <v>105001</v>
      </c>
      <c r="B170" s="8">
        <f t="shared" si="18"/>
        <v>44631.494444444441</v>
      </c>
      <c r="C170" s="8">
        <f t="shared" si="19"/>
        <v>44900</v>
      </c>
      <c r="D170" s="38">
        <f t="shared" si="20"/>
        <v>194433.39444444442</v>
      </c>
      <c r="E170" s="39">
        <f t="shared" si="15"/>
        <v>45</v>
      </c>
      <c r="F170" s="42" t="s">
        <v>108</v>
      </c>
      <c r="G170" s="42" t="s">
        <v>2465</v>
      </c>
      <c r="H170" s="42" t="s">
        <v>2466</v>
      </c>
      <c r="I170" s="42" t="s">
        <v>2170</v>
      </c>
      <c r="J170" s="45">
        <v>44631.494444444441</v>
      </c>
      <c r="K170" s="43">
        <v>105001</v>
      </c>
      <c r="L170" s="44">
        <v>44900</v>
      </c>
      <c r="M170" s="8" t="str">
        <f>VLOOKUP(MONTH($J170),Lookup!$A$2:$B$13,2,0)&amp;" "&amp;YEAR($J170)</f>
        <v>Mar 2022</v>
      </c>
      <c r="N170" s="34">
        <f t="shared" si="16"/>
        <v>44631.494444444441</v>
      </c>
      <c r="O170" s="8">
        <f>IF(ISERROR(VLOOKUP($I170,Lookup!$H$2:$I$11,2,0)),"",VLOOKUP($I170,Lookup!$H$2:$I$11,2,0))</f>
        <v>-100.1</v>
      </c>
      <c r="P170" s="8">
        <f>COUNTIF(J$4:J170,J170)</f>
        <v>1</v>
      </c>
    </row>
    <row r="171" spans="1:16" ht="45" x14ac:dyDescent="0.25">
      <c r="A171" s="35">
        <f t="shared" si="17"/>
        <v>115000</v>
      </c>
      <c r="B171" s="8">
        <f t="shared" si="18"/>
        <v>44635.638194444444</v>
      </c>
      <c r="C171" s="8">
        <f t="shared" si="19"/>
        <v>44908</v>
      </c>
      <c r="D171" s="38">
        <f t="shared" si="20"/>
        <v>204544.63820144444</v>
      </c>
      <c r="E171" s="39">
        <f t="shared" si="15"/>
        <v>42</v>
      </c>
      <c r="F171" s="42" t="s">
        <v>108</v>
      </c>
      <c r="G171" s="42" t="s">
        <v>2467</v>
      </c>
      <c r="H171" s="42" t="s">
        <v>2468</v>
      </c>
      <c r="I171" s="42" t="s">
        <v>2184</v>
      </c>
      <c r="J171" s="45">
        <v>44635.638194444444</v>
      </c>
      <c r="K171" s="43">
        <v>115000</v>
      </c>
      <c r="L171" s="44">
        <v>44908</v>
      </c>
      <c r="M171" s="8" t="str">
        <f>VLOOKUP(MONTH($J171),Lookup!$A$2:$B$13,2,0)&amp;" "&amp;YEAR($J171)</f>
        <v>Mar 2022</v>
      </c>
      <c r="N171" s="34">
        <f t="shared" si="16"/>
        <v>44635.638194444444</v>
      </c>
      <c r="O171" s="8">
        <f>IF(ISERROR(VLOOKUP($I171,Lookup!$H$2:$I$11,2,0)),"",VLOOKUP($I171,Lookup!$H$2:$I$11,2,0))</f>
        <v>6.9999999999999999E-6</v>
      </c>
      <c r="P171" s="8">
        <f>COUNTIF(J$4:J171,J171)</f>
        <v>1</v>
      </c>
    </row>
    <row r="172" spans="1:16" ht="30" x14ac:dyDescent="0.25">
      <c r="A172" s="35">
        <f t="shared" si="17"/>
        <v>305000</v>
      </c>
      <c r="B172" s="8">
        <f t="shared" si="18"/>
        <v>44739.480555555558</v>
      </c>
      <c r="C172" s="8">
        <f t="shared" si="19"/>
        <v>44909</v>
      </c>
      <c r="D172" s="38">
        <f t="shared" si="20"/>
        <v>394649.48056255555</v>
      </c>
      <c r="E172" s="39">
        <f t="shared" si="15"/>
        <v>16</v>
      </c>
      <c r="F172" s="42" t="s">
        <v>108</v>
      </c>
      <c r="G172" s="42" t="s">
        <v>2469</v>
      </c>
      <c r="H172" s="42" t="s">
        <v>2470</v>
      </c>
      <c r="I172" s="42" t="s">
        <v>2184</v>
      </c>
      <c r="J172" s="45">
        <v>44739.480555555558</v>
      </c>
      <c r="K172" s="43">
        <v>305000</v>
      </c>
      <c r="L172" s="44">
        <v>44909</v>
      </c>
      <c r="M172" s="8" t="str">
        <f>VLOOKUP(MONTH($J172),Lookup!$A$2:$B$13,2,0)&amp;" "&amp;YEAR($J172)</f>
        <v>Jun 2022</v>
      </c>
      <c r="N172" s="34">
        <f t="shared" si="16"/>
        <v>44739.480555555558</v>
      </c>
      <c r="O172" s="8">
        <f>IF(ISERROR(VLOOKUP($I172,Lookup!$H$2:$I$11,2,0)),"",VLOOKUP($I172,Lookup!$H$2:$I$11,2,0))</f>
        <v>6.9999999999999999E-6</v>
      </c>
      <c r="P172" s="8">
        <f>COUNTIF(J$4:J172,J172)</f>
        <v>1</v>
      </c>
    </row>
    <row r="173" spans="1:16" ht="30" x14ac:dyDescent="0.25">
      <c r="A173" s="35">
        <f t="shared" si="17"/>
        <v>1300000</v>
      </c>
      <c r="B173" s="8">
        <f t="shared" si="18"/>
        <v>44693.49722222222</v>
      </c>
      <c r="C173" s="8">
        <f t="shared" si="19"/>
        <v>44902</v>
      </c>
      <c r="D173" s="38">
        <f t="shared" si="20"/>
        <v>1389597.4972292222</v>
      </c>
      <c r="E173" s="39">
        <f t="shared" si="15"/>
        <v>1</v>
      </c>
      <c r="F173" s="42" t="s">
        <v>108</v>
      </c>
      <c r="G173" s="42" t="s">
        <v>2456</v>
      </c>
      <c r="H173" s="42" t="s">
        <v>2456</v>
      </c>
      <c r="I173" s="42" t="s">
        <v>2184</v>
      </c>
      <c r="J173" s="45">
        <v>44693.49722222222</v>
      </c>
      <c r="K173" s="43">
        <v>1300000</v>
      </c>
      <c r="L173" s="44">
        <v>44902</v>
      </c>
      <c r="M173" s="8" t="str">
        <f>VLOOKUP(MONTH($J173),Lookup!$A$2:$B$13,2,0)&amp;" "&amp;YEAR($J173)</f>
        <v>May 2022</v>
      </c>
      <c r="N173" s="34">
        <f t="shared" si="16"/>
        <v>44693.49722222222</v>
      </c>
      <c r="O173" s="8">
        <f>IF(ISERROR(VLOOKUP($I173,Lookup!$H$2:$I$11,2,0)),"",VLOOKUP($I173,Lookup!$H$2:$I$11,2,0))</f>
        <v>6.9999999999999999E-6</v>
      </c>
      <c r="P173" s="8">
        <f>COUNTIF(J$4:J173,J173)</f>
        <v>2</v>
      </c>
    </row>
    <row r="174" spans="1:16" ht="30" x14ac:dyDescent="0.25">
      <c r="A174" s="35">
        <f t="shared" si="17"/>
        <v>75001</v>
      </c>
      <c r="B174" s="8">
        <f t="shared" si="18"/>
        <v>44596.731944444444</v>
      </c>
      <c r="C174" s="8">
        <f t="shared" si="19"/>
        <v>44874</v>
      </c>
      <c r="D174" s="38">
        <f t="shared" si="20"/>
        <v>164472.73195144444</v>
      </c>
      <c r="E174" s="39">
        <f t="shared" si="15"/>
        <v>61</v>
      </c>
      <c r="F174" s="42" t="s">
        <v>108</v>
      </c>
      <c r="G174" s="42" t="s">
        <v>2471</v>
      </c>
      <c r="H174" s="42" t="s">
        <v>2472</v>
      </c>
      <c r="I174" s="42" t="s">
        <v>2184</v>
      </c>
      <c r="J174" s="45">
        <v>44596.731944444444</v>
      </c>
      <c r="K174" s="43">
        <v>75001</v>
      </c>
      <c r="L174" s="44">
        <v>44874</v>
      </c>
      <c r="M174" s="8" t="str">
        <f>VLOOKUP(MONTH($J174),Lookup!$A$2:$B$13,2,0)&amp;" "&amp;YEAR($J174)</f>
        <v>Feb 2022</v>
      </c>
      <c r="N174" s="34">
        <f t="shared" si="16"/>
        <v>44596.731944444444</v>
      </c>
      <c r="O174" s="8">
        <f>IF(ISERROR(VLOOKUP($I174,Lookup!$H$2:$I$11,2,0)),"",VLOOKUP($I174,Lookup!$H$2:$I$11,2,0))</f>
        <v>6.9999999999999999E-6</v>
      </c>
      <c r="P174" s="8">
        <f>COUNTIF(J$4:J174,J174)</f>
        <v>1</v>
      </c>
    </row>
    <row r="175" spans="1:16" ht="30" x14ac:dyDescent="0.25">
      <c r="A175" s="35">
        <f t="shared" si="17"/>
        <v>180000</v>
      </c>
      <c r="B175" s="8">
        <f t="shared" si="18"/>
        <v>44630.570833333331</v>
      </c>
      <c r="C175" s="8">
        <f t="shared" si="19"/>
        <v>44894</v>
      </c>
      <c r="D175" s="38">
        <f t="shared" si="20"/>
        <v>269629.5708333333</v>
      </c>
      <c r="E175" s="39">
        <f t="shared" si="15"/>
        <v>30</v>
      </c>
      <c r="F175" s="42" t="s">
        <v>108</v>
      </c>
      <c r="G175" s="42" t="s">
        <v>2450</v>
      </c>
      <c r="H175" s="42" t="s">
        <v>2451</v>
      </c>
      <c r="I175" s="42" t="s">
        <v>2167</v>
      </c>
      <c r="J175" s="45">
        <v>44630.570833333331</v>
      </c>
      <c r="K175" s="43">
        <v>180000</v>
      </c>
      <c r="L175" s="44">
        <v>44894</v>
      </c>
      <c r="M175" s="8" t="str">
        <f>VLOOKUP(MONTH($J175),Lookup!$A$2:$B$13,2,0)&amp;" "&amp;YEAR($J175)</f>
        <v>Mar 2022</v>
      </c>
      <c r="N175" s="34">
        <f t="shared" si="16"/>
        <v>44630.570833333331</v>
      </c>
      <c r="O175" s="8">
        <f>IF(ISERROR(VLOOKUP($I175,Lookup!$H$2:$I$11,2,0)),"",VLOOKUP($I175,Lookup!$H$2:$I$11,2,0))</f>
        <v>103</v>
      </c>
      <c r="P175" s="8">
        <f>COUNTIF(J$4:J175,J175)</f>
        <v>2</v>
      </c>
    </row>
    <row r="176" spans="1:16" ht="45" x14ac:dyDescent="0.25">
      <c r="A176" s="35">
        <f t="shared" si="17"/>
        <v>55000</v>
      </c>
      <c r="B176" s="8">
        <f t="shared" si="18"/>
        <v>44861.673611111109</v>
      </c>
      <c r="C176" s="8">
        <f t="shared" si="19"/>
        <v>44903</v>
      </c>
      <c r="D176" s="38">
        <f t="shared" si="20"/>
        <v>144765.67361811112</v>
      </c>
      <c r="E176" s="39">
        <f t="shared" si="15"/>
        <v>72</v>
      </c>
      <c r="F176" s="42" t="s">
        <v>108</v>
      </c>
      <c r="G176" s="42" t="s">
        <v>2473</v>
      </c>
      <c r="H176" s="42" t="s">
        <v>2474</v>
      </c>
      <c r="I176" s="42" t="s">
        <v>2184</v>
      </c>
      <c r="J176" s="45">
        <v>44861.673611111109</v>
      </c>
      <c r="K176" s="43">
        <v>55000</v>
      </c>
      <c r="L176" s="44">
        <v>44903</v>
      </c>
      <c r="M176" s="8" t="str">
        <f>VLOOKUP(MONTH($J176),Lookup!$A$2:$B$13,2,0)&amp;" "&amp;YEAR($J176)</f>
        <v>Oct 2022</v>
      </c>
      <c r="N176" s="34">
        <f t="shared" si="16"/>
        <v>44861.673611111109</v>
      </c>
      <c r="O176" s="8">
        <f>IF(ISERROR(VLOOKUP($I176,Lookup!$H$2:$I$11,2,0)),"",VLOOKUP($I176,Lookup!$H$2:$I$11,2,0))</f>
        <v>6.9999999999999999E-6</v>
      </c>
      <c r="P176" s="8">
        <f>COUNTIF(J$4:J176,J176)</f>
        <v>1</v>
      </c>
    </row>
    <row r="177" spans="1:16" ht="30" x14ac:dyDescent="0.25">
      <c r="A177" s="35">
        <f t="shared" si="17"/>
        <v>125001</v>
      </c>
      <c r="B177" s="8">
        <f t="shared" si="18"/>
        <v>44611.886111111111</v>
      </c>
      <c r="C177" s="8">
        <f t="shared" si="19"/>
        <v>44895</v>
      </c>
      <c r="D177" s="38">
        <f t="shared" si="20"/>
        <v>214408.78611111111</v>
      </c>
      <c r="E177" s="39">
        <f t="shared" si="15"/>
        <v>41</v>
      </c>
      <c r="F177" s="42" t="s">
        <v>108</v>
      </c>
      <c r="G177" s="42" t="s">
        <v>2475</v>
      </c>
      <c r="H177" s="42" t="s">
        <v>2476</v>
      </c>
      <c r="I177" s="42" t="s">
        <v>2170</v>
      </c>
      <c r="J177" s="45">
        <v>44611.886111111111</v>
      </c>
      <c r="K177" s="43">
        <v>125001</v>
      </c>
      <c r="L177" s="44">
        <v>44895</v>
      </c>
      <c r="M177" s="8" t="str">
        <f>VLOOKUP(MONTH($J177),Lookup!$A$2:$B$13,2,0)&amp;" "&amp;YEAR($J177)</f>
        <v>Feb 2022</v>
      </c>
      <c r="N177" s="34">
        <f t="shared" si="16"/>
        <v>44611.886111111111</v>
      </c>
      <c r="O177" s="8">
        <f>IF(ISERROR(VLOOKUP($I177,Lookup!$H$2:$I$11,2,0)),"",VLOOKUP($I177,Lookup!$H$2:$I$11,2,0))</f>
        <v>-100.1</v>
      </c>
      <c r="P177" s="8">
        <f>COUNTIF(J$4:J177,J177)</f>
        <v>1</v>
      </c>
    </row>
    <row r="178" spans="1:16" ht="30" x14ac:dyDescent="0.25">
      <c r="A178" s="35">
        <f t="shared" si="17"/>
        <v>650000</v>
      </c>
      <c r="B178" s="8">
        <f t="shared" si="18"/>
        <v>44615.600694444445</v>
      </c>
      <c r="C178" s="8">
        <f t="shared" si="19"/>
        <v>44895</v>
      </c>
      <c r="D178" s="38">
        <f t="shared" si="20"/>
        <v>739614.6006944445</v>
      </c>
      <c r="E178" s="39">
        <f t="shared" si="15"/>
        <v>5</v>
      </c>
      <c r="F178" s="42" t="s">
        <v>108</v>
      </c>
      <c r="G178" s="42" t="s">
        <v>2477</v>
      </c>
      <c r="H178" s="42" t="s">
        <v>2478</v>
      </c>
      <c r="I178" s="42" t="s">
        <v>2167</v>
      </c>
      <c r="J178" s="45">
        <v>44615.600694444445</v>
      </c>
      <c r="K178" s="43">
        <v>650000</v>
      </c>
      <c r="L178" s="44">
        <v>44895</v>
      </c>
      <c r="M178" s="8" t="str">
        <f>VLOOKUP(MONTH($J178),Lookup!$A$2:$B$13,2,0)&amp;" "&amp;YEAR($J178)</f>
        <v>Feb 2022</v>
      </c>
      <c r="N178" s="34">
        <f t="shared" si="16"/>
        <v>44615.600694444445</v>
      </c>
      <c r="O178" s="8">
        <f>IF(ISERROR(VLOOKUP($I178,Lookup!$H$2:$I$11,2,0)),"",VLOOKUP($I178,Lookup!$H$2:$I$11,2,0))</f>
        <v>103</v>
      </c>
      <c r="P178" s="8">
        <f>COUNTIF(J$4:J178,J178)</f>
        <v>1</v>
      </c>
    </row>
    <row r="179" spans="1:16" ht="30" x14ac:dyDescent="0.25">
      <c r="A179" s="35">
        <f t="shared" si="17"/>
        <v>250000</v>
      </c>
      <c r="B179" s="8">
        <f t="shared" si="18"/>
        <v>44620.455555555556</v>
      </c>
      <c r="C179" s="8">
        <f t="shared" si="19"/>
        <v>44907</v>
      </c>
      <c r="D179" s="38">
        <f t="shared" si="20"/>
        <v>339631.45555555553</v>
      </c>
      <c r="E179" s="39">
        <f t="shared" si="15"/>
        <v>21</v>
      </c>
      <c r="F179" s="42" t="s">
        <v>108</v>
      </c>
      <c r="G179" s="42" t="s">
        <v>2479</v>
      </c>
      <c r="H179" s="42" t="s">
        <v>2480</v>
      </c>
      <c r="I179" s="42" t="s">
        <v>2167</v>
      </c>
      <c r="J179" s="45">
        <v>44620.455555555556</v>
      </c>
      <c r="K179" s="43">
        <v>250000</v>
      </c>
      <c r="L179" s="44">
        <v>44907</v>
      </c>
      <c r="M179" s="8" t="str">
        <f>VLOOKUP(MONTH($J179),Lookup!$A$2:$B$13,2,0)&amp;" "&amp;YEAR($J179)</f>
        <v>Feb 2022</v>
      </c>
      <c r="N179" s="34">
        <f t="shared" si="16"/>
        <v>44620.455555555556</v>
      </c>
      <c r="O179" s="8">
        <f>IF(ISERROR(VLOOKUP($I179,Lookup!$H$2:$I$11,2,0)),"",VLOOKUP($I179,Lookup!$H$2:$I$11,2,0))</f>
        <v>103</v>
      </c>
      <c r="P179" s="8">
        <f>COUNTIF(J$4:J179,J179)</f>
        <v>1</v>
      </c>
    </row>
    <row r="180" spans="1:16" x14ac:dyDescent="0.25">
      <c r="A180" s="35">
        <f t="shared" si="17"/>
        <v>5000000</v>
      </c>
      <c r="B180" s="8">
        <f t="shared" si="18"/>
        <v>44615.521527777775</v>
      </c>
      <c r="C180" s="8">
        <f t="shared" si="19"/>
        <v>44909</v>
      </c>
      <c r="D180" s="38">
        <f t="shared" si="20"/>
        <v>5089425.4215277778</v>
      </c>
      <c r="E180" s="39">
        <f t="shared" si="15"/>
        <v>0</v>
      </c>
      <c r="F180" s="42" t="s">
        <v>108</v>
      </c>
      <c r="G180" s="42" t="s">
        <v>2070</v>
      </c>
      <c r="H180" s="42" t="s">
        <v>2071</v>
      </c>
      <c r="I180" s="42" t="s">
        <v>2170</v>
      </c>
      <c r="J180" s="45">
        <v>44615.521527777775</v>
      </c>
      <c r="K180" s="43">
        <v>5000000</v>
      </c>
      <c r="L180" s="44">
        <v>44909</v>
      </c>
      <c r="M180" s="8" t="str">
        <f>VLOOKUP(MONTH($J180),Lookup!$A$2:$B$13,2,0)&amp;" "&amp;YEAR($J180)</f>
        <v>Feb 2022</v>
      </c>
      <c r="N180" s="34">
        <f t="shared" si="16"/>
        <v>44615.521527777775</v>
      </c>
      <c r="O180" s="8">
        <f>IF(ISERROR(VLOOKUP($I180,Lookup!$H$2:$I$11,2,0)),"",VLOOKUP($I180,Lookup!$H$2:$I$11,2,0))</f>
        <v>-100.1</v>
      </c>
      <c r="P180" s="8">
        <f>COUNTIF(J$4:J180,J180)</f>
        <v>1</v>
      </c>
    </row>
    <row r="181" spans="1:16" ht="30" x14ac:dyDescent="0.25">
      <c r="A181" s="35">
        <f t="shared" si="17"/>
        <v>400000</v>
      </c>
      <c r="B181" s="8">
        <f t="shared" si="18"/>
        <v>44621.422222222223</v>
      </c>
      <c r="C181" s="8">
        <f t="shared" si="19"/>
        <v>44953</v>
      </c>
      <c r="D181" s="38">
        <f t="shared" si="20"/>
        <v>489678.4222222222</v>
      </c>
      <c r="E181" s="39">
        <f t="shared" si="15"/>
        <v>14</v>
      </c>
      <c r="F181" s="42" t="s">
        <v>108</v>
      </c>
      <c r="G181" s="42" t="s">
        <v>2481</v>
      </c>
      <c r="H181" s="42" t="s">
        <v>2482</v>
      </c>
      <c r="I181" s="42" t="s">
        <v>2167</v>
      </c>
      <c r="J181" s="45">
        <v>44621.422222222223</v>
      </c>
      <c r="K181" s="43">
        <v>400000</v>
      </c>
      <c r="L181" s="44">
        <v>44953</v>
      </c>
      <c r="M181" s="8" t="str">
        <f>VLOOKUP(MONTH($J181),Lookup!$A$2:$B$13,2,0)&amp;" "&amp;YEAR($J181)</f>
        <v>Mar 2022</v>
      </c>
      <c r="N181" s="34">
        <f t="shared" si="16"/>
        <v>44621.422222222223</v>
      </c>
      <c r="O181" s="8">
        <f>IF(ISERROR(VLOOKUP($I181,Lookup!$H$2:$I$11,2,0)),"",VLOOKUP($I181,Lookup!$H$2:$I$11,2,0))</f>
        <v>103</v>
      </c>
      <c r="P181" s="8">
        <f>COUNTIF(J$4:J181,J181)</f>
        <v>1</v>
      </c>
    </row>
    <row r="182" spans="1:16" ht="30" x14ac:dyDescent="0.25">
      <c r="A182" s="35">
        <f t="shared" si="17"/>
        <v>800500</v>
      </c>
      <c r="B182" s="8">
        <f t="shared" si="18"/>
        <v>44622.640972222223</v>
      </c>
      <c r="C182" s="8">
        <f t="shared" si="19"/>
        <v>44908</v>
      </c>
      <c r="D182" s="38">
        <f t="shared" si="20"/>
        <v>889931.54097222222</v>
      </c>
      <c r="E182" s="39">
        <f t="shared" si="15"/>
        <v>3</v>
      </c>
      <c r="F182" s="42" t="s">
        <v>108</v>
      </c>
      <c r="G182" s="42" t="s">
        <v>2483</v>
      </c>
      <c r="H182" s="42" t="s">
        <v>2484</v>
      </c>
      <c r="I182" s="42" t="s">
        <v>2170</v>
      </c>
      <c r="J182" s="45">
        <v>44622.640972222223</v>
      </c>
      <c r="K182" s="43">
        <v>800500</v>
      </c>
      <c r="L182" s="44">
        <v>44908</v>
      </c>
      <c r="M182" s="8" t="str">
        <f>VLOOKUP(MONTH($J182),Lookup!$A$2:$B$13,2,0)&amp;" "&amp;YEAR($J182)</f>
        <v>Mar 2022</v>
      </c>
      <c r="N182" s="34">
        <f t="shared" si="16"/>
        <v>44622.640972222223</v>
      </c>
      <c r="O182" s="8">
        <f>IF(ISERROR(VLOOKUP($I182,Lookup!$H$2:$I$11,2,0)),"",VLOOKUP($I182,Lookup!$H$2:$I$11,2,0))</f>
        <v>-100.1</v>
      </c>
      <c r="P182" s="8">
        <f>COUNTIF(J$4:J182,J182)</f>
        <v>1</v>
      </c>
    </row>
    <row r="183" spans="1:16" ht="30" x14ac:dyDescent="0.25">
      <c r="A183" s="35">
        <f t="shared" si="17"/>
        <v>75001</v>
      </c>
      <c r="B183" s="8">
        <f t="shared" si="18"/>
        <v>44592.527777777781</v>
      </c>
      <c r="C183" s="8">
        <f t="shared" si="19"/>
        <v>44895</v>
      </c>
      <c r="D183" s="38">
        <f t="shared" si="20"/>
        <v>164592.52777777778</v>
      </c>
      <c r="E183" s="39">
        <f t="shared" si="15"/>
        <v>59</v>
      </c>
      <c r="F183" s="42" t="s">
        <v>108</v>
      </c>
      <c r="G183" s="42" t="s">
        <v>2485</v>
      </c>
      <c r="H183" s="42" t="s">
        <v>2486</v>
      </c>
      <c r="I183" s="42" t="s">
        <v>2167</v>
      </c>
      <c r="J183" s="45">
        <v>44592.527777777781</v>
      </c>
      <c r="K183" s="43">
        <v>75001</v>
      </c>
      <c r="L183" s="44">
        <v>44895</v>
      </c>
      <c r="M183" s="8" t="str">
        <f>VLOOKUP(MONTH($J183),Lookup!$A$2:$B$13,2,0)&amp;" "&amp;YEAR($J183)</f>
        <v>Jan 2022</v>
      </c>
      <c r="N183" s="34">
        <f t="shared" si="16"/>
        <v>44592.527777777781</v>
      </c>
      <c r="O183" s="8">
        <f>IF(ISERROR(VLOOKUP($I183,Lookup!$H$2:$I$11,2,0)),"",VLOOKUP($I183,Lookup!$H$2:$I$11,2,0))</f>
        <v>103</v>
      </c>
      <c r="P183" s="8">
        <f>COUNTIF(J$4:J183,J183)</f>
        <v>1</v>
      </c>
    </row>
    <row r="184" spans="1:16" ht="30" x14ac:dyDescent="0.25">
      <c r="A184" s="35">
        <f t="shared" si="17"/>
        <v>200000</v>
      </c>
      <c r="B184" s="8">
        <f t="shared" si="18"/>
        <v>44656.493750000001</v>
      </c>
      <c r="C184" s="8">
        <f t="shared" si="19"/>
        <v>44902</v>
      </c>
      <c r="D184" s="38">
        <f t="shared" si="20"/>
        <v>289559.49425000005</v>
      </c>
      <c r="E184" s="39">
        <f t="shared" si="15"/>
        <v>28</v>
      </c>
      <c r="F184" s="42" t="s">
        <v>108</v>
      </c>
      <c r="G184" s="42" t="s">
        <v>2487</v>
      </c>
      <c r="H184" s="42" t="s">
        <v>2488</v>
      </c>
      <c r="I184" s="42" t="s">
        <v>2464</v>
      </c>
      <c r="J184" s="45">
        <v>44656.493750000001</v>
      </c>
      <c r="K184" s="43">
        <v>200000</v>
      </c>
      <c r="L184" s="44">
        <v>44902</v>
      </c>
      <c r="M184" s="8" t="str">
        <f>VLOOKUP(MONTH($J184),Lookup!$A$2:$B$13,2,0)&amp;" "&amp;YEAR($J184)</f>
        <v>Apr 2022</v>
      </c>
      <c r="N184" s="34">
        <f t="shared" si="16"/>
        <v>44656.493750000001</v>
      </c>
      <c r="O184" s="8">
        <f>IF(ISERROR(VLOOKUP($I184,Lookup!$H$2:$I$11,2,0)),"",VLOOKUP($I184,Lookup!$H$2:$I$11,2,0))</f>
        <v>5.0000000000000001E-4</v>
      </c>
      <c r="P184" s="8">
        <f>COUNTIF(J$4:J184,J184)</f>
        <v>1</v>
      </c>
    </row>
    <row r="185" spans="1:16" ht="30" x14ac:dyDescent="0.25">
      <c r="A185" s="35">
        <f t="shared" si="17"/>
        <v>100000</v>
      </c>
      <c r="B185" s="8">
        <f t="shared" si="18"/>
        <v>44722.757638888892</v>
      </c>
      <c r="C185" s="8">
        <f t="shared" si="19"/>
        <v>45009</v>
      </c>
      <c r="D185" s="38">
        <f t="shared" si="20"/>
        <v>189733.75764588889</v>
      </c>
      <c r="E185" s="39">
        <f t="shared" si="15"/>
        <v>46</v>
      </c>
      <c r="F185" s="42" t="s">
        <v>108</v>
      </c>
      <c r="G185" s="42" t="s">
        <v>2454</v>
      </c>
      <c r="H185" s="42" t="s">
        <v>2455</v>
      </c>
      <c r="I185" s="42" t="s">
        <v>2184</v>
      </c>
      <c r="J185" s="45">
        <v>44722.757638888892</v>
      </c>
      <c r="K185" s="43">
        <v>100000</v>
      </c>
      <c r="L185" s="44">
        <v>45009</v>
      </c>
      <c r="M185" s="8" t="str">
        <f>VLOOKUP(MONTH($J185),Lookup!$A$2:$B$13,2,0)&amp;" "&amp;YEAR($J185)</f>
        <v>Jun 2022</v>
      </c>
      <c r="N185" s="34">
        <f t="shared" si="16"/>
        <v>44722.757638888892</v>
      </c>
      <c r="O185" s="8">
        <f>IF(ISERROR(VLOOKUP($I185,Lookup!$H$2:$I$11,2,0)),"",VLOOKUP($I185,Lookup!$H$2:$I$11,2,0))</f>
        <v>6.9999999999999999E-6</v>
      </c>
      <c r="P185" s="8">
        <f>COUNTIF(J$4:J185,J185)</f>
        <v>2</v>
      </c>
    </row>
    <row r="186" spans="1:16" ht="45" x14ac:dyDescent="0.25">
      <c r="A186" s="35">
        <f t="shared" si="17"/>
        <v>220000</v>
      </c>
      <c r="B186" s="8">
        <f t="shared" si="18"/>
        <v>44701.386805555558</v>
      </c>
      <c r="C186" s="8">
        <f t="shared" si="19"/>
        <v>44902</v>
      </c>
      <c r="D186" s="38">
        <f t="shared" si="20"/>
        <v>309604.38686555554</v>
      </c>
      <c r="E186" s="39">
        <f t="shared" si="15"/>
        <v>24</v>
      </c>
      <c r="F186" s="42" t="s">
        <v>108</v>
      </c>
      <c r="G186" s="42" t="s">
        <v>2489</v>
      </c>
      <c r="H186" s="42" t="s">
        <v>2490</v>
      </c>
      <c r="I186" s="42" t="s">
        <v>2206</v>
      </c>
      <c r="J186" s="45">
        <v>44701.386805555558</v>
      </c>
      <c r="K186" s="43">
        <v>220000</v>
      </c>
      <c r="L186" s="44">
        <v>44902</v>
      </c>
      <c r="M186" s="8" t="str">
        <f>VLOOKUP(MONTH($J186),Lookup!$A$2:$B$13,2,0)&amp;" "&amp;YEAR($J186)</f>
        <v>May 2022</v>
      </c>
      <c r="N186" s="34">
        <f t="shared" si="16"/>
        <v>44701.386805555558</v>
      </c>
      <c r="O186" s="8">
        <f>IF(ISERROR(VLOOKUP($I186,Lookup!$H$2:$I$11,2,0)),"",VLOOKUP($I186,Lookup!$H$2:$I$11,2,0))</f>
        <v>6.0000000000000002E-5</v>
      </c>
      <c r="P186" s="8">
        <f>COUNTIF(J$4:J186,J186)</f>
        <v>1</v>
      </c>
    </row>
    <row r="187" spans="1:16" ht="30" x14ac:dyDescent="0.25">
      <c r="A187" s="35">
        <f t="shared" si="17"/>
        <v>500000</v>
      </c>
      <c r="B187" s="8">
        <f t="shared" si="18"/>
        <v>44720.584027777775</v>
      </c>
      <c r="C187" s="8">
        <f t="shared" si="19"/>
        <v>44942</v>
      </c>
      <c r="D187" s="38">
        <f t="shared" si="20"/>
        <v>589663.58408777777</v>
      </c>
      <c r="E187" s="39">
        <f t="shared" si="15"/>
        <v>10</v>
      </c>
      <c r="F187" s="42" t="s">
        <v>108</v>
      </c>
      <c r="G187" s="42" t="s">
        <v>2491</v>
      </c>
      <c r="H187" s="42" t="s">
        <v>2492</v>
      </c>
      <c r="I187" s="42" t="s">
        <v>2206</v>
      </c>
      <c r="J187" s="45">
        <v>44720.584027777775</v>
      </c>
      <c r="K187" s="43">
        <v>500000</v>
      </c>
      <c r="L187" s="44">
        <v>44942</v>
      </c>
      <c r="M187" s="8" t="str">
        <f>VLOOKUP(MONTH($J187),Lookup!$A$2:$B$13,2,0)&amp;" "&amp;YEAR($J187)</f>
        <v>Jun 2022</v>
      </c>
      <c r="N187" s="34">
        <f t="shared" si="16"/>
        <v>44720.584027777775</v>
      </c>
      <c r="O187" s="8">
        <f>IF(ISERROR(VLOOKUP($I187,Lookup!$H$2:$I$11,2,0)),"",VLOOKUP($I187,Lookup!$H$2:$I$11,2,0))</f>
        <v>6.0000000000000002E-5</v>
      </c>
      <c r="P187" s="8">
        <f>COUNTIF(J$4:J187,J187)</f>
        <v>1</v>
      </c>
    </row>
    <row r="188" spans="1:16" ht="45" x14ac:dyDescent="0.25">
      <c r="A188" s="35">
        <f t="shared" si="17"/>
        <v>75001</v>
      </c>
      <c r="B188" s="8">
        <f t="shared" si="18"/>
        <v>44873.734722222223</v>
      </c>
      <c r="C188" s="8">
        <f t="shared" si="19"/>
        <v>44907</v>
      </c>
      <c r="D188" s="38">
        <f t="shared" si="20"/>
        <v>164782.73472922223</v>
      </c>
      <c r="E188" s="39">
        <f t="shared" si="15"/>
        <v>56</v>
      </c>
      <c r="F188" s="42" t="s">
        <v>108</v>
      </c>
      <c r="G188" s="42" t="s">
        <v>2493</v>
      </c>
      <c r="H188" s="42" t="s">
        <v>2494</v>
      </c>
      <c r="I188" s="42" t="s">
        <v>2184</v>
      </c>
      <c r="J188" s="45">
        <v>44873.734722222223</v>
      </c>
      <c r="K188" s="43">
        <v>75001</v>
      </c>
      <c r="L188" s="44">
        <v>44907</v>
      </c>
      <c r="M188" s="8" t="str">
        <f>VLOOKUP(MONTH($J188),Lookup!$A$2:$B$13,2,0)&amp;" "&amp;YEAR($J188)</f>
        <v>Nov 2022</v>
      </c>
      <c r="N188" s="34">
        <f t="shared" si="16"/>
        <v>44873.734722222223</v>
      </c>
      <c r="O188" s="8">
        <f>IF(ISERROR(VLOOKUP($I188,Lookup!$H$2:$I$11,2,0)),"",VLOOKUP($I188,Lookup!$H$2:$I$11,2,0))</f>
        <v>6.9999999999999999E-6</v>
      </c>
      <c r="P188" s="8">
        <f>COUNTIF(J$4:J188,J188)</f>
        <v>1</v>
      </c>
    </row>
    <row r="189" spans="1:16" ht="45" x14ac:dyDescent="0.25">
      <c r="A189" s="35">
        <f t="shared" si="17"/>
        <v>175000</v>
      </c>
      <c r="B189" s="8">
        <f t="shared" si="18"/>
        <v>44777.323611111111</v>
      </c>
      <c r="C189" s="8">
        <f t="shared" si="19"/>
        <v>44908</v>
      </c>
      <c r="D189" s="38">
        <f t="shared" si="20"/>
        <v>264686.32367111114</v>
      </c>
      <c r="E189" s="39">
        <f t="shared" si="15"/>
        <v>32</v>
      </c>
      <c r="F189" s="42" t="s">
        <v>108</v>
      </c>
      <c r="G189" s="42" t="s">
        <v>2495</v>
      </c>
      <c r="H189" s="42" t="s">
        <v>2496</v>
      </c>
      <c r="I189" s="42" t="s">
        <v>2206</v>
      </c>
      <c r="J189" s="45">
        <v>44777.323611111111</v>
      </c>
      <c r="K189" s="43">
        <v>175000</v>
      </c>
      <c r="L189" s="44">
        <v>44908</v>
      </c>
      <c r="M189" s="8" t="str">
        <f>VLOOKUP(MONTH($J189),Lookup!$A$2:$B$13,2,0)&amp;" "&amp;YEAR($J189)</f>
        <v>Aug 2022</v>
      </c>
      <c r="N189" s="34">
        <f t="shared" si="16"/>
        <v>44777.323611111111</v>
      </c>
      <c r="O189" s="8">
        <f>IF(ISERROR(VLOOKUP($I189,Lookup!$H$2:$I$11,2,0)),"",VLOOKUP($I189,Lookup!$H$2:$I$11,2,0))</f>
        <v>6.0000000000000002E-5</v>
      </c>
      <c r="P189" s="8">
        <f>COUNTIF(J$4:J189,J189)</f>
        <v>1</v>
      </c>
    </row>
    <row r="190" spans="1:16" ht="30" x14ac:dyDescent="0.25">
      <c r="A190" s="35">
        <f t="shared" si="17"/>
        <v>350001</v>
      </c>
      <c r="B190" s="8">
        <f t="shared" si="18"/>
        <v>44725.72152777778</v>
      </c>
      <c r="C190" s="8">
        <f t="shared" si="19"/>
        <v>44893</v>
      </c>
      <c r="D190" s="38">
        <f t="shared" si="20"/>
        <v>439620.72158777778</v>
      </c>
      <c r="E190" s="39">
        <f t="shared" si="15"/>
        <v>15</v>
      </c>
      <c r="F190" s="42" t="s">
        <v>108</v>
      </c>
      <c r="G190" s="42" t="s">
        <v>2497</v>
      </c>
      <c r="H190" s="42" t="s">
        <v>2498</v>
      </c>
      <c r="I190" s="42" t="s">
        <v>2206</v>
      </c>
      <c r="J190" s="45">
        <v>44725.72152777778</v>
      </c>
      <c r="K190" s="43">
        <v>350001</v>
      </c>
      <c r="L190" s="44">
        <v>44893</v>
      </c>
      <c r="M190" s="8" t="str">
        <f>VLOOKUP(MONTH($J190),Lookup!$A$2:$B$13,2,0)&amp;" "&amp;YEAR($J190)</f>
        <v>Jun 2022</v>
      </c>
      <c r="N190" s="34">
        <f t="shared" si="16"/>
        <v>44725.72152777778</v>
      </c>
      <c r="O190" s="8">
        <f>IF(ISERROR(VLOOKUP($I190,Lookup!$H$2:$I$11,2,0)),"",VLOOKUP($I190,Lookup!$H$2:$I$11,2,0))</f>
        <v>6.0000000000000002E-5</v>
      </c>
      <c r="P190" s="8">
        <f>COUNTIF(J$4:J190,J190)</f>
        <v>1</v>
      </c>
    </row>
    <row r="191" spans="1:16" ht="30" x14ac:dyDescent="0.25">
      <c r="A191" s="35">
        <f t="shared" si="17"/>
        <v>100001</v>
      </c>
      <c r="B191" s="8">
        <f t="shared" si="18"/>
        <v>44763.675000000003</v>
      </c>
      <c r="C191" s="8">
        <f t="shared" si="19"/>
        <v>44894</v>
      </c>
      <c r="D191" s="38">
        <f t="shared" si="20"/>
        <v>189659.67505999998</v>
      </c>
      <c r="E191" s="39">
        <f t="shared" si="15"/>
        <v>51</v>
      </c>
      <c r="F191" s="42" t="s">
        <v>108</v>
      </c>
      <c r="G191" s="42" t="s">
        <v>2499</v>
      </c>
      <c r="H191" s="42" t="s">
        <v>2500</v>
      </c>
      <c r="I191" s="42" t="s">
        <v>2206</v>
      </c>
      <c r="J191" s="45">
        <v>44763.675000000003</v>
      </c>
      <c r="K191" s="43">
        <v>100001</v>
      </c>
      <c r="L191" s="44">
        <v>44894</v>
      </c>
      <c r="M191" s="8" t="str">
        <f>VLOOKUP(MONTH($J191),Lookup!$A$2:$B$13,2,0)&amp;" "&amp;YEAR($J191)</f>
        <v>Jul 2022</v>
      </c>
      <c r="N191" s="34">
        <f t="shared" si="16"/>
        <v>44763.675000000003</v>
      </c>
      <c r="O191" s="8">
        <f>IF(ISERROR(VLOOKUP($I191,Lookup!$H$2:$I$11,2,0)),"",VLOOKUP($I191,Lookup!$H$2:$I$11,2,0))</f>
        <v>6.0000000000000002E-5</v>
      </c>
      <c r="P191" s="8">
        <f>COUNTIF(J$4:J191,J191)</f>
        <v>1</v>
      </c>
    </row>
    <row r="192" spans="1:16" ht="45" x14ac:dyDescent="0.25">
      <c r="A192" s="35">
        <f t="shared" si="17"/>
        <v>75000</v>
      </c>
      <c r="B192" s="8">
        <f t="shared" si="18"/>
        <v>44684.537499999999</v>
      </c>
      <c r="C192" s="8">
        <f t="shared" si="19"/>
        <v>44894</v>
      </c>
      <c r="D192" s="38">
        <f t="shared" si="20"/>
        <v>164579.538</v>
      </c>
      <c r="E192" s="39">
        <f t="shared" si="15"/>
        <v>60</v>
      </c>
      <c r="F192" s="42" t="s">
        <v>108</v>
      </c>
      <c r="G192" s="42" t="s">
        <v>2501</v>
      </c>
      <c r="H192" s="42" t="s">
        <v>2502</v>
      </c>
      <c r="I192" s="42" t="s">
        <v>2464</v>
      </c>
      <c r="J192" s="45">
        <v>44684.537499999999</v>
      </c>
      <c r="K192" s="43">
        <v>75000</v>
      </c>
      <c r="L192" s="44">
        <v>44894</v>
      </c>
      <c r="M192" s="8" t="str">
        <f>VLOOKUP(MONTH($J192),Lookup!$A$2:$B$13,2,0)&amp;" "&amp;YEAR($J192)</f>
        <v>May 2022</v>
      </c>
      <c r="N192" s="34">
        <f t="shared" si="16"/>
        <v>44684.537499999999</v>
      </c>
      <c r="O192" s="8">
        <f>IF(ISERROR(VLOOKUP($I192,Lookup!$H$2:$I$11,2,0)),"",VLOOKUP($I192,Lookup!$H$2:$I$11,2,0))</f>
        <v>5.0000000000000001E-4</v>
      </c>
      <c r="P192" s="8">
        <f>COUNTIF(J$4:J192,J192)</f>
        <v>1</v>
      </c>
    </row>
    <row r="193" spans="1:16" ht="30" x14ac:dyDescent="0.25">
      <c r="A193" s="35">
        <f t="shared" si="17"/>
        <v>57500</v>
      </c>
      <c r="B193" s="8">
        <f t="shared" si="18"/>
        <v>44736.693749999999</v>
      </c>
      <c r="C193" s="8">
        <f t="shared" si="19"/>
        <v>44894</v>
      </c>
      <c r="D193" s="38">
        <f t="shared" si="20"/>
        <v>147131.693757</v>
      </c>
      <c r="E193" s="39">
        <f t="shared" si="15"/>
        <v>68</v>
      </c>
      <c r="F193" s="42" t="s">
        <v>108</v>
      </c>
      <c r="G193" s="42" t="s">
        <v>2503</v>
      </c>
      <c r="H193" s="42" t="s">
        <v>2504</v>
      </c>
      <c r="I193" s="42" t="s">
        <v>2184</v>
      </c>
      <c r="J193" s="45">
        <v>44736.693749999999</v>
      </c>
      <c r="K193" s="43">
        <v>57500</v>
      </c>
      <c r="L193" s="44">
        <v>44894</v>
      </c>
      <c r="M193" s="8" t="str">
        <f>VLOOKUP(MONTH($J193),Lookup!$A$2:$B$13,2,0)&amp;" "&amp;YEAR($J193)</f>
        <v>Jun 2022</v>
      </c>
      <c r="N193" s="34">
        <f t="shared" si="16"/>
        <v>44736.693749999999</v>
      </c>
      <c r="O193" s="8">
        <f>IF(ISERROR(VLOOKUP($I193,Lookup!$H$2:$I$11,2,0)),"",VLOOKUP($I193,Lookup!$H$2:$I$11,2,0))</f>
        <v>6.9999999999999999E-6</v>
      </c>
      <c r="P193" s="8">
        <f>COUNTIF(J$4:J193,J193)</f>
        <v>1</v>
      </c>
    </row>
    <row r="194" spans="1:16" ht="30" x14ac:dyDescent="0.25">
      <c r="A194" s="35">
        <f t="shared" si="17"/>
        <v>125000</v>
      </c>
      <c r="B194" s="8">
        <f t="shared" si="18"/>
        <v>44796.448611111111</v>
      </c>
      <c r="C194" s="8">
        <f t="shared" si="19"/>
        <v>44895</v>
      </c>
      <c r="D194" s="38">
        <f t="shared" si="20"/>
        <v>214692.44861811111</v>
      </c>
      <c r="E194" s="39">
        <f t="shared" si="15"/>
        <v>40</v>
      </c>
      <c r="F194" s="42" t="s">
        <v>108</v>
      </c>
      <c r="G194" s="42" t="s">
        <v>2505</v>
      </c>
      <c r="H194" s="42" t="s">
        <v>2506</v>
      </c>
      <c r="I194" s="42" t="s">
        <v>2184</v>
      </c>
      <c r="J194" s="45">
        <v>44796.448611111111</v>
      </c>
      <c r="K194" s="43">
        <v>125000</v>
      </c>
      <c r="L194" s="44">
        <v>44895</v>
      </c>
      <c r="M194" s="8" t="str">
        <f>VLOOKUP(MONTH($J194),Lookup!$A$2:$B$13,2,0)&amp;" "&amp;YEAR($J194)</f>
        <v>Aug 2022</v>
      </c>
      <c r="N194" s="34">
        <f t="shared" si="16"/>
        <v>44796.448611111111</v>
      </c>
      <c r="O194" s="8">
        <f>IF(ISERROR(VLOOKUP($I194,Lookup!$H$2:$I$11,2,0)),"",VLOOKUP($I194,Lookup!$H$2:$I$11,2,0))</f>
        <v>6.9999999999999999E-6</v>
      </c>
      <c r="P194" s="8">
        <f>COUNTIF(J$4:J194,J194)</f>
        <v>1</v>
      </c>
    </row>
    <row r="195" spans="1:16" ht="30" x14ac:dyDescent="0.25">
      <c r="A195" s="35">
        <f t="shared" si="17"/>
        <v>140000</v>
      </c>
      <c r="B195" s="8">
        <f t="shared" si="18"/>
        <v>44769.46875</v>
      </c>
      <c r="C195" s="8">
        <f t="shared" si="19"/>
        <v>44908</v>
      </c>
      <c r="D195" s="38">
        <f t="shared" si="20"/>
        <v>229781.46875</v>
      </c>
      <c r="E195" s="39">
        <f t="shared" si="15"/>
        <v>39</v>
      </c>
      <c r="F195" s="42" t="s">
        <v>108</v>
      </c>
      <c r="G195" s="42" t="s">
        <v>2507</v>
      </c>
      <c r="H195" s="42" t="s">
        <v>2508</v>
      </c>
      <c r="I195" s="42" t="s">
        <v>2167</v>
      </c>
      <c r="J195" s="45">
        <v>44769.46875</v>
      </c>
      <c r="K195" s="43">
        <v>140000</v>
      </c>
      <c r="L195" s="44">
        <v>44908</v>
      </c>
      <c r="M195" s="8" t="str">
        <f>VLOOKUP(MONTH($J195),Lookup!$A$2:$B$13,2,0)&amp;" "&amp;YEAR($J195)</f>
        <v>Jul 2022</v>
      </c>
      <c r="N195" s="34">
        <f t="shared" si="16"/>
        <v>44769.46875</v>
      </c>
      <c r="O195" s="8">
        <f>IF(ISERROR(VLOOKUP($I195,Lookup!$H$2:$I$11,2,0)),"",VLOOKUP($I195,Lookup!$H$2:$I$11,2,0))</f>
        <v>103</v>
      </c>
      <c r="P195" s="8">
        <f>COUNTIF(J$4:J195,J195)</f>
        <v>1</v>
      </c>
    </row>
    <row r="196" spans="1:16" ht="30" x14ac:dyDescent="0.25">
      <c r="A196" s="35">
        <f t="shared" si="17"/>
        <v>70000</v>
      </c>
      <c r="B196" s="8">
        <f t="shared" si="18"/>
        <v>44704.310416666667</v>
      </c>
      <c r="C196" s="8">
        <f t="shared" si="19"/>
        <v>44908</v>
      </c>
      <c r="D196" s="38">
        <f t="shared" si="20"/>
        <v>159613.31047666667</v>
      </c>
      <c r="E196" s="39">
        <f t="shared" si="15"/>
        <v>64</v>
      </c>
      <c r="F196" s="42" t="s">
        <v>108</v>
      </c>
      <c r="G196" s="42" t="s">
        <v>2509</v>
      </c>
      <c r="H196" s="42" t="s">
        <v>2510</v>
      </c>
      <c r="I196" s="42" t="s">
        <v>2206</v>
      </c>
      <c r="J196" s="45">
        <v>44704.310416666667</v>
      </c>
      <c r="K196" s="43">
        <v>70000</v>
      </c>
      <c r="L196" s="44">
        <v>44908</v>
      </c>
      <c r="M196" s="8" t="str">
        <f>VLOOKUP(MONTH($J196),Lookup!$A$2:$B$13,2,0)&amp;" "&amp;YEAR($J196)</f>
        <v>May 2022</v>
      </c>
      <c r="N196" s="34">
        <f t="shared" si="16"/>
        <v>44704.310416666667</v>
      </c>
      <c r="O196" s="8">
        <f>IF(ISERROR(VLOOKUP($I196,Lookup!$H$2:$I$11,2,0)),"",VLOOKUP($I196,Lookup!$H$2:$I$11,2,0))</f>
        <v>6.0000000000000002E-5</v>
      </c>
      <c r="P196" s="8">
        <f>COUNTIF(J$4:J196,J196)</f>
        <v>1</v>
      </c>
    </row>
    <row r="197" spans="1:16" ht="30" x14ac:dyDescent="0.25">
      <c r="A197" s="35">
        <f t="shared" si="17"/>
        <v>55000</v>
      </c>
      <c r="B197" s="8">
        <f t="shared" si="18"/>
        <v>44693.520138888889</v>
      </c>
      <c r="C197" s="8">
        <f t="shared" si="19"/>
        <v>44888</v>
      </c>
      <c r="D197" s="38">
        <f t="shared" si="20"/>
        <v>144582.52019888887</v>
      </c>
      <c r="E197" s="39">
        <f t="shared" ref="E197:E260" si="21">IF($D197="","",COUNTIFS($F$4:$F$5000,$F197,$D$4:$D$5000,"&gt;"&amp;$D197))</f>
        <v>76</v>
      </c>
      <c r="F197" s="42" t="s">
        <v>108</v>
      </c>
      <c r="G197" s="42" t="s">
        <v>2511</v>
      </c>
      <c r="H197" s="42" t="s">
        <v>2512</v>
      </c>
      <c r="I197" s="42" t="s">
        <v>2206</v>
      </c>
      <c r="J197" s="45">
        <v>44693.520138888889</v>
      </c>
      <c r="K197" s="43">
        <v>55000</v>
      </c>
      <c r="L197" s="44">
        <v>44888</v>
      </c>
      <c r="M197" s="8" t="str">
        <f>VLOOKUP(MONTH($J197),Lookup!$A$2:$B$13,2,0)&amp;" "&amp;YEAR($J197)</f>
        <v>May 2022</v>
      </c>
      <c r="N197" s="34">
        <f t="shared" ref="N197:N260" si="22">IF(ISBLANK($J197),"1/1/9999",J197)</f>
        <v>44693.520138888889</v>
      </c>
      <c r="O197" s="8">
        <f>IF(ISERROR(VLOOKUP($I197,Lookup!$H$2:$I$11,2,0)),"",VLOOKUP($I197,Lookup!$H$2:$I$11,2,0))</f>
        <v>6.0000000000000002E-5</v>
      </c>
      <c r="P197" s="8">
        <f>COUNTIF(J$4:J197,J197)</f>
        <v>1</v>
      </c>
    </row>
    <row r="198" spans="1:16" x14ac:dyDescent="0.25">
      <c r="A198" s="35">
        <f t="shared" ref="A198:A261" si="23">K198</f>
        <v>619000</v>
      </c>
      <c r="B198" s="8">
        <f t="shared" ref="B198:B261" si="24">J198</f>
        <v>44750.640972222223</v>
      </c>
      <c r="C198" s="8">
        <f t="shared" ref="C198:C261" si="25">L198</f>
        <v>44944</v>
      </c>
      <c r="D198" s="38">
        <f t="shared" ref="D198:D261" si="26">SUM(A198:C198)+O198+P198</f>
        <v>708695.64103222219</v>
      </c>
      <c r="E198" s="39">
        <f t="shared" si="21"/>
        <v>6</v>
      </c>
      <c r="F198" s="42" t="s">
        <v>108</v>
      </c>
      <c r="G198" s="42" t="s">
        <v>2513</v>
      </c>
      <c r="H198" s="42" t="s">
        <v>2514</v>
      </c>
      <c r="I198" s="42" t="s">
        <v>2206</v>
      </c>
      <c r="J198" s="45">
        <v>44750.640972222223</v>
      </c>
      <c r="K198" s="43">
        <v>619000</v>
      </c>
      <c r="L198" s="44">
        <v>44944</v>
      </c>
      <c r="M198" s="8" t="str">
        <f>VLOOKUP(MONTH($J198),Lookup!$A$2:$B$13,2,0)&amp;" "&amp;YEAR($J198)</f>
        <v>Jul 2022</v>
      </c>
      <c r="N198" s="34">
        <f t="shared" si="22"/>
        <v>44750.640972222223</v>
      </c>
      <c r="O198" s="8">
        <f>IF(ISERROR(VLOOKUP($I198,Lookup!$H$2:$I$11,2,0)),"",VLOOKUP($I198,Lookup!$H$2:$I$11,2,0))</f>
        <v>6.0000000000000002E-5</v>
      </c>
      <c r="P198" s="8">
        <f>COUNTIF(J$4:J198,J198)</f>
        <v>1</v>
      </c>
    </row>
    <row r="199" spans="1:16" ht="30" x14ac:dyDescent="0.25">
      <c r="A199" s="35">
        <f t="shared" si="23"/>
        <v>240000</v>
      </c>
      <c r="B199" s="8">
        <f t="shared" si="24"/>
        <v>44706.46875</v>
      </c>
      <c r="C199" s="8">
        <f t="shared" si="25"/>
        <v>44908</v>
      </c>
      <c r="D199" s="38">
        <f t="shared" si="26"/>
        <v>329615.468757</v>
      </c>
      <c r="E199" s="39">
        <f t="shared" si="21"/>
        <v>23</v>
      </c>
      <c r="F199" s="42" t="s">
        <v>108</v>
      </c>
      <c r="G199" s="42" t="s">
        <v>2515</v>
      </c>
      <c r="H199" s="42" t="s">
        <v>2516</v>
      </c>
      <c r="I199" s="42" t="s">
        <v>2184</v>
      </c>
      <c r="J199" s="45">
        <v>44706.46875</v>
      </c>
      <c r="K199" s="43">
        <v>240000</v>
      </c>
      <c r="L199" s="44">
        <v>44908</v>
      </c>
      <c r="M199" s="8" t="str">
        <f>VLOOKUP(MONTH($J199),Lookup!$A$2:$B$13,2,0)&amp;" "&amp;YEAR($J199)</f>
        <v>May 2022</v>
      </c>
      <c r="N199" s="34">
        <f t="shared" si="22"/>
        <v>44706.46875</v>
      </c>
      <c r="O199" s="8">
        <f>IF(ISERROR(VLOOKUP($I199,Lookup!$H$2:$I$11,2,0)),"",VLOOKUP($I199,Lookup!$H$2:$I$11,2,0))</f>
        <v>6.9999999999999999E-6</v>
      </c>
      <c r="P199" s="8">
        <f>COUNTIF(J$4:J199,J199)</f>
        <v>1</v>
      </c>
    </row>
    <row r="200" spans="1:16" ht="30" x14ac:dyDescent="0.25">
      <c r="A200" s="35">
        <f t="shared" si="23"/>
        <v>240000</v>
      </c>
      <c r="B200" s="8">
        <f t="shared" si="24"/>
        <v>44757.504861111112</v>
      </c>
      <c r="C200" s="8">
        <f t="shared" si="25"/>
        <v>44908</v>
      </c>
      <c r="D200" s="38">
        <f t="shared" si="26"/>
        <v>329666.50486811111</v>
      </c>
      <c r="E200" s="39">
        <f t="shared" si="21"/>
        <v>22</v>
      </c>
      <c r="F200" s="42" t="s">
        <v>108</v>
      </c>
      <c r="G200" s="42" t="s">
        <v>2517</v>
      </c>
      <c r="H200" s="42" t="s">
        <v>2518</v>
      </c>
      <c r="I200" s="42" t="s">
        <v>2184</v>
      </c>
      <c r="J200" s="45">
        <v>44757.504861111112</v>
      </c>
      <c r="K200" s="43">
        <v>240000</v>
      </c>
      <c r="L200" s="44">
        <v>44908</v>
      </c>
      <c r="M200" s="8" t="str">
        <f>VLOOKUP(MONTH($J200),Lookup!$A$2:$B$13,2,0)&amp;" "&amp;YEAR($J200)</f>
        <v>Jul 2022</v>
      </c>
      <c r="N200" s="34">
        <f t="shared" si="22"/>
        <v>44757.504861111112</v>
      </c>
      <c r="O200" s="8">
        <f>IF(ISERROR(VLOOKUP($I200,Lookup!$H$2:$I$11,2,0)),"",VLOOKUP($I200,Lookup!$H$2:$I$11,2,0))</f>
        <v>6.9999999999999999E-6</v>
      </c>
      <c r="P200" s="8">
        <f>COUNTIF(J$4:J200,J200)</f>
        <v>1</v>
      </c>
    </row>
    <row r="201" spans="1:16" ht="30" x14ac:dyDescent="0.25">
      <c r="A201" s="35">
        <f t="shared" si="23"/>
        <v>500001</v>
      </c>
      <c r="B201" s="8">
        <f t="shared" si="24"/>
        <v>44741.506944444445</v>
      </c>
      <c r="C201" s="8">
        <f t="shared" si="25"/>
        <v>44979</v>
      </c>
      <c r="D201" s="38">
        <f t="shared" si="26"/>
        <v>589722.50700444449</v>
      </c>
      <c r="E201" s="39">
        <f t="shared" si="21"/>
        <v>9</v>
      </c>
      <c r="F201" s="42" t="s">
        <v>108</v>
      </c>
      <c r="G201" s="42" t="s">
        <v>2519</v>
      </c>
      <c r="H201" s="42" t="s">
        <v>2520</v>
      </c>
      <c r="I201" s="42" t="s">
        <v>2206</v>
      </c>
      <c r="J201" s="45">
        <v>44741.506944444445</v>
      </c>
      <c r="K201" s="43">
        <v>500001</v>
      </c>
      <c r="L201" s="44">
        <v>44979</v>
      </c>
      <c r="M201" s="8" t="str">
        <f>VLOOKUP(MONTH($J201),Lookup!$A$2:$B$13,2,0)&amp;" "&amp;YEAR($J201)</f>
        <v>Jun 2022</v>
      </c>
      <c r="N201" s="34">
        <f t="shared" si="22"/>
        <v>44741.506944444445</v>
      </c>
      <c r="O201" s="8">
        <f>IF(ISERROR(VLOOKUP($I201,Lookup!$H$2:$I$11,2,0)),"",VLOOKUP($I201,Lookup!$H$2:$I$11,2,0))</f>
        <v>6.0000000000000002E-5</v>
      </c>
      <c r="P201" s="8">
        <f>COUNTIF(J$4:J201,J201)</f>
        <v>1</v>
      </c>
    </row>
    <row r="202" spans="1:16" ht="30" x14ac:dyDescent="0.25">
      <c r="A202" s="35">
        <f t="shared" si="23"/>
        <v>550001</v>
      </c>
      <c r="B202" s="8">
        <f t="shared" si="24"/>
        <v>44812.442361111112</v>
      </c>
      <c r="C202" s="8">
        <f t="shared" si="25"/>
        <v>44909</v>
      </c>
      <c r="D202" s="38">
        <f t="shared" si="26"/>
        <v>639723.44236811111</v>
      </c>
      <c r="E202" s="39">
        <f t="shared" si="21"/>
        <v>8</v>
      </c>
      <c r="F202" s="42" t="s">
        <v>108</v>
      </c>
      <c r="G202" s="42" t="s">
        <v>2521</v>
      </c>
      <c r="H202" s="42" t="s">
        <v>2522</v>
      </c>
      <c r="I202" s="42" t="s">
        <v>2184</v>
      </c>
      <c r="J202" s="45">
        <v>44812.442361111112</v>
      </c>
      <c r="K202" s="43">
        <v>550001</v>
      </c>
      <c r="L202" s="44">
        <v>44909</v>
      </c>
      <c r="M202" s="8" t="str">
        <f>VLOOKUP(MONTH($J202),Lookup!$A$2:$B$13,2,0)&amp;" "&amp;YEAR($J202)</f>
        <v>Sept 2022</v>
      </c>
      <c r="N202" s="34">
        <f t="shared" si="22"/>
        <v>44812.442361111112</v>
      </c>
      <c r="O202" s="8">
        <f>IF(ISERROR(VLOOKUP($I202,Lookup!$H$2:$I$11,2,0)),"",VLOOKUP($I202,Lookup!$H$2:$I$11,2,0))</f>
        <v>6.9999999999999999E-6</v>
      </c>
      <c r="P202" s="8">
        <f>COUNTIF(J$4:J202,J202)</f>
        <v>1</v>
      </c>
    </row>
    <row r="203" spans="1:16" ht="30" x14ac:dyDescent="0.25">
      <c r="A203" s="35">
        <f t="shared" si="23"/>
        <v>55001</v>
      </c>
      <c r="B203" s="8">
        <f t="shared" si="24"/>
        <v>44838.677777777775</v>
      </c>
      <c r="C203" s="8">
        <f t="shared" si="25"/>
        <v>44908</v>
      </c>
      <c r="D203" s="38">
        <f t="shared" si="26"/>
        <v>144748.68077777777</v>
      </c>
      <c r="E203" s="39">
        <f t="shared" si="21"/>
        <v>73</v>
      </c>
      <c r="F203" s="42" t="s">
        <v>108</v>
      </c>
      <c r="G203" s="42" t="s">
        <v>2523</v>
      </c>
      <c r="H203" s="42" t="s">
        <v>2524</v>
      </c>
      <c r="I203" s="42" t="s">
        <v>2525</v>
      </c>
      <c r="J203" s="45">
        <v>44838.677777777775</v>
      </c>
      <c r="K203" s="43">
        <v>55001</v>
      </c>
      <c r="L203" s="44">
        <v>44908</v>
      </c>
      <c r="M203" s="8" t="str">
        <f>VLOOKUP(MONTH($J203),Lookup!$A$2:$B$13,2,0)&amp;" "&amp;YEAR($J203)</f>
        <v>Oct 2022</v>
      </c>
      <c r="N203" s="34">
        <f t="shared" si="22"/>
        <v>44838.677777777775</v>
      </c>
      <c r="O203" s="8">
        <f>IF(ISERROR(VLOOKUP($I203,Lookup!$H$2:$I$11,2,0)),"",VLOOKUP($I203,Lookup!$H$2:$I$11,2,0))</f>
        <v>3.0000000000000001E-3</v>
      </c>
      <c r="P203" s="8">
        <f>COUNTIF(J$4:J203,J203)</f>
        <v>1</v>
      </c>
    </row>
    <row r="204" spans="1:16" ht="45" x14ac:dyDescent="0.25">
      <c r="A204" s="35">
        <f t="shared" si="23"/>
        <v>100001</v>
      </c>
      <c r="B204" s="8">
        <f t="shared" si="24"/>
        <v>44785.480555555558</v>
      </c>
      <c r="C204" s="8">
        <f t="shared" si="25"/>
        <v>44908</v>
      </c>
      <c r="D204" s="38">
        <f t="shared" si="26"/>
        <v>189695.48061555554</v>
      </c>
      <c r="E204" s="39">
        <f t="shared" si="21"/>
        <v>49</v>
      </c>
      <c r="F204" s="42" t="s">
        <v>108</v>
      </c>
      <c r="G204" s="42" t="s">
        <v>2526</v>
      </c>
      <c r="H204" s="42" t="s">
        <v>2527</v>
      </c>
      <c r="I204" s="42" t="s">
        <v>2206</v>
      </c>
      <c r="J204" s="45">
        <v>44785.480555555558</v>
      </c>
      <c r="K204" s="43">
        <v>100001</v>
      </c>
      <c r="L204" s="44">
        <v>44908</v>
      </c>
      <c r="M204" s="8" t="str">
        <f>VLOOKUP(MONTH($J204),Lookup!$A$2:$B$13,2,0)&amp;" "&amp;YEAR($J204)</f>
        <v>Aug 2022</v>
      </c>
      <c r="N204" s="34">
        <f t="shared" si="22"/>
        <v>44785.480555555558</v>
      </c>
      <c r="O204" s="8">
        <f>IF(ISERROR(VLOOKUP($I204,Lookup!$H$2:$I$11,2,0)),"",VLOOKUP($I204,Lookup!$H$2:$I$11,2,0))</f>
        <v>6.0000000000000002E-5</v>
      </c>
      <c r="P204" s="8">
        <f>COUNTIF(J$4:J204,J204)</f>
        <v>1</v>
      </c>
    </row>
    <row r="205" spans="1:16" ht="30" x14ac:dyDescent="0.25">
      <c r="A205" s="35">
        <f t="shared" si="23"/>
        <v>175001</v>
      </c>
      <c r="B205" s="8">
        <f t="shared" si="24"/>
        <v>44799.377083333333</v>
      </c>
      <c r="C205" s="8">
        <f t="shared" si="25"/>
        <v>44894</v>
      </c>
      <c r="D205" s="38">
        <f t="shared" si="26"/>
        <v>264695.37714333332</v>
      </c>
      <c r="E205" s="39">
        <f t="shared" si="21"/>
        <v>31</v>
      </c>
      <c r="F205" s="42" t="s">
        <v>108</v>
      </c>
      <c r="G205" s="42" t="s">
        <v>2528</v>
      </c>
      <c r="H205" s="42" t="s">
        <v>2529</v>
      </c>
      <c r="I205" s="42" t="s">
        <v>2206</v>
      </c>
      <c r="J205" s="45">
        <v>44799.377083333333</v>
      </c>
      <c r="K205" s="43">
        <v>175001</v>
      </c>
      <c r="L205" s="44">
        <v>44894</v>
      </c>
      <c r="M205" s="8" t="str">
        <f>VLOOKUP(MONTH($J205),Lookup!$A$2:$B$13,2,0)&amp;" "&amp;YEAR($J205)</f>
        <v>Aug 2022</v>
      </c>
      <c r="N205" s="34">
        <f t="shared" si="22"/>
        <v>44799.377083333333</v>
      </c>
      <c r="O205" s="8">
        <f>IF(ISERROR(VLOOKUP($I205,Lookup!$H$2:$I$11,2,0)),"",VLOOKUP($I205,Lookup!$H$2:$I$11,2,0))</f>
        <v>6.0000000000000002E-5</v>
      </c>
      <c r="P205" s="8">
        <f>COUNTIF(J$4:J205,J205)</f>
        <v>1</v>
      </c>
    </row>
    <row r="206" spans="1:16" ht="30" x14ac:dyDescent="0.25">
      <c r="A206" s="35">
        <f t="shared" si="23"/>
        <v>300001</v>
      </c>
      <c r="B206" s="8">
        <f t="shared" si="24"/>
        <v>44781.426388888889</v>
      </c>
      <c r="C206" s="8">
        <f t="shared" si="25"/>
        <v>44895</v>
      </c>
      <c r="D206" s="38">
        <f t="shared" si="26"/>
        <v>389781.42638888891</v>
      </c>
      <c r="E206" s="39">
        <f t="shared" si="21"/>
        <v>17</v>
      </c>
      <c r="F206" s="42" t="s">
        <v>108</v>
      </c>
      <c r="G206" s="42" t="s">
        <v>2530</v>
      </c>
      <c r="H206" s="42" t="s">
        <v>2531</v>
      </c>
      <c r="I206" s="42" t="s">
        <v>2167</v>
      </c>
      <c r="J206" s="45">
        <v>44781.426388888889</v>
      </c>
      <c r="K206" s="43">
        <v>300001</v>
      </c>
      <c r="L206" s="44">
        <v>44895</v>
      </c>
      <c r="M206" s="8" t="str">
        <f>VLOOKUP(MONTH($J206),Lookup!$A$2:$B$13,2,0)&amp;" "&amp;YEAR($J206)</f>
        <v>Aug 2022</v>
      </c>
      <c r="N206" s="34">
        <f t="shared" si="22"/>
        <v>44781.426388888889</v>
      </c>
      <c r="O206" s="8">
        <f>IF(ISERROR(VLOOKUP($I206,Lookup!$H$2:$I$11,2,0)),"",VLOOKUP($I206,Lookup!$H$2:$I$11,2,0))</f>
        <v>103</v>
      </c>
      <c r="P206" s="8">
        <f>COUNTIF(J$4:J206,J206)</f>
        <v>1</v>
      </c>
    </row>
    <row r="207" spans="1:16" ht="30" x14ac:dyDescent="0.25">
      <c r="A207" s="35">
        <f t="shared" si="23"/>
        <v>90001</v>
      </c>
      <c r="B207" s="8">
        <f t="shared" si="24"/>
        <v>44788.688194444447</v>
      </c>
      <c r="C207" s="8">
        <f t="shared" si="25"/>
        <v>44930</v>
      </c>
      <c r="D207" s="38">
        <f t="shared" si="26"/>
        <v>179823.68819444446</v>
      </c>
      <c r="E207" s="39">
        <f t="shared" si="21"/>
        <v>54</v>
      </c>
      <c r="F207" s="42" t="s">
        <v>108</v>
      </c>
      <c r="G207" s="42" t="s">
        <v>2532</v>
      </c>
      <c r="H207" s="42" t="s">
        <v>2533</v>
      </c>
      <c r="I207" s="42" t="s">
        <v>2167</v>
      </c>
      <c r="J207" s="45">
        <v>44788.688194444447</v>
      </c>
      <c r="K207" s="43">
        <v>90001</v>
      </c>
      <c r="L207" s="44">
        <v>44930</v>
      </c>
      <c r="M207" s="8" t="str">
        <f>VLOOKUP(MONTH($J207),Lookup!$A$2:$B$13,2,0)&amp;" "&amp;YEAR($J207)</f>
        <v>Aug 2022</v>
      </c>
      <c r="N207" s="34">
        <f t="shared" si="22"/>
        <v>44788.688194444447</v>
      </c>
      <c r="O207" s="8">
        <f>IF(ISERROR(VLOOKUP($I207,Lookup!$H$2:$I$11,2,0)),"",VLOOKUP($I207,Lookup!$H$2:$I$11,2,0))</f>
        <v>103</v>
      </c>
      <c r="P207" s="8">
        <f>COUNTIF(J$4:J207,J207)</f>
        <v>1</v>
      </c>
    </row>
    <row r="208" spans="1:16" ht="30" x14ac:dyDescent="0.25">
      <c r="A208" s="35">
        <f t="shared" si="23"/>
        <v>55001</v>
      </c>
      <c r="B208" s="8">
        <f t="shared" si="24"/>
        <v>44813.603472222225</v>
      </c>
      <c r="C208" s="8">
        <f t="shared" si="25"/>
        <v>44907</v>
      </c>
      <c r="D208" s="38">
        <f t="shared" si="26"/>
        <v>144722.60353222222</v>
      </c>
      <c r="E208" s="39">
        <f t="shared" si="21"/>
        <v>74</v>
      </c>
      <c r="F208" s="42" t="s">
        <v>108</v>
      </c>
      <c r="G208" s="42" t="s">
        <v>2534</v>
      </c>
      <c r="H208" s="42" t="s">
        <v>2535</v>
      </c>
      <c r="I208" s="42" t="s">
        <v>2206</v>
      </c>
      <c r="J208" s="45">
        <v>44813.603472222225</v>
      </c>
      <c r="K208" s="43">
        <v>55001</v>
      </c>
      <c r="L208" s="44">
        <v>44907</v>
      </c>
      <c r="M208" s="8" t="str">
        <f>VLOOKUP(MONTH($J208),Lookup!$A$2:$B$13,2,0)&amp;" "&amp;YEAR($J208)</f>
        <v>Sept 2022</v>
      </c>
      <c r="N208" s="34">
        <f t="shared" si="22"/>
        <v>44813.603472222225</v>
      </c>
      <c r="O208" s="8">
        <f>IF(ISERROR(VLOOKUP($I208,Lookup!$H$2:$I$11,2,0)),"",VLOOKUP($I208,Lookup!$H$2:$I$11,2,0))</f>
        <v>6.0000000000000002E-5</v>
      </c>
      <c r="P208" s="8">
        <f>COUNTIF(J$4:J208,J208)</f>
        <v>1</v>
      </c>
    </row>
    <row r="209" spans="1:16" x14ac:dyDescent="0.25">
      <c r="A209" s="35">
        <f t="shared" si="23"/>
        <v>155001</v>
      </c>
      <c r="B209" s="8">
        <f t="shared" si="24"/>
        <v>44863.576388888891</v>
      </c>
      <c r="C209" s="8">
        <f t="shared" si="25"/>
        <v>44909</v>
      </c>
      <c r="D209" s="38">
        <f t="shared" si="26"/>
        <v>244774.57644888887</v>
      </c>
      <c r="E209" s="39">
        <f t="shared" si="21"/>
        <v>33</v>
      </c>
      <c r="F209" s="42" t="s">
        <v>108</v>
      </c>
      <c r="G209" s="42" t="s">
        <v>2536</v>
      </c>
      <c r="H209" s="42" t="s">
        <v>2537</v>
      </c>
      <c r="I209" s="42" t="s">
        <v>2206</v>
      </c>
      <c r="J209" s="45">
        <v>44863.576388888891</v>
      </c>
      <c r="K209" s="43">
        <v>155001</v>
      </c>
      <c r="L209" s="44">
        <v>44909</v>
      </c>
      <c r="M209" s="8" t="str">
        <f>VLOOKUP(MONTH($J209),Lookup!$A$2:$B$13,2,0)&amp;" "&amp;YEAR($J209)</f>
        <v>Oct 2022</v>
      </c>
      <c r="N209" s="34">
        <f t="shared" si="22"/>
        <v>44863.576388888891</v>
      </c>
      <c r="O209" s="8">
        <f>IF(ISERROR(VLOOKUP($I209,Lookup!$H$2:$I$11,2,0)),"",VLOOKUP($I209,Lookup!$H$2:$I$11,2,0))</f>
        <v>6.0000000000000002E-5</v>
      </c>
      <c r="P209" s="8">
        <f>COUNTIF(J$4:J209,J209)</f>
        <v>1</v>
      </c>
    </row>
    <row r="210" spans="1:16" ht="30" x14ac:dyDescent="0.25">
      <c r="A210" s="35">
        <f t="shared" si="23"/>
        <v>250001</v>
      </c>
      <c r="B210" s="8">
        <f t="shared" si="24"/>
        <v>44825.647916666669</v>
      </c>
      <c r="C210" s="8">
        <f t="shared" si="25"/>
        <v>44909</v>
      </c>
      <c r="D210" s="38">
        <f t="shared" si="26"/>
        <v>339736.64792366669</v>
      </c>
      <c r="E210" s="39">
        <f t="shared" si="21"/>
        <v>19</v>
      </c>
      <c r="F210" s="42" t="s">
        <v>108</v>
      </c>
      <c r="G210" s="42" t="s">
        <v>2538</v>
      </c>
      <c r="H210" s="42" t="s">
        <v>2539</v>
      </c>
      <c r="I210" s="42" t="s">
        <v>2184</v>
      </c>
      <c r="J210" s="45">
        <v>44825.647916666669</v>
      </c>
      <c r="K210" s="43">
        <v>250001</v>
      </c>
      <c r="L210" s="44">
        <v>44909</v>
      </c>
      <c r="M210" s="8" t="str">
        <f>VLOOKUP(MONTH($J210),Lookup!$A$2:$B$13,2,0)&amp;" "&amp;YEAR($J210)</f>
        <v>Sept 2022</v>
      </c>
      <c r="N210" s="34">
        <f t="shared" si="22"/>
        <v>44825.647916666669</v>
      </c>
      <c r="O210" s="8">
        <f>IF(ISERROR(VLOOKUP($I210,Lookup!$H$2:$I$11,2,0)),"",VLOOKUP($I210,Lookup!$H$2:$I$11,2,0))</f>
        <v>6.9999999999999999E-6</v>
      </c>
      <c r="P210" s="8">
        <f>COUNTIF(J$4:J210,J210)</f>
        <v>1</v>
      </c>
    </row>
    <row r="211" spans="1:16" ht="30" x14ac:dyDescent="0.25">
      <c r="A211" s="35">
        <f t="shared" si="23"/>
        <v>200000</v>
      </c>
      <c r="B211" s="8">
        <f t="shared" si="24"/>
        <v>44888.565972222219</v>
      </c>
      <c r="C211" s="8">
        <f t="shared" si="25"/>
        <v>44909</v>
      </c>
      <c r="D211" s="38">
        <f t="shared" si="26"/>
        <v>289798.56603222224</v>
      </c>
      <c r="E211" s="39">
        <f t="shared" si="21"/>
        <v>25</v>
      </c>
      <c r="F211" s="42" t="s">
        <v>108</v>
      </c>
      <c r="G211" s="42" t="s">
        <v>2540</v>
      </c>
      <c r="H211" s="42" t="s">
        <v>2541</v>
      </c>
      <c r="I211" s="42" t="s">
        <v>2206</v>
      </c>
      <c r="J211" s="45">
        <v>44888.565972222219</v>
      </c>
      <c r="K211" s="43">
        <v>200000</v>
      </c>
      <c r="L211" s="44">
        <v>44909</v>
      </c>
      <c r="M211" s="8" t="str">
        <f>VLOOKUP(MONTH($J211),Lookup!$A$2:$B$13,2,0)&amp;" "&amp;YEAR($J211)</f>
        <v>Nov 2022</v>
      </c>
      <c r="N211" s="34">
        <f t="shared" si="22"/>
        <v>44888.565972222219</v>
      </c>
      <c r="O211" s="8">
        <f>IF(ISERROR(VLOOKUP($I211,Lookup!$H$2:$I$11,2,0)),"",VLOOKUP($I211,Lookup!$H$2:$I$11,2,0))</f>
        <v>6.0000000000000002E-5</v>
      </c>
      <c r="P211" s="8">
        <f>COUNTIF(J$4:J211,J211)</f>
        <v>1</v>
      </c>
    </row>
    <row r="212" spans="1:16" x14ac:dyDescent="0.25">
      <c r="A212" s="35">
        <f t="shared" si="23"/>
        <v>105001</v>
      </c>
      <c r="B212" s="8">
        <f t="shared" si="24"/>
        <v>44860.561805555553</v>
      </c>
      <c r="C212" s="8">
        <f t="shared" si="25"/>
        <v>44908</v>
      </c>
      <c r="D212" s="38">
        <f t="shared" si="26"/>
        <v>194770.56186555553</v>
      </c>
      <c r="E212" s="39">
        <f t="shared" si="21"/>
        <v>44</v>
      </c>
      <c r="F212" s="42" t="s">
        <v>108</v>
      </c>
      <c r="G212" s="42" t="s">
        <v>2542</v>
      </c>
      <c r="H212" s="42" t="s">
        <v>2543</v>
      </c>
      <c r="I212" s="42" t="s">
        <v>2206</v>
      </c>
      <c r="J212" s="45">
        <v>44860.561805555553</v>
      </c>
      <c r="K212" s="43">
        <v>105001</v>
      </c>
      <c r="L212" s="44">
        <v>44908</v>
      </c>
      <c r="M212" s="8" t="str">
        <f>VLOOKUP(MONTH($J212),Lookup!$A$2:$B$13,2,0)&amp;" "&amp;YEAR($J212)</f>
        <v>Oct 2022</v>
      </c>
      <c r="N212" s="34">
        <f t="shared" si="22"/>
        <v>44860.561805555553</v>
      </c>
      <c r="O212" s="8">
        <f>IF(ISERROR(VLOOKUP($I212,Lookup!$H$2:$I$11,2,0)),"",VLOOKUP($I212,Lookup!$H$2:$I$11,2,0))</f>
        <v>6.0000000000000002E-5</v>
      </c>
      <c r="P212" s="8">
        <f>COUNTIF(J$4:J212,J212)</f>
        <v>1</v>
      </c>
    </row>
    <row r="213" spans="1:16" x14ac:dyDescent="0.25">
      <c r="A213" s="35">
        <f t="shared" si="23"/>
        <v>200001</v>
      </c>
      <c r="B213" s="8">
        <f t="shared" si="24"/>
        <v>44845.679861111108</v>
      </c>
      <c r="C213" s="8">
        <f t="shared" si="25"/>
        <v>44904</v>
      </c>
      <c r="D213" s="38">
        <f t="shared" si="26"/>
        <v>289751.68286111113</v>
      </c>
      <c r="E213" s="39">
        <f t="shared" si="21"/>
        <v>26</v>
      </c>
      <c r="F213" s="42" t="s">
        <v>108</v>
      </c>
      <c r="G213" s="42" t="s">
        <v>2544</v>
      </c>
      <c r="H213" s="42" t="s">
        <v>2545</v>
      </c>
      <c r="I213" s="42" t="s">
        <v>2525</v>
      </c>
      <c r="J213" s="45">
        <v>44845.679861111108</v>
      </c>
      <c r="K213" s="43">
        <v>200001</v>
      </c>
      <c r="L213" s="44">
        <v>44904</v>
      </c>
      <c r="M213" s="8" t="str">
        <f>VLOOKUP(MONTH($J213),Lookup!$A$2:$B$13,2,0)&amp;" "&amp;YEAR($J213)</f>
        <v>Oct 2022</v>
      </c>
      <c r="N213" s="34">
        <f t="shared" si="22"/>
        <v>44845.679861111108</v>
      </c>
      <c r="O213" s="8">
        <f>IF(ISERROR(VLOOKUP($I213,Lookup!$H$2:$I$11,2,0)),"",VLOOKUP($I213,Lookup!$H$2:$I$11,2,0))</f>
        <v>3.0000000000000001E-3</v>
      </c>
      <c r="P213" s="8">
        <f>COUNTIF(J$4:J213,J213)</f>
        <v>1</v>
      </c>
    </row>
    <row r="214" spans="1:16" ht="45" x14ac:dyDescent="0.25">
      <c r="A214" s="35">
        <f t="shared" si="23"/>
        <v>52001</v>
      </c>
      <c r="B214" s="8">
        <f t="shared" si="24"/>
        <v>44907.554166666669</v>
      </c>
      <c r="C214" s="8">
        <f t="shared" si="25"/>
        <v>44909</v>
      </c>
      <c r="D214" s="38">
        <f t="shared" si="26"/>
        <v>141818.55422666666</v>
      </c>
      <c r="E214" s="39">
        <f t="shared" si="21"/>
        <v>77</v>
      </c>
      <c r="F214" s="42" t="s">
        <v>108</v>
      </c>
      <c r="G214" s="42" t="s">
        <v>2546</v>
      </c>
      <c r="H214" s="42" t="s">
        <v>2547</v>
      </c>
      <c r="I214" s="42" t="s">
        <v>2206</v>
      </c>
      <c r="J214" s="45">
        <v>44907.554166666669</v>
      </c>
      <c r="K214" s="43">
        <v>52001</v>
      </c>
      <c r="L214" s="44">
        <v>44909</v>
      </c>
      <c r="M214" s="8" t="str">
        <f>VLOOKUP(MONTH($J214),Lookup!$A$2:$B$13,2,0)&amp;" "&amp;YEAR($J214)</f>
        <v>Dec 2022</v>
      </c>
      <c r="N214" s="34">
        <f t="shared" si="22"/>
        <v>44907.554166666669</v>
      </c>
      <c r="O214" s="8">
        <f>IF(ISERROR(VLOOKUP($I214,Lookup!$H$2:$I$11,2,0)),"",VLOOKUP($I214,Lookup!$H$2:$I$11,2,0))</f>
        <v>6.0000000000000002E-5</v>
      </c>
      <c r="P214" s="8">
        <f>COUNTIF(J$4:J214,J214)</f>
        <v>1</v>
      </c>
    </row>
    <row r="215" spans="1:16" ht="45" x14ac:dyDescent="0.25">
      <c r="A215" s="35">
        <f t="shared" si="23"/>
        <v>65001</v>
      </c>
      <c r="B215" s="8">
        <f t="shared" si="24"/>
        <v>44872.824305555558</v>
      </c>
      <c r="C215" s="8">
        <f t="shared" si="25"/>
        <v>44908</v>
      </c>
      <c r="D215" s="38">
        <f t="shared" si="26"/>
        <v>154782.82436555554</v>
      </c>
      <c r="E215" s="39">
        <f t="shared" si="21"/>
        <v>65</v>
      </c>
      <c r="F215" s="42" t="s">
        <v>108</v>
      </c>
      <c r="G215" s="42" t="s">
        <v>2548</v>
      </c>
      <c r="H215" s="42" t="s">
        <v>2549</v>
      </c>
      <c r="I215" s="42" t="s">
        <v>2206</v>
      </c>
      <c r="J215" s="45">
        <v>44872.824305555558</v>
      </c>
      <c r="K215" s="43">
        <v>65001</v>
      </c>
      <c r="L215" s="44">
        <v>44908</v>
      </c>
      <c r="M215" s="8" t="str">
        <f>VLOOKUP(MONTH($J215),Lookup!$A$2:$B$13,2,0)&amp;" "&amp;YEAR($J215)</f>
        <v>Nov 2022</v>
      </c>
      <c r="N215" s="34">
        <f t="shared" si="22"/>
        <v>44872.824305555558</v>
      </c>
      <c r="O215" s="8">
        <f>IF(ISERROR(VLOOKUP($I215,Lookup!$H$2:$I$11,2,0)),"",VLOOKUP($I215,Lookup!$H$2:$I$11,2,0))</f>
        <v>6.0000000000000002E-5</v>
      </c>
      <c r="P215" s="8">
        <f>COUNTIF(J$4:J215,J215)</f>
        <v>1</v>
      </c>
    </row>
    <row r="216" spans="1:16" ht="30" x14ac:dyDescent="0.25">
      <c r="A216" s="35">
        <f t="shared" si="23"/>
        <v>55001</v>
      </c>
      <c r="B216" s="8">
        <f t="shared" si="24"/>
        <v>44865.542361111111</v>
      </c>
      <c r="C216" s="8">
        <f t="shared" si="25"/>
        <v>44909</v>
      </c>
      <c r="D216" s="38">
        <f t="shared" si="26"/>
        <v>144776.54242111111</v>
      </c>
      <c r="E216" s="39">
        <f t="shared" si="21"/>
        <v>71</v>
      </c>
      <c r="F216" s="42" t="s">
        <v>108</v>
      </c>
      <c r="G216" s="42" t="s">
        <v>2550</v>
      </c>
      <c r="H216" s="42" t="s">
        <v>2551</v>
      </c>
      <c r="I216" s="42" t="s">
        <v>2206</v>
      </c>
      <c r="J216" s="45">
        <v>44865.542361111111</v>
      </c>
      <c r="K216" s="43">
        <v>55001</v>
      </c>
      <c r="L216" s="44">
        <v>44909</v>
      </c>
      <c r="M216" s="8" t="str">
        <f>VLOOKUP(MONTH($J216),Lookup!$A$2:$B$13,2,0)&amp;" "&amp;YEAR($J216)</f>
        <v>Oct 2022</v>
      </c>
      <c r="N216" s="34">
        <f t="shared" si="22"/>
        <v>44865.542361111111</v>
      </c>
      <c r="O216" s="8">
        <f>IF(ISERROR(VLOOKUP($I216,Lookup!$H$2:$I$11,2,0)),"",VLOOKUP($I216,Lookup!$H$2:$I$11,2,0))</f>
        <v>6.0000000000000002E-5</v>
      </c>
      <c r="P216" s="8">
        <f>COUNTIF(J$4:J216,J216)</f>
        <v>1</v>
      </c>
    </row>
    <row r="217" spans="1:16" ht="30" x14ac:dyDescent="0.25">
      <c r="A217" s="35">
        <f t="shared" si="23"/>
        <v>55001</v>
      </c>
      <c r="B217" s="8">
        <f t="shared" si="24"/>
        <v>44869.545138888891</v>
      </c>
      <c r="C217" s="8">
        <f t="shared" si="25"/>
        <v>44907</v>
      </c>
      <c r="D217" s="38">
        <f t="shared" si="26"/>
        <v>144778.54519888887</v>
      </c>
      <c r="E217" s="39">
        <f t="shared" si="21"/>
        <v>70</v>
      </c>
      <c r="F217" s="42" t="s">
        <v>108</v>
      </c>
      <c r="G217" s="42" t="s">
        <v>2552</v>
      </c>
      <c r="H217" s="42" t="s">
        <v>2553</v>
      </c>
      <c r="I217" s="42" t="s">
        <v>2206</v>
      </c>
      <c r="J217" s="45">
        <v>44869.545138888891</v>
      </c>
      <c r="K217" s="43">
        <v>55001</v>
      </c>
      <c r="L217" s="44">
        <v>44907</v>
      </c>
      <c r="M217" s="8" t="str">
        <f>VLOOKUP(MONTH($J217),Lookup!$A$2:$B$13,2,0)&amp;" "&amp;YEAR($J217)</f>
        <v>Nov 2022</v>
      </c>
      <c r="N217" s="34">
        <f t="shared" si="22"/>
        <v>44869.545138888891</v>
      </c>
      <c r="O217" s="8">
        <f>IF(ISERROR(VLOOKUP($I217,Lookup!$H$2:$I$11,2,0)),"",VLOOKUP($I217,Lookup!$H$2:$I$11,2,0))</f>
        <v>6.0000000000000002E-5</v>
      </c>
      <c r="P217" s="8">
        <f>COUNTIF(J$4:J217,J217)</f>
        <v>1</v>
      </c>
    </row>
    <row r="218" spans="1:16" ht="30" x14ac:dyDescent="0.25">
      <c r="A218" s="35">
        <f t="shared" si="23"/>
        <v>50001</v>
      </c>
      <c r="B218" s="8">
        <f t="shared" si="24"/>
        <v>44866.654861111114</v>
      </c>
      <c r="C218" s="8">
        <f t="shared" si="25"/>
        <v>44908</v>
      </c>
      <c r="D218" s="38">
        <f t="shared" si="26"/>
        <v>139776.6549211111</v>
      </c>
      <c r="E218" s="39">
        <f t="shared" si="21"/>
        <v>78</v>
      </c>
      <c r="F218" s="42" t="s">
        <v>108</v>
      </c>
      <c r="G218" s="42" t="s">
        <v>2554</v>
      </c>
      <c r="H218" s="42" t="s">
        <v>2555</v>
      </c>
      <c r="I218" s="42" t="s">
        <v>2206</v>
      </c>
      <c r="J218" s="45">
        <v>44866.654861111114</v>
      </c>
      <c r="K218" s="43">
        <v>50001</v>
      </c>
      <c r="L218" s="44">
        <v>44908</v>
      </c>
      <c r="M218" s="8" t="str">
        <f>VLOOKUP(MONTH($J218),Lookup!$A$2:$B$13,2,0)&amp;" "&amp;YEAR($J218)</f>
        <v>Nov 2022</v>
      </c>
      <c r="N218" s="34">
        <f t="shared" si="22"/>
        <v>44866.654861111114</v>
      </c>
      <c r="O218" s="8">
        <f>IF(ISERROR(VLOOKUP($I218,Lookup!$H$2:$I$11,2,0)),"",VLOOKUP($I218,Lookup!$H$2:$I$11,2,0))</f>
        <v>6.0000000000000002E-5</v>
      </c>
      <c r="P218" s="8">
        <f>COUNTIF(J$4:J218,J218)</f>
        <v>1</v>
      </c>
    </row>
    <row r="219" spans="1:16" x14ac:dyDescent="0.25">
      <c r="A219" s="35">
        <f t="shared" si="23"/>
        <v>150001</v>
      </c>
      <c r="B219" s="8">
        <f t="shared" si="24"/>
        <v>44894.506249999999</v>
      </c>
      <c r="C219" s="8">
        <f t="shared" si="25"/>
        <v>44909</v>
      </c>
      <c r="D219" s="38">
        <f t="shared" si="26"/>
        <v>239805.50631</v>
      </c>
      <c r="E219" s="39">
        <f t="shared" si="21"/>
        <v>35</v>
      </c>
      <c r="F219" s="42" t="s">
        <v>108</v>
      </c>
      <c r="G219" s="42" t="s">
        <v>2556</v>
      </c>
      <c r="H219" s="42" t="s">
        <v>2557</v>
      </c>
      <c r="I219" s="42" t="s">
        <v>2206</v>
      </c>
      <c r="J219" s="45">
        <v>44894.506249999999</v>
      </c>
      <c r="K219" s="43">
        <v>150001</v>
      </c>
      <c r="L219" s="44">
        <v>44909</v>
      </c>
      <c r="M219" s="8" t="str">
        <f>VLOOKUP(MONTH($J219),Lookup!$A$2:$B$13,2,0)&amp;" "&amp;YEAR($J219)</f>
        <v>Nov 2022</v>
      </c>
      <c r="N219" s="34">
        <f t="shared" si="22"/>
        <v>44894.506249999999</v>
      </c>
      <c r="O219" s="8">
        <f>IF(ISERROR(VLOOKUP($I219,Lookup!$H$2:$I$11,2,0)),"",VLOOKUP($I219,Lookup!$H$2:$I$11,2,0))</f>
        <v>6.0000000000000002E-5</v>
      </c>
      <c r="P219" s="8">
        <f>COUNTIF(J$4:J219,J219)</f>
        <v>1</v>
      </c>
    </row>
    <row r="220" spans="1:16" x14ac:dyDescent="0.25">
      <c r="A220" s="35">
        <f t="shared" si="23"/>
        <v>1000001</v>
      </c>
      <c r="B220" s="8">
        <f t="shared" si="24"/>
        <v>44615.521527777775</v>
      </c>
      <c r="C220" s="8">
        <f t="shared" si="25"/>
        <v>44909</v>
      </c>
      <c r="D220" s="38">
        <f t="shared" si="26"/>
        <v>1089527.621527778</v>
      </c>
      <c r="E220" s="39">
        <f t="shared" si="21"/>
        <v>2</v>
      </c>
      <c r="F220" s="42" t="s">
        <v>108</v>
      </c>
      <c r="G220" s="42" t="s">
        <v>2070</v>
      </c>
      <c r="H220" s="42" t="s">
        <v>2071</v>
      </c>
      <c r="I220" s="42" t="s">
        <v>102</v>
      </c>
      <c r="J220" s="45">
        <v>44615.521527777775</v>
      </c>
      <c r="K220" s="43">
        <v>1000001</v>
      </c>
      <c r="L220" s="44">
        <v>44909</v>
      </c>
      <c r="M220" s="8" t="str">
        <f>VLOOKUP(MONTH($J220),Lookup!$A$2:$B$13,2,0)&amp;" "&amp;YEAR($J220)</f>
        <v>Feb 2022</v>
      </c>
      <c r="N220" s="34">
        <f t="shared" si="22"/>
        <v>44615.521527777775</v>
      </c>
      <c r="O220" s="8">
        <f>IF(ISERROR(VLOOKUP($I220,Lookup!$H$2:$I$11,2,0)),"",VLOOKUP($I220,Lookup!$H$2:$I$11,2,0))</f>
        <v>0.1</v>
      </c>
      <c r="P220" s="8">
        <f>COUNTIF(J$4:J220,J220)</f>
        <v>2</v>
      </c>
    </row>
    <row r="221" spans="1:16" x14ac:dyDescent="0.25">
      <c r="A221" s="35">
        <f t="shared" si="23"/>
        <v>50000</v>
      </c>
      <c r="B221" s="8">
        <f t="shared" si="24"/>
        <v>44860.768055555556</v>
      </c>
      <c r="C221" s="8">
        <f t="shared" si="25"/>
        <v>44902</v>
      </c>
      <c r="D221" s="38">
        <f t="shared" si="26"/>
        <v>139763.76811555555</v>
      </c>
      <c r="E221" s="39">
        <f t="shared" si="21"/>
        <v>79</v>
      </c>
      <c r="F221" s="42" t="s">
        <v>108</v>
      </c>
      <c r="G221" s="42" t="s">
        <v>2558</v>
      </c>
      <c r="H221" s="42" t="s">
        <v>2559</v>
      </c>
      <c r="I221" s="42" t="s">
        <v>2206</v>
      </c>
      <c r="J221" s="45">
        <v>44860.768055555556</v>
      </c>
      <c r="K221" s="43">
        <v>50000</v>
      </c>
      <c r="L221" s="44">
        <v>44902</v>
      </c>
      <c r="M221" s="8" t="str">
        <f>VLOOKUP(MONTH($J221),Lookup!$A$2:$B$13,2,0)&amp;" "&amp;YEAR($J221)</f>
        <v>Oct 2022</v>
      </c>
      <c r="N221" s="34">
        <f t="shared" si="22"/>
        <v>44860.768055555556</v>
      </c>
      <c r="O221" s="8">
        <f>IF(ISERROR(VLOOKUP($I221,Lookup!$H$2:$I$11,2,0)),"",VLOOKUP($I221,Lookup!$H$2:$I$11,2,0))</f>
        <v>6.0000000000000002E-5</v>
      </c>
      <c r="P221" s="8">
        <f>COUNTIF(J$4:J221,J221)</f>
        <v>1</v>
      </c>
    </row>
    <row r="222" spans="1:16" ht="30" x14ac:dyDescent="0.25">
      <c r="A222" s="35">
        <f t="shared" si="23"/>
        <v>75001</v>
      </c>
      <c r="B222" s="8">
        <f t="shared" si="24"/>
        <v>44778.796527777777</v>
      </c>
      <c r="C222" s="8">
        <f t="shared" si="25"/>
        <v>44910</v>
      </c>
      <c r="D222" s="38">
        <f t="shared" si="26"/>
        <v>164690.79653477776</v>
      </c>
      <c r="E222" s="39">
        <f t="shared" si="21"/>
        <v>57</v>
      </c>
      <c r="F222" s="42" t="s">
        <v>108</v>
      </c>
      <c r="G222" s="42" t="s">
        <v>2560</v>
      </c>
      <c r="H222" s="42" t="s">
        <v>2561</v>
      </c>
      <c r="I222" s="42" t="s">
        <v>2184</v>
      </c>
      <c r="J222" s="45">
        <v>44778.796527777777</v>
      </c>
      <c r="K222" s="43">
        <v>75001</v>
      </c>
      <c r="L222" s="44">
        <v>44910</v>
      </c>
      <c r="M222" s="8" t="str">
        <f>VLOOKUP(MONTH($J222),Lookup!$A$2:$B$13,2,0)&amp;" "&amp;YEAR($J222)</f>
        <v>Aug 2022</v>
      </c>
      <c r="N222" s="34">
        <f t="shared" si="22"/>
        <v>44778.796527777777</v>
      </c>
      <c r="O222" s="8">
        <f>IF(ISERROR(VLOOKUP($I222,Lookup!$H$2:$I$11,2,0)),"",VLOOKUP($I222,Lookup!$H$2:$I$11,2,0))</f>
        <v>6.9999999999999999E-6</v>
      </c>
      <c r="P222" s="8">
        <f>COUNTIF(J$4:J222,J222)</f>
        <v>1</v>
      </c>
    </row>
    <row r="223" spans="1:16" ht="30" x14ac:dyDescent="0.25">
      <c r="A223" s="35">
        <f t="shared" si="23"/>
        <v>105000</v>
      </c>
      <c r="B223" s="8">
        <f t="shared" si="24"/>
        <v>44778.796527777777</v>
      </c>
      <c r="C223" s="8">
        <f t="shared" si="25"/>
        <v>44910</v>
      </c>
      <c r="D223" s="38">
        <f t="shared" si="26"/>
        <v>194793.79652777777</v>
      </c>
      <c r="E223" s="39">
        <f t="shared" si="21"/>
        <v>43</v>
      </c>
      <c r="F223" s="42" t="s">
        <v>108</v>
      </c>
      <c r="G223" s="42" t="s">
        <v>2560</v>
      </c>
      <c r="H223" s="42" t="s">
        <v>2562</v>
      </c>
      <c r="I223" s="42" t="s">
        <v>2167</v>
      </c>
      <c r="J223" s="45">
        <v>44778.796527777777</v>
      </c>
      <c r="K223" s="43">
        <v>105000</v>
      </c>
      <c r="L223" s="44">
        <v>44910</v>
      </c>
      <c r="M223" s="8" t="str">
        <f>VLOOKUP(MONTH($J223),Lookup!$A$2:$B$13,2,0)&amp;" "&amp;YEAR($J223)</f>
        <v>Aug 2022</v>
      </c>
      <c r="N223" s="34">
        <f t="shared" si="22"/>
        <v>44778.796527777777</v>
      </c>
      <c r="O223" s="8">
        <f>IF(ISERROR(VLOOKUP($I223,Lookup!$H$2:$I$11,2,0)),"",VLOOKUP($I223,Lookup!$H$2:$I$11,2,0))</f>
        <v>103</v>
      </c>
      <c r="P223" s="8">
        <f>COUNTIF(J$4:J223,J223)</f>
        <v>2</v>
      </c>
    </row>
    <row r="224" spans="1:16" ht="45" x14ac:dyDescent="0.25">
      <c r="A224" s="35">
        <f t="shared" si="23"/>
        <v>75001</v>
      </c>
      <c r="B224" s="8">
        <f t="shared" si="24"/>
        <v>44637.436111111114</v>
      </c>
      <c r="C224" s="8">
        <f t="shared" si="25"/>
        <v>44888</v>
      </c>
      <c r="D224" s="38">
        <f t="shared" si="26"/>
        <v>164427.3361111111</v>
      </c>
      <c r="E224" s="39">
        <f t="shared" si="21"/>
        <v>62</v>
      </c>
      <c r="F224" s="42" t="s">
        <v>108</v>
      </c>
      <c r="G224" s="42" t="s">
        <v>2563</v>
      </c>
      <c r="H224" s="42" t="s">
        <v>2564</v>
      </c>
      <c r="I224" s="42" t="s">
        <v>2170</v>
      </c>
      <c r="J224" s="45">
        <v>44637.436111111114</v>
      </c>
      <c r="K224" s="43">
        <v>75001</v>
      </c>
      <c r="L224" s="44">
        <v>44888</v>
      </c>
      <c r="M224" s="8" t="str">
        <f>VLOOKUP(MONTH($J224),Lookup!$A$2:$B$13,2,0)&amp;" "&amp;YEAR($J224)</f>
        <v>Mar 2022</v>
      </c>
      <c r="N224" s="34">
        <f t="shared" si="22"/>
        <v>44637.436111111114</v>
      </c>
      <c r="O224" s="8">
        <f>IF(ISERROR(VLOOKUP($I224,Lookup!$H$2:$I$11,2,0)),"",VLOOKUP($I224,Lookup!$H$2:$I$11,2,0))</f>
        <v>-100.1</v>
      </c>
      <c r="P224" s="8">
        <f>COUNTIF(J$4:J224,J224)</f>
        <v>1</v>
      </c>
    </row>
    <row r="225" spans="1:16" ht="30" x14ac:dyDescent="0.25">
      <c r="A225" s="35">
        <f t="shared" si="23"/>
        <v>500000</v>
      </c>
      <c r="B225" s="8">
        <f t="shared" si="24"/>
        <v>44546.432638888888</v>
      </c>
      <c r="C225" s="8">
        <f t="shared" si="25"/>
        <v>44909</v>
      </c>
      <c r="D225" s="38">
        <f t="shared" si="26"/>
        <v>589456.43313888891</v>
      </c>
      <c r="E225" s="39">
        <f t="shared" si="21"/>
        <v>12</v>
      </c>
      <c r="F225" s="42" t="s">
        <v>108</v>
      </c>
      <c r="G225" s="42" t="s">
        <v>2565</v>
      </c>
      <c r="H225" s="42" t="s">
        <v>2566</v>
      </c>
      <c r="I225" s="42" t="s">
        <v>2464</v>
      </c>
      <c r="J225" s="45">
        <v>44546.432638888888</v>
      </c>
      <c r="K225" s="43">
        <v>500000</v>
      </c>
      <c r="L225" s="44">
        <v>44909</v>
      </c>
      <c r="M225" s="8" t="str">
        <f>VLOOKUP(MONTH($J225),Lookup!$A$2:$B$13,2,0)&amp;" "&amp;YEAR($J225)</f>
        <v>Dec 2021</v>
      </c>
      <c r="N225" s="34">
        <f t="shared" si="22"/>
        <v>44546.432638888888</v>
      </c>
      <c r="O225" s="8">
        <f>IF(ISERROR(VLOOKUP($I225,Lookup!$H$2:$I$11,2,0)),"",VLOOKUP($I225,Lookup!$H$2:$I$11,2,0))</f>
        <v>5.0000000000000001E-4</v>
      </c>
      <c r="P225" s="8">
        <f>COUNTIF(J$4:J225,J225)</f>
        <v>1</v>
      </c>
    </row>
    <row r="226" spans="1:16" x14ac:dyDescent="0.25">
      <c r="A226" s="35">
        <f t="shared" si="23"/>
        <v>450000</v>
      </c>
      <c r="B226" s="8">
        <f t="shared" si="24"/>
        <v>44675.737500000003</v>
      </c>
      <c r="C226" s="8">
        <f t="shared" si="25"/>
        <v>44909</v>
      </c>
      <c r="D226" s="38">
        <f t="shared" si="26"/>
        <v>539485.63750000007</v>
      </c>
      <c r="E226" s="39">
        <f t="shared" si="21"/>
        <v>13</v>
      </c>
      <c r="F226" s="42" t="s">
        <v>108</v>
      </c>
      <c r="G226" s="42" t="s">
        <v>2567</v>
      </c>
      <c r="H226" s="42" t="s">
        <v>2568</v>
      </c>
      <c r="I226" s="42" t="s">
        <v>2170</v>
      </c>
      <c r="J226" s="45">
        <v>44675.737500000003</v>
      </c>
      <c r="K226" s="43">
        <v>450000</v>
      </c>
      <c r="L226" s="44">
        <v>44909</v>
      </c>
      <c r="M226" s="8" t="str">
        <f>VLOOKUP(MONTH($J226),Lookup!$A$2:$B$13,2,0)&amp;" "&amp;YEAR($J226)</f>
        <v>Apr 2022</v>
      </c>
      <c r="N226" s="34">
        <f t="shared" si="22"/>
        <v>44675.737500000003</v>
      </c>
      <c r="O226" s="8">
        <f>IF(ISERROR(VLOOKUP($I226,Lookup!$H$2:$I$11,2,0)),"",VLOOKUP($I226,Lookup!$H$2:$I$11,2,0))</f>
        <v>-100.1</v>
      </c>
      <c r="P226" s="8">
        <f>COUNTIF(J$4:J226,J226)</f>
        <v>1</v>
      </c>
    </row>
    <row r="227" spans="1:16" ht="30" x14ac:dyDescent="0.25">
      <c r="A227" s="35">
        <f t="shared" si="23"/>
        <v>55000</v>
      </c>
      <c r="B227" s="8">
        <f t="shared" si="24"/>
        <v>44755.529166666667</v>
      </c>
      <c r="C227" s="8">
        <f t="shared" si="25"/>
        <v>44908</v>
      </c>
      <c r="D227" s="38">
        <f t="shared" si="26"/>
        <v>144664.52917366667</v>
      </c>
      <c r="E227" s="39">
        <f t="shared" si="21"/>
        <v>75</v>
      </c>
      <c r="F227" s="42" t="s">
        <v>108</v>
      </c>
      <c r="G227" s="42" t="s">
        <v>2569</v>
      </c>
      <c r="H227" s="42" t="s">
        <v>2570</v>
      </c>
      <c r="I227" s="42" t="s">
        <v>2184</v>
      </c>
      <c r="J227" s="45">
        <v>44755.529166666667</v>
      </c>
      <c r="K227" s="43">
        <v>55000</v>
      </c>
      <c r="L227" s="44">
        <v>44908</v>
      </c>
      <c r="M227" s="8" t="str">
        <f>VLOOKUP(MONTH($J227),Lookup!$A$2:$B$13,2,0)&amp;" "&amp;YEAR($J227)</f>
        <v>Jul 2022</v>
      </c>
      <c r="N227" s="34">
        <f t="shared" si="22"/>
        <v>44755.529166666667</v>
      </c>
      <c r="O227" s="8">
        <f>IF(ISERROR(VLOOKUP($I227,Lookup!$H$2:$I$11,2,0)),"",VLOOKUP($I227,Lookup!$H$2:$I$11,2,0))</f>
        <v>6.9999999999999999E-6</v>
      </c>
      <c r="P227" s="8">
        <f>COUNTIF(J$4:J227,J227)</f>
        <v>1</v>
      </c>
    </row>
    <row r="228" spans="1:16" ht="30" x14ac:dyDescent="0.25">
      <c r="A228" s="35">
        <f t="shared" si="23"/>
        <v>183001</v>
      </c>
      <c r="B228" s="8">
        <f t="shared" si="24"/>
        <v>44663.715277777781</v>
      </c>
      <c r="C228" s="8">
        <f t="shared" si="25"/>
        <v>44908</v>
      </c>
      <c r="D228" s="38">
        <f t="shared" si="26"/>
        <v>272676.71527777775</v>
      </c>
      <c r="E228" s="39">
        <f t="shared" si="21"/>
        <v>29</v>
      </c>
      <c r="F228" s="42" t="s">
        <v>108</v>
      </c>
      <c r="G228" s="42" t="s">
        <v>2571</v>
      </c>
      <c r="H228" s="42" t="s">
        <v>2572</v>
      </c>
      <c r="I228" s="42" t="s">
        <v>2167</v>
      </c>
      <c r="J228" s="45">
        <v>44663.715277777781</v>
      </c>
      <c r="K228" s="43">
        <v>183001</v>
      </c>
      <c r="L228" s="44">
        <v>44908</v>
      </c>
      <c r="M228" s="8" t="str">
        <f>VLOOKUP(MONTH($J228),Lookup!$A$2:$B$13,2,0)&amp;" "&amp;YEAR($J228)</f>
        <v>Apr 2022</v>
      </c>
      <c r="N228" s="34">
        <f t="shared" si="22"/>
        <v>44663.715277777781</v>
      </c>
      <c r="O228" s="8">
        <f>IF(ISERROR(VLOOKUP($I228,Lookup!$H$2:$I$11,2,0)),"",VLOOKUP($I228,Lookup!$H$2:$I$11,2,0))</f>
        <v>103</v>
      </c>
      <c r="P228" s="8">
        <f>COUNTIF(J$4:J228,J228)</f>
        <v>1</v>
      </c>
    </row>
    <row r="229" spans="1:16" ht="30" x14ac:dyDescent="0.25">
      <c r="A229" s="35">
        <f t="shared" si="23"/>
        <v>150001</v>
      </c>
      <c r="B229" s="8">
        <f t="shared" si="24"/>
        <v>44622.674305555556</v>
      </c>
      <c r="C229" s="8">
        <f t="shared" si="25"/>
        <v>44907</v>
      </c>
      <c r="D229" s="38">
        <f t="shared" si="26"/>
        <v>239635.67430555556</v>
      </c>
      <c r="E229" s="39">
        <f t="shared" si="21"/>
        <v>37</v>
      </c>
      <c r="F229" s="42" t="s">
        <v>108</v>
      </c>
      <c r="G229" s="42" t="s">
        <v>2452</v>
      </c>
      <c r="H229" s="42" t="s">
        <v>2453</v>
      </c>
      <c r="I229" s="42" t="s">
        <v>2167</v>
      </c>
      <c r="J229" s="45">
        <v>44622.674305555556</v>
      </c>
      <c r="K229" s="43">
        <v>150001</v>
      </c>
      <c r="L229" s="44">
        <v>44907</v>
      </c>
      <c r="M229" s="8" t="str">
        <f>VLOOKUP(MONTH($J229),Lookup!$A$2:$B$13,2,0)&amp;" "&amp;YEAR($J229)</f>
        <v>Mar 2022</v>
      </c>
      <c r="N229" s="34">
        <f t="shared" si="22"/>
        <v>44622.674305555556</v>
      </c>
      <c r="O229" s="8">
        <f>IF(ISERROR(VLOOKUP($I229,Lookup!$H$2:$I$11,2,0)),"",VLOOKUP($I229,Lookup!$H$2:$I$11,2,0))</f>
        <v>103</v>
      </c>
      <c r="P229" s="8">
        <f>COUNTIF(J$4:J229,J229)</f>
        <v>2</v>
      </c>
    </row>
    <row r="230" spans="1:16" x14ac:dyDescent="0.25">
      <c r="A230" s="35">
        <f t="shared" si="23"/>
        <v>90000</v>
      </c>
      <c r="B230" s="8">
        <f t="shared" si="24"/>
        <v>44694.384027777778</v>
      </c>
      <c r="C230" s="8">
        <f t="shared" si="25"/>
        <v>44874</v>
      </c>
      <c r="D230" s="38">
        <f t="shared" si="26"/>
        <v>179569.38408777775</v>
      </c>
      <c r="E230" s="39">
        <f t="shared" si="21"/>
        <v>55</v>
      </c>
      <c r="F230" s="42" t="s">
        <v>108</v>
      </c>
      <c r="G230" s="42" t="s">
        <v>2573</v>
      </c>
      <c r="H230" s="42" t="s">
        <v>2574</v>
      </c>
      <c r="I230" s="42" t="s">
        <v>2206</v>
      </c>
      <c r="J230" s="45">
        <v>44694.384027777778</v>
      </c>
      <c r="K230" s="43">
        <v>90000</v>
      </c>
      <c r="L230" s="44">
        <v>44874</v>
      </c>
      <c r="M230" s="8" t="str">
        <f>VLOOKUP(MONTH($J230),Lookup!$A$2:$B$13,2,0)&amp;" "&amp;YEAR($J230)</f>
        <v>May 2022</v>
      </c>
      <c r="N230" s="34">
        <f t="shared" si="22"/>
        <v>44694.384027777778</v>
      </c>
      <c r="O230" s="8">
        <f>IF(ISERROR(VLOOKUP($I230,Lookup!$H$2:$I$11,2,0)),"",VLOOKUP($I230,Lookup!$H$2:$I$11,2,0))</f>
        <v>6.0000000000000002E-5</v>
      </c>
      <c r="P230" s="8">
        <f>COUNTIF(J$4:J230,J230)</f>
        <v>1</v>
      </c>
    </row>
    <row r="231" spans="1:16" ht="30" x14ac:dyDescent="0.25">
      <c r="A231" s="35">
        <f t="shared" si="23"/>
        <v>75001</v>
      </c>
      <c r="B231" s="8">
        <f t="shared" si="24"/>
        <v>44740.600694444445</v>
      </c>
      <c r="C231" s="8">
        <f t="shared" si="25"/>
        <v>44902</v>
      </c>
      <c r="D231" s="38">
        <f t="shared" si="26"/>
        <v>164644.60075444443</v>
      </c>
      <c r="E231" s="39">
        <f t="shared" si="21"/>
        <v>58</v>
      </c>
      <c r="F231" s="42" t="s">
        <v>108</v>
      </c>
      <c r="G231" s="42" t="s">
        <v>2575</v>
      </c>
      <c r="H231" s="42" t="s">
        <v>2576</v>
      </c>
      <c r="I231" s="42" t="s">
        <v>2206</v>
      </c>
      <c r="J231" s="45">
        <v>44740.600694444445</v>
      </c>
      <c r="K231" s="43">
        <v>75001</v>
      </c>
      <c r="L231" s="44">
        <v>44902</v>
      </c>
      <c r="M231" s="8" t="str">
        <f>VLOOKUP(MONTH($J231),Lookup!$A$2:$B$13,2,0)&amp;" "&amp;YEAR($J231)</f>
        <v>Jun 2022</v>
      </c>
      <c r="N231" s="34">
        <f t="shared" si="22"/>
        <v>44740.600694444445</v>
      </c>
      <c r="O231" s="8">
        <f>IF(ISERROR(VLOOKUP($I231,Lookup!$H$2:$I$11,2,0)),"",VLOOKUP($I231,Lookup!$H$2:$I$11,2,0))</f>
        <v>6.0000000000000002E-5</v>
      </c>
      <c r="P231" s="8">
        <f>COUNTIF(J$4:J231,J231)</f>
        <v>1</v>
      </c>
    </row>
    <row r="232" spans="1:16" ht="45" x14ac:dyDescent="0.25">
      <c r="A232" s="35">
        <f t="shared" si="23"/>
        <v>600000</v>
      </c>
      <c r="B232" s="8">
        <f t="shared" si="24"/>
        <v>44815.54791666667</v>
      </c>
      <c r="C232" s="8">
        <f t="shared" si="25"/>
        <v>44937</v>
      </c>
      <c r="D232" s="38">
        <f t="shared" si="26"/>
        <v>689856.54791666672</v>
      </c>
      <c r="E232" s="39">
        <f t="shared" si="21"/>
        <v>7</v>
      </c>
      <c r="F232" s="42" t="s">
        <v>108</v>
      </c>
      <c r="G232" s="42" t="s">
        <v>1734</v>
      </c>
      <c r="H232" s="42" t="s">
        <v>1735</v>
      </c>
      <c r="I232" s="42" t="s">
        <v>2167</v>
      </c>
      <c r="J232" s="45">
        <v>44815.54791666667</v>
      </c>
      <c r="K232" s="43">
        <v>600000</v>
      </c>
      <c r="L232" s="44">
        <v>44937</v>
      </c>
      <c r="M232" s="8" t="str">
        <f>VLOOKUP(MONTH($J232),Lookup!$A$2:$B$13,2,0)&amp;" "&amp;YEAR($J232)</f>
        <v>Sept 2022</v>
      </c>
      <c r="N232" s="34">
        <f t="shared" si="22"/>
        <v>44815.54791666667</v>
      </c>
      <c r="O232" s="8">
        <f>IF(ISERROR(VLOOKUP($I232,Lookup!$H$2:$I$11,2,0)),"",VLOOKUP($I232,Lookup!$H$2:$I$11,2,0))</f>
        <v>103</v>
      </c>
      <c r="P232" s="8">
        <f>COUNTIF(J$4:J232,J232)</f>
        <v>1</v>
      </c>
    </row>
    <row r="233" spans="1:16" ht="30" x14ac:dyDescent="0.25">
      <c r="A233" s="35">
        <f t="shared" si="23"/>
        <v>70001</v>
      </c>
      <c r="B233" s="8">
        <f t="shared" si="24"/>
        <v>44758.885416666664</v>
      </c>
      <c r="C233" s="8">
        <f t="shared" si="25"/>
        <v>44902</v>
      </c>
      <c r="D233" s="38">
        <f t="shared" si="26"/>
        <v>159662.88547666665</v>
      </c>
      <c r="E233" s="39">
        <f t="shared" si="21"/>
        <v>63</v>
      </c>
      <c r="F233" s="42" t="s">
        <v>108</v>
      </c>
      <c r="G233" s="42" t="s">
        <v>2577</v>
      </c>
      <c r="H233" s="42" t="s">
        <v>2578</v>
      </c>
      <c r="I233" s="42" t="s">
        <v>2206</v>
      </c>
      <c r="J233" s="45">
        <v>44758.885416666664</v>
      </c>
      <c r="K233" s="43">
        <v>70001</v>
      </c>
      <c r="L233" s="44">
        <v>44902</v>
      </c>
      <c r="M233" s="8" t="str">
        <f>VLOOKUP(MONTH($J233),Lookup!$A$2:$B$13,2,0)&amp;" "&amp;YEAR($J233)</f>
        <v>Jul 2022</v>
      </c>
      <c r="N233" s="34">
        <f t="shared" si="22"/>
        <v>44758.885416666664</v>
      </c>
      <c r="O233" s="8">
        <f>IF(ISERROR(VLOOKUP($I233,Lookup!$H$2:$I$11,2,0)),"",VLOOKUP($I233,Lookup!$H$2:$I$11,2,0))</f>
        <v>6.0000000000000002E-5</v>
      </c>
      <c r="P233" s="8">
        <f>COUNTIF(J$4:J233,J233)</f>
        <v>1</v>
      </c>
    </row>
    <row r="234" spans="1:16" ht="45" x14ac:dyDescent="0.25">
      <c r="A234" s="35">
        <f t="shared" si="23"/>
        <v>250001</v>
      </c>
      <c r="B234" s="8">
        <f t="shared" si="24"/>
        <v>44777.618055555555</v>
      </c>
      <c r="C234" s="8">
        <f t="shared" si="25"/>
        <v>44909</v>
      </c>
      <c r="D234" s="38">
        <f t="shared" si="26"/>
        <v>339688.61811555555</v>
      </c>
      <c r="E234" s="39">
        <f t="shared" si="21"/>
        <v>20</v>
      </c>
      <c r="F234" s="42" t="s">
        <v>108</v>
      </c>
      <c r="G234" s="42" t="s">
        <v>2579</v>
      </c>
      <c r="H234" s="42" t="s">
        <v>2580</v>
      </c>
      <c r="I234" s="42" t="s">
        <v>2206</v>
      </c>
      <c r="J234" s="45">
        <v>44777.618055555555</v>
      </c>
      <c r="K234" s="43">
        <v>250001</v>
      </c>
      <c r="L234" s="44">
        <v>44909</v>
      </c>
      <c r="M234" s="8" t="str">
        <f>VLOOKUP(MONTH($J234),Lookup!$A$2:$B$13,2,0)&amp;" "&amp;YEAR($J234)</f>
        <v>Aug 2022</v>
      </c>
      <c r="N234" s="34">
        <f t="shared" si="22"/>
        <v>44777.618055555555</v>
      </c>
      <c r="O234" s="8">
        <f>IF(ISERROR(VLOOKUP($I234,Lookup!$H$2:$I$11,2,0)),"",VLOOKUP($I234,Lookup!$H$2:$I$11,2,0))</f>
        <v>6.0000000000000002E-5</v>
      </c>
      <c r="P234" s="8">
        <f>COUNTIF(J$4:J234,J234)</f>
        <v>1</v>
      </c>
    </row>
    <row r="235" spans="1:16" ht="30" x14ac:dyDescent="0.25">
      <c r="A235" s="35">
        <f t="shared" si="23"/>
        <v>45001</v>
      </c>
      <c r="B235" s="8">
        <f t="shared" si="24"/>
        <v>44817.64166666667</v>
      </c>
      <c r="C235" s="8">
        <f t="shared" si="25"/>
        <v>44894</v>
      </c>
      <c r="D235" s="38">
        <f t="shared" si="26"/>
        <v>134713.64166746667</v>
      </c>
      <c r="E235" s="39">
        <f t="shared" si="21"/>
        <v>82</v>
      </c>
      <c r="F235" s="42" t="s">
        <v>108</v>
      </c>
      <c r="G235" s="42" t="s">
        <v>2581</v>
      </c>
      <c r="H235" s="42" t="s">
        <v>2582</v>
      </c>
      <c r="I235" s="42" t="s">
        <v>2173</v>
      </c>
      <c r="J235" s="45">
        <v>44817.64166666667</v>
      </c>
      <c r="K235" s="43">
        <v>45001</v>
      </c>
      <c r="L235" s="44">
        <v>44894</v>
      </c>
      <c r="M235" s="8" t="str">
        <f>VLOOKUP(MONTH($J235),Lookup!$A$2:$B$13,2,0)&amp;" "&amp;YEAR($J235)</f>
        <v>Sept 2022</v>
      </c>
      <c r="N235" s="34">
        <f t="shared" si="22"/>
        <v>44817.64166666667</v>
      </c>
      <c r="O235" s="8">
        <f>IF(ISERROR(VLOOKUP($I235,Lookup!$H$2:$I$11,2,0)),"",VLOOKUP($I235,Lookup!$H$2:$I$11,2,0))</f>
        <v>7.9999999999999996E-7</v>
      </c>
      <c r="P235" s="8">
        <f>COUNTIF(J$4:J235,J235)</f>
        <v>1</v>
      </c>
    </row>
    <row r="236" spans="1:16" ht="45" x14ac:dyDescent="0.25">
      <c r="A236" s="35">
        <f t="shared" si="23"/>
        <v>65001</v>
      </c>
      <c r="B236" s="8">
        <f t="shared" si="24"/>
        <v>44813.504861111112</v>
      </c>
      <c r="C236" s="8">
        <f t="shared" si="25"/>
        <v>44894</v>
      </c>
      <c r="D236" s="38">
        <f t="shared" si="26"/>
        <v>154710.5049211111</v>
      </c>
      <c r="E236" s="39">
        <f t="shared" si="21"/>
        <v>66</v>
      </c>
      <c r="F236" s="42" t="s">
        <v>108</v>
      </c>
      <c r="G236" s="42" t="s">
        <v>2447</v>
      </c>
      <c r="H236" s="42" t="s">
        <v>2447</v>
      </c>
      <c r="I236" s="42" t="s">
        <v>2206</v>
      </c>
      <c r="J236" s="45">
        <v>44813.504861111112</v>
      </c>
      <c r="K236" s="43">
        <v>65001</v>
      </c>
      <c r="L236" s="44">
        <v>44894</v>
      </c>
      <c r="M236" s="8" t="str">
        <f>VLOOKUP(MONTH($J236),Lookup!$A$2:$B$13,2,0)&amp;" "&amp;YEAR($J236)</f>
        <v>Sept 2022</v>
      </c>
      <c r="N236" s="34">
        <f t="shared" si="22"/>
        <v>44813.504861111112</v>
      </c>
      <c r="O236" s="8">
        <f>IF(ISERROR(VLOOKUP($I236,Lookup!$H$2:$I$11,2,0)),"",VLOOKUP($I236,Lookup!$H$2:$I$11,2,0))</f>
        <v>6.0000000000000002E-5</v>
      </c>
      <c r="P236" s="8">
        <f>COUNTIF(J$4:J236,J236)</f>
        <v>2</v>
      </c>
    </row>
    <row r="237" spans="1:16" x14ac:dyDescent="0.25">
      <c r="A237" s="35">
        <f t="shared" si="23"/>
        <v>55001</v>
      </c>
      <c r="B237" s="8">
        <f t="shared" si="24"/>
        <v>44883.498611111114</v>
      </c>
      <c r="C237" s="8">
        <f t="shared" si="25"/>
        <v>44903</v>
      </c>
      <c r="D237" s="38">
        <f t="shared" si="26"/>
        <v>144788.4986711111</v>
      </c>
      <c r="E237" s="39">
        <f t="shared" si="21"/>
        <v>69</v>
      </c>
      <c r="F237" s="42" t="s">
        <v>108</v>
      </c>
      <c r="G237" s="42" t="s">
        <v>2583</v>
      </c>
      <c r="H237" s="42" t="s">
        <v>2584</v>
      </c>
      <c r="I237" s="42" t="s">
        <v>2206</v>
      </c>
      <c r="J237" s="45">
        <v>44883.498611111114</v>
      </c>
      <c r="K237" s="43">
        <v>55001</v>
      </c>
      <c r="L237" s="44">
        <v>44903</v>
      </c>
      <c r="M237" s="8" t="str">
        <f>VLOOKUP(MONTH($J237),Lookup!$A$2:$B$13,2,0)&amp;" "&amp;YEAR($J237)</f>
        <v>Nov 2022</v>
      </c>
      <c r="N237" s="34">
        <f t="shared" si="22"/>
        <v>44883.498611111114</v>
      </c>
      <c r="O237" s="8">
        <f>IF(ISERROR(VLOOKUP($I237,Lookup!$H$2:$I$11,2,0)),"",VLOOKUP($I237,Lookup!$H$2:$I$11,2,0))</f>
        <v>6.0000000000000002E-5</v>
      </c>
      <c r="P237" s="8">
        <f>COUNTIF(J$4:J237,J237)</f>
        <v>1</v>
      </c>
    </row>
    <row r="238" spans="1:16" ht="30" x14ac:dyDescent="0.25">
      <c r="A238" s="35">
        <f t="shared" si="23"/>
        <v>100001</v>
      </c>
      <c r="B238" s="8">
        <f t="shared" si="24"/>
        <v>44888.565972222219</v>
      </c>
      <c r="C238" s="8">
        <f t="shared" si="25"/>
        <v>44909</v>
      </c>
      <c r="D238" s="38">
        <f t="shared" si="26"/>
        <v>189800.56597922221</v>
      </c>
      <c r="E238" s="39">
        <f t="shared" si="21"/>
        <v>38</v>
      </c>
      <c r="F238" s="42" t="s">
        <v>137</v>
      </c>
      <c r="G238" s="42" t="s">
        <v>2540</v>
      </c>
      <c r="H238" s="42" t="s">
        <v>2540</v>
      </c>
      <c r="I238" s="42" t="s">
        <v>2184</v>
      </c>
      <c r="J238" s="45">
        <v>44888.565972222219</v>
      </c>
      <c r="K238" s="43">
        <v>100001</v>
      </c>
      <c r="L238" s="44">
        <v>44909</v>
      </c>
      <c r="M238" s="8" t="str">
        <f>VLOOKUP(MONTH($J238),Lookup!$A$2:$B$13,2,0)&amp;" "&amp;YEAR($J238)</f>
        <v>Nov 2022</v>
      </c>
      <c r="N238" s="34">
        <f t="shared" si="22"/>
        <v>44888.565972222219</v>
      </c>
      <c r="O238" s="8">
        <f>IF(ISERROR(VLOOKUP($I238,Lookup!$H$2:$I$11,2,0)),"",VLOOKUP($I238,Lookup!$H$2:$I$11,2,0))</f>
        <v>6.9999999999999999E-6</v>
      </c>
      <c r="P238" s="8">
        <f>COUNTIF(J$4:J238,J238)</f>
        <v>2</v>
      </c>
    </row>
    <row r="239" spans="1:16" ht="30" x14ac:dyDescent="0.25">
      <c r="A239" s="35">
        <f t="shared" si="23"/>
        <v>0</v>
      </c>
      <c r="B239" s="8">
        <f t="shared" si="24"/>
        <v>44628.517361111109</v>
      </c>
      <c r="C239" s="8">
        <f t="shared" si="25"/>
        <v>44894</v>
      </c>
      <c r="D239" s="38">
        <f t="shared" si="26"/>
        <v>89626.517361111109</v>
      </c>
      <c r="E239" s="39">
        <f t="shared" si="21"/>
        <v>94</v>
      </c>
      <c r="F239" s="42" t="s">
        <v>254</v>
      </c>
      <c r="G239" s="42" t="s">
        <v>2585</v>
      </c>
      <c r="H239" s="42" t="s">
        <v>2586</v>
      </c>
      <c r="I239" s="42" t="s">
        <v>2167</v>
      </c>
      <c r="J239" s="45">
        <v>44628.517361111109</v>
      </c>
      <c r="K239" s="43"/>
      <c r="L239" s="44">
        <v>44894</v>
      </c>
      <c r="M239" s="8" t="str">
        <f>VLOOKUP(MONTH($J239),Lookup!$A$2:$B$13,2,0)&amp;" "&amp;YEAR($J239)</f>
        <v>Mar 2022</v>
      </c>
      <c r="N239" s="34">
        <f t="shared" si="22"/>
        <v>44628.517361111109</v>
      </c>
      <c r="O239" s="8">
        <f>IF(ISERROR(VLOOKUP($I239,Lookup!$H$2:$I$11,2,0)),"",VLOOKUP($I239,Lookup!$H$2:$I$11,2,0))</f>
        <v>103</v>
      </c>
      <c r="P239" s="8">
        <f>COUNTIF(J$4:J239,J239)</f>
        <v>1</v>
      </c>
    </row>
    <row r="240" spans="1:16" x14ac:dyDescent="0.25">
      <c r="A240" s="35">
        <f t="shared" si="23"/>
        <v>30001</v>
      </c>
      <c r="B240" s="8">
        <f t="shared" si="24"/>
        <v>44686.399305555555</v>
      </c>
      <c r="C240" s="8">
        <f t="shared" si="25"/>
        <v>44894</v>
      </c>
      <c r="D240" s="38">
        <f t="shared" si="26"/>
        <v>119582.39930635557</v>
      </c>
      <c r="E240" s="39">
        <f t="shared" si="21"/>
        <v>88</v>
      </c>
      <c r="F240" s="42" t="s">
        <v>254</v>
      </c>
      <c r="G240" s="42" t="s">
        <v>2587</v>
      </c>
      <c r="H240" s="42" t="s">
        <v>2588</v>
      </c>
      <c r="I240" s="42" t="s">
        <v>2173</v>
      </c>
      <c r="J240" s="45">
        <v>44686.399305555555</v>
      </c>
      <c r="K240" s="43">
        <v>30001</v>
      </c>
      <c r="L240" s="44">
        <v>44894</v>
      </c>
      <c r="M240" s="8" t="str">
        <f>VLOOKUP(MONTH($J240),Lookup!$A$2:$B$13,2,0)&amp;" "&amp;YEAR($J240)</f>
        <v>May 2022</v>
      </c>
      <c r="N240" s="34">
        <f t="shared" si="22"/>
        <v>44686.399305555555</v>
      </c>
      <c r="O240" s="8">
        <f>IF(ISERROR(VLOOKUP($I240,Lookup!$H$2:$I$11,2,0)),"",VLOOKUP($I240,Lookup!$H$2:$I$11,2,0))</f>
        <v>7.9999999999999996E-7</v>
      </c>
      <c r="P240" s="8">
        <f>COUNTIF(J$4:J240,J240)</f>
        <v>1</v>
      </c>
    </row>
    <row r="241" spans="1:16" ht="30" x14ac:dyDescent="0.25">
      <c r="A241" s="35">
        <f t="shared" si="23"/>
        <v>0</v>
      </c>
      <c r="B241" s="8">
        <f t="shared" si="24"/>
        <v>44759.910416666666</v>
      </c>
      <c r="C241" s="8">
        <f t="shared" si="25"/>
        <v>44908</v>
      </c>
      <c r="D241" s="38">
        <f t="shared" si="26"/>
        <v>89568.81041666666</v>
      </c>
      <c r="E241" s="39">
        <f t="shared" si="21"/>
        <v>95</v>
      </c>
      <c r="F241" s="42" t="s">
        <v>254</v>
      </c>
      <c r="G241" s="42" t="s">
        <v>2589</v>
      </c>
      <c r="H241" s="42" t="s">
        <v>2590</v>
      </c>
      <c r="I241" s="42" t="s">
        <v>2170</v>
      </c>
      <c r="J241" s="45">
        <v>44759.910416666666</v>
      </c>
      <c r="K241" s="43"/>
      <c r="L241" s="44">
        <v>44908</v>
      </c>
      <c r="M241" s="8" t="str">
        <f>VLOOKUP(MONTH($J241),Lookup!$A$2:$B$13,2,0)&amp;" "&amp;YEAR($J241)</f>
        <v>Jul 2022</v>
      </c>
      <c r="N241" s="34">
        <f t="shared" si="22"/>
        <v>44759.910416666666</v>
      </c>
      <c r="O241" s="8">
        <f>IF(ISERROR(VLOOKUP($I241,Lookup!$H$2:$I$11,2,0)),"",VLOOKUP($I241,Lookup!$H$2:$I$11,2,0))</f>
        <v>-100.1</v>
      </c>
      <c r="P241" s="8">
        <f>COUNTIF(J$4:J241,J241)</f>
        <v>1</v>
      </c>
    </row>
    <row r="242" spans="1:16" x14ac:dyDescent="0.25">
      <c r="A242" s="35">
        <f t="shared" si="23"/>
        <v>50001</v>
      </c>
      <c r="B242" s="8">
        <f t="shared" si="24"/>
        <v>44872.543749999997</v>
      </c>
      <c r="C242" s="8">
        <f t="shared" si="25"/>
        <v>44874</v>
      </c>
      <c r="D242" s="38">
        <f t="shared" si="26"/>
        <v>139648.44375000001</v>
      </c>
      <c r="E242" s="39">
        <f t="shared" si="21"/>
        <v>78</v>
      </c>
      <c r="F242" s="42" t="s">
        <v>254</v>
      </c>
      <c r="G242" s="42" t="s">
        <v>2591</v>
      </c>
      <c r="H242" s="42" t="s">
        <v>2592</v>
      </c>
      <c r="I242" s="42" t="s">
        <v>2170</v>
      </c>
      <c r="J242" s="45">
        <v>44872.543749999997</v>
      </c>
      <c r="K242" s="43">
        <v>50001</v>
      </c>
      <c r="L242" s="44">
        <v>44874</v>
      </c>
      <c r="M242" s="8" t="str">
        <f>VLOOKUP(MONTH($J242),Lookup!$A$2:$B$13,2,0)&amp;" "&amp;YEAR($J242)</f>
        <v>Nov 2022</v>
      </c>
      <c r="N242" s="34">
        <f t="shared" si="22"/>
        <v>44872.543749999997</v>
      </c>
      <c r="O242" s="8">
        <f>IF(ISERROR(VLOOKUP($I242,Lookup!$H$2:$I$11,2,0)),"",VLOOKUP($I242,Lookup!$H$2:$I$11,2,0))</f>
        <v>-100.1</v>
      </c>
      <c r="P242" s="8">
        <f>COUNTIF(J$4:J242,J242)</f>
        <v>1</v>
      </c>
    </row>
    <row r="243" spans="1:16" ht="30" x14ac:dyDescent="0.25">
      <c r="A243" s="35">
        <f t="shared" si="23"/>
        <v>250000</v>
      </c>
      <c r="B243" s="8">
        <f t="shared" si="24"/>
        <v>44713.48333333333</v>
      </c>
      <c r="C243" s="8">
        <f t="shared" si="25"/>
        <v>44862</v>
      </c>
      <c r="D243" s="38">
        <f t="shared" si="26"/>
        <v>339576.48334033333</v>
      </c>
      <c r="E243" s="39">
        <f t="shared" si="21"/>
        <v>16</v>
      </c>
      <c r="F243" s="42" t="s">
        <v>254</v>
      </c>
      <c r="G243" s="42" t="s">
        <v>2593</v>
      </c>
      <c r="H243" s="42" t="s">
        <v>2594</v>
      </c>
      <c r="I243" s="42" t="s">
        <v>2184</v>
      </c>
      <c r="J243" s="45">
        <v>44713.48333333333</v>
      </c>
      <c r="K243" s="43">
        <v>250000</v>
      </c>
      <c r="L243" s="44">
        <v>44862</v>
      </c>
      <c r="M243" s="8" t="str">
        <f>VLOOKUP(MONTH($J243),Lookup!$A$2:$B$13,2,0)&amp;" "&amp;YEAR($J243)</f>
        <v>Jun 2022</v>
      </c>
      <c r="N243" s="34">
        <f t="shared" si="22"/>
        <v>44713.48333333333</v>
      </c>
      <c r="O243" s="8">
        <f>IF(ISERROR(VLOOKUP($I243,Lookup!$H$2:$I$11,2,0)),"",VLOOKUP($I243,Lookup!$H$2:$I$11,2,0))</f>
        <v>6.9999999999999999E-6</v>
      </c>
      <c r="P243" s="8">
        <f>COUNTIF(J$4:J243,J243)</f>
        <v>1</v>
      </c>
    </row>
    <row r="244" spans="1:16" ht="30" x14ac:dyDescent="0.25">
      <c r="A244" s="35">
        <f t="shared" si="23"/>
        <v>60001</v>
      </c>
      <c r="B244" s="8">
        <f t="shared" si="24"/>
        <v>44759.910416666666</v>
      </c>
      <c r="C244" s="8">
        <f t="shared" si="25"/>
        <v>44908</v>
      </c>
      <c r="D244" s="38">
        <f t="shared" si="26"/>
        <v>149670.91042366665</v>
      </c>
      <c r="E244" s="39">
        <f t="shared" si="21"/>
        <v>64</v>
      </c>
      <c r="F244" s="42" t="s">
        <v>254</v>
      </c>
      <c r="G244" s="42" t="s">
        <v>2589</v>
      </c>
      <c r="H244" s="42" t="s">
        <v>2590</v>
      </c>
      <c r="I244" s="42" t="s">
        <v>2184</v>
      </c>
      <c r="J244" s="45">
        <v>44759.910416666666</v>
      </c>
      <c r="K244" s="43">
        <v>60001</v>
      </c>
      <c r="L244" s="44">
        <v>44908</v>
      </c>
      <c r="M244" s="8" t="str">
        <f>VLOOKUP(MONTH($J244),Lookup!$A$2:$B$13,2,0)&amp;" "&amp;YEAR($J244)</f>
        <v>Jul 2022</v>
      </c>
      <c r="N244" s="34">
        <f t="shared" si="22"/>
        <v>44759.910416666666</v>
      </c>
      <c r="O244" s="8">
        <f>IF(ISERROR(VLOOKUP($I244,Lookup!$H$2:$I$11,2,0)),"",VLOOKUP($I244,Lookup!$H$2:$I$11,2,0))</f>
        <v>6.9999999999999999E-6</v>
      </c>
      <c r="P244" s="8">
        <f>COUNTIF(J$4:J244,J244)</f>
        <v>2</v>
      </c>
    </row>
    <row r="245" spans="1:16" ht="30" x14ac:dyDescent="0.25">
      <c r="A245" s="35">
        <f t="shared" si="23"/>
        <v>40000</v>
      </c>
      <c r="B245" s="8">
        <f t="shared" si="24"/>
        <v>44706.46597222222</v>
      </c>
      <c r="C245" s="8">
        <f t="shared" si="25"/>
        <v>44874</v>
      </c>
      <c r="D245" s="38">
        <f t="shared" si="26"/>
        <v>129581.46597302222</v>
      </c>
      <c r="E245" s="39">
        <f t="shared" si="21"/>
        <v>84</v>
      </c>
      <c r="F245" s="42" t="s">
        <v>254</v>
      </c>
      <c r="G245" s="42" t="s">
        <v>2595</v>
      </c>
      <c r="H245" s="42" t="s">
        <v>2596</v>
      </c>
      <c r="I245" s="42" t="s">
        <v>2173</v>
      </c>
      <c r="J245" s="45">
        <v>44706.46597222222</v>
      </c>
      <c r="K245" s="43">
        <v>40000</v>
      </c>
      <c r="L245" s="44">
        <v>44874</v>
      </c>
      <c r="M245" s="8" t="str">
        <f>VLOOKUP(MONTH($J245),Lookup!$A$2:$B$13,2,0)&amp;" "&amp;YEAR($J245)</f>
        <v>May 2022</v>
      </c>
      <c r="N245" s="34">
        <f t="shared" si="22"/>
        <v>44706.46597222222</v>
      </c>
      <c r="O245" s="8">
        <f>IF(ISERROR(VLOOKUP($I245,Lookup!$H$2:$I$11,2,0)),"",VLOOKUP($I245,Lookup!$H$2:$I$11,2,0))</f>
        <v>7.9999999999999996E-7</v>
      </c>
      <c r="P245" s="8">
        <f>COUNTIF(J$4:J245,J245)</f>
        <v>1</v>
      </c>
    </row>
    <row r="246" spans="1:16" ht="30" x14ac:dyDescent="0.25">
      <c r="A246" s="35">
        <f t="shared" si="23"/>
        <v>60001</v>
      </c>
      <c r="B246" s="8">
        <f t="shared" si="24"/>
        <v>44586.875694444447</v>
      </c>
      <c r="C246" s="8">
        <f t="shared" si="25"/>
        <v>44827</v>
      </c>
      <c r="D246" s="38">
        <f t="shared" si="26"/>
        <v>149415.87570144446</v>
      </c>
      <c r="E246" s="39">
        <f t="shared" si="21"/>
        <v>70</v>
      </c>
      <c r="F246" s="42" t="s">
        <v>254</v>
      </c>
      <c r="G246" s="42" t="s">
        <v>2597</v>
      </c>
      <c r="H246" s="42" t="s">
        <v>2598</v>
      </c>
      <c r="I246" s="42" t="s">
        <v>2184</v>
      </c>
      <c r="J246" s="45">
        <v>44586.875694444447</v>
      </c>
      <c r="K246" s="43">
        <v>60001</v>
      </c>
      <c r="L246" s="44">
        <v>44827</v>
      </c>
      <c r="M246" s="8" t="str">
        <f>VLOOKUP(MONTH($J246),Lookup!$A$2:$B$13,2,0)&amp;" "&amp;YEAR($J246)</f>
        <v>Jan 2022</v>
      </c>
      <c r="N246" s="34">
        <f t="shared" si="22"/>
        <v>44586.875694444447</v>
      </c>
      <c r="O246" s="8">
        <f>IF(ISERROR(VLOOKUP($I246,Lookup!$H$2:$I$11,2,0)),"",VLOOKUP($I246,Lookup!$H$2:$I$11,2,0))</f>
        <v>6.9999999999999999E-6</v>
      </c>
      <c r="P246" s="8">
        <f>COUNTIF(J$4:J246,J246)</f>
        <v>1</v>
      </c>
    </row>
    <row r="247" spans="1:16" ht="30" x14ac:dyDescent="0.25">
      <c r="A247" s="35">
        <f t="shared" si="23"/>
        <v>230400</v>
      </c>
      <c r="B247" s="8">
        <f t="shared" si="24"/>
        <v>44579.331250000003</v>
      </c>
      <c r="C247" s="8">
        <f t="shared" si="25"/>
        <v>44874</v>
      </c>
      <c r="D247" s="38">
        <f t="shared" si="26"/>
        <v>319854.33125699998</v>
      </c>
      <c r="E247" s="39">
        <f t="shared" si="21"/>
        <v>18</v>
      </c>
      <c r="F247" s="42" t="s">
        <v>254</v>
      </c>
      <c r="G247" s="42" t="s">
        <v>2599</v>
      </c>
      <c r="H247" s="42" t="s">
        <v>2600</v>
      </c>
      <c r="I247" s="42" t="s">
        <v>2184</v>
      </c>
      <c r="J247" s="45">
        <v>44579.331250000003</v>
      </c>
      <c r="K247" s="43">
        <v>230400</v>
      </c>
      <c r="L247" s="44">
        <v>44874</v>
      </c>
      <c r="M247" s="8" t="str">
        <f>VLOOKUP(MONTH($J247),Lookup!$A$2:$B$13,2,0)&amp;" "&amp;YEAR($J247)</f>
        <v>Jan 2022</v>
      </c>
      <c r="N247" s="34">
        <f t="shared" si="22"/>
        <v>44579.331250000003</v>
      </c>
      <c r="O247" s="8">
        <f>IF(ISERROR(VLOOKUP($I247,Lookup!$H$2:$I$11,2,0)),"",VLOOKUP($I247,Lookup!$H$2:$I$11,2,0))</f>
        <v>6.9999999999999999E-6</v>
      </c>
      <c r="P247" s="8">
        <f>COUNTIF(J$4:J247,J247)</f>
        <v>1</v>
      </c>
    </row>
    <row r="248" spans="1:16" ht="30" x14ac:dyDescent="0.25">
      <c r="A248" s="35">
        <f t="shared" si="23"/>
        <v>100001</v>
      </c>
      <c r="B248" s="8">
        <f t="shared" si="24"/>
        <v>44883.338194444441</v>
      </c>
      <c r="C248" s="8">
        <f t="shared" si="25"/>
        <v>45014</v>
      </c>
      <c r="D248" s="38">
        <f t="shared" si="26"/>
        <v>189899.33820144442</v>
      </c>
      <c r="E248" s="39">
        <f t="shared" si="21"/>
        <v>37</v>
      </c>
      <c r="F248" s="42" t="s">
        <v>254</v>
      </c>
      <c r="G248" s="42" t="s">
        <v>2601</v>
      </c>
      <c r="H248" s="42" t="s">
        <v>2602</v>
      </c>
      <c r="I248" s="42" t="s">
        <v>2184</v>
      </c>
      <c r="J248" s="45">
        <v>44883.338194444441</v>
      </c>
      <c r="K248" s="43">
        <v>100001</v>
      </c>
      <c r="L248" s="44">
        <v>45014</v>
      </c>
      <c r="M248" s="8" t="str">
        <f>VLOOKUP(MONTH($J248),Lookup!$A$2:$B$13,2,0)&amp;" "&amp;YEAR($J248)</f>
        <v>Nov 2022</v>
      </c>
      <c r="N248" s="34">
        <f t="shared" si="22"/>
        <v>44883.338194444441</v>
      </c>
      <c r="O248" s="8">
        <f>IF(ISERROR(VLOOKUP($I248,Lookup!$H$2:$I$11,2,0)),"",VLOOKUP($I248,Lookup!$H$2:$I$11,2,0))</f>
        <v>6.9999999999999999E-6</v>
      </c>
      <c r="P248" s="8">
        <f>COUNTIF(J$4:J248,J248)</f>
        <v>1</v>
      </c>
    </row>
    <row r="249" spans="1:16" ht="30" x14ac:dyDescent="0.25">
      <c r="A249" s="35">
        <f t="shared" si="23"/>
        <v>10001</v>
      </c>
      <c r="B249" s="8">
        <f t="shared" si="24"/>
        <v>44729.564583333333</v>
      </c>
      <c r="C249" s="8">
        <f t="shared" si="25"/>
        <v>44902</v>
      </c>
      <c r="D249" s="38">
        <f t="shared" si="26"/>
        <v>99633.564584133332</v>
      </c>
      <c r="E249" s="39">
        <f t="shared" si="21"/>
        <v>93</v>
      </c>
      <c r="F249" s="42" t="s">
        <v>254</v>
      </c>
      <c r="G249" s="42" t="s">
        <v>2603</v>
      </c>
      <c r="H249" s="42" t="s">
        <v>2604</v>
      </c>
      <c r="I249" s="42" t="s">
        <v>2173</v>
      </c>
      <c r="J249" s="45">
        <v>44729.564583333333</v>
      </c>
      <c r="K249" s="43">
        <v>10001</v>
      </c>
      <c r="L249" s="44">
        <v>44902</v>
      </c>
      <c r="M249" s="8" t="str">
        <f>VLOOKUP(MONTH($J249),Lookup!$A$2:$B$13,2,0)&amp;" "&amp;YEAR($J249)</f>
        <v>Jun 2022</v>
      </c>
      <c r="N249" s="34">
        <f t="shared" si="22"/>
        <v>44729.564583333333</v>
      </c>
      <c r="O249" s="8">
        <f>IF(ISERROR(VLOOKUP($I249,Lookup!$H$2:$I$11,2,0)),"",VLOOKUP($I249,Lookup!$H$2:$I$11,2,0))</f>
        <v>7.9999999999999996E-7</v>
      </c>
      <c r="P249" s="8">
        <f>COUNTIF(J$4:J249,J249)</f>
        <v>1</v>
      </c>
    </row>
    <row r="250" spans="1:16" ht="30" x14ac:dyDescent="0.25">
      <c r="A250" s="35">
        <f t="shared" si="23"/>
        <v>70000</v>
      </c>
      <c r="B250" s="8">
        <f t="shared" si="24"/>
        <v>44861.656944444447</v>
      </c>
      <c r="C250" s="8">
        <f t="shared" si="25"/>
        <v>44932</v>
      </c>
      <c r="D250" s="38">
        <f t="shared" si="26"/>
        <v>159794.65695144446</v>
      </c>
      <c r="E250" s="39">
        <f t="shared" si="21"/>
        <v>55</v>
      </c>
      <c r="F250" s="42" t="s">
        <v>254</v>
      </c>
      <c r="G250" s="42" t="s">
        <v>2605</v>
      </c>
      <c r="H250" s="42" t="s">
        <v>2606</v>
      </c>
      <c r="I250" s="42" t="s">
        <v>2184</v>
      </c>
      <c r="J250" s="45">
        <v>44861.656944444447</v>
      </c>
      <c r="K250" s="43">
        <v>70000</v>
      </c>
      <c r="L250" s="44">
        <v>44932</v>
      </c>
      <c r="M250" s="8" t="str">
        <f>VLOOKUP(MONTH($J250),Lookup!$A$2:$B$13,2,0)&amp;" "&amp;YEAR($J250)</f>
        <v>Oct 2022</v>
      </c>
      <c r="N250" s="34">
        <f t="shared" si="22"/>
        <v>44861.656944444447</v>
      </c>
      <c r="O250" s="8">
        <f>IF(ISERROR(VLOOKUP($I250,Lookup!$H$2:$I$11,2,0)),"",VLOOKUP($I250,Lookup!$H$2:$I$11,2,0))</f>
        <v>6.9999999999999999E-6</v>
      </c>
      <c r="P250" s="8">
        <f>COUNTIF(J$4:J250,J250)</f>
        <v>1</v>
      </c>
    </row>
    <row r="251" spans="1:16" x14ac:dyDescent="0.25">
      <c r="A251" s="35">
        <f t="shared" si="23"/>
        <v>60001</v>
      </c>
      <c r="B251" s="8">
        <f t="shared" si="24"/>
        <v>44866.678472222222</v>
      </c>
      <c r="C251" s="8">
        <f t="shared" si="25"/>
        <v>44894</v>
      </c>
      <c r="D251" s="38">
        <f t="shared" si="26"/>
        <v>149662.57847222223</v>
      </c>
      <c r="E251" s="39">
        <f t="shared" si="21"/>
        <v>65</v>
      </c>
      <c r="F251" s="42" t="s">
        <v>254</v>
      </c>
      <c r="G251" s="42" t="s">
        <v>2607</v>
      </c>
      <c r="H251" s="42" t="s">
        <v>2608</v>
      </c>
      <c r="I251" s="42" t="s">
        <v>2170</v>
      </c>
      <c r="J251" s="45">
        <v>44866.678472222222</v>
      </c>
      <c r="K251" s="43">
        <v>60001</v>
      </c>
      <c r="L251" s="44">
        <v>44894</v>
      </c>
      <c r="M251" s="8" t="str">
        <f>VLOOKUP(MONTH($J251),Lookup!$A$2:$B$13,2,0)&amp;" "&amp;YEAR($J251)</f>
        <v>Nov 2022</v>
      </c>
      <c r="N251" s="34">
        <f t="shared" si="22"/>
        <v>44866.678472222222</v>
      </c>
      <c r="O251" s="8">
        <f>IF(ISERROR(VLOOKUP($I251,Lookup!$H$2:$I$11,2,0)),"",VLOOKUP($I251,Lookup!$H$2:$I$11,2,0))</f>
        <v>-100.1</v>
      </c>
      <c r="P251" s="8">
        <f>COUNTIF(J$4:J251,J251)</f>
        <v>1</v>
      </c>
    </row>
    <row r="252" spans="1:16" x14ac:dyDescent="0.25">
      <c r="A252" s="35">
        <f t="shared" si="23"/>
        <v>700000</v>
      </c>
      <c r="B252" s="8">
        <f t="shared" si="24"/>
        <v>44552.288194444445</v>
      </c>
      <c r="C252" s="8">
        <f t="shared" si="25"/>
        <v>44874</v>
      </c>
      <c r="D252" s="38">
        <f t="shared" si="26"/>
        <v>789427.28869444446</v>
      </c>
      <c r="E252" s="39">
        <f t="shared" si="21"/>
        <v>5</v>
      </c>
      <c r="F252" s="42" t="s">
        <v>254</v>
      </c>
      <c r="G252" s="42" t="s">
        <v>2609</v>
      </c>
      <c r="H252" s="42" t="s">
        <v>2610</v>
      </c>
      <c r="I252" s="42" t="s">
        <v>2464</v>
      </c>
      <c r="J252" s="45">
        <v>44552.288194444445</v>
      </c>
      <c r="K252" s="43">
        <v>700000</v>
      </c>
      <c r="L252" s="44">
        <v>44874</v>
      </c>
      <c r="M252" s="8" t="str">
        <f>VLOOKUP(MONTH($J252),Lookup!$A$2:$B$13,2,0)&amp;" "&amp;YEAR($J252)</f>
        <v>Dec 2021</v>
      </c>
      <c r="N252" s="34">
        <f t="shared" si="22"/>
        <v>44552.288194444445</v>
      </c>
      <c r="O252" s="8">
        <f>IF(ISERROR(VLOOKUP($I252,Lookup!$H$2:$I$11,2,0)),"",VLOOKUP($I252,Lookup!$H$2:$I$11,2,0))</f>
        <v>5.0000000000000001E-4</v>
      </c>
      <c r="P252" s="8">
        <f>COUNTIF(J$4:J252,J252)</f>
        <v>1</v>
      </c>
    </row>
    <row r="253" spans="1:16" ht="30" x14ac:dyDescent="0.25">
      <c r="A253" s="35">
        <f t="shared" si="23"/>
        <v>60000</v>
      </c>
      <c r="B253" s="8">
        <f t="shared" si="24"/>
        <v>44634.781944444447</v>
      </c>
      <c r="C253" s="8">
        <f t="shared" si="25"/>
        <v>44908</v>
      </c>
      <c r="D253" s="38">
        <f t="shared" si="26"/>
        <v>149543.78195144446</v>
      </c>
      <c r="E253" s="39">
        <f t="shared" si="21"/>
        <v>69</v>
      </c>
      <c r="F253" s="42" t="s">
        <v>254</v>
      </c>
      <c r="G253" s="42" t="s">
        <v>2611</v>
      </c>
      <c r="H253" s="42" t="s">
        <v>2612</v>
      </c>
      <c r="I253" s="42" t="s">
        <v>2184</v>
      </c>
      <c r="J253" s="45">
        <v>44634.781944444447</v>
      </c>
      <c r="K253" s="43">
        <v>60000</v>
      </c>
      <c r="L253" s="44">
        <v>44908</v>
      </c>
      <c r="M253" s="8" t="str">
        <f>VLOOKUP(MONTH($J253),Lookup!$A$2:$B$13,2,0)&amp;" "&amp;YEAR($J253)</f>
        <v>Mar 2022</v>
      </c>
      <c r="N253" s="34">
        <f t="shared" si="22"/>
        <v>44634.781944444447</v>
      </c>
      <c r="O253" s="8">
        <f>IF(ISERROR(VLOOKUP($I253,Lookup!$H$2:$I$11,2,0)),"",VLOOKUP($I253,Lookup!$H$2:$I$11,2,0))</f>
        <v>6.9999999999999999E-6</v>
      </c>
      <c r="P253" s="8">
        <f>COUNTIF(J$4:J253,J253)</f>
        <v>1</v>
      </c>
    </row>
    <row r="254" spans="1:16" ht="45" x14ac:dyDescent="0.25">
      <c r="A254" s="35">
        <f t="shared" si="23"/>
        <v>60001</v>
      </c>
      <c r="B254" s="8">
        <f t="shared" si="24"/>
        <v>44615.416666666664</v>
      </c>
      <c r="C254" s="8">
        <f t="shared" si="25"/>
        <v>44888</v>
      </c>
      <c r="D254" s="38">
        <f t="shared" si="26"/>
        <v>149405.31666666665</v>
      </c>
      <c r="E254" s="39">
        <f t="shared" si="21"/>
        <v>71</v>
      </c>
      <c r="F254" s="42" t="s">
        <v>254</v>
      </c>
      <c r="G254" s="42" t="s">
        <v>2613</v>
      </c>
      <c r="H254" s="42" t="s">
        <v>2614</v>
      </c>
      <c r="I254" s="42" t="s">
        <v>2170</v>
      </c>
      <c r="J254" s="45">
        <v>44615.416666666664</v>
      </c>
      <c r="K254" s="43">
        <v>60001</v>
      </c>
      <c r="L254" s="44">
        <v>44888</v>
      </c>
      <c r="M254" s="8" t="str">
        <f>VLOOKUP(MONTH($J254),Lookup!$A$2:$B$13,2,0)&amp;" "&amp;YEAR($J254)</f>
        <v>Feb 2022</v>
      </c>
      <c r="N254" s="34">
        <f t="shared" si="22"/>
        <v>44615.416666666664</v>
      </c>
      <c r="O254" s="8">
        <f>IF(ISERROR(VLOOKUP($I254,Lookup!$H$2:$I$11,2,0)),"",VLOOKUP($I254,Lookup!$H$2:$I$11,2,0))</f>
        <v>-100.1</v>
      </c>
      <c r="P254" s="8">
        <f>COUNTIF(J$4:J254,J254)</f>
        <v>1</v>
      </c>
    </row>
    <row r="255" spans="1:16" x14ac:dyDescent="0.25">
      <c r="A255" s="35">
        <f t="shared" si="23"/>
        <v>50001</v>
      </c>
      <c r="B255" s="8">
        <f t="shared" si="24"/>
        <v>44606.347222222219</v>
      </c>
      <c r="C255" s="8">
        <f t="shared" si="25"/>
        <v>44908</v>
      </c>
      <c r="D255" s="38">
        <f t="shared" si="26"/>
        <v>139416.24722222221</v>
      </c>
      <c r="E255" s="39">
        <f t="shared" si="21"/>
        <v>80</v>
      </c>
      <c r="F255" s="42" t="s">
        <v>254</v>
      </c>
      <c r="G255" s="42" t="s">
        <v>2615</v>
      </c>
      <c r="H255" s="42" t="s">
        <v>2616</v>
      </c>
      <c r="I255" s="42" t="s">
        <v>2170</v>
      </c>
      <c r="J255" s="45">
        <v>44606.347222222219</v>
      </c>
      <c r="K255" s="43">
        <v>50001</v>
      </c>
      <c r="L255" s="44">
        <v>44908</v>
      </c>
      <c r="M255" s="8" t="str">
        <f>VLOOKUP(MONTH($J255),Lookup!$A$2:$B$13,2,0)&amp;" "&amp;YEAR($J255)</f>
        <v>Feb 2022</v>
      </c>
      <c r="N255" s="34">
        <f t="shared" si="22"/>
        <v>44606.347222222219</v>
      </c>
      <c r="O255" s="8">
        <f>IF(ISERROR(VLOOKUP($I255,Lookup!$H$2:$I$11,2,0)),"",VLOOKUP($I255,Lookup!$H$2:$I$11,2,0))</f>
        <v>-100.1</v>
      </c>
      <c r="P255" s="8">
        <f>COUNTIF(J$4:J255,J255)</f>
        <v>1</v>
      </c>
    </row>
    <row r="256" spans="1:16" ht="30" x14ac:dyDescent="0.25">
      <c r="A256" s="35">
        <f t="shared" si="23"/>
        <v>200000</v>
      </c>
      <c r="B256" s="8">
        <f t="shared" si="24"/>
        <v>44579.331250000003</v>
      </c>
      <c r="C256" s="8">
        <f t="shared" si="25"/>
        <v>44874</v>
      </c>
      <c r="D256" s="38">
        <f t="shared" si="26"/>
        <v>289355.23125000001</v>
      </c>
      <c r="E256" s="39">
        <f t="shared" si="21"/>
        <v>27</v>
      </c>
      <c r="F256" s="42" t="s">
        <v>254</v>
      </c>
      <c r="G256" s="42" t="s">
        <v>2599</v>
      </c>
      <c r="H256" s="42" t="s">
        <v>2600</v>
      </c>
      <c r="I256" s="42" t="s">
        <v>2170</v>
      </c>
      <c r="J256" s="45">
        <v>44579.331250000003</v>
      </c>
      <c r="K256" s="43">
        <v>200000</v>
      </c>
      <c r="L256" s="44">
        <v>44874</v>
      </c>
      <c r="M256" s="8" t="str">
        <f>VLOOKUP(MONTH($J256),Lookup!$A$2:$B$13,2,0)&amp;" "&amp;YEAR($J256)</f>
        <v>Jan 2022</v>
      </c>
      <c r="N256" s="34">
        <f t="shared" si="22"/>
        <v>44579.331250000003</v>
      </c>
      <c r="O256" s="8">
        <f>IF(ISERROR(VLOOKUP($I256,Lookup!$H$2:$I$11,2,0)),"",VLOOKUP($I256,Lookup!$H$2:$I$11,2,0))</f>
        <v>-100.1</v>
      </c>
      <c r="P256" s="8">
        <f>COUNTIF(J$4:J256,J256)</f>
        <v>2</v>
      </c>
    </row>
    <row r="257" spans="1:16" x14ac:dyDescent="0.25">
      <c r="A257" s="35">
        <f t="shared" si="23"/>
        <v>200000</v>
      </c>
      <c r="B257" s="8">
        <f t="shared" si="24"/>
        <v>44573.44027777778</v>
      </c>
      <c r="C257" s="8">
        <f t="shared" si="25"/>
        <v>44907</v>
      </c>
      <c r="D257" s="38">
        <f t="shared" si="26"/>
        <v>289584.44027777779</v>
      </c>
      <c r="E257" s="39">
        <f t="shared" si="21"/>
        <v>24</v>
      </c>
      <c r="F257" s="42" t="s">
        <v>254</v>
      </c>
      <c r="G257" s="42" t="s">
        <v>2617</v>
      </c>
      <c r="H257" s="42" t="s">
        <v>2618</v>
      </c>
      <c r="I257" s="42" t="s">
        <v>2167</v>
      </c>
      <c r="J257" s="45">
        <v>44573.44027777778</v>
      </c>
      <c r="K257" s="43">
        <v>200000</v>
      </c>
      <c r="L257" s="44">
        <v>44907</v>
      </c>
      <c r="M257" s="8" t="str">
        <f>VLOOKUP(MONTH($J257),Lookup!$A$2:$B$13,2,0)&amp;" "&amp;YEAR($J257)</f>
        <v>Jan 2022</v>
      </c>
      <c r="N257" s="34">
        <f t="shared" si="22"/>
        <v>44573.44027777778</v>
      </c>
      <c r="O257" s="8">
        <f>IF(ISERROR(VLOOKUP($I257,Lookup!$H$2:$I$11,2,0)),"",VLOOKUP($I257,Lookup!$H$2:$I$11,2,0))</f>
        <v>103</v>
      </c>
      <c r="P257" s="8">
        <f>COUNTIF(J$4:J257,J257)</f>
        <v>1</v>
      </c>
    </row>
    <row r="258" spans="1:16" x14ac:dyDescent="0.25">
      <c r="A258" s="35">
        <f t="shared" si="23"/>
        <v>30001</v>
      </c>
      <c r="B258" s="8">
        <f t="shared" si="24"/>
        <v>44676.626388888886</v>
      </c>
      <c r="C258" s="8">
        <f t="shared" si="25"/>
        <v>44908</v>
      </c>
      <c r="D258" s="38">
        <f t="shared" si="26"/>
        <v>119586.6263896889</v>
      </c>
      <c r="E258" s="39">
        <f t="shared" si="21"/>
        <v>87</v>
      </c>
      <c r="F258" s="42" t="s">
        <v>254</v>
      </c>
      <c r="G258" s="42" t="s">
        <v>2619</v>
      </c>
      <c r="H258" s="42" t="s">
        <v>2620</v>
      </c>
      <c r="I258" s="42" t="s">
        <v>2173</v>
      </c>
      <c r="J258" s="45">
        <v>44676.626388888886</v>
      </c>
      <c r="K258" s="43">
        <v>30001</v>
      </c>
      <c r="L258" s="44">
        <v>44908</v>
      </c>
      <c r="M258" s="8" t="str">
        <f>VLOOKUP(MONTH($J258),Lookup!$A$2:$B$13,2,0)&amp;" "&amp;YEAR($J258)</f>
        <v>Apr 2022</v>
      </c>
      <c r="N258" s="34">
        <f t="shared" si="22"/>
        <v>44676.626388888886</v>
      </c>
      <c r="O258" s="8">
        <f>IF(ISERROR(VLOOKUP($I258,Lookup!$H$2:$I$11,2,0)),"",VLOOKUP($I258,Lookup!$H$2:$I$11,2,0))</f>
        <v>7.9999999999999996E-7</v>
      </c>
      <c r="P258" s="8">
        <f>COUNTIF(J$4:J258,J258)</f>
        <v>1</v>
      </c>
    </row>
    <row r="259" spans="1:16" x14ac:dyDescent="0.25">
      <c r="A259" s="35">
        <f t="shared" si="23"/>
        <v>150000</v>
      </c>
      <c r="B259" s="8">
        <f t="shared" si="24"/>
        <v>44613.314583333333</v>
      </c>
      <c r="C259" s="8">
        <f t="shared" si="25"/>
        <v>44909</v>
      </c>
      <c r="D259" s="38">
        <f t="shared" si="26"/>
        <v>239626.31458333333</v>
      </c>
      <c r="E259" s="39">
        <f t="shared" si="21"/>
        <v>31</v>
      </c>
      <c r="F259" s="42" t="s">
        <v>254</v>
      </c>
      <c r="G259" s="42" t="s">
        <v>2621</v>
      </c>
      <c r="H259" s="42" t="s">
        <v>2622</v>
      </c>
      <c r="I259" s="42" t="s">
        <v>2167</v>
      </c>
      <c r="J259" s="45">
        <v>44613.314583333333</v>
      </c>
      <c r="K259" s="43">
        <v>150000</v>
      </c>
      <c r="L259" s="44">
        <v>44909</v>
      </c>
      <c r="M259" s="8" t="str">
        <f>VLOOKUP(MONTH($J259),Lookup!$A$2:$B$13,2,0)&amp;" "&amp;YEAR($J259)</f>
        <v>Feb 2022</v>
      </c>
      <c r="N259" s="34">
        <f t="shared" si="22"/>
        <v>44613.314583333333</v>
      </c>
      <c r="O259" s="8">
        <f>IF(ISERROR(VLOOKUP($I259,Lookup!$H$2:$I$11,2,0)),"",VLOOKUP($I259,Lookup!$H$2:$I$11,2,0))</f>
        <v>103</v>
      </c>
      <c r="P259" s="8">
        <f>COUNTIF(J$4:J259,J259)</f>
        <v>1</v>
      </c>
    </row>
    <row r="260" spans="1:16" x14ac:dyDescent="0.25">
      <c r="A260" s="35">
        <f t="shared" si="23"/>
        <v>100000</v>
      </c>
      <c r="B260" s="8">
        <f t="shared" si="24"/>
        <v>44629.713194444441</v>
      </c>
      <c r="C260" s="8">
        <f t="shared" si="25"/>
        <v>44894</v>
      </c>
      <c r="D260" s="38">
        <f t="shared" si="26"/>
        <v>189627.71319444443</v>
      </c>
      <c r="E260" s="39">
        <f t="shared" si="21"/>
        <v>45</v>
      </c>
      <c r="F260" s="42" t="s">
        <v>254</v>
      </c>
      <c r="G260" s="42" t="s">
        <v>2623</v>
      </c>
      <c r="H260" s="42" t="s">
        <v>2624</v>
      </c>
      <c r="I260" s="42" t="s">
        <v>2167</v>
      </c>
      <c r="J260" s="45">
        <v>44629.713194444441</v>
      </c>
      <c r="K260" s="43">
        <v>100000</v>
      </c>
      <c r="L260" s="44">
        <v>44894</v>
      </c>
      <c r="M260" s="8" t="str">
        <f>VLOOKUP(MONTH($J260),Lookup!$A$2:$B$13,2,0)&amp;" "&amp;YEAR($J260)</f>
        <v>Mar 2022</v>
      </c>
      <c r="N260" s="34">
        <f t="shared" si="22"/>
        <v>44629.713194444441</v>
      </c>
      <c r="O260" s="8">
        <f>IF(ISERROR(VLOOKUP($I260,Lookup!$H$2:$I$11,2,0)),"",VLOOKUP($I260,Lookup!$H$2:$I$11,2,0))</f>
        <v>103</v>
      </c>
      <c r="P260" s="8">
        <f>COUNTIF(J$4:J260,J260)</f>
        <v>1</v>
      </c>
    </row>
    <row r="261" spans="1:16" ht="30" x14ac:dyDescent="0.25">
      <c r="A261" s="35">
        <f t="shared" si="23"/>
        <v>150000</v>
      </c>
      <c r="B261" s="8">
        <f t="shared" si="24"/>
        <v>44873.661111111112</v>
      </c>
      <c r="C261" s="8">
        <f t="shared" si="25"/>
        <v>44907</v>
      </c>
      <c r="D261" s="38">
        <f t="shared" si="26"/>
        <v>239781.66111811111</v>
      </c>
      <c r="E261" s="39">
        <f t="shared" ref="E261:E324" si="27">IF($D261="","",COUNTIFS($F$4:$F$5000,$F261,$D$4:$D$5000,"&gt;"&amp;$D261))</f>
        <v>28</v>
      </c>
      <c r="F261" s="42" t="s">
        <v>254</v>
      </c>
      <c r="G261" s="42" t="s">
        <v>2625</v>
      </c>
      <c r="H261" s="42" t="s">
        <v>2626</v>
      </c>
      <c r="I261" s="42" t="s">
        <v>2184</v>
      </c>
      <c r="J261" s="45">
        <v>44873.661111111112</v>
      </c>
      <c r="K261" s="43">
        <v>150000</v>
      </c>
      <c r="L261" s="44">
        <v>44907</v>
      </c>
      <c r="M261" s="8" t="str">
        <f>VLOOKUP(MONTH($J261),Lookup!$A$2:$B$13,2,0)&amp;" "&amp;YEAR($J261)</f>
        <v>Nov 2022</v>
      </c>
      <c r="N261" s="34">
        <f t="shared" ref="N261:N324" si="28">IF(ISBLANK($J261),"1/1/9999",J261)</f>
        <v>44873.661111111112</v>
      </c>
      <c r="O261" s="8">
        <f>IF(ISERROR(VLOOKUP($I261,Lookup!$H$2:$I$11,2,0)),"",VLOOKUP($I261,Lookup!$H$2:$I$11,2,0))</f>
        <v>6.9999999999999999E-6</v>
      </c>
      <c r="P261" s="8">
        <f>COUNTIF(J$4:J261,J261)</f>
        <v>1</v>
      </c>
    </row>
    <row r="262" spans="1:16" ht="30" x14ac:dyDescent="0.25">
      <c r="A262" s="35">
        <f t="shared" ref="A262:A325" si="29">K262</f>
        <v>100000</v>
      </c>
      <c r="B262" s="8">
        <f t="shared" ref="B262:B325" si="30">J262</f>
        <v>44644.352777777778</v>
      </c>
      <c r="C262" s="8">
        <f t="shared" ref="C262:C325" si="31">L262</f>
        <v>44902</v>
      </c>
      <c r="D262" s="38">
        <f t="shared" ref="D262:D325" si="32">SUM(A262:C262)+O262+P262</f>
        <v>189547.35278477776</v>
      </c>
      <c r="E262" s="39">
        <f t="shared" si="27"/>
        <v>48</v>
      </c>
      <c r="F262" s="42" t="s">
        <v>254</v>
      </c>
      <c r="G262" s="42" t="s">
        <v>2627</v>
      </c>
      <c r="H262" s="42" t="s">
        <v>2628</v>
      </c>
      <c r="I262" s="42" t="s">
        <v>2184</v>
      </c>
      <c r="J262" s="45">
        <v>44644.352777777778</v>
      </c>
      <c r="K262" s="43">
        <v>100000</v>
      </c>
      <c r="L262" s="44">
        <v>44902</v>
      </c>
      <c r="M262" s="8" t="str">
        <f>VLOOKUP(MONTH($J262),Lookup!$A$2:$B$13,2,0)&amp;" "&amp;YEAR($J262)</f>
        <v>Mar 2022</v>
      </c>
      <c r="N262" s="34">
        <f t="shared" si="28"/>
        <v>44644.352777777778</v>
      </c>
      <c r="O262" s="8">
        <f>IF(ISERROR(VLOOKUP($I262,Lookup!$H$2:$I$11,2,0)),"",VLOOKUP($I262,Lookup!$H$2:$I$11,2,0))</f>
        <v>6.9999999999999999E-6</v>
      </c>
      <c r="P262" s="8">
        <f>COUNTIF(J$4:J262,J262)</f>
        <v>1</v>
      </c>
    </row>
    <row r="263" spans="1:16" ht="30" x14ac:dyDescent="0.25">
      <c r="A263" s="35">
        <f t="shared" si="29"/>
        <v>1000001</v>
      </c>
      <c r="B263" s="8">
        <f t="shared" si="30"/>
        <v>44802.652083333334</v>
      </c>
      <c r="C263" s="8">
        <f t="shared" si="31"/>
        <v>44909</v>
      </c>
      <c r="D263" s="38">
        <f t="shared" si="32"/>
        <v>1089713.6520903334</v>
      </c>
      <c r="E263" s="39">
        <f t="shared" si="27"/>
        <v>3</v>
      </c>
      <c r="F263" s="42" t="s">
        <v>254</v>
      </c>
      <c r="G263" s="42" t="s">
        <v>2629</v>
      </c>
      <c r="H263" s="42" t="s">
        <v>2630</v>
      </c>
      <c r="I263" s="42" t="s">
        <v>2184</v>
      </c>
      <c r="J263" s="45">
        <v>44802.652083333334</v>
      </c>
      <c r="K263" s="43">
        <v>1000001</v>
      </c>
      <c r="L263" s="44">
        <v>44909</v>
      </c>
      <c r="M263" s="8" t="str">
        <f>VLOOKUP(MONTH($J263),Lookup!$A$2:$B$13,2,0)&amp;" "&amp;YEAR($J263)</f>
        <v>Aug 2022</v>
      </c>
      <c r="N263" s="34">
        <f t="shared" si="28"/>
        <v>44802.652083333334</v>
      </c>
      <c r="O263" s="8">
        <f>IF(ISERROR(VLOOKUP($I263,Lookup!$H$2:$I$11,2,0)),"",VLOOKUP($I263,Lookup!$H$2:$I$11,2,0))</f>
        <v>6.9999999999999999E-6</v>
      </c>
      <c r="P263" s="8">
        <f>COUNTIF(J$4:J263,J263)</f>
        <v>1</v>
      </c>
    </row>
    <row r="264" spans="1:16" ht="30" x14ac:dyDescent="0.25">
      <c r="A264" s="35">
        <f t="shared" si="29"/>
        <v>100001</v>
      </c>
      <c r="B264" s="8">
        <f t="shared" si="30"/>
        <v>44617.351388888892</v>
      </c>
      <c r="C264" s="8">
        <f t="shared" si="31"/>
        <v>44874</v>
      </c>
      <c r="D264" s="38">
        <f t="shared" si="32"/>
        <v>189393.25138888889</v>
      </c>
      <c r="E264" s="39">
        <f t="shared" si="27"/>
        <v>51</v>
      </c>
      <c r="F264" s="42" t="s">
        <v>254</v>
      </c>
      <c r="G264" s="42" t="s">
        <v>2631</v>
      </c>
      <c r="H264" s="42" t="s">
        <v>2632</v>
      </c>
      <c r="I264" s="42" t="s">
        <v>2170</v>
      </c>
      <c r="J264" s="45">
        <v>44617.351388888892</v>
      </c>
      <c r="K264" s="43">
        <v>100001</v>
      </c>
      <c r="L264" s="44">
        <v>44874</v>
      </c>
      <c r="M264" s="8" t="str">
        <f>VLOOKUP(MONTH($J264),Lookup!$A$2:$B$13,2,0)&amp;" "&amp;YEAR($J264)</f>
        <v>Feb 2022</v>
      </c>
      <c r="N264" s="34">
        <f t="shared" si="28"/>
        <v>44617.351388888892</v>
      </c>
      <c r="O264" s="8">
        <f>IF(ISERROR(VLOOKUP($I264,Lookup!$H$2:$I$11,2,0)),"",VLOOKUP($I264,Lookup!$H$2:$I$11,2,0))</f>
        <v>-100.1</v>
      </c>
      <c r="P264" s="8">
        <f>COUNTIF(J$4:J264,J264)</f>
        <v>1</v>
      </c>
    </row>
    <row r="265" spans="1:16" ht="45" x14ac:dyDescent="0.25">
      <c r="A265" s="35">
        <f t="shared" si="29"/>
        <v>125000</v>
      </c>
      <c r="B265" s="8">
        <f t="shared" si="30"/>
        <v>44718.57708333333</v>
      </c>
      <c r="C265" s="8">
        <f t="shared" si="31"/>
        <v>44909</v>
      </c>
      <c r="D265" s="38">
        <f t="shared" si="32"/>
        <v>214628.57709033333</v>
      </c>
      <c r="E265" s="39">
        <f t="shared" si="27"/>
        <v>34</v>
      </c>
      <c r="F265" s="42" t="s">
        <v>254</v>
      </c>
      <c r="G265" s="42" t="s">
        <v>2633</v>
      </c>
      <c r="H265" s="42" t="s">
        <v>2634</v>
      </c>
      <c r="I265" s="42" t="s">
        <v>2184</v>
      </c>
      <c r="J265" s="45">
        <v>44718.57708333333</v>
      </c>
      <c r="K265" s="43">
        <v>125000</v>
      </c>
      <c r="L265" s="44">
        <v>44909</v>
      </c>
      <c r="M265" s="8" t="str">
        <f>VLOOKUP(MONTH($J265),Lookup!$A$2:$B$13,2,0)&amp;" "&amp;YEAR($J265)</f>
        <v>Jun 2022</v>
      </c>
      <c r="N265" s="34">
        <f t="shared" si="28"/>
        <v>44718.57708333333</v>
      </c>
      <c r="O265" s="8">
        <f>IF(ISERROR(VLOOKUP($I265,Lookup!$H$2:$I$11,2,0)),"",VLOOKUP($I265,Lookup!$H$2:$I$11,2,0))</f>
        <v>6.9999999999999999E-6</v>
      </c>
      <c r="P265" s="8">
        <f>COUNTIF(J$4:J265,J265)</f>
        <v>1</v>
      </c>
    </row>
    <row r="266" spans="1:16" x14ac:dyDescent="0.25">
      <c r="A266" s="35">
        <f t="shared" si="29"/>
        <v>100001</v>
      </c>
      <c r="B266" s="8">
        <f t="shared" si="30"/>
        <v>44697.43472222222</v>
      </c>
      <c r="C266" s="8">
        <f t="shared" si="31"/>
        <v>44944</v>
      </c>
      <c r="D266" s="38">
        <f t="shared" si="32"/>
        <v>189746.43472222221</v>
      </c>
      <c r="E266" s="39">
        <f t="shared" si="27"/>
        <v>42</v>
      </c>
      <c r="F266" s="42" t="s">
        <v>254</v>
      </c>
      <c r="G266" s="42" t="s">
        <v>2635</v>
      </c>
      <c r="H266" s="42" t="s">
        <v>2636</v>
      </c>
      <c r="I266" s="42" t="s">
        <v>2167</v>
      </c>
      <c r="J266" s="45">
        <v>44697.43472222222</v>
      </c>
      <c r="K266" s="43">
        <v>100001</v>
      </c>
      <c r="L266" s="44">
        <v>44944</v>
      </c>
      <c r="M266" s="8" t="str">
        <f>VLOOKUP(MONTH($J266),Lookup!$A$2:$B$13,2,0)&amp;" "&amp;YEAR($J266)</f>
        <v>May 2022</v>
      </c>
      <c r="N266" s="34">
        <f t="shared" si="28"/>
        <v>44697.43472222222</v>
      </c>
      <c r="O266" s="8">
        <f>IF(ISERROR(VLOOKUP($I266,Lookup!$H$2:$I$11,2,0)),"",VLOOKUP($I266,Lookup!$H$2:$I$11,2,0))</f>
        <v>103</v>
      </c>
      <c r="P266" s="8">
        <f>COUNTIF(J$4:J266,J266)</f>
        <v>1</v>
      </c>
    </row>
    <row r="267" spans="1:16" ht="30" x14ac:dyDescent="0.25">
      <c r="A267" s="35">
        <f t="shared" si="29"/>
        <v>120000</v>
      </c>
      <c r="B267" s="8">
        <f t="shared" si="30"/>
        <v>44574.538888888892</v>
      </c>
      <c r="C267" s="8">
        <f t="shared" si="31"/>
        <v>44908</v>
      </c>
      <c r="D267" s="38">
        <f t="shared" si="32"/>
        <v>209586.5388888889</v>
      </c>
      <c r="E267" s="39">
        <f t="shared" si="27"/>
        <v>35</v>
      </c>
      <c r="F267" s="42" t="s">
        <v>254</v>
      </c>
      <c r="G267" s="42" t="s">
        <v>2637</v>
      </c>
      <c r="H267" s="42" t="s">
        <v>2638</v>
      </c>
      <c r="I267" s="42" t="s">
        <v>2167</v>
      </c>
      <c r="J267" s="45">
        <v>44574.538888888892</v>
      </c>
      <c r="K267" s="43">
        <v>120000</v>
      </c>
      <c r="L267" s="44">
        <v>44908</v>
      </c>
      <c r="M267" s="8" t="str">
        <f>VLOOKUP(MONTH($J267),Lookup!$A$2:$B$13,2,0)&amp;" "&amp;YEAR($J267)</f>
        <v>Jan 2022</v>
      </c>
      <c r="N267" s="34">
        <f t="shared" si="28"/>
        <v>44574.538888888892</v>
      </c>
      <c r="O267" s="8">
        <f>IF(ISERROR(VLOOKUP($I267,Lookup!$H$2:$I$11,2,0)),"",VLOOKUP($I267,Lookup!$H$2:$I$11,2,0))</f>
        <v>103</v>
      </c>
      <c r="P267" s="8">
        <f>COUNTIF(J$4:J267,J267)</f>
        <v>1</v>
      </c>
    </row>
    <row r="268" spans="1:16" ht="30" x14ac:dyDescent="0.25">
      <c r="A268" s="35">
        <f t="shared" si="29"/>
        <v>150001</v>
      </c>
      <c r="B268" s="8">
        <f t="shared" si="30"/>
        <v>44582.306250000001</v>
      </c>
      <c r="C268" s="8">
        <f t="shared" si="31"/>
        <v>44902</v>
      </c>
      <c r="D268" s="38">
        <f t="shared" si="32"/>
        <v>239386.20624999999</v>
      </c>
      <c r="E268" s="39">
        <f t="shared" si="27"/>
        <v>32</v>
      </c>
      <c r="F268" s="42" t="s">
        <v>254</v>
      </c>
      <c r="G268" s="42" t="s">
        <v>2639</v>
      </c>
      <c r="H268" s="42" t="s">
        <v>2640</v>
      </c>
      <c r="I268" s="42" t="s">
        <v>2170</v>
      </c>
      <c r="J268" s="45">
        <v>44582.306250000001</v>
      </c>
      <c r="K268" s="43">
        <v>150001</v>
      </c>
      <c r="L268" s="44">
        <v>44902</v>
      </c>
      <c r="M268" s="8" t="str">
        <f>VLOOKUP(MONTH($J268),Lookup!$A$2:$B$13,2,0)&amp;" "&amp;YEAR($J268)</f>
        <v>Jan 2022</v>
      </c>
      <c r="N268" s="34">
        <f t="shared" si="28"/>
        <v>44582.306250000001</v>
      </c>
      <c r="O268" s="8">
        <f>IF(ISERROR(VLOOKUP($I268,Lookup!$H$2:$I$11,2,0)),"",VLOOKUP($I268,Lookup!$H$2:$I$11,2,0))</f>
        <v>-100.1</v>
      </c>
      <c r="P268" s="8">
        <f>COUNTIF(J$4:J268,J268)</f>
        <v>1</v>
      </c>
    </row>
    <row r="269" spans="1:16" ht="30" x14ac:dyDescent="0.25">
      <c r="A269" s="35">
        <f t="shared" si="29"/>
        <v>100000</v>
      </c>
      <c r="B269" s="8">
        <f t="shared" si="30"/>
        <v>44596.477083333331</v>
      </c>
      <c r="C269" s="8">
        <f t="shared" si="31"/>
        <v>44904</v>
      </c>
      <c r="D269" s="38">
        <f t="shared" si="32"/>
        <v>189604.47708333333</v>
      </c>
      <c r="E269" s="39">
        <f t="shared" si="27"/>
        <v>46</v>
      </c>
      <c r="F269" s="42" t="s">
        <v>254</v>
      </c>
      <c r="G269" s="42" t="s">
        <v>2641</v>
      </c>
      <c r="H269" s="42" t="s">
        <v>2642</v>
      </c>
      <c r="I269" s="42" t="s">
        <v>2167</v>
      </c>
      <c r="J269" s="45">
        <v>44596.477083333331</v>
      </c>
      <c r="K269" s="43">
        <v>100000</v>
      </c>
      <c r="L269" s="44">
        <v>44904</v>
      </c>
      <c r="M269" s="8" t="str">
        <f>VLOOKUP(MONTH($J269),Lookup!$A$2:$B$13,2,0)&amp;" "&amp;YEAR($J269)</f>
        <v>Feb 2022</v>
      </c>
      <c r="N269" s="34">
        <f t="shared" si="28"/>
        <v>44596.477083333331</v>
      </c>
      <c r="O269" s="8">
        <f>IF(ISERROR(VLOOKUP($I269,Lookup!$H$2:$I$11,2,0)),"",VLOOKUP($I269,Lookup!$H$2:$I$11,2,0))</f>
        <v>103</v>
      </c>
      <c r="P269" s="8">
        <f>COUNTIF(J$4:J269,J269)</f>
        <v>1</v>
      </c>
    </row>
    <row r="270" spans="1:16" ht="30" x14ac:dyDescent="0.25">
      <c r="A270" s="35">
        <f t="shared" si="29"/>
        <v>450000</v>
      </c>
      <c r="B270" s="8">
        <f t="shared" si="30"/>
        <v>44778.597916666666</v>
      </c>
      <c r="C270" s="8">
        <f t="shared" si="31"/>
        <v>44914</v>
      </c>
      <c r="D270" s="38">
        <f t="shared" si="32"/>
        <v>539693.5979236667</v>
      </c>
      <c r="E270" s="39">
        <f t="shared" si="27"/>
        <v>10</v>
      </c>
      <c r="F270" s="42" t="s">
        <v>254</v>
      </c>
      <c r="G270" s="42" t="s">
        <v>2643</v>
      </c>
      <c r="H270" s="42" t="s">
        <v>2644</v>
      </c>
      <c r="I270" s="42" t="s">
        <v>2184</v>
      </c>
      <c r="J270" s="45">
        <v>44778.597916666666</v>
      </c>
      <c r="K270" s="43">
        <v>450000</v>
      </c>
      <c r="L270" s="44">
        <v>44914</v>
      </c>
      <c r="M270" s="8" t="str">
        <f>VLOOKUP(MONTH($J270),Lookup!$A$2:$B$13,2,0)&amp;" "&amp;YEAR($J270)</f>
        <v>Aug 2022</v>
      </c>
      <c r="N270" s="34">
        <f t="shared" si="28"/>
        <v>44778.597916666666</v>
      </c>
      <c r="O270" s="8">
        <f>IF(ISERROR(VLOOKUP($I270,Lookup!$H$2:$I$11,2,0)),"",VLOOKUP($I270,Lookup!$H$2:$I$11,2,0))</f>
        <v>6.9999999999999999E-6</v>
      </c>
      <c r="P270" s="8">
        <f>COUNTIF(J$4:J270,J270)</f>
        <v>1</v>
      </c>
    </row>
    <row r="271" spans="1:16" ht="30" x14ac:dyDescent="0.25">
      <c r="A271" s="35">
        <f t="shared" si="29"/>
        <v>360000</v>
      </c>
      <c r="B271" s="8">
        <f t="shared" si="30"/>
        <v>44684.351388888892</v>
      </c>
      <c r="C271" s="8">
        <f t="shared" si="31"/>
        <v>44905</v>
      </c>
      <c r="D271" s="38">
        <f t="shared" si="32"/>
        <v>449693.3513888889</v>
      </c>
      <c r="E271" s="39">
        <f t="shared" si="27"/>
        <v>11</v>
      </c>
      <c r="F271" s="42" t="s">
        <v>254</v>
      </c>
      <c r="G271" s="42" t="s">
        <v>2645</v>
      </c>
      <c r="H271" s="42" t="s">
        <v>2646</v>
      </c>
      <c r="I271" s="42" t="s">
        <v>2167</v>
      </c>
      <c r="J271" s="45">
        <v>44684.351388888892</v>
      </c>
      <c r="K271" s="43">
        <v>360000</v>
      </c>
      <c r="L271" s="44">
        <v>44905</v>
      </c>
      <c r="M271" s="8" t="str">
        <f>VLOOKUP(MONTH($J271),Lookup!$A$2:$B$13,2,0)&amp;" "&amp;YEAR($J271)</f>
        <v>May 2022</v>
      </c>
      <c r="N271" s="34">
        <f t="shared" si="28"/>
        <v>44684.351388888892</v>
      </c>
      <c r="O271" s="8">
        <f>IF(ISERROR(VLOOKUP($I271,Lookup!$H$2:$I$11,2,0)),"",VLOOKUP($I271,Lookup!$H$2:$I$11,2,0))</f>
        <v>103</v>
      </c>
      <c r="P271" s="8">
        <f>COUNTIF(J$4:J271,J271)</f>
        <v>1</v>
      </c>
    </row>
    <row r="272" spans="1:16" x14ac:dyDescent="0.25">
      <c r="A272" s="35">
        <f t="shared" si="29"/>
        <v>500001</v>
      </c>
      <c r="B272" s="8">
        <f t="shared" si="30"/>
        <v>44658.461111111108</v>
      </c>
      <c r="C272" s="8">
        <f t="shared" si="31"/>
        <v>45021</v>
      </c>
      <c r="D272" s="38">
        <f t="shared" si="32"/>
        <v>589784.4611111111</v>
      </c>
      <c r="E272" s="39">
        <f t="shared" si="27"/>
        <v>7</v>
      </c>
      <c r="F272" s="42" t="s">
        <v>254</v>
      </c>
      <c r="G272" s="42" t="s">
        <v>2647</v>
      </c>
      <c r="H272" s="42" t="s">
        <v>2648</v>
      </c>
      <c r="I272" s="42" t="s">
        <v>2167</v>
      </c>
      <c r="J272" s="45">
        <v>44658.461111111108</v>
      </c>
      <c r="K272" s="43">
        <v>500001</v>
      </c>
      <c r="L272" s="44">
        <v>45021</v>
      </c>
      <c r="M272" s="8" t="str">
        <f>VLOOKUP(MONTH($J272),Lookup!$A$2:$B$13,2,0)&amp;" "&amp;YEAR($J272)</f>
        <v>Apr 2022</v>
      </c>
      <c r="N272" s="34">
        <f t="shared" si="28"/>
        <v>44658.461111111108</v>
      </c>
      <c r="O272" s="8">
        <f>IF(ISERROR(VLOOKUP($I272,Lookup!$H$2:$I$11,2,0)),"",VLOOKUP($I272,Lookup!$H$2:$I$11,2,0))</f>
        <v>103</v>
      </c>
      <c r="P272" s="8">
        <f>COUNTIF(J$4:J272,J272)</f>
        <v>1</v>
      </c>
    </row>
    <row r="273" spans="1:16" ht="30" x14ac:dyDescent="0.25">
      <c r="A273" s="35">
        <f t="shared" si="29"/>
        <v>75000</v>
      </c>
      <c r="B273" s="8">
        <f t="shared" si="30"/>
        <v>44649.645138888889</v>
      </c>
      <c r="C273" s="8">
        <f t="shared" si="31"/>
        <v>44874</v>
      </c>
      <c r="D273" s="38">
        <f t="shared" si="32"/>
        <v>164524.64514588888</v>
      </c>
      <c r="E273" s="39">
        <f t="shared" si="27"/>
        <v>54</v>
      </c>
      <c r="F273" s="42" t="s">
        <v>254</v>
      </c>
      <c r="G273" s="42" t="s">
        <v>2649</v>
      </c>
      <c r="H273" s="42" t="s">
        <v>2650</v>
      </c>
      <c r="I273" s="42" t="s">
        <v>2184</v>
      </c>
      <c r="J273" s="45">
        <v>44649.645138888889</v>
      </c>
      <c r="K273" s="43">
        <v>75000</v>
      </c>
      <c r="L273" s="44">
        <v>44874</v>
      </c>
      <c r="M273" s="8" t="str">
        <f>VLOOKUP(MONTH($J273),Lookup!$A$2:$B$13,2,0)&amp;" "&amp;YEAR($J273)</f>
        <v>Mar 2022</v>
      </c>
      <c r="N273" s="34">
        <f t="shared" si="28"/>
        <v>44649.645138888889</v>
      </c>
      <c r="O273" s="8">
        <f>IF(ISERROR(VLOOKUP($I273,Lookup!$H$2:$I$11,2,0)),"",VLOOKUP($I273,Lookup!$H$2:$I$11,2,0))</f>
        <v>6.9999999999999999E-6</v>
      </c>
      <c r="P273" s="8">
        <f>COUNTIF(J$4:J273,J273)</f>
        <v>1</v>
      </c>
    </row>
    <row r="274" spans="1:16" ht="45" x14ac:dyDescent="0.25">
      <c r="A274" s="35">
        <f t="shared" si="29"/>
        <v>800000</v>
      </c>
      <c r="B274" s="8">
        <f t="shared" si="30"/>
        <v>44648.548611111109</v>
      </c>
      <c r="C274" s="8">
        <f t="shared" si="31"/>
        <v>44909</v>
      </c>
      <c r="D274" s="38">
        <f t="shared" si="32"/>
        <v>889458.44861111115</v>
      </c>
      <c r="E274" s="39">
        <f t="shared" si="27"/>
        <v>4</v>
      </c>
      <c r="F274" s="42" t="s">
        <v>254</v>
      </c>
      <c r="G274" s="42" t="s">
        <v>2651</v>
      </c>
      <c r="H274" s="42" t="s">
        <v>2652</v>
      </c>
      <c r="I274" s="42" t="s">
        <v>2170</v>
      </c>
      <c r="J274" s="45">
        <v>44648.548611111109</v>
      </c>
      <c r="K274" s="43">
        <v>800000</v>
      </c>
      <c r="L274" s="44">
        <v>44909</v>
      </c>
      <c r="M274" s="8" t="str">
        <f>VLOOKUP(MONTH($J274),Lookup!$A$2:$B$13,2,0)&amp;" "&amp;YEAR($J274)</f>
        <v>Mar 2022</v>
      </c>
      <c r="N274" s="34">
        <f t="shared" si="28"/>
        <v>44648.548611111109</v>
      </c>
      <c r="O274" s="8">
        <f>IF(ISERROR(VLOOKUP($I274,Lookup!$H$2:$I$11,2,0)),"",VLOOKUP($I274,Lookup!$H$2:$I$11,2,0))</f>
        <v>-100.1</v>
      </c>
      <c r="P274" s="8">
        <f>COUNTIF(J$4:J274,J274)</f>
        <v>1</v>
      </c>
    </row>
    <row r="275" spans="1:16" ht="45" x14ac:dyDescent="0.25">
      <c r="A275" s="35">
        <f t="shared" si="29"/>
        <v>40001</v>
      </c>
      <c r="B275" s="8">
        <f t="shared" si="30"/>
        <v>44716.552083333336</v>
      </c>
      <c r="C275" s="8">
        <f t="shared" si="31"/>
        <v>44902</v>
      </c>
      <c r="D275" s="38">
        <f t="shared" si="32"/>
        <v>129620.55208413335</v>
      </c>
      <c r="E275" s="39">
        <f t="shared" si="27"/>
        <v>82</v>
      </c>
      <c r="F275" s="42" t="s">
        <v>254</v>
      </c>
      <c r="G275" s="42" t="s">
        <v>2653</v>
      </c>
      <c r="H275" s="42" t="s">
        <v>2653</v>
      </c>
      <c r="I275" s="42" t="s">
        <v>2173</v>
      </c>
      <c r="J275" s="45">
        <v>44716.552083333336</v>
      </c>
      <c r="K275" s="43">
        <v>40001</v>
      </c>
      <c r="L275" s="44">
        <v>44902</v>
      </c>
      <c r="M275" s="8" t="str">
        <f>VLOOKUP(MONTH($J275),Lookup!$A$2:$B$13,2,0)&amp;" "&amp;YEAR($J275)</f>
        <v>Jun 2022</v>
      </c>
      <c r="N275" s="34">
        <f t="shared" si="28"/>
        <v>44716.552083333336</v>
      </c>
      <c r="O275" s="8">
        <f>IF(ISERROR(VLOOKUP($I275,Lookup!$H$2:$I$11,2,0)),"",VLOOKUP($I275,Lookup!$H$2:$I$11,2,0))</f>
        <v>7.9999999999999996E-7</v>
      </c>
      <c r="P275" s="8">
        <f>COUNTIF(J$4:J275,J275)</f>
        <v>1</v>
      </c>
    </row>
    <row r="276" spans="1:16" x14ac:dyDescent="0.25">
      <c r="A276" s="35">
        <f t="shared" si="29"/>
        <v>50001</v>
      </c>
      <c r="B276" s="8">
        <f t="shared" si="30"/>
        <v>44679.651388888888</v>
      </c>
      <c r="C276" s="8">
        <f t="shared" si="31"/>
        <v>44902</v>
      </c>
      <c r="D276" s="38">
        <f t="shared" si="32"/>
        <v>139686.65138888889</v>
      </c>
      <c r="E276" s="39">
        <f t="shared" si="27"/>
        <v>77</v>
      </c>
      <c r="F276" s="42" t="s">
        <v>254</v>
      </c>
      <c r="G276" s="42" t="s">
        <v>2654</v>
      </c>
      <c r="H276" s="42" t="s">
        <v>2655</v>
      </c>
      <c r="I276" s="42" t="s">
        <v>2167</v>
      </c>
      <c r="J276" s="45">
        <v>44679.651388888888</v>
      </c>
      <c r="K276" s="43">
        <v>50001</v>
      </c>
      <c r="L276" s="44">
        <v>44902</v>
      </c>
      <c r="M276" s="8" t="str">
        <f>VLOOKUP(MONTH($J276),Lookup!$A$2:$B$13,2,0)&amp;" "&amp;YEAR($J276)</f>
        <v>Apr 2022</v>
      </c>
      <c r="N276" s="34">
        <f t="shared" si="28"/>
        <v>44679.651388888888</v>
      </c>
      <c r="O276" s="8">
        <f>IF(ISERROR(VLOOKUP($I276,Lookup!$H$2:$I$11,2,0)),"",VLOOKUP($I276,Lookup!$H$2:$I$11,2,0))</f>
        <v>103</v>
      </c>
      <c r="P276" s="8">
        <f>COUNTIF(J$4:J276,J276)</f>
        <v>1</v>
      </c>
    </row>
    <row r="277" spans="1:16" ht="30" x14ac:dyDescent="0.25">
      <c r="A277" s="35">
        <f t="shared" si="29"/>
        <v>200000</v>
      </c>
      <c r="B277" s="8">
        <f t="shared" si="30"/>
        <v>44753.661805555559</v>
      </c>
      <c r="C277" s="8">
        <f t="shared" si="31"/>
        <v>44909</v>
      </c>
      <c r="D277" s="38">
        <f t="shared" si="32"/>
        <v>289563.5618055556</v>
      </c>
      <c r="E277" s="39">
        <f t="shared" si="27"/>
        <v>25</v>
      </c>
      <c r="F277" s="42" t="s">
        <v>254</v>
      </c>
      <c r="G277" s="42" t="s">
        <v>2656</v>
      </c>
      <c r="H277" s="42" t="s">
        <v>2657</v>
      </c>
      <c r="I277" s="42" t="s">
        <v>2170</v>
      </c>
      <c r="J277" s="45">
        <v>44753.661805555559</v>
      </c>
      <c r="K277" s="43">
        <v>200000</v>
      </c>
      <c r="L277" s="44">
        <v>44909</v>
      </c>
      <c r="M277" s="8" t="str">
        <f>VLOOKUP(MONTH($J277),Lookup!$A$2:$B$13,2,0)&amp;" "&amp;YEAR($J277)</f>
        <v>Jul 2022</v>
      </c>
      <c r="N277" s="34">
        <f t="shared" si="28"/>
        <v>44753.661805555559</v>
      </c>
      <c r="O277" s="8">
        <f>IF(ISERROR(VLOOKUP($I277,Lookup!$H$2:$I$11,2,0)),"",VLOOKUP($I277,Lookup!$H$2:$I$11,2,0))</f>
        <v>-100.1</v>
      </c>
      <c r="P277" s="8">
        <f>COUNTIF(J$4:J277,J277)</f>
        <v>1</v>
      </c>
    </row>
    <row r="278" spans="1:16" x14ac:dyDescent="0.25">
      <c r="A278" s="35">
        <f t="shared" si="29"/>
        <v>70000</v>
      </c>
      <c r="B278" s="8">
        <f t="shared" si="30"/>
        <v>44736.617361111108</v>
      </c>
      <c r="C278" s="8">
        <f t="shared" si="31"/>
        <v>44894</v>
      </c>
      <c r="D278" s="38">
        <f t="shared" si="32"/>
        <v>159734.6173611111</v>
      </c>
      <c r="E278" s="39">
        <f t="shared" si="27"/>
        <v>56</v>
      </c>
      <c r="F278" s="42" t="s">
        <v>254</v>
      </c>
      <c r="G278" s="42" t="s">
        <v>2658</v>
      </c>
      <c r="H278" s="42" t="s">
        <v>2659</v>
      </c>
      <c r="I278" s="42" t="s">
        <v>2167</v>
      </c>
      <c r="J278" s="45">
        <v>44736.617361111108</v>
      </c>
      <c r="K278" s="43">
        <v>70000</v>
      </c>
      <c r="L278" s="44">
        <v>44894</v>
      </c>
      <c r="M278" s="8" t="str">
        <f>VLOOKUP(MONTH($J278),Lookup!$A$2:$B$13,2,0)&amp;" "&amp;YEAR($J278)</f>
        <v>Jun 2022</v>
      </c>
      <c r="N278" s="34">
        <f t="shared" si="28"/>
        <v>44736.617361111108</v>
      </c>
      <c r="O278" s="8">
        <f>IF(ISERROR(VLOOKUP($I278,Lookup!$H$2:$I$11,2,0)),"",VLOOKUP($I278,Lookup!$H$2:$I$11,2,0))</f>
        <v>103</v>
      </c>
      <c r="P278" s="8">
        <f>COUNTIF(J$4:J278,J278)</f>
        <v>1</v>
      </c>
    </row>
    <row r="279" spans="1:16" ht="45" x14ac:dyDescent="0.25">
      <c r="A279" s="35">
        <f t="shared" si="29"/>
        <v>250000</v>
      </c>
      <c r="B279" s="8">
        <f t="shared" si="30"/>
        <v>44734.568055555559</v>
      </c>
      <c r="C279" s="8">
        <f t="shared" si="31"/>
        <v>44909</v>
      </c>
      <c r="D279" s="38">
        <f t="shared" si="32"/>
        <v>339747.56805555557</v>
      </c>
      <c r="E279" s="39">
        <f t="shared" si="27"/>
        <v>14</v>
      </c>
      <c r="F279" s="42" t="s">
        <v>254</v>
      </c>
      <c r="G279" s="42" t="s">
        <v>2660</v>
      </c>
      <c r="H279" s="42" t="s">
        <v>2661</v>
      </c>
      <c r="I279" s="42" t="s">
        <v>2167</v>
      </c>
      <c r="J279" s="45">
        <v>44734.568055555559</v>
      </c>
      <c r="K279" s="43">
        <v>250000</v>
      </c>
      <c r="L279" s="44">
        <v>44909</v>
      </c>
      <c r="M279" s="8" t="str">
        <f>VLOOKUP(MONTH($J279),Lookup!$A$2:$B$13,2,0)&amp;" "&amp;YEAR($J279)</f>
        <v>Jun 2022</v>
      </c>
      <c r="N279" s="34">
        <f t="shared" si="28"/>
        <v>44734.568055555559</v>
      </c>
      <c r="O279" s="8">
        <f>IF(ISERROR(VLOOKUP($I279,Lookup!$H$2:$I$11,2,0)),"",VLOOKUP($I279,Lookup!$H$2:$I$11,2,0))</f>
        <v>103</v>
      </c>
      <c r="P279" s="8">
        <f>COUNTIF(J$4:J279,J279)</f>
        <v>1</v>
      </c>
    </row>
    <row r="280" spans="1:16" ht="30" x14ac:dyDescent="0.25">
      <c r="A280" s="35">
        <f t="shared" si="29"/>
        <v>40001</v>
      </c>
      <c r="B280" s="8">
        <f t="shared" si="30"/>
        <v>44707.525000000001</v>
      </c>
      <c r="C280" s="8">
        <f t="shared" si="31"/>
        <v>44902</v>
      </c>
      <c r="D280" s="38">
        <f t="shared" si="32"/>
        <v>129611.5250008</v>
      </c>
      <c r="E280" s="39">
        <f t="shared" si="27"/>
        <v>83</v>
      </c>
      <c r="F280" s="42" t="s">
        <v>254</v>
      </c>
      <c r="G280" s="42" t="s">
        <v>2662</v>
      </c>
      <c r="H280" s="42" t="s">
        <v>2663</v>
      </c>
      <c r="I280" s="42" t="s">
        <v>2173</v>
      </c>
      <c r="J280" s="45">
        <v>44707.525000000001</v>
      </c>
      <c r="K280" s="43">
        <v>40001</v>
      </c>
      <c r="L280" s="44">
        <v>44902</v>
      </c>
      <c r="M280" s="8" t="str">
        <f>VLOOKUP(MONTH($J280),Lookup!$A$2:$B$13,2,0)&amp;" "&amp;YEAR($J280)</f>
        <v>May 2022</v>
      </c>
      <c r="N280" s="34">
        <f t="shared" si="28"/>
        <v>44707.525000000001</v>
      </c>
      <c r="O280" s="8">
        <f>IF(ISERROR(VLOOKUP($I280,Lookup!$H$2:$I$11,2,0)),"",VLOOKUP($I280,Lookup!$H$2:$I$11,2,0))</f>
        <v>7.9999999999999996E-7</v>
      </c>
      <c r="P280" s="8">
        <f>COUNTIF(J$4:J280,J280)</f>
        <v>1</v>
      </c>
    </row>
    <row r="281" spans="1:16" ht="30" x14ac:dyDescent="0.25">
      <c r="A281" s="35">
        <f t="shared" si="29"/>
        <v>200000</v>
      </c>
      <c r="B281" s="8">
        <f t="shared" si="30"/>
        <v>44726.779861111114</v>
      </c>
      <c r="C281" s="8">
        <f t="shared" si="31"/>
        <v>44904</v>
      </c>
      <c r="D281" s="38">
        <f t="shared" si="32"/>
        <v>289734.77986111108</v>
      </c>
      <c r="E281" s="39">
        <f t="shared" si="27"/>
        <v>21</v>
      </c>
      <c r="F281" s="42" t="s">
        <v>254</v>
      </c>
      <c r="G281" s="42" t="s">
        <v>2664</v>
      </c>
      <c r="H281" s="42" t="s">
        <v>2665</v>
      </c>
      <c r="I281" s="42" t="s">
        <v>2167</v>
      </c>
      <c r="J281" s="45">
        <v>44726.779861111114</v>
      </c>
      <c r="K281" s="43">
        <v>200000</v>
      </c>
      <c r="L281" s="44">
        <v>44904</v>
      </c>
      <c r="M281" s="8" t="str">
        <f>VLOOKUP(MONTH($J281),Lookup!$A$2:$B$13,2,0)&amp;" "&amp;YEAR($J281)</f>
        <v>Jun 2022</v>
      </c>
      <c r="N281" s="34">
        <f t="shared" si="28"/>
        <v>44726.779861111114</v>
      </c>
      <c r="O281" s="8">
        <f>IF(ISERROR(VLOOKUP($I281,Lookup!$H$2:$I$11,2,0)),"",VLOOKUP($I281,Lookup!$H$2:$I$11,2,0))</f>
        <v>103</v>
      </c>
      <c r="P281" s="8">
        <f>COUNTIF(J$4:J281,J281)</f>
        <v>1</v>
      </c>
    </row>
    <row r="282" spans="1:16" ht="45" x14ac:dyDescent="0.25">
      <c r="A282" s="35">
        <f t="shared" si="29"/>
        <v>80000</v>
      </c>
      <c r="B282" s="8">
        <f t="shared" si="30"/>
        <v>44776.489583333336</v>
      </c>
      <c r="C282" s="8">
        <f t="shared" si="31"/>
        <v>44894</v>
      </c>
      <c r="D282" s="38">
        <f t="shared" si="32"/>
        <v>169571.38958333334</v>
      </c>
      <c r="E282" s="39">
        <f t="shared" si="27"/>
        <v>53</v>
      </c>
      <c r="F282" s="42" t="s">
        <v>254</v>
      </c>
      <c r="G282" s="42" t="s">
        <v>2666</v>
      </c>
      <c r="H282" s="42" t="s">
        <v>2667</v>
      </c>
      <c r="I282" s="42" t="s">
        <v>2170</v>
      </c>
      <c r="J282" s="45">
        <v>44776.489583333336</v>
      </c>
      <c r="K282" s="43">
        <v>80000</v>
      </c>
      <c r="L282" s="44">
        <v>44894</v>
      </c>
      <c r="M282" s="8" t="str">
        <f>VLOOKUP(MONTH($J282),Lookup!$A$2:$B$13,2,0)&amp;" "&amp;YEAR($J282)</f>
        <v>Aug 2022</v>
      </c>
      <c r="N282" s="34">
        <f t="shared" si="28"/>
        <v>44776.489583333336</v>
      </c>
      <c r="O282" s="8">
        <f>IF(ISERROR(VLOOKUP($I282,Lookup!$H$2:$I$11,2,0)),"",VLOOKUP($I282,Lookup!$H$2:$I$11,2,0))</f>
        <v>-100.1</v>
      </c>
      <c r="P282" s="8">
        <f>COUNTIF(J$4:J282,J282)</f>
        <v>1</v>
      </c>
    </row>
    <row r="283" spans="1:16" ht="30" x14ac:dyDescent="0.25">
      <c r="A283" s="35">
        <f t="shared" si="29"/>
        <v>200000</v>
      </c>
      <c r="B283" s="8">
        <f t="shared" si="30"/>
        <v>44658.851388888892</v>
      </c>
      <c r="C283" s="8">
        <f t="shared" si="31"/>
        <v>44904</v>
      </c>
      <c r="D283" s="38">
        <f t="shared" si="32"/>
        <v>289666.8513888889</v>
      </c>
      <c r="E283" s="39">
        <f t="shared" si="27"/>
        <v>23</v>
      </c>
      <c r="F283" s="42" t="s">
        <v>254</v>
      </c>
      <c r="G283" s="42" t="s">
        <v>2668</v>
      </c>
      <c r="H283" s="42" t="s">
        <v>2669</v>
      </c>
      <c r="I283" s="42" t="s">
        <v>2167</v>
      </c>
      <c r="J283" s="45">
        <v>44658.851388888892</v>
      </c>
      <c r="K283" s="43">
        <v>200000</v>
      </c>
      <c r="L283" s="44">
        <v>44904</v>
      </c>
      <c r="M283" s="8" t="str">
        <f>VLOOKUP(MONTH($J283),Lookup!$A$2:$B$13,2,0)&amp;" "&amp;YEAR($J283)</f>
        <v>Apr 2022</v>
      </c>
      <c r="N283" s="34">
        <f t="shared" si="28"/>
        <v>44658.851388888892</v>
      </c>
      <c r="O283" s="8">
        <f>IF(ISERROR(VLOOKUP($I283,Lookup!$H$2:$I$11,2,0)),"",VLOOKUP($I283,Lookup!$H$2:$I$11,2,0))</f>
        <v>103</v>
      </c>
      <c r="P283" s="8">
        <f>COUNTIF(J$4:J283,J283)</f>
        <v>1</v>
      </c>
    </row>
    <row r="284" spans="1:16" ht="30" x14ac:dyDescent="0.25">
      <c r="A284" s="35">
        <f t="shared" si="29"/>
        <v>50001</v>
      </c>
      <c r="B284" s="8">
        <f t="shared" si="30"/>
        <v>44834.530555555553</v>
      </c>
      <c r="C284" s="8">
        <f t="shared" si="31"/>
        <v>44908</v>
      </c>
      <c r="D284" s="38">
        <f t="shared" si="32"/>
        <v>139744.53056255553</v>
      </c>
      <c r="E284" s="39">
        <f t="shared" si="27"/>
        <v>75</v>
      </c>
      <c r="F284" s="42" t="s">
        <v>254</v>
      </c>
      <c r="G284" s="42" t="s">
        <v>2670</v>
      </c>
      <c r="H284" s="42" t="s">
        <v>2671</v>
      </c>
      <c r="I284" s="42" t="s">
        <v>2184</v>
      </c>
      <c r="J284" s="45">
        <v>44834.530555555553</v>
      </c>
      <c r="K284" s="43">
        <v>50001</v>
      </c>
      <c r="L284" s="44">
        <v>44908</v>
      </c>
      <c r="M284" s="8" t="str">
        <f>VLOOKUP(MONTH($J284),Lookup!$A$2:$B$13,2,0)&amp;" "&amp;YEAR($J284)</f>
        <v>Sept 2022</v>
      </c>
      <c r="N284" s="34">
        <f t="shared" si="28"/>
        <v>44834.530555555553</v>
      </c>
      <c r="O284" s="8">
        <f>IF(ISERROR(VLOOKUP($I284,Lookup!$H$2:$I$11,2,0)),"",VLOOKUP($I284,Lookup!$H$2:$I$11,2,0))</f>
        <v>6.9999999999999999E-6</v>
      </c>
      <c r="P284" s="8">
        <f>COUNTIF(J$4:J284,J284)</f>
        <v>1</v>
      </c>
    </row>
    <row r="285" spans="1:16" ht="30" x14ac:dyDescent="0.25">
      <c r="A285" s="35">
        <f t="shared" si="29"/>
        <v>30001</v>
      </c>
      <c r="B285" s="8">
        <f t="shared" si="30"/>
        <v>44658.518750000003</v>
      </c>
      <c r="C285" s="8">
        <f t="shared" si="31"/>
        <v>44874</v>
      </c>
      <c r="D285" s="38">
        <f t="shared" si="32"/>
        <v>119534.51875080001</v>
      </c>
      <c r="E285" s="39">
        <f t="shared" si="27"/>
        <v>89</v>
      </c>
      <c r="F285" s="42" t="s">
        <v>254</v>
      </c>
      <c r="G285" s="42" t="s">
        <v>2672</v>
      </c>
      <c r="H285" s="42" t="s">
        <v>2673</v>
      </c>
      <c r="I285" s="42" t="s">
        <v>2173</v>
      </c>
      <c r="J285" s="45">
        <v>44658.518750000003</v>
      </c>
      <c r="K285" s="43">
        <v>30001</v>
      </c>
      <c r="L285" s="44">
        <v>44874</v>
      </c>
      <c r="M285" s="8" t="str">
        <f>VLOOKUP(MONTH($J285),Lookup!$A$2:$B$13,2,0)&amp;" "&amp;YEAR($J285)</f>
        <v>Apr 2022</v>
      </c>
      <c r="N285" s="34">
        <f t="shared" si="28"/>
        <v>44658.518750000003</v>
      </c>
      <c r="O285" s="8">
        <f>IF(ISERROR(VLOOKUP($I285,Lookup!$H$2:$I$11,2,0)),"",VLOOKUP($I285,Lookup!$H$2:$I$11,2,0))</f>
        <v>7.9999999999999996E-7</v>
      </c>
      <c r="P285" s="8">
        <f>COUNTIF(J$4:J285,J285)</f>
        <v>1</v>
      </c>
    </row>
    <row r="286" spans="1:16" ht="45" x14ac:dyDescent="0.25">
      <c r="A286" s="35">
        <f t="shared" si="29"/>
        <v>300001</v>
      </c>
      <c r="B286" s="8">
        <f t="shared" si="30"/>
        <v>44672.501388888886</v>
      </c>
      <c r="C286" s="8">
        <f t="shared" si="31"/>
        <v>44894</v>
      </c>
      <c r="D286" s="38">
        <f t="shared" si="32"/>
        <v>389671.50138888886</v>
      </c>
      <c r="E286" s="39">
        <f t="shared" si="27"/>
        <v>13</v>
      </c>
      <c r="F286" s="42" t="s">
        <v>254</v>
      </c>
      <c r="G286" s="42" t="s">
        <v>2674</v>
      </c>
      <c r="H286" s="42" t="s">
        <v>2675</v>
      </c>
      <c r="I286" s="42" t="s">
        <v>2167</v>
      </c>
      <c r="J286" s="45">
        <v>44672.501388888886</v>
      </c>
      <c r="K286" s="43">
        <v>300001</v>
      </c>
      <c r="L286" s="44">
        <v>44894</v>
      </c>
      <c r="M286" s="8" t="str">
        <f>VLOOKUP(MONTH($J286),Lookup!$A$2:$B$13,2,0)&amp;" "&amp;YEAR($J286)</f>
        <v>Apr 2022</v>
      </c>
      <c r="N286" s="34">
        <f t="shared" si="28"/>
        <v>44672.501388888886</v>
      </c>
      <c r="O286" s="8">
        <f>IF(ISERROR(VLOOKUP($I286,Lookup!$H$2:$I$11,2,0)),"",VLOOKUP($I286,Lookup!$H$2:$I$11,2,0))</f>
        <v>103</v>
      </c>
      <c r="P286" s="8">
        <f>COUNTIF(J$4:J286,J286)</f>
        <v>1</v>
      </c>
    </row>
    <row r="287" spans="1:16" ht="30" x14ac:dyDescent="0.25">
      <c r="A287" s="35">
        <f t="shared" si="29"/>
        <v>2000001</v>
      </c>
      <c r="B287" s="8">
        <f t="shared" si="30"/>
        <v>44793.339583333334</v>
      </c>
      <c r="C287" s="8">
        <f t="shared" si="31"/>
        <v>44902</v>
      </c>
      <c r="D287" s="38">
        <f t="shared" si="32"/>
        <v>2089697.3396433333</v>
      </c>
      <c r="E287" s="39">
        <f t="shared" si="27"/>
        <v>1</v>
      </c>
      <c r="F287" s="42" t="s">
        <v>254</v>
      </c>
      <c r="G287" s="42" t="s">
        <v>2676</v>
      </c>
      <c r="H287" s="42" t="s">
        <v>2677</v>
      </c>
      <c r="I287" s="42" t="s">
        <v>2206</v>
      </c>
      <c r="J287" s="45">
        <v>44793.339583333334</v>
      </c>
      <c r="K287" s="43">
        <v>2000001</v>
      </c>
      <c r="L287" s="44">
        <v>44902</v>
      </c>
      <c r="M287" s="8" t="str">
        <f>VLOOKUP(MONTH($J287),Lookup!$A$2:$B$13,2,0)&amp;" "&amp;YEAR($J287)</f>
        <v>Aug 2022</v>
      </c>
      <c r="N287" s="34">
        <f t="shared" si="28"/>
        <v>44793.339583333334</v>
      </c>
      <c r="O287" s="8">
        <f>IF(ISERROR(VLOOKUP($I287,Lookup!$H$2:$I$11,2,0)),"",VLOOKUP($I287,Lookup!$H$2:$I$11,2,0))</f>
        <v>6.0000000000000002E-5</v>
      </c>
      <c r="P287" s="8">
        <f>COUNTIF(J$4:J287,J287)</f>
        <v>1</v>
      </c>
    </row>
    <row r="288" spans="1:16" ht="30" x14ac:dyDescent="0.25">
      <c r="A288" s="35">
        <f t="shared" si="29"/>
        <v>200001</v>
      </c>
      <c r="B288" s="8">
        <f t="shared" si="30"/>
        <v>44679.347916666666</v>
      </c>
      <c r="C288" s="8">
        <f t="shared" si="31"/>
        <v>44908</v>
      </c>
      <c r="D288" s="38">
        <f t="shared" si="32"/>
        <v>289489.24791666667</v>
      </c>
      <c r="E288" s="39">
        <f t="shared" si="27"/>
        <v>26</v>
      </c>
      <c r="F288" s="42" t="s">
        <v>254</v>
      </c>
      <c r="G288" s="42" t="s">
        <v>2678</v>
      </c>
      <c r="H288" s="42" t="s">
        <v>2679</v>
      </c>
      <c r="I288" s="42" t="s">
        <v>2170</v>
      </c>
      <c r="J288" s="45">
        <v>44679.347916666666</v>
      </c>
      <c r="K288" s="43">
        <v>200001</v>
      </c>
      <c r="L288" s="44">
        <v>44908</v>
      </c>
      <c r="M288" s="8" t="str">
        <f>VLOOKUP(MONTH($J288),Lookup!$A$2:$B$13,2,0)&amp;" "&amp;YEAR($J288)</f>
        <v>Apr 2022</v>
      </c>
      <c r="N288" s="34">
        <f t="shared" si="28"/>
        <v>44679.347916666666</v>
      </c>
      <c r="O288" s="8">
        <f>IF(ISERROR(VLOOKUP($I288,Lookup!$H$2:$I$11,2,0)),"",VLOOKUP($I288,Lookup!$H$2:$I$11,2,0))</f>
        <v>-100.1</v>
      </c>
      <c r="P288" s="8">
        <f>COUNTIF(J$4:J288,J288)</f>
        <v>1</v>
      </c>
    </row>
    <row r="289" spans="1:16" ht="30" x14ac:dyDescent="0.25">
      <c r="A289" s="35">
        <f t="shared" si="29"/>
        <v>100001</v>
      </c>
      <c r="B289" s="8">
        <f t="shared" si="30"/>
        <v>44701.400694444441</v>
      </c>
      <c r="C289" s="8">
        <f t="shared" si="31"/>
        <v>44894</v>
      </c>
      <c r="D289" s="38">
        <f t="shared" si="32"/>
        <v>189497.30069444442</v>
      </c>
      <c r="E289" s="39">
        <f t="shared" si="27"/>
        <v>49</v>
      </c>
      <c r="F289" s="42" t="s">
        <v>254</v>
      </c>
      <c r="G289" s="42" t="s">
        <v>2680</v>
      </c>
      <c r="H289" s="42" t="s">
        <v>2681</v>
      </c>
      <c r="I289" s="42" t="s">
        <v>2170</v>
      </c>
      <c r="J289" s="45">
        <v>44701.400694444441</v>
      </c>
      <c r="K289" s="43">
        <v>100001</v>
      </c>
      <c r="L289" s="44">
        <v>44894</v>
      </c>
      <c r="M289" s="8" t="str">
        <f>VLOOKUP(MONTH($J289),Lookup!$A$2:$B$13,2,0)&amp;" "&amp;YEAR($J289)</f>
        <v>May 2022</v>
      </c>
      <c r="N289" s="34">
        <f t="shared" si="28"/>
        <v>44701.400694444441</v>
      </c>
      <c r="O289" s="8">
        <f>IF(ISERROR(VLOOKUP($I289,Lookup!$H$2:$I$11,2,0)),"",VLOOKUP($I289,Lookup!$H$2:$I$11,2,0))</f>
        <v>-100.1</v>
      </c>
      <c r="P289" s="8">
        <f>COUNTIF(J$4:J289,J289)</f>
        <v>1</v>
      </c>
    </row>
    <row r="290" spans="1:16" ht="30" x14ac:dyDescent="0.25">
      <c r="A290" s="35">
        <f t="shared" si="29"/>
        <v>60000</v>
      </c>
      <c r="B290" s="8">
        <f t="shared" si="30"/>
        <v>44678.486805555556</v>
      </c>
      <c r="C290" s="8">
        <f t="shared" si="31"/>
        <v>44894</v>
      </c>
      <c r="D290" s="38">
        <f t="shared" si="32"/>
        <v>149676.48680555556</v>
      </c>
      <c r="E290" s="39">
        <f t="shared" si="27"/>
        <v>63</v>
      </c>
      <c r="F290" s="42" t="s">
        <v>254</v>
      </c>
      <c r="G290" s="42" t="s">
        <v>2682</v>
      </c>
      <c r="H290" s="42" t="s">
        <v>2683</v>
      </c>
      <c r="I290" s="42" t="s">
        <v>2167</v>
      </c>
      <c r="J290" s="45">
        <v>44678.486805555556</v>
      </c>
      <c r="K290" s="43">
        <v>60000</v>
      </c>
      <c r="L290" s="44">
        <v>44894</v>
      </c>
      <c r="M290" s="8" t="str">
        <f>VLOOKUP(MONTH($J290),Lookup!$A$2:$B$13,2,0)&amp;" "&amp;YEAR($J290)</f>
        <v>Apr 2022</v>
      </c>
      <c r="N290" s="34">
        <f t="shared" si="28"/>
        <v>44678.486805555556</v>
      </c>
      <c r="O290" s="8">
        <f>IF(ISERROR(VLOOKUP($I290,Lookup!$H$2:$I$11,2,0)),"",VLOOKUP($I290,Lookup!$H$2:$I$11,2,0))</f>
        <v>103</v>
      </c>
      <c r="P290" s="8">
        <f>COUNTIF(J$4:J290,J290)</f>
        <v>1</v>
      </c>
    </row>
    <row r="291" spans="1:16" x14ac:dyDescent="0.25">
      <c r="A291" s="35">
        <f t="shared" si="29"/>
        <v>80000</v>
      </c>
      <c r="B291" s="8">
        <f t="shared" si="30"/>
        <v>44697.304861111108</v>
      </c>
      <c r="C291" s="8">
        <f t="shared" si="31"/>
        <v>44894</v>
      </c>
      <c r="D291" s="38">
        <f t="shared" si="32"/>
        <v>169695.3048611111</v>
      </c>
      <c r="E291" s="39">
        <f t="shared" si="27"/>
        <v>52</v>
      </c>
      <c r="F291" s="42" t="s">
        <v>254</v>
      </c>
      <c r="G291" s="42" t="s">
        <v>2684</v>
      </c>
      <c r="H291" s="42" t="s">
        <v>2685</v>
      </c>
      <c r="I291" s="42" t="s">
        <v>2167</v>
      </c>
      <c r="J291" s="45">
        <v>44697.304861111108</v>
      </c>
      <c r="K291" s="43">
        <v>80000</v>
      </c>
      <c r="L291" s="44">
        <v>44894</v>
      </c>
      <c r="M291" s="8" t="str">
        <f>VLOOKUP(MONTH($J291),Lookup!$A$2:$B$13,2,0)&amp;" "&amp;YEAR($J291)</f>
        <v>May 2022</v>
      </c>
      <c r="N291" s="34">
        <f t="shared" si="28"/>
        <v>44697.304861111108</v>
      </c>
      <c r="O291" s="8">
        <f>IF(ISERROR(VLOOKUP($I291,Lookup!$H$2:$I$11,2,0)),"",VLOOKUP($I291,Lookup!$H$2:$I$11,2,0))</f>
        <v>103</v>
      </c>
      <c r="P291" s="8">
        <f>COUNTIF(J$4:J291,J291)</f>
        <v>1</v>
      </c>
    </row>
    <row r="292" spans="1:16" ht="30" x14ac:dyDescent="0.25">
      <c r="A292" s="35">
        <f t="shared" si="29"/>
        <v>552960</v>
      </c>
      <c r="B292" s="8">
        <f t="shared" si="30"/>
        <v>44708.598611111112</v>
      </c>
      <c r="C292" s="8">
        <f t="shared" si="31"/>
        <v>44894</v>
      </c>
      <c r="D292" s="38">
        <f t="shared" si="32"/>
        <v>642463.49861111108</v>
      </c>
      <c r="E292" s="39">
        <f t="shared" si="27"/>
        <v>6</v>
      </c>
      <c r="F292" s="42" t="s">
        <v>254</v>
      </c>
      <c r="G292" s="42" t="s">
        <v>2686</v>
      </c>
      <c r="H292" s="42" t="s">
        <v>2687</v>
      </c>
      <c r="I292" s="42" t="s">
        <v>2170</v>
      </c>
      <c r="J292" s="45">
        <v>44708.598611111112</v>
      </c>
      <c r="K292" s="43">
        <v>552960</v>
      </c>
      <c r="L292" s="44">
        <v>44894</v>
      </c>
      <c r="M292" s="8" t="str">
        <f>VLOOKUP(MONTH($J292),Lookup!$A$2:$B$13,2,0)&amp;" "&amp;YEAR($J292)</f>
        <v>May 2022</v>
      </c>
      <c r="N292" s="34">
        <f t="shared" si="28"/>
        <v>44708.598611111112</v>
      </c>
      <c r="O292" s="8">
        <f>IF(ISERROR(VLOOKUP($I292,Lookup!$H$2:$I$11,2,0)),"",VLOOKUP($I292,Lookup!$H$2:$I$11,2,0))</f>
        <v>-100.1</v>
      </c>
      <c r="P292" s="8">
        <f>COUNTIF(J$4:J292,J292)</f>
        <v>1</v>
      </c>
    </row>
    <row r="293" spans="1:16" ht="30" x14ac:dyDescent="0.25">
      <c r="A293" s="35">
        <f t="shared" si="29"/>
        <v>70001</v>
      </c>
      <c r="B293" s="8">
        <f t="shared" si="30"/>
        <v>44750.45416666667</v>
      </c>
      <c r="C293" s="8">
        <f t="shared" si="31"/>
        <v>44908</v>
      </c>
      <c r="D293" s="38">
        <f t="shared" si="32"/>
        <v>159560.35416666666</v>
      </c>
      <c r="E293" s="39">
        <f t="shared" si="27"/>
        <v>57</v>
      </c>
      <c r="F293" s="42" t="s">
        <v>254</v>
      </c>
      <c r="G293" s="42" t="s">
        <v>2688</v>
      </c>
      <c r="H293" s="42" t="s">
        <v>2689</v>
      </c>
      <c r="I293" s="42" t="s">
        <v>2170</v>
      </c>
      <c r="J293" s="45">
        <v>44750.45416666667</v>
      </c>
      <c r="K293" s="43">
        <v>70001</v>
      </c>
      <c r="L293" s="44">
        <v>44908</v>
      </c>
      <c r="M293" s="8" t="str">
        <f>VLOOKUP(MONTH($J293),Lookup!$A$2:$B$13,2,0)&amp;" "&amp;YEAR($J293)</f>
        <v>Jul 2022</v>
      </c>
      <c r="N293" s="34">
        <f t="shared" si="28"/>
        <v>44750.45416666667</v>
      </c>
      <c r="O293" s="8">
        <f>IF(ISERROR(VLOOKUP($I293,Lookup!$H$2:$I$11,2,0)),"",VLOOKUP($I293,Lookup!$H$2:$I$11,2,0))</f>
        <v>-100.1</v>
      </c>
      <c r="P293" s="8">
        <f>COUNTIF(J$4:J293,J293)</f>
        <v>1</v>
      </c>
    </row>
    <row r="294" spans="1:16" ht="30" x14ac:dyDescent="0.25">
      <c r="A294" s="35">
        <f t="shared" si="29"/>
        <v>100000</v>
      </c>
      <c r="B294" s="8">
        <f t="shared" si="30"/>
        <v>44816.454861111109</v>
      </c>
      <c r="C294" s="8">
        <f t="shared" si="31"/>
        <v>44917</v>
      </c>
      <c r="D294" s="38">
        <f t="shared" si="32"/>
        <v>189734.45486811112</v>
      </c>
      <c r="E294" s="39">
        <f t="shared" si="27"/>
        <v>43</v>
      </c>
      <c r="F294" s="42" t="s">
        <v>254</v>
      </c>
      <c r="G294" s="42" t="s">
        <v>2690</v>
      </c>
      <c r="H294" s="42" t="s">
        <v>2691</v>
      </c>
      <c r="I294" s="42" t="s">
        <v>2184</v>
      </c>
      <c r="J294" s="45">
        <v>44816.454861111109</v>
      </c>
      <c r="K294" s="43">
        <v>100000</v>
      </c>
      <c r="L294" s="44">
        <v>44917</v>
      </c>
      <c r="M294" s="8" t="str">
        <f>VLOOKUP(MONTH($J294),Lookup!$A$2:$B$13,2,0)&amp;" "&amp;YEAR($J294)</f>
        <v>Sept 2022</v>
      </c>
      <c r="N294" s="34">
        <f t="shared" si="28"/>
        <v>44816.454861111109</v>
      </c>
      <c r="O294" s="8">
        <f>IF(ISERROR(VLOOKUP($I294,Lookup!$H$2:$I$11,2,0)),"",VLOOKUP($I294,Lookup!$H$2:$I$11,2,0))</f>
        <v>6.9999999999999999E-6</v>
      </c>
      <c r="P294" s="8">
        <f>COUNTIF(J$4:J294,J294)</f>
        <v>1</v>
      </c>
    </row>
    <row r="295" spans="1:16" ht="30" x14ac:dyDescent="0.25">
      <c r="A295" s="35">
        <f t="shared" si="29"/>
        <v>100001</v>
      </c>
      <c r="B295" s="8">
        <f t="shared" si="30"/>
        <v>44858.540277777778</v>
      </c>
      <c r="C295" s="8">
        <f t="shared" si="31"/>
        <v>44911</v>
      </c>
      <c r="D295" s="38">
        <f t="shared" si="32"/>
        <v>189771.54028477776</v>
      </c>
      <c r="E295" s="39">
        <f t="shared" si="27"/>
        <v>40</v>
      </c>
      <c r="F295" s="42" t="s">
        <v>254</v>
      </c>
      <c r="G295" s="42" t="s">
        <v>2692</v>
      </c>
      <c r="H295" s="42" t="s">
        <v>2693</v>
      </c>
      <c r="I295" s="42" t="s">
        <v>2184</v>
      </c>
      <c r="J295" s="45">
        <v>44858.540277777778</v>
      </c>
      <c r="K295" s="43">
        <v>100001</v>
      </c>
      <c r="L295" s="44">
        <v>44911</v>
      </c>
      <c r="M295" s="8" t="str">
        <f>VLOOKUP(MONTH($J295),Lookup!$A$2:$B$13,2,0)&amp;" "&amp;YEAR($J295)</f>
        <v>Oct 2022</v>
      </c>
      <c r="N295" s="34">
        <f t="shared" si="28"/>
        <v>44858.540277777778</v>
      </c>
      <c r="O295" s="8">
        <f>IF(ISERROR(VLOOKUP($I295,Lookup!$H$2:$I$11,2,0)),"",VLOOKUP($I295,Lookup!$H$2:$I$11,2,0))</f>
        <v>6.9999999999999999E-6</v>
      </c>
      <c r="P295" s="8">
        <f>COUNTIF(J$4:J295,J295)</f>
        <v>1</v>
      </c>
    </row>
    <row r="296" spans="1:16" x14ac:dyDescent="0.25">
      <c r="A296" s="35">
        <f t="shared" si="29"/>
        <v>60001</v>
      </c>
      <c r="B296" s="8">
        <f t="shared" si="30"/>
        <v>44701.663888888892</v>
      </c>
      <c r="C296" s="8">
        <f t="shared" si="31"/>
        <v>44894</v>
      </c>
      <c r="D296" s="38">
        <f t="shared" si="32"/>
        <v>149700.6638888889</v>
      </c>
      <c r="E296" s="39">
        <f t="shared" si="27"/>
        <v>60</v>
      </c>
      <c r="F296" s="42" t="s">
        <v>254</v>
      </c>
      <c r="G296" s="42" t="s">
        <v>2694</v>
      </c>
      <c r="H296" s="42" t="s">
        <v>2695</v>
      </c>
      <c r="I296" s="42" t="s">
        <v>2167</v>
      </c>
      <c r="J296" s="45">
        <v>44701.663888888892</v>
      </c>
      <c r="K296" s="43">
        <v>60001</v>
      </c>
      <c r="L296" s="44">
        <v>44894</v>
      </c>
      <c r="M296" s="8" t="str">
        <f>VLOOKUP(MONTH($J296),Lookup!$A$2:$B$13,2,0)&amp;" "&amp;YEAR($J296)</f>
        <v>May 2022</v>
      </c>
      <c r="N296" s="34">
        <f t="shared" si="28"/>
        <v>44701.663888888892</v>
      </c>
      <c r="O296" s="8">
        <f>IF(ISERROR(VLOOKUP($I296,Lookup!$H$2:$I$11,2,0)),"",VLOOKUP($I296,Lookup!$H$2:$I$11,2,0))</f>
        <v>103</v>
      </c>
      <c r="P296" s="8">
        <f>COUNTIF(J$4:J296,J296)</f>
        <v>1</v>
      </c>
    </row>
    <row r="297" spans="1:16" ht="30" x14ac:dyDescent="0.25">
      <c r="A297" s="35">
        <f t="shared" si="29"/>
        <v>200001</v>
      </c>
      <c r="B297" s="8">
        <f t="shared" si="30"/>
        <v>44777.55972222222</v>
      </c>
      <c r="C297" s="8">
        <f t="shared" si="31"/>
        <v>44909</v>
      </c>
      <c r="D297" s="38">
        <f t="shared" si="32"/>
        <v>289688.55972922221</v>
      </c>
      <c r="E297" s="39">
        <f t="shared" si="27"/>
        <v>22</v>
      </c>
      <c r="F297" s="42" t="s">
        <v>254</v>
      </c>
      <c r="G297" s="42" t="s">
        <v>2696</v>
      </c>
      <c r="H297" s="42" t="s">
        <v>2697</v>
      </c>
      <c r="I297" s="42" t="s">
        <v>2184</v>
      </c>
      <c r="J297" s="45">
        <v>44777.55972222222</v>
      </c>
      <c r="K297" s="43">
        <v>200001</v>
      </c>
      <c r="L297" s="44">
        <v>44909</v>
      </c>
      <c r="M297" s="8" t="str">
        <f>VLOOKUP(MONTH($J297),Lookup!$A$2:$B$13,2,0)&amp;" "&amp;YEAR($J297)</f>
        <v>Aug 2022</v>
      </c>
      <c r="N297" s="34">
        <f t="shared" si="28"/>
        <v>44777.55972222222</v>
      </c>
      <c r="O297" s="8">
        <f>IF(ISERROR(VLOOKUP($I297,Lookup!$H$2:$I$11,2,0)),"",VLOOKUP($I297,Lookup!$H$2:$I$11,2,0))</f>
        <v>6.9999999999999999E-6</v>
      </c>
      <c r="P297" s="8">
        <f>COUNTIF(J$4:J297,J297)</f>
        <v>1</v>
      </c>
    </row>
    <row r="298" spans="1:16" ht="30" x14ac:dyDescent="0.25">
      <c r="A298" s="35">
        <f t="shared" si="29"/>
        <v>100001</v>
      </c>
      <c r="B298" s="8">
        <f t="shared" si="30"/>
        <v>44713.48333333333</v>
      </c>
      <c r="C298" s="8">
        <f t="shared" si="31"/>
        <v>44862</v>
      </c>
      <c r="D298" s="38">
        <f t="shared" si="32"/>
        <v>189478.38333333333</v>
      </c>
      <c r="E298" s="39">
        <f t="shared" si="27"/>
        <v>50</v>
      </c>
      <c r="F298" s="42" t="s">
        <v>254</v>
      </c>
      <c r="G298" s="42" t="s">
        <v>2593</v>
      </c>
      <c r="H298" s="42" t="s">
        <v>2594</v>
      </c>
      <c r="I298" s="42" t="s">
        <v>2170</v>
      </c>
      <c r="J298" s="45">
        <v>44713.48333333333</v>
      </c>
      <c r="K298" s="43">
        <v>100001</v>
      </c>
      <c r="L298" s="44">
        <v>44862</v>
      </c>
      <c r="M298" s="8" t="str">
        <f>VLOOKUP(MONTH($J298),Lookup!$A$2:$B$13,2,0)&amp;" "&amp;YEAR($J298)</f>
        <v>Jun 2022</v>
      </c>
      <c r="N298" s="34">
        <f t="shared" si="28"/>
        <v>44713.48333333333</v>
      </c>
      <c r="O298" s="8">
        <f>IF(ISERROR(VLOOKUP($I298,Lookup!$H$2:$I$11,2,0)),"",VLOOKUP($I298,Lookup!$H$2:$I$11,2,0))</f>
        <v>-100.1</v>
      </c>
      <c r="P298" s="8">
        <f>COUNTIF(J$4:J298,J298)</f>
        <v>2</v>
      </c>
    </row>
    <row r="299" spans="1:16" ht="30" x14ac:dyDescent="0.25">
      <c r="A299" s="35">
        <f t="shared" si="29"/>
        <v>60000</v>
      </c>
      <c r="B299" s="8">
        <f t="shared" si="30"/>
        <v>44775.384027777778</v>
      </c>
      <c r="C299" s="8">
        <f t="shared" si="31"/>
        <v>44917</v>
      </c>
      <c r="D299" s="38">
        <f t="shared" si="32"/>
        <v>149693.38403477776</v>
      </c>
      <c r="E299" s="39">
        <f t="shared" si="27"/>
        <v>62</v>
      </c>
      <c r="F299" s="42" t="s">
        <v>254</v>
      </c>
      <c r="G299" s="42" t="s">
        <v>2698</v>
      </c>
      <c r="H299" s="42" t="s">
        <v>2699</v>
      </c>
      <c r="I299" s="42" t="s">
        <v>2184</v>
      </c>
      <c r="J299" s="45">
        <v>44775.384027777778</v>
      </c>
      <c r="K299" s="43">
        <v>60000</v>
      </c>
      <c r="L299" s="44">
        <v>44917</v>
      </c>
      <c r="M299" s="8" t="str">
        <f>VLOOKUP(MONTH($J299),Lookup!$A$2:$B$13,2,0)&amp;" "&amp;YEAR($J299)</f>
        <v>Aug 2022</v>
      </c>
      <c r="N299" s="34">
        <f t="shared" si="28"/>
        <v>44775.384027777778</v>
      </c>
      <c r="O299" s="8">
        <f>IF(ISERROR(VLOOKUP($I299,Lookup!$H$2:$I$11,2,0)),"",VLOOKUP($I299,Lookup!$H$2:$I$11,2,0))</f>
        <v>6.9999999999999999E-6</v>
      </c>
      <c r="P299" s="8">
        <f>COUNTIF(J$4:J299,J299)</f>
        <v>1</v>
      </c>
    </row>
    <row r="300" spans="1:16" ht="30" x14ac:dyDescent="0.25">
      <c r="A300" s="35">
        <f t="shared" si="29"/>
        <v>20000</v>
      </c>
      <c r="B300" s="8">
        <f t="shared" si="30"/>
        <v>44759.910416666666</v>
      </c>
      <c r="C300" s="8">
        <f t="shared" si="31"/>
        <v>44908</v>
      </c>
      <c r="D300" s="38">
        <f t="shared" si="32"/>
        <v>109670.91041746667</v>
      </c>
      <c r="E300" s="39">
        <f t="shared" si="27"/>
        <v>91</v>
      </c>
      <c r="F300" s="42" t="s">
        <v>254</v>
      </c>
      <c r="G300" s="42" t="s">
        <v>2589</v>
      </c>
      <c r="H300" s="42" t="s">
        <v>2589</v>
      </c>
      <c r="I300" s="42" t="s">
        <v>2173</v>
      </c>
      <c r="J300" s="45">
        <v>44759.910416666666</v>
      </c>
      <c r="K300" s="43">
        <v>20000</v>
      </c>
      <c r="L300" s="44">
        <v>44908</v>
      </c>
      <c r="M300" s="8" t="str">
        <f>VLOOKUP(MONTH($J300),Lookup!$A$2:$B$13,2,0)&amp;" "&amp;YEAR($J300)</f>
        <v>Jul 2022</v>
      </c>
      <c r="N300" s="34">
        <f t="shared" si="28"/>
        <v>44759.910416666666</v>
      </c>
      <c r="O300" s="8">
        <f>IF(ISERROR(VLOOKUP($I300,Lookup!$H$2:$I$11,2,0)),"",VLOOKUP($I300,Lookup!$H$2:$I$11,2,0))</f>
        <v>7.9999999999999996E-7</v>
      </c>
      <c r="P300" s="8">
        <f>COUNTIF(J$4:J300,J300)</f>
        <v>3</v>
      </c>
    </row>
    <row r="301" spans="1:16" ht="30" x14ac:dyDescent="0.25">
      <c r="A301" s="35">
        <f t="shared" si="29"/>
        <v>100001</v>
      </c>
      <c r="B301" s="8">
        <f t="shared" si="30"/>
        <v>44784.84375</v>
      </c>
      <c r="C301" s="8">
        <f t="shared" si="31"/>
        <v>44894</v>
      </c>
      <c r="D301" s="38">
        <f t="shared" si="32"/>
        <v>189680.843757</v>
      </c>
      <c r="E301" s="39">
        <f t="shared" si="27"/>
        <v>44</v>
      </c>
      <c r="F301" s="42" t="s">
        <v>254</v>
      </c>
      <c r="G301" s="42" t="s">
        <v>2700</v>
      </c>
      <c r="H301" s="42" t="s">
        <v>2701</v>
      </c>
      <c r="I301" s="42" t="s">
        <v>2184</v>
      </c>
      <c r="J301" s="45">
        <v>44784.84375</v>
      </c>
      <c r="K301" s="43">
        <v>100001</v>
      </c>
      <c r="L301" s="44">
        <v>44894</v>
      </c>
      <c r="M301" s="8" t="str">
        <f>VLOOKUP(MONTH($J301),Lookup!$A$2:$B$13,2,0)&amp;" "&amp;YEAR($J301)</f>
        <v>Aug 2022</v>
      </c>
      <c r="N301" s="34">
        <f t="shared" si="28"/>
        <v>44784.84375</v>
      </c>
      <c r="O301" s="8">
        <f>IF(ISERROR(VLOOKUP($I301,Lookup!$H$2:$I$11,2,0)),"",VLOOKUP($I301,Lookup!$H$2:$I$11,2,0))</f>
        <v>6.9999999999999999E-6</v>
      </c>
      <c r="P301" s="8">
        <f>COUNTIF(J$4:J301,J301)</f>
        <v>1</v>
      </c>
    </row>
    <row r="302" spans="1:16" x14ac:dyDescent="0.25">
      <c r="A302" s="35">
        <f t="shared" si="29"/>
        <v>50000</v>
      </c>
      <c r="B302" s="8">
        <f t="shared" si="30"/>
        <v>44812.511111111111</v>
      </c>
      <c r="C302" s="8">
        <f t="shared" si="31"/>
        <v>44909</v>
      </c>
      <c r="D302" s="38">
        <f t="shared" si="32"/>
        <v>139722.51117111111</v>
      </c>
      <c r="E302" s="39">
        <f t="shared" si="27"/>
        <v>76</v>
      </c>
      <c r="F302" s="42" t="s">
        <v>254</v>
      </c>
      <c r="G302" s="42" t="s">
        <v>2702</v>
      </c>
      <c r="H302" s="42" t="s">
        <v>2703</v>
      </c>
      <c r="I302" s="42" t="s">
        <v>2206</v>
      </c>
      <c r="J302" s="45">
        <v>44812.511111111111</v>
      </c>
      <c r="K302" s="43">
        <v>50000</v>
      </c>
      <c r="L302" s="44">
        <v>44909</v>
      </c>
      <c r="M302" s="8" t="str">
        <f>VLOOKUP(MONTH($J302),Lookup!$A$2:$B$13,2,0)&amp;" "&amp;YEAR($J302)</f>
        <v>Sept 2022</v>
      </c>
      <c r="N302" s="34">
        <f t="shared" si="28"/>
        <v>44812.511111111111</v>
      </c>
      <c r="O302" s="8">
        <f>IF(ISERROR(VLOOKUP($I302,Lookup!$H$2:$I$11,2,0)),"",VLOOKUP($I302,Lookup!$H$2:$I$11,2,0))</f>
        <v>6.0000000000000002E-5</v>
      </c>
      <c r="P302" s="8">
        <f>COUNTIF(J$4:J302,J302)</f>
        <v>1</v>
      </c>
    </row>
    <row r="303" spans="1:16" ht="30" x14ac:dyDescent="0.25">
      <c r="A303" s="35">
        <f t="shared" si="29"/>
        <v>100001</v>
      </c>
      <c r="B303" s="8">
        <f t="shared" si="30"/>
        <v>44774.443749999999</v>
      </c>
      <c r="C303" s="8">
        <f t="shared" si="31"/>
        <v>44903</v>
      </c>
      <c r="D303" s="38">
        <f t="shared" si="32"/>
        <v>189782.44375000001</v>
      </c>
      <c r="E303" s="39">
        <f t="shared" si="27"/>
        <v>39</v>
      </c>
      <c r="F303" s="42" t="s">
        <v>254</v>
      </c>
      <c r="G303" s="42" t="s">
        <v>2704</v>
      </c>
      <c r="H303" s="42" t="s">
        <v>2705</v>
      </c>
      <c r="I303" s="42" t="s">
        <v>2167</v>
      </c>
      <c r="J303" s="45">
        <v>44774.443749999999</v>
      </c>
      <c r="K303" s="43">
        <v>100001</v>
      </c>
      <c r="L303" s="44">
        <v>44903</v>
      </c>
      <c r="M303" s="8" t="str">
        <f>VLOOKUP(MONTH($J303),Lookup!$A$2:$B$13,2,0)&amp;" "&amp;YEAR($J303)</f>
        <v>Aug 2022</v>
      </c>
      <c r="N303" s="34">
        <f t="shared" si="28"/>
        <v>44774.443749999999</v>
      </c>
      <c r="O303" s="8">
        <f>IF(ISERROR(VLOOKUP($I303,Lookup!$H$2:$I$11,2,0)),"",VLOOKUP($I303,Lookup!$H$2:$I$11,2,0))</f>
        <v>103</v>
      </c>
      <c r="P303" s="8">
        <f>COUNTIF(J$4:J303,J303)</f>
        <v>1</v>
      </c>
    </row>
    <row r="304" spans="1:16" ht="30" x14ac:dyDescent="0.25">
      <c r="A304" s="35">
        <f t="shared" si="29"/>
        <v>150001</v>
      </c>
      <c r="B304" s="8">
        <f t="shared" si="30"/>
        <v>44774.456944444442</v>
      </c>
      <c r="C304" s="8">
        <f t="shared" si="31"/>
        <v>44894</v>
      </c>
      <c r="D304" s="38">
        <f t="shared" si="32"/>
        <v>239670.45695144444</v>
      </c>
      <c r="E304" s="39">
        <f t="shared" si="27"/>
        <v>30</v>
      </c>
      <c r="F304" s="42" t="s">
        <v>254</v>
      </c>
      <c r="G304" s="42" t="s">
        <v>2706</v>
      </c>
      <c r="H304" s="42" t="s">
        <v>2707</v>
      </c>
      <c r="I304" s="42" t="s">
        <v>2184</v>
      </c>
      <c r="J304" s="45">
        <v>44774.456944444442</v>
      </c>
      <c r="K304" s="43">
        <v>150001</v>
      </c>
      <c r="L304" s="44">
        <v>44894</v>
      </c>
      <c r="M304" s="8" t="str">
        <f>VLOOKUP(MONTH($J304),Lookup!$A$2:$B$13,2,0)&amp;" "&amp;YEAR($J304)</f>
        <v>Aug 2022</v>
      </c>
      <c r="N304" s="34">
        <f t="shared" si="28"/>
        <v>44774.456944444442</v>
      </c>
      <c r="O304" s="8">
        <f>IF(ISERROR(VLOOKUP($I304,Lookup!$H$2:$I$11,2,0)),"",VLOOKUP($I304,Lookup!$H$2:$I$11,2,0))</f>
        <v>6.9999999999999999E-6</v>
      </c>
      <c r="P304" s="8">
        <f>COUNTIF(J$4:J304,J304)</f>
        <v>1</v>
      </c>
    </row>
    <row r="305" spans="1:16" ht="60" x14ac:dyDescent="0.25">
      <c r="A305" s="35">
        <f t="shared" si="29"/>
        <v>100000</v>
      </c>
      <c r="B305" s="8">
        <f t="shared" si="30"/>
        <v>44837.626388888886</v>
      </c>
      <c r="C305" s="8">
        <f t="shared" si="31"/>
        <v>44909</v>
      </c>
      <c r="D305" s="38">
        <f t="shared" si="32"/>
        <v>189747.62644888888</v>
      </c>
      <c r="E305" s="39">
        <f t="shared" si="27"/>
        <v>41</v>
      </c>
      <c r="F305" s="42" t="s">
        <v>254</v>
      </c>
      <c r="G305" s="42" t="s">
        <v>2708</v>
      </c>
      <c r="H305" s="42" t="s">
        <v>2709</v>
      </c>
      <c r="I305" s="42" t="s">
        <v>2206</v>
      </c>
      <c r="J305" s="45">
        <v>44837.626388888886</v>
      </c>
      <c r="K305" s="43">
        <v>100000</v>
      </c>
      <c r="L305" s="44">
        <v>44909</v>
      </c>
      <c r="M305" s="8" t="str">
        <f>VLOOKUP(MONTH($J305),Lookup!$A$2:$B$13,2,0)&amp;" "&amp;YEAR($J305)</f>
        <v>Oct 2022</v>
      </c>
      <c r="N305" s="34">
        <f t="shared" si="28"/>
        <v>44837.626388888886</v>
      </c>
      <c r="O305" s="8">
        <f>IF(ISERROR(VLOOKUP($I305,Lookup!$H$2:$I$11,2,0)),"",VLOOKUP($I305,Lookup!$H$2:$I$11,2,0))</f>
        <v>6.0000000000000002E-5</v>
      </c>
      <c r="P305" s="8">
        <f>COUNTIF(J$4:J305,J305)</f>
        <v>1</v>
      </c>
    </row>
    <row r="306" spans="1:16" ht="45" x14ac:dyDescent="0.25">
      <c r="A306" s="35">
        <f t="shared" si="29"/>
        <v>100000</v>
      </c>
      <c r="B306" s="8">
        <f t="shared" si="30"/>
        <v>44779.515277777777</v>
      </c>
      <c r="C306" s="8">
        <f t="shared" si="31"/>
        <v>44904</v>
      </c>
      <c r="D306" s="38">
        <f t="shared" si="32"/>
        <v>189584.41527777776</v>
      </c>
      <c r="E306" s="39">
        <f t="shared" si="27"/>
        <v>47</v>
      </c>
      <c r="F306" s="42" t="s">
        <v>254</v>
      </c>
      <c r="G306" s="42" t="s">
        <v>2710</v>
      </c>
      <c r="H306" s="42" t="s">
        <v>2711</v>
      </c>
      <c r="I306" s="42" t="s">
        <v>2170</v>
      </c>
      <c r="J306" s="45">
        <v>44779.515277777777</v>
      </c>
      <c r="K306" s="43">
        <v>100000</v>
      </c>
      <c r="L306" s="44">
        <v>44904</v>
      </c>
      <c r="M306" s="8" t="str">
        <f>VLOOKUP(MONTH($J306),Lookup!$A$2:$B$13,2,0)&amp;" "&amp;YEAR($J306)</f>
        <v>Aug 2022</v>
      </c>
      <c r="N306" s="34">
        <f t="shared" si="28"/>
        <v>44779.515277777777</v>
      </c>
      <c r="O306" s="8">
        <f>IF(ISERROR(VLOOKUP($I306,Lookup!$H$2:$I$11,2,0)),"",VLOOKUP($I306,Lookup!$H$2:$I$11,2,0))</f>
        <v>-100.1</v>
      </c>
      <c r="P306" s="8">
        <f>COUNTIF(J$4:J306,J306)</f>
        <v>1</v>
      </c>
    </row>
    <row r="307" spans="1:16" ht="30" x14ac:dyDescent="0.25">
      <c r="A307" s="35">
        <f t="shared" si="29"/>
        <v>50000</v>
      </c>
      <c r="B307" s="8">
        <f t="shared" si="30"/>
        <v>44794.538194444445</v>
      </c>
      <c r="C307" s="8">
        <f t="shared" si="31"/>
        <v>44907</v>
      </c>
      <c r="D307" s="38">
        <f t="shared" si="32"/>
        <v>139805.53819444444</v>
      </c>
      <c r="E307" s="39">
        <f t="shared" si="27"/>
        <v>73</v>
      </c>
      <c r="F307" s="42" t="s">
        <v>254</v>
      </c>
      <c r="G307" s="42" t="s">
        <v>2712</v>
      </c>
      <c r="H307" s="42" t="s">
        <v>2713</v>
      </c>
      <c r="I307" s="42" t="s">
        <v>2167</v>
      </c>
      <c r="J307" s="45">
        <v>44794.538194444445</v>
      </c>
      <c r="K307" s="43">
        <v>50000</v>
      </c>
      <c r="L307" s="44">
        <v>44907</v>
      </c>
      <c r="M307" s="8" t="str">
        <f>VLOOKUP(MONTH($J307),Lookup!$A$2:$B$13,2,0)&amp;" "&amp;YEAR($J307)</f>
        <v>Aug 2022</v>
      </c>
      <c r="N307" s="34">
        <f t="shared" si="28"/>
        <v>44794.538194444445</v>
      </c>
      <c r="O307" s="8">
        <f>IF(ISERROR(VLOOKUP($I307,Lookup!$H$2:$I$11,2,0)),"",VLOOKUP($I307,Lookup!$H$2:$I$11,2,0))</f>
        <v>103</v>
      </c>
      <c r="P307" s="8">
        <f>COUNTIF(J$4:J307,J307)</f>
        <v>1</v>
      </c>
    </row>
    <row r="308" spans="1:16" ht="30" x14ac:dyDescent="0.25">
      <c r="A308" s="35">
        <f t="shared" si="29"/>
        <v>100001</v>
      </c>
      <c r="B308" s="8">
        <f t="shared" si="30"/>
        <v>44895.549305555556</v>
      </c>
      <c r="C308" s="8">
        <f t="shared" si="31"/>
        <v>44909</v>
      </c>
      <c r="D308" s="38">
        <f t="shared" si="32"/>
        <v>189806.54936555555</v>
      </c>
      <c r="E308" s="39">
        <f t="shared" si="27"/>
        <v>38</v>
      </c>
      <c r="F308" s="42" t="s">
        <v>254</v>
      </c>
      <c r="G308" s="42" t="s">
        <v>2714</v>
      </c>
      <c r="H308" s="42" t="s">
        <v>2715</v>
      </c>
      <c r="I308" s="42" t="s">
        <v>2206</v>
      </c>
      <c r="J308" s="45">
        <v>44895.549305555556</v>
      </c>
      <c r="K308" s="43">
        <v>100001</v>
      </c>
      <c r="L308" s="44">
        <v>44909</v>
      </c>
      <c r="M308" s="8" t="str">
        <f>VLOOKUP(MONTH($J308),Lookup!$A$2:$B$13,2,0)&amp;" "&amp;YEAR($J308)</f>
        <v>Nov 2022</v>
      </c>
      <c r="N308" s="34">
        <f t="shared" si="28"/>
        <v>44895.549305555556</v>
      </c>
      <c r="O308" s="8">
        <f>IF(ISERROR(VLOOKUP($I308,Lookup!$H$2:$I$11,2,0)),"",VLOOKUP($I308,Lookup!$H$2:$I$11,2,0))</f>
        <v>6.0000000000000002E-5</v>
      </c>
      <c r="P308" s="8">
        <f>COUNTIF(J$4:J308,J308)</f>
        <v>1</v>
      </c>
    </row>
    <row r="309" spans="1:16" ht="30" x14ac:dyDescent="0.25">
      <c r="A309" s="35">
        <f t="shared" si="29"/>
        <v>450000</v>
      </c>
      <c r="B309" s="8">
        <f t="shared" si="30"/>
        <v>44799.453472222223</v>
      </c>
      <c r="C309" s="8">
        <f t="shared" si="31"/>
        <v>44902</v>
      </c>
      <c r="D309" s="38">
        <f t="shared" si="32"/>
        <v>539702.45347922225</v>
      </c>
      <c r="E309" s="39">
        <f t="shared" si="27"/>
        <v>9</v>
      </c>
      <c r="F309" s="42" t="s">
        <v>254</v>
      </c>
      <c r="G309" s="42" t="s">
        <v>2716</v>
      </c>
      <c r="H309" s="42" t="s">
        <v>2717</v>
      </c>
      <c r="I309" s="42" t="s">
        <v>2184</v>
      </c>
      <c r="J309" s="45">
        <v>44799.453472222223</v>
      </c>
      <c r="K309" s="43">
        <v>450000</v>
      </c>
      <c r="L309" s="44">
        <v>44902</v>
      </c>
      <c r="M309" s="8" t="str">
        <f>VLOOKUP(MONTH($J309),Lookup!$A$2:$B$13,2,0)&amp;" "&amp;YEAR($J309)</f>
        <v>Aug 2022</v>
      </c>
      <c r="N309" s="34">
        <f t="shared" si="28"/>
        <v>44799.453472222223</v>
      </c>
      <c r="O309" s="8">
        <f>IF(ISERROR(VLOOKUP($I309,Lookup!$H$2:$I$11,2,0)),"",VLOOKUP($I309,Lookup!$H$2:$I$11,2,0))</f>
        <v>6.9999999999999999E-6</v>
      </c>
      <c r="P309" s="8">
        <f>COUNTIF(J$4:J309,J309)</f>
        <v>1</v>
      </c>
    </row>
    <row r="310" spans="1:16" ht="30" x14ac:dyDescent="0.25">
      <c r="A310" s="35">
        <f t="shared" si="29"/>
        <v>10000</v>
      </c>
      <c r="B310" s="8">
        <f t="shared" si="30"/>
        <v>44848.393055555556</v>
      </c>
      <c r="C310" s="8">
        <f t="shared" si="31"/>
        <v>44907</v>
      </c>
      <c r="D310" s="38">
        <f t="shared" si="32"/>
        <v>99756.393056355562</v>
      </c>
      <c r="E310" s="39">
        <f t="shared" si="27"/>
        <v>92</v>
      </c>
      <c r="F310" s="42" t="s">
        <v>254</v>
      </c>
      <c r="G310" s="42" t="s">
        <v>2718</v>
      </c>
      <c r="H310" s="42" t="s">
        <v>2719</v>
      </c>
      <c r="I310" s="42" t="s">
        <v>2173</v>
      </c>
      <c r="J310" s="45">
        <v>44848.393055555556</v>
      </c>
      <c r="K310" s="43">
        <v>10000</v>
      </c>
      <c r="L310" s="44">
        <v>44907</v>
      </c>
      <c r="M310" s="8" t="str">
        <f>VLOOKUP(MONTH($J310),Lookup!$A$2:$B$13,2,0)&amp;" "&amp;YEAR($J310)</f>
        <v>Oct 2022</v>
      </c>
      <c r="N310" s="34">
        <f t="shared" si="28"/>
        <v>44848.393055555556</v>
      </c>
      <c r="O310" s="8">
        <f>IF(ISERROR(VLOOKUP($I310,Lookup!$H$2:$I$11,2,0)),"",VLOOKUP($I310,Lookup!$H$2:$I$11,2,0))</f>
        <v>7.9999999999999996E-7</v>
      </c>
      <c r="P310" s="8">
        <f>COUNTIF(J$4:J310,J310)</f>
        <v>1</v>
      </c>
    </row>
    <row r="311" spans="1:16" ht="30" x14ac:dyDescent="0.25">
      <c r="A311" s="35">
        <f t="shared" si="29"/>
        <v>200000</v>
      </c>
      <c r="B311" s="8">
        <f t="shared" si="30"/>
        <v>44873.661111111112</v>
      </c>
      <c r="C311" s="8">
        <f t="shared" si="31"/>
        <v>44907</v>
      </c>
      <c r="D311" s="38">
        <f t="shared" si="32"/>
        <v>289782.6611711111</v>
      </c>
      <c r="E311" s="39">
        <f t="shared" si="27"/>
        <v>19</v>
      </c>
      <c r="F311" s="42" t="s">
        <v>254</v>
      </c>
      <c r="G311" s="42" t="s">
        <v>2625</v>
      </c>
      <c r="H311" s="42" t="s">
        <v>2625</v>
      </c>
      <c r="I311" s="42" t="s">
        <v>2206</v>
      </c>
      <c r="J311" s="45">
        <v>44873.661111111112</v>
      </c>
      <c r="K311" s="43">
        <v>200000</v>
      </c>
      <c r="L311" s="44">
        <v>44907</v>
      </c>
      <c r="M311" s="8" t="str">
        <f>VLOOKUP(MONTH($J311),Lookup!$A$2:$B$13,2,0)&amp;" "&amp;YEAR($J311)</f>
        <v>Nov 2022</v>
      </c>
      <c r="N311" s="34">
        <f t="shared" si="28"/>
        <v>44873.661111111112</v>
      </c>
      <c r="O311" s="8">
        <f>IF(ISERROR(VLOOKUP($I311,Lookup!$H$2:$I$11,2,0)),"",VLOOKUP($I311,Lookup!$H$2:$I$11,2,0))</f>
        <v>6.0000000000000002E-5</v>
      </c>
      <c r="P311" s="8">
        <f>COUNTIF(J$4:J311,J311)</f>
        <v>2</v>
      </c>
    </row>
    <row r="312" spans="1:16" x14ac:dyDescent="0.25">
      <c r="A312" s="35">
        <f t="shared" si="29"/>
        <v>30001</v>
      </c>
      <c r="B312" s="8">
        <f t="shared" si="30"/>
        <v>44865.684027777781</v>
      </c>
      <c r="C312" s="8">
        <f t="shared" si="31"/>
        <v>44894</v>
      </c>
      <c r="D312" s="38">
        <f t="shared" si="32"/>
        <v>119761.68402857779</v>
      </c>
      <c r="E312" s="39">
        <f t="shared" si="27"/>
        <v>85</v>
      </c>
      <c r="F312" s="42" t="s">
        <v>254</v>
      </c>
      <c r="G312" s="42" t="s">
        <v>2720</v>
      </c>
      <c r="H312" s="42" t="s">
        <v>2721</v>
      </c>
      <c r="I312" s="42" t="s">
        <v>2173</v>
      </c>
      <c r="J312" s="45">
        <v>44865.684027777781</v>
      </c>
      <c r="K312" s="43">
        <v>30001</v>
      </c>
      <c r="L312" s="44">
        <v>44894</v>
      </c>
      <c r="M312" s="8" t="str">
        <f>VLOOKUP(MONTH($J312),Lookup!$A$2:$B$13,2,0)&amp;" "&amp;YEAR($J312)</f>
        <v>Oct 2022</v>
      </c>
      <c r="N312" s="34">
        <f t="shared" si="28"/>
        <v>44865.684027777781</v>
      </c>
      <c r="O312" s="8">
        <f>IF(ISERROR(VLOOKUP($I312,Lookup!$H$2:$I$11,2,0)),"",VLOOKUP($I312,Lookup!$H$2:$I$11,2,0))</f>
        <v>7.9999999999999996E-7</v>
      </c>
      <c r="P312" s="8">
        <f>COUNTIF(J$4:J312,J312)</f>
        <v>1</v>
      </c>
    </row>
    <row r="313" spans="1:16" x14ac:dyDescent="0.25">
      <c r="A313" s="35">
        <f t="shared" si="29"/>
        <v>150000</v>
      </c>
      <c r="B313" s="8">
        <f t="shared" si="30"/>
        <v>44859.643055555556</v>
      </c>
      <c r="C313" s="8">
        <f t="shared" si="31"/>
        <v>44894</v>
      </c>
      <c r="D313" s="38">
        <f t="shared" si="32"/>
        <v>239754.64311555555</v>
      </c>
      <c r="E313" s="39">
        <f t="shared" si="27"/>
        <v>29</v>
      </c>
      <c r="F313" s="42" t="s">
        <v>254</v>
      </c>
      <c r="G313" s="42" t="s">
        <v>2722</v>
      </c>
      <c r="H313" s="42" t="s">
        <v>2723</v>
      </c>
      <c r="I313" s="42" t="s">
        <v>2206</v>
      </c>
      <c r="J313" s="45">
        <v>44859.643055555556</v>
      </c>
      <c r="K313" s="43">
        <v>150000</v>
      </c>
      <c r="L313" s="44">
        <v>44894</v>
      </c>
      <c r="M313" s="8" t="str">
        <f>VLOOKUP(MONTH($J313),Lookup!$A$2:$B$13,2,0)&amp;" "&amp;YEAR($J313)</f>
        <v>Oct 2022</v>
      </c>
      <c r="N313" s="34">
        <f t="shared" si="28"/>
        <v>44859.643055555556</v>
      </c>
      <c r="O313" s="8">
        <f>IF(ISERROR(VLOOKUP($I313,Lookup!$H$2:$I$11,2,0)),"",VLOOKUP($I313,Lookup!$H$2:$I$11,2,0))</f>
        <v>6.0000000000000002E-5</v>
      </c>
      <c r="P313" s="8">
        <f>COUNTIF(J$4:J313,J313)</f>
        <v>1</v>
      </c>
    </row>
    <row r="314" spans="1:16" x14ac:dyDescent="0.25">
      <c r="A314" s="35">
        <f t="shared" si="29"/>
        <v>40000</v>
      </c>
      <c r="B314" s="8">
        <f t="shared" si="30"/>
        <v>44861.656944444447</v>
      </c>
      <c r="C314" s="8">
        <f t="shared" si="31"/>
        <v>44932</v>
      </c>
      <c r="D314" s="38">
        <f t="shared" si="32"/>
        <v>129795.65694524445</v>
      </c>
      <c r="E314" s="39">
        <f t="shared" si="27"/>
        <v>81</v>
      </c>
      <c r="F314" s="42" t="s">
        <v>254</v>
      </c>
      <c r="G314" s="42" t="s">
        <v>2605</v>
      </c>
      <c r="H314" s="42" t="s">
        <v>2606</v>
      </c>
      <c r="I314" s="42" t="s">
        <v>2173</v>
      </c>
      <c r="J314" s="45">
        <v>44861.656944444447</v>
      </c>
      <c r="K314" s="43">
        <v>40000</v>
      </c>
      <c r="L314" s="44">
        <v>44932</v>
      </c>
      <c r="M314" s="8" t="str">
        <f>VLOOKUP(MONTH($J314),Lookup!$A$2:$B$13,2,0)&amp;" "&amp;YEAR($J314)</f>
        <v>Oct 2022</v>
      </c>
      <c r="N314" s="34">
        <f t="shared" si="28"/>
        <v>44861.656944444447</v>
      </c>
      <c r="O314" s="8">
        <f>IF(ISERROR(VLOOKUP($I314,Lookup!$H$2:$I$11,2,0)),"",VLOOKUP($I314,Lookup!$H$2:$I$11,2,0))</f>
        <v>7.9999999999999996E-7</v>
      </c>
      <c r="P314" s="8">
        <f>COUNTIF(J$4:J314,J314)</f>
        <v>2</v>
      </c>
    </row>
    <row r="315" spans="1:16" x14ac:dyDescent="0.25">
      <c r="A315" s="35">
        <f t="shared" si="29"/>
        <v>60000</v>
      </c>
      <c r="B315" s="8">
        <f t="shared" si="30"/>
        <v>44887.324305555558</v>
      </c>
      <c r="C315" s="8">
        <f t="shared" si="31"/>
        <v>44904</v>
      </c>
      <c r="D315" s="38">
        <f t="shared" si="32"/>
        <v>149792.32436555554</v>
      </c>
      <c r="E315" s="39">
        <f t="shared" si="27"/>
        <v>58</v>
      </c>
      <c r="F315" s="42" t="s">
        <v>254</v>
      </c>
      <c r="G315" s="42" t="s">
        <v>2724</v>
      </c>
      <c r="H315" s="42" t="s">
        <v>2725</v>
      </c>
      <c r="I315" s="42" t="s">
        <v>2206</v>
      </c>
      <c r="J315" s="45">
        <v>44887.324305555558</v>
      </c>
      <c r="K315" s="43">
        <v>60000</v>
      </c>
      <c r="L315" s="44">
        <v>44904</v>
      </c>
      <c r="M315" s="8" t="str">
        <f>VLOOKUP(MONTH($J315),Lookup!$A$2:$B$13,2,0)&amp;" "&amp;YEAR($J315)</f>
        <v>Nov 2022</v>
      </c>
      <c r="N315" s="34">
        <f t="shared" si="28"/>
        <v>44887.324305555558</v>
      </c>
      <c r="O315" s="8">
        <f>IF(ISERROR(VLOOKUP($I315,Lookup!$H$2:$I$11,2,0)),"",VLOOKUP($I315,Lookup!$H$2:$I$11,2,0))</f>
        <v>6.0000000000000002E-5</v>
      </c>
      <c r="P315" s="8">
        <f>COUNTIF(J$4:J315,J315)</f>
        <v>1</v>
      </c>
    </row>
    <row r="316" spans="1:16" ht="45" x14ac:dyDescent="0.25">
      <c r="A316" s="35">
        <f t="shared" si="29"/>
        <v>50000</v>
      </c>
      <c r="B316" s="8">
        <f t="shared" si="30"/>
        <v>44894.671527777777</v>
      </c>
      <c r="C316" s="8">
        <f t="shared" si="31"/>
        <v>44936</v>
      </c>
      <c r="D316" s="38">
        <f t="shared" si="32"/>
        <v>139831.67158777776</v>
      </c>
      <c r="E316" s="39">
        <f t="shared" si="27"/>
        <v>72</v>
      </c>
      <c r="F316" s="42" t="s">
        <v>254</v>
      </c>
      <c r="G316" s="42" t="s">
        <v>2726</v>
      </c>
      <c r="H316" s="42" t="s">
        <v>2726</v>
      </c>
      <c r="I316" s="42" t="s">
        <v>2206</v>
      </c>
      <c r="J316" s="45">
        <v>44894.671527777777</v>
      </c>
      <c r="K316" s="43">
        <v>50000</v>
      </c>
      <c r="L316" s="44">
        <v>44936</v>
      </c>
      <c r="M316" s="8" t="str">
        <f>VLOOKUP(MONTH($J316),Lookup!$A$2:$B$13,2,0)&amp;" "&amp;YEAR($J316)</f>
        <v>Nov 2022</v>
      </c>
      <c r="N316" s="34">
        <f t="shared" si="28"/>
        <v>44894.671527777777</v>
      </c>
      <c r="O316" s="8">
        <f>IF(ISERROR(VLOOKUP($I316,Lookup!$H$2:$I$11,2,0)),"",VLOOKUP($I316,Lookup!$H$2:$I$11,2,0))</f>
        <v>6.0000000000000002E-5</v>
      </c>
      <c r="P316" s="8">
        <f>COUNTIF(J$4:J316,J316)</f>
        <v>1</v>
      </c>
    </row>
    <row r="317" spans="1:16" ht="30" x14ac:dyDescent="0.25">
      <c r="A317" s="35">
        <f t="shared" si="29"/>
        <v>60001</v>
      </c>
      <c r="B317" s="8">
        <f t="shared" si="30"/>
        <v>44790.504861111112</v>
      </c>
      <c r="C317" s="8">
        <f t="shared" si="31"/>
        <v>44907</v>
      </c>
      <c r="D317" s="38">
        <f t="shared" si="32"/>
        <v>149699.50486811111</v>
      </c>
      <c r="E317" s="39">
        <f t="shared" si="27"/>
        <v>61</v>
      </c>
      <c r="F317" s="42" t="s">
        <v>254</v>
      </c>
      <c r="G317" s="42" t="s">
        <v>2727</v>
      </c>
      <c r="H317" s="42" t="s">
        <v>2728</v>
      </c>
      <c r="I317" s="42" t="s">
        <v>2184</v>
      </c>
      <c r="J317" s="45">
        <v>44790.504861111112</v>
      </c>
      <c r="K317" s="43">
        <v>60001</v>
      </c>
      <c r="L317" s="44">
        <v>44907</v>
      </c>
      <c r="M317" s="8" t="str">
        <f>VLOOKUP(MONTH($J317),Lookup!$A$2:$B$13,2,0)&amp;" "&amp;YEAR($J317)</f>
        <v>Aug 2022</v>
      </c>
      <c r="N317" s="34">
        <f t="shared" si="28"/>
        <v>44790.504861111112</v>
      </c>
      <c r="O317" s="8">
        <f>IF(ISERROR(VLOOKUP($I317,Lookup!$H$2:$I$11,2,0)),"",VLOOKUP($I317,Lookup!$H$2:$I$11,2,0))</f>
        <v>6.9999999999999999E-6</v>
      </c>
      <c r="P317" s="8">
        <f>COUNTIF(J$4:J317,J317)</f>
        <v>1</v>
      </c>
    </row>
    <row r="318" spans="1:16" ht="30" x14ac:dyDescent="0.25">
      <c r="A318" s="35">
        <f t="shared" si="29"/>
        <v>60000</v>
      </c>
      <c r="B318" s="8">
        <f t="shared" si="30"/>
        <v>44790.504861111112</v>
      </c>
      <c r="C318" s="8">
        <f t="shared" si="31"/>
        <v>44907</v>
      </c>
      <c r="D318" s="38">
        <f t="shared" si="32"/>
        <v>149599.40486111111</v>
      </c>
      <c r="E318" s="39">
        <f t="shared" si="27"/>
        <v>66</v>
      </c>
      <c r="F318" s="42" t="s">
        <v>254</v>
      </c>
      <c r="G318" s="42" t="s">
        <v>2727</v>
      </c>
      <c r="H318" s="42" t="s">
        <v>2727</v>
      </c>
      <c r="I318" s="42" t="s">
        <v>2170</v>
      </c>
      <c r="J318" s="45">
        <v>44790.504861111112</v>
      </c>
      <c r="K318" s="43">
        <v>60000</v>
      </c>
      <c r="L318" s="44">
        <v>44907</v>
      </c>
      <c r="M318" s="8" t="str">
        <f>VLOOKUP(MONTH($J318),Lookup!$A$2:$B$13,2,0)&amp;" "&amp;YEAR($J318)</f>
        <v>Aug 2022</v>
      </c>
      <c r="N318" s="34">
        <f t="shared" si="28"/>
        <v>44790.504861111112</v>
      </c>
      <c r="O318" s="8">
        <f>IF(ISERROR(VLOOKUP($I318,Lookup!$H$2:$I$11,2,0)),"",VLOOKUP($I318,Lookup!$H$2:$I$11,2,0))</f>
        <v>-100.1</v>
      </c>
      <c r="P318" s="8">
        <f>COUNTIF(J$4:J318,J318)</f>
        <v>2</v>
      </c>
    </row>
    <row r="319" spans="1:16" x14ac:dyDescent="0.25">
      <c r="A319" s="35">
        <f t="shared" si="29"/>
        <v>250000</v>
      </c>
      <c r="B319" s="8">
        <f t="shared" si="30"/>
        <v>44613.818055555559</v>
      </c>
      <c r="C319" s="8">
        <f t="shared" si="31"/>
        <v>44910</v>
      </c>
      <c r="D319" s="38">
        <f t="shared" si="32"/>
        <v>339524.81811555556</v>
      </c>
      <c r="E319" s="39">
        <f t="shared" si="27"/>
        <v>17</v>
      </c>
      <c r="F319" s="42" t="s">
        <v>254</v>
      </c>
      <c r="G319" s="42" t="s">
        <v>2729</v>
      </c>
      <c r="H319" s="42" t="s">
        <v>2730</v>
      </c>
      <c r="I319" s="42" t="s">
        <v>2206</v>
      </c>
      <c r="J319" s="45">
        <v>44613.818055555559</v>
      </c>
      <c r="K319" s="43">
        <v>250000</v>
      </c>
      <c r="L319" s="44">
        <v>44910</v>
      </c>
      <c r="M319" s="8" t="str">
        <f>VLOOKUP(MONTH($J319),Lookup!$A$2:$B$13,2,0)&amp;" "&amp;YEAR($J319)</f>
        <v>Feb 2022</v>
      </c>
      <c r="N319" s="34">
        <f t="shared" si="28"/>
        <v>44613.818055555559</v>
      </c>
      <c r="O319" s="8">
        <f>IF(ISERROR(VLOOKUP($I319,Lookup!$H$2:$I$11,2,0)),"",VLOOKUP($I319,Lookup!$H$2:$I$11,2,0))</f>
        <v>6.0000000000000002E-5</v>
      </c>
      <c r="P319" s="8">
        <f>COUNTIF(J$4:J319,J319)</f>
        <v>1</v>
      </c>
    </row>
    <row r="320" spans="1:16" ht="30" x14ac:dyDescent="0.25">
      <c r="A320" s="35">
        <f t="shared" si="29"/>
        <v>250000</v>
      </c>
      <c r="B320" s="8">
        <f t="shared" si="30"/>
        <v>44616.465277777781</v>
      </c>
      <c r="C320" s="8">
        <f t="shared" si="31"/>
        <v>44907</v>
      </c>
      <c r="D320" s="38">
        <f t="shared" si="32"/>
        <v>339627.46527777775</v>
      </c>
      <c r="E320" s="39">
        <f t="shared" si="27"/>
        <v>15</v>
      </c>
      <c r="F320" s="42" t="s">
        <v>254</v>
      </c>
      <c r="G320" s="42" t="s">
        <v>2731</v>
      </c>
      <c r="H320" s="42" t="s">
        <v>2732</v>
      </c>
      <c r="I320" s="42" t="s">
        <v>2167</v>
      </c>
      <c r="J320" s="45">
        <v>44616.465277777781</v>
      </c>
      <c r="K320" s="43">
        <v>250000</v>
      </c>
      <c r="L320" s="44">
        <v>44907</v>
      </c>
      <c r="M320" s="8" t="str">
        <f>VLOOKUP(MONTH($J320),Lookup!$A$2:$B$13,2,0)&amp;" "&amp;YEAR($J320)</f>
        <v>Feb 2022</v>
      </c>
      <c r="N320" s="34">
        <f t="shared" si="28"/>
        <v>44616.465277777781</v>
      </c>
      <c r="O320" s="8">
        <f>IF(ISERROR(VLOOKUP($I320,Lookup!$H$2:$I$11,2,0)),"",VLOOKUP($I320,Lookup!$H$2:$I$11,2,0))</f>
        <v>103</v>
      </c>
      <c r="P320" s="8">
        <f>COUNTIF(J$4:J320,J320)</f>
        <v>1</v>
      </c>
    </row>
    <row r="321" spans="1:16" x14ac:dyDescent="0.25">
      <c r="A321" s="35">
        <f t="shared" si="29"/>
        <v>50001</v>
      </c>
      <c r="B321" s="8">
        <f t="shared" si="30"/>
        <v>44694.443749999999</v>
      </c>
      <c r="C321" s="8">
        <f t="shared" si="31"/>
        <v>44876</v>
      </c>
      <c r="D321" s="38">
        <f t="shared" si="32"/>
        <v>139472.34375</v>
      </c>
      <c r="E321" s="39">
        <f t="shared" si="27"/>
        <v>79</v>
      </c>
      <c r="F321" s="42" t="s">
        <v>254</v>
      </c>
      <c r="G321" s="42" t="s">
        <v>2733</v>
      </c>
      <c r="H321" s="42" t="s">
        <v>2734</v>
      </c>
      <c r="I321" s="42" t="s">
        <v>2170</v>
      </c>
      <c r="J321" s="45">
        <v>44694.443749999999</v>
      </c>
      <c r="K321" s="43">
        <v>50001</v>
      </c>
      <c r="L321" s="44">
        <v>44876</v>
      </c>
      <c r="M321" s="8" t="str">
        <f>VLOOKUP(MONTH($J321),Lookup!$A$2:$B$13,2,0)&amp;" "&amp;YEAR($J321)</f>
        <v>May 2022</v>
      </c>
      <c r="N321" s="34">
        <f t="shared" si="28"/>
        <v>44694.443749999999</v>
      </c>
      <c r="O321" s="8">
        <f>IF(ISERROR(VLOOKUP($I321,Lookup!$H$2:$I$11,2,0)),"",VLOOKUP($I321,Lookup!$H$2:$I$11,2,0))</f>
        <v>-100.1</v>
      </c>
      <c r="P321" s="8">
        <f>COUNTIF(J$4:J321,J321)</f>
        <v>1</v>
      </c>
    </row>
    <row r="322" spans="1:16" x14ac:dyDescent="0.25">
      <c r="A322" s="35">
        <f t="shared" si="29"/>
        <v>60000</v>
      </c>
      <c r="B322" s="8">
        <f t="shared" si="30"/>
        <v>44754.487500000003</v>
      </c>
      <c r="C322" s="8">
        <f t="shared" si="31"/>
        <v>44908</v>
      </c>
      <c r="D322" s="38">
        <f t="shared" si="32"/>
        <v>149563.38749999998</v>
      </c>
      <c r="E322" s="39">
        <f t="shared" si="27"/>
        <v>68</v>
      </c>
      <c r="F322" s="42" t="s">
        <v>254</v>
      </c>
      <c r="G322" s="42" t="s">
        <v>2735</v>
      </c>
      <c r="H322" s="42" t="s">
        <v>2736</v>
      </c>
      <c r="I322" s="42" t="s">
        <v>2170</v>
      </c>
      <c r="J322" s="45">
        <v>44754.487500000003</v>
      </c>
      <c r="K322" s="43">
        <v>60000</v>
      </c>
      <c r="L322" s="44">
        <v>44908</v>
      </c>
      <c r="M322" s="8" t="str">
        <f>VLOOKUP(MONTH($J322),Lookup!$A$2:$B$13,2,0)&amp;" "&amp;YEAR($J322)</f>
        <v>Jul 2022</v>
      </c>
      <c r="N322" s="34">
        <f t="shared" si="28"/>
        <v>44754.487500000003</v>
      </c>
      <c r="O322" s="8">
        <f>IF(ISERROR(VLOOKUP($I322,Lookup!$H$2:$I$11,2,0)),"",VLOOKUP($I322,Lookup!$H$2:$I$11,2,0))</f>
        <v>-100.1</v>
      </c>
      <c r="P322" s="8">
        <f>COUNTIF(J$4:J322,J322)</f>
        <v>1</v>
      </c>
    </row>
    <row r="323" spans="1:16" ht="30" x14ac:dyDescent="0.25">
      <c r="A323" s="35">
        <f t="shared" si="29"/>
        <v>60000</v>
      </c>
      <c r="B323" s="8">
        <f t="shared" si="30"/>
        <v>44763.700694444444</v>
      </c>
      <c r="C323" s="8">
        <f t="shared" si="31"/>
        <v>44902</v>
      </c>
      <c r="D323" s="38">
        <f t="shared" si="32"/>
        <v>149566.60069444444</v>
      </c>
      <c r="E323" s="39">
        <f t="shared" si="27"/>
        <v>67</v>
      </c>
      <c r="F323" s="42" t="s">
        <v>254</v>
      </c>
      <c r="G323" s="42" t="s">
        <v>2737</v>
      </c>
      <c r="H323" s="42" t="s">
        <v>2738</v>
      </c>
      <c r="I323" s="42" t="s">
        <v>2170</v>
      </c>
      <c r="J323" s="45">
        <v>44763.700694444444</v>
      </c>
      <c r="K323" s="43">
        <v>60000</v>
      </c>
      <c r="L323" s="44">
        <v>44902</v>
      </c>
      <c r="M323" s="8" t="str">
        <f>VLOOKUP(MONTH($J323),Lookup!$A$2:$B$13,2,0)&amp;" "&amp;YEAR($J323)</f>
        <v>Jul 2022</v>
      </c>
      <c r="N323" s="34">
        <f t="shared" si="28"/>
        <v>44763.700694444444</v>
      </c>
      <c r="O323" s="8">
        <f>IF(ISERROR(VLOOKUP($I323,Lookup!$H$2:$I$11,2,0)),"",VLOOKUP($I323,Lookup!$H$2:$I$11,2,0))</f>
        <v>-100.1</v>
      </c>
      <c r="P323" s="8">
        <f>COUNTIF(J$4:J323,J323)</f>
        <v>1</v>
      </c>
    </row>
    <row r="324" spans="1:16" ht="30" x14ac:dyDescent="0.25">
      <c r="A324" s="35">
        <f t="shared" si="29"/>
        <v>2000000</v>
      </c>
      <c r="B324" s="8">
        <f t="shared" si="30"/>
        <v>44802.652083333334</v>
      </c>
      <c r="C324" s="8">
        <f t="shared" si="31"/>
        <v>44909</v>
      </c>
      <c r="D324" s="38">
        <f t="shared" si="32"/>
        <v>2089713.6521433333</v>
      </c>
      <c r="E324" s="39">
        <f t="shared" si="27"/>
        <v>0</v>
      </c>
      <c r="F324" s="42" t="s">
        <v>254</v>
      </c>
      <c r="G324" s="42" t="s">
        <v>2629</v>
      </c>
      <c r="H324" s="42" t="s">
        <v>2739</v>
      </c>
      <c r="I324" s="42" t="s">
        <v>2206</v>
      </c>
      <c r="J324" s="45">
        <v>44802.652083333334</v>
      </c>
      <c r="K324" s="43">
        <v>2000000</v>
      </c>
      <c r="L324" s="44">
        <v>44909</v>
      </c>
      <c r="M324" s="8" t="str">
        <f>VLOOKUP(MONTH($J324),Lookup!$A$2:$B$13,2,0)&amp;" "&amp;YEAR($J324)</f>
        <v>Aug 2022</v>
      </c>
      <c r="N324" s="34">
        <f t="shared" si="28"/>
        <v>44802.652083333334</v>
      </c>
      <c r="O324" s="8">
        <f>IF(ISERROR(VLOOKUP($I324,Lookup!$H$2:$I$11,2,0)),"",VLOOKUP($I324,Lookup!$H$2:$I$11,2,0))</f>
        <v>6.0000000000000002E-5</v>
      </c>
      <c r="P324" s="8">
        <f>COUNTIF(J$4:J324,J324)</f>
        <v>2</v>
      </c>
    </row>
    <row r="325" spans="1:16" ht="30" x14ac:dyDescent="0.25">
      <c r="A325" s="35">
        <f t="shared" si="29"/>
        <v>133200</v>
      </c>
      <c r="B325" s="8">
        <f t="shared" si="30"/>
        <v>44846.634027777778</v>
      </c>
      <c r="C325" s="8">
        <f t="shared" si="31"/>
        <v>44908</v>
      </c>
      <c r="D325" s="38">
        <f t="shared" si="32"/>
        <v>222955.63408777775</v>
      </c>
      <c r="E325" s="39">
        <f t="shared" ref="E325:E388" si="33">IF($D325="","",COUNTIFS($F$4:$F$5000,$F325,$D$4:$D$5000,"&gt;"&amp;$D325))</f>
        <v>33</v>
      </c>
      <c r="F325" s="42" t="s">
        <v>254</v>
      </c>
      <c r="G325" s="42" t="s">
        <v>2740</v>
      </c>
      <c r="H325" s="42" t="s">
        <v>2741</v>
      </c>
      <c r="I325" s="42" t="s">
        <v>2206</v>
      </c>
      <c r="J325" s="45">
        <v>44846.634027777778</v>
      </c>
      <c r="K325" s="43">
        <v>133200</v>
      </c>
      <c r="L325" s="44">
        <v>44908</v>
      </c>
      <c r="M325" s="8" t="str">
        <f>VLOOKUP(MONTH($J325),Lookup!$A$2:$B$13,2,0)&amp;" "&amp;YEAR($J325)</f>
        <v>Oct 2022</v>
      </c>
      <c r="N325" s="34">
        <f t="shared" ref="N325:N388" si="34">IF(ISBLANK($J325),"1/1/9999",J325)</f>
        <v>44846.634027777778</v>
      </c>
      <c r="O325" s="8">
        <f>IF(ISERROR(VLOOKUP($I325,Lookup!$H$2:$I$11,2,0)),"",VLOOKUP($I325,Lookup!$H$2:$I$11,2,0))</f>
        <v>6.0000000000000002E-5</v>
      </c>
      <c r="P325" s="8">
        <f>COUNTIF(J$4:J325,J325)</f>
        <v>1</v>
      </c>
    </row>
    <row r="326" spans="1:16" ht="30" x14ac:dyDescent="0.25">
      <c r="A326" s="35">
        <f t="shared" ref="A326:A389" si="35">K326</f>
        <v>60001</v>
      </c>
      <c r="B326" s="8">
        <f t="shared" ref="B326:B389" si="36">J326</f>
        <v>44858.92291666667</v>
      </c>
      <c r="C326" s="8">
        <f t="shared" ref="C326:C389" si="37">L326</f>
        <v>44902</v>
      </c>
      <c r="D326" s="38">
        <f t="shared" ref="D326:D389" si="38">SUM(A326:C326)+O326+P326</f>
        <v>149762.92297666665</v>
      </c>
      <c r="E326" s="39">
        <f t="shared" si="33"/>
        <v>59</v>
      </c>
      <c r="F326" s="42" t="s">
        <v>254</v>
      </c>
      <c r="G326" s="42" t="s">
        <v>2742</v>
      </c>
      <c r="H326" s="42" t="s">
        <v>2743</v>
      </c>
      <c r="I326" s="42" t="s">
        <v>2206</v>
      </c>
      <c r="J326" s="45">
        <v>44858.92291666667</v>
      </c>
      <c r="K326" s="43">
        <v>60001</v>
      </c>
      <c r="L326" s="44">
        <v>44902</v>
      </c>
      <c r="M326" s="8" t="str">
        <f>VLOOKUP(MONTH($J326),Lookup!$A$2:$B$13,2,0)&amp;" "&amp;YEAR($J326)</f>
        <v>Oct 2022</v>
      </c>
      <c r="N326" s="34">
        <f t="shared" si="34"/>
        <v>44858.92291666667</v>
      </c>
      <c r="O326" s="8">
        <f>IF(ISERROR(VLOOKUP($I326,Lookup!$H$2:$I$11,2,0)),"",VLOOKUP($I326,Lookup!$H$2:$I$11,2,0))</f>
        <v>6.0000000000000002E-5</v>
      </c>
      <c r="P326" s="8">
        <f>COUNTIF(J$4:J326,J326)</f>
        <v>1</v>
      </c>
    </row>
    <row r="327" spans="1:16" ht="45" x14ac:dyDescent="0.25">
      <c r="A327" s="35">
        <f t="shared" si="35"/>
        <v>360000</v>
      </c>
      <c r="B327" s="8">
        <f t="shared" si="36"/>
        <v>44763.604166666664</v>
      </c>
      <c r="C327" s="8">
        <f t="shared" si="37"/>
        <v>44899</v>
      </c>
      <c r="D327" s="38">
        <f t="shared" si="38"/>
        <v>449563.50416666671</v>
      </c>
      <c r="E327" s="39">
        <f t="shared" si="33"/>
        <v>12</v>
      </c>
      <c r="F327" s="42" t="s">
        <v>254</v>
      </c>
      <c r="G327" s="42" t="s">
        <v>2744</v>
      </c>
      <c r="H327" s="42" t="s">
        <v>2745</v>
      </c>
      <c r="I327" s="42" t="s">
        <v>2170</v>
      </c>
      <c r="J327" s="45">
        <v>44763.604166666664</v>
      </c>
      <c r="K327" s="43">
        <v>360000</v>
      </c>
      <c r="L327" s="44">
        <v>44899</v>
      </c>
      <c r="M327" s="8" t="str">
        <f>VLOOKUP(MONTH($J327),Lookup!$A$2:$B$13,2,0)&amp;" "&amp;YEAR($J327)</f>
        <v>Jul 2022</v>
      </c>
      <c r="N327" s="34">
        <f t="shared" si="34"/>
        <v>44763.604166666664</v>
      </c>
      <c r="O327" s="8">
        <f>IF(ISERROR(VLOOKUP($I327,Lookup!$H$2:$I$11,2,0)),"",VLOOKUP($I327,Lookup!$H$2:$I$11,2,0))</f>
        <v>-100.1</v>
      </c>
      <c r="P327" s="8">
        <f>COUNTIF(J$4:J327,J327)</f>
        <v>1</v>
      </c>
    </row>
    <row r="328" spans="1:16" x14ac:dyDescent="0.25">
      <c r="A328" s="35">
        <f t="shared" si="35"/>
        <v>30001</v>
      </c>
      <c r="B328" s="8">
        <f t="shared" si="36"/>
        <v>44834.530555555553</v>
      </c>
      <c r="C328" s="8">
        <f t="shared" si="37"/>
        <v>44908</v>
      </c>
      <c r="D328" s="38">
        <f t="shared" si="38"/>
        <v>119745.53055635556</v>
      </c>
      <c r="E328" s="39">
        <f t="shared" si="33"/>
        <v>86</v>
      </c>
      <c r="F328" s="42" t="s">
        <v>254</v>
      </c>
      <c r="G328" s="42" t="s">
        <v>2670</v>
      </c>
      <c r="H328" s="42" t="s">
        <v>2671</v>
      </c>
      <c r="I328" s="42" t="s">
        <v>2173</v>
      </c>
      <c r="J328" s="45">
        <v>44834.530555555553</v>
      </c>
      <c r="K328" s="43">
        <v>30001</v>
      </c>
      <c r="L328" s="44">
        <v>44908</v>
      </c>
      <c r="M328" s="8" t="str">
        <f>VLOOKUP(MONTH($J328),Lookup!$A$2:$B$13,2,0)&amp;" "&amp;YEAR($J328)</f>
        <v>Sept 2022</v>
      </c>
      <c r="N328" s="34">
        <f t="shared" si="34"/>
        <v>44834.530555555553</v>
      </c>
      <c r="O328" s="8">
        <f>IF(ISERROR(VLOOKUP($I328,Lookup!$H$2:$I$11,2,0)),"",VLOOKUP($I328,Lookup!$H$2:$I$11,2,0))</f>
        <v>7.9999999999999996E-7</v>
      </c>
      <c r="P328" s="8">
        <f>COUNTIF(J$4:J328,J328)</f>
        <v>2</v>
      </c>
    </row>
    <row r="329" spans="1:16" ht="30" x14ac:dyDescent="0.25">
      <c r="A329" s="35">
        <f t="shared" si="35"/>
        <v>100001</v>
      </c>
      <c r="B329" s="8">
        <f t="shared" si="36"/>
        <v>44883.338194444441</v>
      </c>
      <c r="C329" s="8">
        <f t="shared" si="37"/>
        <v>45014</v>
      </c>
      <c r="D329" s="38">
        <f t="shared" si="38"/>
        <v>189900.33825444442</v>
      </c>
      <c r="E329" s="39">
        <f t="shared" si="33"/>
        <v>36</v>
      </c>
      <c r="F329" s="42" t="s">
        <v>254</v>
      </c>
      <c r="G329" s="42" t="s">
        <v>2601</v>
      </c>
      <c r="H329" s="42" t="s">
        <v>2602</v>
      </c>
      <c r="I329" s="42" t="s">
        <v>2206</v>
      </c>
      <c r="J329" s="45">
        <v>44883.338194444441</v>
      </c>
      <c r="K329" s="43">
        <v>100001</v>
      </c>
      <c r="L329" s="44">
        <v>45014</v>
      </c>
      <c r="M329" s="8" t="str">
        <f>VLOOKUP(MONTH($J329),Lookup!$A$2:$B$13,2,0)&amp;" "&amp;YEAR($J329)</f>
        <v>Nov 2022</v>
      </c>
      <c r="N329" s="34">
        <f t="shared" si="34"/>
        <v>44883.338194444441</v>
      </c>
      <c r="O329" s="8">
        <f>IF(ISERROR(VLOOKUP($I329,Lookup!$H$2:$I$11,2,0)),"",VLOOKUP($I329,Lookup!$H$2:$I$11,2,0))</f>
        <v>6.0000000000000002E-5</v>
      </c>
      <c r="P329" s="8">
        <f>COUNTIF(J$4:J329,J329)</f>
        <v>2</v>
      </c>
    </row>
    <row r="330" spans="1:16" x14ac:dyDescent="0.25">
      <c r="A330" s="35">
        <f t="shared" si="35"/>
        <v>500001</v>
      </c>
      <c r="B330" s="8">
        <f t="shared" si="36"/>
        <v>44858.540277777778</v>
      </c>
      <c r="C330" s="8">
        <f t="shared" si="37"/>
        <v>44911</v>
      </c>
      <c r="D330" s="38">
        <f t="shared" si="38"/>
        <v>589772.54033777781</v>
      </c>
      <c r="E330" s="39">
        <f t="shared" si="33"/>
        <v>8</v>
      </c>
      <c r="F330" s="42" t="s">
        <v>254</v>
      </c>
      <c r="G330" s="42" t="s">
        <v>2692</v>
      </c>
      <c r="H330" s="42" t="s">
        <v>2693</v>
      </c>
      <c r="I330" s="42" t="s">
        <v>2206</v>
      </c>
      <c r="J330" s="45">
        <v>44858.540277777778</v>
      </c>
      <c r="K330" s="43">
        <v>500001</v>
      </c>
      <c r="L330" s="44">
        <v>44911</v>
      </c>
      <c r="M330" s="8" t="str">
        <f>VLOOKUP(MONTH($J330),Lookup!$A$2:$B$13,2,0)&amp;" "&amp;YEAR($J330)</f>
        <v>Oct 2022</v>
      </c>
      <c r="N330" s="34">
        <f t="shared" si="34"/>
        <v>44858.540277777778</v>
      </c>
      <c r="O330" s="8">
        <f>IF(ISERROR(VLOOKUP($I330,Lookup!$H$2:$I$11,2,0)),"",VLOOKUP($I330,Lookup!$H$2:$I$11,2,0))</f>
        <v>6.0000000000000002E-5</v>
      </c>
      <c r="P330" s="8">
        <f>COUNTIF(J$4:J330,J330)</f>
        <v>2</v>
      </c>
    </row>
    <row r="331" spans="1:16" x14ac:dyDescent="0.25">
      <c r="A331" s="35">
        <f t="shared" si="35"/>
        <v>50000</v>
      </c>
      <c r="B331" s="8">
        <f t="shared" si="36"/>
        <v>44893.59097222222</v>
      </c>
      <c r="C331" s="8">
        <f t="shared" si="37"/>
        <v>44908</v>
      </c>
      <c r="D331" s="38">
        <f t="shared" si="38"/>
        <v>139802.5910322222</v>
      </c>
      <c r="E331" s="39">
        <f t="shared" si="33"/>
        <v>74</v>
      </c>
      <c r="F331" s="42" t="s">
        <v>254</v>
      </c>
      <c r="G331" s="42" t="s">
        <v>2746</v>
      </c>
      <c r="H331" s="42" t="s">
        <v>2747</v>
      </c>
      <c r="I331" s="42" t="s">
        <v>2206</v>
      </c>
      <c r="J331" s="45">
        <v>44893.59097222222</v>
      </c>
      <c r="K331" s="43">
        <v>50000</v>
      </c>
      <c r="L331" s="44">
        <v>44908</v>
      </c>
      <c r="M331" s="8" t="str">
        <f>VLOOKUP(MONTH($J331),Lookup!$A$2:$B$13,2,0)&amp;" "&amp;YEAR($J331)</f>
        <v>Nov 2022</v>
      </c>
      <c r="N331" s="34">
        <f t="shared" si="34"/>
        <v>44893.59097222222</v>
      </c>
      <c r="O331" s="8">
        <f>IF(ISERROR(VLOOKUP($I331,Lookup!$H$2:$I$11,2,0)),"",VLOOKUP($I331,Lookup!$H$2:$I$11,2,0))</f>
        <v>6.0000000000000002E-5</v>
      </c>
      <c r="P331" s="8">
        <f>COUNTIF(J$4:J331,J331)</f>
        <v>1</v>
      </c>
    </row>
    <row r="332" spans="1:16" ht="45" x14ac:dyDescent="0.25">
      <c r="A332" s="35">
        <f t="shared" si="35"/>
        <v>200000</v>
      </c>
      <c r="B332" s="8">
        <f t="shared" si="36"/>
        <v>44851.686805555553</v>
      </c>
      <c r="C332" s="8">
        <f t="shared" si="37"/>
        <v>44909</v>
      </c>
      <c r="D332" s="38">
        <f t="shared" si="38"/>
        <v>289761.70680555556</v>
      </c>
      <c r="E332" s="39">
        <f t="shared" si="33"/>
        <v>20</v>
      </c>
      <c r="F332" s="42" t="s">
        <v>254</v>
      </c>
      <c r="G332" s="42" t="s">
        <v>1473</v>
      </c>
      <c r="H332" s="42" t="s">
        <v>1474</v>
      </c>
      <c r="I332" s="42" t="s">
        <v>105</v>
      </c>
      <c r="J332" s="45">
        <v>44851.686805555553</v>
      </c>
      <c r="K332" s="43">
        <v>200000</v>
      </c>
      <c r="L332" s="44">
        <v>44909</v>
      </c>
      <c r="M332" s="8" t="str">
        <f>VLOOKUP(MONTH($J332),Lookup!$A$2:$B$13,2,0)&amp;" "&amp;YEAR($J332)</f>
        <v>Oct 2022</v>
      </c>
      <c r="N332" s="34">
        <f t="shared" si="34"/>
        <v>44851.686805555553</v>
      </c>
      <c r="O332" s="8">
        <f>IF(ISERROR(VLOOKUP($I332,Lookup!$H$2:$I$11,2,0)),"",VLOOKUP($I332,Lookup!$H$2:$I$11,2,0))</f>
        <v>0.02</v>
      </c>
      <c r="P332" s="8">
        <f>COUNTIF(J$4:J332,J332)</f>
        <v>1</v>
      </c>
    </row>
    <row r="333" spans="1:16" ht="30" x14ac:dyDescent="0.25">
      <c r="A333" s="35">
        <f t="shared" si="35"/>
        <v>0</v>
      </c>
      <c r="B333" s="8">
        <f t="shared" si="36"/>
        <v>44805.683333333334</v>
      </c>
      <c r="C333" s="8">
        <f t="shared" si="37"/>
        <v>44902</v>
      </c>
      <c r="D333" s="38">
        <f t="shared" si="38"/>
        <v>89708.683340333329</v>
      </c>
      <c r="E333" s="39">
        <f t="shared" si="33"/>
        <v>86</v>
      </c>
      <c r="F333" s="42" t="s">
        <v>108</v>
      </c>
      <c r="G333" s="42" t="s">
        <v>2748</v>
      </c>
      <c r="H333" s="42" t="s">
        <v>2749</v>
      </c>
      <c r="I333" s="42" t="s">
        <v>2184</v>
      </c>
      <c r="J333" s="45">
        <v>44805.683333333334</v>
      </c>
      <c r="K333" s="43"/>
      <c r="L333" s="44">
        <v>44902</v>
      </c>
      <c r="M333" s="8" t="str">
        <f>VLOOKUP(MONTH($J333),Lookup!$A$2:$B$13,2,0)&amp;" "&amp;YEAR($J333)</f>
        <v>Sept 2022</v>
      </c>
      <c r="N333" s="34">
        <f t="shared" si="34"/>
        <v>44805.683333333334</v>
      </c>
      <c r="O333" s="8">
        <f>IF(ISERROR(VLOOKUP($I333,Lookup!$H$2:$I$11,2,0)),"",VLOOKUP($I333,Lookup!$H$2:$I$11,2,0))</f>
        <v>6.9999999999999999E-6</v>
      </c>
      <c r="P333" s="8">
        <f>COUNTIF(J$4:J333,J333)</f>
        <v>1</v>
      </c>
    </row>
    <row r="334" spans="1:16" ht="30" x14ac:dyDescent="0.25">
      <c r="A334" s="35">
        <f t="shared" si="35"/>
        <v>100000</v>
      </c>
      <c r="B334" s="8">
        <f t="shared" si="36"/>
        <v>44813.467361111114</v>
      </c>
      <c r="C334" s="8">
        <f t="shared" si="37"/>
        <v>44902</v>
      </c>
      <c r="D334" s="38">
        <f t="shared" si="38"/>
        <v>189716.4673681111</v>
      </c>
      <c r="E334" s="39">
        <f t="shared" si="33"/>
        <v>47</v>
      </c>
      <c r="F334" s="42" t="s">
        <v>108</v>
      </c>
      <c r="G334" s="42" t="s">
        <v>2750</v>
      </c>
      <c r="H334" s="42" t="s">
        <v>2751</v>
      </c>
      <c r="I334" s="42" t="s">
        <v>2184</v>
      </c>
      <c r="J334" s="45">
        <v>44813.467361111114</v>
      </c>
      <c r="K334" s="43">
        <v>100000</v>
      </c>
      <c r="L334" s="44">
        <v>44902</v>
      </c>
      <c r="M334" s="8" t="str">
        <f>VLOOKUP(MONTH($J334),Lookup!$A$2:$B$13,2,0)&amp;" "&amp;YEAR($J334)</f>
        <v>Sept 2022</v>
      </c>
      <c r="N334" s="34">
        <f t="shared" si="34"/>
        <v>44813.467361111114</v>
      </c>
      <c r="O334" s="8">
        <f>IF(ISERROR(VLOOKUP($I334,Lookup!$H$2:$I$11,2,0)),"",VLOOKUP($I334,Lookup!$H$2:$I$11,2,0))</f>
        <v>6.9999999999999999E-6</v>
      </c>
      <c r="P334" s="8">
        <f>COUNTIF(J$4:J334,J334)</f>
        <v>1</v>
      </c>
    </row>
    <row r="335" spans="1:16" ht="30" x14ac:dyDescent="0.25">
      <c r="A335" s="35">
        <f t="shared" si="35"/>
        <v>0</v>
      </c>
      <c r="B335" s="8">
        <f t="shared" si="36"/>
        <v>44621.440972222219</v>
      </c>
      <c r="C335" s="8">
        <f t="shared" si="37"/>
        <v>44897</v>
      </c>
      <c r="D335" s="38">
        <f t="shared" si="38"/>
        <v>89419.340972222213</v>
      </c>
      <c r="E335" s="39">
        <f t="shared" si="33"/>
        <v>106</v>
      </c>
      <c r="F335" s="42" t="s">
        <v>145</v>
      </c>
      <c r="G335" s="42" t="s">
        <v>2752</v>
      </c>
      <c r="H335" s="42" t="s">
        <v>2753</v>
      </c>
      <c r="I335" s="42" t="s">
        <v>2170</v>
      </c>
      <c r="J335" s="45">
        <v>44621.440972222219</v>
      </c>
      <c r="K335" s="43"/>
      <c r="L335" s="44">
        <v>44897</v>
      </c>
      <c r="M335" s="8" t="str">
        <f>VLOOKUP(MONTH($J335),Lookup!$A$2:$B$13,2,0)&amp;" "&amp;YEAR($J335)</f>
        <v>Mar 2022</v>
      </c>
      <c r="N335" s="34">
        <f t="shared" si="34"/>
        <v>44621.440972222219</v>
      </c>
      <c r="O335" s="8">
        <f>IF(ISERROR(VLOOKUP($I335,Lookup!$H$2:$I$11,2,0)),"",VLOOKUP($I335,Lookup!$H$2:$I$11,2,0))</f>
        <v>-100.1</v>
      </c>
      <c r="P335" s="8">
        <f>COUNTIF(J$4:J335,J335)</f>
        <v>1</v>
      </c>
    </row>
    <row r="336" spans="1:16" x14ac:dyDescent="0.25">
      <c r="A336" s="35">
        <f t="shared" si="35"/>
        <v>50001</v>
      </c>
      <c r="B336" s="8">
        <f t="shared" si="36"/>
        <v>44594.643750000003</v>
      </c>
      <c r="C336" s="8">
        <f t="shared" si="37"/>
        <v>44894</v>
      </c>
      <c r="D336" s="38">
        <f t="shared" si="38"/>
        <v>139390.54374999998</v>
      </c>
      <c r="E336" s="39">
        <f t="shared" si="33"/>
        <v>91</v>
      </c>
      <c r="F336" s="42" t="s">
        <v>145</v>
      </c>
      <c r="G336" s="42" t="s">
        <v>2754</v>
      </c>
      <c r="H336" s="42" t="s">
        <v>2755</v>
      </c>
      <c r="I336" s="42" t="s">
        <v>2170</v>
      </c>
      <c r="J336" s="45">
        <v>44594.643750000003</v>
      </c>
      <c r="K336" s="43">
        <v>50001</v>
      </c>
      <c r="L336" s="44">
        <v>44894</v>
      </c>
      <c r="M336" s="8" t="str">
        <f>VLOOKUP(MONTH($J336),Lookup!$A$2:$B$13,2,0)&amp;" "&amp;YEAR($J336)</f>
        <v>Feb 2022</v>
      </c>
      <c r="N336" s="34">
        <f t="shared" si="34"/>
        <v>44594.643750000003</v>
      </c>
      <c r="O336" s="8">
        <f>IF(ISERROR(VLOOKUP($I336,Lookup!$H$2:$I$11,2,0)),"",VLOOKUP($I336,Lookup!$H$2:$I$11,2,0))</f>
        <v>-100.1</v>
      </c>
      <c r="P336" s="8">
        <f>COUNTIF(J$4:J336,J336)</f>
        <v>1</v>
      </c>
    </row>
    <row r="337" spans="1:16" ht="30" x14ac:dyDescent="0.25">
      <c r="A337" s="35">
        <f t="shared" si="35"/>
        <v>0</v>
      </c>
      <c r="B337" s="8">
        <f t="shared" si="36"/>
        <v>44776.537499999999</v>
      </c>
      <c r="C337" s="8">
        <f t="shared" si="37"/>
        <v>44894</v>
      </c>
      <c r="D337" s="38">
        <f t="shared" si="38"/>
        <v>89671.537500800012</v>
      </c>
      <c r="E337" s="39">
        <f t="shared" si="33"/>
        <v>100</v>
      </c>
      <c r="F337" s="42" t="s">
        <v>145</v>
      </c>
      <c r="G337" s="42" t="s">
        <v>2756</v>
      </c>
      <c r="H337" s="42" t="s">
        <v>2757</v>
      </c>
      <c r="I337" s="42" t="s">
        <v>2173</v>
      </c>
      <c r="J337" s="45">
        <v>44776.537499999999</v>
      </c>
      <c r="K337" s="43"/>
      <c r="L337" s="44">
        <v>44894</v>
      </c>
      <c r="M337" s="8" t="str">
        <f>VLOOKUP(MONTH($J337),Lookup!$A$2:$B$13,2,0)&amp;" "&amp;YEAR($J337)</f>
        <v>Aug 2022</v>
      </c>
      <c r="N337" s="34">
        <f t="shared" si="34"/>
        <v>44776.537499999999</v>
      </c>
      <c r="O337" s="8">
        <f>IF(ISERROR(VLOOKUP($I337,Lookup!$H$2:$I$11,2,0)),"",VLOOKUP($I337,Lookup!$H$2:$I$11,2,0))</f>
        <v>7.9999999999999996E-7</v>
      </c>
      <c r="P337" s="8">
        <f>COUNTIF(J$4:J337,J337)</f>
        <v>1</v>
      </c>
    </row>
    <row r="338" spans="1:16" ht="30" x14ac:dyDescent="0.25">
      <c r="A338" s="35">
        <f t="shared" si="35"/>
        <v>0</v>
      </c>
      <c r="B338" s="8">
        <f t="shared" si="36"/>
        <v>44720.629166666666</v>
      </c>
      <c r="C338" s="8">
        <f t="shared" si="37"/>
        <v>44894</v>
      </c>
      <c r="D338" s="38">
        <f t="shared" si="38"/>
        <v>89515.52916666666</v>
      </c>
      <c r="E338" s="39">
        <f t="shared" si="33"/>
        <v>103</v>
      </c>
      <c r="F338" s="42" t="s">
        <v>145</v>
      </c>
      <c r="G338" s="42" t="s">
        <v>2758</v>
      </c>
      <c r="H338" s="42" t="s">
        <v>2759</v>
      </c>
      <c r="I338" s="42" t="s">
        <v>2170</v>
      </c>
      <c r="J338" s="45">
        <v>44720.629166666666</v>
      </c>
      <c r="K338" s="43"/>
      <c r="L338" s="44">
        <v>44894</v>
      </c>
      <c r="M338" s="8" t="str">
        <f>VLOOKUP(MONTH($J338),Lookup!$A$2:$B$13,2,0)&amp;" "&amp;YEAR($J338)</f>
        <v>Jun 2022</v>
      </c>
      <c r="N338" s="34">
        <f t="shared" si="34"/>
        <v>44720.629166666666</v>
      </c>
      <c r="O338" s="8">
        <f>IF(ISERROR(VLOOKUP($I338,Lookup!$H$2:$I$11,2,0)),"",VLOOKUP($I338,Lookup!$H$2:$I$11,2,0))</f>
        <v>-100.1</v>
      </c>
      <c r="P338" s="8">
        <f>COUNTIF(J$4:J338,J338)</f>
        <v>1</v>
      </c>
    </row>
    <row r="339" spans="1:16" x14ac:dyDescent="0.25">
      <c r="A339" s="35">
        <f t="shared" si="35"/>
        <v>50001</v>
      </c>
      <c r="B339" s="8">
        <f t="shared" si="36"/>
        <v>44659.50277777778</v>
      </c>
      <c r="C339" s="8">
        <f t="shared" si="37"/>
        <v>44902</v>
      </c>
      <c r="D339" s="38">
        <f t="shared" si="38"/>
        <v>139463.40277777778</v>
      </c>
      <c r="E339" s="39">
        <f t="shared" si="33"/>
        <v>90</v>
      </c>
      <c r="F339" s="42" t="s">
        <v>145</v>
      </c>
      <c r="G339" s="42" t="s">
        <v>2760</v>
      </c>
      <c r="H339" s="42" t="s">
        <v>2761</v>
      </c>
      <c r="I339" s="42" t="s">
        <v>2170</v>
      </c>
      <c r="J339" s="45">
        <v>44659.50277777778</v>
      </c>
      <c r="K339" s="43">
        <v>50001</v>
      </c>
      <c r="L339" s="44">
        <v>44902</v>
      </c>
      <c r="M339" s="8" t="str">
        <f>VLOOKUP(MONTH($J339),Lookup!$A$2:$B$13,2,0)&amp;" "&amp;YEAR($J339)</f>
        <v>Apr 2022</v>
      </c>
      <c r="N339" s="34">
        <f t="shared" si="34"/>
        <v>44659.50277777778</v>
      </c>
      <c r="O339" s="8">
        <f>IF(ISERROR(VLOOKUP($I339,Lookup!$H$2:$I$11,2,0)),"",VLOOKUP($I339,Lookup!$H$2:$I$11,2,0))</f>
        <v>-100.1</v>
      </c>
      <c r="P339" s="8">
        <f>COUNTIF(J$4:J339,J339)</f>
        <v>1</v>
      </c>
    </row>
    <row r="340" spans="1:16" ht="30" x14ac:dyDescent="0.25">
      <c r="A340" s="35">
        <f t="shared" si="35"/>
        <v>0</v>
      </c>
      <c r="B340" s="8">
        <f t="shared" si="36"/>
        <v>44775.60833333333</v>
      </c>
      <c r="C340" s="8">
        <f t="shared" si="37"/>
        <v>44894</v>
      </c>
      <c r="D340" s="38">
        <f t="shared" si="38"/>
        <v>89670.608340333332</v>
      </c>
      <c r="E340" s="39">
        <f t="shared" si="33"/>
        <v>101</v>
      </c>
      <c r="F340" s="42" t="s">
        <v>145</v>
      </c>
      <c r="G340" s="42" t="s">
        <v>2762</v>
      </c>
      <c r="H340" s="42" t="s">
        <v>2762</v>
      </c>
      <c r="I340" s="42" t="s">
        <v>2184</v>
      </c>
      <c r="J340" s="45">
        <v>44775.60833333333</v>
      </c>
      <c r="K340" s="43"/>
      <c r="L340" s="44">
        <v>44894</v>
      </c>
      <c r="M340" s="8" t="str">
        <f>VLOOKUP(MONTH($J340),Lookup!$A$2:$B$13,2,0)&amp;" "&amp;YEAR($J340)</f>
        <v>Aug 2022</v>
      </c>
      <c r="N340" s="34">
        <f t="shared" si="34"/>
        <v>44775.60833333333</v>
      </c>
      <c r="O340" s="8">
        <f>IF(ISERROR(VLOOKUP($I340,Lookup!$H$2:$I$11,2,0)),"",VLOOKUP($I340,Lookup!$H$2:$I$11,2,0))</f>
        <v>6.9999999999999999E-6</v>
      </c>
      <c r="P340" s="8">
        <f>COUNTIF(J$4:J340,J340)</f>
        <v>1</v>
      </c>
    </row>
    <row r="341" spans="1:16" ht="45" x14ac:dyDescent="0.25">
      <c r="A341" s="35">
        <f t="shared" si="35"/>
        <v>40001</v>
      </c>
      <c r="B341" s="8">
        <f t="shared" si="36"/>
        <v>44665.448611111111</v>
      </c>
      <c r="C341" s="8">
        <f t="shared" si="37"/>
        <v>44908</v>
      </c>
      <c r="D341" s="38">
        <f t="shared" si="38"/>
        <v>129575.44861191112</v>
      </c>
      <c r="E341" s="39">
        <f t="shared" si="33"/>
        <v>94</v>
      </c>
      <c r="F341" s="42" t="s">
        <v>145</v>
      </c>
      <c r="G341" s="42" t="s">
        <v>2763</v>
      </c>
      <c r="H341" s="42" t="s">
        <v>2764</v>
      </c>
      <c r="I341" s="42" t="s">
        <v>2173</v>
      </c>
      <c r="J341" s="45">
        <v>44665.448611111111</v>
      </c>
      <c r="K341" s="43">
        <v>40001</v>
      </c>
      <c r="L341" s="44">
        <v>44908</v>
      </c>
      <c r="M341" s="8" t="str">
        <f>VLOOKUP(MONTH($J341),Lookup!$A$2:$B$13,2,0)&amp;" "&amp;YEAR($J341)</f>
        <v>Apr 2022</v>
      </c>
      <c r="N341" s="34">
        <f t="shared" si="34"/>
        <v>44665.448611111111</v>
      </c>
      <c r="O341" s="8">
        <f>IF(ISERROR(VLOOKUP($I341,Lookup!$H$2:$I$11,2,0)),"",VLOOKUP($I341,Lookup!$H$2:$I$11,2,0))</f>
        <v>7.9999999999999996E-7</v>
      </c>
      <c r="P341" s="8">
        <f>COUNTIF(J$4:J341,J341)</f>
        <v>1</v>
      </c>
    </row>
    <row r="342" spans="1:16" ht="30" x14ac:dyDescent="0.25">
      <c r="A342" s="35">
        <f t="shared" si="35"/>
        <v>0</v>
      </c>
      <c r="B342" s="8">
        <f t="shared" si="36"/>
        <v>44845.616666666669</v>
      </c>
      <c r="C342" s="8">
        <f t="shared" si="37"/>
        <v>44901</v>
      </c>
      <c r="D342" s="38">
        <f t="shared" si="38"/>
        <v>89747.616673666664</v>
      </c>
      <c r="E342" s="39">
        <f t="shared" si="33"/>
        <v>99</v>
      </c>
      <c r="F342" s="42" t="s">
        <v>145</v>
      </c>
      <c r="G342" s="42" t="s">
        <v>2765</v>
      </c>
      <c r="H342" s="42" t="s">
        <v>2766</v>
      </c>
      <c r="I342" s="42" t="s">
        <v>2184</v>
      </c>
      <c r="J342" s="45">
        <v>44845.616666666669</v>
      </c>
      <c r="K342" s="43"/>
      <c r="L342" s="44">
        <v>44901</v>
      </c>
      <c r="M342" s="8" t="str">
        <f>VLOOKUP(MONTH($J342),Lookup!$A$2:$B$13,2,0)&amp;" "&amp;YEAR($J342)</f>
        <v>Oct 2022</v>
      </c>
      <c r="N342" s="34">
        <f t="shared" si="34"/>
        <v>44845.616666666669</v>
      </c>
      <c r="O342" s="8">
        <f>IF(ISERROR(VLOOKUP($I342,Lookup!$H$2:$I$11,2,0)),"",VLOOKUP($I342,Lookup!$H$2:$I$11,2,0))</f>
        <v>6.9999999999999999E-6</v>
      </c>
      <c r="P342" s="8">
        <f>COUNTIF(J$4:J342,J342)</f>
        <v>1</v>
      </c>
    </row>
    <row r="343" spans="1:16" ht="30" x14ac:dyDescent="0.25">
      <c r="A343" s="35">
        <f t="shared" si="35"/>
        <v>100001</v>
      </c>
      <c r="B343" s="8">
        <f t="shared" si="36"/>
        <v>44707.811805555553</v>
      </c>
      <c r="C343" s="8">
        <f t="shared" si="37"/>
        <v>44894</v>
      </c>
      <c r="D343" s="38">
        <f t="shared" si="38"/>
        <v>189603.81181255553</v>
      </c>
      <c r="E343" s="39">
        <f t="shared" si="33"/>
        <v>25</v>
      </c>
      <c r="F343" s="42" t="s">
        <v>145</v>
      </c>
      <c r="G343" s="42" t="s">
        <v>2767</v>
      </c>
      <c r="H343" s="42" t="s">
        <v>2768</v>
      </c>
      <c r="I343" s="42" t="s">
        <v>2184</v>
      </c>
      <c r="J343" s="45">
        <v>44707.811805555553</v>
      </c>
      <c r="K343" s="43">
        <v>100001</v>
      </c>
      <c r="L343" s="44">
        <v>44894</v>
      </c>
      <c r="M343" s="8" t="str">
        <f>VLOOKUP(MONTH($J343),Lookup!$A$2:$B$13,2,0)&amp;" "&amp;YEAR($J343)</f>
        <v>May 2022</v>
      </c>
      <c r="N343" s="34">
        <f t="shared" si="34"/>
        <v>44707.811805555553</v>
      </c>
      <c r="O343" s="8">
        <f>IF(ISERROR(VLOOKUP($I343,Lookup!$H$2:$I$11,2,0)),"",VLOOKUP($I343,Lookup!$H$2:$I$11,2,0))</f>
        <v>6.9999999999999999E-6</v>
      </c>
      <c r="P343" s="8">
        <f>COUNTIF(J$4:J343,J343)</f>
        <v>1</v>
      </c>
    </row>
    <row r="344" spans="1:16" ht="30" x14ac:dyDescent="0.25">
      <c r="A344" s="35">
        <f t="shared" si="35"/>
        <v>0</v>
      </c>
      <c r="B344" s="8">
        <f t="shared" si="36"/>
        <v>44655.465277777781</v>
      </c>
      <c r="C344" s="8">
        <f t="shared" si="37"/>
        <v>44894</v>
      </c>
      <c r="D344" s="38">
        <f t="shared" si="38"/>
        <v>89550.465284777776</v>
      </c>
      <c r="E344" s="39">
        <f t="shared" si="33"/>
        <v>102</v>
      </c>
      <c r="F344" s="42" t="s">
        <v>145</v>
      </c>
      <c r="G344" s="42" t="s">
        <v>2769</v>
      </c>
      <c r="H344" s="42" t="s">
        <v>2769</v>
      </c>
      <c r="I344" s="42" t="s">
        <v>2184</v>
      </c>
      <c r="J344" s="45">
        <v>44655.465277777781</v>
      </c>
      <c r="K344" s="43"/>
      <c r="L344" s="44">
        <v>44894</v>
      </c>
      <c r="M344" s="8" t="str">
        <f>VLOOKUP(MONTH($J344),Lookup!$A$2:$B$13,2,0)&amp;" "&amp;YEAR($J344)</f>
        <v>Apr 2022</v>
      </c>
      <c r="N344" s="34">
        <f t="shared" si="34"/>
        <v>44655.465277777781</v>
      </c>
      <c r="O344" s="8">
        <f>IF(ISERROR(VLOOKUP($I344,Lookup!$H$2:$I$11,2,0)),"",VLOOKUP($I344,Lookup!$H$2:$I$11,2,0))</f>
        <v>6.9999999999999999E-6</v>
      </c>
      <c r="P344" s="8">
        <f>COUNTIF(J$4:J344,J344)</f>
        <v>1</v>
      </c>
    </row>
    <row r="345" spans="1:16" x14ac:dyDescent="0.25">
      <c r="A345" s="35">
        <f t="shared" si="35"/>
        <v>50001</v>
      </c>
      <c r="B345" s="8">
        <f t="shared" si="36"/>
        <v>44718.678472222222</v>
      </c>
      <c r="C345" s="8">
        <f t="shared" si="37"/>
        <v>44908</v>
      </c>
      <c r="D345" s="38">
        <f t="shared" si="38"/>
        <v>139628.67853222223</v>
      </c>
      <c r="E345" s="39">
        <f t="shared" si="33"/>
        <v>77</v>
      </c>
      <c r="F345" s="42" t="s">
        <v>145</v>
      </c>
      <c r="G345" s="42" t="s">
        <v>2770</v>
      </c>
      <c r="H345" s="42" t="s">
        <v>2771</v>
      </c>
      <c r="I345" s="42" t="s">
        <v>2206</v>
      </c>
      <c r="J345" s="45">
        <v>44718.678472222222</v>
      </c>
      <c r="K345" s="43">
        <v>50001</v>
      </c>
      <c r="L345" s="44">
        <v>44908</v>
      </c>
      <c r="M345" s="8" t="str">
        <f>VLOOKUP(MONTH($J345),Lookup!$A$2:$B$13,2,0)&amp;" "&amp;YEAR($J345)</f>
        <v>Jun 2022</v>
      </c>
      <c r="N345" s="34">
        <f t="shared" si="34"/>
        <v>44718.678472222222</v>
      </c>
      <c r="O345" s="8">
        <f>IF(ISERROR(VLOOKUP($I345,Lookup!$H$2:$I$11,2,0)),"",VLOOKUP($I345,Lookup!$H$2:$I$11,2,0))</f>
        <v>6.0000000000000002E-5</v>
      </c>
      <c r="P345" s="8">
        <f>COUNTIF(J$4:J345,J345)</f>
        <v>1</v>
      </c>
    </row>
    <row r="346" spans="1:16" ht="30" x14ac:dyDescent="0.25">
      <c r="A346" s="35">
        <f t="shared" si="35"/>
        <v>60001</v>
      </c>
      <c r="B346" s="8">
        <f t="shared" si="36"/>
        <v>44591.606249999997</v>
      </c>
      <c r="C346" s="8">
        <f t="shared" si="37"/>
        <v>44894</v>
      </c>
      <c r="D346" s="38">
        <f t="shared" si="38"/>
        <v>149487.60625700001</v>
      </c>
      <c r="E346" s="39">
        <f t="shared" si="33"/>
        <v>62</v>
      </c>
      <c r="F346" s="42" t="s">
        <v>145</v>
      </c>
      <c r="G346" s="42" t="s">
        <v>2772</v>
      </c>
      <c r="H346" s="42" t="s">
        <v>2772</v>
      </c>
      <c r="I346" s="42" t="s">
        <v>2184</v>
      </c>
      <c r="J346" s="45">
        <v>44591.606249999997</v>
      </c>
      <c r="K346" s="43">
        <v>60001</v>
      </c>
      <c r="L346" s="44">
        <v>44894</v>
      </c>
      <c r="M346" s="8" t="str">
        <f>VLOOKUP(MONTH($J346),Lookup!$A$2:$B$13,2,0)&amp;" "&amp;YEAR($J346)</f>
        <v>Jan 2022</v>
      </c>
      <c r="N346" s="34">
        <f t="shared" si="34"/>
        <v>44591.606249999997</v>
      </c>
      <c r="O346" s="8">
        <f>IF(ISERROR(VLOOKUP($I346,Lookup!$H$2:$I$11,2,0)),"",VLOOKUP($I346,Lookup!$H$2:$I$11,2,0))</f>
        <v>6.9999999999999999E-6</v>
      </c>
      <c r="P346" s="8">
        <f>COUNTIF(J$4:J346,J346)</f>
        <v>1</v>
      </c>
    </row>
    <row r="347" spans="1:16" ht="30" x14ac:dyDescent="0.25">
      <c r="A347" s="35">
        <f t="shared" si="35"/>
        <v>50001</v>
      </c>
      <c r="B347" s="8">
        <f t="shared" si="36"/>
        <v>44667.406944444447</v>
      </c>
      <c r="C347" s="8">
        <f t="shared" si="37"/>
        <v>44894</v>
      </c>
      <c r="D347" s="38">
        <f t="shared" si="38"/>
        <v>139563.40695144446</v>
      </c>
      <c r="E347" s="39">
        <f t="shared" si="33"/>
        <v>84</v>
      </c>
      <c r="F347" s="42" t="s">
        <v>145</v>
      </c>
      <c r="G347" s="42" t="s">
        <v>2773</v>
      </c>
      <c r="H347" s="42" t="s">
        <v>2774</v>
      </c>
      <c r="I347" s="42" t="s">
        <v>2184</v>
      </c>
      <c r="J347" s="45">
        <v>44667.406944444447</v>
      </c>
      <c r="K347" s="43">
        <v>50001</v>
      </c>
      <c r="L347" s="44">
        <v>44894</v>
      </c>
      <c r="M347" s="8" t="str">
        <f>VLOOKUP(MONTH($J347),Lookup!$A$2:$B$13,2,0)&amp;" "&amp;YEAR($J347)</f>
        <v>Apr 2022</v>
      </c>
      <c r="N347" s="34">
        <f t="shared" si="34"/>
        <v>44667.406944444447</v>
      </c>
      <c r="O347" s="8">
        <f>IF(ISERROR(VLOOKUP($I347,Lookup!$H$2:$I$11,2,0)),"",VLOOKUP($I347,Lookup!$H$2:$I$11,2,0))</f>
        <v>6.9999999999999999E-6</v>
      </c>
      <c r="P347" s="8">
        <f>COUNTIF(J$4:J347,J347)</f>
        <v>1</v>
      </c>
    </row>
    <row r="348" spans="1:16" ht="45" x14ac:dyDescent="0.25">
      <c r="A348" s="35">
        <f t="shared" si="35"/>
        <v>50001</v>
      </c>
      <c r="B348" s="8">
        <f t="shared" si="36"/>
        <v>44580.591666666667</v>
      </c>
      <c r="C348" s="8">
        <f t="shared" si="37"/>
        <v>44908</v>
      </c>
      <c r="D348" s="38">
        <f t="shared" si="38"/>
        <v>139390.49166666667</v>
      </c>
      <c r="E348" s="39">
        <f t="shared" si="33"/>
        <v>92</v>
      </c>
      <c r="F348" s="42" t="s">
        <v>145</v>
      </c>
      <c r="G348" s="42" t="s">
        <v>2775</v>
      </c>
      <c r="H348" s="42" t="s">
        <v>2776</v>
      </c>
      <c r="I348" s="42" t="s">
        <v>2170</v>
      </c>
      <c r="J348" s="45">
        <v>44580.591666666667</v>
      </c>
      <c r="K348" s="43">
        <v>50001</v>
      </c>
      <c r="L348" s="44">
        <v>44908</v>
      </c>
      <c r="M348" s="8" t="str">
        <f>VLOOKUP(MONTH($J348),Lookup!$A$2:$B$13,2,0)&amp;" "&amp;YEAR($J348)</f>
        <v>Jan 2022</v>
      </c>
      <c r="N348" s="34">
        <f t="shared" si="34"/>
        <v>44580.591666666667</v>
      </c>
      <c r="O348" s="8">
        <f>IF(ISERROR(VLOOKUP($I348,Lookup!$H$2:$I$11,2,0)),"",VLOOKUP($I348,Lookup!$H$2:$I$11,2,0))</f>
        <v>-100.1</v>
      </c>
      <c r="P348" s="8">
        <f>COUNTIF(J$4:J348,J348)</f>
        <v>1</v>
      </c>
    </row>
    <row r="349" spans="1:16" ht="30" x14ac:dyDescent="0.25">
      <c r="A349" s="35">
        <f t="shared" si="35"/>
        <v>60001</v>
      </c>
      <c r="B349" s="8">
        <f t="shared" si="36"/>
        <v>44701.513888888891</v>
      </c>
      <c r="C349" s="8">
        <f t="shared" si="37"/>
        <v>44894</v>
      </c>
      <c r="D349" s="38">
        <f t="shared" si="38"/>
        <v>149597.51389588887</v>
      </c>
      <c r="E349" s="39">
        <f t="shared" si="33"/>
        <v>55</v>
      </c>
      <c r="F349" s="42" t="s">
        <v>145</v>
      </c>
      <c r="G349" s="42" t="s">
        <v>2777</v>
      </c>
      <c r="H349" s="42" t="s">
        <v>2778</v>
      </c>
      <c r="I349" s="42" t="s">
        <v>2184</v>
      </c>
      <c r="J349" s="45">
        <v>44701.513888888891</v>
      </c>
      <c r="K349" s="43">
        <v>60001</v>
      </c>
      <c r="L349" s="44">
        <v>44894</v>
      </c>
      <c r="M349" s="8" t="str">
        <f>VLOOKUP(MONTH($J349),Lookup!$A$2:$B$13,2,0)&amp;" "&amp;YEAR($J349)</f>
        <v>May 2022</v>
      </c>
      <c r="N349" s="34">
        <f t="shared" si="34"/>
        <v>44701.513888888891</v>
      </c>
      <c r="O349" s="8">
        <f>IF(ISERROR(VLOOKUP($I349,Lookup!$H$2:$I$11,2,0)),"",VLOOKUP($I349,Lookup!$H$2:$I$11,2,0))</f>
        <v>6.9999999999999999E-6</v>
      </c>
      <c r="P349" s="8">
        <f>COUNTIF(J$4:J349,J349)</f>
        <v>1</v>
      </c>
    </row>
    <row r="350" spans="1:16" ht="45" x14ac:dyDescent="0.25">
      <c r="A350" s="35">
        <f t="shared" si="35"/>
        <v>100001</v>
      </c>
      <c r="B350" s="8">
        <f t="shared" si="36"/>
        <v>44565.681944444441</v>
      </c>
      <c r="C350" s="8">
        <f t="shared" si="37"/>
        <v>44902</v>
      </c>
      <c r="D350" s="38">
        <f t="shared" si="38"/>
        <v>189469.68244444442</v>
      </c>
      <c r="E350" s="39">
        <f t="shared" si="33"/>
        <v>34</v>
      </c>
      <c r="F350" s="42" t="s">
        <v>145</v>
      </c>
      <c r="G350" s="42" t="s">
        <v>2779</v>
      </c>
      <c r="H350" s="42" t="s">
        <v>2780</v>
      </c>
      <c r="I350" s="42" t="s">
        <v>2464</v>
      </c>
      <c r="J350" s="45">
        <v>44565.681944444441</v>
      </c>
      <c r="K350" s="43">
        <v>100001</v>
      </c>
      <c r="L350" s="44">
        <v>44902</v>
      </c>
      <c r="M350" s="8" t="str">
        <f>VLOOKUP(MONTH($J350),Lookup!$A$2:$B$13,2,0)&amp;" "&amp;YEAR($J350)</f>
        <v>Jan 2022</v>
      </c>
      <c r="N350" s="34">
        <f t="shared" si="34"/>
        <v>44565.681944444441</v>
      </c>
      <c r="O350" s="8">
        <f>IF(ISERROR(VLOOKUP($I350,Lookup!$H$2:$I$11,2,0)),"",VLOOKUP($I350,Lookup!$H$2:$I$11,2,0))</f>
        <v>5.0000000000000001E-4</v>
      </c>
      <c r="P350" s="8">
        <f>COUNTIF(J$4:J350,J350)</f>
        <v>1</v>
      </c>
    </row>
    <row r="351" spans="1:16" ht="30" x14ac:dyDescent="0.25">
      <c r="A351" s="35">
        <f t="shared" si="35"/>
        <v>50001</v>
      </c>
      <c r="B351" s="8">
        <f t="shared" si="36"/>
        <v>44701.513888888891</v>
      </c>
      <c r="C351" s="8">
        <f t="shared" si="37"/>
        <v>44894</v>
      </c>
      <c r="D351" s="38">
        <f t="shared" si="38"/>
        <v>139598.51389588887</v>
      </c>
      <c r="E351" s="39">
        <f t="shared" si="33"/>
        <v>78</v>
      </c>
      <c r="F351" s="42" t="s">
        <v>145</v>
      </c>
      <c r="G351" s="42" t="s">
        <v>2777</v>
      </c>
      <c r="H351" s="42" t="s">
        <v>2778</v>
      </c>
      <c r="I351" s="42" t="s">
        <v>2184</v>
      </c>
      <c r="J351" s="45">
        <v>44701.513888888891</v>
      </c>
      <c r="K351" s="43">
        <v>50001</v>
      </c>
      <c r="L351" s="44">
        <v>44894</v>
      </c>
      <c r="M351" s="8" t="str">
        <f>VLOOKUP(MONTH($J351),Lookup!$A$2:$B$13,2,0)&amp;" "&amp;YEAR($J351)</f>
        <v>May 2022</v>
      </c>
      <c r="N351" s="34">
        <f t="shared" si="34"/>
        <v>44701.513888888891</v>
      </c>
      <c r="O351" s="8">
        <f>IF(ISERROR(VLOOKUP($I351,Lookup!$H$2:$I$11,2,0)),"",VLOOKUP($I351,Lookup!$H$2:$I$11,2,0))</f>
        <v>6.9999999999999999E-6</v>
      </c>
      <c r="P351" s="8">
        <f>COUNTIF(J$4:J351,J351)</f>
        <v>2</v>
      </c>
    </row>
    <row r="352" spans="1:16" x14ac:dyDescent="0.25">
      <c r="A352" s="35">
        <f t="shared" si="35"/>
        <v>25001</v>
      </c>
      <c r="B352" s="8">
        <f t="shared" si="36"/>
        <v>44742.904166666667</v>
      </c>
      <c r="C352" s="8">
        <f t="shared" si="37"/>
        <v>44908</v>
      </c>
      <c r="D352" s="38">
        <f t="shared" si="38"/>
        <v>114652.90416746668</v>
      </c>
      <c r="E352" s="39">
        <f t="shared" si="33"/>
        <v>98</v>
      </c>
      <c r="F352" s="42" t="s">
        <v>145</v>
      </c>
      <c r="G352" s="42" t="s">
        <v>2781</v>
      </c>
      <c r="H352" s="42" t="s">
        <v>2782</v>
      </c>
      <c r="I352" s="42" t="s">
        <v>2173</v>
      </c>
      <c r="J352" s="45">
        <v>44742.904166666667</v>
      </c>
      <c r="K352" s="43">
        <v>25001</v>
      </c>
      <c r="L352" s="44">
        <v>44908</v>
      </c>
      <c r="M352" s="8" t="str">
        <f>VLOOKUP(MONTH($J352),Lookup!$A$2:$B$13,2,0)&amp;" "&amp;YEAR($J352)</f>
        <v>Jun 2022</v>
      </c>
      <c r="N352" s="34">
        <f t="shared" si="34"/>
        <v>44742.904166666667</v>
      </c>
      <c r="O352" s="8">
        <f>IF(ISERROR(VLOOKUP($I352,Lookup!$H$2:$I$11,2,0)),"",VLOOKUP($I352,Lookup!$H$2:$I$11,2,0))</f>
        <v>7.9999999999999996E-7</v>
      </c>
      <c r="P352" s="8">
        <f>COUNTIF(J$4:J352,J352)</f>
        <v>1</v>
      </c>
    </row>
    <row r="353" spans="1:16" ht="30" x14ac:dyDescent="0.25">
      <c r="A353" s="35">
        <f t="shared" si="35"/>
        <v>100001</v>
      </c>
      <c r="B353" s="8">
        <f t="shared" si="36"/>
        <v>44655.465277777781</v>
      </c>
      <c r="C353" s="8">
        <f t="shared" si="37"/>
        <v>44894</v>
      </c>
      <c r="D353" s="38">
        <f t="shared" si="38"/>
        <v>189552.46528477778</v>
      </c>
      <c r="E353" s="39">
        <f t="shared" si="33"/>
        <v>28</v>
      </c>
      <c r="F353" s="42" t="s">
        <v>145</v>
      </c>
      <c r="G353" s="42" t="s">
        <v>2769</v>
      </c>
      <c r="H353" s="42" t="s">
        <v>2783</v>
      </c>
      <c r="I353" s="42" t="s">
        <v>2184</v>
      </c>
      <c r="J353" s="45">
        <v>44655.465277777781</v>
      </c>
      <c r="K353" s="43">
        <v>100001</v>
      </c>
      <c r="L353" s="44">
        <v>44894</v>
      </c>
      <c r="M353" s="8" t="str">
        <f>VLOOKUP(MONTH($J353),Lookup!$A$2:$B$13,2,0)&amp;" "&amp;YEAR($J353)</f>
        <v>Apr 2022</v>
      </c>
      <c r="N353" s="34">
        <f t="shared" si="34"/>
        <v>44655.465277777781</v>
      </c>
      <c r="O353" s="8">
        <f>IF(ISERROR(VLOOKUP($I353,Lookup!$H$2:$I$11,2,0)),"",VLOOKUP($I353,Lookup!$H$2:$I$11,2,0))</f>
        <v>6.9999999999999999E-6</v>
      </c>
      <c r="P353" s="8">
        <f>COUNTIF(J$4:J353,J353)</f>
        <v>2</v>
      </c>
    </row>
    <row r="354" spans="1:16" ht="60" x14ac:dyDescent="0.25">
      <c r="A354" s="35">
        <f t="shared" si="35"/>
        <v>200001</v>
      </c>
      <c r="B354" s="8">
        <f t="shared" si="36"/>
        <v>44550.540972222225</v>
      </c>
      <c r="C354" s="8">
        <f t="shared" si="37"/>
        <v>44907</v>
      </c>
      <c r="D354" s="38">
        <f t="shared" si="38"/>
        <v>289459.54147222225</v>
      </c>
      <c r="E354" s="39">
        <f t="shared" si="33"/>
        <v>8</v>
      </c>
      <c r="F354" s="42" t="s">
        <v>145</v>
      </c>
      <c r="G354" s="42" t="s">
        <v>2784</v>
      </c>
      <c r="H354" s="42" t="s">
        <v>2785</v>
      </c>
      <c r="I354" s="42" t="s">
        <v>2464</v>
      </c>
      <c r="J354" s="45">
        <v>44550.540972222225</v>
      </c>
      <c r="K354" s="43">
        <v>200001</v>
      </c>
      <c r="L354" s="44">
        <v>44907</v>
      </c>
      <c r="M354" s="8" t="str">
        <f>VLOOKUP(MONTH($J354),Lookup!$A$2:$B$13,2,0)&amp;" "&amp;YEAR($J354)</f>
        <v>Dec 2021</v>
      </c>
      <c r="N354" s="34">
        <f t="shared" si="34"/>
        <v>44550.540972222225</v>
      </c>
      <c r="O354" s="8">
        <f>IF(ISERROR(VLOOKUP($I354,Lookup!$H$2:$I$11,2,0)),"",VLOOKUP($I354,Lookup!$H$2:$I$11,2,0))</f>
        <v>5.0000000000000001E-4</v>
      </c>
      <c r="P354" s="8">
        <f>COUNTIF(J$4:J354,J354)</f>
        <v>1</v>
      </c>
    </row>
    <row r="355" spans="1:16" x14ac:dyDescent="0.25">
      <c r="A355" s="35">
        <f t="shared" si="35"/>
        <v>60001</v>
      </c>
      <c r="B355" s="8">
        <f t="shared" si="36"/>
        <v>44594.643750000003</v>
      </c>
      <c r="C355" s="8">
        <f t="shared" si="37"/>
        <v>44894</v>
      </c>
      <c r="D355" s="38">
        <f t="shared" si="38"/>
        <v>149391.54374999998</v>
      </c>
      <c r="E355" s="39">
        <f t="shared" si="33"/>
        <v>64</v>
      </c>
      <c r="F355" s="42" t="s">
        <v>145</v>
      </c>
      <c r="G355" s="42" t="s">
        <v>2754</v>
      </c>
      <c r="H355" s="42" t="s">
        <v>2786</v>
      </c>
      <c r="I355" s="42" t="s">
        <v>2170</v>
      </c>
      <c r="J355" s="45">
        <v>44594.643750000003</v>
      </c>
      <c r="K355" s="43">
        <v>60001</v>
      </c>
      <c r="L355" s="44">
        <v>44894</v>
      </c>
      <c r="M355" s="8" t="str">
        <f>VLOOKUP(MONTH($J355),Lookup!$A$2:$B$13,2,0)&amp;" "&amp;YEAR($J355)</f>
        <v>Feb 2022</v>
      </c>
      <c r="N355" s="34">
        <f t="shared" si="34"/>
        <v>44594.643750000003</v>
      </c>
      <c r="O355" s="8">
        <f>IF(ISERROR(VLOOKUP($I355,Lookup!$H$2:$I$11,2,0)),"",VLOOKUP($I355,Lookup!$H$2:$I$11,2,0))</f>
        <v>-100.1</v>
      </c>
      <c r="P355" s="8">
        <f>COUNTIF(J$4:J355,J355)</f>
        <v>2</v>
      </c>
    </row>
    <row r="356" spans="1:16" ht="60" x14ac:dyDescent="0.25">
      <c r="A356" s="35">
        <f t="shared" si="35"/>
        <v>150001</v>
      </c>
      <c r="B356" s="8">
        <f t="shared" si="36"/>
        <v>44544.606944444444</v>
      </c>
      <c r="C356" s="8">
        <f t="shared" si="37"/>
        <v>44902</v>
      </c>
      <c r="D356" s="38">
        <f t="shared" si="38"/>
        <v>239448.60695144444</v>
      </c>
      <c r="E356" s="39">
        <f t="shared" si="33"/>
        <v>13</v>
      </c>
      <c r="F356" s="42" t="s">
        <v>145</v>
      </c>
      <c r="G356" s="42" t="s">
        <v>1236</v>
      </c>
      <c r="H356" s="42" t="s">
        <v>2787</v>
      </c>
      <c r="I356" s="42" t="s">
        <v>2184</v>
      </c>
      <c r="J356" s="45">
        <v>44544.606944444444</v>
      </c>
      <c r="K356" s="43">
        <v>150001</v>
      </c>
      <c r="L356" s="44">
        <v>44902</v>
      </c>
      <c r="M356" s="8" t="str">
        <f>VLOOKUP(MONTH($J356),Lookup!$A$2:$B$13,2,0)&amp;" "&amp;YEAR($J356)</f>
        <v>Dec 2021</v>
      </c>
      <c r="N356" s="34">
        <f t="shared" si="34"/>
        <v>44544.606944444444</v>
      </c>
      <c r="O356" s="8">
        <f>IF(ISERROR(VLOOKUP($I356,Lookup!$H$2:$I$11,2,0)),"",VLOOKUP($I356,Lookup!$H$2:$I$11,2,0))</f>
        <v>6.9999999999999999E-6</v>
      </c>
      <c r="P356" s="8">
        <f>COUNTIF(J$4:J356,J356)</f>
        <v>1</v>
      </c>
    </row>
    <row r="357" spans="1:16" ht="30" x14ac:dyDescent="0.25">
      <c r="A357" s="35">
        <f t="shared" si="35"/>
        <v>60001</v>
      </c>
      <c r="B357" s="8">
        <f t="shared" si="36"/>
        <v>44572.474305555559</v>
      </c>
      <c r="C357" s="8">
        <f t="shared" si="37"/>
        <v>44894</v>
      </c>
      <c r="D357" s="38">
        <f t="shared" si="38"/>
        <v>149571.47430555557</v>
      </c>
      <c r="E357" s="39">
        <f t="shared" si="33"/>
        <v>58</v>
      </c>
      <c r="F357" s="42" t="s">
        <v>145</v>
      </c>
      <c r="G357" s="42" t="s">
        <v>2788</v>
      </c>
      <c r="H357" s="42" t="s">
        <v>2789</v>
      </c>
      <c r="I357" s="42" t="s">
        <v>2167</v>
      </c>
      <c r="J357" s="45">
        <v>44572.474305555559</v>
      </c>
      <c r="K357" s="43">
        <v>60001</v>
      </c>
      <c r="L357" s="44">
        <v>44894</v>
      </c>
      <c r="M357" s="8" t="str">
        <f>VLOOKUP(MONTH($J357),Lookup!$A$2:$B$13,2,0)&amp;" "&amp;YEAR($J357)</f>
        <v>Jan 2022</v>
      </c>
      <c r="N357" s="34">
        <f t="shared" si="34"/>
        <v>44572.474305555559</v>
      </c>
      <c r="O357" s="8">
        <f>IF(ISERROR(VLOOKUP($I357,Lookup!$H$2:$I$11,2,0)),"",VLOOKUP($I357,Lookup!$H$2:$I$11,2,0))</f>
        <v>103</v>
      </c>
      <c r="P357" s="8">
        <f>COUNTIF(J$4:J357,J357)</f>
        <v>1</v>
      </c>
    </row>
    <row r="358" spans="1:16" ht="45" x14ac:dyDescent="0.25">
      <c r="A358" s="35">
        <f t="shared" si="35"/>
        <v>50001</v>
      </c>
      <c r="B358" s="8">
        <f t="shared" si="36"/>
        <v>44679.390277777777</v>
      </c>
      <c r="C358" s="8">
        <f t="shared" si="37"/>
        <v>44904</v>
      </c>
      <c r="D358" s="38">
        <f t="shared" si="38"/>
        <v>139585.39033777776</v>
      </c>
      <c r="E358" s="39">
        <f t="shared" si="33"/>
        <v>79</v>
      </c>
      <c r="F358" s="42" t="s">
        <v>145</v>
      </c>
      <c r="G358" s="42" t="s">
        <v>2790</v>
      </c>
      <c r="H358" s="42" t="s">
        <v>2791</v>
      </c>
      <c r="I358" s="42" t="s">
        <v>2206</v>
      </c>
      <c r="J358" s="45">
        <v>44679.390277777777</v>
      </c>
      <c r="K358" s="43">
        <v>50001</v>
      </c>
      <c r="L358" s="44">
        <v>44904</v>
      </c>
      <c r="M358" s="8" t="str">
        <f>VLOOKUP(MONTH($J358),Lookup!$A$2:$B$13,2,0)&amp;" "&amp;YEAR($J358)</f>
        <v>Apr 2022</v>
      </c>
      <c r="N358" s="34">
        <f t="shared" si="34"/>
        <v>44679.390277777777</v>
      </c>
      <c r="O358" s="8">
        <f>IF(ISERROR(VLOOKUP($I358,Lookup!$H$2:$I$11,2,0)),"",VLOOKUP($I358,Lookup!$H$2:$I$11,2,0))</f>
        <v>6.0000000000000002E-5</v>
      </c>
      <c r="P358" s="8">
        <f>COUNTIF(J$4:J358,J358)</f>
        <v>1</v>
      </c>
    </row>
    <row r="359" spans="1:16" ht="30" x14ac:dyDescent="0.25">
      <c r="A359" s="35">
        <f t="shared" si="35"/>
        <v>100001</v>
      </c>
      <c r="B359" s="8">
        <f t="shared" si="36"/>
        <v>44606.513888888891</v>
      </c>
      <c r="C359" s="8">
        <f t="shared" si="37"/>
        <v>44874</v>
      </c>
      <c r="D359" s="38">
        <f t="shared" si="38"/>
        <v>189482.51389588887</v>
      </c>
      <c r="E359" s="39">
        <f t="shared" si="33"/>
        <v>33</v>
      </c>
      <c r="F359" s="42" t="s">
        <v>145</v>
      </c>
      <c r="G359" s="42" t="s">
        <v>2792</v>
      </c>
      <c r="H359" s="42" t="s">
        <v>2793</v>
      </c>
      <c r="I359" s="42" t="s">
        <v>2184</v>
      </c>
      <c r="J359" s="45">
        <v>44606.513888888891</v>
      </c>
      <c r="K359" s="43">
        <v>100001</v>
      </c>
      <c r="L359" s="44">
        <v>44874</v>
      </c>
      <c r="M359" s="8" t="str">
        <f>VLOOKUP(MONTH($J359),Lookup!$A$2:$B$13,2,0)&amp;" "&amp;YEAR($J359)</f>
        <v>Feb 2022</v>
      </c>
      <c r="N359" s="34">
        <f t="shared" si="34"/>
        <v>44606.513888888891</v>
      </c>
      <c r="O359" s="8">
        <f>IF(ISERROR(VLOOKUP($I359,Lookup!$H$2:$I$11,2,0)),"",VLOOKUP($I359,Lookup!$H$2:$I$11,2,0))</f>
        <v>6.9999999999999999E-6</v>
      </c>
      <c r="P359" s="8">
        <f>COUNTIF(J$4:J359,J359)</f>
        <v>1</v>
      </c>
    </row>
    <row r="360" spans="1:16" ht="45" x14ac:dyDescent="0.25">
      <c r="A360" s="35">
        <f t="shared" si="35"/>
        <v>100001</v>
      </c>
      <c r="B360" s="8">
        <f t="shared" si="36"/>
        <v>44756.40347222222</v>
      </c>
      <c r="C360" s="8">
        <f t="shared" si="37"/>
        <v>44908</v>
      </c>
      <c r="D360" s="38">
        <f t="shared" si="38"/>
        <v>189666.40347922221</v>
      </c>
      <c r="E360" s="39">
        <f t="shared" si="33"/>
        <v>22</v>
      </c>
      <c r="F360" s="42" t="s">
        <v>145</v>
      </c>
      <c r="G360" s="42" t="s">
        <v>2794</v>
      </c>
      <c r="H360" s="42" t="s">
        <v>2795</v>
      </c>
      <c r="I360" s="42" t="s">
        <v>2184</v>
      </c>
      <c r="J360" s="45">
        <v>44756.40347222222</v>
      </c>
      <c r="K360" s="43">
        <v>100001</v>
      </c>
      <c r="L360" s="44">
        <v>44908</v>
      </c>
      <c r="M360" s="8" t="str">
        <f>VLOOKUP(MONTH($J360),Lookup!$A$2:$B$13,2,0)&amp;" "&amp;YEAR($J360)</f>
        <v>Jul 2022</v>
      </c>
      <c r="N360" s="34">
        <f t="shared" si="34"/>
        <v>44756.40347222222</v>
      </c>
      <c r="O360" s="8">
        <f>IF(ISERROR(VLOOKUP($I360,Lookup!$H$2:$I$11,2,0)),"",VLOOKUP($I360,Lookup!$H$2:$I$11,2,0))</f>
        <v>6.9999999999999999E-6</v>
      </c>
      <c r="P360" s="8">
        <f>COUNTIF(J$4:J360,J360)</f>
        <v>1</v>
      </c>
    </row>
    <row r="361" spans="1:16" ht="30" x14ac:dyDescent="0.25">
      <c r="A361" s="35">
        <f t="shared" si="35"/>
        <v>30001</v>
      </c>
      <c r="B361" s="8">
        <f t="shared" si="36"/>
        <v>44811.445138888892</v>
      </c>
      <c r="C361" s="8">
        <f t="shared" si="37"/>
        <v>44908</v>
      </c>
      <c r="D361" s="38">
        <f t="shared" si="38"/>
        <v>119721.44513968891</v>
      </c>
      <c r="E361" s="39">
        <f t="shared" si="33"/>
        <v>95</v>
      </c>
      <c r="F361" s="42" t="s">
        <v>145</v>
      </c>
      <c r="G361" s="42" t="s">
        <v>2796</v>
      </c>
      <c r="H361" s="42" t="s">
        <v>2797</v>
      </c>
      <c r="I361" s="42" t="s">
        <v>2173</v>
      </c>
      <c r="J361" s="45">
        <v>44811.445138888892</v>
      </c>
      <c r="K361" s="43">
        <v>30001</v>
      </c>
      <c r="L361" s="44">
        <v>44908</v>
      </c>
      <c r="M361" s="8" t="str">
        <f>VLOOKUP(MONTH($J361),Lookup!$A$2:$B$13,2,0)&amp;" "&amp;YEAR($J361)</f>
        <v>Sept 2022</v>
      </c>
      <c r="N361" s="34">
        <f t="shared" si="34"/>
        <v>44811.445138888892</v>
      </c>
      <c r="O361" s="8">
        <f>IF(ISERROR(VLOOKUP($I361,Lookup!$H$2:$I$11,2,0)),"",VLOOKUP($I361,Lookup!$H$2:$I$11,2,0))</f>
        <v>7.9999999999999996E-7</v>
      </c>
      <c r="P361" s="8">
        <f>COUNTIF(J$4:J361,J361)</f>
        <v>1</v>
      </c>
    </row>
    <row r="362" spans="1:16" ht="30" x14ac:dyDescent="0.25">
      <c r="A362" s="35">
        <f t="shared" si="35"/>
        <v>70001</v>
      </c>
      <c r="B362" s="8">
        <f t="shared" si="36"/>
        <v>44596.553472222222</v>
      </c>
      <c r="C362" s="8">
        <f t="shared" si="37"/>
        <v>44909</v>
      </c>
      <c r="D362" s="38">
        <f t="shared" si="38"/>
        <v>159610.55347222224</v>
      </c>
      <c r="E362" s="39">
        <f t="shared" si="33"/>
        <v>47</v>
      </c>
      <c r="F362" s="42" t="s">
        <v>145</v>
      </c>
      <c r="G362" s="42" t="s">
        <v>2798</v>
      </c>
      <c r="H362" s="42" t="s">
        <v>2798</v>
      </c>
      <c r="I362" s="42" t="s">
        <v>2167</v>
      </c>
      <c r="J362" s="45">
        <v>44596.553472222222</v>
      </c>
      <c r="K362" s="43">
        <v>70001</v>
      </c>
      <c r="L362" s="44">
        <v>44909</v>
      </c>
      <c r="M362" s="8" t="str">
        <f>VLOOKUP(MONTH($J362),Lookup!$A$2:$B$13,2,0)&amp;" "&amp;YEAR($J362)</f>
        <v>Feb 2022</v>
      </c>
      <c r="N362" s="34">
        <f t="shared" si="34"/>
        <v>44596.553472222222</v>
      </c>
      <c r="O362" s="8">
        <f>IF(ISERROR(VLOOKUP($I362,Lookup!$H$2:$I$11,2,0)),"",VLOOKUP($I362,Lookup!$H$2:$I$11,2,0))</f>
        <v>103</v>
      </c>
      <c r="P362" s="8">
        <f>COUNTIF(J$4:J362,J362)</f>
        <v>1</v>
      </c>
    </row>
    <row r="363" spans="1:16" ht="30" x14ac:dyDescent="0.25">
      <c r="A363" s="35">
        <f t="shared" si="35"/>
        <v>60001</v>
      </c>
      <c r="B363" s="8">
        <f t="shared" si="36"/>
        <v>44614.491666666669</v>
      </c>
      <c r="C363" s="8">
        <f t="shared" si="37"/>
        <v>44908</v>
      </c>
      <c r="D363" s="38">
        <f t="shared" si="38"/>
        <v>149524.49216666666</v>
      </c>
      <c r="E363" s="39">
        <f t="shared" si="33"/>
        <v>60</v>
      </c>
      <c r="F363" s="42" t="s">
        <v>145</v>
      </c>
      <c r="G363" s="42" t="s">
        <v>2799</v>
      </c>
      <c r="H363" s="42" t="s">
        <v>2800</v>
      </c>
      <c r="I363" s="42" t="s">
        <v>2464</v>
      </c>
      <c r="J363" s="45">
        <v>44614.491666666669</v>
      </c>
      <c r="K363" s="43">
        <v>60001</v>
      </c>
      <c r="L363" s="44">
        <v>44908</v>
      </c>
      <c r="M363" s="8" t="str">
        <f>VLOOKUP(MONTH($J363),Lookup!$A$2:$B$13,2,0)&amp;" "&amp;YEAR($J363)</f>
        <v>Feb 2022</v>
      </c>
      <c r="N363" s="34">
        <f t="shared" si="34"/>
        <v>44614.491666666669</v>
      </c>
      <c r="O363" s="8">
        <f>IF(ISERROR(VLOOKUP($I363,Lookup!$H$2:$I$11,2,0)),"",VLOOKUP($I363,Lookup!$H$2:$I$11,2,0))</f>
        <v>5.0000000000000001E-4</v>
      </c>
      <c r="P363" s="8">
        <f>COUNTIF(J$4:J363,J363)</f>
        <v>1</v>
      </c>
    </row>
    <row r="364" spans="1:16" ht="45" x14ac:dyDescent="0.25">
      <c r="A364" s="35">
        <f t="shared" si="35"/>
        <v>60001</v>
      </c>
      <c r="B364" s="8">
        <f t="shared" si="36"/>
        <v>44594.720138888886</v>
      </c>
      <c r="C364" s="8">
        <f t="shared" si="37"/>
        <v>44937</v>
      </c>
      <c r="D364" s="38">
        <f t="shared" si="38"/>
        <v>149636.72013888889</v>
      </c>
      <c r="E364" s="39">
        <f t="shared" si="33"/>
        <v>53</v>
      </c>
      <c r="F364" s="42" t="s">
        <v>145</v>
      </c>
      <c r="G364" s="42" t="s">
        <v>2801</v>
      </c>
      <c r="H364" s="42" t="s">
        <v>2802</v>
      </c>
      <c r="I364" s="42" t="s">
        <v>2167</v>
      </c>
      <c r="J364" s="45">
        <v>44594.720138888886</v>
      </c>
      <c r="K364" s="43">
        <v>60001</v>
      </c>
      <c r="L364" s="44">
        <v>44937</v>
      </c>
      <c r="M364" s="8" t="str">
        <f>VLOOKUP(MONTH($J364),Lookup!$A$2:$B$13,2,0)&amp;" "&amp;YEAR($J364)</f>
        <v>Feb 2022</v>
      </c>
      <c r="N364" s="34">
        <f t="shared" si="34"/>
        <v>44594.720138888886</v>
      </c>
      <c r="O364" s="8">
        <f>IF(ISERROR(VLOOKUP($I364,Lookup!$H$2:$I$11,2,0)),"",VLOOKUP($I364,Lookup!$H$2:$I$11,2,0))</f>
        <v>103</v>
      </c>
      <c r="P364" s="8">
        <f>COUNTIF(J$4:J364,J364)</f>
        <v>1</v>
      </c>
    </row>
    <row r="365" spans="1:16" ht="45" x14ac:dyDescent="0.25">
      <c r="A365" s="35">
        <f t="shared" si="35"/>
        <v>50001</v>
      </c>
      <c r="B365" s="8">
        <f t="shared" si="36"/>
        <v>44624.656944444447</v>
      </c>
      <c r="C365" s="8">
        <f t="shared" si="37"/>
        <v>44894</v>
      </c>
      <c r="D365" s="38">
        <f t="shared" si="38"/>
        <v>139520.65695144446</v>
      </c>
      <c r="E365" s="39">
        <f t="shared" si="33"/>
        <v>87</v>
      </c>
      <c r="F365" s="42" t="s">
        <v>145</v>
      </c>
      <c r="G365" s="42" t="s">
        <v>2803</v>
      </c>
      <c r="H365" s="42" t="s">
        <v>2804</v>
      </c>
      <c r="I365" s="42" t="s">
        <v>2184</v>
      </c>
      <c r="J365" s="45">
        <v>44624.656944444447</v>
      </c>
      <c r="K365" s="43">
        <v>50001</v>
      </c>
      <c r="L365" s="44">
        <v>44894</v>
      </c>
      <c r="M365" s="8" t="str">
        <f>VLOOKUP(MONTH($J365),Lookup!$A$2:$B$13,2,0)&amp;" "&amp;YEAR($J365)</f>
        <v>Mar 2022</v>
      </c>
      <c r="N365" s="34">
        <f t="shared" si="34"/>
        <v>44624.656944444447</v>
      </c>
      <c r="O365" s="8">
        <f>IF(ISERROR(VLOOKUP($I365,Lookup!$H$2:$I$11,2,0)),"",VLOOKUP($I365,Lookup!$H$2:$I$11,2,0))</f>
        <v>6.9999999999999999E-6</v>
      </c>
      <c r="P365" s="8">
        <f>COUNTIF(J$4:J365,J365)</f>
        <v>1</v>
      </c>
    </row>
    <row r="366" spans="1:16" x14ac:dyDescent="0.25">
      <c r="A366" s="35">
        <f t="shared" si="35"/>
        <v>100001</v>
      </c>
      <c r="B366" s="8">
        <f t="shared" si="36"/>
        <v>44601.413194444445</v>
      </c>
      <c r="C366" s="8">
        <f t="shared" si="37"/>
        <v>44944</v>
      </c>
      <c r="D366" s="38">
        <f t="shared" si="38"/>
        <v>189650.41319444444</v>
      </c>
      <c r="E366" s="39">
        <f t="shared" si="33"/>
        <v>23</v>
      </c>
      <c r="F366" s="42" t="s">
        <v>145</v>
      </c>
      <c r="G366" s="42" t="s">
        <v>2805</v>
      </c>
      <c r="H366" s="42" t="s">
        <v>2806</v>
      </c>
      <c r="I366" s="42" t="s">
        <v>2167</v>
      </c>
      <c r="J366" s="45">
        <v>44601.413194444445</v>
      </c>
      <c r="K366" s="43">
        <v>100001</v>
      </c>
      <c r="L366" s="44">
        <v>44944</v>
      </c>
      <c r="M366" s="8" t="str">
        <f>VLOOKUP(MONTH($J366),Lookup!$A$2:$B$13,2,0)&amp;" "&amp;YEAR($J366)</f>
        <v>Feb 2022</v>
      </c>
      <c r="N366" s="34">
        <f t="shared" si="34"/>
        <v>44601.413194444445</v>
      </c>
      <c r="O366" s="8">
        <f>IF(ISERROR(VLOOKUP($I366,Lookup!$H$2:$I$11,2,0)),"",VLOOKUP($I366,Lookup!$H$2:$I$11,2,0))</f>
        <v>103</v>
      </c>
      <c r="P366" s="8">
        <f>COUNTIF(J$4:J366,J366)</f>
        <v>1</v>
      </c>
    </row>
    <row r="367" spans="1:16" ht="30" x14ac:dyDescent="0.25">
      <c r="A367" s="35">
        <f t="shared" si="35"/>
        <v>128000</v>
      </c>
      <c r="B367" s="8">
        <f t="shared" si="36"/>
        <v>44613.463888888888</v>
      </c>
      <c r="C367" s="8">
        <f t="shared" si="37"/>
        <v>44908</v>
      </c>
      <c r="D367" s="38">
        <f t="shared" si="38"/>
        <v>217625.46388888889</v>
      </c>
      <c r="E367" s="39">
        <f t="shared" si="33"/>
        <v>14</v>
      </c>
      <c r="F367" s="42" t="s">
        <v>145</v>
      </c>
      <c r="G367" s="42" t="s">
        <v>2807</v>
      </c>
      <c r="H367" s="42" t="s">
        <v>2808</v>
      </c>
      <c r="I367" s="42" t="s">
        <v>2167</v>
      </c>
      <c r="J367" s="45">
        <v>44613.463888888888</v>
      </c>
      <c r="K367" s="43">
        <v>128000</v>
      </c>
      <c r="L367" s="44">
        <v>44908</v>
      </c>
      <c r="M367" s="8" t="str">
        <f>VLOOKUP(MONTH($J367),Lookup!$A$2:$B$13,2,0)&amp;" "&amp;YEAR($J367)</f>
        <v>Feb 2022</v>
      </c>
      <c r="N367" s="34">
        <f t="shared" si="34"/>
        <v>44613.463888888888</v>
      </c>
      <c r="O367" s="8">
        <f>IF(ISERROR(VLOOKUP($I367,Lookup!$H$2:$I$11,2,0)),"",VLOOKUP($I367,Lookup!$H$2:$I$11,2,0))</f>
        <v>103</v>
      </c>
      <c r="P367" s="8">
        <f>COUNTIF(J$4:J367,J367)</f>
        <v>1</v>
      </c>
    </row>
    <row r="368" spans="1:16" x14ac:dyDescent="0.25">
      <c r="A368" s="35">
        <f t="shared" si="35"/>
        <v>30001</v>
      </c>
      <c r="B368" s="8">
        <f t="shared" si="36"/>
        <v>44643.511805555558</v>
      </c>
      <c r="C368" s="8">
        <f t="shared" si="37"/>
        <v>44894</v>
      </c>
      <c r="D368" s="38">
        <f t="shared" si="38"/>
        <v>119539.51180635556</v>
      </c>
      <c r="E368" s="39">
        <f t="shared" si="33"/>
        <v>97</v>
      </c>
      <c r="F368" s="42" t="s">
        <v>145</v>
      </c>
      <c r="G368" s="42" t="s">
        <v>2809</v>
      </c>
      <c r="H368" s="42" t="s">
        <v>2809</v>
      </c>
      <c r="I368" s="42" t="s">
        <v>2173</v>
      </c>
      <c r="J368" s="45">
        <v>44643.511805555558</v>
      </c>
      <c r="K368" s="43">
        <v>30001</v>
      </c>
      <c r="L368" s="44">
        <v>44894</v>
      </c>
      <c r="M368" s="8" t="str">
        <f>VLOOKUP(MONTH($J368),Lookup!$A$2:$B$13,2,0)&amp;" "&amp;YEAR($J368)</f>
        <v>Mar 2022</v>
      </c>
      <c r="N368" s="34">
        <f t="shared" si="34"/>
        <v>44643.511805555558</v>
      </c>
      <c r="O368" s="8">
        <f>IF(ISERROR(VLOOKUP($I368,Lookup!$H$2:$I$11,2,0)),"",VLOOKUP($I368,Lookup!$H$2:$I$11,2,0))</f>
        <v>7.9999999999999996E-7</v>
      </c>
      <c r="P368" s="8">
        <f>COUNTIF(J$4:J368,J368)</f>
        <v>1</v>
      </c>
    </row>
    <row r="369" spans="1:16" x14ac:dyDescent="0.25">
      <c r="A369" s="35">
        <f t="shared" si="35"/>
        <v>100001</v>
      </c>
      <c r="B369" s="8">
        <f t="shared" si="36"/>
        <v>44655.501388888886</v>
      </c>
      <c r="C369" s="8">
        <f t="shared" si="37"/>
        <v>44907</v>
      </c>
      <c r="D369" s="38">
        <f t="shared" si="38"/>
        <v>189667.50138888889</v>
      </c>
      <c r="E369" s="39">
        <f t="shared" si="33"/>
        <v>21</v>
      </c>
      <c r="F369" s="42" t="s">
        <v>145</v>
      </c>
      <c r="G369" s="42" t="s">
        <v>2810</v>
      </c>
      <c r="H369" s="42" t="s">
        <v>2811</v>
      </c>
      <c r="I369" s="42" t="s">
        <v>2167</v>
      </c>
      <c r="J369" s="45">
        <v>44655.501388888886</v>
      </c>
      <c r="K369" s="43">
        <v>100001</v>
      </c>
      <c r="L369" s="44">
        <v>44907</v>
      </c>
      <c r="M369" s="8" t="str">
        <f>VLOOKUP(MONTH($J369),Lookup!$A$2:$B$13,2,0)&amp;" "&amp;YEAR($J369)</f>
        <v>Apr 2022</v>
      </c>
      <c r="N369" s="34">
        <f t="shared" si="34"/>
        <v>44655.501388888886</v>
      </c>
      <c r="O369" s="8">
        <f>IF(ISERROR(VLOOKUP($I369,Lookup!$H$2:$I$11,2,0)),"",VLOOKUP($I369,Lookup!$H$2:$I$11,2,0))</f>
        <v>103</v>
      </c>
      <c r="P369" s="8">
        <f>COUNTIF(J$4:J369,J369)</f>
        <v>1</v>
      </c>
    </row>
    <row r="370" spans="1:16" ht="30" x14ac:dyDescent="0.25">
      <c r="A370" s="35">
        <f t="shared" si="35"/>
        <v>100001</v>
      </c>
      <c r="B370" s="8">
        <f t="shared" si="36"/>
        <v>44581.368055555555</v>
      </c>
      <c r="C370" s="8">
        <f t="shared" si="37"/>
        <v>44907</v>
      </c>
      <c r="D370" s="38">
        <f t="shared" si="38"/>
        <v>189490.36806255556</v>
      </c>
      <c r="E370" s="39">
        <f t="shared" si="33"/>
        <v>31</v>
      </c>
      <c r="F370" s="42" t="s">
        <v>145</v>
      </c>
      <c r="G370" s="42" t="s">
        <v>2812</v>
      </c>
      <c r="H370" s="42" t="s">
        <v>2813</v>
      </c>
      <c r="I370" s="42" t="s">
        <v>2184</v>
      </c>
      <c r="J370" s="45">
        <v>44581.368055555555</v>
      </c>
      <c r="K370" s="43">
        <v>100001</v>
      </c>
      <c r="L370" s="44">
        <v>44907</v>
      </c>
      <c r="M370" s="8" t="str">
        <f>VLOOKUP(MONTH($J370),Lookup!$A$2:$B$13,2,0)&amp;" "&amp;YEAR($J370)</f>
        <v>Jan 2022</v>
      </c>
      <c r="N370" s="34">
        <f t="shared" si="34"/>
        <v>44581.368055555555</v>
      </c>
      <c r="O370" s="8">
        <f>IF(ISERROR(VLOOKUP($I370,Lookup!$H$2:$I$11,2,0)),"",VLOOKUP($I370,Lookup!$H$2:$I$11,2,0))</f>
        <v>6.9999999999999999E-6</v>
      </c>
      <c r="P370" s="8">
        <f>COUNTIF(J$4:J370,J370)</f>
        <v>1</v>
      </c>
    </row>
    <row r="371" spans="1:16" ht="60" x14ac:dyDescent="0.25">
      <c r="A371" s="35">
        <f t="shared" si="35"/>
        <v>0</v>
      </c>
      <c r="B371" s="8">
        <f t="shared" si="36"/>
        <v>44581.644444444442</v>
      </c>
      <c r="C371" s="8">
        <f t="shared" si="37"/>
        <v>44802</v>
      </c>
      <c r="D371" s="38">
        <f t="shared" si="38"/>
        <v>89284.544444444444</v>
      </c>
      <c r="E371" s="39">
        <f t="shared" si="33"/>
        <v>107</v>
      </c>
      <c r="F371" s="42" t="s">
        <v>145</v>
      </c>
      <c r="G371" s="42" t="s">
        <v>2814</v>
      </c>
      <c r="H371" s="42" t="s">
        <v>2815</v>
      </c>
      <c r="I371" s="42" t="s">
        <v>2170</v>
      </c>
      <c r="J371" s="45">
        <v>44581.644444444442</v>
      </c>
      <c r="K371" s="43"/>
      <c r="L371" s="44">
        <v>44802</v>
      </c>
      <c r="M371" s="8" t="str">
        <f>VLOOKUP(MONTH($J371),Lookup!$A$2:$B$13,2,0)&amp;" "&amp;YEAR($J371)</f>
        <v>Jan 2022</v>
      </c>
      <c r="N371" s="34">
        <f t="shared" si="34"/>
        <v>44581.644444444442</v>
      </c>
      <c r="O371" s="8">
        <f>IF(ISERROR(VLOOKUP($I371,Lookup!$H$2:$I$11,2,0)),"",VLOOKUP($I371,Lookup!$H$2:$I$11,2,0))</f>
        <v>-100.1</v>
      </c>
      <c r="P371" s="8">
        <f>COUNTIF(J$4:J371,J371)</f>
        <v>1</v>
      </c>
    </row>
    <row r="372" spans="1:16" ht="60" x14ac:dyDescent="0.25">
      <c r="A372" s="35">
        <f t="shared" si="35"/>
        <v>200001</v>
      </c>
      <c r="B372" s="8">
        <f t="shared" si="36"/>
        <v>44785.37222222222</v>
      </c>
      <c r="C372" s="8">
        <f t="shared" si="37"/>
        <v>44896</v>
      </c>
      <c r="D372" s="38">
        <f t="shared" si="38"/>
        <v>289583.27222222224</v>
      </c>
      <c r="E372" s="39">
        <f t="shared" si="33"/>
        <v>6</v>
      </c>
      <c r="F372" s="42" t="s">
        <v>145</v>
      </c>
      <c r="G372" s="42" t="s">
        <v>2816</v>
      </c>
      <c r="H372" s="42" t="s">
        <v>2817</v>
      </c>
      <c r="I372" s="42" t="s">
        <v>2170</v>
      </c>
      <c r="J372" s="45">
        <v>44785.37222222222</v>
      </c>
      <c r="K372" s="43">
        <v>200001</v>
      </c>
      <c r="L372" s="44">
        <v>44896</v>
      </c>
      <c r="M372" s="8" t="str">
        <f>VLOOKUP(MONTH($J372),Lookup!$A$2:$B$13,2,0)&amp;" "&amp;YEAR($J372)</f>
        <v>Aug 2022</v>
      </c>
      <c r="N372" s="34">
        <f t="shared" si="34"/>
        <v>44785.37222222222</v>
      </c>
      <c r="O372" s="8">
        <f>IF(ISERROR(VLOOKUP($I372,Lookup!$H$2:$I$11,2,0)),"",VLOOKUP($I372,Lookup!$H$2:$I$11,2,0))</f>
        <v>-100.1</v>
      </c>
      <c r="P372" s="8">
        <f>COUNTIF(J$4:J372,J372)</f>
        <v>1</v>
      </c>
    </row>
    <row r="373" spans="1:16" ht="60" x14ac:dyDescent="0.25">
      <c r="A373" s="35">
        <f t="shared" si="35"/>
        <v>60001</v>
      </c>
      <c r="B373" s="8">
        <f t="shared" si="36"/>
        <v>44664.412499999999</v>
      </c>
      <c r="C373" s="8">
        <f t="shared" si="37"/>
        <v>44908</v>
      </c>
      <c r="D373" s="38">
        <f t="shared" si="38"/>
        <v>149677.41250000001</v>
      </c>
      <c r="E373" s="39">
        <f t="shared" si="33"/>
        <v>51</v>
      </c>
      <c r="F373" s="42" t="s">
        <v>145</v>
      </c>
      <c r="G373" s="42" t="s">
        <v>2818</v>
      </c>
      <c r="H373" s="42" t="s">
        <v>2819</v>
      </c>
      <c r="I373" s="42" t="s">
        <v>2167</v>
      </c>
      <c r="J373" s="45">
        <v>44664.412499999999</v>
      </c>
      <c r="K373" s="43">
        <v>60001</v>
      </c>
      <c r="L373" s="44">
        <v>44908</v>
      </c>
      <c r="M373" s="8" t="str">
        <f>VLOOKUP(MONTH($J373),Lookup!$A$2:$B$13,2,0)&amp;" "&amp;YEAR($J373)</f>
        <v>Apr 2022</v>
      </c>
      <c r="N373" s="34">
        <f t="shared" si="34"/>
        <v>44664.412499999999</v>
      </c>
      <c r="O373" s="8">
        <f>IF(ISERROR(VLOOKUP($I373,Lookup!$H$2:$I$11,2,0)),"",VLOOKUP($I373,Lookup!$H$2:$I$11,2,0))</f>
        <v>103</v>
      </c>
      <c r="P373" s="8">
        <f>COUNTIF(J$4:J373,J373)</f>
        <v>1</v>
      </c>
    </row>
    <row r="374" spans="1:16" x14ac:dyDescent="0.25">
      <c r="A374" s="35">
        <f t="shared" si="35"/>
        <v>120001</v>
      </c>
      <c r="B374" s="8">
        <f t="shared" si="36"/>
        <v>44581.368055555555</v>
      </c>
      <c r="C374" s="8">
        <f t="shared" si="37"/>
        <v>44907</v>
      </c>
      <c r="D374" s="38">
        <f t="shared" si="38"/>
        <v>209594.36805555556</v>
      </c>
      <c r="E374" s="39">
        <f t="shared" si="33"/>
        <v>16</v>
      </c>
      <c r="F374" s="42" t="s">
        <v>145</v>
      </c>
      <c r="G374" s="42" t="s">
        <v>2812</v>
      </c>
      <c r="H374" s="42" t="s">
        <v>2820</v>
      </c>
      <c r="I374" s="42" t="s">
        <v>2167</v>
      </c>
      <c r="J374" s="45">
        <v>44581.368055555555</v>
      </c>
      <c r="K374" s="43">
        <v>120001</v>
      </c>
      <c r="L374" s="44">
        <v>44907</v>
      </c>
      <c r="M374" s="8" t="str">
        <f>VLOOKUP(MONTH($J374),Lookup!$A$2:$B$13,2,0)&amp;" "&amp;YEAR($J374)</f>
        <v>Jan 2022</v>
      </c>
      <c r="N374" s="34">
        <f t="shared" si="34"/>
        <v>44581.368055555555</v>
      </c>
      <c r="O374" s="8">
        <f>IF(ISERROR(VLOOKUP($I374,Lookup!$H$2:$I$11,2,0)),"",VLOOKUP($I374,Lookup!$H$2:$I$11,2,0))</f>
        <v>103</v>
      </c>
      <c r="P374" s="8">
        <f>COUNTIF(J$4:J374,J374)</f>
        <v>2</v>
      </c>
    </row>
    <row r="375" spans="1:16" ht="30" x14ac:dyDescent="0.25">
      <c r="A375" s="35">
        <f t="shared" si="35"/>
        <v>60001</v>
      </c>
      <c r="B375" s="8">
        <f t="shared" si="36"/>
        <v>44585.663888888892</v>
      </c>
      <c r="C375" s="8">
        <f t="shared" si="37"/>
        <v>44908</v>
      </c>
      <c r="D375" s="38">
        <f t="shared" si="38"/>
        <v>149495.66438888889</v>
      </c>
      <c r="E375" s="39">
        <f t="shared" si="33"/>
        <v>61</v>
      </c>
      <c r="F375" s="42" t="s">
        <v>145</v>
      </c>
      <c r="G375" s="42" t="s">
        <v>2821</v>
      </c>
      <c r="H375" s="42" t="s">
        <v>2822</v>
      </c>
      <c r="I375" s="42" t="s">
        <v>2464</v>
      </c>
      <c r="J375" s="45">
        <v>44585.663888888892</v>
      </c>
      <c r="K375" s="43">
        <v>60001</v>
      </c>
      <c r="L375" s="44">
        <v>44908</v>
      </c>
      <c r="M375" s="8" t="str">
        <f>VLOOKUP(MONTH($J375),Lookup!$A$2:$B$13,2,0)&amp;" "&amp;YEAR($J375)</f>
        <v>Jan 2022</v>
      </c>
      <c r="N375" s="34">
        <f t="shared" si="34"/>
        <v>44585.663888888892</v>
      </c>
      <c r="O375" s="8">
        <f>IF(ISERROR(VLOOKUP($I375,Lookup!$H$2:$I$11,2,0)),"",VLOOKUP($I375,Lookup!$H$2:$I$11,2,0))</f>
        <v>5.0000000000000001E-4</v>
      </c>
      <c r="P375" s="8">
        <f>COUNTIF(J$4:J375,J375)</f>
        <v>1</v>
      </c>
    </row>
    <row r="376" spans="1:16" ht="30" x14ac:dyDescent="0.25">
      <c r="A376" s="35">
        <f t="shared" si="35"/>
        <v>50001</v>
      </c>
      <c r="B376" s="8">
        <f t="shared" si="36"/>
        <v>44774.368750000001</v>
      </c>
      <c r="C376" s="8">
        <f t="shared" si="37"/>
        <v>44894</v>
      </c>
      <c r="D376" s="38">
        <f t="shared" si="38"/>
        <v>139670.36875699999</v>
      </c>
      <c r="E376" s="39">
        <f t="shared" si="33"/>
        <v>75</v>
      </c>
      <c r="F376" s="42" t="s">
        <v>145</v>
      </c>
      <c r="G376" s="42" t="s">
        <v>2823</v>
      </c>
      <c r="H376" s="42" t="s">
        <v>2824</v>
      </c>
      <c r="I376" s="42" t="s">
        <v>2184</v>
      </c>
      <c r="J376" s="45">
        <v>44774.368750000001</v>
      </c>
      <c r="K376" s="43">
        <v>50001</v>
      </c>
      <c r="L376" s="44">
        <v>44894</v>
      </c>
      <c r="M376" s="8" t="str">
        <f>VLOOKUP(MONTH($J376),Lookup!$A$2:$B$13,2,0)&amp;" "&amp;YEAR($J376)</f>
        <v>Aug 2022</v>
      </c>
      <c r="N376" s="34">
        <f t="shared" si="34"/>
        <v>44774.368750000001</v>
      </c>
      <c r="O376" s="8">
        <f>IF(ISERROR(VLOOKUP($I376,Lookup!$H$2:$I$11,2,0)),"",VLOOKUP($I376,Lookup!$H$2:$I$11,2,0))</f>
        <v>6.9999999999999999E-6</v>
      </c>
      <c r="P376" s="8">
        <f>COUNTIF(J$4:J376,J376)</f>
        <v>1</v>
      </c>
    </row>
    <row r="377" spans="1:16" x14ac:dyDescent="0.25">
      <c r="A377" s="35">
        <f t="shared" si="35"/>
        <v>100001</v>
      </c>
      <c r="B377" s="8">
        <f t="shared" si="36"/>
        <v>44575.645138888889</v>
      </c>
      <c r="C377" s="8">
        <f t="shared" si="37"/>
        <v>44907</v>
      </c>
      <c r="D377" s="38">
        <f t="shared" si="38"/>
        <v>189587.64513888888</v>
      </c>
      <c r="E377" s="39">
        <f t="shared" si="33"/>
        <v>27</v>
      </c>
      <c r="F377" s="42" t="s">
        <v>145</v>
      </c>
      <c r="G377" s="42" t="s">
        <v>2825</v>
      </c>
      <c r="H377" s="42" t="s">
        <v>2826</v>
      </c>
      <c r="I377" s="42" t="s">
        <v>2167</v>
      </c>
      <c r="J377" s="45">
        <v>44575.645138888889</v>
      </c>
      <c r="K377" s="43">
        <v>100001</v>
      </c>
      <c r="L377" s="44">
        <v>44907</v>
      </c>
      <c r="M377" s="8" t="str">
        <f>VLOOKUP(MONTH($J377),Lookup!$A$2:$B$13,2,0)&amp;" "&amp;YEAR($J377)</f>
        <v>Jan 2022</v>
      </c>
      <c r="N377" s="34">
        <f t="shared" si="34"/>
        <v>44575.645138888889</v>
      </c>
      <c r="O377" s="8">
        <f>IF(ISERROR(VLOOKUP($I377,Lookup!$H$2:$I$11,2,0)),"",VLOOKUP($I377,Lookup!$H$2:$I$11,2,0))</f>
        <v>103</v>
      </c>
      <c r="P377" s="8">
        <f>COUNTIF(J$4:J377,J377)</f>
        <v>1</v>
      </c>
    </row>
    <row r="378" spans="1:16" ht="45" x14ac:dyDescent="0.25">
      <c r="A378" s="35">
        <f t="shared" si="35"/>
        <v>60001</v>
      </c>
      <c r="B378" s="8">
        <f t="shared" si="36"/>
        <v>44617.5</v>
      </c>
      <c r="C378" s="8">
        <f t="shared" si="37"/>
        <v>44894</v>
      </c>
      <c r="D378" s="38">
        <f t="shared" si="38"/>
        <v>149413.4</v>
      </c>
      <c r="E378" s="39">
        <f t="shared" si="33"/>
        <v>63</v>
      </c>
      <c r="F378" s="42" t="s">
        <v>145</v>
      </c>
      <c r="G378" s="42" t="s">
        <v>2827</v>
      </c>
      <c r="H378" s="42" t="s">
        <v>2828</v>
      </c>
      <c r="I378" s="42" t="s">
        <v>2170</v>
      </c>
      <c r="J378" s="45">
        <v>44617.5</v>
      </c>
      <c r="K378" s="43">
        <v>60001</v>
      </c>
      <c r="L378" s="44">
        <v>44894</v>
      </c>
      <c r="M378" s="8" t="str">
        <f>VLOOKUP(MONTH($J378),Lookup!$A$2:$B$13,2,0)&amp;" "&amp;YEAR($J378)</f>
        <v>Feb 2022</v>
      </c>
      <c r="N378" s="34">
        <f t="shared" si="34"/>
        <v>44617.5</v>
      </c>
      <c r="O378" s="8">
        <f>IF(ISERROR(VLOOKUP($I378,Lookup!$H$2:$I$11,2,0)),"",VLOOKUP($I378,Lookup!$H$2:$I$11,2,0))</f>
        <v>-100.1</v>
      </c>
      <c r="P378" s="8">
        <f>COUNTIF(J$4:J378,J378)</f>
        <v>1</v>
      </c>
    </row>
    <row r="379" spans="1:16" ht="30" x14ac:dyDescent="0.25">
      <c r="A379" s="35">
        <f t="shared" si="35"/>
        <v>50001</v>
      </c>
      <c r="B379" s="8">
        <f t="shared" si="36"/>
        <v>44676.470833333333</v>
      </c>
      <c r="C379" s="8">
        <f t="shared" si="37"/>
        <v>44894</v>
      </c>
      <c r="D379" s="38">
        <f t="shared" si="38"/>
        <v>139472.37083333332</v>
      </c>
      <c r="E379" s="39">
        <f t="shared" si="33"/>
        <v>89</v>
      </c>
      <c r="F379" s="42" t="s">
        <v>145</v>
      </c>
      <c r="G379" s="42" t="s">
        <v>2829</v>
      </c>
      <c r="H379" s="42" t="s">
        <v>2830</v>
      </c>
      <c r="I379" s="42" t="s">
        <v>2170</v>
      </c>
      <c r="J379" s="45">
        <v>44676.470833333333</v>
      </c>
      <c r="K379" s="43">
        <v>50001</v>
      </c>
      <c r="L379" s="44">
        <v>44894</v>
      </c>
      <c r="M379" s="8" t="str">
        <f>VLOOKUP(MONTH($J379),Lookup!$A$2:$B$13,2,0)&amp;" "&amp;YEAR($J379)</f>
        <v>Apr 2022</v>
      </c>
      <c r="N379" s="34">
        <f t="shared" si="34"/>
        <v>44676.470833333333</v>
      </c>
      <c r="O379" s="8">
        <f>IF(ISERROR(VLOOKUP($I379,Lookup!$H$2:$I$11,2,0)),"",VLOOKUP($I379,Lookup!$H$2:$I$11,2,0))</f>
        <v>-100.1</v>
      </c>
      <c r="P379" s="8">
        <f>COUNTIF(J$4:J379,J379)</f>
        <v>1</v>
      </c>
    </row>
    <row r="380" spans="1:16" ht="30" x14ac:dyDescent="0.25">
      <c r="A380" s="35">
        <f t="shared" si="35"/>
        <v>150001</v>
      </c>
      <c r="B380" s="8">
        <f t="shared" si="36"/>
        <v>44627.695833333331</v>
      </c>
      <c r="C380" s="8">
        <f t="shared" si="37"/>
        <v>44901</v>
      </c>
      <c r="D380" s="38">
        <f t="shared" si="38"/>
        <v>239633.69583333333</v>
      </c>
      <c r="E380" s="39">
        <f t="shared" si="33"/>
        <v>12</v>
      </c>
      <c r="F380" s="42" t="s">
        <v>145</v>
      </c>
      <c r="G380" s="42" t="s">
        <v>2831</v>
      </c>
      <c r="H380" s="42" t="s">
        <v>2832</v>
      </c>
      <c r="I380" s="42" t="s">
        <v>2167</v>
      </c>
      <c r="J380" s="45">
        <v>44627.695833333331</v>
      </c>
      <c r="K380" s="43">
        <v>150001</v>
      </c>
      <c r="L380" s="44">
        <v>44901</v>
      </c>
      <c r="M380" s="8" t="str">
        <f>VLOOKUP(MONTH($J380),Lookup!$A$2:$B$13,2,0)&amp;" "&amp;YEAR($J380)</f>
        <v>Mar 2022</v>
      </c>
      <c r="N380" s="34">
        <f t="shared" si="34"/>
        <v>44627.695833333331</v>
      </c>
      <c r="O380" s="8">
        <f>IF(ISERROR(VLOOKUP($I380,Lookup!$H$2:$I$11,2,0)),"",VLOOKUP($I380,Lookup!$H$2:$I$11,2,0))</f>
        <v>103</v>
      </c>
      <c r="P380" s="8">
        <f>COUNTIF(J$4:J380,J380)</f>
        <v>1</v>
      </c>
    </row>
    <row r="381" spans="1:16" ht="30" x14ac:dyDescent="0.25">
      <c r="A381" s="35">
        <f t="shared" si="35"/>
        <v>50001</v>
      </c>
      <c r="B381" s="8">
        <f t="shared" si="36"/>
        <v>44621.440972222219</v>
      </c>
      <c r="C381" s="8">
        <f t="shared" si="37"/>
        <v>44897</v>
      </c>
      <c r="D381" s="38">
        <f t="shared" si="38"/>
        <v>139521.44147222221</v>
      </c>
      <c r="E381" s="39">
        <f t="shared" si="33"/>
        <v>86</v>
      </c>
      <c r="F381" s="42" t="s">
        <v>145</v>
      </c>
      <c r="G381" s="42" t="s">
        <v>2752</v>
      </c>
      <c r="H381" s="42" t="s">
        <v>2833</v>
      </c>
      <c r="I381" s="42" t="s">
        <v>2464</v>
      </c>
      <c r="J381" s="45">
        <v>44621.440972222219</v>
      </c>
      <c r="K381" s="43">
        <v>50001</v>
      </c>
      <c r="L381" s="44">
        <v>44897</v>
      </c>
      <c r="M381" s="8" t="str">
        <f>VLOOKUP(MONTH($J381),Lookup!$A$2:$B$13,2,0)&amp;" "&amp;YEAR($J381)</f>
        <v>Mar 2022</v>
      </c>
      <c r="N381" s="34">
        <f t="shared" si="34"/>
        <v>44621.440972222219</v>
      </c>
      <c r="O381" s="8">
        <f>IF(ISERROR(VLOOKUP($I381,Lookup!$H$2:$I$11,2,0)),"",VLOOKUP($I381,Lookup!$H$2:$I$11,2,0))</f>
        <v>5.0000000000000001E-4</v>
      </c>
      <c r="P381" s="8">
        <f>COUNTIF(J$4:J381,J381)</f>
        <v>2</v>
      </c>
    </row>
    <row r="382" spans="1:16" x14ac:dyDescent="0.25">
      <c r="A382" s="35">
        <f t="shared" si="35"/>
        <v>100001</v>
      </c>
      <c r="B382" s="8">
        <f t="shared" si="36"/>
        <v>44697.794444444444</v>
      </c>
      <c r="C382" s="8">
        <f t="shared" si="37"/>
        <v>44894</v>
      </c>
      <c r="D382" s="38">
        <f t="shared" si="38"/>
        <v>189593.79494444444</v>
      </c>
      <c r="E382" s="39">
        <f t="shared" si="33"/>
        <v>26</v>
      </c>
      <c r="F382" s="42" t="s">
        <v>145</v>
      </c>
      <c r="G382" s="42" t="s">
        <v>2834</v>
      </c>
      <c r="H382" s="42" t="s">
        <v>2835</v>
      </c>
      <c r="I382" s="42" t="s">
        <v>2464</v>
      </c>
      <c r="J382" s="45">
        <v>44697.794444444444</v>
      </c>
      <c r="K382" s="43">
        <v>100001</v>
      </c>
      <c r="L382" s="44">
        <v>44894</v>
      </c>
      <c r="M382" s="8" t="str">
        <f>VLOOKUP(MONTH($J382),Lookup!$A$2:$B$13,2,0)&amp;" "&amp;YEAR($J382)</f>
        <v>May 2022</v>
      </c>
      <c r="N382" s="34">
        <f t="shared" si="34"/>
        <v>44697.794444444444</v>
      </c>
      <c r="O382" s="8">
        <f>IF(ISERROR(VLOOKUP($I382,Lookup!$H$2:$I$11,2,0)),"",VLOOKUP($I382,Lookup!$H$2:$I$11,2,0))</f>
        <v>5.0000000000000001E-4</v>
      </c>
      <c r="P382" s="8">
        <f>COUNTIF(J$4:J382,J382)</f>
        <v>1</v>
      </c>
    </row>
    <row r="383" spans="1:16" ht="45" x14ac:dyDescent="0.25">
      <c r="A383" s="35">
        <f t="shared" si="35"/>
        <v>50001</v>
      </c>
      <c r="B383" s="8">
        <f t="shared" si="36"/>
        <v>44818.525000000001</v>
      </c>
      <c r="C383" s="8">
        <f t="shared" si="37"/>
        <v>44903</v>
      </c>
      <c r="D383" s="38">
        <f t="shared" si="38"/>
        <v>139723.52500699999</v>
      </c>
      <c r="E383" s="39">
        <f t="shared" si="33"/>
        <v>72</v>
      </c>
      <c r="F383" s="42" t="s">
        <v>145</v>
      </c>
      <c r="G383" s="42" t="s">
        <v>2836</v>
      </c>
      <c r="H383" s="42" t="s">
        <v>2837</v>
      </c>
      <c r="I383" s="42" t="s">
        <v>2184</v>
      </c>
      <c r="J383" s="45">
        <v>44818.525000000001</v>
      </c>
      <c r="K383" s="43">
        <v>50001</v>
      </c>
      <c r="L383" s="44">
        <v>44903</v>
      </c>
      <c r="M383" s="8" t="str">
        <f>VLOOKUP(MONTH($J383),Lookup!$A$2:$B$13,2,0)&amp;" "&amp;YEAR($J383)</f>
        <v>Sept 2022</v>
      </c>
      <c r="N383" s="34">
        <f t="shared" si="34"/>
        <v>44818.525000000001</v>
      </c>
      <c r="O383" s="8">
        <f>IF(ISERROR(VLOOKUP($I383,Lookup!$H$2:$I$11,2,0)),"",VLOOKUP($I383,Lookup!$H$2:$I$11,2,0))</f>
        <v>6.9999999999999999E-6</v>
      </c>
      <c r="P383" s="8">
        <f>COUNTIF(J$4:J383,J383)</f>
        <v>1</v>
      </c>
    </row>
    <row r="384" spans="1:16" x14ac:dyDescent="0.25">
      <c r="A384" s="35">
        <f t="shared" si="35"/>
        <v>75001</v>
      </c>
      <c r="B384" s="8">
        <f t="shared" si="36"/>
        <v>44756.809027777781</v>
      </c>
      <c r="C384" s="8">
        <f t="shared" si="37"/>
        <v>44908</v>
      </c>
      <c r="D384" s="38">
        <f t="shared" si="38"/>
        <v>164769.80902777778</v>
      </c>
      <c r="E384" s="39">
        <f t="shared" si="33"/>
        <v>44</v>
      </c>
      <c r="F384" s="42" t="s">
        <v>145</v>
      </c>
      <c r="G384" s="42" t="s">
        <v>2838</v>
      </c>
      <c r="H384" s="42" t="s">
        <v>2839</v>
      </c>
      <c r="I384" s="42" t="s">
        <v>2167</v>
      </c>
      <c r="J384" s="45">
        <v>44756.809027777781</v>
      </c>
      <c r="K384" s="43">
        <v>75001</v>
      </c>
      <c r="L384" s="44">
        <v>44908</v>
      </c>
      <c r="M384" s="8" t="str">
        <f>VLOOKUP(MONTH($J384),Lookup!$A$2:$B$13,2,0)&amp;" "&amp;YEAR($J384)</f>
        <v>Jul 2022</v>
      </c>
      <c r="N384" s="34">
        <f t="shared" si="34"/>
        <v>44756.809027777781</v>
      </c>
      <c r="O384" s="8">
        <f>IF(ISERROR(VLOOKUP($I384,Lookup!$H$2:$I$11,2,0)),"",VLOOKUP($I384,Lookup!$H$2:$I$11,2,0))</f>
        <v>103</v>
      </c>
      <c r="P384" s="8">
        <f>COUNTIF(J$4:J384,J384)</f>
        <v>1</v>
      </c>
    </row>
    <row r="385" spans="1:16" ht="30" x14ac:dyDescent="0.25">
      <c r="A385" s="35">
        <f t="shared" si="35"/>
        <v>150001</v>
      </c>
      <c r="B385" s="8">
        <f t="shared" si="36"/>
        <v>44714.663194444445</v>
      </c>
      <c r="C385" s="8">
        <f t="shared" si="37"/>
        <v>44908</v>
      </c>
      <c r="D385" s="38">
        <f t="shared" si="38"/>
        <v>239727.66319444444</v>
      </c>
      <c r="E385" s="39">
        <f t="shared" si="33"/>
        <v>11</v>
      </c>
      <c r="F385" s="42" t="s">
        <v>145</v>
      </c>
      <c r="G385" s="42" t="s">
        <v>2840</v>
      </c>
      <c r="H385" s="42" t="s">
        <v>2840</v>
      </c>
      <c r="I385" s="42" t="s">
        <v>2167</v>
      </c>
      <c r="J385" s="45">
        <v>44714.663194444445</v>
      </c>
      <c r="K385" s="43">
        <v>150001</v>
      </c>
      <c r="L385" s="44">
        <v>44908</v>
      </c>
      <c r="M385" s="8" t="str">
        <f>VLOOKUP(MONTH($J385),Lookup!$A$2:$B$13,2,0)&amp;" "&amp;YEAR($J385)</f>
        <v>Jun 2022</v>
      </c>
      <c r="N385" s="34">
        <f t="shared" si="34"/>
        <v>44714.663194444445</v>
      </c>
      <c r="O385" s="8">
        <f>IF(ISERROR(VLOOKUP($I385,Lookup!$H$2:$I$11,2,0)),"",VLOOKUP($I385,Lookup!$H$2:$I$11,2,0))</f>
        <v>103</v>
      </c>
      <c r="P385" s="8">
        <f>COUNTIF(J$4:J385,J385)</f>
        <v>1</v>
      </c>
    </row>
    <row r="386" spans="1:16" x14ac:dyDescent="0.25">
      <c r="A386" s="35">
        <f t="shared" si="35"/>
        <v>60001</v>
      </c>
      <c r="B386" s="8">
        <f t="shared" si="36"/>
        <v>44719.629166666666</v>
      </c>
      <c r="C386" s="8">
        <f t="shared" si="37"/>
        <v>44908</v>
      </c>
      <c r="D386" s="38">
        <f t="shared" si="38"/>
        <v>149529.52916666665</v>
      </c>
      <c r="E386" s="39">
        <f t="shared" si="33"/>
        <v>59</v>
      </c>
      <c r="F386" s="42" t="s">
        <v>145</v>
      </c>
      <c r="G386" s="42" t="s">
        <v>2841</v>
      </c>
      <c r="H386" s="42" t="s">
        <v>2842</v>
      </c>
      <c r="I386" s="42" t="s">
        <v>2170</v>
      </c>
      <c r="J386" s="45">
        <v>44719.629166666666</v>
      </c>
      <c r="K386" s="43">
        <v>60001</v>
      </c>
      <c r="L386" s="44">
        <v>44908</v>
      </c>
      <c r="M386" s="8" t="str">
        <f>VLOOKUP(MONTH($J386),Lookup!$A$2:$B$13,2,0)&amp;" "&amp;YEAR($J386)</f>
        <v>Jun 2022</v>
      </c>
      <c r="N386" s="34">
        <f t="shared" si="34"/>
        <v>44719.629166666666</v>
      </c>
      <c r="O386" s="8">
        <f>IF(ISERROR(VLOOKUP($I386,Lookup!$H$2:$I$11,2,0)),"",VLOOKUP($I386,Lookup!$H$2:$I$11,2,0))</f>
        <v>-100.1</v>
      </c>
      <c r="P386" s="8">
        <f>COUNTIF(J$4:J386,J386)</f>
        <v>1</v>
      </c>
    </row>
    <row r="387" spans="1:16" ht="45" x14ac:dyDescent="0.25">
      <c r="A387" s="35">
        <f t="shared" si="35"/>
        <v>85001</v>
      </c>
      <c r="B387" s="8">
        <f t="shared" si="36"/>
        <v>44707.530555555553</v>
      </c>
      <c r="C387" s="8">
        <f t="shared" si="37"/>
        <v>44957</v>
      </c>
      <c r="D387" s="38">
        <f t="shared" si="38"/>
        <v>174769.53055555554</v>
      </c>
      <c r="E387" s="39">
        <f t="shared" si="33"/>
        <v>38</v>
      </c>
      <c r="F387" s="42" t="s">
        <v>145</v>
      </c>
      <c r="G387" s="42" t="s">
        <v>2843</v>
      </c>
      <c r="H387" s="42" t="s">
        <v>2844</v>
      </c>
      <c r="I387" s="42" t="s">
        <v>2167</v>
      </c>
      <c r="J387" s="45">
        <v>44707.530555555553</v>
      </c>
      <c r="K387" s="43">
        <v>85001</v>
      </c>
      <c r="L387" s="44">
        <v>44957</v>
      </c>
      <c r="M387" s="8" t="str">
        <f>VLOOKUP(MONTH($J387),Lookup!$A$2:$B$13,2,0)&amp;" "&amp;YEAR($J387)</f>
        <v>May 2022</v>
      </c>
      <c r="N387" s="34">
        <f t="shared" si="34"/>
        <v>44707.530555555553</v>
      </c>
      <c r="O387" s="8">
        <f>IF(ISERROR(VLOOKUP($I387,Lookup!$H$2:$I$11,2,0)),"",VLOOKUP($I387,Lookup!$H$2:$I$11,2,0))</f>
        <v>103</v>
      </c>
      <c r="P387" s="8">
        <f>COUNTIF(J$4:J387,J387)</f>
        <v>1</v>
      </c>
    </row>
    <row r="388" spans="1:16" x14ac:dyDescent="0.25">
      <c r="A388" s="35">
        <f t="shared" si="35"/>
        <v>100001</v>
      </c>
      <c r="B388" s="8">
        <f t="shared" si="36"/>
        <v>44713.574305555558</v>
      </c>
      <c r="C388" s="8">
        <f t="shared" si="37"/>
        <v>44908</v>
      </c>
      <c r="D388" s="38">
        <f t="shared" si="38"/>
        <v>189523.47430555554</v>
      </c>
      <c r="E388" s="39">
        <f t="shared" si="33"/>
        <v>29</v>
      </c>
      <c r="F388" s="42" t="s">
        <v>145</v>
      </c>
      <c r="G388" s="42" t="s">
        <v>2845</v>
      </c>
      <c r="H388" s="42" t="s">
        <v>2846</v>
      </c>
      <c r="I388" s="42" t="s">
        <v>2170</v>
      </c>
      <c r="J388" s="45">
        <v>44713.574305555558</v>
      </c>
      <c r="K388" s="43">
        <v>100001</v>
      </c>
      <c r="L388" s="44">
        <v>44908</v>
      </c>
      <c r="M388" s="8" t="str">
        <f>VLOOKUP(MONTH($J388),Lookup!$A$2:$B$13,2,0)&amp;" "&amp;YEAR($J388)</f>
        <v>Jun 2022</v>
      </c>
      <c r="N388" s="34">
        <f t="shared" si="34"/>
        <v>44713.574305555558</v>
      </c>
      <c r="O388" s="8">
        <f>IF(ISERROR(VLOOKUP($I388,Lookup!$H$2:$I$11,2,0)),"",VLOOKUP($I388,Lookup!$H$2:$I$11,2,0))</f>
        <v>-100.1</v>
      </c>
      <c r="P388" s="8">
        <f>COUNTIF(J$4:J388,J388)</f>
        <v>1</v>
      </c>
    </row>
    <row r="389" spans="1:16" ht="30" x14ac:dyDescent="0.25">
      <c r="A389" s="35">
        <f t="shared" si="35"/>
        <v>100001</v>
      </c>
      <c r="B389" s="8">
        <f t="shared" si="36"/>
        <v>44687.34375</v>
      </c>
      <c r="C389" s="8">
        <f t="shared" si="37"/>
        <v>44894</v>
      </c>
      <c r="D389" s="38">
        <f t="shared" si="38"/>
        <v>189483.24374999999</v>
      </c>
      <c r="E389" s="39">
        <f t="shared" ref="E389:E452" si="39">IF($D389="","",COUNTIFS($F$4:$F$5000,$F389,$D$4:$D$5000,"&gt;"&amp;$D389))</f>
        <v>32</v>
      </c>
      <c r="F389" s="42" t="s">
        <v>145</v>
      </c>
      <c r="G389" s="42" t="s">
        <v>2847</v>
      </c>
      <c r="H389" s="42" t="s">
        <v>2848</v>
      </c>
      <c r="I389" s="42" t="s">
        <v>2170</v>
      </c>
      <c r="J389" s="45">
        <v>44687.34375</v>
      </c>
      <c r="K389" s="43">
        <v>100001</v>
      </c>
      <c r="L389" s="44">
        <v>44894</v>
      </c>
      <c r="M389" s="8" t="str">
        <f>VLOOKUP(MONTH($J389),Lookup!$A$2:$B$13,2,0)&amp;" "&amp;YEAR($J389)</f>
        <v>May 2022</v>
      </c>
      <c r="N389" s="34">
        <f t="shared" ref="N389:N452" si="40">IF(ISBLANK($J389),"1/1/9999",J389)</f>
        <v>44687.34375</v>
      </c>
      <c r="O389" s="8">
        <f>IF(ISERROR(VLOOKUP($I389,Lookup!$H$2:$I$11,2,0)),"",VLOOKUP($I389,Lookup!$H$2:$I$11,2,0))</f>
        <v>-100.1</v>
      </c>
      <c r="P389" s="8">
        <f>COUNTIF(J$4:J389,J389)</f>
        <v>1</v>
      </c>
    </row>
    <row r="390" spans="1:16" ht="45" x14ac:dyDescent="0.25">
      <c r="A390" s="35">
        <f t="shared" ref="A390:A453" si="41">K390</f>
        <v>100001</v>
      </c>
      <c r="B390" s="8">
        <f t="shared" ref="B390:B453" si="42">J390</f>
        <v>44711.523611111108</v>
      </c>
      <c r="C390" s="8">
        <f t="shared" ref="C390:C453" si="43">L390</f>
        <v>44908</v>
      </c>
      <c r="D390" s="38">
        <f t="shared" ref="D390:D453" si="44">SUM(A390:C390)+O390+P390</f>
        <v>189521.42361111109</v>
      </c>
      <c r="E390" s="39">
        <f t="shared" si="39"/>
        <v>30</v>
      </c>
      <c r="F390" s="42" t="s">
        <v>145</v>
      </c>
      <c r="G390" s="42" t="s">
        <v>2849</v>
      </c>
      <c r="H390" s="42" t="s">
        <v>2850</v>
      </c>
      <c r="I390" s="42" t="s">
        <v>2170</v>
      </c>
      <c r="J390" s="45">
        <v>44711.523611111108</v>
      </c>
      <c r="K390" s="43">
        <v>100001</v>
      </c>
      <c r="L390" s="44">
        <v>44908</v>
      </c>
      <c r="M390" s="8" t="str">
        <f>VLOOKUP(MONTH($J390),Lookup!$A$2:$B$13,2,0)&amp;" "&amp;YEAR($J390)</f>
        <v>May 2022</v>
      </c>
      <c r="N390" s="34">
        <f t="shared" si="40"/>
        <v>44711.523611111108</v>
      </c>
      <c r="O390" s="8">
        <f>IF(ISERROR(VLOOKUP($I390,Lookup!$H$2:$I$11,2,0)),"",VLOOKUP($I390,Lookup!$H$2:$I$11,2,0))</f>
        <v>-100.1</v>
      </c>
      <c r="P390" s="8">
        <f>COUNTIF(J$4:J390,J390)</f>
        <v>1</v>
      </c>
    </row>
    <row r="391" spans="1:16" ht="60" x14ac:dyDescent="0.25">
      <c r="A391" s="35">
        <f t="shared" si="41"/>
        <v>60001</v>
      </c>
      <c r="B391" s="8">
        <f t="shared" si="42"/>
        <v>44785.37222222222</v>
      </c>
      <c r="C391" s="8">
        <f t="shared" si="43"/>
        <v>44896</v>
      </c>
      <c r="D391" s="38">
        <f t="shared" si="44"/>
        <v>149787.37222222221</v>
      </c>
      <c r="E391" s="39">
        <f t="shared" si="39"/>
        <v>50</v>
      </c>
      <c r="F391" s="42" t="s">
        <v>145</v>
      </c>
      <c r="G391" s="42" t="s">
        <v>2816</v>
      </c>
      <c r="H391" s="42" t="s">
        <v>2851</v>
      </c>
      <c r="I391" s="42" t="s">
        <v>2167</v>
      </c>
      <c r="J391" s="45">
        <v>44785.37222222222</v>
      </c>
      <c r="K391" s="43">
        <v>60001</v>
      </c>
      <c r="L391" s="44">
        <v>44896</v>
      </c>
      <c r="M391" s="8" t="str">
        <f>VLOOKUP(MONTH($J391),Lookup!$A$2:$B$13,2,0)&amp;" "&amp;YEAR($J391)</f>
        <v>Aug 2022</v>
      </c>
      <c r="N391" s="34">
        <f t="shared" si="40"/>
        <v>44785.37222222222</v>
      </c>
      <c r="O391" s="8">
        <f>IF(ISERROR(VLOOKUP($I391,Lookup!$H$2:$I$11,2,0)),"",VLOOKUP($I391,Lookup!$H$2:$I$11,2,0))</f>
        <v>103</v>
      </c>
      <c r="P391" s="8">
        <f>COUNTIF(J$4:J391,J391)</f>
        <v>2</v>
      </c>
    </row>
    <row r="392" spans="1:16" ht="30" x14ac:dyDescent="0.25">
      <c r="A392" s="35">
        <f t="shared" si="41"/>
        <v>100001</v>
      </c>
      <c r="B392" s="8">
        <f t="shared" si="42"/>
        <v>44733.297222222223</v>
      </c>
      <c r="C392" s="8">
        <f t="shared" si="43"/>
        <v>44907</v>
      </c>
      <c r="D392" s="38">
        <f t="shared" si="44"/>
        <v>189642.29722922223</v>
      </c>
      <c r="E392" s="39">
        <f t="shared" si="39"/>
        <v>24</v>
      </c>
      <c r="F392" s="42" t="s">
        <v>145</v>
      </c>
      <c r="G392" s="42" t="s">
        <v>2852</v>
      </c>
      <c r="H392" s="42" t="s">
        <v>2853</v>
      </c>
      <c r="I392" s="42" t="s">
        <v>2184</v>
      </c>
      <c r="J392" s="45">
        <v>44733.297222222223</v>
      </c>
      <c r="K392" s="43">
        <v>100001</v>
      </c>
      <c r="L392" s="44">
        <v>44907</v>
      </c>
      <c r="M392" s="8" t="str">
        <f>VLOOKUP(MONTH($J392),Lookup!$A$2:$B$13,2,0)&amp;" "&amp;YEAR($J392)</f>
        <v>Jun 2022</v>
      </c>
      <c r="N392" s="34">
        <f t="shared" si="40"/>
        <v>44733.297222222223</v>
      </c>
      <c r="O392" s="8">
        <f>IF(ISERROR(VLOOKUP($I392,Lookup!$H$2:$I$11,2,0)),"",VLOOKUP($I392,Lookup!$H$2:$I$11,2,0))</f>
        <v>6.9999999999999999E-6</v>
      </c>
      <c r="P392" s="8">
        <f>COUNTIF(J$4:J392,J392)</f>
        <v>1</v>
      </c>
    </row>
    <row r="393" spans="1:16" ht="30" x14ac:dyDescent="0.25">
      <c r="A393" s="35">
        <f t="shared" si="41"/>
        <v>50001</v>
      </c>
      <c r="B393" s="8">
        <f t="shared" si="42"/>
        <v>44678.758333333331</v>
      </c>
      <c r="C393" s="8">
        <f t="shared" si="43"/>
        <v>44672</v>
      </c>
      <c r="D393" s="38">
        <f t="shared" si="44"/>
        <v>139352.75834033333</v>
      </c>
      <c r="E393" s="39">
        <f t="shared" si="39"/>
        <v>93</v>
      </c>
      <c r="F393" s="42" t="s">
        <v>145</v>
      </c>
      <c r="G393" s="42" t="s">
        <v>2854</v>
      </c>
      <c r="H393" s="42" t="s">
        <v>2855</v>
      </c>
      <c r="I393" s="42" t="s">
        <v>2184</v>
      </c>
      <c r="J393" s="45">
        <v>44678.758333333331</v>
      </c>
      <c r="K393" s="43">
        <v>50001</v>
      </c>
      <c r="L393" s="44">
        <v>44672</v>
      </c>
      <c r="M393" s="8" t="str">
        <f>VLOOKUP(MONTH($J393),Lookup!$A$2:$B$13,2,0)&amp;" "&amp;YEAR($J393)</f>
        <v>Apr 2022</v>
      </c>
      <c r="N393" s="34">
        <f t="shared" si="40"/>
        <v>44678.758333333331</v>
      </c>
      <c r="O393" s="8">
        <f>IF(ISERROR(VLOOKUP($I393,Lookup!$H$2:$I$11,2,0)),"",VLOOKUP($I393,Lookup!$H$2:$I$11,2,0))</f>
        <v>6.9999999999999999E-6</v>
      </c>
      <c r="P393" s="8">
        <f>COUNTIF(J$4:J393,J393)</f>
        <v>1</v>
      </c>
    </row>
    <row r="394" spans="1:16" ht="30" x14ac:dyDescent="0.25">
      <c r="A394" s="35">
        <f t="shared" si="41"/>
        <v>120001</v>
      </c>
      <c r="B394" s="8">
        <f t="shared" si="42"/>
        <v>44680.54583333333</v>
      </c>
      <c r="C394" s="8">
        <f t="shared" si="43"/>
        <v>44908</v>
      </c>
      <c r="D394" s="38">
        <f t="shared" si="44"/>
        <v>209693.54583333334</v>
      </c>
      <c r="E394" s="39">
        <f t="shared" si="39"/>
        <v>15</v>
      </c>
      <c r="F394" s="42" t="s">
        <v>145</v>
      </c>
      <c r="G394" s="42" t="s">
        <v>2856</v>
      </c>
      <c r="H394" s="42" t="s">
        <v>2857</v>
      </c>
      <c r="I394" s="42" t="s">
        <v>2167</v>
      </c>
      <c r="J394" s="45">
        <v>44680.54583333333</v>
      </c>
      <c r="K394" s="43">
        <v>120001</v>
      </c>
      <c r="L394" s="44">
        <v>44908</v>
      </c>
      <c r="M394" s="8" t="str">
        <f>VLOOKUP(MONTH($J394),Lookup!$A$2:$B$13,2,0)&amp;" "&amp;YEAR($J394)</f>
        <v>Apr 2022</v>
      </c>
      <c r="N394" s="34">
        <f t="shared" si="40"/>
        <v>44680.54583333333</v>
      </c>
      <c r="O394" s="8">
        <f>IF(ISERROR(VLOOKUP($I394,Lookup!$H$2:$I$11,2,0)),"",VLOOKUP($I394,Lookup!$H$2:$I$11,2,0))</f>
        <v>103</v>
      </c>
      <c r="P394" s="8">
        <f>COUNTIF(J$4:J394,J394)</f>
        <v>1</v>
      </c>
    </row>
    <row r="395" spans="1:16" ht="45" x14ac:dyDescent="0.25">
      <c r="A395" s="35">
        <f t="shared" si="41"/>
        <v>200001</v>
      </c>
      <c r="B395" s="8">
        <f t="shared" si="42"/>
        <v>44707.021527777775</v>
      </c>
      <c r="C395" s="8">
        <f t="shared" si="43"/>
        <v>44908</v>
      </c>
      <c r="D395" s="38">
        <f t="shared" si="44"/>
        <v>289720.02152777778</v>
      </c>
      <c r="E395" s="39">
        <f t="shared" si="39"/>
        <v>5</v>
      </c>
      <c r="F395" s="42" t="s">
        <v>145</v>
      </c>
      <c r="G395" s="42" t="s">
        <v>2858</v>
      </c>
      <c r="H395" s="42" t="s">
        <v>2859</v>
      </c>
      <c r="I395" s="42" t="s">
        <v>2167</v>
      </c>
      <c r="J395" s="45">
        <v>44707.021527777775</v>
      </c>
      <c r="K395" s="43">
        <v>200001</v>
      </c>
      <c r="L395" s="44">
        <v>44908</v>
      </c>
      <c r="M395" s="8" t="str">
        <f>VLOOKUP(MONTH($J395),Lookup!$A$2:$B$13,2,0)&amp;" "&amp;YEAR($J395)</f>
        <v>May 2022</v>
      </c>
      <c r="N395" s="34">
        <f t="shared" si="40"/>
        <v>44707.021527777775</v>
      </c>
      <c r="O395" s="8">
        <f>IF(ISERROR(VLOOKUP($I395,Lookup!$H$2:$I$11,2,0)),"",VLOOKUP($I395,Lookup!$H$2:$I$11,2,0))</f>
        <v>103</v>
      </c>
      <c r="P395" s="8">
        <f>COUNTIF(J$4:J395,J395)</f>
        <v>1</v>
      </c>
    </row>
    <row r="396" spans="1:16" ht="30" x14ac:dyDescent="0.25">
      <c r="A396" s="35">
        <f t="shared" si="41"/>
        <v>70001</v>
      </c>
      <c r="B396" s="8">
        <f t="shared" si="42"/>
        <v>44692.359027777777</v>
      </c>
      <c r="C396" s="8">
        <f t="shared" si="43"/>
        <v>44886</v>
      </c>
      <c r="D396" s="38">
        <f t="shared" si="44"/>
        <v>159580.35952777776</v>
      </c>
      <c r="E396" s="39">
        <f t="shared" si="39"/>
        <v>48</v>
      </c>
      <c r="F396" s="42" t="s">
        <v>145</v>
      </c>
      <c r="G396" s="42" t="s">
        <v>2860</v>
      </c>
      <c r="H396" s="42" t="s">
        <v>2861</v>
      </c>
      <c r="I396" s="42" t="s">
        <v>2464</v>
      </c>
      <c r="J396" s="45">
        <v>44692.359027777777</v>
      </c>
      <c r="K396" s="43">
        <v>70001</v>
      </c>
      <c r="L396" s="44">
        <v>44886</v>
      </c>
      <c r="M396" s="8" t="str">
        <f>VLOOKUP(MONTH($J396),Lookup!$A$2:$B$13,2,0)&amp;" "&amp;YEAR($J396)</f>
        <v>May 2022</v>
      </c>
      <c r="N396" s="34">
        <f t="shared" si="40"/>
        <v>44692.359027777777</v>
      </c>
      <c r="O396" s="8">
        <f>IF(ISERROR(VLOOKUP($I396,Lookup!$H$2:$I$11,2,0)),"",VLOOKUP($I396,Lookup!$H$2:$I$11,2,0))</f>
        <v>5.0000000000000001E-4</v>
      </c>
      <c r="P396" s="8">
        <f>COUNTIF(J$4:J396,J396)</f>
        <v>1</v>
      </c>
    </row>
    <row r="397" spans="1:16" ht="30" x14ac:dyDescent="0.25">
      <c r="A397" s="35">
        <f t="shared" si="41"/>
        <v>50001</v>
      </c>
      <c r="B397" s="8">
        <f t="shared" si="42"/>
        <v>44694.408333333333</v>
      </c>
      <c r="C397" s="8">
        <f t="shared" si="43"/>
        <v>44902</v>
      </c>
      <c r="D397" s="38">
        <f t="shared" si="44"/>
        <v>139498.30833333332</v>
      </c>
      <c r="E397" s="39">
        <f t="shared" si="39"/>
        <v>88</v>
      </c>
      <c r="F397" s="42" t="s">
        <v>145</v>
      </c>
      <c r="G397" s="42" t="s">
        <v>2862</v>
      </c>
      <c r="H397" s="42" t="s">
        <v>2863</v>
      </c>
      <c r="I397" s="42" t="s">
        <v>2170</v>
      </c>
      <c r="J397" s="45">
        <v>44694.408333333333</v>
      </c>
      <c r="K397" s="43">
        <v>50001</v>
      </c>
      <c r="L397" s="44">
        <v>44902</v>
      </c>
      <c r="M397" s="8" t="str">
        <f>VLOOKUP(MONTH($J397),Lookup!$A$2:$B$13,2,0)&amp;" "&amp;YEAR($J397)</f>
        <v>May 2022</v>
      </c>
      <c r="N397" s="34">
        <f t="shared" si="40"/>
        <v>44694.408333333333</v>
      </c>
      <c r="O397" s="8">
        <f>IF(ISERROR(VLOOKUP($I397,Lookup!$H$2:$I$11,2,0)),"",VLOOKUP($I397,Lookup!$H$2:$I$11,2,0))</f>
        <v>-100.1</v>
      </c>
      <c r="P397" s="8">
        <f>COUNTIF(J$4:J397,J397)</f>
        <v>1</v>
      </c>
    </row>
    <row r="398" spans="1:16" x14ac:dyDescent="0.25">
      <c r="A398" s="35">
        <f t="shared" si="41"/>
        <v>80001</v>
      </c>
      <c r="B398" s="8">
        <f t="shared" si="42"/>
        <v>44697.473611111112</v>
      </c>
      <c r="C398" s="8">
        <f t="shared" si="43"/>
        <v>44908</v>
      </c>
      <c r="D398" s="38">
        <f t="shared" si="44"/>
        <v>169507.37361111111</v>
      </c>
      <c r="E398" s="39">
        <f t="shared" si="39"/>
        <v>43</v>
      </c>
      <c r="F398" s="42" t="s">
        <v>145</v>
      </c>
      <c r="G398" s="42" t="s">
        <v>2864</v>
      </c>
      <c r="H398" s="42" t="s">
        <v>2865</v>
      </c>
      <c r="I398" s="42" t="s">
        <v>2170</v>
      </c>
      <c r="J398" s="45">
        <v>44697.473611111112</v>
      </c>
      <c r="K398" s="43">
        <v>80001</v>
      </c>
      <c r="L398" s="44">
        <v>44908</v>
      </c>
      <c r="M398" s="8" t="str">
        <f>VLOOKUP(MONTH($J398),Lookup!$A$2:$B$13,2,0)&amp;" "&amp;YEAR($J398)</f>
        <v>May 2022</v>
      </c>
      <c r="N398" s="34">
        <f t="shared" si="40"/>
        <v>44697.473611111112</v>
      </c>
      <c r="O398" s="8">
        <f>IF(ISERROR(VLOOKUP($I398,Lookup!$H$2:$I$11,2,0)),"",VLOOKUP($I398,Lookup!$H$2:$I$11,2,0))</f>
        <v>-100.1</v>
      </c>
      <c r="P398" s="8">
        <f>COUNTIF(J$4:J398,J398)</f>
        <v>1</v>
      </c>
    </row>
    <row r="399" spans="1:16" ht="30" x14ac:dyDescent="0.25">
      <c r="A399" s="35">
        <f t="shared" si="41"/>
        <v>60001</v>
      </c>
      <c r="B399" s="8">
        <f t="shared" si="42"/>
        <v>44781.539583333331</v>
      </c>
      <c r="C399" s="8">
        <f t="shared" si="43"/>
        <v>44894</v>
      </c>
      <c r="D399" s="38">
        <f t="shared" si="44"/>
        <v>149577.43958333333</v>
      </c>
      <c r="E399" s="39">
        <f t="shared" si="39"/>
        <v>56</v>
      </c>
      <c r="F399" s="42" t="s">
        <v>145</v>
      </c>
      <c r="G399" s="42" t="s">
        <v>2866</v>
      </c>
      <c r="H399" s="42" t="s">
        <v>2867</v>
      </c>
      <c r="I399" s="42" t="s">
        <v>2170</v>
      </c>
      <c r="J399" s="45">
        <v>44781.539583333331</v>
      </c>
      <c r="K399" s="43">
        <v>60001</v>
      </c>
      <c r="L399" s="44">
        <v>44894</v>
      </c>
      <c r="M399" s="8" t="str">
        <f>VLOOKUP(MONTH($J399),Lookup!$A$2:$B$13,2,0)&amp;" "&amp;YEAR($J399)</f>
        <v>Aug 2022</v>
      </c>
      <c r="N399" s="34">
        <f t="shared" si="40"/>
        <v>44781.539583333331</v>
      </c>
      <c r="O399" s="8">
        <f>IF(ISERROR(VLOOKUP($I399,Lookup!$H$2:$I$11,2,0)),"",VLOOKUP($I399,Lookup!$H$2:$I$11,2,0))</f>
        <v>-100.1</v>
      </c>
      <c r="P399" s="8">
        <f>COUNTIF(J$4:J399,J399)</f>
        <v>1</v>
      </c>
    </row>
    <row r="400" spans="1:16" ht="45" x14ac:dyDescent="0.25">
      <c r="A400" s="35">
        <f t="shared" si="41"/>
        <v>0</v>
      </c>
      <c r="B400" s="8">
        <f t="shared" si="42"/>
        <v>44634.820138888892</v>
      </c>
      <c r="C400" s="8">
        <f t="shared" si="43"/>
        <v>44898</v>
      </c>
      <c r="D400" s="38">
        <f t="shared" si="44"/>
        <v>89433.720138888893</v>
      </c>
      <c r="E400" s="39">
        <f t="shared" si="39"/>
        <v>104</v>
      </c>
      <c r="F400" s="42" t="s">
        <v>145</v>
      </c>
      <c r="G400" s="42" t="s">
        <v>2868</v>
      </c>
      <c r="H400" s="42" t="s">
        <v>2869</v>
      </c>
      <c r="I400" s="42" t="s">
        <v>2170</v>
      </c>
      <c r="J400" s="45">
        <v>44634.820138888892</v>
      </c>
      <c r="K400" s="43"/>
      <c r="L400" s="44">
        <v>44898</v>
      </c>
      <c r="M400" s="8" t="str">
        <f>VLOOKUP(MONTH($J400),Lookup!$A$2:$B$13,2,0)&amp;" "&amp;YEAR($J400)</f>
        <v>Mar 2022</v>
      </c>
      <c r="N400" s="34">
        <f t="shared" si="40"/>
        <v>44634.820138888892</v>
      </c>
      <c r="O400" s="8">
        <f>IF(ISERROR(VLOOKUP($I400,Lookup!$H$2:$I$11,2,0)),"",VLOOKUP($I400,Lookup!$H$2:$I$11,2,0))</f>
        <v>-100.1</v>
      </c>
      <c r="P400" s="8">
        <f>COUNTIF(J$4:J400,J400)</f>
        <v>1</v>
      </c>
    </row>
    <row r="401" spans="1:16" ht="30" x14ac:dyDescent="0.25">
      <c r="A401" s="35">
        <f t="shared" si="41"/>
        <v>60001</v>
      </c>
      <c r="B401" s="8">
        <f t="shared" si="42"/>
        <v>44670.569444444445</v>
      </c>
      <c r="C401" s="8">
        <f t="shared" si="43"/>
        <v>44894</v>
      </c>
      <c r="D401" s="38">
        <f t="shared" si="44"/>
        <v>149669.56944444444</v>
      </c>
      <c r="E401" s="39">
        <f t="shared" si="39"/>
        <v>52</v>
      </c>
      <c r="F401" s="42" t="s">
        <v>145</v>
      </c>
      <c r="G401" s="42" t="s">
        <v>2870</v>
      </c>
      <c r="H401" s="42" t="s">
        <v>2871</v>
      </c>
      <c r="I401" s="42" t="s">
        <v>2167</v>
      </c>
      <c r="J401" s="45">
        <v>44670.569444444445</v>
      </c>
      <c r="K401" s="43">
        <v>60001</v>
      </c>
      <c r="L401" s="44">
        <v>44894</v>
      </c>
      <c r="M401" s="8" t="str">
        <f>VLOOKUP(MONTH($J401),Lookup!$A$2:$B$13,2,0)&amp;" "&amp;YEAR($J401)</f>
        <v>Apr 2022</v>
      </c>
      <c r="N401" s="34">
        <f t="shared" si="40"/>
        <v>44670.569444444445</v>
      </c>
      <c r="O401" s="8">
        <f>IF(ISERROR(VLOOKUP($I401,Lookup!$H$2:$I$11,2,0)),"",VLOOKUP($I401,Lookup!$H$2:$I$11,2,0))</f>
        <v>103</v>
      </c>
      <c r="P401" s="8">
        <f>COUNTIF(J$4:J401,J401)</f>
        <v>1</v>
      </c>
    </row>
    <row r="402" spans="1:16" ht="60" x14ac:dyDescent="0.25">
      <c r="A402" s="35">
        <f t="shared" si="41"/>
        <v>100001</v>
      </c>
      <c r="B402" s="8">
        <f t="shared" si="42"/>
        <v>44544.606944444444</v>
      </c>
      <c r="C402" s="8">
        <f t="shared" si="43"/>
        <v>44902</v>
      </c>
      <c r="D402" s="38">
        <f t="shared" si="44"/>
        <v>189349.50694444444</v>
      </c>
      <c r="E402" s="39">
        <f t="shared" si="39"/>
        <v>36</v>
      </c>
      <c r="F402" s="42" t="s">
        <v>145</v>
      </c>
      <c r="G402" s="42" t="s">
        <v>1236</v>
      </c>
      <c r="H402" s="42" t="s">
        <v>2872</v>
      </c>
      <c r="I402" s="42" t="s">
        <v>2170</v>
      </c>
      <c r="J402" s="45">
        <v>44544.606944444444</v>
      </c>
      <c r="K402" s="43">
        <v>100001</v>
      </c>
      <c r="L402" s="44">
        <v>44902</v>
      </c>
      <c r="M402" s="8" t="str">
        <f>VLOOKUP(MONTH($J402),Lookup!$A$2:$B$13,2,0)&amp;" "&amp;YEAR($J402)</f>
        <v>Dec 2021</v>
      </c>
      <c r="N402" s="34">
        <f t="shared" si="40"/>
        <v>44544.606944444444</v>
      </c>
      <c r="O402" s="8">
        <f>IF(ISERROR(VLOOKUP($I402,Lookup!$H$2:$I$11,2,0)),"",VLOOKUP($I402,Lookup!$H$2:$I$11,2,0))</f>
        <v>-100.1</v>
      </c>
      <c r="P402" s="8">
        <f>COUNTIF(J$4:J402,J402)</f>
        <v>2</v>
      </c>
    </row>
    <row r="403" spans="1:16" ht="30" x14ac:dyDescent="0.25">
      <c r="A403" s="35">
        <f t="shared" si="41"/>
        <v>50001</v>
      </c>
      <c r="B403" s="8">
        <f t="shared" si="42"/>
        <v>44832.667361111111</v>
      </c>
      <c r="C403" s="8">
        <f t="shared" si="43"/>
        <v>44881</v>
      </c>
      <c r="D403" s="38">
        <f t="shared" si="44"/>
        <v>139715.66736811111</v>
      </c>
      <c r="E403" s="39">
        <f t="shared" si="39"/>
        <v>74</v>
      </c>
      <c r="F403" s="42" t="s">
        <v>145</v>
      </c>
      <c r="G403" s="42" t="s">
        <v>2873</v>
      </c>
      <c r="H403" s="42" t="s">
        <v>2874</v>
      </c>
      <c r="I403" s="42" t="s">
        <v>2184</v>
      </c>
      <c r="J403" s="45">
        <v>44832.667361111111</v>
      </c>
      <c r="K403" s="43">
        <v>50001</v>
      </c>
      <c r="L403" s="44">
        <v>44881</v>
      </c>
      <c r="M403" s="8" t="str">
        <f>VLOOKUP(MONTH($J403),Lookup!$A$2:$B$13,2,0)&amp;" "&amp;YEAR($J403)</f>
        <v>Sept 2022</v>
      </c>
      <c r="N403" s="34">
        <f t="shared" si="40"/>
        <v>44832.667361111111</v>
      </c>
      <c r="O403" s="8">
        <f>IF(ISERROR(VLOOKUP($I403,Lookup!$H$2:$I$11,2,0)),"",VLOOKUP($I403,Lookup!$H$2:$I$11,2,0))</f>
        <v>6.9999999999999999E-6</v>
      </c>
      <c r="P403" s="8">
        <f>COUNTIF(J$4:J403,J403)</f>
        <v>1</v>
      </c>
    </row>
    <row r="404" spans="1:16" x14ac:dyDescent="0.25">
      <c r="A404" s="35">
        <f t="shared" si="41"/>
        <v>50001</v>
      </c>
      <c r="B404" s="8">
        <f t="shared" si="42"/>
        <v>44742.904166666667</v>
      </c>
      <c r="C404" s="8">
        <f t="shared" si="43"/>
        <v>44908</v>
      </c>
      <c r="D404" s="38">
        <f t="shared" si="44"/>
        <v>139553.80416666667</v>
      </c>
      <c r="E404" s="39">
        <f t="shared" si="39"/>
        <v>85</v>
      </c>
      <c r="F404" s="42" t="s">
        <v>145</v>
      </c>
      <c r="G404" s="42" t="s">
        <v>2781</v>
      </c>
      <c r="H404" s="42" t="s">
        <v>2875</v>
      </c>
      <c r="I404" s="42" t="s">
        <v>2170</v>
      </c>
      <c r="J404" s="45">
        <v>44742.904166666667</v>
      </c>
      <c r="K404" s="43">
        <v>50001</v>
      </c>
      <c r="L404" s="44">
        <v>44908</v>
      </c>
      <c r="M404" s="8" t="str">
        <f>VLOOKUP(MONTH($J404),Lookup!$A$2:$B$13,2,0)&amp;" "&amp;YEAR($J404)</f>
        <v>Jun 2022</v>
      </c>
      <c r="N404" s="34">
        <f t="shared" si="40"/>
        <v>44742.904166666667</v>
      </c>
      <c r="O404" s="8">
        <f>IF(ISERROR(VLOOKUP($I404,Lookup!$H$2:$I$11,2,0)),"",VLOOKUP($I404,Lookup!$H$2:$I$11,2,0))</f>
        <v>-100.1</v>
      </c>
      <c r="P404" s="8">
        <f>COUNTIF(J$4:J404,J404)</f>
        <v>2</v>
      </c>
    </row>
    <row r="405" spans="1:16" ht="30" x14ac:dyDescent="0.25">
      <c r="A405" s="35">
        <f t="shared" si="41"/>
        <v>50001</v>
      </c>
      <c r="B405" s="8">
        <f t="shared" si="42"/>
        <v>44659.50277777778</v>
      </c>
      <c r="C405" s="8">
        <f t="shared" si="43"/>
        <v>44902</v>
      </c>
      <c r="D405" s="38">
        <f t="shared" si="44"/>
        <v>139564.50278477778</v>
      </c>
      <c r="E405" s="39">
        <f t="shared" si="39"/>
        <v>82</v>
      </c>
      <c r="F405" s="42" t="s">
        <v>145</v>
      </c>
      <c r="G405" s="42" t="s">
        <v>2760</v>
      </c>
      <c r="H405" s="42" t="s">
        <v>2876</v>
      </c>
      <c r="I405" s="42" t="s">
        <v>2184</v>
      </c>
      <c r="J405" s="45">
        <v>44659.50277777778</v>
      </c>
      <c r="K405" s="43">
        <v>50001</v>
      </c>
      <c r="L405" s="44">
        <v>44902</v>
      </c>
      <c r="M405" s="8" t="str">
        <f>VLOOKUP(MONTH($J405),Lookup!$A$2:$B$13,2,0)&amp;" "&amp;YEAR($J405)</f>
        <v>Apr 2022</v>
      </c>
      <c r="N405" s="34">
        <f t="shared" si="40"/>
        <v>44659.50277777778</v>
      </c>
      <c r="O405" s="8">
        <f>IF(ISERROR(VLOOKUP($I405,Lookup!$H$2:$I$11,2,0)),"",VLOOKUP($I405,Lookup!$H$2:$I$11,2,0))</f>
        <v>6.9999999999999999E-6</v>
      </c>
      <c r="P405" s="8">
        <f>COUNTIF(J$4:J405,J405)</f>
        <v>2</v>
      </c>
    </row>
    <row r="406" spans="1:16" ht="45" x14ac:dyDescent="0.25">
      <c r="A406" s="35">
        <f t="shared" si="41"/>
        <v>50001</v>
      </c>
      <c r="B406" s="8">
        <f t="shared" si="42"/>
        <v>44844.730555555558</v>
      </c>
      <c r="C406" s="8">
        <f t="shared" si="43"/>
        <v>44902</v>
      </c>
      <c r="D406" s="38">
        <f t="shared" si="44"/>
        <v>139748.73061555554</v>
      </c>
      <c r="E406" s="39">
        <f t="shared" si="39"/>
        <v>70</v>
      </c>
      <c r="F406" s="42" t="s">
        <v>145</v>
      </c>
      <c r="G406" s="42" t="s">
        <v>2877</v>
      </c>
      <c r="H406" s="42" t="s">
        <v>2878</v>
      </c>
      <c r="I406" s="42" t="s">
        <v>2206</v>
      </c>
      <c r="J406" s="45">
        <v>44844.730555555558</v>
      </c>
      <c r="K406" s="43">
        <v>50001</v>
      </c>
      <c r="L406" s="44">
        <v>44902</v>
      </c>
      <c r="M406" s="8" t="str">
        <f>VLOOKUP(MONTH($J406),Lookup!$A$2:$B$13,2,0)&amp;" "&amp;YEAR($J406)</f>
        <v>Oct 2022</v>
      </c>
      <c r="N406" s="34">
        <f t="shared" si="40"/>
        <v>44844.730555555558</v>
      </c>
      <c r="O406" s="8">
        <f>IF(ISERROR(VLOOKUP($I406,Lookup!$H$2:$I$11,2,0)),"",VLOOKUP($I406,Lookup!$H$2:$I$11,2,0))</f>
        <v>6.0000000000000002E-5</v>
      </c>
      <c r="P406" s="8">
        <f>COUNTIF(J$4:J406,J406)</f>
        <v>1</v>
      </c>
    </row>
    <row r="407" spans="1:16" ht="30" x14ac:dyDescent="0.25">
      <c r="A407" s="35">
        <f t="shared" si="41"/>
        <v>60001</v>
      </c>
      <c r="B407" s="8">
        <f t="shared" si="42"/>
        <v>44775.60833333333</v>
      </c>
      <c r="C407" s="8">
        <f t="shared" si="43"/>
        <v>44894</v>
      </c>
      <c r="D407" s="38">
        <f t="shared" si="44"/>
        <v>149572.50833333333</v>
      </c>
      <c r="E407" s="39">
        <f t="shared" si="39"/>
        <v>57</v>
      </c>
      <c r="F407" s="42" t="s">
        <v>145</v>
      </c>
      <c r="G407" s="42" t="s">
        <v>2762</v>
      </c>
      <c r="H407" s="42" t="s">
        <v>2879</v>
      </c>
      <c r="I407" s="42" t="s">
        <v>2170</v>
      </c>
      <c r="J407" s="45">
        <v>44775.60833333333</v>
      </c>
      <c r="K407" s="43">
        <v>60001</v>
      </c>
      <c r="L407" s="44">
        <v>44894</v>
      </c>
      <c r="M407" s="8" t="str">
        <f>VLOOKUP(MONTH($J407),Lookup!$A$2:$B$13,2,0)&amp;" "&amp;YEAR($J407)</f>
        <v>Aug 2022</v>
      </c>
      <c r="N407" s="34">
        <f t="shared" si="40"/>
        <v>44775.60833333333</v>
      </c>
      <c r="O407" s="8">
        <f>IF(ISERROR(VLOOKUP($I407,Lookup!$H$2:$I$11,2,0)),"",VLOOKUP($I407,Lookup!$H$2:$I$11,2,0))</f>
        <v>-100.1</v>
      </c>
      <c r="P407" s="8">
        <f>COUNTIF(J$4:J407,J407)</f>
        <v>2</v>
      </c>
    </row>
    <row r="408" spans="1:16" ht="30" x14ac:dyDescent="0.25">
      <c r="A408" s="35">
        <f t="shared" si="41"/>
        <v>50001</v>
      </c>
      <c r="B408" s="8">
        <f t="shared" si="42"/>
        <v>44774.368750000001</v>
      </c>
      <c r="C408" s="8">
        <f t="shared" si="43"/>
        <v>44894</v>
      </c>
      <c r="D408" s="38">
        <f t="shared" si="44"/>
        <v>139571.26874999999</v>
      </c>
      <c r="E408" s="39">
        <f t="shared" si="39"/>
        <v>81</v>
      </c>
      <c r="F408" s="42" t="s">
        <v>145</v>
      </c>
      <c r="G408" s="42" t="s">
        <v>2823</v>
      </c>
      <c r="H408" s="42" t="s">
        <v>2880</v>
      </c>
      <c r="I408" s="42" t="s">
        <v>2170</v>
      </c>
      <c r="J408" s="45">
        <v>44774.368750000001</v>
      </c>
      <c r="K408" s="43">
        <v>50001</v>
      </c>
      <c r="L408" s="44">
        <v>44894</v>
      </c>
      <c r="M408" s="8" t="str">
        <f>VLOOKUP(MONTH($J408),Lookup!$A$2:$B$13,2,0)&amp;" "&amp;YEAR($J408)</f>
        <v>Aug 2022</v>
      </c>
      <c r="N408" s="34">
        <f t="shared" si="40"/>
        <v>44774.368750000001</v>
      </c>
      <c r="O408" s="8">
        <f>IF(ISERROR(VLOOKUP($I408,Lookup!$H$2:$I$11,2,0)),"",VLOOKUP($I408,Lookup!$H$2:$I$11,2,0))</f>
        <v>-100.1</v>
      </c>
      <c r="P408" s="8">
        <f>COUNTIF(J$4:J408,J408)</f>
        <v>2</v>
      </c>
    </row>
    <row r="409" spans="1:16" ht="45" x14ac:dyDescent="0.25">
      <c r="A409" s="35">
        <f t="shared" si="41"/>
        <v>80001</v>
      </c>
      <c r="B409" s="8">
        <f t="shared" si="42"/>
        <v>44796.693055555559</v>
      </c>
      <c r="C409" s="8">
        <f t="shared" si="43"/>
        <v>44886</v>
      </c>
      <c r="D409" s="38">
        <f t="shared" si="44"/>
        <v>169584.59305555557</v>
      </c>
      <c r="E409" s="39">
        <f t="shared" si="39"/>
        <v>42</v>
      </c>
      <c r="F409" s="42" t="s">
        <v>145</v>
      </c>
      <c r="G409" s="42" t="s">
        <v>2881</v>
      </c>
      <c r="H409" s="42" t="s">
        <v>2882</v>
      </c>
      <c r="I409" s="42" t="s">
        <v>2170</v>
      </c>
      <c r="J409" s="45">
        <v>44796.693055555559</v>
      </c>
      <c r="K409" s="43">
        <v>80001</v>
      </c>
      <c r="L409" s="44">
        <v>44886</v>
      </c>
      <c r="M409" s="8" t="str">
        <f>VLOOKUP(MONTH($J409),Lookup!$A$2:$B$13,2,0)&amp;" "&amp;YEAR($J409)</f>
        <v>Aug 2022</v>
      </c>
      <c r="N409" s="34">
        <f t="shared" si="40"/>
        <v>44796.693055555559</v>
      </c>
      <c r="O409" s="8">
        <f>IF(ISERROR(VLOOKUP($I409,Lookup!$H$2:$I$11,2,0)),"",VLOOKUP($I409,Lookup!$H$2:$I$11,2,0))</f>
        <v>-100.1</v>
      </c>
      <c r="P409" s="8">
        <f>COUNTIF(J$4:J409,J409)</f>
        <v>1</v>
      </c>
    </row>
    <row r="410" spans="1:16" ht="30" x14ac:dyDescent="0.25">
      <c r="A410" s="35">
        <f t="shared" si="41"/>
        <v>250001</v>
      </c>
      <c r="B410" s="8">
        <f t="shared" si="42"/>
        <v>44765.611805555556</v>
      </c>
      <c r="C410" s="8">
        <f t="shared" si="43"/>
        <v>44902</v>
      </c>
      <c r="D410" s="38">
        <f t="shared" si="44"/>
        <v>339569.51180555555</v>
      </c>
      <c r="E410" s="39">
        <f t="shared" si="39"/>
        <v>3</v>
      </c>
      <c r="F410" s="42" t="s">
        <v>145</v>
      </c>
      <c r="G410" s="42" t="s">
        <v>2883</v>
      </c>
      <c r="H410" s="42" t="s">
        <v>2884</v>
      </c>
      <c r="I410" s="42" t="s">
        <v>2170</v>
      </c>
      <c r="J410" s="45">
        <v>44765.611805555556</v>
      </c>
      <c r="K410" s="43">
        <v>250001</v>
      </c>
      <c r="L410" s="44">
        <v>44902</v>
      </c>
      <c r="M410" s="8" t="str">
        <f>VLOOKUP(MONTH($J410),Lookup!$A$2:$B$13,2,0)&amp;" "&amp;YEAR($J410)</f>
        <v>Jul 2022</v>
      </c>
      <c r="N410" s="34">
        <f t="shared" si="40"/>
        <v>44765.611805555556</v>
      </c>
      <c r="O410" s="8">
        <f>IF(ISERROR(VLOOKUP($I410,Lookup!$H$2:$I$11,2,0)),"",VLOOKUP($I410,Lookup!$H$2:$I$11,2,0))</f>
        <v>-100.1</v>
      </c>
      <c r="P410" s="8">
        <f>COUNTIF(J$4:J410,J410)</f>
        <v>1</v>
      </c>
    </row>
    <row r="411" spans="1:16" ht="30" x14ac:dyDescent="0.25">
      <c r="A411" s="35">
        <f t="shared" si="41"/>
        <v>153000</v>
      </c>
      <c r="B411" s="8">
        <f t="shared" si="42"/>
        <v>44831.486111111109</v>
      </c>
      <c r="C411" s="8">
        <f t="shared" si="43"/>
        <v>44907</v>
      </c>
      <c r="D411" s="38">
        <f t="shared" si="44"/>
        <v>242739.48617111112</v>
      </c>
      <c r="E411" s="39">
        <f t="shared" si="39"/>
        <v>9</v>
      </c>
      <c r="F411" s="42" t="s">
        <v>145</v>
      </c>
      <c r="G411" s="42" t="s">
        <v>2885</v>
      </c>
      <c r="H411" s="42" t="s">
        <v>2886</v>
      </c>
      <c r="I411" s="42" t="s">
        <v>2206</v>
      </c>
      <c r="J411" s="45">
        <v>44831.486111111109</v>
      </c>
      <c r="K411" s="43">
        <v>153000</v>
      </c>
      <c r="L411" s="44">
        <v>44907</v>
      </c>
      <c r="M411" s="8" t="str">
        <f>VLOOKUP(MONTH($J411),Lookup!$A$2:$B$13,2,0)&amp;" "&amp;YEAR($J411)</f>
        <v>Sept 2022</v>
      </c>
      <c r="N411" s="34">
        <f t="shared" si="40"/>
        <v>44831.486111111109</v>
      </c>
      <c r="O411" s="8">
        <f>IF(ISERROR(VLOOKUP($I411,Lookup!$H$2:$I$11,2,0)),"",VLOOKUP($I411,Lookup!$H$2:$I$11,2,0))</f>
        <v>6.0000000000000002E-5</v>
      </c>
      <c r="P411" s="8">
        <f>COUNTIF(J$4:J411,J411)</f>
        <v>1</v>
      </c>
    </row>
    <row r="412" spans="1:16" ht="30" x14ac:dyDescent="0.25">
      <c r="A412" s="35">
        <f t="shared" si="41"/>
        <v>50001</v>
      </c>
      <c r="B412" s="8">
        <f t="shared" si="42"/>
        <v>44832.543055555558</v>
      </c>
      <c r="C412" s="8">
        <f t="shared" si="43"/>
        <v>44895</v>
      </c>
      <c r="D412" s="38">
        <f t="shared" si="44"/>
        <v>139729.54311555554</v>
      </c>
      <c r="E412" s="39">
        <f t="shared" si="39"/>
        <v>71</v>
      </c>
      <c r="F412" s="42" t="s">
        <v>145</v>
      </c>
      <c r="G412" s="42" t="s">
        <v>2887</v>
      </c>
      <c r="H412" s="42" t="s">
        <v>2888</v>
      </c>
      <c r="I412" s="42" t="s">
        <v>2206</v>
      </c>
      <c r="J412" s="45">
        <v>44832.543055555558</v>
      </c>
      <c r="K412" s="43">
        <v>50001</v>
      </c>
      <c r="L412" s="44">
        <v>44895</v>
      </c>
      <c r="M412" s="8" t="str">
        <f>VLOOKUP(MONTH($J412),Lookup!$A$2:$B$13,2,0)&amp;" "&amp;YEAR($J412)</f>
        <v>Sept 2022</v>
      </c>
      <c r="N412" s="34">
        <f t="shared" si="40"/>
        <v>44832.543055555558</v>
      </c>
      <c r="O412" s="8">
        <f>IF(ISERROR(VLOOKUP($I412,Lookup!$H$2:$I$11,2,0)),"",VLOOKUP($I412,Lookup!$H$2:$I$11,2,0))</f>
        <v>6.0000000000000002E-5</v>
      </c>
      <c r="P412" s="8">
        <f>COUNTIF(J$4:J412,J412)</f>
        <v>1</v>
      </c>
    </row>
    <row r="413" spans="1:16" ht="30" x14ac:dyDescent="0.25">
      <c r="A413" s="35">
        <f t="shared" si="41"/>
        <v>100001</v>
      </c>
      <c r="B413" s="8">
        <f t="shared" si="42"/>
        <v>44832.332638888889</v>
      </c>
      <c r="C413" s="8">
        <f t="shared" si="43"/>
        <v>44901</v>
      </c>
      <c r="D413" s="38">
        <f t="shared" si="44"/>
        <v>189735.33269888887</v>
      </c>
      <c r="E413" s="39">
        <f t="shared" si="39"/>
        <v>20</v>
      </c>
      <c r="F413" s="42" t="s">
        <v>145</v>
      </c>
      <c r="G413" s="42" t="s">
        <v>1581</v>
      </c>
      <c r="H413" s="42" t="s">
        <v>2889</v>
      </c>
      <c r="I413" s="42" t="s">
        <v>2206</v>
      </c>
      <c r="J413" s="45">
        <v>44832.332638888889</v>
      </c>
      <c r="K413" s="43">
        <v>100001</v>
      </c>
      <c r="L413" s="44">
        <v>44901</v>
      </c>
      <c r="M413" s="8" t="str">
        <f>VLOOKUP(MONTH($J413),Lookup!$A$2:$B$13,2,0)&amp;" "&amp;YEAR($J413)</f>
        <v>Sept 2022</v>
      </c>
      <c r="N413" s="34">
        <f t="shared" si="40"/>
        <v>44832.332638888889</v>
      </c>
      <c r="O413" s="8">
        <f>IF(ISERROR(VLOOKUP($I413,Lookup!$H$2:$I$11,2,0)),"",VLOOKUP($I413,Lookup!$H$2:$I$11,2,0))</f>
        <v>6.0000000000000002E-5</v>
      </c>
      <c r="P413" s="8">
        <f>COUNTIF(J$4:J413,J413)</f>
        <v>1</v>
      </c>
    </row>
    <row r="414" spans="1:16" ht="30" x14ac:dyDescent="0.25">
      <c r="A414" s="35">
        <f t="shared" si="41"/>
        <v>300001</v>
      </c>
      <c r="B414" s="8">
        <f t="shared" si="42"/>
        <v>44777.406944444447</v>
      </c>
      <c r="C414" s="8">
        <f t="shared" si="43"/>
        <v>44894</v>
      </c>
      <c r="D414" s="38">
        <f t="shared" si="44"/>
        <v>389573.30694444448</v>
      </c>
      <c r="E414" s="39">
        <f t="shared" si="39"/>
        <v>1</v>
      </c>
      <c r="F414" s="42" t="s">
        <v>145</v>
      </c>
      <c r="G414" s="42" t="s">
        <v>2890</v>
      </c>
      <c r="H414" s="42" t="s">
        <v>2891</v>
      </c>
      <c r="I414" s="42" t="s">
        <v>2170</v>
      </c>
      <c r="J414" s="45">
        <v>44777.406944444447</v>
      </c>
      <c r="K414" s="43">
        <v>300001</v>
      </c>
      <c r="L414" s="44">
        <v>44894</v>
      </c>
      <c r="M414" s="8" t="str">
        <f>VLOOKUP(MONTH($J414),Lookup!$A$2:$B$13,2,0)&amp;" "&amp;YEAR($J414)</f>
        <v>Aug 2022</v>
      </c>
      <c r="N414" s="34">
        <f t="shared" si="40"/>
        <v>44777.406944444447</v>
      </c>
      <c r="O414" s="8">
        <f>IF(ISERROR(VLOOKUP($I414,Lookup!$H$2:$I$11,2,0)),"",VLOOKUP($I414,Lookup!$H$2:$I$11,2,0))</f>
        <v>-100.1</v>
      </c>
      <c r="P414" s="8">
        <f>COUNTIF(J$4:J414,J414)</f>
        <v>1</v>
      </c>
    </row>
    <row r="415" spans="1:16" ht="30" x14ac:dyDescent="0.25">
      <c r="A415" s="35">
        <f t="shared" si="41"/>
        <v>50001</v>
      </c>
      <c r="B415" s="8">
        <f t="shared" si="42"/>
        <v>44813.467361111114</v>
      </c>
      <c r="C415" s="8">
        <f t="shared" si="43"/>
        <v>44902</v>
      </c>
      <c r="D415" s="38">
        <f t="shared" si="44"/>
        <v>139718.4674211111</v>
      </c>
      <c r="E415" s="39">
        <f t="shared" si="39"/>
        <v>73</v>
      </c>
      <c r="F415" s="42" t="s">
        <v>145</v>
      </c>
      <c r="G415" s="42" t="s">
        <v>2750</v>
      </c>
      <c r="H415" s="42" t="s">
        <v>2750</v>
      </c>
      <c r="I415" s="42" t="s">
        <v>2206</v>
      </c>
      <c r="J415" s="45">
        <v>44813.467361111114</v>
      </c>
      <c r="K415" s="43">
        <v>50001</v>
      </c>
      <c r="L415" s="44">
        <v>44902</v>
      </c>
      <c r="M415" s="8" t="str">
        <f>VLOOKUP(MONTH($J415),Lookup!$A$2:$B$13,2,0)&amp;" "&amp;YEAR($J415)</f>
        <v>Sept 2022</v>
      </c>
      <c r="N415" s="34">
        <f t="shared" si="40"/>
        <v>44813.467361111114</v>
      </c>
      <c r="O415" s="8">
        <f>IF(ISERROR(VLOOKUP($I415,Lookup!$H$2:$I$11,2,0)),"",VLOOKUP($I415,Lookup!$H$2:$I$11,2,0))</f>
        <v>6.0000000000000002E-5</v>
      </c>
      <c r="P415" s="8">
        <f>COUNTIF(J$4:J415,J415)</f>
        <v>2</v>
      </c>
    </row>
    <row r="416" spans="1:16" ht="30" x14ac:dyDescent="0.25">
      <c r="A416" s="35">
        <f t="shared" si="41"/>
        <v>50001</v>
      </c>
      <c r="B416" s="8">
        <f t="shared" si="42"/>
        <v>44776.537499999999</v>
      </c>
      <c r="C416" s="8">
        <f t="shared" si="43"/>
        <v>44894</v>
      </c>
      <c r="D416" s="38">
        <f t="shared" si="44"/>
        <v>139573.4375</v>
      </c>
      <c r="E416" s="39">
        <f t="shared" si="39"/>
        <v>80</v>
      </c>
      <c r="F416" s="42" t="s">
        <v>145</v>
      </c>
      <c r="G416" s="42" t="s">
        <v>2756</v>
      </c>
      <c r="H416" s="42" t="s">
        <v>2892</v>
      </c>
      <c r="I416" s="42" t="s">
        <v>2170</v>
      </c>
      <c r="J416" s="45">
        <v>44776.537499999999</v>
      </c>
      <c r="K416" s="43">
        <v>50001</v>
      </c>
      <c r="L416" s="44">
        <v>44894</v>
      </c>
      <c r="M416" s="8" t="str">
        <f>VLOOKUP(MONTH($J416),Lookup!$A$2:$B$13,2,0)&amp;" "&amp;YEAR($J416)</f>
        <v>Aug 2022</v>
      </c>
      <c r="N416" s="34">
        <f t="shared" si="40"/>
        <v>44776.537499999999</v>
      </c>
      <c r="O416" s="8">
        <f>IF(ISERROR(VLOOKUP($I416,Lookup!$H$2:$I$11,2,0)),"",VLOOKUP($I416,Lookup!$H$2:$I$11,2,0))</f>
        <v>-100.1</v>
      </c>
      <c r="P416" s="8">
        <f>COUNTIF(J$4:J416,J416)</f>
        <v>2</v>
      </c>
    </row>
    <row r="417" spans="1:16" ht="45" x14ac:dyDescent="0.25">
      <c r="A417" s="35">
        <f t="shared" si="41"/>
        <v>50001</v>
      </c>
      <c r="B417" s="8">
        <f t="shared" si="42"/>
        <v>44756.40347222222</v>
      </c>
      <c r="C417" s="8">
        <f t="shared" si="43"/>
        <v>44908</v>
      </c>
      <c r="D417" s="38">
        <f t="shared" si="44"/>
        <v>139667.40347922221</v>
      </c>
      <c r="E417" s="39">
        <f t="shared" si="39"/>
        <v>76</v>
      </c>
      <c r="F417" s="42" t="s">
        <v>145</v>
      </c>
      <c r="G417" s="42" t="s">
        <v>2794</v>
      </c>
      <c r="H417" s="42" t="s">
        <v>2893</v>
      </c>
      <c r="I417" s="42" t="s">
        <v>2184</v>
      </c>
      <c r="J417" s="45">
        <v>44756.40347222222</v>
      </c>
      <c r="K417" s="43">
        <v>50001</v>
      </c>
      <c r="L417" s="44">
        <v>44908</v>
      </c>
      <c r="M417" s="8" t="str">
        <f>VLOOKUP(MONTH($J417),Lookup!$A$2:$B$13,2,0)&amp;" "&amp;YEAR($J417)</f>
        <v>Jul 2022</v>
      </c>
      <c r="N417" s="34">
        <f t="shared" si="40"/>
        <v>44756.40347222222</v>
      </c>
      <c r="O417" s="8">
        <f>IF(ISERROR(VLOOKUP($I417,Lookup!$H$2:$I$11,2,0)),"",VLOOKUP($I417,Lookup!$H$2:$I$11,2,0))</f>
        <v>6.9999999999999999E-6</v>
      </c>
      <c r="P417" s="8">
        <f>COUNTIF(J$4:J417,J417)</f>
        <v>2</v>
      </c>
    </row>
    <row r="418" spans="1:16" ht="30" x14ac:dyDescent="0.25">
      <c r="A418" s="35">
        <f t="shared" si="41"/>
        <v>50001</v>
      </c>
      <c r="B418" s="8">
        <f t="shared" si="42"/>
        <v>44667.406944444447</v>
      </c>
      <c r="C418" s="8">
        <f t="shared" si="43"/>
        <v>44894</v>
      </c>
      <c r="D418" s="38">
        <f t="shared" si="44"/>
        <v>139564.40695144446</v>
      </c>
      <c r="E418" s="39">
        <f t="shared" si="39"/>
        <v>83</v>
      </c>
      <c r="F418" s="42" t="s">
        <v>145</v>
      </c>
      <c r="G418" s="42" t="s">
        <v>2773</v>
      </c>
      <c r="H418" s="42" t="s">
        <v>2894</v>
      </c>
      <c r="I418" s="42" t="s">
        <v>2184</v>
      </c>
      <c r="J418" s="45">
        <v>44667.406944444447</v>
      </c>
      <c r="K418" s="43">
        <v>50001</v>
      </c>
      <c r="L418" s="44">
        <v>44894</v>
      </c>
      <c r="M418" s="8" t="str">
        <f>VLOOKUP(MONTH($J418),Lookup!$A$2:$B$13,2,0)&amp;" "&amp;YEAR($J418)</f>
        <v>Apr 2022</v>
      </c>
      <c r="N418" s="34">
        <f t="shared" si="40"/>
        <v>44667.406944444447</v>
      </c>
      <c r="O418" s="8">
        <f>IF(ISERROR(VLOOKUP($I418,Lookup!$H$2:$I$11,2,0)),"",VLOOKUP($I418,Lookup!$H$2:$I$11,2,0))</f>
        <v>6.9999999999999999E-6</v>
      </c>
      <c r="P418" s="8">
        <f>COUNTIF(J$4:J418,J418)</f>
        <v>2</v>
      </c>
    </row>
    <row r="419" spans="1:16" ht="30" x14ac:dyDescent="0.25">
      <c r="A419" s="35">
        <f t="shared" si="41"/>
        <v>50000</v>
      </c>
      <c r="B419" s="8">
        <f t="shared" si="42"/>
        <v>44860.474999999999</v>
      </c>
      <c r="C419" s="8">
        <f t="shared" si="43"/>
        <v>44907</v>
      </c>
      <c r="D419" s="38">
        <f t="shared" si="44"/>
        <v>139768.47506</v>
      </c>
      <c r="E419" s="39">
        <f t="shared" si="39"/>
        <v>67</v>
      </c>
      <c r="F419" s="42" t="s">
        <v>145</v>
      </c>
      <c r="G419" s="42" t="s">
        <v>2895</v>
      </c>
      <c r="H419" s="42" t="s">
        <v>2896</v>
      </c>
      <c r="I419" s="42" t="s">
        <v>2206</v>
      </c>
      <c r="J419" s="45">
        <v>44860.474999999999</v>
      </c>
      <c r="K419" s="43">
        <v>50000</v>
      </c>
      <c r="L419" s="44">
        <v>44907</v>
      </c>
      <c r="M419" s="8" t="str">
        <f>VLOOKUP(MONTH($J419),Lookup!$A$2:$B$13,2,0)&amp;" "&amp;YEAR($J419)</f>
        <v>Oct 2022</v>
      </c>
      <c r="N419" s="34">
        <f t="shared" si="40"/>
        <v>44860.474999999999</v>
      </c>
      <c r="O419" s="8">
        <f>IF(ISERROR(VLOOKUP($I419,Lookup!$H$2:$I$11,2,0)),"",VLOOKUP($I419,Lookup!$H$2:$I$11,2,0))</f>
        <v>6.0000000000000002E-5</v>
      </c>
      <c r="P419" s="8">
        <f>COUNTIF(J$4:J419,J419)</f>
        <v>1</v>
      </c>
    </row>
    <row r="420" spans="1:16" x14ac:dyDescent="0.25">
      <c r="A420" s="35">
        <f t="shared" si="41"/>
        <v>100001</v>
      </c>
      <c r="B420" s="8">
        <f t="shared" si="42"/>
        <v>44854.511111111111</v>
      </c>
      <c r="C420" s="8">
        <f t="shared" si="43"/>
        <v>44907</v>
      </c>
      <c r="D420" s="38">
        <f t="shared" si="44"/>
        <v>189763.51117111111</v>
      </c>
      <c r="E420" s="39">
        <f t="shared" si="39"/>
        <v>18</v>
      </c>
      <c r="F420" s="42" t="s">
        <v>145</v>
      </c>
      <c r="G420" s="42" t="s">
        <v>2897</v>
      </c>
      <c r="H420" s="42" t="s">
        <v>2898</v>
      </c>
      <c r="I420" s="42" t="s">
        <v>2206</v>
      </c>
      <c r="J420" s="45">
        <v>44854.511111111111</v>
      </c>
      <c r="K420" s="43">
        <v>100001</v>
      </c>
      <c r="L420" s="44">
        <v>44907</v>
      </c>
      <c r="M420" s="8" t="str">
        <f>VLOOKUP(MONTH($J420),Lookup!$A$2:$B$13,2,0)&amp;" "&amp;YEAR($J420)</f>
        <v>Oct 2022</v>
      </c>
      <c r="N420" s="34">
        <f t="shared" si="40"/>
        <v>44854.511111111111</v>
      </c>
      <c r="O420" s="8">
        <f>IF(ISERROR(VLOOKUP($I420,Lookup!$H$2:$I$11,2,0)),"",VLOOKUP($I420,Lookup!$H$2:$I$11,2,0))</f>
        <v>6.0000000000000002E-5</v>
      </c>
      <c r="P420" s="8">
        <f>COUNTIF(J$4:J420,J420)</f>
        <v>1</v>
      </c>
    </row>
    <row r="421" spans="1:16" ht="30" x14ac:dyDescent="0.25">
      <c r="A421" s="35">
        <f t="shared" si="41"/>
        <v>85001</v>
      </c>
      <c r="B421" s="8">
        <f t="shared" si="42"/>
        <v>44885.45</v>
      </c>
      <c r="C421" s="8">
        <f t="shared" si="43"/>
        <v>44898</v>
      </c>
      <c r="D421" s="38">
        <f t="shared" si="44"/>
        <v>174785.45006</v>
      </c>
      <c r="E421" s="39">
        <f t="shared" si="39"/>
        <v>37</v>
      </c>
      <c r="F421" s="42" t="s">
        <v>145</v>
      </c>
      <c r="G421" s="42" t="s">
        <v>2899</v>
      </c>
      <c r="H421" s="42" t="s">
        <v>2900</v>
      </c>
      <c r="I421" s="42" t="s">
        <v>2206</v>
      </c>
      <c r="J421" s="45">
        <v>44885.45</v>
      </c>
      <c r="K421" s="43">
        <v>85001</v>
      </c>
      <c r="L421" s="44">
        <v>44898</v>
      </c>
      <c r="M421" s="8" t="str">
        <f>VLOOKUP(MONTH($J421),Lookup!$A$2:$B$13,2,0)&amp;" "&amp;YEAR($J421)</f>
        <v>Nov 2022</v>
      </c>
      <c r="N421" s="34">
        <f t="shared" si="40"/>
        <v>44885.45</v>
      </c>
      <c r="O421" s="8">
        <f>IF(ISERROR(VLOOKUP($I421,Lookup!$H$2:$I$11,2,0)),"",VLOOKUP($I421,Lookup!$H$2:$I$11,2,0))</f>
        <v>6.0000000000000002E-5</v>
      </c>
      <c r="P421" s="8">
        <f>COUNTIF(J$4:J421,J421)</f>
        <v>1</v>
      </c>
    </row>
    <row r="422" spans="1:16" x14ac:dyDescent="0.25">
      <c r="A422" s="35">
        <f t="shared" si="41"/>
        <v>50001</v>
      </c>
      <c r="B422" s="8">
        <f t="shared" si="42"/>
        <v>44874.715277777781</v>
      </c>
      <c r="C422" s="8">
        <f t="shared" si="43"/>
        <v>44897</v>
      </c>
      <c r="D422" s="38">
        <f t="shared" si="44"/>
        <v>139773.71533777777</v>
      </c>
      <c r="E422" s="39">
        <f t="shared" si="39"/>
        <v>66</v>
      </c>
      <c r="F422" s="42" t="s">
        <v>145</v>
      </c>
      <c r="G422" s="42" t="s">
        <v>2901</v>
      </c>
      <c r="H422" s="42" t="s">
        <v>2902</v>
      </c>
      <c r="I422" s="42" t="s">
        <v>2206</v>
      </c>
      <c r="J422" s="45">
        <v>44874.715277777781</v>
      </c>
      <c r="K422" s="43">
        <v>50001</v>
      </c>
      <c r="L422" s="44">
        <v>44897</v>
      </c>
      <c r="M422" s="8" t="str">
        <f>VLOOKUP(MONTH($J422),Lookup!$A$2:$B$13,2,0)&amp;" "&amp;YEAR($J422)</f>
        <v>Nov 2022</v>
      </c>
      <c r="N422" s="34">
        <f t="shared" si="40"/>
        <v>44874.715277777781</v>
      </c>
      <c r="O422" s="8">
        <f>IF(ISERROR(VLOOKUP($I422,Lookup!$H$2:$I$11,2,0)),"",VLOOKUP($I422,Lookup!$H$2:$I$11,2,0))</f>
        <v>6.0000000000000002E-5</v>
      </c>
      <c r="P422" s="8">
        <f>COUNTIF(J$4:J422,J422)</f>
        <v>1</v>
      </c>
    </row>
    <row r="423" spans="1:16" x14ac:dyDescent="0.25">
      <c r="A423" s="35">
        <f t="shared" si="41"/>
        <v>80000</v>
      </c>
      <c r="B423" s="8">
        <f t="shared" si="42"/>
        <v>44873.408333333333</v>
      </c>
      <c r="C423" s="8">
        <f t="shared" si="43"/>
        <v>44907</v>
      </c>
      <c r="D423" s="38">
        <f t="shared" si="44"/>
        <v>169781.40839333332</v>
      </c>
      <c r="E423" s="39">
        <f t="shared" si="39"/>
        <v>40</v>
      </c>
      <c r="F423" s="42" t="s">
        <v>145</v>
      </c>
      <c r="G423" s="42" t="s">
        <v>2903</v>
      </c>
      <c r="H423" s="42" t="s">
        <v>2904</v>
      </c>
      <c r="I423" s="42" t="s">
        <v>2206</v>
      </c>
      <c r="J423" s="45">
        <v>44873.408333333333</v>
      </c>
      <c r="K423" s="43">
        <v>80000</v>
      </c>
      <c r="L423" s="44">
        <v>44907</v>
      </c>
      <c r="M423" s="8" t="str">
        <f>VLOOKUP(MONTH($J423),Lookup!$A$2:$B$13,2,0)&amp;" "&amp;YEAR($J423)</f>
        <v>Nov 2022</v>
      </c>
      <c r="N423" s="34">
        <f t="shared" si="40"/>
        <v>44873.408333333333</v>
      </c>
      <c r="O423" s="8">
        <f>IF(ISERROR(VLOOKUP($I423,Lookup!$H$2:$I$11,2,0)),"",VLOOKUP($I423,Lookup!$H$2:$I$11,2,0))</f>
        <v>6.0000000000000002E-5</v>
      </c>
      <c r="P423" s="8">
        <f>COUNTIF(J$4:J423,J423)</f>
        <v>1</v>
      </c>
    </row>
    <row r="424" spans="1:16" ht="60" x14ac:dyDescent="0.25">
      <c r="A424" s="35">
        <f t="shared" si="41"/>
        <v>300001</v>
      </c>
      <c r="B424" s="8">
        <f t="shared" si="42"/>
        <v>44882.177083333336</v>
      </c>
      <c r="C424" s="8">
        <f t="shared" si="43"/>
        <v>44909</v>
      </c>
      <c r="D424" s="38">
        <f t="shared" si="44"/>
        <v>389793.17714333331</v>
      </c>
      <c r="E424" s="39">
        <f t="shared" si="39"/>
        <v>0</v>
      </c>
      <c r="F424" s="42" t="s">
        <v>145</v>
      </c>
      <c r="G424" s="42" t="s">
        <v>2905</v>
      </c>
      <c r="H424" s="42" t="s">
        <v>2906</v>
      </c>
      <c r="I424" s="42" t="s">
        <v>2206</v>
      </c>
      <c r="J424" s="45">
        <v>44882.177083333336</v>
      </c>
      <c r="K424" s="43">
        <v>300001</v>
      </c>
      <c r="L424" s="44">
        <v>44909</v>
      </c>
      <c r="M424" s="8" t="str">
        <f>VLOOKUP(MONTH($J424),Lookup!$A$2:$B$13,2,0)&amp;" "&amp;YEAR($J424)</f>
        <v>Nov 2022</v>
      </c>
      <c r="N424" s="34">
        <f t="shared" si="40"/>
        <v>44882.177083333336</v>
      </c>
      <c r="O424" s="8">
        <f>IF(ISERROR(VLOOKUP($I424,Lookup!$H$2:$I$11,2,0)),"",VLOOKUP($I424,Lookup!$H$2:$I$11,2,0))</f>
        <v>6.0000000000000002E-5</v>
      </c>
      <c r="P424" s="8">
        <f>COUNTIF(J$4:J424,J424)</f>
        <v>1</v>
      </c>
    </row>
    <row r="425" spans="1:16" ht="75" x14ac:dyDescent="0.25">
      <c r="A425" s="35">
        <f t="shared" si="41"/>
        <v>50001</v>
      </c>
      <c r="B425" s="8">
        <f t="shared" si="42"/>
        <v>44852.531944444447</v>
      </c>
      <c r="C425" s="8">
        <f t="shared" si="43"/>
        <v>44907</v>
      </c>
      <c r="D425" s="38">
        <f t="shared" si="44"/>
        <v>139761.53200444445</v>
      </c>
      <c r="E425" s="39">
        <f t="shared" si="39"/>
        <v>69</v>
      </c>
      <c r="F425" s="42" t="s">
        <v>145</v>
      </c>
      <c r="G425" s="42" t="s">
        <v>2907</v>
      </c>
      <c r="H425" s="42" t="s">
        <v>2908</v>
      </c>
      <c r="I425" s="42" t="s">
        <v>2206</v>
      </c>
      <c r="J425" s="45">
        <v>44852.531944444447</v>
      </c>
      <c r="K425" s="43">
        <v>50001</v>
      </c>
      <c r="L425" s="44">
        <v>44907</v>
      </c>
      <c r="M425" s="8" t="str">
        <f>VLOOKUP(MONTH($J425),Lookup!$A$2:$B$13,2,0)&amp;" "&amp;YEAR($J425)</f>
        <v>Oct 2022</v>
      </c>
      <c r="N425" s="34">
        <f t="shared" si="40"/>
        <v>44852.531944444447</v>
      </c>
      <c r="O425" s="8">
        <f>IF(ISERROR(VLOOKUP($I425,Lookup!$H$2:$I$11,2,0)),"",VLOOKUP($I425,Lookup!$H$2:$I$11,2,0))</f>
        <v>6.0000000000000002E-5</v>
      </c>
      <c r="P425" s="8">
        <f>COUNTIF(J$4:J425,J425)</f>
        <v>1</v>
      </c>
    </row>
    <row r="426" spans="1:16" ht="30" x14ac:dyDescent="0.25">
      <c r="A426" s="35">
        <f t="shared" si="41"/>
        <v>80001</v>
      </c>
      <c r="B426" s="8">
        <f t="shared" si="42"/>
        <v>44832.332638888889</v>
      </c>
      <c r="C426" s="8">
        <f t="shared" si="43"/>
        <v>44901</v>
      </c>
      <c r="D426" s="38">
        <f t="shared" si="44"/>
        <v>169736.43263888889</v>
      </c>
      <c r="E426" s="39">
        <f t="shared" si="39"/>
        <v>41</v>
      </c>
      <c r="F426" s="42" t="s">
        <v>145</v>
      </c>
      <c r="G426" s="42" t="s">
        <v>1581</v>
      </c>
      <c r="H426" s="42" t="s">
        <v>1582</v>
      </c>
      <c r="I426" s="42" t="s">
        <v>102</v>
      </c>
      <c r="J426" s="45">
        <v>44832.332638888889</v>
      </c>
      <c r="K426" s="43">
        <v>80001</v>
      </c>
      <c r="L426" s="44">
        <v>44901</v>
      </c>
      <c r="M426" s="8" t="str">
        <f>VLOOKUP(MONTH($J426),Lookup!$A$2:$B$13,2,0)&amp;" "&amp;YEAR($J426)</f>
        <v>Sept 2022</v>
      </c>
      <c r="N426" s="34">
        <f t="shared" si="40"/>
        <v>44832.332638888889</v>
      </c>
      <c r="O426" s="8">
        <f>IF(ISERROR(VLOOKUP($I426,Lookup!$H$2:$I$11,2,0)),"",VLOOKUP($I426,Lookup!$H$2:$I$11,2,0))</f>
        <v>0.1</v>
      </c>
      <c r="P426" s="8">
        <f>COUNTIF(J$4:J426,J426)</f>
        <v>2</v>
      </c>
    </row>
    <row r="427" spans="1:16" ht="30" x14ac:dyDescent="0.25">
      <c r="A427" s="35">
        <f t="shared" si="41"/>
        <v>0</v>
      </c>
      <c r="B427" s="8">
        <f t="shared" si="42"/>
        <v>44596.927777777775</v>
      </c>
      <c r="C427" s="8">
        <f t="shared" si="43"/>
        <v>44832</v>
      </c>
      <c r="D427" s="38">
        <f t="shared" si="44"/>
        <v>89429.92778477777</v>
      </c>
      <c r="E427" s="39">
        <f t="shared" si="39"/>
        <v>105</v>
      </c>
      <c r="F427" s="42" t="s">
        <v>145</v>
      </c>
      <c r="G427" s="42" t="s">
        <v>2909</v>
      </c>
      <c r="H427" s="42" t="s">
        <v>2909</v>
      </c>
      <c r="I427" s="42" t="s">
        <v>2184</v>
      </c>
      <c r="J427" s="45">
        <v>44596.927777777775</v>
      </c>
      <c r="K427" s="43"/>
      <c r="L427" s="44">
        <v>44832</v>
      </c>
      <c r="M427" s="8" t="str">
        <f>VLOOKUP(MONTH($J427),Lookup!$A$2:$B$13,2,0)&amp;" "&amp;YEAR($J427)</f>
        <v>Feb 2022</v>
      </c>
      <c r="N427" s="34">
        <f t="shared" si="40"/>
        <v>44596.927777777775</v>
      </c>
      <c r="O427" s="8">
        <f>IF(ISERROR(VLOOKUP($I427,Lookup!$H$2:$I$11,2,0)),"",VLOOKUP($I427,Lookup!$H$2:$I$11,2,0))</f>
        <v>6.9999999999999999E-6</v>
      </c>
      <c r="P427" s="8">
        <f>COUNTIF(J$4:J427,J427)</f>
        <v>1</v>
      </c>
    </row>
    <row r="428" spans="1:16" ht="30" x14ac:dyDescent="0.25">
      <c r="A428" s="35">
        <f t="shared" si="41"/>
        <v>60001</v>
      </c>
      <c r="B428" s="8">
        <f t="shared" si="42"/>
        <v>44715.456944444442</v>
      </c>
      <c r="C428" s="8">
        <f t="shared" si="43"/>
        <v>44908</v>
      </c>
      <c r="D428" s="38">
        <f t="shared" si="44"/>
        <v>149625.45695144444</v>
      </c>
      <c r="E428" s="39">
        <f t="shared" si="39"/>
        <v>54</v>
      </c>
      <c r="F428" s="42" t="s">
        <v>145</v>
      </c>
      <c r="G428" s="42" t="s">
        <v>2910</v>
      </c>
      <c r="H428" s="42" t="s">
        <v>2910</v>
      </c>
      <c r="I428" s="42" t="s">
        <v>2184</v>
      </c>
      <c r="J428" s="45">
        <v>44715.456944444442</v>
      </c>
      <c r="K428" s="43">
        <v>60001</v>
      </c>
      <c r="L428" s="44">
        <v>44908</v>
      </c>
      <c r="M428" s="8" t="str">
        <f>VLOOKUP(MONTH($J428),Lookup!$A$2:$B$13,2,0)&amp;" "&amp;YEAR($J428)</f>
        <v>Jun 2022</v>
      </c>
      <c r="N428" s="34">
        <f t="shared" si="40"/>
        <v>44715.456944444442</v>
      </c>
      <c r="O428" s="8">
        <f>IF(ISERROR(VLOOKUP($I428,Lookup!$H$2:$I$11,2,0)),"",VLOOKUP($I428,Lookup!$H$2:$I$11,2,0))</f>
        <v>6.9999999999999999E-6</v>
      </c>
      <c r="P428" s="8">
        <f>COUNTIF(J$4:J428,J428)</f>
        <v>1</v>
      </c>
    </row>
    <row r="429" spans="1:16" ht="45" x14ac:dyDescent="0.25">
      <c r="A429" s="35">
        <f t="shared" si="41"/>
        <v>200000</v>
      </c>
      <c r="B429" s="8">
        <f t="shared" si="42"/>
        <v>44721.955555555556</v>
      </c>
      <c r="C429" s="8">
        <f t="shared" si="43"/>
        <v>44874</v>
      </c>
      <c r="D429" s="38">
        <f t="shared" si="44"/>
        <v>289496.85555555555</v>
      </c>
      <c r="E429" s="39">
        <f t="shared" si="39"/>
        <v>7</v>
      </c>
      <c r="F429" s="42" t="s">
        <v>145</v>
      </c>
      <c r="G429" s="42" t="s">
        <v>2911</v>
      </c>
      <c r="H429" s="42" t="s">
        <v>2912</v>
      </c>
      <c r="I429" s="42" t="s">
        <v>2170</v>
      </c>
      <c r="J429" s="45">
        <v>44721.955555555556</v>
      </c>
      <c r="K429" s="43">
        <v>200000</v>
      </c>
      <c r="L429" s="44">
        <v>44874</v>
      </c>
      <c r="M429" s="8" t="str">
        <f>VLOOKUP(MONTH($J429),Lookup!$A$2:$B$13,2,0)&amp;" "&amp;YEAR($J429)</f>
        <v>Jun 2022</v>
      </c>
      <c r="N429" s="34">
        <f t="shared" si="40"/>
        <v>44721.955555555556</v>
      </c>
      <c r="O429" s="8">
        <f>IF(ISERROR(VLOOKUP($I429,Lookup!$H$2:$I$11,2,0)),"",VLOOKUP($I429,Lookup!$H$2:$I$11,2,0))</f>
        <v>-100.1</v>
      </c>
      <c r="P429" s="8">
        <f>COUNTIF(J$4:J429,J429)</f>
        <v>1</v>
      </c>
    </row>
    <row r="430" spans="1:16" x14ac:dyDescent="0.25">
      <c r="A430" s="35">
        <f t="shared" si="41"/>
        <v>75001</v>
      </c>
      <c r="B430" s="8">
        <f t="shared" si="42"/>
        <v>44731.706944444442</v>
      </c>
      <c r="C430" s="8">
        <f t="shared" si="43"/>
        <v>44894</v>
      </c>
      <c r="D430" s="38">
        <f t="shared" si="44"/>
        <v>164730.70694444445</v>
      </c>
      <c r="E430" s="39">
        <f t="shared" si="39"/>
        <v>45</v>
      </c>
      <c r="F430" s="42" t="s">
        <v>145</v>
      </c>
      <c r="G430" s="42" t="s">
        <v>2913</v>
      </c>
      <c r="H430" s="42" t="s">
        <v>2914</v>
      </c>
      <c r="I430" s="42" t="s">
        <v>2167</v>
      </c>
      <c r="J430" s="45">
        <v>44731.706944444442</v>
      </c>
      <c r="K430" s="43">
        <v>75001</v>
      </c>
      <c r="L430" s="44">
        <v>44894</v>
      </c>
      <c r="M430" s="8" t="str">
        <f>VLOOKUP(MONTH($J430),Lookup!$A$2:$B$13,2,0)&amp;" "&amp;YEAR($J430)</f>
        <v>Jun 2022</v>
      </c>
      <c r="N430" s="34">
        <f t="shared" si="40"/>
        <v>44731.706944444442</v>
      </c>
      <c r="O430" s="8">
        <f>IF(ISERROR(VLOOKUP($I430,Lookup!$H$2:$I$11,2,0)),"",VLOOKUP($I430,Lookup!$H$2:$I$11,2,0))</f>
        <v>103</v>
      </c>
      <c r="P430" s="8">
        <f>COUNTIF(J$4:J430,J430)</f>
        <v>1</v>
      </c>
    </row>
    <row r="431" spans="1:16" ht="30" x14ac:dyDescent="0.25">
      <c r="A431" s="35">
        <f t="shared" si="41"/>
        <v>30001</v>
      </c>
      <c r="B431" s="8">
        <f t="shared" si="42"/>
        <v>44720.629166666666</v>
      </c>
      <c r="C431" s="8">
        <f t="shared" si="43"/>
        <v>44894</v>
      </c>
      <c r="D431" s="38">
        <f t="shared" si="44"/>
        <v>119617.62916746667</v>
      </c>
      <c r="E431" s="39">
        <f t="shared" si="39"/>
        <v>96</v>
      </c>
      <c r="F431" s="42" t="s">
        <v>145</v>
      </c>
      <c r="G431" s="42" t="s">
        <v>2758</v>
      </c>
      <c r="H431" s="42" t="s">
        <v>2915</v>
      </c>
      <c r="I431" s="42" t="s">
        <v>2173</v>
      </c>
      <c r="J431" s="45">
        <v>44720.629166666666</v>
      </c>
      <c r="K431" s="43">
        <v>30001</v>
      </c>
      <c r="L431" s="44">
        <v>44894</v>
      </c>
      <c r="M431" s="8" t="str">
        <f>VLOOKUP(MONTH($J431),Lookup!$A$2:$B$13,2,0)&amp;" "&amp;YEAR($J431)</f>
        <v>Jun 2022</v>
      </c>
      <c r="N431" s="34">
        <f t="shared" si="40"/>
        <v>44720.629166666666</v>
      </c>
      <c r="O431" s="8">
        <f>IF(ISERROR(VLOOKUP($I431,Lookup!$H$2:$I$11,2,0)),"",VLOOKUP($I431,Lookup!$H$2:$I$11,2,0))</f>
        <v>7.9999999999999996E-7</v>
      </c>
      <c r="P431" s="8">
        <f>COUNTIF(J$4:J431,J431)</f>
        <v>2</v>
      </c>
    </row>
    <row r="432" spans="1:16" ht="30" x14ac:dyDescent="0.25">
      <c r="A432" s="35">
        <f t="shared" si="41"/>
        <v>250001</v>
      </c>
      <c r="B432" s="8">
        <f t="shared" si="42"/>
        <v>44844.384722222225</v>
      </c>
      <c r="C432" s="8">
        <f t="shared" si="43"/>
        <v>44907</v>
      </c>
      <c r="D432" s="38">
        <f t="shared" si="44"/>
        <v>339753.38472922222</v>
      </c>
      <c r="E432" s="39">
        <f t="shared" si="39"/>
        <v>2</v>
      </c>
      <c r="F432" s="42" t="s">
        <v>145</v>
      </c>
      <c r="G432" s="42" t="s">
        <v>2916</v>
      </c>
      <c r="H432" s="42" t="s">
        <v>2917</v>
      </c>
      <c r="I432" s="42" t="s">
        <v>2184</v>
      </c>
      <c r="J432" s="45">
        <v>44844.384722222225</v>
      </c>
      <c r="K432" s="43">
        <v>250001</v>
      </c>
      <c r="L432" s="44">
        <v>44907</v>
      </c>
      <c r="M432" s="8" t="str">
        <f>VLOOKUP(MONTH($J432),Lookup!$A$2:$B$13,2,0)&amp;" "&amp;YEAR($J432)</f>
        <v>Oct 2022</v>
      </c>
      <c r="N432" s="34">
        <f t="shared" si="40"/>
        <v>44844.384722222225</v>
      </c>
      <c r="O432" s="8">
        <f>IF(ISERROR(VLOOKUP($I432,Lookup!$H$2:$I$11,2,0)),"",VLOOKUP($I432,Lookup!$H$2:$I$11,2,0))</f>
        <v>6.9999999999999999E-6</v>
      </c>
      <c r="P432" s="8">
        <f>COUNTIF(J$4:J432,J432)</f>
        <v>1</v>
      </c>
    </row>
    <row r="433" spans="1:16" ht="30" x14ac:dyDescent="0.25">
      <c r="A433" s="35">
        <f t="shared" si="41"/>
        <v>75001</v>
      </c>
      <c r="B433" s="8">
        <f t="shared" si="42"/>
        <v>44800.378472222219</v>
      </c>
      <c r="C433" s="8">
        <f t="shared" si="43"/>
        <v>44896</v>
      </c>
      <c r="D433" s="38">
        <f t="shared" si="44"/>
        <v>164698.37847922221</v>
      </c>
      <c r="E433" s="39">
        <f t="shared" si="39"/>
        <v>46</v>
      </c>
      <c r="F433" s="42" t="s">
        <v>145</v>
      </c>
      <c r="G433" s="42" t="s">
        <v>2918</v>
      </c>
      <c r="H433" s="42" t="s">
        <v>2919</v>
      </c>
      <c r="I433" s="42" t="s">
        <v>2184</v>
      </c>
      <c r="J433" s="45">
        <v>44800.378472222219</v>
      </c>
      <c r="K433" s="43">
        <v>75001</v>
      </c>
      <c r="L433" s="44">
        <v>44896</v>
      </c>
      <c r="M433" s="8" t="str">
        <f>VLOOKUP(MONTH($J433),Lookup!$A$2:$B$13,2,0)&amp;" "&amp;YEAR($J433)</f>
        <v>Aug 2022</v>
      </c>
      <c r="N433" s="34">
        <f t="shared" si="40"/>
        <v>44800.378472222219</v>
      </c>
      <c r="O433" s="8">
        <f>IF(ISERROR(VLOOKUP($I433,Lookup!$H$2:$I$11,2,0)),"",VLOOKUP($I433,Lookup!$H$2:$I$11,2,0))</f>
        <v>6.9999999999999999E-6</v>
      </c>
      <c r="P433" s="8">
        <f>COUNTIF(J$4:J433,J433)</f>
        <v>1</v>
      </c>
    </row>
    <row r="434" spans="1:16" ht="30" x14ac:dyDescent="0.25">
      <c r="A434" s="35">
        <f t="shared" si="41"/>
        <v>200001</v>
      </c>
      <c r="B434" s="8">
        <f t="shared" si="42"/>
        <v>44818.473611111112</v>
      </c>
      <c r="C434" s="8">
        <f t="shared" si="43"/>
        <v>44908</v>
      </c>
      <c r="D434" s="38">
        <f t="shared" si="44"/>
        <v>289728.4736711111</v>
      </c>
      <c r="E434" s="39">
        <f t="shared" si="39"/>
        <v>4</v>
      </c>
      <c r="F434" s="42" t="s">
        <v>145</v>
      </c>
      <c r="G434" s="42" t="s">
        <v>2920</v>
      </c>
      <c r="H434" s="42" t="s">
        <v>2921</v>
      </c>
      <c r="I434" s="42" t="s">
        <v>2206</v>
      </c>
      <c r="J434" s="45">
        <v>44818.473611111112</v>
      </c>
      <c r="K434" s="43">
        <v>200001</v>
      </c>
      <c r="L434" s="44">
        <v>44908</v>
      </c>
      <c r="M434" s="8" t="str">
        <f>VLOOKUP(MONTH($J434),Lookup!$A$2:$B$13,2,0)&amp;" "&amp;YEAR($J434)</f>
        <v>Sept 2022</v>
      </c>
      <c r="N434" s="34">
        <f t="shared" si="40"/>
        <v>44818.473611111112</v>
      </c>
      <c r="O434" s="8">
        <f>IF(ISERROR(VLOOKUP($I434,Lookup!$H$2:$I$11,2,0)),"",VLOOKUP($I434,Lookup!$H$2:$I$11,2,0))</f>
        <v>6.0000000000000002E-5</v>
      </c>
      <c r="P434" s="8">
        <f>COUNTIF(J$4:J434,J434)</f>
        <v>1</v>
      </c>
    </row>
    <row r="435" spans="1:16" ht="30" x14ac:dyDescent="0.25">
      <c r="A435" s="35">
        <f t="shared" si="41"/>
        <v>100001</v>
      </c>
      <c r="B435" s="8">
        <f t="shared" si="42"/>
        <v>44805.683333333334</v>
      </c>
      <c r="C435" s="8">
        <f t="shared" si="43"/>
        <v>44902</v>
      </c>
      <c r="D435" s="38">
        <f t="shared" si="44"/>
        <v>189813.68333333335</v>
      </c>
      <c r="E435" s="39">
        <f t="shared" si="39"/>
        <v>17</v>
      </c>
      <c r="F435" s="42" t="s">
        <v>145</v>
      </c>
      <c r="G435" s="42" t="s">
        <v>2748</v>
      </c>
      <c r="H435" s="42" t="s">
        <v>2749</v>
      </c>
      <c r="I435" s="42" t="s">
        <v>2167</v>
      </c>
      <c r="J435" s="45">
        <v>44805.683333333334</v>
      </c>
      <c r="K435" s="43">
        <v>100001</v>
      </c>
      <c r="L435" s="44">
        <v>44902</v>
      </c>
      <c r="M435" s="8" t="str">
        <f>VLOOKUP(MONTH($J435),Lookup!$A$2:$B$13,2,0)&amp;" "&amp;YEAR($J435)</f>
        <v>Sept 2022</v>
      </c>
      <c r="N435" s="34">
        <f t="shared" si="40"/>
        <v>44805.683333333334</v>
      </c>
      <c r="O435" s="8">
        <f>IF(ISERROR(VLOOKUP($I435,Lookup!$H$2:$I$11,2,0)),"",VLOOKUP($I435,Lookup!$H$2:$I$11,2,0))</f>
        <v>103</v>
      </c>
      <c r="P435" s="8">
        <f>COUNTIF(J$4:J435,J435)</f>
        <v>2</v>
      </c>
    </row>
    <row r="436" spans="1:16" x14ac:dyDescent="0.25">
      <c r="A436" s="35">
        <f t="shared" si="41"/>
        <v>100001</v>
      </c>
      <c r="B436" s="8">
        <f t="shared" si="42"/>
        <v>44812.449305555558</v>
      </c>
      <c r="C436" s="8">
        <f t="shared" si="43"/>
        <v>44936</v>
      </c>
      <c r="D436" s="38">
        <f t="shared" si="44"/>
        <v>189750.44936555554</v>
      </c>
      <c r="E436" s="39">
        <f t="shared" si="39"/>
        <v>19</v>
      </c>
      <c r="F436" s="42" t="s">
        <v>145</v>
      </c>
      <c r="G436" s="42" t="s">
        <v>2922</v>
      </c>
      <c r="H436" s="42" t="s">
        <v>2923</v>
      </c>
      <c r="I436" s="42" t="s">
        <v>2206</v>
      </c>
      <c r="J436" s="45">
        <v>44812.449305555558</v>
      </c>
      <c r="K436" s="43">
        <v>100001</v>
      </c>
      <c r="L436" s="44">
        <v>44936</v>
      </c>
      <c r="M436" s="8" t="str">
        <f>VLOOKUP(MONTH($J436),Lookup!$A$2:$B$13,2,0)&amp;" "&amp;YEAR($J436)</f>
        <v>Sept 2022</v>
      </c>
      <c r="N436" s="34">
        <f t="shared" si="40"/>
        <v>44812.449305555558</v>
      </c>
      <c r="O436" s="8">
        <f>IF(ISERROR(VLOOKUP($I436,Lookup!$H$2:$I$11,2,0)),"",VLOOKUP($I436,Lookup!$H$2:$I$11,2,0))</f>
        <v>6.0000000000000002E-5</v>
      </c>
      <c r="P436" s="8">
        <f>COUNTIF(J$4:J436,J436)</f>
        <v>1</v>
      </c>
    </row>
    <row r="437" spans="1:16" x14ac:dyDescent="0.25">
      <c r="A437" s="35">
        <f t="shared" si="41"/>
        <v>85001</v>
      </c>
      <c r="B437" s="8">
        <f t="shared" si="42"/>
        <v>44810.597916666666</v>
      </c>
      <c r="C437" s="8">
        <f t="shared" si="43"/>
        <v>44908</v>
      </c>
      <c r="D437" s="38">
        <f t="shared" si="44"/>
        <v>174620.49791666665</v>
      </c>
      <c r="E437" s="39">
        <f t="shared" si="39"/>
        <v>39</v>
      </c>
      <c r="F437" s="42" t="s">
        <v>145</v>
      </c>
      <c r="G437" s="42" t="s">
        <v>2924</v>
      </c>
      <c r="H437" s="42" t="s">
        <v>2925</v>
      </c>
      <c r="I437" s="42" t="s">
        <v>2170</v>
      </c>
      <c r="J437" s="45">
        <v>44810.597916666666</v>
      </c>
      <c r="K437" s="43">
        <v>85001</v>
      </c>
      <c r="L437" s="44">
        <v>44908</v>
      </c>
      <c r="M437" s="8" t="str">
        <f>VLOOKUP(MONTH($J437),Lookup!$A$2:$B$13,2,0)&amp;" "&amp;YEAR($J437)</f>
        <v>Sept 2022</v>
      </c>
      <c r="N437" s="34">
        <f t="shared" si="40"/>
        <v>44810.597916666666</v>
      </c>
      <c r="O437" s="8">
        <f>IF(ISERROR(VLOOKUP($I437,Lookup!$H$2:$I$11,2,0)),"",VLOOKUP($I437,Lookup!$H$2:$I$11,2,0))</f>
        <v>-100.1</v>
      </c>
      <c r="P437" s="8">
        <f>COUNTIF(J$4:J437,J437)</f>
        <v>1</v>
      </c>
    </row>
    <row r="438" spans="1:16" ht="30" x14ac:dyDescent="0.25">
      <c r="A438" s="35">
        <f t="shared" si="41"/>
        <v>50001</v>
      </c>
      <c r="B438" s="8">
        <f t="shared" si="42"/>
        <v>44856.59375</v>
      </c>
      <c r="C438" s="8">
        <f t="shared" si="43"/>
        <v>44908</v>
      </c>
      <c r="D438" s="38">
        <f t="shared" si="44"/>
        <v>139766.59380999999</v>
      </c>
      <c r="E438" s="39">
        <f t="shared" si="39"/>
        <v>68</v>
      </c>
      <c r="F438" s="42" t="s">
        <v>145</v>
      </c>
      <c r="G438" s="42" t="s">
        <v>2926</v>
      </c>
      <c r="H438" s="42" t="s">
        <v>2927</v>
      </c>
      <c r="I438" s="42" t="s">
        <v>2206</v>
      </c>
      <c r="J438" s="45">
        <v>44856.59375</v>
      </c>
      <c r="K438" s="43">
        <v>50001</v>
      </c>
      <c r="L438" s="44">
        <v>44908</v>
      </c>
      <c r="M438" s="8" t="str">
        <f>VLOOKUP(MONTH($J438),Lookup!$A$2:$B$13,2,0)&amp;" "&amp;YEAR($J438)</f>
        <v>Oct 2022</v>
      </c>
      <c r="N438" s="34">
        <f t="shared" si="40"/>
        <v>44856.59375</v>
      </c>
      <c r="O438" s="8">
        <f>IF(ISERROR(VLOOKUP($I438,Lookup!$H$2:$I$11,2,0)),"",VLOOKUP($I438,Lookup!$H$2:$I$11,2,0))</f>
        <v>6.0000000000000002E-5</v>
      </c>
      <c r="P438" s="8">
        <f>COUNTIF(J$4:J438,J438)</f>
        <v>1</v>
      </c>
    </row>
    <row r="439" spans="1:16" x14ac:dyDescent="0.25">
      <c r="A439" s="35">
        <f t="shared" si="41"/>
        <v>150001</v>
      </c>
      <c r="B439" s="8">
        <f t="shared" si="42"/>
        <v>44858.52847222222</v>
      </c>
      <c r="C439" s="8">
        <f t="shared" si="43"/>
        <v>44923</v>
      </c>
      <c r="D439" s="38">
        <f t="shared" si="44"/>
        <v>239783.5285322222</v>
      </c>
      <c r="E439" s="39">
        <f t="shared" si="39"/>
        <v>10</v>
      </c>
      <c r="F439" s="42" t="s">
        <v>145</v>
      </c>
      <c r="G439" s="42" t="s">
        <v>2928</v>
      </c>
      <c r="H439" s="42" t="s">
        <v>2929</v>
      </c>
      <c r="I439" s="42" t="s">
        <v>2206</v>
      </c>
      <c r="J439" s="45">
        <v>44858.52847222222</v>
      </c>
      <c r="K439" s="43">
        <v>150001</v>
      </c>
      <c r="L439" s="44">
        <v>44923</v>
      </c>
      <c r="M439" s="8" t="str">
        <f>VLOOKUP(MONTH($J439),Lookup!$A$2:$B$13,2,0)&amp;" "&amp;YEAR($J439)</f>
        <v>Oct 2022</v>
      </c>
      <c r="N439" s="34">
        <f t="shared" si="40"/>
        <v>44858.52847222222</v>
      </c>
      <c r="O439" s="8">
        <f>IF(ISERROR(VLOOKUP($I439,Lookup!$H$2:$I$11,2,0)),"",VLOOKUP($I439,Lookup!$H$2:$I$11,2,0))</f>
        <v>6.0000000000000002E-5</v>
      </c>
      <c r="P439" s="8">
        <f>COUNTIF(J$4:J439,J439)</f>
        <v>1</v>
      </c>
    </row>
    <row r="440" spans="1:16" ht="30" x14ac:dyDescent="0.25">
      <c r="A440" s="35">
        <f t="shared" si="41"/>
        <v>50001</v>
      </c>
      <c r="B440" s="8">
        <f t="shared" si="42"/>
        <v>44901.50277777778</v>
      </c>
      <c r="C440" s="8">
        <f t="shared" si="43"/>
        <v>44910</v>
      </c>
      <c r="D440" s="38">
        <f t="shared" si="44"/>
        <v>139813.50283777778</v>
      </c>
      <c r="E440" s="39">
        <f t="shared" si="39"/>
        <v>65</v>
      </c>
      <c r="F440" s="42" t="s">
        <v>145</v>
      </c>
      <c r="G440" s="42" t="s">
        <v>2930</v>
      </c>
      <c r="H440" s="42" t="s">
        <v>2931</v>
      </c>
      <c r="I440" s="42" t="s">
        <v>2206</v>
      </c>
      <c r="J440" s="45">
        <v>44901.50277777778</v>
      </c>
      <c r="K440" s="43">
        <v>50001</v>
      </c>
      <c r="L440" s="44">
        <v>44910</v>
      </c>
      <c r="M440" s="8" t="str">
        <f>VLOOKUP(MONTH($J440),Lookup!$A$2:$B$13,2,0)&amp;" "&amp;YEAR($J440)</f>
        <v>Dec 2022</v>
      </c>
      <c r="N440" s="34">
        <f t="shared" si="40"/>
        <v>44901.50277777778</v>
      </c>
      <c r="O440" s="8">
        <f>IF(ISERROR(VLOOKUP($I440,Lookup!$H$2:$I$11,2,0)),"",VLOOKUP($I440,Lookup!$H$2:$I$11,2,0))</f>
        <v>6.0000000000000002E-5</v>
      </c>
      <c r="P440" s="8">
        <f>COUNTIF(J$4:J440,J440)</f>
        <v>1</v>
      </c>
    </row>
    <row r="441" spans="1:16" ht="30" x14ac:dyDescent="0.25">
      <c r="A441" s="35">
        <f t="shared" si="41"/>
        <v>60001</v>
      </c>
      <c r="B441" s="8">
        <f t="shared" si="42"/>
        <v>44908.501388888886</v>
      </c>
      <c r="C441" s="8">
        <f t="shared" si="43"/>
        <v>44908</v>
      </c>
      <c r="D441" s="38">
        <f t="shared" si="44"/>
        <v>149818.50144888888</v>
      </c>
      <c r="E441" s="39">
        <f t="shared" si="39"/>
        <v>49</v>
      </c>
      <c r="F441" s="42" t="s">
        <v>145</v>
      </c>
      <c r="G441" s="42" t="s">
        <v>2932</v>
      </c>
      <c r="H441" s="42" t="s">
        <v>2933</v>
      </c>
      <c r="I441" s="42" t="s">
        <v>2206</v>
      </c>
      <c r="J441" s="45">
        <v>44908.501388888886</v>
      </c>
      <c r="K441" s="43">
        <v>60001</v>
      </c>
      <c r="L441" s="44">
        <v>44908</v>
      </c>
      <c r="M441" s="8" t="str">
        <f>VLOOKUP(MONTH($J441),Lookup!$A$2:$B$13,2,0)&amp;" "&amp;YEAR($J441)</f>
        <v>Dec 2022</v>
      </c>
      <c r="N441" s="34">
        <f t="shared" si="40"/>
        <v>44908.501388888886</v>
      </c>
      <c r="O441" s="8">
        <f>IF(ISERROR(VLOOKUP($I441,Lookup!$H$2:$I$11,2,0)),"",VLOOKUP($I441,Lookup!$H$2:$I$11,2,0))</f>
        <v>6.0000000000000002E-5</v>
      </c>
      <c r="P441" s="8">
        <f>COUNTIF(J$4:J441,J441)</f>
        <v>1</v>
      </c>
    </row>
    <row r="442" spans="1:16" ht="60" x14ac:dyDescent="0.25">
      <c r="A442" s="35">
        <f t="shared" si="41"/>
        <v>100001</v>
      </c>
      <c r="B442" s="8">
        <f t="shared" si="42"/>
        <v>44544.606944444444</v>
      </c>
      <c r="C442" s="8">
        <f t="shared" si="43"/>
        <v>44902</v>
      </c>
      <c r="D442" s="38">
        <f t="shared" si="44"/>
        <v>189450.62694444443</v>
      </c>
      <c r="E442" s="39">
        <f t="shared" si="39"/>
        <v>35</v>
      </c>
      <c r="F442" s="42" t="s">
        <v>145</v>
      </c>
      <c r="G442" s="42" t="s">
        <v>1236</v>
      </c>
      <c r="H442" s="42" t="s">
        <v>1237</v>
      </c>
      <c r="I442" s="42" t="s">
        <v>105</v>
      </c>
      <c r="J442" s="45">
        <v>44544.606944444444</v>
      </c>
      <c r="K442" s="43">
        <v>100001</v>
      </c>
      <c r="L442" s="44">
        <v>44902</v>
      </c>
      <c r="M442" s="8" t="str">
        <f>VLOOKUP(MONTH($J442),Lookup!$A$2:$B$13,2,0)&amp;" "&amp;YEAR($J442)</f>
        <v>Dec 2021</v>
      </c>
      <c r="N442" s="34">
        <f t="shared" si="40"/>
        <v>44544.606944444444</v>
      </c>
      <c r="O442" s="8">
        <f>IF(ISERROR(VLOOKUP($I442,Lookup!$H$2:$I$11,2,0)),"",VLOOKUP($I442,Lookup!$H$2:$I$11,2,0))</f>
        <v>0.02</v>
      </c>
      <c r="P442" s="8">
        <f>COUNTIF(J$4:J442,J442)</f>
        <v>3</v>
      </c>
    </row>
    <row r="443" spans="1:16" x14ac:dyDescent="0.25">
      <c r="A443" s="35">
        <f t="shared" si="41"/>
        <v>0</v>
      </c>
      <c r="B443" s="8">
        <f t="shared" si="42"/>
        <v>44715.456944444442</v>
      </c>
      <c r="C443" s="8">
        <f t="shared" si="43"/>
        <v>44908</v>
      </c>
      <c r="D443" s="38">
        <f t="shared" si="44"/>
        <v>89525.356944444444</v>
      </c>
      <c r="E443" s="39">
        <f t="shared" si="39"/>
        <v>96</v>
      </c>
      <c r="F443" s="42" t="s">
        <v>254</v>
      </c>
      <c r="G443" s="42" t="s">
        <v>2910</v>
      </c>
      <c r="H443" s="42" t="s">
        <v>2934</v>
      </c>
      <c r="I443" s="42" t="s">
        <v>2170</v>
      </c>
      <c r="J443" s="45">
        <v>44715.456944444442</v>
      </c>
      <c r="K443" s="43"/>
      <c r="L443" s="44">
        <v>44908</v>
      </c>
      <c r="M443" s="8" t="str">
        <f>VLOOKUP(MONTH($J443),Lookup!$A$2:$B$13,2,0)&amp;" "&amp;YEAR($J443)</f>
        <v>Jun 2022</v>
      </c>
      <c r="N443" s="34">
        <f t="shared" si="40"/>
        <v>44715.456944444442</v>
      </c>
      <c r="O443" s="8">
        <f>IF(ISERROR(VLOOKUP($I443,Lookup!$H$2:$I$11,2,0)),"",VLOOKUP($I443,Lookup!$H$2:$I$11,2,0))</f>
        <v>-100.1</v>
      </c>
      <c r="P443" s="8">
        <f>COUNTIF(J$4:J443,J443)</f>
        <v>2</v>
      </c>
    </row>
    <row r="444" spans="1:16" ht="30" x14ac:dyDescent="0.25">
      <c r="A444" s="35">
        <f t="shared" si="41"/>
        <v>20001</v>
      </c>
      <c r="B444" s="8">
        <f t="shared" si="42"/>
        <v>44811.445138888892</v>
      </c>
      <c r="C444" s="8">
        <f t="shared" si="43"/>
        <v>44908</v>
      </c>
      <c r="D444" s="38">
        <f t="shared" si="44"/>
        <v>109722.44513968891</v>
      </c>
      <c r="E444" s="39">
        <f t="shared" si="39"/>
        <v>90</v>
      </c>
      <c r="F444" s="42" t="s">
        <v>254</v>
      </c>
      <c r="G444" s="42" t="s">
        <v>2796</v>
      </c>
      <c r="H444" s="42" t="s">
        <v>2797</v>
      </c>
      <c r="I444" s="42" t="s">
        <v>2173</v>
      </c>
      <c r="J444" s="45">
        <v>44811.445138888892</v>
      </c>
      <c r="K444" s="43">
        <v>20001</v>
      </c>
      <c r="L444" s="44">
        <v>44908</v>
      </c>
      <c r="M444" s="8" t="str">
        <f>VLOOKUP(MONTH($J444),Lookup!$A$2:$B$13,2,0)&amp;" "&amp;YEAR($J444)</f>
        <v>Sept 2022</v>
      </c>
      <c r="N444" s="34">
        <f t="shared" si="40"/>
        <v>44811.445138888892</v>
      </c>
      <c r="O444" s="8">
        <f>IF(ISERROR(VLOOKUP($I444,Lookup!$H$2:$I$11,2,0)),"",VLOOKUP($I444,Lookup!$H$2:$I$11,2,0))</f>
        <v>7.9999999999999996E-7</v>
      </c>
      <c r="P444" s="8">
        <f>COUNTIF(J$4:J444,J444)</f>
        <v>2</v>
      </c>
    </row>
    <row r="445" spans="1:16" ht="45" x14ac:dyDescent="0.25">
      <c r="A445" s="35">
        <f t="shared" si="41"/>
        <v>70000</v>
      </c>
      <c r="B445" s="8">
        <f t="shared" si="42"/>
        <v>44585.524305555555</v>
      </c>
      <c r="C445" s="8">
        <f t="shared" si="43"/>
        <v>44903</v>
      </c>
      <c r="D445" s="38">
        <f t="shared" si="44"/>
        <v>159489.52431255556</v>
      </c>
      <c r="E445" s="39">
        <f t="shared" si="39"/>
        <v>29</v>
      </c>
      <c r="F445" s="42" t="s">
        <v>296</v>
      </c>
      <c r="G445" s="42" t="s">
        <v>2935</v>
      </c>
      <c r="H445" s="42" t="s">
        <v>2936</v>
      </c>
      <c r="I445" s="42" t="s">
        <v>2184</v>
      </c>
      <c r="J445" s="45">
        <v>44585.524305555555</v>
      </c>
      <c r="K445" s="43">
        <v>70000</v>
      </c>
      <c r="L445" s="44">
        <v>44903</v>
      </c>
      <c r="M445" s="8" t="str">
        <f>VLOOKUP(MONTH($J445),Lookup!$A$2:$B$13,2,0)&amp;" "&amp;YEAR($J445)</f>
        <v>Jan 2022</v>
      </c>
      <c r="N445" s="34">
        <f t="shared" si="40"/>
        <v>44585.524305555555</v>
      </c>
      <c r="O445" s="8">
        <f>IF(ISERROR(VLOOKUP($I445,Lookup!$H$2:$I$11,2,0)),"",VLOOKUP($I445,Lookup!$H$2:$I$11,2,0))</f>
        <v>6.9999999999999999E-6</v>
      </c>
      <c r="P445" s="8">
        <f>COUNTIF(J$4:J445,J445)</f>
        <v>1</v>
      </c>
    </row>
    <row r="446" spans="1:16" ht="45" x14ac:dyDescent="0.25">
      <c r="A446" s="35">
        <f t="shared" si="41"/>
        <v>75001</v>
      </c>
      <c r="B446" s="8">
        <f t="shared" si="42"/>
        <v>44636.65347222222</v>
      </c>
      <c r="C446" s="8">
        <f t="shared" si="43"/>
        <v>44894</v>
      </c>
      <c r="D446" s="38">
        <f t="shared" si="44"/>
        <v>164532.65347922221</v>
      </c>
      <c r="E446" s="39">
        <f t="shared" si="39"/>
        <v>26</v>
      </c>
      <c r="F446" s="42" t="s">
        <v>296</v>
      </c>
      <c r="G446" s="42" t="s">
        <v>2937</v>
      </c>
      <c r="H446" s="42" t="s">
        <v>2938</v>
      </c>
      <c r="I446" s="42" t="s">
        <v>2184</v>
      </c>
      <c r="J446" s="45">
        <v>44636.65347222222</v>
      </c>
      <c r="K446" s="43">
        <v>75001</v>
      </c>
      <c r="L446" s="44">
        <v>44894</v>
      </c>
      <c r="M446" s="8" t="str">
        <f>VLOOKUP(MONTH($J446),Lookup!$A$2:$B$13,2,0)&amp;" "&amp;YEAR($J446)</f>
        <v>Mar 2022</v>
      </c>
      <c r="N446" s="34">
        <f t="shared" si="40"/>
        <v>44636.65347222222</v>
      </c>
      <c r="O446" s="8">
        <f>IF(ISERROR(VLOOKUP($I446,Lookup!$H$2:$I$11,2,0)),"",VLOOKUP($I446,Lookup!$H$2:$I$11,2,0))</f>
        <v>6.9999999999999999E-6</v>
      </c>
      <c r="P446" s="8">
        <f>COUNTIF(J$4:J446,J446)</f>
        <v>1</v>
      </c>
    </row>
    <row r="447" spans="1:16" ht="30" x14ac:dyDescent="0.25">
      <c r="A447" s="35">
        <f t="shared" si="41"/>
        <v>215000</v>
      </c>
      <c r="B447" s="8">
        <f t="shared" si="42"/>
        <v>44588.807638888888</v>
      </c>
      <c r="C447" s="8">
        <f t="shared" si="43"/>
        <v>44911</v>
      </c>
      <c r="D447" s="38">
        <f t="shared" si="44"/>
        <v>304603.80763888889</v>
      </c>
      <c r="E447" s="39">
        <f t="shared" si="39"/>
        <v>9</v>
      </c>
      <c r="F447" s="42" t="s">
        <v>296</v>
      </c>
      <c r="G447" s="42" t="s">
        <v>2939</v>
      </c>
      <c r="H447" s="42" t="s">
        <v>2940</v>
      </c>
      <c r="I447" s="42" t="s">
        <v>2167</v>
      </c>
      <c r="J447" s="45">
        <v>44588.807638888888</v>
      </c>
      <c r="K447" s="43">
        <v>215000</v>
      </c>
      <c r="L447" s="44">
        <v>44911</v>
      </c>
      <c r="M447" s="8" t="str">
        <f>VLOOKUP(MONTH($J447),Lookup!$A$2:$B$13,2,0)&amp;" "&amp;YEAR($J447)</f>
        <v>Jan 2022</v>
      </c>
      <c r="N447" s="34">
        <f t="shared" si="40"/>
        <v>44588.807638888888</v>
      </c>
      <c r="O447" s="8">
        <f>IF(ISERROR(VLOOKUP($I447,Lookup!$H$2:$I$11,2,0)),"",VLOOKUP($I447,Lookup!$H$2:$I$11,2,0))</f>
        <v>103</v>
      </c>
      <c r="P447" s="8">
        <f>COUNTIF(J$4:J447,J447)</f>
        <v>1</v>
      </c>
    </row>
    <row r="448" spans="1:16" ht="30" x14ac:dyDescent="0.25">
      <c r="A448" s="35">
        <f t="shared" si="41"/>
        <v>50001</v>
      </c>
      <c r="B448" s="8">
        <f t="shared" si="42"/>
        <v>44848.673611111109</v>
      </c>
      <c r="C448" s="8">
        <f t="shared" si="43"/>
        <v>44900</v>
      </c>
      <c r="D448" s="38">
        <f t="shared" si="44"/>
        <v>139750.67367111112</v>
      </c>
      <c r="E448" s="39">
        <f t="shared" si="39"/>
        <v>38</v>
      </c>
      <c r="F448" s="42" t="s">
        <v>296</v>
      </c>
      <c r="G448" s="42" t="s">
        <v>2941</v>
      </c>
      <c r="H448" s="42" t="s">
        <v>2942</v>
      </c>
      <c r="I448" s="42" t="s">
        <v>2206</v>
      </c>
      <c r="J448" s="45">
        <v>44848.673611111109</v>
      </c>
      <c r="K448" s="43">
        <v>50001</v>
      </c>
      <c r="L448" s="44">
        <v>44900</v>
      </c>
      <c r="M448" s="8" t="str">
        <f>VLOOKUP(MONTH($J448),Lookup!$A$2:$B$13,2,0)&amp;" "&amp;YEAR($J448)</f>
        <v>Oct 2022</v>
      </c>
      <c r="N448" s="34">
        <f t="shared" si="40"/>
        <v>44848.673611111109</v>
      </c>
      <c r="O448" s="8">
        <f>IF(ISERROR(VLOOKUP($I448,Lookup!$H$2:$I$11,2,0)),"",VLOOKUP($I448,Lookup!$H$2:$I$11,2,0))</f>
        <v>6.0000000000000002E-5</v>
      </c>
      <c r="P448" s="8">
        <f>COUNTIF(J$4:J448,J448)</f>
        <v>1</v>
      </c>
    </row>
    <row r="449" spans="1:16" ht="30" x14ac:dyDescent="0.25">
      <c r="A449" s="35">
        <f t="shared" si="41"/>
        <v>50000</v>
      </c>
      <c r="B449" s="8">
        <f t="shared" si="42"/>
        <v>44840.685416666667</v>
      </c>
      <c r="C449" s="8">
        <f t="shared" si="43"/>
        <v>44903</v>
      </c>
      <c r="D449" s="38">
        <f t="shared" si="44"/>
        <v>139744.68542366667</v>
      </c>
      <c r="E449" s="39">
        <f t="shared" si="39"/>
        <v>39</v>
      </c>
      <c r="F449" s="42" t="s">
        <v>296</v>
      </c>
      <c r="G449" s="42" t="s">
        <v>2943</v>
      </c>
      <c r="H449" s="42" t="s">
        <v>2944</v>
      </c>
      <c r="I449" s="42" t="s">
        <v>2184</v>
      </c>
      <c r="J449" s="45">
        <v>44840.685416666667</v>
      </c>
      <c r="K449" s="43">
        <v>50000</v>
      </c>
      <c r="L449" s="44">
        <v>44903</v>
      </c>
      <c r="M449" s="8" t="str">
        <f>VLOOKUP(MONTH($J449),Lookup!$A$2:$B$13,2,0)&amp;" "&amp;YEAR($J449)</f>
        <v>Oct 2022</v>
      </c>
      <c r="N449" s="34">
        <f t="shared" si="40"/>
        <v>44840.685416666667</v>
      </c>
      <c r="O449" s="8">
        <f>IF(ISERROR(VLOOKUP($I449,Lookup!$H$2:$I$11,2,0)),"",VLOOKUP($I449,Lookup!$H$2:$I$11,2,0))</f>
        <v>6.9999999999999999E-6</v>
      </c>
      <c r="P449" s="8">
        <f>COUNTIF(J$4:J449,J449)</f>
        <v>1</v>
      </c>
    </row>
    <row r="450" spans="1:16" x14ac:dyDescent="0.25">
      <c r="A450" s="35">
        <f t="shared" si="41"/>
        <v>35001</v>
      </c>
      <c r="B450" s="8">
        <f t="shared" si="42"/>
        <v>44762.680555555555</v>
      </c>
      <c r="C450" s="8">
        <f t="shared" si="43"/>
        <v>44894</v>
      </c>
      <c r="D450" s="38">
        <f t="shared" si="44"/>
        <v>124658.68055635557</v>
      </c>
      <c r="E450" s="39">
        <f t="shared" si="39"/>
        <v>51</v>
      </c>
      <c r="F450" s="42" t="s">
        <v>296</v>
      </c>
      <c r="G450" s="42" t="s">
        <v>2945</v>
      </c>
      <c r="H450" s="42" t="s">
        <v>2946</v>
      </c>
      <c r="I450" s="42" t="s">
        <v>2173</v>
      </c>
      <c r="J450" s="45">
        <v>44762.680555555555</v>
      </c>
      <c r="K450" s="43">
        <v>35001</v>
      </c>
      <c r="L450" s="44">
        <v>44894</v>
      </c>
      <c r="M450" s="8" t="str">
        <f>VLOOKUP(MONTH($J450),Lookup!$A$2:$B$13,2,0)&amp;" "&amp;YEAR($J450)</f>
        <v>Jul 2022</v>
      </c>
      <c r="N450" s="34">
        <f t="shared" si="40"/>
        <v>44762.680555555555</v>
      </c>
      <c r="O450" s="8">
        <f>IF(ISERROR(VLOOKUP($I450,Lookup!$H$2:$I$11,2,0)),"",VLOOKUP($I450,Lookup!$H$2:$I$11,2,0))</f>
        <v>7.9999999999999996E-7</v>
      </c>
      <c r="P450" s="8">
        <f>COUNTIF(J$4:J450,J450)</f>
        <v>1</v>
      </c>
    </row>
    <row r="451" spans="1:16" ht="45" x14ac:dyDescent="0.25">
      <c r="A451" s="35">
        <f t="shared" si="41"/>
        <v>50001</v>
      </c>
      <c r="B451" s="8">
        <f t="shared" si="42"/>
        <v>44650.546527777777</v>
      </c>
      <c r="C451" s="8">
        <f t="shared" si="43"/>
        <v>44908</v>
      </c>
      <c r="D451" s="38">
        <f t="shared" si="44"/>
        <v>139663.54652777777</v>
      </c>
      <c r="E451" s="39">
        <f t="shared" si="39"/>
        <v>43</v>
      </c>
      <c r="F451" s="42" t="s">
        <v>296</v>
      </c>
      <c r="G451" s="42" t="s">
        <v>2947</v>
      </c>
      <c r="H451" s="42" t="s">
        <v>2948</v>
      </c>
      <c r="I451" s="42" t="s">
        <v>2167</v>
      </c>
      <c r="J451" s="45">
        <v>44650.546527777777</v>
      </c>
      <c r="K451" s="43">
        <v>50001</v>
      </c>
      <c r="L451" s="44">
        <v>44908</v>
      </c>
      <c r="M451" s="8" t="str">
        <f>VLOOKUP(MONTH($J451),Lookup!$A$2:$B$13,2,0)&amp;" "&amp;YEAR($J451)</f>
        <v>Mar 2022</v>
      </c>
      <c r="N451" s="34">
        <f t="shared" si="40"/>
        <v>44650.546527777777</v>
      </c>
      <c r="O451" s="8">
        <f>IF(ISERROR(VLOOKUP($I451,Lookup!$H$2:$I$11,2,0)),"",VLOOKUP($I451,Lookup!$H$2:$I$11,2,0))</f>
        <v>103</v>
      </c>
      <c r="P451" s="8">
        <f>COUNTIF(J$4:J451,J451)</f>
        <v>1</v>
      </c>
    </row>
    <row r="452" spans="1:16" x14ac:dyDescent="0.25">
      <c r="A452" s="35">
        <f t="shared" si="41"/>
        <v>60000</v>
      </c>
      <c r="B452" s="8">
        <f t="shared" si="42"/>
        <v>44597.59652777778</v>
      </c>
      <c r="C452" s="8">
        <f t="shared" si="43"/>
        <v>44901</v>
      </c>
      <c r="D452" s="38">
        <f t="shared" si="44"/>
        <v>149602.59652777779</v>
      </c>
      <c r="E452" s="39">
        <f t="shared" si="39"/>
        <v>35</v>
      </c>
      <c r="F452" s="42" t="s">
        <v>296</v>
      </c>
      <c r="G452" s="42" t="s">
        <v>2949</v>
      </c>
      <c r="H452" s="42" t="s">
        <v>2950</v>
      </c>
      <c r="I452" s="42" t="s">
        <v>2167</v>
      </c>
      <c r="J452" s="45">
        <v>44597.59652777778</v>
      </c>
      <c r="K452" s="43">
        <v>60000</v>
      </c>
      <c r="L452" s="44">
        <v>44901</v>
      </c>
      <c r="M452" s="8" t="str">
        <f>VLOOKUP(MONTH($J452),Lookup!$A$2:$B$13,2,0)&amp;" "&amp;YEAR($J452)</f>
        <v>Feb 2022</v>
      </c>
      <c r="N452" s="34">
        <f t="shared" si="40"/>
        <v>44597.59652777778</v>
      </c>
      <c r="O452" s="8">
        <f>IF(ISERROR(VLOOKUP($I452,Lookup!$H$2:$I$11,2,0)),"",VLOOKUP($I452,Lookup!$H$2:$I$11,2,0))</f>
        <v>103</v>
      </c>
      <c r="P452" s="8">
        <f>COUNTIF(J$4:J452,J452)</f>
        <v>1</v>
      </c>
    </row>
    <row r="453" spans="1:16" ht="45" x14ac:dyDescent="0.25">
      <c r="A453" s="35">
        <f t="shared" si="41"/>
        <v>100001</v>
      </c>
      <c r="B453" s="8">
        <f t="shared" si="42"/>
        <v>44635.48541666667</v>
      </c>
      <c r="C453" s="8">
        <f t="shared" si="43"/>
        <v>44874</v>
      </c>
      <c r="D453" s="38">
        <f t="shared" si="44"/>
        <v>189511.48542366666</v>
      </c>
      <c r="E453" s="39">
        <f t="shared" ref="E453:E516" si="45">IF($D453="","",COUNTIFS($F$4:$F$5000,$F453,$D$4:$D$5000,"&gt;"&amp;$D453))</f>
        <v>22</v>
      </c>
      <c r="F453" s="42" t="s">
        <v>296</v>
      </c>
      <c r="G453" s="42" t="s">
        <v>2951</v>
      </c>
      <c r="H453" s="42" t="s">
        <v>2952</v>
      </c>
      <c r="I453" s="42" t="s">
        <v>2184</v>
      </c>
      <c r="J453" s="45">
        <v>44635.48541666667</v>
      </c>
      <c r="K453" s="43">
        <v>100001</v>
      </c>
      <c r="L453" s="44">
        <v>44874</v>
      </c>
      <c r="M453" s="8" t="str">
        <f>VLOOKUP(MONTH($J453),Lookup!$A$2:$B$13,2,0)&amp;" "&amp;YEAR($J453)</f>
        <v>Mar 2022</v>
      </c>
      <c r="N453" s="34">
        <f t="shared" ref="N453:N516" si="46">IF(ISBLANK($J453),"1/1/9999",J453)</f>
        <v>44635.48541666667</v>
      </c>
      <c r="O453" s="8">
        <f>IF(ISERROR(VLOOKUP($I453,Lookup!$H$2:$I$11,2,0)),"",VLOOKUP($I453,Lookup!$H$2:$I$11,2,0))</f>
        <v>6.9999999999999999E-6</v>
      </c>
      <c r="P453" s="8">
        <f>COUNTIF(J$4:J453,J453)</f>
        <v>1</v>
      </c>
    </row>
    <row r="454" spans="1:16" x14ac:dyDescent="0.25">
      <c r="A454" s="35">
        <f t="shared" ref="A454:A517" si="47">K454</f>
        <v>120000</v>
      </c>
      <c r="B454" s="8">
        <f t="shared" ref="B454:B517" si="48">J454</f>
        <v>44659.693749999999</v>
      </c>
      <c r="C454" s="8">
        <f t="shared" ref="C454:C517" si="49">L454</f>
        <v>44906</v>
      </c>
      <c r="D454" s="38">
        <f t="shared" ref="D454:D517" si="50">SUM(A454:C454)+O454+P454</f>
        <v>209566.69381</v>
      </c>
      <c r="E454" s="39">
        <f t="shared" si="45"/>
        <v>14</v>
      </c>
      <c r="F454" s="42" t="s">
        <v>296</v>
      </c>
      <c r="G454" s="42" t="s">
        <v>2953</v>
      </c>
      <c r="H454" s="42" t="s">
        <v>2954</v>
      </c>
      <c r="I454" s="42" t="s">
        <v>2206</v>
      </c>
      <c r="J454" s="45">
        <v>44659.693749999999</v>
      </c>
      <c r="K454" s="43">
        <v>120000</v>
      </c>
      <c r="L454" s="44">
        <v>44906</v>
      </c>
      <c r="M454" s="8" t="str">
        <f>VLOOKUP(MONTH($J454),Lookup!$A$2:$B$13,2,0)&amp;" "&amp;YEAR($J454)</f>
        <v>Apr 2022</v>
      </c>
      <c r="N454" s="34">
        <f t="shared" si="46"/>
        <v>44659.693749999999</v>
      </c>
      <c r="O454" s="8">
        <f>IF(ISERROR(VLOOKUP($I454,Lookup!$H$2:$I$11,2,0)),"",VLOOKUP($I454,Lookup!$H$2:$I$11,2,0))</f>
        <v>6.0000000000000002E-5</v>
      </c>
      <c r="P454" s="8">
        <f>COUNTIF(J$4:J454,J454)</f>
        <v>1</v>
      </c>
    </row>
    <row r="455" spans="1:16" ht="30" x14ac:dyDescent="0.25">
      <c r="A455" s="35">
        <f t="shared" si="47"/>
        <v>64000</v>
      </c>
      <c r="B455" s="8">
        <f t="shared" si="48"/>
        <v>44607.598611111112</v>
      </c>
      <c r="C455" s="8">
        <f t="shared" si="49"/>
        <v>44908</v>
      </c>
      <c r="D455" s="38">
        <f t="shared" si="50"/>
        <v>153516.59911111111</v>
      </c>
      <c r="E455" s="39">
        <f t="shared" si="45"/>
        <v>33</v>
      </c>
      <c r="F455" s="42" t="s">
        <v>296</v>
      </c>
      <c r="G455" s="42" t="s">
        <v>2955</v>
      </c>
      <c r="H455" s="42" t="s">
        <v>2956</v>
      </c>
      <c r="I455" s="42" t="s">
        <v>2464</v>
      </c>
      <c r="J455" s="45">
        <v>44607.598611111112</v>
      </c>
      <c r="K455" s="43">
        <v>64000</v>
      </c>
      <c r="L455" s="44">
        <v>44908</v>
      </c>
      <c r="M455" s="8" t="str">
        <f>VLOOKUP(MONTH($J455),Lookup!$A$2:$B$13,2,0)&amp;" "&amp;YEAR($J455)</f>
        <v>Feb 2022</v>
      </c>
      <c r="N455" s="34">
        <f t="shared" si="46"/>
        <v>44607.598611111112</v>
      </c>
      <c r="O455" s="8">
        <f>IF(ISERROR(VLOOKUP($I455,Lookup!$H$2:$I$11,2,0)),"",VLOOKUP($I455,Lookup!$H$2:$I$11,2,0))</f>
        <v>5.0000000000000001E-4</v>
      </c>
      <c r="P455" s="8">
        <f>COUNTIF(J$4:J455,J455)</f>
        <v>1</v>
      </c>
    </row>
    <row r="456" spans="1:16" ht="30" x14ac:dyDescent="0.25">
      <c r="A456" s="35">
        <f t="shared" si="47"/>
        <v>50000</v>
      </c>
      <c r="B456" s="8">
        <f t="shared" si="48"/>
        <v>44615.475694444445</v>
      </c>
      <c r="C456" s="8">
        <f t="shared" si="49"/>
        <v>44897</v>
      </c>
      <c r="D456" s="38">
        <f t="shared" si="50"/>
        <v>139616.47569444444</v>
      </c>
      <c r="E456" s="39">
        <f t="shared" si="45"/>
        <v>46</v>
      </c>
      <c r="F456" s="42" t="s">
        <v>296</v>
      </c>
      <c r="G456" s="42" t="s">
        <v>2957</v>
      </c>
      <c r="H456" s="42" t="s">
        <v>2958</v>
      </c>
      <c r="I456" s="42" t="s">
        <v>2167</v>
      </c>
      <c r="J456" s="45">
        <v>44615.475694444445</v>
      </c>
      <c r="K456" s="43">
        <v>50000</v>
      </c>
      <c r="L456" s="44">
        <v>44897</v>
      </c>
      <c r="M456" s="8" t="str">
        <f>VLOOKUP(MONTH($J456),Lookup!$A$2:$B$13,2,0)&amp;" "&amp;YEAR($J456)</f>
        <v>Feb 2022</v>
      </c>
      <c r="N456" s="34">
        <f t="shared" si="46"/>
        <v>44615.475694444445</v>
      </c>
      <c r="O456" s="8">
        <f>IF(ISERROR(VLOOKUP($I456,Lookup!$H$2:$I$11,2,0)),"",VLOOKUP($I456,Lookup!$H$2:$I$11,2,0))</f>
        <v>103</v>
      </c>
      <c r="P456" s="8">
        <f>COUNTIF(J$4:J456,J456)</f>
        <v>1</v>
      </c>
    </row>
    <row r="457" spans="1:16" ht="30" x14ac:dyDescent="0.25">
      <c r="A457" s="35">
        <f t="shared" si="47"/>
        <v>8001</v>
      </c>
      <c r="B457" s="8">
        <f t="shared" si="48"/>
        <v>44634.542361111111</v>
      </c>
      <c r="C457" s="8">
        <f t="shared" si="49"/>
        <v>44894</v>
      </c>
      <c r="D457" s="38">
        <f t="shared" si="50"/>
        <v>97530.542361911124</v>
      </c>
      <c r="E457" s="39">
        <f t="shared" si="45"/>
        <v>57</v>
      </c>
      <c r="F457" s="42" t="s">
        <v>296</v>
      </c>
      <c r="G457" s="42" t="s">
        <v>2959</v>
      </c>
      <c r="H457" s="42" t="s">
        <v>2960</v>
      </c>
      <c r="I457" s="42" t="s">
        <v>2173</v>
      </c>
      <c r="J457" s="45">
        <v>44634.542361111111</v>
      </c>
      <c r="K457" s="43">
        <v>8001</v>
      </c>
      <c r="L457" s="44">
        <v>44894</v>
      </c>
      <c r="M457" s="8" t="str">
        <f>VLOOKUP(MONTH($J457),Lookup!$A$2:$B$13,2,0)&amp;" "&amp;YEAR($J457)</f>
        <v>Mar 2022</v>
      </c>
      <c r="N457" s="34">
        <f t="shared" si="46"/>
        <v>44634.542361111111</v>
      </c>
      <c r="O457" s="8">
        <f>IF(ISERROR(VLOOKUP($I457,Lookup!$H$2:$I$11,2,0)),"",VLOOKUP($I457,Lookup!$H$2:$I$11,2,0))</f>
        <v>7.9999999999999996E-7</v>
      </c>
      <c r="P457" s="8">
        <f>COUNTIF(J$4:J457,J457)</f>
        <v>1</v>
      </c>
    </row>
    <row r="458" spans="1:16" ht="45" x14ac:dyDescent="0.25">
      <c r="A458" s="35">
        <f t="shared" si="47"/>
        <v>75001</v>
      </c>
      <c r="B458" s="8">
        <f t="shared" si="48"/>
        <v>44638.68472222222</v>
      </c>
      <c r="C458" s="8">
        <f t="shared" si="49"/>
        <v>44894</v>
      </c>
      <c r="D458" s="38">
        <f t="shared" si="50"/>
        <v>164534.6847822222</v>
      </c>
      <c r="E458" s="39">
        <f t="shared" si="45"/>
        <v>25</v>
      </c>
      <c r="F458" s="42" t="s">
        <v>296</v>
      </c>
      <c r="G458" s="42" t="s">
        <v>2961</v>
      </c>
      <c r="H458" s="42" t="s">
        <v>2962</v>
      </c>
      <c r="I458" s="42" t="s">
        <v>2206</v>
      </c>
      <c r="J458" s="45">
        <v>44638.68472222222</v>
      </c>
      <c r="K458" s="43">
        <v>75001</v>
      </c>
      <c r="L458" s="44">
        <v>44894</v>
      </c>
      <c r="M458" s="8" t="str">
        <f>VLOOKUP(MONTH($J458),Lookup!$A$2:$B$13,2,0)&amp;" "&amp;YEAR($J458)</f>
        <v>Mar 2022</v>
      </c>
      <c r="N458" s="34">
        <f t="shared" si="46"/>
        <v>44638.68472222222</v>
      </c>
      <c r="O458" s="8">
        <f>IF(ISERROR(VLOOKUP($I458,Lookup!$H$2:$I$11,2,0)),"",VLOOKUP($I458,Lookup!$H$2:$I$11,2,0))</f>
        <v>6.0000000000000002E-5</v>
      </c>
      <c r="P458" s="8">
        <f>COUNTIF(J$4:J458,J458)</f>
        <v>1</v>
      </c>
    </row>
    <row r="459" spans="1:16" ht="30" x14ac:dyDescent="0.25">
      <c r="A459" s="35">
        <f t="shared" si="47"/>
        <v>50001</v>
      </c>
      <c r="B459" s="8">
        <f t="shared" si="48"/>
        <v>44658.741666666669</v>
      </c>
      <c r="C459" s="8">
        <f t="shared" si="49"/>
        <v>44874</v>
      </c>
      <c r="D459" s="38">
        <f t="shared" si="50"/>
        <v>139434.64166666666</v>
      </c>
      <c r="E459" s="39">
        <f t="shared" si="45"/>
        <v>50</v>
      </c>
      <c r="F459" s="42" t="s">
        <v>296</v>
      </c>
      <c r="G459" s="42" t="s">
        <v>2963</v>
      </c>
      <c r="H459" s="42" t="s">
        <v>2964</v>
      </c>
      <c r="I459" s="42" t="s">
        <v>2170</v>
      </c>
      <c r="J459" s="45">
        <v>44658.741666666669</v>
      </c>
      <c r="K459" s="43">
        <v>50001</v>
      </c>
      <c r="L459" s="44">
        <v>44874</v>
      </c>
      <c r="M459" s="8" t="str">
        <f>VLOOKUP(MONTH($J459),Lookup!$A$2:$B$13,2,0)&amp;" "&amp;YEAR($J459)</f>
        <v>Apr 2022</v>
      </c>
      <c r="N459" s="34">
        <f t="shared" si="46"/>
        <v>44658.741666666669</v>
      </c>
      <c r="O459" s="8">
        <f>IF(ISERROR(VLOOKUP($I459,Lookup!$H$2:$I$11,2,0)),"",VLOOKUP($I459,Lookup!$H$2:$I$11,2,0))</f>
        <v>-100.1</v>
      </c>
      <c r="P459" s="8">
        <f>COUNTIF(J$4:J459,J459)</f>
        <v>1</v>
      </c>
    </row>
    <row r="460" spans="1:16" x14ac:dyDescent="0.25">
      <c r="A460" s="35">
        <f t="shared" si="47"/>
        <v>65000</v>
      </c>
      <c r="B460" s="8">
        <f t="shared" si="48"/>
        <v>44638.509722222225</v>
      </c>
      <c r="C460" s="8">
        <f t="shared" si="49"/>
        <v>44936</v>
      </c>
      <c r="D460" s="38">
        <f t="shared" si="50"/>
        <v>154575.50978222222</v>
      </c>
      <c r="E460" s="39">
        <f t="shared" si="45"/>
        <v>32</v>
      </c>
      <c r="F460" s="42" t="s">
        <v>296</v>
      </c>
      <c r="G460" s="42" t="s">
        <v>2965</v>
      </c>
      <c r="H460" s="42" t="s">
        <v>2966</v>
      </c>
      <c r="I460" s="42" t="s">
        <v>2206</v>
      </c>
      <c r="J460" s="45">
        <v>44638.509722222225</v>
      </c>
      <c r="K460" s="43">
        <v>65000</v>
      </c>
      <c r="L460" s="44">
        <v>44936</v>
      </c>
      <c r="M460" s="8" t="str">
        <f>VLOOKUP(MONTH($J460),Lookup!$A$2:$B$13,2,0)&amp;" "&amp;YEAR($J460)</f>
        <v>Mar 2022</v>
      </c>
      <c r="N460" s="34">
        <f t="shared" si="46"/>
        <v>44638.509722222225</v>
      </c>
      <c r="O460" s="8">
        <f>IF(ISERROR(VLOOKUP($I460,Lookup!$H$2:$I$11,2,0)),"",VLOOKUP($I460,Lookup!$H$2:$I$11,2,0))</f>
        <v>6.0000000000000002E-5</v>
      </c>
      <c r="P460" s="8">
        <f>COUNTIF(J$4:J460,J460)</f>
        <v>1</v>
      </c>
    </row>
    <row r="461" spans="1:16" x14ac:dyDescent="0.25">
      <c r="A461" s="35">
        <f t="shared" si="47"/>
        <v>100001</v>
      </c>
      <c r="B461" s="8">
        <f t="shared" si="48"/>
        <v>44675.71597222222</v>
      </c>
      <c r="C461" s="8">
        <f t="shared" si="49"/>
        <v>44909</v>
      </c>
      <c r="D461" s="38">
        <f t="shared" si="50"/>
        <v>189689.71597222221</v>
      </c>
      <c r="E461" s="39">
        <f t="shared" si="45"/>
        <v>18</v>
      </c>
      <c r="F461" s="42" t="s">
        <v>296</v>
      </c>
      <c r="G461" s="42" t="s">
        <v>2967</v>
      </c>
      <c r="H461" s="42" t="s">
        <v>2968</v>
      </c>
      <c r="I461" s="42" t="s">
        <v>2167</v>
      </c>
      <c r="J461" s="45">
        <v>44675.71597222222</v>
      </c>
      <c r="K461" s="43">
        <v>100001</v>
      </c>
      <c r="L461" s="44">
        <v>44909</v>
      </c>
      <c r="M461" s="8" t="str">
        <f>VLOOKUP(MONTH($J461),Lookup!$A$2:$B$13,2,0)&amp;" "&amp;YEAR($J461)</f>
        <v>Apr 2022</v>
      </c>
      <c r="N461" s="34">
        <f t="shared" si="46"/>
        <v>44675.71597222222</v>
      </c>
      <c r="O461" s="8">
        <f>IF(ISERROR(VLOOKUP($I461,Lookup!$H$2:$I$11,2,0)),"",VLOOKUP($I461,Lookup!$H$2:$I$11,2,0))</f>
        <v>103</v>
      </c>
      <c r="P461" s="8">
        <f>COUNTIF(J$4:J461,J461)</f>
        <v>1</v>
      </c>
    </row>
    <row r="462" spans="1:16" x14ac:dyDescent="0.25">
      <c r="A462" s="35">
        <f t="shared" si="47"/>
        <v>100000</v>
      </c>
      <c r="B462" s="8">
        <f t="shared" si="48"/>
        <v>44573.450694444444</v>
      </c>
      <c r="C462" s="8">
        <f t="shared" si="49"/>
        <v>44886</v>
      </c>
      <c r="D462" s="38">
        <f t="shared" si="50"/>
        <v>189563.45069444444</v>
      </c>
      <c r="E462" s="39">
        <f t="shared" si="45"/>
        <v>21</v>
      </c>
      <c r="F462" s="42" t="s">
        <v>296</v>
      </c>
      <c r="G462" s="42" t="s">
        <v>2969</v>
      </c>
      <c r="H462" s="42" t="s">
        <v>2970</v>
      </c>
      <c r="I462" s="42" t="s">
        <v>2167</v>
      </c>
      <c r="J462" s="45">
        <v>44573.450694444444</v>
      </c>
      <c r="K462" s="43">
        <v>100000</v>
      </c>
      <c r="L462" s="44">
        <v>44886</v>
      </c>
      <c r="M462" s="8" t="str">
        <f>VLOOKUP(MONTH($J462),Lookup!$A$2:$B$13,2,0)&amp;" "&amp;YEAR($J462)</f>
        <v>Jan 2022</v>
      </c>
      <c r="N462" s="34">
        <f t="shared" si="46"/>
        <v>44573.450694444444</v>
      </c>
      <c r="O462" s="8">
        <f>IF(ISERROR(VLOOKUP($I462,Lookup!$H$2:$I$11,2,0)),"",VLOOKUP($I462,Lookup!$H$2:$I$11,2,0))</f>
        <v>103</v>
      </c>
      <c r="P462" s="8">
        <f>COUNTIF(J$4:J462,J462)</f>
        <v>1</v>
      </c>
    </row>
    <row r="463" spans="1:16" ht="30" x14ac:dyDescent="0.25">
      <c r="A463" s="35">
        <f t="shared" si="47"/>
        <v>50001</v>
      </c>
      <c r="B463" s="8">
        <f t="shared" si="48"/>
        <v>44642.404861111114</v>
      </c>
      <c r="C463" s="8">
        <f t="shared" si="49"/>
        <v>44894</v>
      </c>
      <c r="D463" s="38">
        <f t="shared" si="50"/>
        <v>139538.4048681111</v>
      </c>
      <c r="E463" s="39">
        <f t="shared" si="45"/>
        <v>49</v>
      </c>
      <c r="F463" s="42" t="s">
        <v>296</v>
      </c>
      <c r="G463" s="42" t="s">
        <v>2971</v>
      </c>
      <c r="H463" s="42" t="s">
        <v>2972</v>
      </c>
      <c r="I463" s="42" t="s">
        <v>2184</v>
      </c>
      <c r="J463" s="45">
        <v>44642.404861111114</v>
      </c>
      <c r="K463" s="43">
        <v>50001</v>
      </c>
      <c r="L463" s="44">
        <v>44894</v>
      </c>
      <c r="M463" s="8" t="str">
        <f>VLOOKUP(MONTH($J463),Lookup!$A$2:$B$13,2,0)&amp;" "&amp;YEAR($J463)</f>
        <v>Mar 2022</v>
      </c>
      <c r="N463" s="34">
        <f t="shared" si="46"/>
        <v>44642.404861111114</v>
      </c>
      <c r="O463" s="8">
        <f>IF(ISERROR(VLOOKUP($I463,Lookup!$H$2:$I$11,2,0)),"",VLOOKUP($I463,Lookup!$H$2:$I$11,2,0))</f>
        <v>6.9999999999999999E-6</v>
      </c>
      <c r="P463" s="8">
        <f>COUNTIF(J$4:J463,J463)</f>
        <v>1</v>
      </c>
    </row>
    <row r="464" spans="1:16" ht="30" x14ac:dyDescent="0.25">
      <c r="A464" s="35">
        <f t="shared" si="47"/>
        <v>20001</v>
      </c>
      <c r="B464" s="8">
        <f t="shared" si="48"/>
        <v>44824.72152777778</v>
      </c>
      <c r="C464" s="8">
        <f t="shared" si="49"/>
        <v>44899</v>
      </c>
      <c r="D464" s="38">
        <f t="shared" si="50"/>
        <v>109725.72152857779</v>
      </c>
      <c r="E464" s="39">
        <f t="shared" si="45"/>
        <v>56</v>
      </c>
      <c r="F464" s="42" t="s">
        <v>296</v>
      </c>
      <c r="G464" s="42" t="s">
        <v>2973</v>
      </c>
      <c r="H464" s="42" t="s">
        <v>2974</v>
      </c>
      <c r="I464" s="42" t="s">
        <v>2173</v>
      </c>
      <c r="J464" s="45">
        <v>44824.72152777778</v>
      </c>
      <c r="K464" s="43">
        <v>20001</v>
      </c>
      <c r="L464" s="44">
        <v>44899</v>
      </c>
      <c r="M464" s="8" t="str">
        <f>VLOOKUP(MONTH($J464),Lookup!$A$2:$B$13,2,0)&amp;" "&amp;YEAR($J464)</f>
        <v>Sept 2022</v>
      </c>
      <c r="N464" s="34">
        <f t="shared" si="46"/>
        <v>44824.72152777778</v>
      </c>
      <c r="O464" s="8">
        <f>IF(ISERROR(VLOOKUP($I464,Lookup!$H$2:$I$11,2,0)),"",VLOOKUP($I464,Lookup!$H$2:$I$11,2,0))</f>
        <v>7.9999999999999996E-7</v>
      </c>
      <c r="P464" s="8">
        <f>COUNTIF(J$4:J464,J464)</f>
        <v>1</v>
      </c>
    </row>
    <row r="465" spans="1:16" ht="45" x14ac:dyDescent="0.25">
      <c r="A465" s="35">
        <f t="shared" si="47"/>
        <v>0</v>
      </c>
      <c r="B465" s="8">
        <f t="shared" si="48"/>
        <v>44664.560416666667</v>
      </c>
      <c r="C465" s="8">
        <f t="shared" si="49"/>
        <v>44897</v>
      </c>
      <c r="D465" s="38">
        <f t="shared" si="50"/>
        <v>89562.56047666668</v>
      </c>
      <c r="E465" s="39">
        <f t="shared" si="45"/>
        <v>62</v>
      </c>
      <c r="F465" s="42" t="s">
        <v>296</v>
      </c>
      <c r="G465" s="42" t="s">
        <v>2975</v>
      </c>
      <c r="H465" s="42" t="s">
        <v>2975</v>
      </c>
      <c r="I465" s="42" t="s">
        <v>2206</v>
      </c>
      <c r="J465" s="45">
        <v>44664.560416666667</v>
      </c>
      <c r="K465" s="43"/>
      <c r="L465" s="44">
        <v>44897</v>
      </c>
      <c r="M465" s="8" t="str">
        <f>VLOOKUP(MONTH($J465),Lookup!$A$2:$B$13,2,0)&amp;" "&amp;YEAR($J465)</f>
        <v>Apr 2022</v>
      </c>
      <c r="N465" s="34">
        <f t="shared" si="46"/>
        <v>44664.560416666667</v>
      </c>
      <c r="O465" s="8">
        <f>IF(ISERROR(VLOOKUP($I465,Lookup!$H$2:$I$11,2,0)),"",VLOOKUP($I465,Lookup!$H$2:$I$11,2,0))</f>
        <v>6.0000000000000002E-5</v>
      </c>
      <c r="P465" s="8">
        <f>COUNTIF(J$4:J465,J465)</f>
        <v>1</v>
      </c>
    </row>
    <row r="466" spans="1:16" ht="30" x14ac:dyDescent="0.25">
      <c r="A466" s="35">
        <f t="shared" si="47"/>
        <v>300000</v>
      </c>
      <c r="B466" s="8">
        <f t="shared" si="48"/>
        <v>44707.791666666664</v>
      </c>
      <c r="C466" s="8">
        <f t="shared" si="49"/>
        <v>44909</v>
      </c>
      <c r="D466" s="38">
        <f t="shared" si="50"/>
        <v>389720.79166666669</v>
      </c>
      <c r="E466" s="39">
        <f t="shared" si="45"/>
        <v>4</v>
      </c>
      <c r="F466" s="42" t="s">
        <v>296</v>
      </c>
      <c r="G466" s="42" t="s">
        <v>2976</v>
      </c>
      <c r="H466" s="42" t="s">
        <v>2976</v>
      </c>
      <c r="I466" s="42" t="s">
        <v>2167</v>
      </c>
      <c r="J466" s="45">
        <v>44707.791666666664</v>
      </c>
      <c r="K466" s="43">
        <v>300000</v>
      </c>
      <c r="L466" s="44">
        <v>44909</v>
      </c>
      <c r="M466" s="8" t="str">
        <f>VLOOKUP(MONTH($J466),Lookup!$A$2:$B$13,2,0)&amp;" "&amp;YEAR($J466)</f>
        <v>May 2022</v>
      </c>
      <c r="N466" s="34">
        <f t="shared" si="46"/>
        <v>44707.791666666664</v>
      </c>
      <c r="O466" s="8">
        <f>IF(ISERROR(VLOOKUP($I466,Lookup!$H$2:$I$11,2,0)),"",VLOOKUP($I466,Lookup!$H$2:$I$11,2,0))</f>
        <v>103</v>
      </c>
      <c r="P466" s="8">
        <f>COUNTIF(J$4:J466,J466)</f>
        <v>1</v>
      </c>
    </row>
    <row r="467" spans="1:16" ht="30" x14ac:dyDescent="0.25">
      <c r="A467" s="35">
        <f t="shared" si="47"/>
        <v>215000</v>
      </c>
      <c r="B467" s="8">
        <f t="shared" si="48"/>
        <v>44701.372916666667</v>
      </c>
      <c r="C467" s="8">
        <f t="shared" si="49"/>
        <v>44907</v>
      </c>
      <c r="D467" s="38">
        <f t="shared" si="50"/>
        <v>304712.37291666667</v>
      </c>
      <c r="E467" s="39">
        <f t="shared" si="45"/>
        <v>8</v>
      </c>
      <c r="F467" s="42" t="s">
        <v>296</v>
      </c>
      <c r="G467" s="42" t="s">
        <v>2977</v>
      </c>
      <c r="H467" s="42" t="s">
        <v>2978</v>
      </c>
      <c r="I467" s="42" t="s">
        <v>2167</v>
      </c>
      <c r="J467" s="45">
        <v>44701.372916666667</v>
      </c>
      <c r="K467" s="43">
        <v>215000</v>
      </c>
      <c r="L467" s="44">
        <v>44907</v>
      </c>
      <c r="M467" s="8" t="str">
        <f>VLOOKUP(MONTH($J467),Lookup!$A$2:$B$13,2,0)&amp;" "&amp;YEAR($J467)</f>
        <v>May 2022</v>
      </c>
      <c r="N467" s="34">
        <f t="shared" si="46"/>
        <v>44701.372916666667</v>
      </c>
      <c r="O467" s="8">
        <f>IF(ISERROR(VLOOKUP($I467,Lookup!$H$2:$I$11,2,0)),"",VLOOKUP($I467,Lookup!$H$2:$I$11,2,0))</f>
        <v>103</v>
      </c>
      <c r="P467" s="8">
        <f>COUNTIF(J$4:J467,J467)</f>
        <v>1</v>
      </c>
    </row>
    <row r="468" spans="1:16" ht="45" x14ac:dyDescent="0.25">
      <c r="A468" s="35">
        <f t="shared" si="47"/>
        <v>300001</v>
      </c>
      <c r="B468" s="8">
        <f t="shared" si="48"/>
        <v>44728.526388888888</v>
      </c>
      <c r="C468" s="8">
        <f t="shared" si="49"/>
        <v>44833</v>
      </c>
      <c r="D468" s="38">
        <f t="shared" si="50"/>
        <v>389563.52639588888</v>
      </c>
      <c r="E468" s="39">
        <f t="shared" si="45"/>
        <v>5</v>
      </c>
      <c r="F468" s="42" t="s">
        <v>296</v>
      </c>
      <c r="G468" s="42" t="s">
        <v>2979</v>
      </c>
      <c r="H468" s="42" t="s">
        <v>2980</v>
      </c>
      <c r="I468" s="42" t="s">
        <v>2184</v>
      </c>
      <c r="J468" s="45">
        <v>44728.526388888888</v>
      </c>
      <c r="K468" s="43">
        <v>300001</v>
      </c>
      <c r="L468" s="44">
        <v>44833</v>
      </c>
      <c r="M468" s="8" t="str">
        <f>VLOOKUP(MONTH($J468),Lookup!$A$2:$B$13,2,0)&amp;" "&amp;YEAR($J468)</f>
        <v>Jun 2022</v>
      </c>
      <c r="N468" s="34">
        <f t="shared" si="46"/>
        <v>44728.526388888888</v>
      </c>
      <c r="O468" s="8">
        <f>IF(ISERROR(VLOOKUP($I468,Lookup!$H$2:$I$11,2,0)),"",VLOOKUP($I468,Lookup!$H$2:$I$11,2,0))</f>
        <v>6.9999999999999999E-6</v>
      </c>
      <c r="P468" s="8">
        <f>COUNTIF(J$4:J468,J468)</f>
        <v>1</v>
      </c>
    </row>
    <row r="469" spans="1:16" ht="45" x14ac:dyDescent="0.25">
      <c r="A469" s="35">
        <f t="shared" si="47"/>
        <v>50001</v>
      </c>
      <c r="B469" s="8">
        <f t="shared" si="48"/>
        <v>44788.604861111111</v>
      </c>
      <c r="C469" s="8">
        <f t="shared" si="49"/>
        <v>44903</v>
      </c>
      <c r="D469" s="38">
        <f t="shared" si="50"/>
        <v>139693.60486811111</v>
      </c>
      <c r="E469" s="39">
        <f t="shared" si="45"/>
        <v>42</v>
      </c>
      <c r="F469" s="42" t="s">
        <v>296</v>
      </c>
      <c r="G469" s="42" t="s">
        <v>2981</v>
      </c>
      <c r="H469" s="42" t="s">
        <v>2982</v>
      </c>
      <c r="I469" s="42" t="s">
        <v>2184</v>
      </c>
      <c r="J469" s="45">
        <v>44788.604861111111</v>
      </c>
      <c r="K469" s="43">
        <v>50001</v>
      </c>
      <c r="L469" s="44">
        <v>44903</v>
      </c>
      <c r="M469" s="8" t="str">
        <f>VLOOKUP(MONTH($J469),Lookup!$A$2:$B$13,2,0)&amp;" "&amp;YEAR($J469)</f>
        <v>Aug 2022</v>
      </c>
      <c r="N469" s="34">
        <f t="shared" si="46"/>
        <v>44788.604861111111</v>
      </c>
      <c r="O469" s="8">
        <f>IF(ISERROR(VLOOKUP($I469,Lookup!$H$2:$I$11,2,0)),"",VLOOKUP($I469,Lookup!$H$2:$I$11,2,0))</f>
        <v>6.9999999999999999E-6</v>
      </c>
      <c r="P469" s="8">
        <f>COUNTIF(J$4:J469,J469)</f>
        <v>1</v>
      </c>
    </row>
    <row r="470" spans="1:16" ht="30" x14ac:dyDescent="0.25">
      <c r="A470" s="35">
        <f t="shared" si="47"/>
        <v>50001</v>
      </c>
      <c r="B470" s="8">
        <f t="shared" si="48"/>
        <v>44715.523611111108</v>
      </c>
      <c r="C470" s="8">
        <f t="shared" si="49"/>
        <v>44894</v>
      </c>
      <c r="D470" s="38">
        <f t="shared" si="50"/>
        <v>139611.52367111109</v>
      </c>
      <c r="E470" s="39">
        <f t="shared" si="45"/>
        <v>47</v>
      </c>
      <c r="F470" s="42" t="s">
        <v>296</v>
      </c>
      <c r="G470" s="42" t="s">
        <v>2983</v>
      </c>
      <c r="H470" s="42" t="s">
        <v>2984</v>
      </c>
      <c r="I470" s="42" t="s">
        <v>2206</v>
      </c>
      <c r="J470" s="45">
        <v>44715.523611111108</v>
      </c>
      <c r="K470" s="43">
        <v>50001</v>
      </c>
      <c r="L470" s="44">
        <v>44894</v>
      </c>
      <c r="M470" s="8" t="str">
        <f>VLOOKUP(MONTH($J470),Lookup!$A$2:$B$13,2,0)&amp;" "&amp;YEAR($J470)</f>
        <v>Jun 2022</v>
      </c>
      <c r="N470" s="34">
        <f t="shared" si="46"/>
        <v>44715.523611111108</v>
      </c>
      <c r="O470" s="8">
        <f>IF(ISERROR(VLOOKUP($I470,Lookup!$H$2:$I$11,2,0)),"",VLOOKUP($I470,Lookup!$H$2:$I$11,2,0))</f>
        <v>6.0000000000000002E-5</v>
      </c>
      <c r="P470" s="8">
        <f>COUNTIF(J$4:J470,J470)</f>
        <v>1</v>
      </c>
    </row>
    <row r="471" spans="1:16" ht="30" x14ac:dyDescent="0.25">
      <c r="A471" s="35">
        <f t="shared" si="47"/>
        <v>300000</v>
      </c>
      <c r="B471" s="8">
        <f t="shared" si="48"/>
        <v>44726.45</v>
      </c>
      <c r="C471" s="8">
        <f t="shared" si="49"/>
        <v>44803</v>
      </c>
      <c r="D471" s="38">
        <f t="shared" si="50"/>
        <v>389530.45000700001</v>
      </c>
      <c r="E471" s="39">
        <f t="shared" si="45"/>
        <v>6</v>
      </c>
      <c r="F471" s="42" t="s">
        <v>296</v>
      </c>
      <c r="G471" s="42" t="s">
        <v>2985</v>
      </c>
      <c r="H471" s="42" t="s">
        <v>2986</v>
      </c>
      <c r="I471" s="42" t="s">
        <v>2184</v>
      </c>
      <c r="J471" s="45">
        <v>44726.45</v>
      </c>
      <c r="K471" s="43">
        <v>300000</v>
      </c>
      <c r="L471" s="44">
        <v>44803</v>
      </c>
      <c r="M471" s="8" t="str">
        <f>VLOOKUP(MONTH($J471),Lookup!$A$2:$B$13,2,0)&amp;" "&amp;YEAR($J471)</f>
        <v>Jun 2022</v>
      </c>
      <c r="N471" s="34">
        <f t="shared" si="46"/>
        <v>44726.45</v>
      </c>
      <c r="O471" s="8">
        <f>IF(ISERROR(VLOOKUP($I471,Lookup!$H$2:$I$11,2,0)),"",VLOOKUP($I471,Lookup!$H$2:$I$11,2,0))</f>
        <v>6.9999999999999999E-6</v>
      </c>
      <c r="P471" s="8">
        <f>COUNTIF(J$4:J471,J471)</f>
        <v>1</v>
      </c>
    </row>
    <row r="472" spans="1:16" ht="45" x14ac:dyDescent="0.25">
      <c r="A472" s="35">
        <f t="shared" si="47"/>
        <v>35001</v>
      </c>
      <c r="B472" s="8">
        <f t="shared" si="48"/>
        <v>44750.45416666667</v>
      </c>
      <c r="C472" s="8">
        <f t="shared" si="49"/>
        <v>44894</v>
      </c>
      <c r="D472" s="38">
        <f t="shared" si="50"/>
        <v>124647.45416746667</v>
      </c>
      <c r="E472" s="39">
        <f t="shared" si="45"/>
        <v>52</v>
      </c>
      <c r="F472" s="42" t="s">
        <v>296</v>
      </c>
      <c r="G472" s="42" t="s">
        <v>2987</v>
      </c>
      <c r="H472" s="42" t="s">
        <v>2988</v>
      </c>
      <c r="I472" s="42" t="s">
        <v>2173</v>
      </c>
      <c r="J472" s="45">
        <v>44750.45416666667</v>
      </c>
      <c r="K472" s="43">
        <v>35001</v>
      </c>
      <c r="L472" s="44">
        <v>44894</v>
      </c>
      <c r="M472" s="8" t="str">
        <f>VLOOKUP(MONTH($J472),Lookup!$A$2:$B$13,2,0)&amp;" "&amp;YEAR($J472)</f>
        <v>Jul 2022</v>
      </c>
      <c r="N472" s="34">
        <f t="shared" si="46"/>
        <v>44750.45416666667</v>
      </c>
      <c r="O472" s="8">
        <f>IF(ISERROR(VLOOKUP($I472,Lookup!$H$2:$I$11,2,0)),"",VLOOKUP($I472,Lookup!$H$2:$I$11,2,0))</f>
        <v>7.9999999999999996E-7</v>
      </c>
      <c r="P472" s="8">
        <f>COUNTIF(J$4:J472,J472)</f>
        <v>2</v>
      </c>
    </row>
    <row r="473" spans="1:16" ht="30" x14ac:dyDescent="0.25">
      <c r="A473" s="35">
        <f t="shared" si="47"/>
        <v>65000</v>
      </c>
      <c r="B473" s="8">
        <f t="shared" si="48"/>
        <v>44725.671527777777</v>
      </c>
      <c r="C473" s="8">
        <f t="shared" si="49"/>
        <v>44894</v>
      </c>
      <c r="D473" s="38">
        <f t="shared" si="50"/>
        <v>154620.67158777776</v>
      </c>
      <c r="E473" s="39">
        <f t="shared" si="45"/>
        <v>31</v>
      </c>
      <c r="F473" s="42" t="s">
        <v>296</v>
      </c>
      <c r="G473" s="42" t="s">
        <v>2989</v>
      </c>
      <c r="H473" s="42" t="s">
        <v>2990</v>
      </c>
      <c r="I473" s="42" t="s">
        <v>2206</v>
      </c>
      <c r="J473" s="45">
        <v>44725.671527777777</v>
      </c>
      <c r="K473" s="43">
        <v>65000</v>
      </c>
      <c r="L473" s="44">
        <v>44894</v>
      </c>
      <c r="M473" s="8" t="str">
        <f>VLOOKUP(MONTH($J473),Lookup!$A$2:$B$13,2,0)&amp;" "&amp;YEAR($J473)</f>
        <v>Jun 2022</v>
      </c>
      <c r="N473" s="34">
        <f t="shared" si="46"/>
        <v>44725.671527777777</v>
      </c>
      <c r="O473" s="8">
        <f>IF(ISERROR(VLOOKUP($I473,Lookup!$H$2:$I$11,2,0)),"",VLOOKUP($I473,Lookup!$H$2:$I$11,2,0))</f>
        <v>6.0000000000000002E-5</v>
      </c>
      <c r="P473" s="8">
        <f>COUNTIF(J$4:J473,J473)</f>
        <v>1</v>
      </c>
    </row>
    <row r="474" spans="1:16" ht="30" x14ac:dyDescent="0.25">
      <c r="A474" s="35">
        <f t="shared" si="47"/>
        <v>180000</v>
      </c>
      <c r="B474" s="8">
        <f t="shared" si="48"/>
        <v>44718.448611111111</v>
      </c>
      <c r="C474" s="8">
        <f t="shared" si="49"/>
        <v>44894</v>
      </c>
      <c r="D474" s="38">
        <f t="shared" si="50"/>
        <v>269716.44861111115</v>
      </c>
      <c r="E474" s="39">
        <f t="shared" si="45"/>
        <v>11</v>
      </c>
      <c r="F474" s="42" t="s">
        <v>296</v>
      </c>
      <c r="G474" s="42" t="s">
        <v>2991</v>
      </c>
      <c r="H474" s="42" t="s">
        <v>2992</v>
      </c>
      <c r="I474" s="42" t="s">
        <v>2167</v>
      </c>
      <c r="J474" s="45">
        <v>44718.448611111111</v>
      </c>
      <c r="K474" s="43">
        <v>180000</v>
      </c>
      <c r="L474" s="44">
        <v>44894</v>
      </c>
      <c r="M474" s="8" t="str">
        <f>VLOOKUP(MONTH($J474),Lookup!$A$2:$B$13,2,0)&amp;" "&amp;YEAR($J474)</f>
        <v>Jun 2022</v>
      </c>
      <c r="N474" s="34">
        <f t="shared" si="46"/>
        <v>44718.448611111111</v>
      </c>
      <c r="O474" s="8">
        <f>IF(ISERROR(VLOOKUP($I474,Lookup!$H$2:$I$11,2,0)),"",VLOOKUP($I474,Lookup!$H$2:$I$11,2,0))</f>
        <v>103</v>
      </c>
      <c r="P474" s="8">
        <f>COUNTIF(J$4:J474,J474)</f>
        <v>1</v>
      </c>
    </row>
    <row r="475" spans="1:16" ht="30" x14ac:dyDescent="0.25">
      <c r="A475" s="35">
        <f t="shared" si="47"/>
        <v>60001</v>
      </c>
      <c r="B475" s="8">
        <f t="shared" si="48"/>
        <v>44754.763888888891</v>
      </c>
      <c r="C475" s="8">
        <f t="shared" si="49"/>
        <v>44895</v>
      </c>
      <c r="D475" s="38">
        <f t="shared" si="50"/>
        <v>149651.76394888887</v>
      </c>
      <c r="E475" s="39">
        <f t="shared" si="45"/>
        <v>34</v>
      </c>
      <c r="F475" s="42" t="s">
        <v>296</v>
      </c>
      <c r="G475" s="42" t="s">
        <v>2993</v>
      </c>
      <c r="H475" s="42" t="s">
        <v>2994</v>
      </c>
      <c r="I475" s="42" t="s">
        <v>2206</v>
      </c>
      <c r="J475" s="45">
        <v>44754.763888888891</v>
      </c>
      <c r="K475" s="43">
        <v>60001</v>
      </c>
      <c r="L475" s="44">
        <v>44895</v>
      </c>
      <c r="M475" s="8" t="str">
        <f>VLOOKUP(MONTH($J475),Lookup!$A$2:$B$13,2,0)&amp;" "&amp;YEAR($J475)</f>
        <v>Jul 2022</v>
      </c>
      <c r="N475" s="34">
        <f t="shared" si="46"/>
        <v>44754.763888888891</v>
      </c>
      <c r="O475" s="8">
        <f>IF(ISERROR(VLOOKUP($I475,Lookup!$H$2:$I$11,2,0)),"",VLOOKUP($I475,Lookup!$H$2:$I$11,2,0))</f>
        <v>6.0000000000000002E-5</v>
      </c>
      <c r="P475" s="8">
        <f>COUNTIF(J$4:J475,J475)</f>
        <v>1</v>
      </c>
    </row>
    <row r="476" spans="1:16" ht="45" x14ac:dyDescent="0.25">
      <c r="A476" s="35">
        <f t="shared" si="47"/>
        <v>600000</v>
      </c>
      <c r="B476" s="8">
        <f t="shared" si="48"/>
        <v>44673.42083333333</v>
      </c>
      <c r="C476" s="8">
        <f t="shared" si="49"/>
        <v>44900</v>
      </c>
      <c r="D476" s="38">
        <f t="shared" si="50"/>
        <v>689574.42133333324</v>
      </c>
      <c r="E476" s="39">
        <f t="shared" si="45"/>
        <v>0</v>
      </c>
      <c r="F476" s="42" t="s">
        <v>296</v>
      </c>
      <c r="G476" s="42" t="s">
        <v>2995</v>
      </c>
      <c r="H476" s="42" t="s">
        <v>2996</v>
      </c>
      <c r="I476" s="42" t="s">
        <v>2464</v>
      </c>
      <c r="J476" s="45">
        <v>44673.42083333333</v>
      </c>
      <c r="K476" s="43">
        <v>600000</v>
      </c>
      <c r="L476" s="44">
        <v>44900</v>
      </c>
      <c r="M476" s="8" t="str">
        <f>VLOOKUP(MONTH($J476),Lookup!$A$2:$B$13,2,0)&amp;" "&amp;YEAR($J476)</f>
        <v>Apr 2022</v>
      </c>
      <c r="N476" s="34">
        <f t="shared" si="46"/>
        <v>44673.42083333333</v>
      </c>
      <c r="O476" s="8">
        <f>IF(ISERROR(VLOOKUP($I476,Lookup!$H$2:$I$11,2,0)),"",VLOOKUP($I476,Lookup!$H$2:$I$11,2,0))</f>
        <v>5.0000000000000001E-4</v>
      </c>
      <c r="P476" s="8">
        <f>COUNTIF(J$4:J476,J476)</f>
        <v>1</v>
      </c>
    </row>
    <row r="477" spans="1:16" x14ac:dyDescent="0.25">
      <c r="A477" s="35">
        <f t="shared" si="47"/>
        <v>100000</v>
      </c>
      <c r="B477" s="8">
        <f t="shared" si="48"/>
        <v>44691.780555555553</v>
      </c>
      <c r="C477" s="8">
        <f t="shared" si="49"/>
        <v>44894</v>
      </c>
      <c r="D477" s="38">
        <f t="shared" si="50"/>
        <v>189586.78105555553</v>
      </c>
      <c r="E477" s="39">
        <f t="shared" si="45"/>
        <v>20</v>
      </c>
      <c r="F477" s="42" t="s">
        <v>296</v>
      </c>
      <c r="G477" s="42" t="s">
        <v>2997</v>
      </c>
      <c r="H477" s="42" t="s">
        <v>2998</v>
      </c>
      <c r="I477" s="42" t="s">
        <v>2464</v>
      </c>
      <c r="J477" s="45">
        <v>44691.780555555553</v>
      </c>
      <c r="K477" s="43">
        <v>100000</v>
      </c>
      <c r="L477" s="44">
        <v>44894</v>
      </c>
      <c r="M477" s="8" t="str">
        <f>VLOOKUP(MONTH($J477),Lookup!$A$2:$B$13,2,0)&amp;" "&amp;YEAR($J477)</f>
        <v>May 2022</v>
      </c>
      <c r="N477" s="34">
        <f t="shared" si="46"/>
        <v>44691.780555555553</v>
      </c>
      <c r="O477" s="8">
        <f>IF(ISERROR(VLOOKUP($I477,Lookup!$H$2:$I$11,2,0)),"",VLOOKUP($I477,Lookup!$H$2:$I$11,2,0))</f>
        <v>5.0000000000000001E-4</v>
      </c>
      <c r="P477" s="8">
        <f>COUNTIF(J$4:J477,J477)</f>
        <v>1</v>
      </c>
    </row>
    <row r="478" spans="1:16" ht="30" x14ac:dyDescent="0.25">
      <c r="A478" s="35">
        <f t="shared" si="47"/>
        <v>50001</v>
      </c>
      <c r="B478" s="8">
        <f t="shared" si="48"/>
        <v>44754.554861111108</v>
      </c>
      <c r="C478" s="8">
        <f t="shared" si="49"/>
        <v>44868</v>
      </c>
      <c r="D478" s="38">
        <f t="shared" si="50"/>
        <v>139624.5548681111</v>
      </c>
      <c r="E478" s="39">
        <f t="shared" si="45"/>
        <v>45</v>
      </c>
      <c r="F478" s="42" t="s">
        <v>296</v>
      </c>
      <c r="G478" s="42" t="s">
        <v>2999</v>
      </c>
      <c r="H478" s="42" t="s">
        <v>2999</v>
      </c>
      <c r="I478" s="42" t="s">
        <v>2184</v>
      </c>
      <c r="J478" s="45">
        <v>44754.554861111108</v>
      </c>
      <c r="K478" s="43">
        <v>50001</v>
      </c>
      <c r="L478" s="44">
        <v>44868</v>
      </c>
      <c r="M478" s="8" t="str">
        <f>VLOOKUP(MONTH($J478),Lookup!$A$2:$B$13,2,0)&amp;" "&amp;YEAR($J478)</f>
        <v>Jul 2022</v>
      </c>
      <c r="N478" s="34">
        <f t="shared" si="46"/>
        <v>44754.554861111108</v>
      </c>
      <c r="O478" s="8">
        <f>IF(ISERROR(VLOOKUP($I478,Lookup!$H$2:$I$11,2,0)),"",VLOOKUP($I478,Lookup!$H$2:$I$11,2,0))</f>
        <v>6.9999999999999999E-6</v>
      </c>
      <c r="P478" s="8">
        <f>COUNTIF(J$4:J478,J478)</f>
        <v>1</v>
      </c>
    </row>
    <row r="479" spans="1:16" ht="30" x14ac:dyDescent="0.25">
      <c r="A479" s="35">
        <f t="shared" si="47"/>
        <v>35000</v>
      </c>
      <c r="B479" s="8">
        <f t="shared" si="48"/>
        <v>44694.518750000003</v>
      </c>
      <c r="C479" s="8">
        <f t="shared" si="49"/>
        <v>44900</v>
      </c>
      <c r="D479" s="38">
        <f t="shared" si="50"/>
        <v>124595.51875080001</v>
      </c>
      <c r="E479" s="39">
        <f t="shared" si="45"/>
        <v>53</v>
      </c>
      <c r="F479" s="42" t="s">
        <v>296</v>
      </c>
      <c r="G479" s="42" t="s">
        <v>3000</v>
      </c>
      <c r="H479" s="42" t="s">
        <v>3001</v>
      </c>
      <c r="I479" s="42" t="s">
        <v>2173</v>
      </c>
      <c r="J479" s="45">
        <v>44694.518750000003</v>
      </c>
      <c r="K479" s="43">
        <v>35000</v>
      </c>
      <c r="L479" s="44">
        <v>44900</v>
      </c>
      <c r="M479" s="8" t="str">
        <f>VLOOKUP(MONTH($J479),Lookup!$A$2:$B$13,2,0)&amp;" "&amp;YEAR($J479)</f>
        <v>May 2022</v>
      </c>
      <c r="N479" s="34">
        <f t="shared" si="46"/>
        <v>44694.518750000003</v>
      </c>
      <c r="O479" s="8">
        <f>IF(ISERROR(VLOOKUP($I479,Lookup!$H$2:$I$11,2,0)),"",VLOOKUP($I479,Lookup!$H$2:$I$11,2,0))</f>
        <v>7.9999999999999996E-7</v>
      </c>
      <c r="P479" s="8">
        <f>COUNTIF(J$4:J479,J479)</f>
        <v>1</v>
      </c>
    </row>
    <row r="480" spans="1:16" ht="30" x14ac:dyDescent="0.25">
      <c r="A480" s="35">
        <f t="shared" si="47"/>
        <v>100000</v>
      </c>
      <c r="B480" s="8">
        <f t="shared" si="48"/>
        <v>44701.431250000001</v>
      </c>
      <c r="C480" s="8">
        <f t="shared" si="49"/>
        <v>44908</v>
      </c>
      <c r="D480" s="38">
        <f t="shared" si="50"/>
        <v>189610.43130999999</v>
      </c>
      <c r="E480" s="39">
        <f t="shared" si="45"/>
        <v>19</v>
      </c>
      <c r="F480" s="42" t="s">
        <v>296</v>
      </c>
      <c r="G480" s="42" t="s">
        <v>3002</v>
      </c>
      <c r="H480" s="42" t="s">
        <v>3003</v>
      </c>
      <c r="I480" s="42" t="s">
        <v>2206</v>
      </c>
      <c r="J480" s="45">
        <v>44701.431250000001</v>
      </c>
      <c r="K480" s="43">
        <v>100000</v>
      </c>
      <c r="L480" s="44">
        <v>44908</v>
      </c>
      <c r="M480" s="8" t="str">
        <f>VLOOKUP(MONTH($J480),Lookup!$A$2:$B$13,2,0)&amp;" "&amp;YEAR($J480)</f>
        <v>May 2022</v>
      </c>
      <c r="N480" s="34">
        <f t="shared" si="46"/>
        <v>44701.431250000001</v>
      </c>
      <c r="O480" s="8">
        <f>IF(ISERROR(VLOOKUP($I480,Lookup!$H$2:$I$11,2,0)),"",VLOOKUP($I480,Lookup!$H$2:$I$11,2,0))</f>
        <v>6.0000000000000002E-5</v>
      </c>
      <c r="P480" s="8">
        <f>COUNTIF(J$4:J480,J480)</f>
        <v>1</v>
      </c>
    </row>
    <row r="481" spans="1:16" ht="45" x14ac:dyDescent="0.25">
      <c r="A481" s="35">
        <f t="shared" si="47"/>
        <v>100000</v>
      </c>
      <c r="B481" s="8">
        <f t="shared" si="48"/>
        <v>44799.555555555555</v>
      </c>
      <c r="C481" s="8">
        <f t="shared" si="49"/>
        <v>44897</v>
      </c>
      <c r="D481" s="38">
        <f t="shared" si="50"/>
        <v>189697.55561555555</v>
      </c>
      <c r="E481" s="39">
        <f t="shared" si="45"/>
        <v>17</v>
      </c>
      <c r="F481" s="42" t="s">
        <v>296</v>
      </c>
      <c r="G481" s="42" t="s">
        <v>3004</v>
      </c>
      <c r="H481" s="42" t="s">
        <v>3005</v>
      </c>
      <c r="I481" s="42" t="s">
        <v>2206</v>
      </c>
      <c r="J481" s="45">
        <v>44799.555555555555</v>
      </c>
      <c r="K481" s="43">
        <v>100000</v>
      </c>
      <c r="L481" s="44">
        <v>44897</v>
      </c>
      <c r="M481" s="8" t="str">
        <f>VLOOKUP(MONTH($J481),Lookup!$A$2:$B$13,2,0)&amp;" "&amp;YEAR($J481)</f>
        <v>Aug 2022</v>
      </c>
      <c r="N481" s="34">
        <f t="shared" si="46"/>
        <v>44799.555555555555</v>
      </c>
      <c r="O481" s="8">
        <f>IF(ISERROR(VLOOKUP($I481,Lookup!$H$2:$I$11,2,0)),"",VLOOKUP($I481,Lookup!$H$2:$I$11,2,0))</f>
        <v>6.0000000000000002E-5</v>
      </c>
      <c r="P481" s="8">
        <f>COUNTIF(J$4:J481,J481)</f>
        <v>1</v>
      </c>
    </row>
    <row r="482" spans="1:16" ht="30" x14ac:dyDescent="0.25">
      <c r="A482" s="35">
        <f t="shared" si="47"/>
        <v>50000</v>
      </c>
      <c r="B482" s="8">
        <f t="shared" si="48"/>
        <v>44813.478472222225</v>
      </c>
      <c r="C482" s="8">
        <f t="shared" si="49"/>
        <v>44894</v>
      </c>
      <c r="D482" s="38">
        <f t="shared" si="50"/>
        <v>139708.47847922222</v>
      </c>
      <c r="E482" s="39">
        <f t="shared" si="45"/>
        <v>41</v>
      </c>
      <c r="F482" s="42" t="s">
        <v>296</v>
      </c>
      <c r="G482" s="42" t="s">
        <v>3006</v>
      </c>
      <c r="H482" s="42" t="s">
        <v>3007</v>
      </c>
      <c r="I482" s="42" t="s">
        <v>2184</v>
      </c>
      <c r="J482" s="45">
        <v>44813.478472222225</v>
      </c>
      <c r="K482" s="43">
        <v>50000</v>
      </c>
      <c r="L482" s="44">
        <v>44894</v>
      </c>
      <c r="M482" s="8" t="str">
        <f>VLOOKUP(MONTH($J482),Lookup!$A$2:$B$13,2,0)&amp;" "&amp;YEAR($J482)</f>
        <v>Sept 2022</v>
      </c>
      <c r="N482" s="34">
        <f t="shared" si="46"/>
        <v>44813.478472222225</v>
      </c>
      <c r="O482" s="8">
        <f>IF(ISERROR(VLOOKUP($I482,Lookup!$H$2:$I$11,2,0)),"",VLOOKUP($I482,Lookup!$H$2:$I$11,2,0))</f>
        <v>6.9999999999999999E-6</v>
      </c>
      <c r="P482" s="8">
        <f>COUNTIF(J$4:J482,J482)</f>
        <v>1</v>
      </c>
    </row>
    <row r="483" spans="1:16" ht="30" x14ac:dyDescent="0.25">
      <c r="A483" s="35">
        <f t="shared" si="47"/>
        <v>65000</v>
      </c>
      <c r="B483" s="8">
        <f t="shared" si="48"/>
        <v>44760.594444444447</v>
      </c>
      <c r="C483" s="8">
        <f t="shared" si="49"/>
        <v>44896</v>
      </c>
      <c r="D483" s="38">
        <f t="shared" si="50"/>
        <v>154657.59450444445</v>
      </c>
      <c r="E483" s="39">
        <f t="shared" si="45"/>
        <v>30</v>
      </c>
      <c r="F483" s="42" t="s">
        <v>296</v>
      </c>
      <c r="G483" s="42" t="s">
        <v>3008</v>
      </c>
      <c r="H483" s="42" t="s">
        <v>3009</v>
      </c>
      <c r="I483" s="42" t="s">
        <v>2206</v>
      </c>
      <c r="J483" s="45">
        <v>44760.594444444447</v>
      </c>
      <c r="K483" s="43">
        <v>65000</v>
      </c>
      <c r="L483" s="44">
        <v>44896</v>
      </c>
      <c r="M483" s="8" t="str">
        <f>VLOOKUP(MONTH($J483),Lookup!$A$2:$B$13,2,0)&amp;" "&amp;YEAR($J483)</f>
        <v>Jul 2022</v>
      </c>
      <c r="N483" s="34">
        <f t="shared" si="46"/>
        <v>44760.594444444447</v>
      </c>
      <c r="O483" s="8">
        <f>IF(ISERROR(VLOOKUP($I483,Lookup!$H$2:$I$11,2,0)),"",VLOOKUP($I483,Lookup!$H$2:$I$11,2,0))</f>
        <v>6.0000000000000002E-5</v>
      </c>
      <c r="P483" s="8">
        <f>COUNTIF(J$4:J483,J483)</f>
        <v>1</v>
      </c>
    </row>
    <row r="484" spans="1:16" ht="30" x14ac:dyDescent="0.25">
      <c r="A484" s="35">
        <f t="shared" si="47"/>
        <v>55000</v>
      </c>
      <c r="B484" s="8">
        <f t="shared" si="48"/>
        <v>44832.486805555556</v>
      </c>
      <c r="C484" s="8">
        <f t="shared" si="49"/>
        <v>44909</v>
      </c>
      <c r="D484" s="38">
        <f t="shared" si="50"/>
        <v>144742.48686555555</v>
      </c>
      <c r="E484" s="39">
        <f t="shared" si="45"/>
        <v>36</v>
      </c>
      <c r="F484" s="42" t="s">
        <v>296</v>
      </c>
      <c r="G484" s="42" t="s">
        <v>3010</v>
      </c>
      <c r="H484" s="42" t="s">
        <v>3011</v>
      </c>
      <c r="I484" s="42" t="s">
        <v>2206</v>
      </c>
      <c r="J484" s="45">
        <v>44832.486805555556</v>
      </c>
      <c r="K484" s="43">
        <v>55000</v>
      </c>
      <c r="L484" s="44">
        <v>44909</v>
      </c>
      <c r="M484" s="8" t="str">
        <f>VLOOKUP(MONTH($J484),Lookup!$A$2:$B$13,2,0)&amp;" "&amp;YEAR($J484)</f>
        <v>Sept 2022</v>
      </c>
      <c r="N484" s="34">
        <f t="shared" si="46"/>
        <v>44832.486805555556</v>
      </c>
      <c r="O484" s="8">
        <f>IF(ISERROR(VLOOKUP($I484,Lookup!$H$2:$I$11,2,0)),"",VLOOKUP($I484,Lookup!$H$2:$I$11,2,0))</f>
        <v>6.0000000000000002E-5</v>
      </c>
      <c r="P484" s="8">
        <f>COUNTIF(J$4:J484,J484)</f>
        <v>1</v>
      </c>
    </row>
    <row r="485" spans="1:16" ht="30" x14ac:dyDescent="0.25">
      <c r="A485" s="35">
        <f t="shared" si="47"/>
        <v>50000</v>
      </c>
      <c r="B485" s="8">
        <f t="shared" si="48"/>
        <v>44844.568055555559</v>
      </c>
      <c r="C485" s="8">
        <f t="shared" si="49"/>
        <v>44894</v>
      </c>
      <c r="D485" s="38">
        <f t="shared" si="50"/>
        <v>139739.56811555556</v>
      </c>
      <c r="E485" s="39">
        <f t="shared" si="45"/>
        <v>40</v>
      </c>
      <c r="F485" s="42" t="s">
        <v>296</v>
      </c>
      <c r="G485" s="42" t="s">
        <v>3012</v>
      </c>
      <c r="H485" s="42" t="s">
        <v>3013</v>
      </c>
      <c r="I485" s="42" t="s">
        <v>2206</v>
      </c>
      <c r="J485" s="45">
        <v>44844.568055555559</v>
      </c>
      <c r="K485" s="43">
        <v>50000</v>
      </c>
      <c r="L485" s="44">
        <v>44894</v>
      </c>
      <c r="M485" s="8" t="str">
        <f>VLOOKUP(MONTH($J485),Lookup!$A$2:$B$13,2,0)&amp;" "&amp;YEAR($J485)</f>
        <v>Oct 2022</v>
      </c>
      <c r="N485" s="34">
        <f t="shared" si="46"/>
        <v>44844.568055555559</v>
      </c>
      <c r="O485" s="8">
        <f>IF(ISERROR(VLOOKUP($I485,Lookup!$H$2:$I$11,2,0)),"",VLOOKUP($I485,Lookup!$H$2:$I$11,2,0))</f>
        <v>6.0000000000000002E-5</v>
      </c>
      <c r="P485" s="8">
        <f>COUNTIF(J$4:J485,J485)</f>
        <v>1</v>
      </c>
    </row>
    <row r="486" spans="1:16" ht="45" x14ac:dyDescent="0.25">
      <c r="A486" s="35">
        <f t="shared" si="47"/>
        <v>50001</v>
      </c>
      <c r="B486" s="8">
        <f t="shared" si="48"/>
        <v>44879.690972222219</v>
      </c>
      <c r="C486" s="8">
        <f t="shared" si="49"/>
        <v>44908</v>
      </c>
      <c r="D486" s="38">
        <f t="shared" si="50"/>
        <v>139789.69103222221</v>
      </c>
      <c r="E486" s="39">
        <f t="shared" si="45"/>
        <v>37</v>
      </c>
      <c r="F486" s="42" t="s">
        <v>296</v>
      </c>
      <c r="G486" s="42" t="s">
        <v>3014</v>
      </c>
      <c r="H486" s="42" t="s">
        <v>3015</v>
      </c>
      <c r="I486" s="42" t="s">
        <v>2206</v>
      </c>
      <c r="J486" s="45">
        <v>44879.690972222219</v>
      </c>
      <c r="K486" s="43">
        <v>50001</v>
      </c>
      <c r="L486" s="44">
        <v>44908</v>
      </c>
      <c r="M486" s="8" t="str">
        <f>VLOOKUP(MONTH($J486),Lookup!$A$2:$B$13,2,0)&amp;" "&amp;YEAR($J486)</f>
        <v>Nov 2022</v>
      </c>
      <c r="N486" s="34">
        <f t="shared" si="46"/>
        <v>44879.690972222219</v>
      </c>
      <c r="O486" s="8">
        <f>IF(ISERROR(VLOOKUP($I486,Lookup!$H$2:$I$11,2,0)),"",VLOOKUP($I486,Lookup!$H$2:$I$11,2,0))</f>
        <v>6.0000000000000002E-5</v>
      </c>
      <c r="P486" s="8">
        <f>COUNTIF(J$4:J486,J486)</f>
        <v>1</v>
      </c>
    </row>
    <row r="487" spans="1:16" ht="30" x14ac:dyDescent="0.25">
      <c r="A487" s="35">
        <f t="shared" si="47"/>
        <v>250001</v>
      </c>
      <c r="B487" s="8">
        <f t="shared" si="48"/>
        <v>44879.580555555556</v>
      </c>
      <c r="C487" s="8">
        <f t="shared" si="49"/>
        <v>44910</v>
      </c>
      <c r="D487" s="38">
        <f t="shared" si="50"/>
        <v>339791.58061555552</v>
      </c>
      <c r="E487" s="39">
        <f t="shared" si="45"/>
        <v>7</v>
      </c>
      <c r="F487" s="42" t="s">
        <v>296</v>
      </c>
      <c r="G487" s="42" t="s">
        <v>3016</v>
      </c>
      <c r="H487" s="42" t="s">
        <v>3017</v>
      </c>
      <c r="I487" s="42" t="s">
        <v>2206</v>
      </c>
      <c r="J487" s="45">
        <v>44879.580555555556</v>
      </c>
      <c r="K487" s="43">
        <v>250001</v>
      </c>
      <c r="L487" s="44">
        <v>44910</v>
      </c>
      <c r="M487" s="8" t="str">
        <f>VLOOKUP(MONTH($J487),Lookup!$A$2:$B$13,2,0)&amp;" "&amp;YEAR($J487)</f>
        <v>Nov 2022</v>
      </c>
      <c r="N487" s="34">
        <f t="shared" si="46"/>
        <v>44879.580555555556</v>
      </c>
      <c r="O487" s="8">
        <f>IF(ISERROR(VLOOKUP($I487,Lookup!$H$2:$I$11,2,0)),"",VLOOKUP($I487,Lookup!$H$2:$I$11,2,0))</f>
        <v>6.0000000000000002E-5</v>
      </c>
      <c r="P487" s="8">
        <f>COUNTIF(J$4:J487,J487)</f>
        <v>1</v>
      </c>
    </row>
    <row r="488" spans="1:16" x14ac:dyDescent="0.25">
      <c r="A488" s="35">
        <f t="shared" si="47"/>
        <v>120000</v>
      </c>
      <c r="B488" s="8">
        <f t="shared" si="48"/>
        <v>44895.598611111112</v>
      </c>
      <c r="C488" s="8">
        <f t="shared" si="49"/>
        <v>44904</v>
      </c>
      <c r="D488" s="38">
        <f t="shared" si="50"/>
        <v>209800.5986711111</v>
      </c>
      <c r="E488" s="39">
        <f t="shared" si="45"/>
        <v>12</v>
      </c>
      <c r="F488" s="42" t="s">
        <v>296</v>
      </c>
      <c r="G488" s="42" t="s">
        <v>3018</v>
      </c>
      <c r="H488" s="42" t="s">
        <v>3019</v>
      </c>
      <c r="I488" s="42" t="s">
        <v>2206</v>
      </c>
      <c r="J488" s="45">
        <v>44895.598611111112</v>
      </c>
      <c r="K488" s="43">
        <v>120000</v>
      </c>
      <c r="L488" s="44">
        <v>44904</v>
      </c>
      <c r="M488" s="8" t="str">
        <f>VLOOKUP(MONTH($J488),Lookup!$A$2:$B$13,2,0)&amp;" "&amp;YEAR($J488)</f>
        <v>Nov 2022</v>
      </c>
      <c r="N488" s="34">
        <f t="shared" si="46"/>
        <v>44895.598611111112</v>
      </c>
      <c r="O488" s="8">
        <f>IF(ISERROR(VLOOKUP($I488,Lookup!$H$2:$I$11,2,0)),"",VLOOKUP($I488,Lookup!$H$2:$I$11,2,0))</f>
        <v>6.0000000000000002E-5</v>
      </c>
      <c r="P488" s="8">
        <f>COUNTIF(J$4:J488,J488)</f>
        <v>1</v>
      </c>
    </row>
    <row r="489" spans="1:16" ht="30" x14ac:dyDescent="0.25">
      <c r="A489" s="35">
        <f t="shared" si="47"/>
        <v>75000</v>
      </c>
      <c r="B489" s="8">
        <f t="shared" si="48"/>
        <v>44875.719444444447</v>
      </c>
      <c r="C489" s="8">
        <f t="shared" si="49"/>
        <v>44902</v>
      </c>
      <c r="D489" s="38">
        <f t="shared" si="50"/>
        <v>164778.71950444445</v>
      </c>
      <c r="E489" s="39">
        <f t="shared" si="45"/>
        <v>23</v>
      </c>
      <c r="F489" s="42" t="s">
        <v>296</v>
      </c>
      <c r="G489" s="42" t="s">
        <v>3020</v>
      </c>
      <c r="H489" s="42" t="s">
        <v>3021</v>
      </c>
      <c r="I489" s="42" t="s">
        <v>2206</v>
      </c>
      <c r="J489" s="45">
        <v>44875.719444444447</v>
      </c>
      <c r="K489" s="43">
        <v>75000</v>
      </c>
      <c r="L489" s="44">
        <v>44902</v>
      </c>
      <c r="M489" s="8" t="str">
        <f>VLOOKUP(MONTH($J489),Lookup!$A$2:$B$13,2,0)&amp;" "&amp;YEAR($J489)</f>
        <v>Nov 2022</v>
      </c>
      <c r="N489" s="34">
        <f t="shared" si="46"/>
        <v>44875.719444444447</v>
      </c>
      <c r="O489" s="8">
        <f>IF(ISERROR(VLOOKUP($I489,Lookup!$H$2:$I$11,2,0)),"",VLOOKUP($I489,Lookup!$H$2:$I$11,2,0))</f>
        <v>6.0000000000000002E-5</v>
      </c>
      <c r="P489" s="8">
        <f>COUNTIF(J$4:J489,J489)</f>
        <v>1</v>
      </c>
    </row>
    <row r="490" spans="1:16" x14ac:dyDescent="0.25">
      <c r="A490" s="35">
        <f t="shared" si="47"/>
        <v>70000</v>
      </c>
      <c r="B490" s="8">
        <f t="shared" si="48"/>
        <v>44908.571527777778</v>
      </c>
      <c r="C490" s="8">
        <f t="shared" si="49"/>
        <v>44908</v>
      </c>
      <c r="D490" s="38">
        <f t="shared" si="50"/>
        <v>159817.57158777775</v>
      </c>
      <c r="E490" s="39">
        <f t="shared" si="45"/>
        <v>27</v>
      </c>
      <c r="F490" s="42" t="s">
        <v>296</v>
      </c>
      <c r="G490" s="42" t="s">
        <v>3022</v>
      </c>
      <c r="H490" s="42" t="s">
        <v>3023</v>
      </c>
      <c r="I490" s="42" t="s">
        <v>2206</v>
      </c>
      <c r="J490" s="45">
        <v>44908.571527777778</v>
      </c>
      <c r="K490" s="43">
        <v>70000</v>
      </c>
      <c r="L490" s="44">
        <v>44908</v>
      </c>
      <c r="M490" s="8" t="str">
        <f>VLOOKUP(MONTH($J490),Lookup!$A$2:$B$13,2,0)&amp;" "&amp;YEAR($J490)</f>
        <v>Dec 2022</v>
      </c>
      <c r="N490" s="34">
        <f t="shared" si="46"/>
        <v>44908.571527777778</v>
      </c>
      <c r="O490" s="8">
        <f>IF(ISERROR(VLOOKUP($I490,Lookup!$H$2:$I$11,2,0)),"",VLOOKUP($I490,Lookup!$H$2:$I$11,2,0))</f>
        <v>6.0000000000000002E-5</v>
      </c>
      <c r="P490" s="8">
        <f>COUNTIF(J$4:J490,J490)</f>
        <v>1</v>
      </c>
    </row>
    <row r="491" spans="1:16" ht="30" x14ac:dyDescent="0.25">
      <c r="A491" s="35">
        <f t="shared" si="47"/>
        <v>50000</v>
      </c>
      <c r="B491" s="8">
        <f t="shared" si="48"/>
        <v>44565.621527777781</v>
      </c>
      <c r="C491" s="8">
        <f t="shared" si="49"/>
        <v>44894</v>
      </c>
      <c r="D491" s="38">
        <f t="shared" si="50"/>
        <v>139563.62152777778</v>
      </c>
      <c r="E491" s="39">
        <f t="shared" si="45"/>
        <v>48</v>
      </c>
      <c r="F491" s="42" t="s">
        <v>296</v>
      </c>
      <c r="G491" s="42" t="s">
        <v>3024</v>
      </c>
      <c r="H491" s="42" t="s">
        <v>3025</v>
      </c>
      <c r="I491" s="42" t="s">
        <v>2167</v>
      </c>
      <c r="J491" s="45">
        <v>44565.621527777781</v>
      </c>
      <c r="K491" s="43">
        <v>50000</v>
      </c>
      <c r="L491" s="44">
        <v>44894</v>
      </c>
      <c r="M491" s="8" t="str">
        <f>VLOOKUP(MONTH($J491),Lookup!$A$2:$B$13,2,0)&amp;" "&amp;YEAR($J491)</f>
        <v>Jan 2022</v>
      </c>
      <c r="N491" s="34">
        <f t="shared" si="46"/>
        <v>44565.621527777781</v>
      </c>
      <c r="O491" s="8">
        <f>IF(ISERROR(VLOOKUP($I491,Lookup!$H$2:$I$11,2,0)),"",VLOOKUP($I491,Lookup!$H$2:$I$11,2,0))</f>
        <v>103</v>
      </c>
      <c r="P491" s="8">
        <f>COUNTIF(J$4:J491,J491)</f>
        <v>1</v>
      </c>
    </row>
    <row r="492" spans="1:16" ht="30" x14ac:dyDescent="0.25">
      <c r="A492" s="35">
        <f t="shared" si="47"/>
        <v>200000</v>
      </c>
      <c r="B492" s="8">
        <f t="shared" si="48"/>
        <v>44599.72152777778</v>
      </c>
      <c r="C492" s="8">
        <f t="shared" si="49"/>
        <v>44886</v>
      </c>
      <c r="D492" s="38">
        <f t="shared" si="50"/>
        <v>289589.72152777779</v>
      </c>
      <c r="E492" s="39">
        <f t="shared" si="45"/>
        <v>10</v>
      </c>
      <c r="F492" s="42" t="s">
        <v>296</v>
      </c>
      <c r="G492" s="42" t="s">
        <v>3026</v>
      </c>
      <c r="H492" s="42" t="s">
        <v>3027</v>
      </c>
      <c r="I492" s="42" t="s">
        <v>2167</v>
      </c>
      <c r="J492" s="45">
        <v>44599.72152777778</v>
      </c>
      <c r="K492" s="43">
        <v>200000</v>
      </c>
      <c r="L492" s="44">
        <v>44886</v>
      </c>
      <c r="M492" s="8" t="str">
        <f>VLOOKUP(MONTH($J492),Lookup!$A$2:$B$13,2,0)&amp;" "&amp;YEAR($J492)</f>
        <v>Feb 2022</v>
      </c>
      <c r="N492" s="34">
        <f t="shared" si="46"/>
        <v>44599.72152777778</v>
      </c>
      <c r="O492" s="8">
        <f>IF(ISERROR(VLOOKUP($I492,Lookup!$H$2:$I$11,2,0)),"",VLOOKUP($I492,Lookup!$H$2:$I$11,2,0))</f>
        <v>103</v>
      </c>
      <c r="P492" s="8">
        <f>COUNTIF(J$4:J492,J492)</f>
        <v>1</v>
      </c>
    </row>
    <row r="493" spans="1:16" ht="30" x14ac:dyDescent="0.25">
      <c r="A493" s="35">
        <f t="shared" si="47"/>
        <v>350000</v>
      </c>
      <c r="B493" s="8">
        <f t="shared" si="48"/>
        <v>44666.407638888886</v>
      </c>
      <c r="C493" s="8">
        <f t="shared" si="49"/>
        <v>44908</v>
      </c>
      <c r="D493" s="38">
        <f t="shared" si="50"/>
        <v>439678.40763888886</v>
      </c>
      <c r="E493" s="39">
        <f t="shared" si="45"/>
        <v>2</v>
      </c>
      <c r="F493" s="42" t="s">
        <v>296</v>
      </c>
      <c r="G493" s="42" t="s">
        <v>3028</v>
      </c>
      <c r="H493" s="42" t="s">
        <v>3029</v>
      </c>
      <c r="I493" s="42" t="s">
        <v>2167</v>
      </c>
      <c r="J493" s="45">
        <v>44666.407638888886</v>
      </c>
      <c r="K493" s="43">
        <v>350000</v>
      </c>
      <c r="L493" s="44">
        <v>44908</v>
      </c>
      <c r="M493" s="8" t="str">
        <f>VLOOKUP(MONTH($J493),Lookup!$A$2:$B$13,2,0)&amp;" "&amp;YEAR($J493)</f>
        <v>Apr 2022</v>
      </c>
      <c r="N493" s="34">
        <f t="shared" si="46"/>
        <v>44666.407638888886</v>
      </c>
      <c r="O493" s="8">
        <f>IF(ISERROR(VLOOKUP($I493,Lookup!$H$2:$I$11,2,0)),"",VLOOKUP($I493,Lookup!$H$2:$I$11,2,0))</f>
        <v>103</v>
      </c>
      <c r="P493" s="8">
        <f>COUNTIF(J$4:J493,J493)</f>
        <v>1</v>
      </c>
    </row>
    <row r="494" spans="1:16" ht="30" x14ac:dyDescent="0.25">
      <c r="A494" s="35">
        <f t="shared" si="47"/>
        <v>110000</v>
      </c>
      <c r="B494" s="8">
        <f t="shared" si="48"/>
        <v>44725.57708333333</v>
      </c>
      <c r="C494" s="8">
        <f t="shared" si="49"/>
        <v>44904</v>
      </c>
      <c r="D494" s="38">
        <f t="shared" si="50"/>
        <v>199733.57708333334</v>
      </c>
      <c r="E494" s="39">
        <f t="shared" si="45"/>
        <v>15</v>
      </c>
      <c r="F494" s="42" t="s">
        <v>296</v>
      </c>
      <c r="G494" s="42" t="s">
        <v>3030</v>
      </c>
      <c r="H494" s="42" t="s">
        <v>3031</v>
      </c>
      <c r="I494" s="42" t="s">
        <v>2167</v>
      </c>
      <c r="J494" s="45">
        <v>44725.57708333333</v>
      </c>
      <c r="K494" s="43">
        <v>110000</v>
      </c>
      <c r="L494" s="44">
        <v>44904</v>
      </c>
      <c r="M494" s="8" t="str">
        <f>VLOOKUP(MONTH($J494),Lookup!$A$2:$B$13,2,0)&amp;" "&amp;YEAR($J494)</f>
        <v>Jun 2022</v>
      </c>
      <c r="N494" s="34">
        <f t="shared" si="46"/>
        <v>44725.57708333333</v>
      </c>
      <c r="O494" s="8">
        <f>IF(ISERROR(VLOOKUP($I494,Lookup!$H$2:$I$11,2,0)),"",VLOOKUP($I494,Lookup!$H$2:$I$11,2,0))</f>
        <v>103</v>
      </c>
      <c r="P494" s="8">
        <f>COUNTIF(J$4:J494,J494)</f>
        <v>1</v>
      </c>
    </row>
    <row r="495" spans="1:16" ht="30" x14ac:dyDescent="0.25">
      <c r="A495" s="35">
        <f t="shared" si="47"/>
        <v>50000</v>
      </c>
      <c r="B495" s="8">
        <f t="shared" si="48"/>
        <v>44753.589583333334</v>
      </c>
      <c r="C495" s="8">
        <f t="shared" si="49"/>
        <v>44908</v>
      </c>
      <c r="D495" s="38">
        <f t="shared" si="50"/>
        <v>139662.58964333334</v>
      </c>
      <c r="E495" s="39">
        <f t="shared" si="45"/>
        <v>44</v>
      </c>
      <c r="F495" s="42" t="s">
        <v>296</v>
      </c>
      <c r="G495" s="42" t="s">
        <v>3032</v>
      </c>
      <c r="H495" s="42" t="s">
        <v>3033</v>
      </c>
      <c r="I495" s="42" t="s">
        <v>2206</v>
      </c>
      <c r="J495" s="45">
        <v>44753.589583333334</v>
      </c>
      <c r="K495" s="43">
        <v>50000</v>
      </c>
      <c r="L495" s="44">
        <v>44908</v>
      </c>
      <c r="M495" s="8" t="str">
        <f>VLOOKUP(MONTH($J495),Lookup!$A$2:$B$13,2,0)&amp;" "&amp;YEAR($J495)</f>
        <v>Jul 2022</v>
      </c>
      <c r="N495" s="34">
        <f t="shared" si="46"/>
        <v>44753.589583333334</v>
      </c>
      <c r="O495" s="8">
        <f>IF(ISERROR(VLOOKUP($I495,Lookup!$H$2:$I$11,2,0)),"",VLOOKUP($I495,Lookup!$H$2:$I$11,2,0))</f>
        <v>6.0000000000000002E-5</v>
      </c>
      <c r="P495" s="8">
        <f>COUNTIF(J$4:J495,J495)</f>
        <v>1</v>
      </c>
    </row>
    <row r="496" spans="1:16" x14ac:dyDescent="0.25">
      <c r="A496" s="35">
        <f t="shared" si="47"/>
        <v>500000</v>
      </c>
      <c r="B496" s="8">
        <f t="shared" si="48"/>
        <v>44734.490277777775</v>
      </c>
      <c r="C496" s="8">
        <f t="shared" si="49"/>
        <v>44908</v>
      </c>
      <c r="D496" s="38">
        <f t="shared" si="50"/>
        <v>589746.49027777778</v>
      </c>
      <c r="E496" s="39">
        <f t="shared" si="45"/>
        <v>1</v>
      </c>
      <c r="F496" s="42" t="s">
        <v>296</v>
      </c>
      <c r="G496" s="42" t="s">
        <v>3034</v>
      </c>
      <c r="H496" s="42" t="s">
        <v>3034</v>
      </c>
      <c r="I496" s="42" t="s">
        <v>2167</v>
      </c>
      <c r="J496" s="45">
        <v>44734.490277777775</v>
      </c>
      <c r="K496" s="43">
        <v>500000</v>
      </c>
      <c r="L496" s="44">
        <v>44908</v>
      </c>
      <c r="M496" s="8" t="str">
        <f>VLOOKUP(MONTH($J496),Lookup!$A$2:$B$13,2,0)&amp;" "&amp;YEAR($J496)</f>
        <v>Jun 2022</v>
      </c>
      <c r="N496" s="34">
        <f t="shared" si="46"/>
        <v>44734.490277777775</v>
      </c>
      <c r="O496" s="8">
        <f>IF(ISERROR(VLOOKUP($I496,Lookup!$H$2:$I$11,2,0)),"",VLOOKUP($I496,Lookup!$H$2:$I$11,2,0))</f>
        <v>103</v>
      </c>
      <c r="P496" s="8">
        <f>COUNTIF(J$4:J496,J496)</f>
        <v>1</v>
      </c>
    </row>
    <row r="497" spans="1:16" ht="30" x14ac:dyDescent="0.25">
      <c r="A497" s="35">
        <f t="shared" si="47"/>
        <v>30001</v>
      </c>
      <c r="B497" s="8">
        <f t="shared" si="48"/>
        <v>44785.536111111112</v>
      </c>
      <c r="C497" s="8">
        <f t="shared" si="49"/>
        <v>44894</v>
      </c>
      <c r="D497" s="38">
        <f t="shared" si="50"/>
        <v>119681.53611191112</v>
      </c>
      <c r="E497" s="39">
        <f t="shared" si="45"/>
        <v>55</v>
      </c>
      <c r="F497" s="42" t="s">
        <v>296</v>
      </c>
      <c r="G497" s="42" t="s">
        <v>3035</v>
      </c>
      <c r="H497" s="42" t="s">
        <v>3036</v>
      </c>
      <c r="I497" s="42" t="s">
        <v>2173</v>
      </c>
      <c r="J497" s="45">
        <v>44785.536111111112</v>
      </c>
      <c r="K497" s="43">
        <v>30001</v>
      </c>
      <c r="L497" s="44">
        <v>44894</v>
      </c>
      <c r="M497" s="8" t="str">
        <f>VLOOKUP(MONTH($J497),Lookup!$A$2:$B$13,2,0)&amp;" "&amp;YEAR($J497)</f>
        <v>Aug 2022</v>
      </c>
      <c r="N497" s="34">
        <f t="shared" si="46"/>
        <v>44785.536111111112</v>
      </c>
      <c r="O497" s="8">
        <f>IF(ISERROR(VLOOKUP($I497,Lookup!$H$2:$I$11,2,0)),"",VLOOKUP($I497,Lookup!$H$2:$I$11,2,0))</f>
        <v>7.9999999999999996E-7</v>
      </c>
      <c r="P497" s="8">
        <f>COUNTIF(J$4:J497,J497)</f>
        <v>1</v>
      </c>
    </row>
    <row r="498" spans="1:16" ht="30" x14ac:dyDescent="0.25">
      <c r="A498" s="35">
        <f t="shared" si="47"/>
        <v>0</v>
      </c>
      <c r="B498" s="8">
        <f t="shared" si="48"/>
        <v>44812.625</v>
      </c>
      <c r="C498" s="8">
        <f t="shared" si="49"/>
        <v>44908</v>
      </c>
      <c r="D498" s="38">
        <f t="shared" si="50"/>
        <v>89721.625006999995</v>
      </c>
      <c r="E498" s="39">
        <f t="shared" si="45"/>
        <v>60</v>
      </c>
      <c r="F498" s="42" t="s">
        <v>296</v>
      </c>
      <c r="G498" s="42" t="s">
        <v>3037</v>
      </c>
      <c r="H498" s="42" t="s">
        <v>3038</v>
      </c>
      <c r="I498" s="42" t="s">
        <v>2184</v>
      </c>
      <c r="J498" s="45">
        <v>44812.625</v>
      </c>
      <c r="K498" s="43"/>
      <c r="L498" s="44">
        <v>44908</v>
      </c>
      <c r="M498" s="8" t="str">
        <f>VLOOKUP(MONTH($J498),Lookup!$A$2:$B$13,2,0)&amp;" "&amp;YEAR($J498)</f>
        <v>Sept 2022</v>
      </c>
      <c r="N498" s="34">
        <f t="shared" si="46"/>
        <v>44812.625</v>
      </c>
      <c r="O498" s="8">
        <f>IF(ISERROR(VLOOKUP($I498,Lookup!$H$2:$I$11,2,0)),"",VLOOKUP($I498,Lookup!$H$2:$I$11,2,0))</f>
        <v>6.9999999999999999E-6</v>
      </c>
      <c r="P498" s="8">
        <f>COUNTIF(J$4:J498,J498)</f>
        <v>1</v>
      </c>
    </row>
    <row r="499" spans="1:16" ht="30" x14ac:dyDescent="0.25">
      <c r="A499" s="35">
        <f t="shared" si="47"/>
        <v>120000</v>
      </c>
      <c r="B499" s="8">
        <f t="shared" si="48"/>
        <v>44848.443749999999</v>
      </c>
      <c r="C499" s="8">
        <f t="shared" si="49"/>
        <v>44894</v>
      </c>
      <c r="D499" s="38">
        <f t="shared" si="50"/>
        <v>209743.443757</v>
      </c>
      <c r="E499" s="39">
        <f t="shared" si="45"/>
        <v>13</v>
      </c>
      <c r="F499" s="42" t="s">
        <v>296</v>
      </c>
      <c r="G499" s="42" t="s">
        <v>3039</v>
      </c>
      <c r="H499" s="42" t="s">
        <v>3040</v>
      </c>
      <c r="I499" s="42" t="s">
        <v>2184</v>
      </c>
      <c r="J499" s="45">
        <v>44848.443749999999</v>
      </c>
      <c r="K499" s="43">
        <v>120000</v>
      </c>
      <c r="L499" s="44">
        <v>44894</v>
      </c>
      <c r="M499" s="8" t="str">
        <f>VLOOKUP(MONTH($J499),Lookup!$A$2:$B$13,2,0)&amp;" "&amp;YEAR($J499)</f>
        <v>Oct 2022</v>
      </c>
      <c r="N499" s="34">
        <f t="shared" si="46"/>
        <v>44848.443749999999</v>
      </c>
      <c r="O499" s="8">
        <f>IF(ISERROR(VLOOKUP($I499,Lookup!$H$2:$I$11,2,0)),"",VLOOKUP($I499,Lookup!$H$2:$I$11,2,0))</f>
        <v>6.9999999999999999E-6</v>
      </c>
      <c r="P499" s="8">
        <f>COUNTIF(J$4:J499,J499)</f>
        <v>1</v>
      </c>
    </row>
    <row r="500" spans="1:16" x14ac:dyDescent="0.25">
      <c r="A500" s="35">
        <f t="shared" si="47"/>
        <v>100000</v>
      </c>
      <c r="B500" s="8">
        <f t="shared" si="48"/>
        <v>44784.504166666666</v>
      </c>
      <c r="C500" s="8">
        <f t="shared" si="49"/>
        <v>44922</v>
      </c>
      <c r="D500" s="38">
        <f t="shared" si="50"/>
        <v>189707.50422666664</v>
      </c>
      <c r="E500" s="39">
        <f t="shared" si="45"/>
        <v>16</v>
      </c>
      <c r="F500" s="42" t="s">
        <v>296</v>
      </c>
      <c r="G500" s="42" t="s">
        <v>3041</v>
      </c>
      <c r="H500" s="42" t="s">
        <v>3042</v>
      </c>
      <c r="I500" s="42" t="s">
        <v>2206</v>
      </c>
      <c r="J500" s="45">
        <v>44784.504166666666</v>
      </c>
      <c r="K500" s="43">
        <v>100000</v>
      </c>
      <c r="L500" s="44">
        <v>44922</v>
      </c>
      <c r="M500" s="8" t="str">
        <f>VLOOKUP(MONTH($J500),Lookup!$A$2:$B$13,2,0)&amp;" "&amp;YEAR($J500)</f>
        <v>Aug 2022</v>
      </c>
      <c r="N500" s="34">
        <f t="shared" si="46"/>
        <v>44784.504166666666</v>
      </c>
      <c r="O500" s="8">
        <f>IF(ISERROR(VLOOKUP($I500,Lookup!$H$2:$I$11,2,0)),"",VLOOKUP($I500,Lookup!$H$2:$I$11,2,0))</f>
        <v>6.0000000000000002E-5</v>
      </c>
      <c r="P500" s="8">
        <f>COUNTIF(J$4:J500,J500)</f>
        <v>1</v>
      </c>
    </row>
    <row r="501" spans="1:16" ht="30" x14ac:dyDescent="0.25">
      <c r="A501" s="35">
        <f t="shared" si="47"/>
        <v>70000</v>
      </c>
      <c r="B501" s="8">
        <f t="shared" si="48"/>
        <v>44812.236111111109</v>
      </c>
      <c r="C501" s="8">
        <f t="shared" si="49"/>
        <v>44902</v>
      </c>
      <c r="D501" s="38">
        <f t="shared" si="50"/>
        <v>159715.23617111112</v>
      </c>
      <c r="E501" s="39">
        <f t="shared" si="45"/>
        <v>28</v>
      </c>
      <c r="F501" s="42" t="s">
        <v>296</v>
      </c>
      <c r="G501" s="42" t="s">
        <v>3043</v>
      </c>
      <c r="H501" s="42" t="s">
        <v>3044</v>
      </c>
      <c r="I501" s="42" t="s">
        <v>2206</v>
      </c>
      <c r="J501" s="45">
        <v>44812.236111111109</v>
      </c>
      <c r="K501" s="43">
        <v>70000</v>
      </c>
      <c r="L501" s="44">
        <v>44902</v>
      </c>
      <c r="M501" s="8" t="str">
        <f>VLOOKUP(MONTH($J501),Lookup!$A$2:$B$13,2,0)&amp;" "&amp;YEAR($J501)</f>
        <v>Sept 2022</v>
      </c>
      <c r="N501" s="34">
        <f t="shared" si="46"/>
        <v>44812.236111111109</v>
      </c>
      <c r="O501" s="8">
        <f>IF(ISERROR(VLOOKUP($I501,Lookup!$H$2:$I$11,2,0)),"",VLOOKUP($I501,Lookup!$H$2:$I$11,2,0))</f>
        <v>6.0000000000000002E-5</v>
      </c>
      <c r="P501" s="8">
        <f>COUNTIF(J$4:J501,J501)</f>
        <v>1</v>
      </c>
    </row>
    <row r="502" spans="1:16" x14ac:dyDescent="0.25">
      <c r="A502" s="35">
        <f t="shared" si="47"/>
        <v>0</v>
      </c>
      <c r="B502" s="8">
        <f t="shared" si="48"/>
        <v>44840.638194444444</v>
      </c>
      <c r="C502" s="8">
        <f t="shared" si="49"/>
        <v>44894</v>
      </c>
      <c r="D502" s="38">
        <f t="shared" si="50"/>
        <v>89735.63825444445</v>
      </c>
      <c r="E502" s="39">
        <f t="shared" si="45"/>
        <v>58</v>
      </c>
      <c r="F502" s="42" t="s">
        <v>296</v>
      </c>
      <c r="G502" s="42" t="s">
        <v>3045</v>
      </c>
      <c r="H502" s="42" t="s">
        <v>3046</v>
      </c>
      <c r="I502" s="42" t="s">
        <v>2206</v>
      </c>
      <c r="J502" s="45">
        <v>44840.638194444444</v>
      </c>
      <c r="K502" s="43"/>
      <c r="L502" s="44">
        <v>44894</v>
      </c>
      <c r="M502" s="8" t="str">
        <f>VLOOKUP(MONTH($J502),Lookup!$A$2:$B$13,2,0)&amp;" "&amp;YEAR($J502)</f>
        <v>Oct 2022</v>
      </c>
      <c r="N502" s="34">
        <f t="shared" si="46"/>
        <v>44840.638194444444</v>
      </c>
      <c r="O502" s="8">
        <f>IF(ISERROR(VLOOKUP($I502,Lookup!$H$2:$I$11,2,0)),"",VLOOKUP($I502,Lookup!$H$2:$I$11,2,0))</f>
        <v>6.0000000000000002E-5</v>
      </c>
      <c r="P502" s="8">
        <f>COUNTIF(J$4:J502,J502)</f>
        <v>1</v>
      </c>
    </row>
    <row r="503" spans="1:16" ht="45" x14ac:dyDescent="0.25">
      <c r="A503" s="35">
        <f t="shared" si="47"/>
        <v>75000.009999999995</v>
      </c>
      <c r="B503" s="8">
        <f t="shared" si="48"/>
        <v>44817.73541666667</v>
      </c>
      <c r="C503" s="8">
        <f t="shared" si="49"/>
        <v>44908</v>
      </c>
      <c r="D503" s="38">
        <f t="shared" si="50"/>
        <v>164626.64541666667</v>
      </c>
      <c r="E503" s="39">
        <f t="shared" si="45"/>
        <v>24</v>
      </c>
      <c r="F503" s="42" t="s">
        <v>296</v>
      </c>
      <c r="G503" s="42" t="s">
        <v>3047</v>
      </c>
      <c r="H503" s="42" t="s">
        <v>3048</v>
      </c>
      <c r="I503" s="42" t="s">
        <v>2170</v>
      </c>
      <c r="J503" s="45">
        <v>44817.73541666667</v>
      </c>
      <c r="K503" s="43">
        <v>75000.009999999995</v>
      </c>
      <c r="L503" s="44">
        <v>44908</v>
      </c>
      <c r="M503" s="8" t="str">
        <f>VLOOKUP(MONTH($J503),Lookup!$A$2:$B$13,2,0)&amp;" "&amp;YEAR($J503)</f>
        <v>Sept 2022</v>
      </c>
      <c r="N503" s="34">
        <f t="shared" si="46"/>
        <v>44817.73541666667</v>
      </c>
      <c r="O503" s="8">
        <f>IF(ISERROR(VLOOKUP($I503,Lookup!$H$2:$I$11,2,0)),"",VLOOKUP($I503,Lookup!$H$2:$I$11,2,0))</f>
        <v>-100.1</v>
      </c>
      <c r="P503" s="8">
        <f>COUNTIF(J$4:J503,J503)</f>
        <v>1</v>
      </c>
    </row>
    <row r="504" spans="1:16" ht="30" x14ac:dyDescent="0.25">
      <c r="A504" s="35">
        <f t="shared" si="47"/>
        <v>0</v>
      </c>
      <c r="B504" s="8">
        <f t="shared" si="48"/>
        <v>44824.777777777781</v>
      </c>
      <c r="C504" s="8">
        <f t="shared" si="49"/>
        <v>44908</v>
      </c>
      <c r="D504" s="38">
        <f t="shared" si="50"/>
        <v>89733.777837777787</v>
      </c>
      <c r="E504" s="39">
        <f t="shared" si="45"/>
        <v>59</v>
      </c>
      <c r="F504" s="42" t="s">
        <v>296</v>
      </c>
      <c r="G504" s="42" t="s">
        <v>3049</v>
      </c>
      <c r="H504" s="42" t="s">
        <v>3050</v>
      </c>
      <c r="I504" s="42" t="s">
        <v>2206</v>
      </c>
      <c r="J504" s="45">
        <v>44824.777777777781</v>
      </c>
      <c r="K504" s="43"/>
      <c r="L504" s="44">
        <v>44908</v>
      </c>
      <c r="M504" s="8" t="str">
        <f>VLOOKUP(MONTH($J504),Lookup!$A$2:$B$13,2,0)&amp;" "&amp;YEAR($J504)</f>
        <v>Sept 2022</v>
      </c>
      <c r="N504" s="34">
        <f t="shared" si="46"/>
        <v>44824.777777777781</v>
      </c>
      <c r="O504" s="8">
        <f>IF(ISERROR(VLOOKUP($I504,Lookup!$H$2:$I$11,2,0)),"",VLOOKUP($I504,Lookup!$H$2:$I$11,2,0))</f>
        <v>6.0000000000000002E-5</v>
      </c>
      <c r="P504" s="8">
        <f>COUNTIF(J$4:J504,J504)</f>
        <v>1</v>
      </c>
    </row>
    <row r="505" spans="1:16" ht="45" x14ac:dyDescent="0.25">
      <c r="A505" s="35">
        <f t="shared" si="47"/>
        <v>0</v>
      </c>
      <c r="B505" s="8">
        <f t="shared" si="48"/>
        <v>44817.73541666667</v>
      </c>
      <c r="C505" s="8">
        <f t="shared" si="49"/>
        <v>44908</v>
      </c>
      <c r="D505" s="38">
        <f t="shared" si="50"/>
        <v>89627.635416666657</v>
      </c>
      <c r="E505" s="39">
        <f t="shared" si="45"/>
        <v>61</v>
      </c>
      <c r="F505" s="42" t="s">
        <v>296</v>
      </c>
      <c r="G505" s="42" t="s">
        <v>3047</v>
      </c>
      <c r="H505" s="42" t="s">
        <v>3047</v>
      </c>
      <c r="I505" s="42" t="s">
        <v>2170</v>
      </c>
      <c r="J505" s="45">
        <v>44817.73541666667</v>
      </c>
      <c r="K505" s="43"/>
      <c r="L505" s="44">
        <v>44908</v>
      </c>
      <c r="M505" s="8" t="str">
        <f>VLOOKUP(MONTH($J505),Lookup!$A$2:$B$13,2,0)&amp;" "&amp;YEAR($J505)</f>
        <v>Sept 2022</v>
      </c>
      <c r="N505" s="34">
        <f t="shared" si="46"/>
        <v>44817.73541666667</v>
      </c>
      <c r="O505" s="8">
        <f>IF(ISERROR(VLOOKUP($I505,Lookup!$H$2:$I$11,2,0)),"",VLOOKUP($I505,Lookup!$H$2:$I$11,2,0))</f>
        <v>-100.1</v>
      </c>
      <c r="P505" s="8">
        <f>COUNTIF(J$4:J505,J505)</f>
        <v>2</v>
      </c>
    </row>
    <row r="506" spans="1:16" x14ac:dyDescent="0.25">
      <c r="A506" s="35">
        <f t="shared" si="47"/>
        <v>300000</v>
      </c>
      <c r="B506" s="8">
        <f t="shared" si="48"/>
        <v>44845.581250000003</v>
      </c>
      <c r="C506" s="8">
        <f t="shared" si="49"/>
        <v>44907</v>
      </c>
      <c r="D506" s="38">
        <f t="shared" si="50"/>
        <v>389856.58124999999</v>
      </c>
      <c r="E506" s="39">
        <f t="shared" si="45"/>
        <v>3</v>
      </c>
      <c r="F506" s="42" t="s">
        <v>296</v>
      </c>
      <c r="G506" s="42" t="s">
        <v>3051</v>
      </c>
      <c r="H506" s="42" t="s">
        <v>3052</v>
      </c>
      <c r="I506" s="42" t="s">
        <v>2167</v>
      </c>
      <c r="J506" s="45">
        <v>44845.581250000003</v>
      </c>
      <c r="K506" s="43">
        <v>300000</v>
      </c>
      <c r="L506" s="44">
        <v>44907</v>
      </c>
      <c r="M506" s="8" t="str">
        <f>VLOOKUP(MONTH($J506),Lookup!$A$2:$B$13,2,0)&amp;" "&amp;YEAR($J506)</f>
        <v>Oct 2022</v>
      </c>
      <c r="N506" s="34">
        <f t="shared" si="46"/>
        <v>44845.581250000003</v>
      </c>
      <c r="O506" s="8">
        <f>IF(ISERROR(VLOOKUP($I506,Lookup!$H$2:$I$11,2,0)),"",VLOOKUP($I506,Lookup!$H$2:$I$11,2,0))</f>
        <v>103</v>
      </c>
      <c r="P506" s="8">
        <f>COUNTIF(J$4:J506,J506)</f>
        <v>1</v>
      </c>
    </row>
    <row r="507" spans="1:16" x14ac:dyDescent="0.25">
      <c r="A507" s="35">
        <f t="shared" si="47"/>
        <v>30000</v>
      </c>
      <c r="B507" s="8">
        <f t="shared" si="48"/>
        <v>44901.720138888886</v>
      </c>
      <c r="C507" s="8">
        <f t="shared" si="49"/>
        <v>44907</v>
      </c>
      <c r="D507" s="38">
        <f t="shared" si="50"/>
        <v>119809.7201396889</v>
      </c>
      <c r="E507" s="39">
        <f t="shared" si="45"/>
        <v>54</v>
      </c>
      <c r="F507" s="42" t="s">
        <v>296</v>
      </c>
      <c r="G507" s="42" t="s">
        <v>3053</v>
      </c>
      <c r="H507" s="42" t="s">
        <v>3054</v>
      </c>
      <c r="I507" s="42" t="s">
        <v>2173</v>
      </c>
      <c r="J507" s="45">
        <v>44901.720138888886</v>
      </c>
      <c r="K507" s="43">
        <v>30000</v>
      </c>
      <c r="L507" s="44">
        <v>44907</v>
      </c>
      <c r="M507" s="8" t="str">
        <f>VLOOKUP(MONTH($J507),Lookup!$A$2:$B$13,2,0)&amp;" "&amp;YEAR($J507)</f>
        <v>Dec 2022</v>
      </c>
      <c r="N507" s="34">
        <f t="shared" si="46"/>
        <v>44901.720138888886</v>
      </c>
      <c r="O507" s="8">
        <f>IF(ISERROR(VLOOKUP($I507,Lookup!$H$2:$I$11,2,0)),"",VLOOKUP($I507,Lookup!$H$2:$I$11,2,0))</f>
        <v>7.9999999999999996E-7</v>
      </c>
      <c r="P507" s="8">
        <f>COUNTIF(J$4:J507,J507)</f>
        <v>1</v>
      </c>
    </row>
    <row r="508" spans="1:16" ht="30" x14ac:dyDescent="0.25">
      <c r="A508" s="35">
        <f t="shared" si="47"/>
        <v>0</v>
      </c>
      <c r="B508" s="8">
        <f t="shared" si="48"/>
        <v>44908.667361111111</v>
      </c>
      <c r="C508" s="8">
        <f t="shared" si="49"/>
        <v>44874</v>
      </c>
      <c r="D508" s="38">
        <f t="shared" si="50"/>
        <v>89683.567361111112</v>
      </c>
      <c r="E508" s="39">
        <f t="shared" si="45"/>
        <v>62</v>
      </c>
      <c r="F508" s="42" t="s">
        <v>438</v>
      </c>
      <c r="G508" s="42" t="s">
        <v>3055</v>
      </c>
      <c r="H508" s="42" t="s">
        <v>3056</v>
      </c>
      <c r="I508" s="42" t="s">
        <v>2170</v>
      </c>
      <c r="J508" s="45">
        <v>44908.667361111111</v>
      </c>
      <c r="K508" s="43"/>
      <c r="L508" s="44">
        <v>44874</v>
      </c>
      <c r="M508" s="8" t="str">
        <f>VLOOKUP(MONTH($J508),Lookup!$A$2:$B$13,2,0)&amp;" "&amp;YEAR($J508)</f>
        <v>Dec 2022</v>
      </c>
      <c r="N508" s="34">
        <f t="shared" si="46"/>
        <v>44908.667361111111</v>
      </c>
      <c r="O508" s="8">
        <f>IF(ISERROR(VLOOKUP($I508,Lookup!$H$2:$I$11,2,0)),"",VLOOKUP($I508,Lookup!$H$2:$I$11,2,0))</f>
        <v>-100.1</v>
      </c>
      <c r="P508" s="8">
        <f>COUNTIF(J$4:J508,J508)</f>
        <v>1</v>
      </c>
    </row>
    <row r="509" spans="1:16" ht="45" x14ac:dyDescent="0.25">
      <c r="A509" s="35">
        <f t="shared" si="47"/>
        <v>60001</v>
      </c>
      <c r="B509" s="8">
        <f t="shared" si="48"/>
        <v>44761.768055555556</v>
      </c>
      <c r="C509" s="8">
        <f t="shared" si="49"/>
        <v>44887</v>
      </c>
      <c r="D509" s="38">
        <f t="shared" si="50"/>
        <v>149650.76806255555</v>
      </c>
      <c r="E509" s="39">
        <f t="shared" si="45"/>
        <v>52</v>
      </c>
      <c r="F509" s="42" t="s">
        <v>122</v>
      </c>
      <c r="G509" s="42" t="s">
        <v>3057</v>
      </c>
      <c r="H509" s="42" t="s">
        <v>3058</v>
      </c>
      <c r="I509" s="42" t="s">
        <v>2184</v>
      </c>
      <c r="J509" s="45">
        <v>44761.768055555556</v>
      </c>
      <c r="K509" s="43">
        <v>60001</v>
      </c>
      <c r="L509" s="44">
        <v>44887</v>
      </c>
      <c r="M509" s="8" t="str">
        <f>VLOOKUP(MONTH($J509),Lookup!$A$2:$B$13,2,0)&amp;" "&amp;YEAR($J509)</f>
        <v>Jul 2022</v>
      </c>
      <c r="N509" s="34">
        <f t="shared" si="46"/>
        <v>44761.768055555556</v>
      </c>
      <c r="O509" s="8">
        <f>IF(ISERROR(VLOOKUP($I509,Lookup!$H$2:$I$11,2,0)),"",VLOOKUP($I509,Lookup!$H$2:$I$11,2,0))</f>
        <v>6.9999999999999999E-6</v>
      </c>
      <c r="P509" s="8">
        <f>COUNTIF(J$4:J509,J509)</f>
        <v>1</v>
      </c>
    </row>
    <row r="510" spans="1:16" ht="30" x14ac:dyDescent="0.25">
      <c r="A510" s="35">
        <f t="shared" si="47"/>
        <v>75001</v>
      </c>
      <c r="B510" s="8">
        <f t="shared" si="48"/>
        <v>44571.588888888888</v>
      </c>
      <c r="C510" s="8">
        <f t="shared" si="49"/>
        <v>44894</v>
      </c>
      <c r="D510" s="38">
        <f t="shared" si="50"/>
        <v>164467.58938888888</v>
      </c>
      <c r="E510" s="39">
        <f t="shared" si="45"/>
        <v>40</v>
      </c>
      <c r="F510" s="42" t="s">
        <v>122</v>
      </c>
      <c r="G510" s="42" t="s">
        <v>3059</v>
      </c>
      <c r="H510" s="42" t="s">
        <v>3060</v>
      </c>
      <c r="I510" s="42" t="s">
        <v>2464</v>
      </c>
      <c r="J510" s="45">
        <v>44571.588888888888</v>
      </c>
      <c r="K510" s="43">
        <v>75001</v>
      </c>
      <c r="L510" s="44">
        <v>44894</v>
      </c>
      <c r="M510" s="8" t="str">
        <f>VLOOKUP(MONTH($J510),Lookup!$A$2:$B$13,2,0)&amp;" "&amp;YEAR($J510)</f>
        <v>Jan 2022</v>
      </c>
      <c r="N510" s="34">
        <f t="shared" si="46"/>
        <v>44571.588888888888</v>
      </c>
      <c r="O510" s="8">
        <f>IF(ISERROR(VLOOKUP($I510,Lookup!$H$2:$I$11,2,0)),"",VLOOKUP($I510,Lookup!$H$2:$I$11,2,0))</f>
        <v>5.0000000000000001E-4</v>
      </c>
      <c r="P510" s="8">
        <f>COUNTIF(J$4:J510,J510)</f>
        <v>1</v>
      </c>
    </row>
    <row r="511" spans="1:16" ht="45" x14ac:dyDescent="0.25">
      <c r="A511" s="35">
        <f t="shared" si="47"/>
        <v>80000</v>
      </c>
      <c r="B511" s="8">
        <f t="shared" si="48"/>
        <v>44561.530555555553</v>
      </c>
      <c r="C511" s="8">
        <f t="shared" si="49"/>
        <v>44916</v>
      </c>
      <c r="D511" s="38">
        <f t="shared" si="50"/>
        <v>169581.53055555554</v>
      </c>
      <c r="E511" s="39">
        <f t="shared" si="45"/>
        <v>34</v>
      </c>
      <c r="F511" s="42" t="s">
        <v>122</v>
      </c>
      <c r="G511" s="42" t="s">
        <v>3061</v>
      </c>
      <c r="H511" s="42" t="s">
        <v>3062</v>
      </c>
      <c r="I511" s="42" t="s">
        <v>2167</v>
      </c>
      <c r="J511" s="45">
        <v>44561.530555555553</v>
      </c>
      <c r="K511" s="43">
        <v>80000</v>
      </c>
      <c r="L511" s="44">
        <v>44916</v>
      </c>
      <c r="M511" s="8" t="str">
        <f>VLOOKUP(MONTH($J511),Lookup!$A$2:$B$13,2,0)&amp;" "&amp;YEAR($J511)</f>
        <v>Dec 2021</v>
      </c>
      <c r="N511" s="34">
        <f t="shared" si="46"/>
        <v>44561.530555555553</v>
      </c>
      <c r="O511" s="8">
        <f>IF(ISERROR(VLOOKUP($I511,Lookup!$H$2:$I$11,2,0)),"",VLOOKUP($I511,Lookup!$H$2:$I$11,2,0))</f>
        <v>103</v>
      </c>
      <c r="P511" s="8">
        <f>COUNTIF(J$4:J511,J511)</f>
        <v>1</v>
      </c>
    </row>
    <row r="512" spans="1:16" ht="30" x14ac:dyDescent="0.25">
      <c r="A512" s="35">
        <f t="shared" si="47"/>
        <v>80001</v>
      </c>
      <c r="B512" s="8">
        <f t="shared" si="48"/>
        <v>44573.479861111111</v>
      </c>
      <c r="C512" s="8">
        <f t="shared" si="49"/>
        <v>44888</v>
      </c>
      <c r="D512" s="38">
        <f t="shared" si="50"/>
        <v>169463.47992111111</v>
      </c>
      <c r="E512" s="39">
        <f t="shared" si="45"/>
        <v>36</v>
      </c>
      <c r="F512" s="42" t="s">
        <v>122</v>
      </c>
      <c r="G512" s="42" t="s">
        <v>3063</v>
      </c>
      <c r="H512" s="42" t="s">
        <v>3064</v>
      </c>
      <c r="I512" s="42" t="s">
        <v>2206</v>
      </c>
      <c r="J512" s="45">
        <v>44573.479861111111</v>
      </c>
      <c r="K512" s="43">
        <v>80001</v>
      </c>
      <c r="L512" s="44">
        <v>44888</v>
      </c>
      <c r="M512" s="8" t="str">
        <f>VLOOKUP(MONTH($J512),Lookup!$A$2:$B$13,2,0)&amp;" "&amp;YEAR($J512)</f>
        <v>Jan 2022</v>
      </c>
      <c r="N512" s="34">
        <f t="shared" si="46"/>
        <v>44573.479861111111</v>
      </c>
      <c r="O512" s="8">
        <f>IF(ISERROR(VLOOKUP($I512,Lookup!$H$2:$I$11,2,0)),"",VLOOKUP($I512,Lookup!$H$2:$I$11,2,0))</f>
        <v>6.0000000000000002E-5</v>
      </c>
      <c r="P512" s="8">
        <f>COUNTIF(J$4:J512,J512)</f>
        <v>1</v>
      </c>
    </row>
    <row r="513" spans="1:16" ht="30" x14ac:dyDescent="0.25">
      <c r="A513" s="35">
        <f t="shared" si="47"/>
        <v>100001</v>
      </c>
      <c r="B513" s="8">
        <f t="shared" si="48"/>
        <v>44580.577777777777</v>
      </c>
      <c r="C513" s="8">
        <f t="shared" si="49"/>
        <v>44908</v>
      </c>
      <c r="D513" s="38">
        <f t="shared" si="50"/>
        <v>189490.57783777776</v>
      </c>
      <c r="E513" s="39">
        <f t="shared" si="45"/>
        <v>31</v>
      </c>
      <c r="F513" s="42" t="s">
        <v>122</v>
      </c>
      <c r="G513" s="42" t="s">
        <v>3065</v>
      </c>
      <c r="H513" s="42" t="s">
        <v>3066</v>
      </c>
      <c r="I513" s="42" t="s">
        <v>2206</v>
      </c>
      <c r="J513" s="45">
        <v>44580.577777777777</v>
      </c>
      <c r="K513" s="43">
        <v>100001</v>
      </c>
      <c r="L513" s="44">
        <v>44908</v>
      </c>
      <c r="M513" s="8" t="str">
        <f>VLOOKUP(MONTH($J513),Lookup!$A$2:$B$13,2,0)&amp;" "&amp;YEAR($J513)</f>
        <v>Jan 2022</v>
      </c>
      <c r="N513" s="34">
        <f t="shared" si="46"/>
        <v>44580.577777777777</v>
      </c>
      <c r="O513" s="8">
        <f>IF(ISERROR(VLOOKUP($I513,Lookup!$H$2:$I$11,2,0)),"",VLOOKUP($I513,Lookup!$H$2:$I$11,2,0))</f>
        <v>6.0000000000000002E-5</v>
      </c>
      <c r="P513" s="8">
        <f>COUNTIF(J$4:J513,J513)</f>
        <v>1</v>
      </c>
    </row>
    <row r="514" spans="1:16" ht="30" x14ac:dyDescent="0.25">
      <c r="A514" s="35">
        <f t="shared" si="47"/>
        <v>50001</v>
      </c>
      <c r="B514" s="8">
        <f t="shared" si="48"/>
        <v>44648.386805555558</v>
      </c>
      <c r="C514" s="8">
        <f t="shared" si="49"/>
        <v>44895</v>
      </c>
      <c r="D514" s="38">
        <f t="shared" si="50"/>
        <v>139545.38686555554</v>
      </c>
      <c r="E514" s="39">
        <f t="shared" si="45"/>
        <v>63</v>
      </c>
      <c r="F514" s="42" t="s">
        <v>122</v>
      </c>
      <c r="G514" s="42" t="s">
        <v>3067</v>
      </c>
      <c r="H514" s="42" t="s">
        <v>3068</v>
      </c>
      <c r="I514" s="42" t="s">
        <v>2206</v>
      </c>
      <c r="J514" s="45">
        <v>44648.386805555558</v>
      </c>
      <c r="K514" s="43">
        <v>50001</v>
      </c>
      <c r="L514" s="44">
        <v>44895</v>
      </c>
      <c r="M514" s="8" t="str">
        <f>VLOOKUP(MONTH($J514),Lookup!$A$2:$B$13,2,0)&amp;" "&amp;YEAR($J514)</f>
        <v>Mar 2022</v>
      </c>
      <c r="N514" s="34">
        <f t="shared" si="46"/>
        <v>44648.386805555558</v>
      </c>
      <c r="O514" s="8">
        <f>IF(ISERROR(VLOOKUP($I514,Lookup!$H$2:$I$11,2,0)),"",VLOOKUP($I514,Lookup!$H$2:$I$11,2,0))</f>
        <v>6.0000000000000002E-5</v>
      </c>
      <c r="P514" s="8">
        <f>COUNTIF(J$4:J514,J514)</f>
        <v>1</v>
      </c>
    </row>
    <row r="515" spans="1:16" ht="30" x14ac:dyDescent="0.25">
      <c r="A515" s="35">
        <f t="shared" si="47"/>
        <v>65001</v>
      </c>
      <c r="B515" s="8">
        <f t="shared" si="48"/>
        <v>44607.411111111112</v>
      </c>
      <c r="C515" s="8">
        <f t="shared" si="49"/>
        <v>44874</v>
      </c>
      <c r="D515" s="38">
        <f t="shared" si="50"/>
        <v>154483.4111711111</v>
      </c>
      <c r="E515" s="39">
        <f t="shared" si="45"/>
        <v>46</v>
      </c>
      <c r="F515" s="42" t="s">
        <v>122</v>
      </c>
      <c r="G515" s="42" t="s">
        <v>3069</v>
      </c>
      <c r="H515" s="42" t="s">
        <v>3070</v>
      </c>
      <c r="I515" s="42" t="s">
        <v>2206</v>
      </c>
      <c r="J515" s="45">
        <v>44607.411111111112</v>
      </c>
      <c r="K515" s="43">
        <v>65001</v>
      </c>
      <c r="L515" s="44">
        <v>44874</v>
      </c>
      <c r="M515" s="8" t="str">
        <f>VLOOKUP(MONTH($J515),Lookup!$A$2:$B$13,2,0)&amp;" "&amp;YEAR($J515)</f>
        <v>Feb 2022</v>
      </c>
      <c r="N515" s="34">
        <f t="shared" si="46"/>
        <v>44607.411111111112</v>
      </c>
      <c r="O515" s="8">
        <f>IF(ISERROR(VLOOKUP($I515,Lookup!$H$2:$I$11,2,0)),"",VLOOKUP($I515,Lookup!$H$2:$I$11,2,0))</f>
        <v>6.0000000000000002E-5</v>
      </c>
      <c r="P515" s="8">
        <f>COUNTIF(J$4:J515,J515)</f>
        <v>1</v>
      </c>
    </row>
    <row r="516" spans="1:16" ht="30" x14ac:dyDescent="0.25">
      <c r="A516" s="35">
        <f t="shared" si="47"/>
        <v>55001</v>
      </c>
      <c r="B516" s="8">
        <f t="shared" si="48"/>
        <v>44589.807638888888</v>
      </c>
      <c r="C516" s="8">
        <f t="shared" si="49"/>
        <v>44874</v>
      </c>
      <c r="D516" s="38">
        <f t="shared" si="50"/>
        <v>144465.80769888888</v>
      </c>
      <c r="E516" s="39">
        <f t="shared" si="45"/>
        <v>55</v>
      </c>
      <c r="F516" s="42" t="s">
        <v>122</v>
      </c>
      <c r="G516" s="42" t="s">
        <v>3071</v>
      </c>
      <c r="H516" s="42" t="s">
        <v>3072</v>
      </c>
      <c r="I516" s="42" t="s">
        <v>2206</v>
      </c>
      <c r="J516" s="45">
        <v>44589.807638888888</v>
      </c>
      <c r="K516" s="43">
        <v>55001</v>
      </c>
      <c r="L516" s="44">
        <v>44874</v>
      </c>
      <c r="M516" s="8" t="str">
        <f>VLOOKUP(MONTH($J516),Lookup!$A$2:$B$13,2,0)&amp;" "&amp;YEAR($J516)</f>
        <v>Jan 2022</v>
      </c>
      <c r="N516" s="34">
        <f t="shared" si="46"/>
        <v>44589.807638888888</v>
      </c>
      <c r="O516" s="8">
        <f>IF(ISERROR(VLOOKUP($I516,Lookup!$H$2:$I$11,2,0)),"",VLOOKUP($I516,Lookup!$H$2:$I$11,2,0))</f>
        <v>6.0000000000000002E-5</v>
      </c>
      <c r="P516" s="8">
        <f>COUNTIF(J$4:J516,J516)</f>
        <v>1</v>
      </c>
    </row>
    <row r="517" spans="1:16" ht="60" x14ac:dyDescent="0.25">
      <c r="A517" s="35">
        <f t="shared" si="47"/>
        <v>50001</v>
      </c>
      <c r="B517" s="8">
        <f t="shared" si="48"/>
        <v>44616.642361111109</v>
      </c>
      <c r="C517" s="8">
        <f t="shared" si="49"/>
        <v>44908</v>
      </c>
      <c r="D517" s="38">
        <f t="shared" si="50"/>
        <v>139526.64242111112</v>
      </c>
      <c r="E517" s="39">
        <f t="shared" ref="E517:E580" si="51">IF($D517="","",COUNTIFS($F$4:$F$5000,$F517,$D$4:$D$5000,"&gt;"&amp;$D517))</f>
        <v>65</v>
      </c>
      <c r="F517" s="42" t="s">
        <v>122</v>
      </c>
      <c r="G517" s="42" t="s">
        <v>3073</v>
      </c>
      <c r="H517" s="42" t="s">
        <v>3074</v>
      </c>
      <c r="I517" s="42" t="s">
        <v>2206</v>
      </c>
      <c r="J517" s="45">
        <v>44616.642361111109</v>
      </c>
      <c r="K517" s="43">
        <v>50001</v>
      </c>
      <c r="L517" s="44">
        <v>44908</v>
      </c>
      <c r="M517" s="8" t="str">
        <f>VLOOKUP(MONTH($J517),Lookup!$A$2:$B$13,2,0)&amp;" "&amp;YEAR($J517)</f>
        <v>Feb 2022</v>
      </c>
      <c r="N517" s="34">
        <f t="shared" ref="N517:N580" si="52">IF(ISBLANK($J517),"1/1/9999",J517)</f>
        <v>44616.642361111109</v>
      </c>
      <c r="O517" s="8">
        <f>IF(ISERROR(VLOOKUP($I517,Lookup!$H$2:$I$11,2,0)),"",VLOOKUP($I517,Lookup!$H$2:$I$11,2,0))</f>
        <v>6.0000000000000002E-5</v>
      </c>
      <c r="P517" s="8">
        <f>COUNTIF(J$4:J517,J517)</f>
        <v>1</v>
      </c>
    </row>
    <row r="518" spans="1:16" ht="30" x14ac:dyDescent="0.25">
      <c r="A518" s="35">
        <f t="shared" ref="A518:A581" si="53">K518</f>
        <v>60001</v>
      </c>
      <c r="B518" s="8">
        <f t="shared" ref="B518:B581" si="54">J518</f>
        <v>44626.691666666666</v>
      </c>
      <c r="C518" s="8">
        <f t="shared" ref="C518:C581" si="55">L518</f>
        <v>44900</v>
      </c>
      <c r="D518" s="38">
        <f t="shared" ref="D518:D581" si="56">SUM(A518:C518)+O518+P518</f>
        <v>149528.69167366665</v>
      </c>
      <c r="E518" s="39">
        <f t="shared" si="51"/>
        <v>54</v>
      </c>
      <c r="F518" s="42" t="s">
        <v>122</v>
      </c>
      <c r="G518" s="42" t="s">
        <v>3075</v>
      </c>
      <c r="H518" s="42" t="s">
        <v>3076</v>
      </c>
      <c r="I518" s="42" t="s">
        <v>2184</v>
      </c>
      <c r="J518" s="45">
        <v>44626.691666666666</v>
      </c>
      <c r="K518" s="43">
        <v>60001</v>
      </c>
      <c r="L518" s="44">
        <v>44900</v>
      </c>
      <c r="M518" s="8" t="str">
        <f>VLOOKUP(MONTH($J518),Lookup!$A$2:$B$13,2,0)&amp;" "&amp;YEAR($J518)</f>
        <v>Mar 2022</v>
      </c>
      <c r="N518" s="34">
        <f t="shared" si="52"/>
        <v>44626.691666666666</v>
      </c>
      <c r="O518" s="8">
        <f>IF(ISERROR(VLOOKUP($I518,Lookup!$H$2:$I$11,2,0)),"",VLOOKUP($I518,Lookup!$H$2:$I$11,2,0))</f>
        <v>6.9999999999999999E-6</v>
      </c>
      <c r="P518" s="8">
        <f>COUNTIF(J$4:J518,J518)</f>
        <v>1</v>
      </c>
    </row>
    <row r="519" spans="1:16" ht="30" x14ac:dyDescent="0.25">
      <c r="A519" s="35">
        <f t="shared" si="53"/>
        <v>50001</v>
      </c>
      <c r="B519" s="8">
        <f t="shared" si="54"/>
        <v>44622.42083333333</v>
      </c>
      <c r="C519" s="8">
        <f t="shared" si="55"/>
        <v>44893</v>
      </c>
      <c r="D519" s="38">
        <f t="shared" si="56"/>
        <v>139517.42089333333</v>
      </c>
      <c r="E519" s="39">
        <f t="shared" si="51"/>
        <v>66</v>
      </c>
      <c r="F519" s="42" t="s">
        <v>122</v>
      </c>
      <c r="G519" s="42" t="s">
        <v>3077</v>
      </c>
      <c r="H519" s="42" t="s">
        <v>3078</v>
      </c>
      <c r="I519" s="42" t="s">
        <v>2206</v>
      </c>
      <c r="J519" s="45">
        <v>44622.42083333333</v>
      </c>
      <c r="K519" s="43">
        <v>50001</v>
      </c>
      <c r="L519" s="44">
        <v>44893</v>
      </c>
      <c r="M519" s="8" t="str">
        <f>VLOOKUP(MONTH($J519),Lookup!$A$2:$B$13,2,0)&amp;" "&amp;YEAR($J519)</f>
        <v>Mar 2022</v>
      </c>
      <c r="N519" s="34">
        <f t="shared" si="52"/>
        <v>44622.42083333333</v>
      </c>
      <c r="O519" s="8">
        <f>IF(ISERROR(VLOOKUP($I519,Lookup!$H$2:$I$11,2,0)),"",VLOOKUP($I519,Lookup!$H$2:$I$11,2,0))</f>
        <v>6.0000000000000002E-5</v>
      </c>
      <c r="P519" s="8">
        <f>COUNTIF(J$4:J519,J519)</f>
        <v>1</v>
      </c>
    </row>
    <row r="520" spans="1:16" ht="30" x14ac:dyDescent="0.25">
      <c r="A520" s="35">
        <f t="shared" si="53"/>
        <v>80000</v>
      </c>
      <c r="B520" s="8">
        <f t="shared" si="54"/>
        <v>44643.744444444441</v>
      </c>
      <c r="C520" s="8">
        <f t="shared" si="55"/>
        <v>44908</v>
      </c>
      <c r="D520" s="38">
        <f t="shared" si="56"/>
        <v>169552.74450444442</v>
      </c>
      <c r="E520" s="39">
        <f t="shared" si="51"/>
        <v>35</v>
      </c>
      <c r="F520" s="42" t="s">
        <v>122</v>
      </c>
      <c r="G520" s="42" t="s">
        <v>3079</v>
      </c>
      <c r="H520" s="42" t="s">
        <v>3080</v>
      </c>
      <c r="I520" s="42" t="s">
        <v>2206</v>
      </c>
      <c r="J520" s="45">
        <v>44643.744444444441</v>
      </c>
      <c r="K520" s="43">
        <v>80000</v>
      </c>
      <c r="L520" s="44">
        <v>44908</v>
      </c>
      <c r="M520" s="8" t="str">
        <f>VLOOKUP(MONTH($J520),Lookup!$A$2:$B$13,2,0)&amp;" "&amp;YEAR($J520)</f>
        <v>Mar 2022</v>
      </c>
      <c r="N520" s="34">
        <f t="shared" si="52"/>
        <v>44643.744444444441</v>
      </c>
      <c r="O520" s="8">
        <f>IF(ISERROR(VLOOKUP($I520,Lookup!$H$2:$I$11,2,0)),"",VLOOKUP($I520,Lookup!$H$2:$I$11,2,0))</f>
        <v>6.0000000000000002E-5</v>
      </c>
      <c r="P520" s="8">
        <f>COUNTIF(J$4:J520,J520)</f>
        <v>1</v>
      </c>
    </row>
    <row r="521" spans="1:16" ht="45" x14ac:dyDescent="0.25">
      <c r="A521" s="35">
        <f t="shared" si="53"/>
        <v>75001</v>
      </c>
      <c r="B521" s="8">
        <f t="shared" si="54"/>
        <v>44611.745138888888</v>
      </c>
      <c r="C521" s="8">
        <f t="shared" si="55"/>
        <v>44894</v>
      </c>
      <c r="D521" s="38">
        <f t="shared" si="56"/>
        <v>164507.74519888888</v>
      </c>
      <c r="E521" s="39">
        <f t="shared" si="51"/>
        <v>39</v>
      </c>
      <c r="F521" s="42" t="s">
        <v>122</v>
      </c>
      <c r="G521" s="42" t="s">
        <v>3081</v>
      </c>
      <c r="H521" s="42" t="s">
        <v>3082</v>
      </c>
      <c r="I521" s="42" t="s">
        <v>2206</v>
      </c>
      <c r="J521" s="45">
        <v>44611.745138888888</v>
      </c>
      <c r="K521" s="43">
        <v>75001</v>
      </c>
      <c r="L521" s="44">
        <v>44894</v>
      </c>
      <c r="M521" s="8" t="str">
        <f>VLOOKUP(MONTH($J521),Lookup!$A$2:$B$13,2,0)&amp;" "&amp;YEAR($J521)</f>
        <v>Feb 2022</v>
      </c>
      <c r="N521" s="34">
        <f t="shared" si="52"/>
        <v>44611.745138888888</v>
      </c>
      <c r="O521" s="8">
        <f>IF(ISERROR(VLOOKUP($I521,Lookup!$H$2:$I$11,2,0)),"",VLOOKUP($I521,Lookup!$H$2:$I$11,2,0))</f>
        <v>6.0000000000000002E-5</v>
      </c>
      <c r="P521" s="8">
        <f>COUNTIF(J$4:J521,J521)</f>
        <v>1</v>
      </c>
    </row>
    <row r="522" spans="1:16" ht="30" x14ac:dyDescent="0.25">
      <c r="A522" s="35">
        <f t="shared" si="53"/>
        <v>70001</v>
      </c>
      <c r="B522" s="8">
        <f t="shared" si="54"/>
        <v>44624.805555555555</v>
      </c>
      <c r="C522" s="8">
        <f t="shared" si="55"/>
        <v>44908</v>
      </c>
      <c r="D522" s="38">
        <f t="shared" si="56"/>
        <v>159534.80561555555</v>
      </c>
      <c r="E522" s="39">
        <f t="shared" si="51"/>
        <v>43</v>
      </c>
      <c r="F522" s="42" t="s">
        <v>122</v>
      </c>
      <c r="G522" s="42" t="s">
        <v>3083</v>
      </c>
      <c r="H522" s="42" t="s">
        <v>3084</v>
      </c>
      <c r="I522" s="42" t="s">
        <v>2206</v>
      </c>
      <c r="J522" s="45">
        <v>44624.805555555555</v>
      </c>
      <c r="K522" s="43">
        <v>70001</v>
      </c>
      <c r="L522" s="44">
        <v>44908</v>
      </c>
      <c r="M522" s="8" t="str">
        <f>VLOOKUP(MONTH($J522),Lookup!$A$2:$B$13,2,0)&amp;" "&amp;YEAR($J522)</f>
        <v>Mar 2022</v>
      </c>
      <c r="N522" s="34">
        <f t="shared" si="52"/>
        <v>44624.805555555555</v>
      </c>
      <c r="O522" s="8">
        <f>IF(ISERROR(VLOOKUP($I522,Lookup!$H$2:$I$11,2,0)),"",VLOOKUP($I522,Lookup!$H$2:$I$11,2,0))</f>
        <v>6.0000000000000002E-5</v>
      </c>
      <c r="P522" s="8">
        <f>COUNTIF(J$4:J522,J522)</f>
        <v>1</v>
      </c>
    </row>
    <row r="523" spans="1:16" ht="30" x14ac:dyDescent="0.25">
      <c r="A523" s="35">
        <f t="shared" si="53"/>
        <v>75001</v>
      </c>
      <c r="B523" s="8">
        <f t="shared" si="54"/>
        <v>44690.921527777777</v>
      </c>
      <c r="C523" s="8">
        <f t="shared" si="55"/>
        <v>44896</v>
      </c>
      <c r="D523" s="38">
        <f t="shared" si="56"/>
        <v>164588.92153477776</v>
      </c>
      <c r="E523" s="39">
        <f t="shared" si="51"/>
        <v>38</v>
      </c>
      <c r="F523" s="42" t="s">
        <v>122</v>
      </c>
      <c r="G523" s="42" t="s">
        <v>3085</v>
      </c>
      <c r="H523" s="42" t="s">
        <v>3086</v>
      </c>
      <c r="I523" s="42" t="s">
        <v>2184</v>
      </c>
      <c r="J523" s="45">
        <v>44690.921527777777</v>
      </c>
      <c r="K523" s="43">
        <v>75001</v>
      </c>
      <c r="L523" s="44">
        <v>44896</v>
      </c>
      <c r="M523" s="8" t="str">
        <f>VLOOKUP(MONTH($J523),Lookup!$A$2:$B$13,2,0)&amp;" "&amp;YEAR($J523)</f>
        <v>May 2022</v>
      </c>
      <c r="N523" s="34">
        <f t="shared" si="52"/>
        <v>44690.921527777777</v>
      </c>
      <c r="O523" s="8">
        <f>IF(ISERROR(VLOOKUP($I523,Lookup!$H$2:$I$11,2,0)),"",VLOOKUP($I523,Lookup!$H$2:$I$11,2,0))</f>
        <v>6.9999999999999999E-6</v>
      </c>
      <c r="P523" s="8">
        <f>COUNTIF(J$4:J523,J523)</f>
        <v>1</v>
      </c>
    </row>
    <row r="524" spans="1:16" ht="30" x14ac:dyDescent="0.25">
      <c r="A524" s="35">
        <f t="shared" si="53"/>
        <v>50001</v>
      </c>
      <c r="B524" s="8">
        <f t="shared" si="54"/>
        <v>44636.504861111112</v>
      </c>
      <c r="C524" s="8">
        <f t="shared" si="55"/>
        <v>44960</v>
      </c>
      <c r="D524" s="38">
        <f t="shared" si="56"/>
        <v>139598.5049211111</v>
      </c>
      <c r="E524" s="39">
        <f t="shared" si="51"/>
        <v>58</v>
      </c>
      <c r="F524" s="42" t="s">
        <v>122</v>
      </c>
      <c r="G524" s="42" t="s">
        <v>3087</v>
      </c>
      <c r="H524" s="42" t="s">
        <v>3088</v>
      </c>
      <c r="I524" s="42" t="s">
        <v>2206</v>
      </c>
      <c r="J524" s="45">
        <v>44636.504861111112</v>
      </c>
      <c r="K524" s="43">
        <v>50001</v>
      </c>
      <c r="L524" s="44">
        <v>44960</v>
      </c>
      <c r="M524" s="8" t="str">
        <f>VLOOKUP(MONTH($J524),Lookup!$A$2:$B$13,2,0)&amp;" "&amp;YEAR($J524)</f>
        <v>Mar 2022</v>
      </c>
      <c r="N524" s="34">
        <f t="shared" si="52"/>
        <v>44636.504861111112</v>
      </c>
      <c r="O524" s="8">
        <f>IF(ISERROR(VLOOKUP($I524,Lookup!$H$2:$I$11,2,0)),"",VLOOKUP($I524,Lookup!$H$2:$I$11,2,0))</f>
        <v>6.0000000000000002E-5</v>
      </c>
      <c r="P524" s="8">
        <f>COUNTIF(J$4:J524,J524)</f>
        <v>1</v>
      </c>
    </row>
    <row r="525" spans="1:16" ht="30" x14ac:dyDescent="0.25">
      <c r="A525" s="35">
        <f t="shared" si="53"/>
        <v>50001</v>
      </c>
      <c r="B525" s="8">
        <f t="shared" si="54"/>
        <v>44685.661111111112</v>
      </c>
      <c r="C525" s="8">
        <f t="shared" si="55"/>
        <v>44894</v>
      </c>
      <c r="D525" s="38">
        <f t="shared" si="56"/>
        <v>139581.6611711111</v>
      </c>
      <c r="E525" s="39">
        <f t="shared" si="51"/>
        <v>59</v>
      </c>
      <c r="F525" s="42" t="s">
        <v>122</v>
      </c>
      <c r="G525" s="42" t="s">
        <v>3089</v>
      </c>
      <c r="H525" s="42" t="s">
        <v>3090</v>
      </c>
      <c r="I525" s="42" t="s">
        <v>2206</v>
      </c>
      <c r="J525" s="45">
        <v>44685.661111111112</v>
      </c>
      <c r="K525" s="43">
        <v>50001</v>
      </c>
      <c r="L525" s="44">
        <v>44894</v>
      </c>
      <c r="M525" s="8" t="str">
        <f>VLOOKUP(MONTH($J525),Lookup!$A$2:$B$13,2,0)&amp;" "&amp;YEAR($J525)</f>
        <v>May 2022</v>
      </c>
      <c r="N525" s="34">
        <f t="shared" si="52"/>
        <v>44685.661111111112</v>
      </c>
      <c r="O525" s="8">
        <f>IF(ISERROR(VLOOKUP($I525,Lookup!$H$2:$I$11,2,0)),"",VLOOKUP($I525,Lookup!$H$2:$I$11,2,0))</f>
        <v>6.0000000000000002E-5</v>
      </c>
      <c r="P525" s="8">
        <f>COUNTIF(J$4:J525,J525)</f>
        <v>1</v>
      </c>
    </row>
    <row r="526" spans="1:16" ht="30" x14ac:dyDescent="0.25">
      <c r="A526" s="35">
        <f t="shared" si="53"/>
        <v>150001</v>
      </c>
      <c r="B526" s="8">
        <f t="shared" si="54"/>
        <v>44714.451388888891</v>
      </c>
      <c r="C526" s="8">
        <f t="shared" si="55"/>
        <v>44894</v>
      </c>
      <c r="D526" s="38">
        <f t="shared" si="56"/>
        <v>239610.45139588887</v>
      </c>
      <c r="E526" s="39">
        <f t="shared" si="51"/>
        <v>19</v>
      </c>
      <c r="F526" s="42" t="s">
        <v>122</v>
      </c>
      <c r="G526" s="42" t="s">
        <v>3091</v>
      </c>
      <c r="H526" s="42" t="s">
        <v>3092</v>
      </c>
      <c r="I526" s="42" t="s">
        <v>2184</v>
      </c>
      <c r="J526" s="45">
        <v>44714.451388888891</v>
      </c>
      <c r="K526" s="43">
        <v>150001</v>
      </c>
      <c r="L526" s="44">
        <v>44894</v>
      </c>
      <c r="M526" s="8" t="str">
        <f>VLOOKUP(MONTH($J526),Lookup!$A$2:$B$13,2,0)&amp;" "&amp;YEAR($J526)</f>
        <v>Jun 2022</v>
      </c>
      <c r="N526" s="34">
        <f t="shared" si="52"/>
        <v>44714.451388888891</v>
      </c>
      <c r="O526" s="8">
        <f>IF(ISERROR(VLOOKUP($I526,Lookup!$H$2:$I$11,2,0)),"",VLOOKUP($I526,Lookup!$H$2:$I$11,2,0))</f>
        <v>6.9999999999999999E-6</v>
      </c>
      <c r="P526" s="8">
        <f>COUNTIF(J$4:J526,J526)</f>
        <v>1</v>
      </c>
    </row>
    <row r="527" spans="1:16" ht="45" x14ac:dyDescent="0.25">
      <c r="A527" s="35">
        <f t="shared" si="53"/>
        <v>104001</v>
      </c>
      <c r="B527" s="8">
        <f t="shared" si="54"/>
        <v>44567.507638888892</v>
      </c>
      <c r="C527" s="8">
        <f t="shared" si="55"/>
        <v>44894</v>
      </c>
      <c r="D527" s="38">
        <f t="shared" si="56"/>
        <v>193463.50813888889</v>
      </c>
      <c r="E527" s="39">
        <f t="shared" si="51"/>
        <v>26</v>
      </c>
      <c r="F527" s="42" t="s">
        <v>122</v>
      </c>
      <c r="G527" s="42" t="s">
        <v>3093</v>
      </c>
      <c r="H527" s="42" t="s">
        <v>3094</v>
      </c>
      <c r="I527" s="42" t="s">
        <v>2464</v>
      </c>
      <c r="J527" s="45">
        <v>44567.507638888892</v>
      </c>
      <c r="K527" s="43">
        <v>104001</v>
      </c>
      <c r="L527" s="44">
        <v>44894</v>
      </c>
      <c r="M527" s="8" t="str">
        <f>VLOOKUP(MONTH($J527),Lookup!$A$2:$B$13,2,0)&amp;" "&amp;YEAR($J527)</f>
        <v>Jan 2022</v>
      </c>
      <c r="N527" s="34">
        <f t="shared" si="52"/>
        <v>44567.507638888892</v>
      </c>
      <c r="O527" s="8">
        <f>IF(ISERROR(VLOOKUP($I527,Lookup!$H$2:$I$11,2,0)),"",VLOOKUP($I527,Lookup!$H$2:$I$11,2,0))</f>
        <v>5.0000000000000001E-4</v>
      </c>
      <c r="P527" s="8">
        <f>COUNTIF(J$4:J527,J527)</f>
        <v>1</v>
      </c>
    </row>
    <row r="528" spans="1:16" ht="30" x14ac:dyDescent="0.25">
      <c r="A528" s="35">
        <f t="shared" si="53"/>
        <v>50001</v>
      </c>
      <c r="B528" s="8">
        <f t="shared" si="54"/>
        <v>44656.634722222225</v>
      </c>
      <c r="C528" s="8">
        <f t="shared" si="55"/>
        <v>44874</v>
      </c>
      <c r="D528" s="38">
        <f t="shared" si="56"/>
        <v>139532.63472922222</v>
      </c>
      <c r="E528" s="39">
        <f t="shared" si="51"/>
        <v>64</v>
      </c>
      <c r="F528" s="42" t="s">
        <v>122</v>
      </c>
      <c r="G528" s="42" t="s">
        <v>3095</v>
      </c>
      <c r="H528" s="42" t="s">
        <v>3096</v>
      </c>
      <c r="I528" s="42" t="s">
        <v>2184</v>
      </c>
      <c r="J528" s="45">
        <v>44656.634722222225</v>
      </c>
      <c r="K528" s="43">
        <v>50001</v>
      </c>
      <c r="L528" s="44">
        <v>44874</v>
      </c>
      <c r="M528" s="8" t="str">
        <f>VLOOKUP(MONTH($J528),Lookup!$A$2:$B$13,2,0)&amp;" "&amp;YEAR($J528)</f>
        <v>Apr 2022</v>
      </c>
      <c r="N528" s="34">
        <f t="shared" si="52"/>
        <v>44656.634722222225</v>
      </c>
      <c r="O528" s="8">
        <f>IF(ISERROR(VLOOKUP($I528,Lookup!$H$2:$I$11,2,0)),"",VLOOKUP($I528,Lookup!$H$2:$I$11,2,0))</f>
        <v>6.9999999999999999E-6</v>
      </c>
      <c r="P528" s="8">
        <f>COUNTIF(J$4:J528,J528)</f>
        <v>1</v>
      </c>
    </row>
    <row r="529" spans="1:16" ht="45" x14ac:dyDescent="0.25">
      <c r="A529" s="35">
        <f t="shared" si="53"/>
        <v>0</v>
      </c>
      <c r="B529" s="8">
        <f t="shared" si="54"/>
        <v>44761.768055555556</v>
      </c>
      <c r="C529" s="8">
        <f t="shared" si="55"/>
        <v>44887</v>
      </c>
      <c r="D529" s="38">
        <f t="shared" si="56"/>
        <v>89650.768062555551</v>
      </c>
      <c r="E529" s="39">
        <f t="shared" si="51"/>
        <v>69</v>
      </c>
      <c r="F529" s="42" t="s">
        <v>122</v>
      </c>
      <c r="G529" s="42" t="s">
        <v>3057</v>
      </c>
      <c r="H529" s="42" t="s">
        <v>3097</v>
      </c>
      <c r="I529" s="42" t="s">
        <v>2184</v>
      </c>
      <c r="J529" s="45">
        <v>44761.768055555556</v>
      </c>
      <c r="K529" s="43"/>
      <c r="L529" s="44">
        <v>44887</v>
      </c>
      <c r="M529" s="8" t="str">
        <f>VLOOKUP(MONTH($J529),Lookup!$A$2:$B$13,2,0)&amp;" "&amp;YEAR($J529)</f>
        <v>Jul 2022</v>
      </c>
      <c r="N529" s="34">
        <f t="shared" si="52"/>
        <v>44761.768055555556</v>
      </c>
      <c r="O529" s="8">
        <f>IF(ISERROR(VLOOKUP($I529,Lookup!$H$2:$I$11,2,0)),"",VLOOKUP($I529,Lookup!$H$2:$I$11,2,0))</f>
        <v>6.9999999999999999E-6</v>
      </c>
      <c r="P529" s="8">
        <f>COUNTIF(J$4:J529,J529)</f>
        <v>2</v>
      </c>
    </row>
    <row r="530" spans="1:16" ht="30" x14ac:dyDescent="0.25">
      <c r="A530" s="35">
        <f t="shared" si="53"/>
        <v>500001</v>
      </c>
      <c r="B530" s="8">
        <f t="shared" si="54"/>
        <v>44663.594444444447</v>
      </c>
      <c r="C530" s="8">
        <f t="shared" si="55"/>
        <v>44874</v>
      </c>
      <c r="D530" s="38">
        <f t="shared" si="56"/>
        <v>589539.59450444439</v>
      </c>
      <c r="E530" s="39">
        <f t="shared" si="51"/>
        <v>3</v>
      </c>
      <c r="F530" s="42" t="s">
        <v>122</v>
      </c>
      <c r="G530" s="42" t="s">
        <v>3098</v>
      </c>
      <c r="H530" s="42" t="s">
        <v>3099</v>
      </c>
      <c r="I530" s="42" t="s">
        <v>2206</v>
      </c>
      <c r="J530" s="45">
        <v>44663.594444444447</v>
      </c>
      <c r="K530" s="43">
        <v>500001</v>
      </c>
      <c r="L530" s="44">
        <v>44874</v>
      </c>
      <c r="M530" s="8" t="str">
        <f>VLOOKUP(MONTH($J530),Lookup!$A$2:$B$13,2,0)&amp;" "&amp;YEAR($J530)</f>
        <v>Apr 2022</v>
      </c>
      <c r="N530" s="34">
        <f t="shared" si="52"/>
        <v>44663.594444444447</v>
      </c>
      <c r="O530" s="8">
        <f>IF(ISERROR(VLOOKUP($I530,Lookup!$H$2:$I$11,2,0)),"",VLOOKUP($I530,Lookup!$H$2:$I$11,2,0))</f>
        <v>6.0000000000000002E-5</v>
      </c>
      <c r="P530" s="8">
        <f>COUNTIF(J$4:J530,J530)</f>
        <v>1</v>
      </c>
    </row>
    <row r="531" spans="1:16" ht="30" x14ac:dyDescent="0.25">
      <c r="A531" s="35">
        <f t="shared" si="53"/>
        <v>100001</v>
      </c>
      <c r="B531" s="8">
        <f t="shared" si="54"/>
        <v>44753.55972222222</v>
      </c>
      <c r="C531" s="8">
        <f t="shared" si="55"/>
        <v>44909</v>
      </c>
      <c r="D531" s="38">
        <f t="shared" si="56"/>
        <v>189664.5597822222</v>
      </c>
      <c r="E531" s="39">
        <f t="shared" si="51"/>
        <v>28</v>
      </c>
      <c r="F531" s="42" t="s">
        <v>122</v>
      </c>
      <c r="G531" s="42" t="s">
        <v>3100</v>
      </c>
      <c r="H531" s="42" t="s">
        <v>3101</v>
      </c>
      <c r="I531" s="42" t="s">
        <v>2206</v>
      </c>
      <c r="J531" s="45">
        <v>44753.55972222222</v>
      </c>
      <c r="K531" s="43">
        <v>100001</v>
      </c>
      <c r="L531" s="44">
        <v>44909</v>
      </c>
      <c r="M531" s="8" t="str">
        <f>VLOOKUP(MONTH($J531),Lookup!$A$2:$B$13,2,0)&amp;" "&amp;YEAR($J531)</f>
        <v>Jul 2022</v>
      </c>
      <c r="N531" s="34">
        <f t="shared" si="52"/>
        <v>44753.55972222222</v>
      </c>
      <c r="O531" s="8">
        <f>IF(ISERROR(VLOOKUP($I531,Lookup!$H$2:$I$11,2,0)),"",VLOOKUP($I531,Lookup!$H$2:$I$11,2,0))</f>
        <v>6.0000000000000002E-5</v>
      </c>
      <c r="P531" s="8">
        <f>COUNTIF(J$4:J531,J531)</f>
        <v>1</v>
      </c>
    </row>
    <row r="532" spans="1:16" ht="30" x14ac:dyDescent="0.25">
      <c r="A532" s="35">
        <f t="shared" si="53"/>
        <v>400001</v>
      </c>
      <c r="B532" s="8">
        <f t="shared" si="54"/>
        <v>44725.59375</v>
      </c>
      <c r="C532" s="8">
        <f t="shared" si="55"/>
        <v>44909</v>
      </c>
      <c r="D532" s="38">
        <f t="shared" si="56"/>
        <v>489636.59380999999</v>
      </c>
      <c r="E532" s="39">
        <f t="shared" si="51"/>
        <v>5</v>
      </c>
      <c r="F532" s="42" t="s">
        <v>122</v>
      </c>
      <c r="G532" s="42" t="s">
        <v>3102</v>
      </c>
      <c r="H532" s="42" t="s">
        <v>3103</v>
      </c>
      <c r="I532" s="42" t="s">
        <v>2206</v>
      </c>
      <c r="J532" s="45">
        <v>44725.59375</v>
      </c>
      <c r="K532" s="43">
        <v>400001</v>
      </c>
      <c r="L532" s="44">
        <v>44909</v>
      </c>
      <c r="M532" s="8" t="str">
        <f>VLOOKUP(MONTH($J532),Lookup!$A$2:$B$13,2,0)&amp;" "&amp;YEAR($J532)</f>
        <v>Jun 2022</v>
      </c>
      <c r="N532" s="34">
        <f t="shared" si="52"/>
        <v>44725.59375</v>
      </c>
      <c r="O532" s="8">
        <f>IF(ISERROR(VLOOKUP($I532,Lookup!$H$2:$I$11,2,0)),"",VLOOKUP($I532,Lookup!$H$2:$I$11,2,0))</f>
        <v>6.0000000000000002E-5</v>
      </c>
      <c r="P532" s="8">
        <f>COUNTIF(J$4:J532,J532)</f>
        <v>1</v>
      </c>
    </row>
    <row r="533" spans="1:16" ht="30" x14ac:dyDescent="0.25">
      <c r="A533" s="35">
        <f t="shared" si="53"/>
        <v>50001</v>
      </c>
      <c r="B533" s="8">
        <f t="shared" si="54"/>
        <v>44776.496527777781</v>
      </c>
      <c r="C533" s="8">
        <f t="shared" si="55"/>
        <v>44896</v>
      </c>
      <c r="D533" s="38">
        <f t="shared" si="56"/>
        <v>139574.39652777778</v>
      </c>
      <c r="E533" s="39">
        <f t="shared" si="51"/>
        <v>62</v>
      </c>
      <c r="F533" s="42" t="s">
        <v>122</v>
      </c>
      <c r="G533" s="42" t="s">
        <v>3104</v>
      </c>
      <c r="H533" s="42" t="s">
        <v>3105</v>
      </c>
      <c r="I533" s="42" t="s">
        <v>2170</v>
      </c>
      <c r="J533" s="45">
        <v>44776.496527777781</v>
      </c>
      <c r="K533" s="43">
        <v>50001</v>
      </c>
      <c r="L533" s="44">
        <v>44896</v>
      </c>
      <c r="M533" s="8" t="str">
        <f>VLOOKUP(MONTH($J533),Lookup!$A$2:$B$13,2,0)&amp;" "&amp;YEAR($J533)</f>
        <v>Aug 2022</v>
      </c>
      <c r="N533" s="34">
        <f t="shared" si="52"/>
        <v>44776.496527777781</v>
      </c>
      <c r="O533" s="8">
        <f>IF(ISERROR(VLOOKUP($I533,Lookup!$H$2:$I$11,2,0)),"",VLOOKUP($I533,Lookup!$H$2:$I$11,2,0))</f>
        <v>-100.1</v>
      </c>
      <c r="P533" s="8">
        <f>COUNTIF(J$4:J533,J533)</f>
        <v>1</v>
      </c>
    </row>
    <row r="534" spans="1:16" ht="30" x14ac:dyDescent="0.25">
      <c r="A534" s="35">
        <f t="shared" si="53"/>
        <v>200001</v>
      </c>
      <c r="B534" s="8">
        <f t="shared" si="54"/>
        <v>44728.46875</v>
      </c>
      <c r="C534" s="8">
        <f t="shared" si="55"/>
        <v>44908</v>
      </c>
      <c r="D534" s="38">
        <f t="shared" si="56"/>
        <v>289638.46880999999</v>
      </c>
      <c r="E534" s="39">
        <f t="shared" si="51"/>
        <v>13</v>
      </c>
      <c r="F534" s="42" t="s">
        <v>122</v>
      </c>
      <c r="G534" s="42" t="s">
        <v>3106</v>
      </c>
      <c r="H534" s="42" t="s">
        <v>3107</v>
      </c>
      <c r="I534" s="42" t="s">
        <v>2206</v>
      </c>
      <c r="J534" s="45">
        <v>44728.46875</v>
      </c>
      <c r="K534" s="43">
        <v>200001</v>
      </c>
      <c r="L534" s="44">
        <v>44908</v>
      </c>
      <c r="M534" s="8" t="str">
        <f>VLOOKUP(MONTH($J534),Lookup!$A$2:$B$13,2,0)&amp;" "&amp;YEAR($J534)</f>
        <v>Jun 2022</v>
      </c>
      <c r="N534" s="34">
        <f t="shared" si="52"/>
        <v>44728.46875</v>
      </c>
      <c r="O534" s="8">
        <f>IF(ISERROR(VLOOKUP($I534,Lookup!$H$2:$I$11,2,0)),"",VLOOKUP($I534,Lookup!$H$2:$I$11,2,0))</f>
        <v>6.0000000000000002E-5</v>
      </c>
      <c r="P534" s="8">
        <f>COUNTIF(J$4:J534,J534)</f>
        <v>1</v>
      </c>
    </row>
    <row r="535" spans="1:16" ht="30" x14ac:dyDescent="0.25">
      <c r="A535" s="35">
        <f t="shared" si="53"/>
        <v>90001</v>
      </c>
      <c r="B535" s="8">
        <f t="shared" si="54"/>
        <v>44658.438194444447</v>
      </c>
      <c r="C535" s="8">
        <f t="shared" si="55"/>
        <v>44903</v>
      </c>
      <c r="D535" s="38">
        <f t="shared" si="56"/>
        <v>179563.43820144446</v>
      </c>
      <c r="E535" s="39">
        <f t="shared" si="51"/>
        <v>33</v>
      </c>
      <c r="F535" s="42" t="s">
        <v>122</v>
      </c>
      <c r="G535" s="42" t="s">
        <v>3108</v>
      </c>
      <c r="H535" s="42" t="s">
        <v>3109</v>
      </c>
      <c r="I535" s="42" t="s">
        <v>2184</v>
      </c>
      <c r="J535" s="45">
        <v>44658.438194444447</v>
      </c>
      <c r="K535" s="43">
        <v>90001</v>
      </c>
      <c r="L535" s="44">
        <v>44903</v>
      </c>
      <c r="M535" s="8" t="str">
        <f>VLOOKUP(MONTH($J535),Lookup!$A$2:$B$13,2,0)&amp;" "&amp;YEAR($J535)</f>
        <v>Apr 2022</v>
      </c>
      <c r="N535" s="34">
        <f t="shared" si="52"/>
        <v>44658.438194444447</v>
      </c>
      <c r="O535" s="8">
        <f>IF(ISERROR(VLOOKUP($I535,Lookup!$H$2:$I$11,2,0)),"",VLOOKUP($I535,Lookup!$H$2:$I$11,2,0))</f>
        <v>6.9999999999999999E-6</v>
      </c>
      <c r="P535" s="8">
        <f>COUNTIF(J$4:J535,J535)</f>
        <v>1</v>
      </c>
    </row>
    <row r="536" spans="1:16" ht="30" x14ac:dyDescent="0.25">
      <c r="A536" s="35">
        <f t="shared" si="53"/>
        <v>275001</v>
      </c>
      <c r="B536" s="8">
        <f t="shared" si="54"/>
        <v>44670.513888888891</v>
      </c>
      <c r="C536" s="8">
        <f t="shared" si="55"/>
        <v>44904</v>
      </c>
      <c r="D536" s="38">
        <f t="shared" si="56"/>
        <v>364576.51394888887</v>
      </c>
      <c r="E536" s="39">
        <f t="shared" si="51"/>
        <v>7</v>
      </c>
      <c r="F536" s="42" t="s">
        <v>122</v>
      </c>
      <c r="G536" s="42" t="s">
        <v>3110</v>
      </c>
      <c r="H536" s="42" t="s">
        <v>3110</v>
      </c>
      <c r="I536" s="42" t="s">
        <v>2206</v>
      </c>
      <c r="J536" s="45">
        <v>44670.513888888891</v>
      </c>
      <c r="K536" s="43">
        <v>275001</v>
      </c>
      <c r="L536" s="44">
        <v>44904</v>
      </c>
      <c r="M536" s="8" t="str">
        <f>VLOOKUP(MONTH($J536),Lookup!$A$2:$B$13,2,0)&amp;" "&amp;YEAR($J536)</f>
        <v>Apr 2022</v>
      </c>
      <c r="N536" s="34">
        <f t="shared" si="52"/>
        <v>44670.513888888891</v>
      </c>
      <c r="O536" s="8">
        <f>IF(ISERROR(VLOOKUP($I536,Lookup!$H$2:$I$11,2,0)),"",VLOOKUP($I536,Lookup!$H$2:$I$11,2,0))</f>
        <v>6.0000000000000002E-5</v>
      </c>
      <c r="P536" s="8">
        <f>COUNTIF(J$4:J536,J536)</f>
        <v>1</v>
      </c>
    </row>
    <row r="537" spans="1:16" ht="30" x14ac:dyDescent="0.25">
      <c r="A537" s="35">
        <f t="shared" si="53"/>
        <v>50001</v>
      </c>
      <c r="B537" s="8">
        <f t="shared" si="54"/>
        <v>44701.902083333334</v>
      </c>
      <c r="C537" s="8">
        <f t="shared" si="55"/>
        <v>44874</v>
      </c>
      <c r="D537" s="38">
        <f t="shared" si="56"/>
        <v>139577.90209033334</v>
      </c>
      <c r="E537" s="39">
        <f t="shared" si="51"/>
        <v>61</v>
      </c>
      <c r="F537" s="42" t="s">
        <v>122</v>
      </c>
      <c r="G537" s="42" t="s">
        <v>3111</v>
      </c>
      <c r="H537" s="42" t="s">
        <v>3112</v>
      </c>
      <c r="I537" s="42" t="s">
        <v>2184</v>
      </c>
      <c r="J537" s="45">
        <v>44701.902083333334</v>
      </c>
      <c r="K537" s="43">
        <v>50001</v>
      </c>
      <c r="L537" s="44">
        <v>44874</v>
      </c>
      <c r="M537" s="8" t="str">
        <f>VLOOKUP(MONTH($J537),Lookup!$A$2:$B$13,2,0)&amp;" "&amp;YEAR($J537)</f>
        <v>May 2022</v>
      </c>
      <c r="N537" s="34">
        <f t="shared" si="52"/>
        <v>44701.902083333334</v>
      </c>
      <c r="O537" s="8">
        <f>IF(ISERROR(VLOOKUP($I537,Lookup!$H$2:$I$11,2,0)),"",VLOOKUP($I537,Lookup!$H$2:$I$11,2,0))</f>
        <v>6.9999999999999999E-6</v>
      </c>
      <c r="P537" s="8">
        <f>COUNTIF(J$4:J537,J537)</f>
        <v>1</v>
      </c>
    </row>
    <row r="538" spans="1:16" ht="30" x14ac:dyDescent="0.25">
      <c r="A538" s="35">
        <f t="shared" si="53"/>
        <v>60001</v>
      </c>
      <c r="B538" s="8">
        <f t="shared" si="54"/>
        <v>44678.5</v>
      </c>
      <c r="C538" s="8">
        <f t="shared" si="55"/>
        <v>44898</v>
      </c>
      <c r="D538" s="38">
        <f t="shared" si="56"/>
        <v>149578.50005999999</v>
      </c>
      <c r="E538" s="39">
        <f t="shared" si="51"/>
        <v>53</v>
      </c>
      <c r="F538" s="42" t="s">
        <v>122</v>
      </c>
      <c r="G538" s="42" t="s">
        <v>3113</v>
      </c>
      <c r="H538" s="42" t="s">
        <v>3113</v>
      </c>
      <c r="I538" s="42" t="s">
        <v>2206</v>
      </c>
      <c r="J538" s="45">
        <v>44678.5</v>
      </c>
      <c r="K538" s="43">
        <v>60001</v>
      </c>
      <c r="L538" s="44">
        <v>44898</v>
      </c>
      <c r="M538" s="8" t="str">
        <f>VLOOKUP(MONTH($J538),Lookup!$A$2:$B$13,2,0)&amp;" "&amp;YEAR($J538)</f>
        <v>Apr 2022</v>
      </c>
      <c r="N538" s="34">
        <f t="shared" si="52"/>
        <v>44678.5</v>
      </c>
      <c r="O538" s="8">
        <f>IF(ISERROR(VLOOKUP($I538,Lookup!$H$2:$I$11,2,0)),"",VLOOKUP($I538,Lookup!$H$2:$I$11,2,0))</f>
        <v>6.0000000000000002E-5</v>
      </c>
      <c r="P538" s="8">
        <f>COUNTIF(J$4:J538,J538)</f>
        <v>1</v>
      </c>
    </row>
    <row r="539" spans="1:16" ht="30" x14ac:dyDescent="0.25">
      <c r="A539" s="35">
        <f t="shared" si="53"/>
        <v>120001</v>
      </c>
      <c r="B539" s="8">
        <f t="shared" si="54"/>
        <v>44683.513888888891</v>
      </c>
      <c r="C539" s="8">
        <f t="shared" si="55"/>
        <v>44938</v>
      </c>
      <c r="D539" s="38">
        <f t="shared" si="56"/>
        <v>209726.51388888888</v>
      </c>
      <c r="E539" s="39">
        <f t="shared" si="51"/>
        <v>24</v>
      </c>
      <c r="F539" s="42" t="s">
        <v>122</v>
      </c>
      <c r="G539" s="42" t="s">
        <v>3114</v>
      </c>
      <c r="H539" s="42" t="s">
        <v>3115</v>
      </c>
      <c r="I539" s="42" t="s">
        <v>2167</v>
      </c>
      <c r="J539" s="45">
        <v>44683.513888888891</v>
      </c>
      <c r="K539" s="43">
        <v>120001</v>
      </c>
      <c r="L539" s="44">
        <v>44938</v>
      </c>
      <c r="M539" s="8" t="str">
        <f>VLOOKUP(MONTH($J539),Lookup!$A$2:$B$13,2,0)&amp;" "&amp;YEAR($J539)</f>
        <v>May 2022</v>
      </c>
      <c r="N539" s="34">
        <f t="shared" si="52"/>
        <v>44683.513888888891</v>
      </c>
      <c r="O539" s="8">
        <f>IF(ISERROR(VLOOKUP($I539,Lookup!$H$2:$I$11,2,0)),"",VLOOKUP($I539,Lookup!$H$2:$I$11,2,0))</f>
        <v>103</v>
      </c>
      <c r="P539" s="8">
        <f>COUNTIF(J$4:J539,J539)</f>
        <v>1</v>
      </c>
    </row>
    <row r="540" spans="1:16" ht="30" x14ac:dyDescent="0.25">
      <c r="A540" s="35">
        <f t="shared" si="53"/>
        <v>200001</v>
      </c>
      <c r="B540" s="8">
        <f t="shared" si="54"/>
        <v>44694.434027777781</v>
      </c>
      <c r="C540" s="8">
        <f t="shared" si="55"/>
        <v>44867</v>
      </c>
      <c r="D540" s="38">
        <f t="shared" si="56"/>
        <v>289563.43403477775</v>
      </c>
      <c r="E540" s="39">
        <f t="shared" si="51"/>
        <v>14</v>
      </c>
      <c r="F540" s="42" t="s">
        <v>122</v>
      </c>
      <c r="G540" s="42" t="s">
        <v>3116</v>
      </c>
      <c r="H540" s="42" t="s">
        <v>3117</v>
      </c>
      <c r="I540" s="42" t="s">
        <v>2184</v>
      </c>
      <c r="J540" s="45">
        <v>44694.434027777781</v>
      </c>
      <c r="K540" s="43">
        <v>200001</v>
      </c>
      <c r="L540" s="44">
        <v>44867</v>
      </c>
      <c r="M540" s="8" t="str">
        <f>VLOOKUP(MONTH($J540),Lookup!$A$2:$B$13,2,0)&amp;" "&amp;YEAR($J540)</f>
        <v>May 2022</v>
      </c>
      <c r="N540" s="34">
        <f t="shared" si="52"/>
        <v>44694.434027777781</v>
      </c>
      <c r="O540" s="8">
        <f>IF(ISERROR(VLOOKUP($I540,Lookup!$H$2:$I$11,2,0)),"",VLOOKUP($I540,Lookup!$H$2:$I$11,2,0))</f>
        <v>6.9999999999999999E-6</v>
      </c>
      <c r="P540" s="8">
        <f>COUNTIF(J$4:J540,J540)</f>
        <v>1</v>
      </c>
    </row>
    <row r="541" spans="1:16" ht="30" x14ac:dyDescent="0.25">
      <c r="A541" s="35">
        <f t="shared" si="53"/>
        <v>60001</v>
      </c>
      <c r="B541" s="8">
        <f t="shared" si="54"/>
        <v>44908.667361111111</v>
      </c>
      <c r="C541" s="8">
        <f t="shared" si="55"/>
        <v>44874</v>
      </c>
      <c r="D541" s="38">
        <f t="shared" si="56"/>
        <v>149785.66742111111</v>
      </c>
      <c r="E541" s="39">
        <f t="shared" si="51"/>
        <v>49</v>
      </c>
      <c r="F541" s="42" t="s">
        <v>122</v>
      </c>
      <c r="G541" s="42" t="s">
        <v>3055</v>
      </c>
      <c r="H541" s="42" t="s">
        <v>3056</v>
      </c>
      <c r="I541" s="42" t="s">
        <v>2206</v>
      </c>
      <c r="J541" s="45">
        <v>44908.667361111111</v>
      </c>
      <c r="K541" s="43">
        <v>60001</v>
      </c>
      <c r="L541" s="44">
        <v>44874</v>
      </c>
      <c r="M541" s="8" t="str">
        <f>VLOOKUP(MONTH($J541),Lookup!$A$2:$B$13,2,0)&amp;" "&amp;YEAR($J541)</f>
        <v>Dec 2022</v>
      </c>
      <c r="N541" s="34">
        <f t="shared" si="52"/>
        <v>44908.667361111111</v>
      </c>
      <c r="O541" s="8">
        <f>IF(ISERROR(VLOOKUP($I541,Lookup!$H$2:$I$11,2,0)),"",VLOOKUP($I541,Lookup!$H$2:$I$11,2,0))</f>
        <v>6.0000000000000002E-5</v>
      </c>
      <c r="P541" s="8">
        <f>COUNTIF(J$4:J541,J541)</f>
        <v>2</v>
      </c>
    </row>
    <row r="542" spans="1:16" ht="45" x14ac:dyDescent="0.25">
      <c r="A542" s="35">
        <f t="shared" si="53"/>
        <v>100001</v>
      </c>
      <c r="B542" s="8">
        <f t="shared" si="54"/>
        <v>44702.671527777777</v>
      </c>
      <c r="C542" s="8">
        <f t="shared" si="55"/>
        <v>44894</v>
      </c>
      <c r="D542" s="38">
        <f t="shared" si="56"/>
        <v>189598.67153477776</v>
      </c>
      <c r="E542" s="39">
        <f t="shared" si="51"/>
        <v>30</v>
      </c>
      <c r="F542" s="42" t="s">
        <v>122</v>
      </c>
      <c r="G542" s="42" t="s">
        <v>3118</v>
      </c>
      <c r="H542" s="42" t="s">
        <v>3119</v>
      </c>
      <c r="I542" s="42" t="s">
        <v>2184</v>
      </c>
      <c r="J542" s="45">
        <v>44702.671527777777</v>
      </c>
      <c r="K542" s="43">
        <v>100001</v>
      </c>
      <c r="L542" s="44">
        <v>44894</v>
      </c>
      <c r="M542" s="8" t="str">
        <f>VLOOKUP(MONTH($J542),Lookup!$A$2:$B$13,2,0)&amp;" "&amp;YEAR($J542)</f>
        <v>May 2022</v>
      </c>
      <c r="N542" s="34">
        <f t="shared" si="52"/>
        <v>44702.671527777777</v>
      </c>
      <c r="O542" s="8">
        <f>IF(ISERROR(VLOOKUP($I542,Lookup!$H$2:$I$11,2,0)),"",VLOOKUP($I542,Lookup!$H$2:$I$11,2,0))</f>
        <v>6.9999999999999999E-6</v>
      </c>
      <c r="P542" s="8">
        <f>COUNTIF(J$4:J542,J542)</f>
        <v>1</v>
      </c>
    </row>
    <row r="543" spans="1:16" ht="30" x14ac:dyDescent="0.25">
      <c r="A543" s="35">
        <f t="shared" si="53"/>
        <v>65001</v>
      </c>
      <c r="B543" s="8">
        <f t="shared" si="54"/>
        <v>44775.494444444441</v>
      </c>
      <c r="C543" s="8">
        <f t="shared" si="55"/>
        <v>44902</v>
      </c>
      <c r="D543" s="38">
        <f t="shared" si="56"/>
        <v>154679.49445144442</v>
      </c>
      <c r="E543" s="39">
        <f t="shared" si="51"/>
        <v>45</v>
      </c>
      <c r="F543" s="42" t="s">
        <v>122</v>
      </c>
      <c r="G543" s="42" t="s">
        <v>3120</v>
      </c>
      <c r="H543" s="42" t="s">
        <v>3121</v>
      </c>
      <c r="I543" s="42" t="s">
        <v>2184</v>
      </c>
      <c r="J543" s="45">
        <v>44775.494444444441</v>
      </c>
      <c r="K543" s="43">
        <v>65001</v>
      </c>
      <c r="L543" s="44">
        <v>44902</v>
      </c>
      <c r="M543" s="8" t="str">
        <f>VLOOKUP(MONTH($J543),Lookup!$A$2:$B$13,2,0)&amp;" "&amp;YEAR($J543)</f>
        <v>Aug 2022</v>
      </c>
      <c r="N543" s="34">
        <f t="shared" si="52"/>
        <v>44775.494444444441</v>
      </c>
      <c r="O543" s="8">
        <f>IF(ISERROR(VLOOKUP($I543,Lookup!$H$2:$I$11,2,0)),"",VLOOKUP($I543,Lookup!$H$2:$I$11,2,0))</f>
        <v>6.9999999999999999E-6</v>
      </c>
      <c r="P543" s="8">
        <f>COUNTIF(J$4:J543,J543)</f>
        <v>1</v>
      </c>
    </row>
    <row r="544" spans="1:16" ht="30" x14ac:dyDescent="0.25">
      <c r="A544" s="35">
        <f t="shared" si="53"/>
        <v>175000.01</v>
      </c>
      <c r="B544" s="8">
        <f t="shared" si="54"/>
        <v>44767.481944444444</v>
      </c>
      <c r="C544" s="8">
        <f t="shared" si="55"/>
        <v>44902</v>
      </c>
      <c r="D544" s="38">
        <f t="shared" si="56"/>
        <v>264670.49195144448</v>
      </c>
      <c r="E544" s="39">
        <f t="shared" si="51"/>
        <v>16</v>
      </c>
      <c r="F544" s="42" t="s">
        <v>122</v>
      </c>
      <c r="G544" s="42" t="s">
        <v>3122</v>
      </c>
      <c r="H544" s="42" t="s">
        <v>3123</v>
      </c>
      <c r="I544" s="42" t="s">
        <v>2184</v>
      </c>
      <c r="J544" s="45">
        <v>44767.481944444444</v>
      </c>
      <c r="K544" s="43">
        <v>175000.01</v>
      </c>
      <c r="L544" s="44">
        <v>44902</v>
      </c>
      <c r="M544" s="8" t="str">
        <f>VLOOKUP(MONTH($J544),Lookup!$A$2:$B$13,2,0)&amp;" "&amp;YEAR($J544)</f>
        <v>Jul 2022</v>
      </c>
      <c r="N544" s="34">
        <f t="shared" si="52"/>
        <v>44767.481944444444</v>
      </c>
      <c r="O544" s="8">
        <f>IF(ISERROR(VLOOKUP($I544,Lookup!$H$2:$I$11,2,0)),"",VLOOKUP($I544,Lookup!$H$2:$I$11,2,0))</f>
        <v>6.9999999999999999E-6</v>
      </c>
      <c r="P544" s="8">
        <f>COUNTIF(J$4:J544,J544)</f>
        <v>1</v>
      </c>
    </row>
    <row r="545" spans="1:16" ht="30" x14ac:dyDescent="0.25">
      <c r="A545" s="35">
        <f t="shared" si="53"/>
        <v>90000</v>
      </c>
      <c r="B545" s="8">
        <f t="shared" si="54"/>
        <v>44713.482638888891</v>
      </c>
      <c r="C545" s="8">
        <f t="shared" si="55"/>
        <v>44874</v>
      </c>
      <c r="D545" s="38">
        <f t="shared" si="56"/>
        <v>179588.48264588887</v>
      </c>
      <c r="E545" s="39">
        <f t="shared" si="51"/>
        <v>32</v>
      </c>
      <c r="F545" s="42" t="s">
        <v>122</v>
      </c>
      <c r="G545" s="42" t="s">
        <v>3124</v>
      </c>
      <c r="H545" s="42" t="s">
        <v>3125</v>
      </c>
      <c r="I545" s="42" t="s">
        <v>2184</v>
      </c>
      <c r="J545" s="45">
        <v>44713.482638888891</v>
      </c>
      <c r="K545" s="43">
        <v>90000</v>
      </c>
      <c r="L545" s="44">
        <v>44874</v>
      </c>
      <c r="M545" s="8" t="str">
        <f>VLOOKUP(MONTH($J545),Lookup!$A$2:$B$13,2,0)&amp;" "&amp;YEAR($J545)</f>
        <v>Jun 2022</v>
      </c>
      <c r="N545" s="34">
        <f t="shared" si="52"/>
        <v>44713.482638888891</v>
      </c>
      <c r="O545" s="8">
        <f>IF(ISERROR(VLOOKUP($I545,Lookup!$H$2:$I$11,2,0)),"",VLOOKUP($I545,Lookup!$H$2:$I$11,2,0))</f>
        <v>6.9999999999999999E-6</v>
      </c>
      <c r="P545" s="8">
        <f>COUNTIF(J$4:J545,J545)</f>
        <v>1</v>
      </c>
    </row>
    <row r="546" spans="1:16" ht="45" x14ac:dyDescent="0.25">
      <c r="A546" s="35">
        <f t="shared" si="53"/>
        <v>2000001</v>
      </c>
      <c r="B546" s="8">
        <f t="shared" si="54"/>
        <v>44813.490972222222</v>
      </c>
      <c r="C546" s="8">
        <f t="shared" si="55"/>
        <v>44909</v>
      </c>
      <c r="D546" s="38">
        <f t="shared" si="56"/>
        <v>2089827.4909722223</v>
      </c>
      <c r="E546" s="39">
        <f t="shared" si="51"/>
        <v>0</v>
      </c>
      <c r="F546" s="42" t="s">
        <v>122</v>
      </c>
      <c r="G546" s="42" t="s">
        <v>3126</v>
      </c>
      <c r="H546" s="42" t="s">
        <v>3127</v>
      </c>
      <c r="I546" s="42" t="s">
        <v>2167</v>
      </c>
      <c r="J546" s="45">
        <v>44813.490972222222</v>
      </c>
      <c r="K546" s="43">
        <v>2000001</v>
      </c>
      <c r="L546" s="44">
        <v>44909</v>
      </c>
      <c r="M546" s="8" t="str">
        <f>VLOOKUP(MONTH($J546),Lookup!$A$2:$B$13,2,0)&amp;" "&amp;YEAR($J546)</f>
        <v>Sept 2022</v>
      </c>
      <c r="N546" s="34">
        <f t="shared" si="52"/>
        <v>44813.490972222222</v>
      </c>
      <c r="O546" s="8">
        <f>IF(ISERROR(VLOOKUP($I546,Lookup!$H$2:$I$11,2,0)),"",VLOOKUP($I546,Lookup!$H$2:$I$11,2,0))</f>
        <v>103</v>
      </c>
      <c r="P546" s="8">
        <f>COUNTIF(J$4:J546,J546)</f>
        <v>1</v>
      </c>
    </row>
    <row r="547" spans="1:16" ht="30" x14ac:dyDescent="0.25">
      <c r="A547" s="35">
        <f t="shared" si="53"/>
        <v>125001</v>
      </c>
      <c r="B547" s="8">
        <f t="shared" si="54"/>
        <v>44811.334027777775</v>
      </c>
      <c r="C547" s="8">
        <f t="shared" si="55"/>
        <v>44908</v>
      </c>
      <c r="D547" s="38">
        <f t="shared" si="56"/>
        <v>214721.33408777777</v>
      </c>
      <c r="E547" s="39">
        <f t="shared" si="51"/>
        <v>23</v>
      </c>
      <c r="F547" s="42" t="s">
        <v>122</v>
      </c>
      <c r="G547" s="42" t="s">
        <v>3128</v>
      </c>
      <c r="H547" s="42" t="s">
        <v>3129</v>
      </c>
      <c r="I547" s="42" t="s">
        <v>2206</v>
      </c>
      <c r="J547" s="45">
        <v>44811.334027777775</v>
      </c>
      <c r="K547" s="43">
        <v>125001</v>
      </c>
      <c r="L547" s="44">
        <v>44908</v>
      </c>
      <c r="M547" s="8" t="str">
        <f>VLOOKUP(MONTH($J547),Lookup!$A$2:$B$13,2,0)&amp;" "&amp;YEAR($J547)</f>
        <v>Sept 2022</v>
      </c>
      <c r="N547" s="34">
        <f t="shared" si="52"/>
        <v>44811.334027777775</v>
      </c>
      <c r="O547" s="8">
        <f>IF(ISERROR(VLOOKUP($I547,Lookup!$H$2:$I$11,2,0)),"",VLOOKUP($I547,Lookup!$H$2:$I$11,2,0))</f>
        <v>6.0000000000000002E-5</v>
      </c>
      <c r="P547" s="8">
        <f>COUNTIF(J$4:J547,J547)</f>
        <v>1</v>
      </c>
    </row>
    <row r="548" spans="1:16" ht="30" x14ac:dyDescent="0.25">
      <c r="A548" s="35">
        <f t="shared" si="53"/>
        <v>250000</v>
      </c>
      <c r="B548" s="8">
        <f t="shared" si="54"/>
        <v>44813.650694444441</v>
      </c>
      <c r="C548" s="8">
        <f t="shared" si="55"/>
        <v>44907</v>
      </c>
      <c r="D548" s="38">
        <f t="shared" si="56"/>
        <v>339721.65075444442</v>
      </c>
      <c r="E548" s="39">
        <f t="shared" si="51"/>
        <v>9</v>
      </c>
      <c r="F548" s="42" t="s">
        <v>122</v>
      </c>
      <c r="G548" s="42" t="s">
        <v>3130</v>
      </c>
      <c r="H548" s="42" t="s">
        <v>3131</v>
      </c>
      <c r="I548" s="42" t="s">
        <v>2206</v>
      </c>
      <c r="J548" s="45">
        <v>44813.650694444441</v>
      </c>
      <c r="K548" s="43">
        <v>250000</v>
      </c>
      <c r="L548" s="44">
        <v>44907</v>
      </c>
      <c r="M548" s="8" t="str">
        <f>VLOOKUP(MONTH($J548),Lookup!$A$2:$B$13,2,0)&amp;" "&amp;YEAR($J548)</f>
        <v>Sept 2022</v>
      </c>
      <c r="N548" s="34">
        <f t="shared" si="52"/>
        <v>44813.650694444441</v>
      </c>
      <c r="O548" s="8">
        <f>IF(ISERROR(VLOOKUP($I548,Lookup!$H$2:$I$11,2,0)),"",VLOOKUP($I548,Lookup!$H$2:$I$11,2,0))</f>
        <v>6.0000000000000002E-5</v>
      </c>
      <c r="P548" s="8">
        <f>COUNTIF(J$4:J548,J548)</f>
        <v>1</v>
      </c>
    </row>
    <row r="549" spans="1:16" ht="30" x14ac:dyDescent="0.25">
      <c r="A549" s="35">
        <f t="shared" si="53"/>
        <v>150001</v>
      </c>
      <c r="B549" s="8">
        <f t="shared" si="54"/>
        <v>44791.636805555558</v>
      </c>
      <c r="C549" s="8">
        <f t="shared" si="55"/>
        <v>44965</v>
      </c>
      <c r="D549" s="38">
        <f t="shared" si="56"/>
        <v>239861.63680555555</v>
      </c>
      <c r="E549" s="39">
        <f t="shared" si="51"/>
        <v>18</v>
      </c>
      <c r="F549" s="42" t="s">
        <v>122</v>
      </c>
      <c r="G549" s="42" t="s">
        <v>3132</v>
      </c>
      <c r="H549" s="42" t="s">
        <v>3133</v>
      </c>
      <c r="I549" s="42" t="s">
        <v>2167</v>
      </c>
      <c r="J549" s="45">
        <v>44791.636805555558</v>
      </c>
      <c r="K549" s="43">
        <v>150001</v>
      </c>
      <c r="L549" s="44">
        <v>44965</v>
      </c>
      <c r="M549" s="8" t="str">
        <f>VLOOKUP(MONTH($J549),Lookup!$A$2:$B$13,2,0)&amp;" "&amp;YEAR($J549)</f>
        <v>Aug 2022</v>
      </c>
      <c r="N549" s="34">
        <f t="shared" si="52"/>
        <v>44791.636805555558</v>
      </c>
      <c r="O549" s="8">
        <f>IF(ISERROR(VLOOKUP($I549,Lookup!$H$2:$I$11,2,0)),"",VLOOKUP($I549,Lookup!$H$2:$I$11,2,0))</f>
        <v>103</v>
      </c>
      <c r="P549" s="8">
        <f>COUNTIF(J$4:J549,J549)</f>
        <v>1</v>
      </c>
    </row>
    <row r="550" spans="1:16" ht="45" x14ac:dyDescent="0.25">
      <c r="A550" s="35">
        <f t="shared" si="53"/>
        <v>25001</v>
      </c>
      <c r="B550" s="8">
        <f t="shared" si="54"/>
        <v>44810.354861111111</v>
      </c>
      <c r="C550" s="8">
        <f t="shared" si="55"/>
        <v>44894</v>
      </c>
      <c r="D550" s="38">
        <f t="shared" si="56"/>
        <v>114706.35486191112</v>
      </c>
      <c r="E550" s="39">
        <f t="shared" si="51"/>
        <v>67</v>
      </c>
      <c r="F550" s="42" t="s">
        <v>122</v>
      </c>
      <c r="G550" s="42" t="s">
        <v>3134</v>
      </c>
      <c r="H550" s="42" t="s">
        <v>3135</v>
      </c>
      <c r="I550" s="42" t="s">
        <v>2173</v>
      </c>
      <c r="J550" s="45">
        <v>44810.354861111111</v>
      </c>
      <c r="K550" s="43">
        <v>25001</v>
      </c>
      <c r="L550" s="44">
        <v>44894</v>
      </c>
      <c r="M550" s="8" t="str">
        <f>VLOOKUP(MONTH($J550),Lookup!$A$2:$B$13,2,0)&amp;" "&amp;YEAR($J550)</f>
        <v>Sept 2022</v>
      </c>
      <c r="N550" s="34">
        <f t="shared" si="52"/>
        <v>44810.354861111111</v>
      </c>
      <c r="O550" s="8">
        <f>IF(ISERROR(VLOOKUP($I550,Lookup!$H$2:$I$11,2,0)),"",VLOOKUP($I550,Lookup!$H$2:$I$11,2,0))</f>
        <v>7.9999999999999996E-7</v>
      </c>
      <c r="P550" s="8">
        <f>COUNTIF(J$4:J550,J550)</f>
        <v>1</v>
      </c>
    </row>
    <row r="551" spans="1:16" ht="30" x14ac:dyDescent="0.25">
      <c r="A551" s="35">
        <f t="shared" si="53"/>
        <v>150001</v>
      </c>
      <c r="B551" s="8">
        <f t="shared" si="54"/>
        <v>44788.688888888886</v>
      </c>
      <c r="C551" s="8">
        <f t="shared" si="55"/>
        <v>44978</v>
      </c>
      <c r="D551" s="38">
        <f t="shared" si="56"/>
        <v>239871.68888888889</v>
      </c>
      <c r="E551" s="39">
        <f t="shared" si="51"/>
        <v>17</v>
      </c>
      <c r="F551" s="42" t="s">
        <v>122</v>
      </c>
      <c r="G551" s="42" t="s">
        <v>3136</v>
      </c>
      <c r="H551" s="42" t="s">
        <v>3137</v>
      </c>
      <c r="I551" s="42" t="s">
        <v>2167</v>
      </c>
      <c r="J551" s="45">
        <v>44788.688888888886</v>
      </c>
      <c r="K551" s="43">
        <v>150001</v>
      </c>
      <c r="L551" s="44">
        <v>44978</v>
      </c>
      <c r="M551" s="8" t="str">
        <f>VLOOKUP(MONTH($J551),Lookup!$A$2:$B$13,2,0)&amp;" "&amp;YEAR($J551)</f>
        <v>Aug 2022</v>
      </c>
      <c r="N551" s="34">
        <f t="shared" si="52"/>
        <v>44788.688888888886</v>
      </c>
      <c r="O551" s="8">
        <f>IF(ISERROR(VLOOKUP($I551,Lookup!$H$2:$I$11,2,0)),"",VLOOKUP($I551,Lookup!$H$2:$I$11,2,0))</f>
        <v>103</v>
      </c>
      <c r="P551" s="8">
        <f>COUNTIF(J$4:J551,J551)</f>
        <v>1</v>
      </c>
    </row>
    <row r="552" spans="1:16" ht="30" x14ac:dyDescent="0.25">
      <c r="A552" s="35">
        <f t="shared" si="53"/>
        <v>135000</v>
      </c>
      <c r="B552" s="8">
        <f t="shared" si="54"/>
        <v>44823.529861111114</v>
      </c>
      <c r="C552" s="8">
        <f t="shared" si="55"/>
        <v>44907</v>
      </c>
      <c r="D552" s="38">
        <f t="shared" si="56"/>
        <v>224731.5299211111</v>
      </c>
      <c r="E552" s="39">
        <f t="shared" si="51"/>
        <v>20</v>
      </c>
      <c r="F552" s="42" t="s">
        <v>122</v>
      </c>
      <c r="G552" s="42" t="s">
        <v>3138</v>
      </c>
      <c r="H552" s="42" t="s">
        <v>3139</v>
      </c>
      <c r="I552" s="42" t="s">
        <v>2206</v>
      </c>
      <c r="J552" s="45">
        <v>44823.529861111114</v>
      </c>
      <c r="K552" s="43">
        <v>135000</v>
      </c>
      <c r="L552" s="44">
        <v>44907</v>
      </c>
      <c r="M552" s="8" t="str">
        <f>VLOOKUP(MONTH($J552),Lookup!$A$2:$B$13,2,0)&amp;" "&amp;YEAR($J552)</f>
        <v>Sept 2022</v>
      </c>
      <c r="N552" s="34">
        <f t="shared" si="52"/>
        <v>44823.529861111114</v>
      </c>
      <c r="O552" s="8">
        <f>IF(ISERROR(VLOOKUP($I552,Lookup!$H$2:$I$11,2,0)),"",VLOOKUP($I552,Lookup!$H$2:$I$11,2,0))</f>
        <v>6.0000000000000002E-5</v>
      </c>
      <c r="P552" s="8">
        <f>COUNTIF(J$4:J552,J552)</f>
        <v>1</v>
      </c>
    </row>
    <row r="553" spans="1:16" ht="30" x14ac:dyDescent="0.25">
      <c r="A553" s="35">
        <f t="shared" si="53"/>
        <v>240001</v>
      </c>
      <c r="B553" s="8">
        <f t="shared" si="54"/>
        <v>44792.488888888889</v>
      </c>
      <c r="C553" s="8">
        <f t="shared" si="55"/>
        <v>44949</v>
      </c>
      <c r="D553" s="38">
        <f t="shared" si="56"/>
        <v>329846.48888888891</v>
      </c>
      <c r="E553" s="39">
        <f t="shared" si="51"/>
        <v>10</v>
      </c>
      <c r="F553" s="42" t="s">
        <v>122</v>
      </c>
      <c r="G553" s="42" t="s">
        <v>3140</v>
      </c>
      <c r="H553" s="42" t="s">
        <v>3141</v>
      </c>
      <c r="I553" s="42" t="s">
        <v>2167</v>
      </c>
      <c r="J553" s="45">
        <v>44792.488888888889</v>
      </c>
      <c r="K553" s="43">
        <v>240001</v>
      </c>
      <c r="L553" s="44">
        <v>44949</v>
      </c>
      <c r="M553" s="8" t="str">
        <f>VLOOKUP(MONTH($J553),Lookup!$A$2:$B$13,2,0)&amp;" "&amp;YEAR($J553)</f>
        <v>Aug 2022</v>
      </c>
      <c r="N553" s="34">
        <f t="shared" si="52"/>
        <v>44792.488888888889</v>
      </c>
      <c r="O553" s="8">
        <f>IF(ISERROR(VLOOKUP($I553,Lookup!$H$2:$I$11,2,0)),"",VLOOKUP($I553,Lookup!$H$2:$I$11,2,0))</f>
        <v>103</v>
      </c>
      <c r="P553" s="8">
        <f>COUNTIF(J$4:J553,J553)</f>
        <v>1</v>
      </c>
    </row>
    <row r="554" spans="1:16" ht="30" x14ac:dyDescent="0.25">
      <c r="A554" s="35">
        <f t="shared" si="53"/>
        <v>200000.01</v>
      </c>
      <c r="B554" s="8">
        <f t="shared" si="54"/>
        <v>44753.257638888892</v>
      </c>
      <c r="C554" s="8">
        <f t="shared" si="55"/>
        <v>44908</v>
      </c>
      <c r="D554" s="38">
        <f t="shared" si="56"/>
        <v>289662.2676988889</v>
      </c>
      <c r="E554" s="39">
        <f t="shared" si="51"/>
        <v>12</v>
      </c>
      <c r="F554" s="42" t="s">
        <v>122</v>
      </c>
      <c r="G554" s="42" t="s">
        <v>3142</v>
      </c>
      <c r="H554" s="42" t="s">
        <v>3143</v>
      </c>
      <c r="I554" s="42" t="s">
        <v>2206</v>
      </c>
      <c r="J554" s="45">
        <v>44753.257638888892</v>
      </c>
      <c r="K554" s="43">
        <v>200000.01</v>
      </c>
      <c r="L554" s="44">
        <v>44908</v>
      </c>
      <c r="M554" s="8" t="str">
        <f>VLOOKUP(MONTH($J554),Lookup!$A$2:$B$13,2,0)&amp;" "&amp;YEAR($J554)</f>
        <v>Jul 2022</v>
      </c>
      <c r="N554" s="34">
        <f t="shared" si="52"/>
        <v>44753.257638888892</v>
      </c>
      <c r="O554" s="8">
        <f>IF(ISERROR(VLOOKUP($I554,Lookup!$H$2:$I$11,2,0)),"",VLOOKUP($I554,Lookup!$H$2:$I$11,2,0))</f>
        <v>6.0000000000000002E-5</v>
      </c>
      <c r="P554" s="8">
        <f>COUNTIF(J$4:J554,J554)</f>
        <v>1</v>
      </c>
    </row>
    <row r="555" spans="1:16" ht="30" x14ac:dyDescent="0.25">
      <c r="A555" s="35">
        <f t="shared" si="53"/>
        <v>1700000</v>
      </c>
      <c r="B555" s="8">
        <f t="shared" si="54"/>
        <v>44770.623611111114</v>
      </c>
      <c r="C555" s="8">
        <f t="shared" si="55"/>
        <v>44909</v>
      </c>
      <c r="D555" s="38">
        <f t="shared" si="56"/>
        <v>1789783.6236111112</v>
      </c>
      <c r="E555" s="39">
        <f t="shared" si="51"/>
        <v>1</v>
      </c>
      <c r="F555" s="42" t="s">
        <v>122</v>
      </c>
      <c r="G555" s="42" t="s">
        <v>3144</v>
      </c>
      <c r="H555" s="42" t="s">
        <v>3145</v>
      </c>
      <c r="I555" s="42" t="s">
        <v>2167</v>
      </c>
      <c r="J555" s="45">
        <v>44770.623611111114</v>
      </c>
      <c r="K555" s="43">
        <v>1700000</v>
      </c>
      <c r="L555" s="44">
        <v>44909</v>
      </c>
      <c r="M555" s="8" t="str">
        <f>VLOOKUP(MONTH($J555),Lookup!$A$2:$B$13,2,0)&amp;" "&amp;YEAR($J555)</f>
        <v>Jul 2022</v>
      </c>
      <c r="N555" s="34">
        <f t="shared" si="52"/>
        <v>44770.623611111114</v>
      </c>
      <c r="O555" s="8">
        <f>IF(ISERROR(VLOOKUP($I555,Lookup!$H$2:$I$11,2,0)),"",VLOOKUP($I555,Lookup!$H$2:$I$11,2,0))</f>
        <v>103</v>
      </c>
      <c r="P555" s="8">
        <f>COUNTIF(J$4:J555,J555)</f>
        <v>1</v>
      </c>
    </row>
    <row r="556" spans="1:16" ht="30" x14ac:dyDescent="0.25">
      <c r="A556" s="35">
        <f t="shared" si="53"/>
        <v>60001</v>
      </c>
      <c r="B556" s="8">
        <f t="shared" si="54"/>
        <v>44909.554861111108</v>
      </c>
      <c r="C556" s="8">
        <f t="shared" si="55"/>
        <v>44909</v>
      </c>
      <c r="D556" s="38">
        <f t="shared" si="56"/>
        <v>149820.5548681111</v>
      </c>
      <c r="E556" s="39">
        <f t="shared" si="51"/>
        <v>48</v>
      </c>
      <c r="F556" s="42" t="s">
        <v>122</v>
      </c>
      <c r="G556" s="42" t="s">
        <v>3146</v>
      </c>
      <c r="H556" s="42" t="s">
        <v>3147</v>
      </c>
      <c r="I556" s="42" t="s">
        <v>2184</v>
      </c>
      <c r="J556" s="45">
        <v>44909.554861111108</v>
      </c>
      <c r="K556" s="43">
        <v>60001</v>
      </c>
      <c r="L556" s="44">
        <v>44909</v>
      </c>
      <c r="M556" s="8" t="str">
        <f>VLOOKUP(MONTH($J556),Lookup!$A$2:$B$13,2,0)&amp;" "&amp;YEAR($J556)</f>
        <v>Dec 2022</v>
      </c>
      <c r="N556" s="34">
        <f t="shared" si="52"/>
        <v>44909.554861111108</v>
      </c>
      <c r="O556" s="8">
        <f>IF(ISERROR(VLOOKUP($I556,Lookup!$H$2:$I$11,2,0)),"",VLOOKUP($I556,Lookup!$H$2:$I$11,2,0))</f>
        <v>6.9999999999999999E-6</v>
      </c>
      <c r="P556" s="8">
        <f>COUNTIF(J$4:J556,J556)</f>
        <v>1</v>
      </c>
    </row>
    <row r="557" spans="1:16" ht="30" x14ac:dyDescent="0.25">
      <c r="A557" s="35">
        <f t="shared" si="53"/>
        <v>100001</v>
      </c>
      <c r="B557" s="8">
        <f t="shared" si="54"/>
        <v>44718.676388888889</v>
      </c>
      <c r="C557" s="8">
        <f t="shared" si="55"/>
        <v>44909</v>
      </c>
      <c r="D557" s="38">
        <f t="shared" si="56"/>
        <v>189629.67644888887</v>
      </c>
      <c r="E557" s="39">
        <f t="shared" si="51"/>
        <v>29</v>
      </c>
      <c r="F557" s="42" t="s">
        <v>122</v>
      </c>
      <c r="G557" s="42" t="s">
        <v>3148</v>
      </c>
      <c r="H557" s="42" t="s">
        <v>3149</v>
      </c>
      <c r="I557" s="42" t="s">
        <v>2206</v>
      </c>
      <c r="J557" s="45">
        <v>44718.676388888889</v>
      </c>
      <c r="K557" s="43">
        <v>100001</v>
      </c>
      <c r="L557" s="44">
        <v>44909</v>
      </c>
      <c r="M557" s="8" t="str">
        <f>VLOOKUP(MONTH($J557),Lookup!$A$2:$B$13,2,0)&amp;" "&amp;YEAR($J557)</f>
        <v>Jun 2022</v>
      </c>
      <c r="N557" s="34">
        <f t="shared" si="52"/>
        <v>44718.676388888889</v>
      </c>
      <c r="O557" s="8">
        <f>IF(ISERROR(VLOOKUP($I557,Lookup!$H$2:$I$11,2,0)),"",VLOOKUP($I557,Lookup!$H$2:$I$11,2,0))</f>
        <v>6.0000000000000002E-5</v>
      </c>
      <c r="P557" s="8">
        <f>COUNTIF(J$4:J557,J557)</f>
        <v>1</v>
      </c>
    </row>
    <row r="558" spans="1:16" ht="30" x14ac:dyDescent="0.25">
      <c r="A558" s="35">
        <f t="shared" si="53"/>
        <v>1600000</v>
      </c>
      <c r="B558" s="8">
        <f t="shared" si="54"/>
        <v>44862.402777777781</v>
      </c>
      <c r="C558" s="8">
        <f t="shared" si="55"/>
        <v>44909</v>
      </c>
      <c r="D558" s="38">
        <f t="shared" si="56"/>
        <v>1689772.4028377777</v>
      </c>
      <c r="E558" s="39">
        <f t="shared" si="51"/>
        <v>2</v>
      </c>
      <c r="F558" s="42" t="s">
        <v>122</v>
      </c>
      <c r="G558" s="42" t="s">
        <v>3150</v>
      </c>
      <c r="H558" s="42" t="s">
        <v>3151</v>
      </c>
      <c r="I558" s="42" t="s">
        <v>2206</v>
      </c>
      <c r="J558" s="45">
        <v>44862.402777777781</v>
      </c>
      <c r="K558" s="43">
        <v>1600000</v>
      </c>
      <c r="L558" s="44">
        <v>44909</v>
      </c>
      <c r="M558" s="8" t="str">
        <f>VLOOKUP(MONTH($J558),Lookup!$A$2:$B$13,2,0)&amp;" "&amp;YEAR($J558)</f>
        <v>Oct 2022</v>
      </c>
      <c r="N558" s="34">
        <f t="shared" si="52"/>
        <v>44862.402777777781</v>
      </c>
      <c r="O558" s="8">
        <f>IF(ISERROR(VLOOKUP($I558,Lookup!$H$2:$I$11,2,0)),"",VLOOKUP($I558,Lookup!$H$2:$I$11,2,0))</f>
        <v>6.0000000000000002E-5</v>
      </c>
      <c r="P558" s="8">
        <f>COUNTIF(J$4:J558,J558)</f>
        <v>1</v>
      </c>
    </row>
    <row r="559" spans="1:16" ht="30" x14ac:dyDescent="0.25">
      <c r="A559" s="35">
        <f t="shared" si="53"/>
        <v>105001</v>
      </c>
      <c r="B559" s="8">
        <f t="shared" si="54"/>
        <v>44638.493055555555</v>
      </c>
      <c r="C559" s="8">
        <f t="shared" si="55"/>
        <v>44868</v>
      </c>
      <c r="D559" s="38">
        <f t="shared" si="56"/>
        <v>194508.49311555555</v>
      </c>
      <c r="E559" s="39">
        <f t="shared" si="51"/>
        <v>25</v>
      </c>
      <c r="F559" s="42" t="s">
        <v>122</v>
      </c>
      <c r="G559" s="42" t="s">
        <v>3152</v>
      </c>
      <c r="H559" s="42" t="s">
        <v>3153</v>
      </c>
      <c r="I559" s="42" t="s">
        <v>2206</v>
      </c>
      <c r="J559" s="45">
        <v>44638.493055555555</v>
      </c>
      <c r="K559" s="43">
        <v>105001</v>
      </c>
      <c r="L559" s="44">
        <v>44868</v>
      </c>
      <c r="M559" s="8" t="str">
        <f>VLOOKUP(MONTH($J559),Lookup!$A$2:$B$13,2,0)&amp;" "&amp;YEAR($J559)</f>
        <v>Mar 2022</v>
      </c>
      <c r="N559" s="34">
        <f t="shared" si="52"/>
        <v>44638.493055555555</v>
      </c>
      <c r="O559" s="8">
        <f>IF(ISERROR(VLOOKUP($I559,Lookup!$H$2:$I$11,2,0)),"",VLOOKUP($I559,Lookup!$H$2:$I$11,2,0))</f>
        <v>6.0000000000000002E-5</v>
      </c>
      <c r="P559" s="8">
        <f>COUNTIF(J$4:J559,J559)</f>
        <v>1</v>
      </c>
    </row>
    <row r="560" spans="1:16" ht="30" x14ac:dyDescent="0.25">
      <c r="A560" s="35">
        <f t="shared" si="53"/>
        <v>350001</v>
      </c>
      <c r="B560" s="8">
        <f t="shared" si="54"/>
        <v>44606.584027777775</v>
      </c>
      <c r="C560" s="8">
        <f t="shared" si="55"/>
        <v>44907</v>
      </c>
      <c r="D560" s="38">
        <f t="shared" si="56"/>
        <v>439618.58402777778</v>
      </c>
      <c r="E560" s="39">
        <f t="shared" si="51"/>
        <v>6</v>
      </c>
      <c r="F560" s="42" t="s">
        <v>122</v>
      </c>
      <c r="G560" s="42" t="s">
        <v>3154</v>
      </c>
      <c r="H560" s="42" t="s">
        <v>3155</v>
      </c>
      <c r="I560" s="42" t="s">
        <v>2167</v>
      </c>
      <c r="J560" s="45">
        <v>44606.584027777775</v>
      </c>
      <c r="K560" s="43">
        <v>350001</v>
      </c>
      <c r="L560" s="44">
        <v>44907</v>
      </c>
      <c r="M560" s="8" t="str">
        <f>VLOOKUP(MONTH($J560),Lookup!$A$2:$B$13,2,0)&amp;" "&amp;YEAR($J560)</f>
        <v>Feb 2022</v>
      </c>
      <c r="N560" s="34">
        <f t="shared" si="52"/>
        <v>44606.584027777775</v>
      </c>
      <c r="O560" s="8">
        <f>IF(ISERROR(VLOOKUP($I560,Lookup!$H$2:$I$11,2,0)),"",VLOOKUP($I560,Lookup!$H$2:$I$11,2,0))</f>
        <v>103</v>
      </c>
      <c r="P560" s="8">
        <f>COUNTIF(J$4:J560,J560)</f>
        <v>1</v>
      </c>
    </row>
    <row r="561" spans="1:16" ht="30" x14ac:dyDescent="0.25">
      <c r="A561" s="35">
        <f t="shared" si="53"/>
        <v>70001</v>
      </c>
      <c r="B561" s="8">
        <f t="shared" si="54"/>
        <v>44812.220138888886</v>
      </c>
      <c r="C561" s="8">
        <f t="shared" si="55"/>
        <v>44909</v>
      </c>
      <c r="D561" s="38">
        <f t="shared" si="56"/>
        <v>159826.22013888889</v>
      </c>
      <c r="E561" s="39">
        <f t="shared" si="51"/>
        <v>41</v>
      </c>
      <c r="F561" s="42" t="s">
        <v>122</v>
      </c>
      <c r="G561" s="42" t="s">
        <v>3156</v>
      </c>
      <c r="H561" s="42" t="s">
        <v>3157</v>
      </c>
      <c r="I561" s="42" t="s">
        <v>2167</v>
      </c>
      <c r="J561" s="45">
        <v>44812.220138888886</v>
      </c>
      <c r="K561" s="43">
        <v>70001</v>
      </c>
      <c r="L561" s="44">
        <v>44909</v>
      </c>
      <c r="M561" s="8" t="str">
        <f>VLOOKUP(MONTH($J561),Lookup!$A$2:$B$13,2,0)&amp;" "&amp;YEAR($J561)</f>
        <v>Sept 2022</v>
      </c>
      <c r="N561" s="34">
        <f t="shared" si="52"/>
        <v>44812.220138888886</v>
      </c>
      <c r="O561" s="8">
        <f>IF(ISERROR(VLOOKUP($I561,Lookup!$H$2:$I$11,2,0)),"",VLOOKUP($I561,Lookup!$H$2:$I$11,2,0))</f>
        <v>103</v>
      </c>
      <c r="P561" s="8">
        <f>COUNTIF(J$4:J561,J561)</f>
        <v>1</v>
      </c>
    </row>
    <row r="562" spans="1:16" ht="45" x14ac:dyDescent="0.25">
      <c r="A562" s="35">
        <f t="shared" si="53"/>
        <v>60001</v>
      </c>
      <c r="B562" s="8">
        <f t="shared" si="54"/>
        <v>44756.614583333336</v>
      </c>
      <c r="C562" s="8">
        <f t="shared" si="55"/>
        <v>44902</v>
      </c>
      <c r="D562" s="38">
        <f t="shared" si="56"/>
        <v>149660.61464333333</v>
      </c>
      <c r="E562" s="39">
        <f t="shared" si="51"/>
        <v>51</v>
      </c>
      <c r="F562" s="42" t="s">
        <v>122</v>
      </c>
      <c r="G562" s="42" t="s">
        <v>3158</v>
      </c>
      <c r="H562" s="42" t="s">
        <v>3159</v>
      </c>
      <c r="I562" s="42" t="s">
        <v>2206</v>
      </c>
      <c r="J562" s="45">
        <v>44756.614583333336</v>
      </c>
      <c r="K562" s="43">
        <v>60001</v>
      </c>
      <c r="L562" s="44">
        <v>44902</v>
      </c>
      <c r="M562" s="8" t="str">
        <f>VLOOKUP(MONTH($J562),Lookup!$A$2:$B$13,2,0)&amp;" "&amp;YEAR($J562)</f>
        <v>Jul 2022</v>
      </c>
      <c r="N562" s="34">
        <f t="shared" si="52"/>
        <v>44756.614583333336</v>
      </c>
      <c r="O562" s="8">
        <f>IF(ISERROR(VLOOKUP($I562,Lookup!$H$2:$I$11,2,0)),"",VLOOKUP($I562,Lookup!$H$2:$I$11,2,0))</f>
        <v>6.0000000000000002E-5</v>
      </c>
      <c r="P562" s="8">
        <f>COUNTIF(J$4:J562,J562)</f>
        <v>1</v>
      </c>
    </row>
    <row r="563" spans="1:16" ht="30" x14ac:dyDescent="0.25">
      <c r="A563" s="35">
        <f t="shared" si="53"/>
        <v>125000</v>
      </c>
      <c r="B563" s="8">
        <f t="shared" si="54"/>
        <v>44841.337500000001</v>
      </c>
      <c r="C563" s="8">
        <f t="shared" si="55"/>
        <v>44908</v>
      </c>
      <c r="D563" s="38">
        <f t="shared" si="56"/>
        <v>214750.33755999999</v>
      </c>
      <c r="E563" s="39">
        <f t="shared" si="51"/>
        <v>21</v>
      </c>
      <c r="F563" s="42" t="s">
        <v>122</v>
      </c>
      <c r="G563" s="42" t="s">
        <v>3160</v>
      </c>
      <c r="H563" s="42" t="s">
        <v>3161</v>
      </c>
      <c r="I563" s="42" t="s">
        <v>2206</v>
      </c>
      <c r="J563" s="45">
        <v>44841.337500000001</v>
      </c>
      <c r="K563" s="43">
        <v>125000</v>
      </c>
      <c r="L563" s="44">
        <v>44908</v>
      </c>
      <c r="M563" s="8" t="str">
        <f>VLOOKUP(MONTH($J563),Lookup!$A$2:$B$13,2,0)&amp;" "&amp;YEAR($J563)</f>
        <v>Oct 2022</v>
      </c>
      <c r="N563" s="34">
        <f t="shared" si="52"/>
        <v>44841.337500000001</v>
      </c>
      <c r="O563" s="8">
        <f>IF(ISERROR(VLOOKUP($I563,Lookup!$H$2:$I$11,2,0)),"",VLOOKUP($I563,Lookup!$H$2:$I$11,2,0))</f>
        <v>6.0000000000000002E-5</v>
      </c>
      <c r="P563" s="8">
        <f>COUNTIF(J$4:J563,J563)</f>
        <v>1</v>
      </c>
    </row>
    <row r="564" spans="1:16" ht="30" x14ac:dyDescent="0.25">
      <c r="A564" s="35">
        <f t="shared" si="53"/>
        <v>70001</v>
      </c>
      <c r="B564" s="8">
        <f t="shared" si="54"/>
        <v>44834.495833333334</v>
      </c>
      <c r="C564" s="8">
        <f t="shared" si="55"/>
        <v>44903</v>
      </c>
      <c r="D564" s="38">
        <f t="shared" si="56"/>
        <v>159739.49589333334</v>
      </c>
      <c r="E564" s="39">
        <f t="shared" si="51"/>
        <v>42</v>
      </c>
      <c r="F564" s="42" t="s">
        <v>122</v>
      </c>
      <c r="G564" s="42" t="s">
        <v>3162</v>
      </c>
      <c r="H564" s="42" t="s">
        <v>3163</v>
      </c>
      <c r="I564" s="42" t="s">
        <v>2206</v>
      </c>
      <c r="J564" s="45">
        <v>44834.495833333334</v>
      </c>
      <c r="K564" s="43">
        <v>70001</v>
      </c>
      <c r="L564" s="44">
        <v>44903</v>
      </c>
      <c r="M564" s="8" t="str">
        <f>VLOOKUP(MONTH($J564),Lookup!$A$2:$B$13,2,0)&amp;" "&amp;YEAR($J564)</f>
        <v>Sept 2022</v>
      </c>
      <c r="N564" s="34">
        <f t="shared" si="52"/>
        <v>44834.495833333334</v>
      </c>
      <c r="O564" s="8">
        <f>IF(ISERROR(VLOOKUP($I564,Lookup!$H$2:$I$11,2,0)),"",VLOOKUP($I564,Lookup!$H$2:$I$11,2,0))</f>
        <v>6.0000000000000002E-5</v>
      </c>
      <c r="P564" s="8">
        <f>COUNTIF(J$4:J564,J564)</f>
        <v>1</v>
      </c>
    </row>
    <row r="565" spans="1:16" ht="30" x14ac:dyDescent="0.25">
      <c r="A565" s="35">
        <f t="shared" si="53"/>
        <v>50000</v>
      </c>
      <c r="B565" s="8">
        <f t="shared" si="54"/>
        <v>44845.495833333334</v>
      </c>
      <c r="C565" s="8">
        <f t="shared" si="55"/>
        <v>44908</v>
      </c>
      <c r="D565" s="38">
        <f t="shared" si="56"/>
        <v>139754.49883333335</v>
      </c>
      <c r="E565" s="39">
        <f t="shared" si="51"/>
        <v>57</v>
      </c>
      <c r="F565" s="42" t="s">
        <v>122</v>
      </c>
      <c r="G565" s="42" t="s">
        <v>3164</v>
      </c>
      <c r="H565" s="42" t="s">
        <v>3165</v>
      </c>
      <c r="I565" s="42" t="s">
        <v>2525</v>
      </c>
      <c r="J565" s="45">
        <v>44845.495833333334</v>
      </c>
      <c r="K565" s="43">
        <v>50000</v>
      </c>
      <c r="L565" s="44">
        <v>44908</v>
      </c>
      <c r="M565" s="8" t="str">
        <f>VLOOKUP(MONTH($J565),Lookup!$A$2:$B$13,2,0)&amp;" "&amp;YEAR($J565)</f>
        <v>Oct 2022</v>
      </c>
      <c r="N565" s="34">
        <f t="shared" si="52"/>
        <v>44845.495833333334</v>
      </c>
      <c r="O565" s="8">
        <f>IF(ISERROR(VLOOKUP($I565,Lookup!$H$2:$I$11,2,0)),"",VLOOKUP($I565,Lookup!$H$2:$I$11,2,0))</f>
        <v>3.0000000000000001E-3</v>
      </c>
      <c r="P565" s="8">
        <f>COUNTIF(J$4:J565,J565)</f>
        <v>1</v>
      </c>
    </row>
    <row r="566" spans="1:16" ht="30" x14ac:dyDescent="0.25">
      <c r="A566" s="35">
        <f t="shared" si="53"/>
        <v>200001</v>
      </c>
      <c r="B566" s="8">
        <f t="shared" si="54"/>
        <v>44827.493750000001</v>
      </c>
      <c r="C566" s="8">
        <f t="shared" si="55"/>
        <v>44908</v>
      </c>
      <c r="D566" s="38">
        <f t="shared" si="56"/>
        <v>289737.49675000005</v>
      </c>
      <c r="E566" s="39">
        <f t="shared" si="51"/>
        <v>11</v>
      </c>
      <c r="F566" s="42" t="s">
        <v>122</v>
      </c>
      <c r="G566" s="42" t="s">
        <v>3166</v>
      </c>
      <c r="H566" s="42" t="s">
        <v>3166</v>
      </c>
      <c r="I566" s="42" t="s">
        <v>2525</v>
      </c>
      <c r="J566" s="45">
        <v>44827.493750000001</v>
      </c>
      <c r="K566" s="43">
        <v>200001</v>
      </c>
      <c r="L566" s="44">
        <v>44908</v>
      </c>
      <c r="M566" s="8" t="str">
        <f>VLOOKUP(MONTH($J566),Lookup!$A$2:$B$13,2,0)&amp;" "&amp;YEAR($J566)</f>
        <v>Sept 2022</v>
      </c>
      <c r="N566" s="34">
        <f t="shared" si="52"/>
        <v>44827.493750000001</v>
      </c>
      <c r="O566" s="8">
        <f>IF(ISERROR(VLOOKUP($I566,Lookup!$H$2:$I$11,2,0)),"",VLOOKUP($I566,Lookup!$H$2:$I$11,2,0))</f>
        <v>3.0000000000000001E-3</v>
      </c>
      <c r="P566" s="8">
        <f>COUNTIF(J$4:J566,J566)</f>
        <v>1</v>
      </c>
    </row>
    <row r="567" spans="1:16" ht="30" x14ac:dyDescent="0.25">
      <c r="A567" s="35">
        <f t="shared" si="53"/>
        <v>175000</v>
      </c>
      <c r="B567" s="8">
        <f t="shared" si="54"/>
        <v>44777.454861111109</v>
      </c>
      <c r="C567" s="8">
        <f t="shared" si="55"/>
        <v>44908</v>
      </c>
      <c r="D567" s="38">
        <f t="shared" si="56"/>
        <v>264789.45486111112</v>
      </c>
      <c r="E567" s="39">
        <f t="shared" si="51"/>
        <v>15</v>
      </c>
      <c r="F567" s="42" t="s">
        <v>122</v>
      </c>
      <c r="G567" s="42" t="s">
        <v>3167</v>
      </c>
      <c r="H567" s="42" t="s">
        <v>3167</v>
      </c>
      <c r="I567" s="42" t="s">
        <v>2167</v>
      </c>
      <c r="J567" s="45">
        <v>44777.454861111109</v>
      </c>
      <c r="K567" s="43">
        <v>175000</v>
      </c>
      <c r="L567" s="44">
        <v>44908</v>
      </c>
      <c r="M567" s="8" t="str">
        <f>VLOOKUP(MONTH($J567),Lookup!$A$2:$B$13,2,0)&amp;" "&amp;YEAR($J567)</f>
        <v>Aug 2022</v>
      </c>
      <c r="N567" s="34">
        <f t="shared" si="52"/>
        <v>44777.454861111109</v>
      </c>
      <c r="O567" s="8">
        <f>IF(ISERROR(VLOOKUP($I567,Lookup!$H$2:$I$11,2,0)),"",VLOOKUP($I567,Lookup!$H$2:$I$11,2,0))</f>
        <v>103</v>
      </c>
      <c r="P567" s="8">
        <f>COUNTIF(J$4:J567,J567)</f>
        <v>1</v>
      </c>
    </row>
    <row r="568" spans="1:16" ht="30" x14ac:dyDescent="0.25">
      <c r="A568" s="35">
        <f t="shared" si="53"/>
        <v>125000</v>
      </c>
      <c r="B568" s="8">
        <f t="shared" si="54"/>
        <v>44830.319444444445</v>
      </c>
      <c r="C568" s="8">
        <f t="shared" si="55"/>
        <v>44909</v>
      </c>
      <c r="D568" s="38">
        <f t="shared" si="56"/>
        <v>214740.31950444443</v>
      </c>
      <c r="E568" s="39">
        <f t="shared" si="51"/>
        <v>22</v>
      </c>
      <c r="F568" s="42" t="s">
        <v>122</v>
      </c>
      <c r="G568" s="42" t="s">
        <v>3168</v>
      </c>
      <c r="H568" s="42" t="s">
        <v>3169</v>
      </c>
      <c r="I568" s="42" t="s">
        <v>2206</v>
      </c>
      <c r="J568" s="45">
        <v>44830.319444444445</v>
      </c>
      <c r="K568" s="43">
        <v>125000</v>
      </c>
      <c r="L568" s="44">
        <v>44909</v>
      </c>
      <c r="M568" s="8" t="str">
        <f>VLOOKUP(MONTH($J568),Lookup!$A$2:$B$13,2,0)&amp;" "&amp;YEAR($J568)</f>
        <v>Sept 2022</v>
      </c>
      <c r="N568" s="34">
        <f t="shared" si="52"/>
        <v>44830.319444444445</v>
      </c>
      <c r="O568" s="8">
        <f>IF(ISERROR(VLOOKUP($I568,Lookup!$H$2:$I$11,2,0)),"",VLOOKUP($I568,Lookup!$H$2:$I$11,2,0))</f>
        <v>6.0000000000000002E-5</v>
      </c>
      <c r="P568" s="8">
        <f>COUNTIF(J$4:J568,J568)</f>
        <v>1</v>
      </c>
    </row>
    <row r="569" spans="1:16" ht="30" x14ac:dyDescent="0.25">
      <c r="A569" s="35">
        <f t="shared" si="53"/>
        <v>65001</v>
      </c>
      <c r="B569" s="8">
        <f t="shared" si="54"/>
        <v>44852.564583333333</v>
      </c>
      <c r="C569" s="8">
        <f t="shared" si="55"/>
        <v>44908</v>
      </c>
      <c r="D569" s="38">
        <f t="shared" si="56"/>
        <v>154762.56464333332</v>
      </c>
      <c r="E569" s="39">
        <f t="shared" si="51"/>
        <v>44</v>
      </c>
      <c r="F569" s="42" t="s">
        <v>122</v>
      </c>
      <c r="G569" s="42" t="s">
        <v>3170</v>
      </c>
      <c r="H569" s="42" t="s">
        <v>3171</v>
      </c>
      <c r="I569" s="42" t="s">
        <v>2206</v>
      </c>
      <c r="J569" s="45">
        <v>44852.564583333333</v>
      </c>
      <c r="K569" s="43">
        <v>65001</v>
      </c>
      <c r="L569" s="44">
        <v>44908</v>
      </c>
      <c r="M569" s="8" t="str">
        <f>VLOOKUP(MONTH($J569),Lookup!$A$2:$B$13,2,0)&amp;" "&amp;YEAR($J569)</f>
        <v>Oct 2022</v>
      </c>
      <c r="N569" s="34">
        <f t="shared" si="52"/>
        <v>44852.564583333333</v>
      </c>
      <c r="O569" s="8">
        <f>IF(ISERROR(VLOOKUP($I569,Lookup!$H$2:$I$11,2,0)),"",VLOOKUP($I569,Lookup!$H$2:$I$11,2,0))</f>
        <v>6.0000000000000002E-5</v>
      </c>
      <c r="P569" s="8">
        <f>COUNTIF(J$4:J569,J569)</f>
        <v>1</v>
      </c>
    </row>
    <row r="570" spans="1:16" ht="30" x14ac:dyDescent="0.25">
      <c r="A570" s="35">
        <f t="shared" si="53"/>
        <v>50001</v>
      </c>
      <c r="B570" s="8">
        <f t="shared" si="54"/>
        <v>44901.027777777781</v>
      </c>
      <c r="C570" s="8">
        <f t="shared" si="55"/>
        <v>44903</v>
      </c>
      <c r="D570" s="38">
        <f t="shared" si="56"/>
        <v>139806.02783777777</v>
      </c>
      <c r="E570" s="39">
        <f t="shared" si="51"/>
        <v>56</v>
      </c>
      <c r="F570" s="42" t="s">
        <v>122</v>
      </c>
      <c r="G570" s="42" t="s">
        <v>3172</v>
      </c>
      <c r="H570" s="42" t="s">
        <v>3173</v>
      </c>
      <c r="I570" s="42" t="s">
        <v>2206</v>
      </c>
      <c r="J570" s="45">
        <v>44901.027777777781</v>
      </c>
      <c r="K570" s="43">
        <v>50001</v>
      </c>
      <c r="L570" s="44">
        <v>44903</v>
      </c>
      <c r="M570" s="8" t="str">
        <f>VLOOKUP(MONTH($J570),Lookup!$A$2:$B$13,2,0)&amp;" "&amp;YEAR($J570)</f>
        <v>Dec 2022</v>
      </c>
      <c r="N570" s="34">
        <f t="shared" si="52"/>
        <v>44901.027777777781</v>
      </c>
      <c r="O570" s="8">
        <f>IF(ISERROR(VLOOKUP($I570,Lookup!$H$2:$I$11,2,0)),"",VLOOKUP($I570,Lookup!$H$2:$I$11,2,0))</f>
        <v>6.0000000000000002E-5</v>
      </c>
      <c r="P570" s="8">
        <f>COUNTIF(J$4:J570,J570)</f>
        <v>1</v>
      </c>
    </row>
    <row r="571" spans="1:16" ht="30" x14ac:dyDescent="0.25">
      <c r="A571" s="35">
        <f t="shared" si="53"/>
        <v>61440</v>
      </c>
      <c r="B571" s="8">
        <f t="shared" si="54"/>
        <v>44676.619444444441</v>
      </c>
      <c r="C571" s="8">
        <f t="shared" si="55"/>
        <v>44874</v>
      </c>
      <c r="D571" s="38">
        <f t="shared" si="56"/>
        <v>150991.61945144442</v>
      </c>
      <c r="E571" s="39">
        <f t="shared" si="51"/>
        <v>47</v>
      </c>
      <c r="F571" s="42" t="s">
        <v>122</v>
      </c>
      <c r="G571" s="42" t="s">
        <v>3174</v>
      </c>
      <c r="H571" s="42" t="s">
        <v>3174</v>
      </c>
      <c r="I571" s="42" t="s">
        <v>2184</v>
      </c>
      <c r="J571" s="45">
        <v>44676.619444444441</v>
      </c>
      <c r="K571" s="43">
        <v>61440</v>
      </c>
      <c r="L571" s="44">
        <v>44874</v>
      </c>
      <c r="M571" s="8" t="str">
        <f>VLOOKUP(MONTH($J571),Lookup!$A$2:$B$13,2,0)&amp;" "&amp;YEAR($J571)</f>
        <v>Apr 2022</v>
      </c>
      <c r="N571" s="34">
        <f t="shared" si="52"/>
        <v>44676.619444444441</v>
      </c>
      <c r="O571" s="8">
        <f>IF(ISERROR(VLOOKUP($I571,Lookup!$H$2:$I$11,2,0)),"",VLOOKUP($I571,Lookup!$H$2:$I$11,2,0))</f>
        <v>6.9999999999999999E-6</v>
      </c>
      <c r="P571" s="8">
        <f>COUNTIF(J$4:J571,J571)</f>
        <v>1</v>
      </c>
    </row>
    <row r="572" spans="1:16" ht="30" x14ac:dyDescent="0.25">
      <c r="A572" s="35">
        <f t="shared" si="53"/>
        <v>400001</v>
      </c>
      <c r="B572" s="8">
        <f t="shared" si="54"/>
        <v>44777.793749999997</v>
      </c>
      <c r="C572" s="8">
        <f t="shared" si="55"/>
        <v>44908</v>
      </c>
      <c r="D572" s="38">
        <f t="shared" si="56"/>
        <v>489790.79375000001</v>
      </c>
      <c r="E572" s="39">
        <f t="shared" si="51"/>
        <v>4</v>
      </c>
      <c r="F572" s="42" t="s">
        <v>122</v>
      </c>
      <c r="G572" s="42" t="s">
        <v>3175</v>
      </c>
      <c r="H572" s="42" t="s">
        <v>3176</v>
      </c>
      <c r="I572" s="42" t="s">
        <v>2167</v>
      </c>
      <c r="J572" s="45">
        <v>44777.793749999997</v>
      </c>
      <c r="K572" s="43">
        <v>400001</v>
      </c>
      <c r="L572" s="44">
        <v>44908</v>
      </c>
      <c r="M572" s="8" t="str">
        <f>VLOOKUP(MONTH($J572),Lookup!$A$2:$B$13,2,0)&amp;" "&amp;YEAR($J572)</f>
        <v>Aug 2022</v>
      </c>
      <c r="N572" s="34">
        <f t="shared" si="52"/>
        <v>44777.793749999997</v>
      </c>
      <c r="O572" s="8">
        <f>IF(ISERROR(VLOOKUP($I572,Lookup!$H$2:$I$11,2,0)),"",VLOOKUP($I572,Lookup!$H$2:$I$11,2,0))</f>
        <v>103</v>
      </c>
      <c r="P572" s="8">
        <f>COUNTIF(J$4:J572,J572)</f>
        <v>1</v>
      </c>
    </row>
    <row r="573" spans="1:16" ht="30" x14ac:dyDescent="0.25">
      <c r="A573" s="35">
        <f t="shared" si="53"/>
        <v>75001</v>
      </c>
      <c r="B573" s="8">
        <f t="shared" si="54"/>
        <v>44901.486805555556</v>
      </c>
      <c r="C573" s="8">
        <f t="shared" si="55"/>
        <v>44907</v>
      </c>
      <c r="D573" s="38">
        <f t="shared" si="56"/>
        <v>164810.48686555555</v>
      </c>
      <c r="E573" s="39">
        <f t="shared" si="51"/>
        <v>37</v>
      </c>
      <c r="F573" s="42" t="s">
        <v>122</v>
      </c>
      <c r="G573" s="42" t="s">
        <v>3177</v>
      </c>
      <c r="H573" s="42" t="s">
        <v>3178</v>
      </c>
      <c r="I573" s="42" t="s">
        <v>2206</v>
      </c>
      <c r="J573" s="45">
        <v>44901.486805555556</v>
      </c>
      <c r="K573" s="43">
        <v>75001</v>
      </c>
      <c r="L573" s="44">
        <v>44907</v>
      </c>
      <c r="M573" s="8" t="str">
        <f>VLOOKUP(MONTH($J573),Lookup!$A$2:$B$13,2,0)&amp;" "&amp;YEAR($J573)</f>
        <v>Dec 2022</v>
      </c>
      <c r="N573" s="34">
        <f t="shared" si="52"/>
        <v>44901.486805555556</v>
      </c>
      <c r="O573" s="8">
        <f>IF(ISERROR(VLOOKUP($I573,Lookup!$H$2:$I$11,2,0)),"",VLOOKUP($I573,Lookup!$H$2:$I$11,2,0))</f>
        <v>6.0000000000000002E-5</v>
      </c>
      <c r="P573" s="8">
        <f>COUNTIF(J$4:J573,J573)</f>
        <v>1</v>
      </c>
    </row>
    <row r="574" spans="1:16" ht="30" x14ac:dyDescent="0.25">
      <c r="A574" s="35">
        <f t="shared" si="53"/>
        <v>60001</v>
      </c>
      <c r="B574" s="8">
        <f t="shared" si="54"/>
        <v>44822.509027777778</v>
      </c>
      <c r="C574" s="8">
        <f t="shared" si="55"/>
        <v>44902</v>
      </c>
      <c r="D574" s="38">
        <f t="shared" si="56"/>
        <v>149726.50908777775</v>
      </c>
      <c r="E574" s="39">
        <f t="shared" si="51"/>
        <v>50</v>
      </c>
      <c r="F574" s="42" t="s">
        <v>122</v>
      </c>
      <c r="G574" s="42" t="s">
        <v>3179</v>
      </c>
      <c r="H574" s="42" t="s">
        <v>3180</v>
      </c>
      <c r="I574" s="42" t="s">
        <v>2206</v>
      </c>
      <c r="J574" s="45">
        <v>44822.509027777778</v>
      </c>
      <c r="K574" s="43">
        <v>60001</v>
      </c>
      <c r="L574" s="44">
        <v>44902</v>
      </c>
      <c r="M574" s="8" t="str">
        <f>VLOOKUP(MONTH($J574),Lookup!$A$2:$B$13,2,0)&amp;" "&amp;YEAR($J574)</f>
        <v>Sept 2022</v>
      </c>
      <c r="N574" s="34">
        <f t="shared" si="52"/>
        <v>44822.509027777778</v>
      </c>
      <c r="O574" s="8">
        <f>IF(ISERROR(VLOOKUP($I574,Lookup!$H$2:$I$11,2,0)),"",VLOOKUP($I574,Lookup!$H$2:$I$11,2,0))</f>
        <v>6.0000000000000002E-5</v>
      </c>
      <c r="P574" s="8">
        <f>COUNTIF(J$4:J574,J574)</f>
        <v>1</v>
      </c>
    </row>
    <row r="575" spans="1:16" ht="30" x14ac:dyDescent="0.25">
      <c r="A575" s="35">
        <f t="shared" si="53"/>
        <v>250000</v>
      </c>
      <c r="B575" s="8">
        <f t="shared" si="54"/>
        <v>44851.251388888886</v>
      </c>
      <c r="C575" s="8">
        <f t="shared" si="55"/>
        <v>44902</v>
      </c>
      <c r="D575" s="38">
        <f t="shared" si="56"/>
        <v>339754.25438888889</v>
      </c>
      <c r="E575" s="39">
        <f t="shared" si="51"/>
        <v>8</v>
      </c>
      <c r="F575" s="42" t="s">
        <v>122</v>
      </c>
      <c r="G575" s="42" t="s">
        <v>3181</v>
      </c>
      <c r="H575" s="42" t="s">
        <v>3182</v>
      </c>
      <c r="I575" s="42" t="s">
        <v>2525</v>
      </c>
      <c r="J575" s="45">
        <v>44851.251388888886</v>
      </c>
      <c r="K575" s="43">
        <v>250000</v>
      </c>
      <c r="L575" s="44">
        <v>44902</v>
      </c>
      <c r="M575" s="8" t="str">
        <f>VLOOKUP(MONTH($J575),Lookup!$A$2:$B$13,2,0)&amp;" "&amp;YEAR($J575)</f>
        <v>Oct 2022</v>
      </c>
      <c r="N575" s="34">
        <f t="shared" si="52"/>
        <v>44851.251388888886</v>
      </c>
      <c r="O575" s="8">
        <f>IF(ISERROR(VLOOKUP($I575,Lookup!$H$2:$I$11,2,0)),"",VLOOKUP($I575,Lookup!$H$2:$I$11,2,0))</f>
        <v>3.0000000000000001E-3</v>
      </c>
      <c r="P575" s="8">
        <f>COUNTIF(J$4:J575,J575)</f>
        <v>1</v>
      </c>
    </row>
    <row r="576" spans="1:16" ht="30" x14ac:dyDescent="0.25">
      <c r="A576" s="35">
        <f t="shared" si="53"/>
        <v>50001</v>
      </c>
      <c r="B576" s="8">
        <f t="shared" si="54"/>
        <v>44552.402083333334</v>
      </c>
      <c r="C576" s="8">
        <f t="shared" si="55"/>
        <v>44909</v>
      </c>
      <c r="D576" s="38">
        <f t="shared" si="56"/>
        <v>139566.40208333335</v>
      </c>
      <c r="E576" s="39">
        <f t="shared" si="51"/>
        <v>65</v>
      </c>
      <c r="F576" s="42" t="s">
        <v>125</v>
      </c>
      <c r="G576" s="42" t="s">
        <v>3183</v>
      </c>
      <c r="H576" s="42" t="s">
        <v>3184</v>
      </c>
      <c r="I576" s="42" t="s">
        <v>2167</v>
      </c>
      <c r="J576" s="45">
        <v>44552.402083333334</v>
      </c>
      <c r="K576" s="43">
        <v>50001</v>
      </c>
      <c r="L576" s="44">
        <v>44909</v>
      </c>
      <c r="M576" s="8" t="str">
        <f>VLOOKUP(MONTH($J576),Lookup!$A$2:$B$13,2,0)&amp;" "&amp;YEAR($J576)</f>
        <v>Dec 2021</v>
      </c>
      <c r="N576" s="34">
        <f t="shared" si="52"/>
        <v>44552.402083333334</v>
      </c>
      <c r="O576" s="8">
        <f>IF(ISERROR(VLOOKUP($I576,Lookup!$H$2:$I$11,2,0)),"",VLOOKUP($I576,Lookup!$H$2:$I$11,2,0))</f>
        <v>103</v>
      </c>
      <c r="P576" s="8">
        <f>COUNTIF(J$4:J576,J576)</f>
        <v>1</v>
      </c>
    </row>
    <row r="577" spans="1:16" ht="30" x14ac:dyDescent="0.25">
      <c r="A577" s="35">
        <f t="shared" si="53"/>
        <v>50001</v>
      </c>
      <c r="B577" s="8">
        <f t="shared" si="54"/>
        <v>44678.757638888892</v>
      </c>
      <c r="C577" s="8">
        <f t="shared" si="55"/>
        <v>44896</v>
      </c>
      <c r="D577" s="38">
        <f t="shared" si="56"/>
        <v>139679.7576388889</v>
      </c>
      <c r="E577" s="39">
        <f t="shared" si="51"/>
        <v>58</v>
      </c>
      <c r="F577" s="42" t="s">
        <v>125</v>
      </c>
      <c r="G577" s="42" t="s">
        <v>3185</v>
      </c>
      <c r="H577" s="42" t="s">
        <v>3186</v>
      </c>
      <c r="I577" s="42" t="s">
        <v>2167</v>
      </c>
      <c r="J577" s="45">
        <v>44678.757638888892</v>
      </c>
      <c r="K577" s="43">
        <v>50001</v>
      </c>
      <c r="L577" s="44">
        <v>44896</v>
      </c>
      <c r="M577" s="8" t="str">
        <f>VLOOKUP(MONTH($J577),Lookup!$A$2:$B$13,2,0)&amp;" "&amp;YEAR($J577)</f>
        <v>Apr 2022</v>
      </c>
      <c r="N577" s="34">
        <f t="shared" si="52"/>
        <v>44678.757638888892</v>
      </c>
      <c r="O577" s="8">
        <f>IF(ISERROR(VLOOKUP($I577,Lookup!$H$2:$I$11,2,0)),"",VLOOKUP($I577,Lookup!$H$2:$I$11,2,0))</f>
        <v>103</v>
      </c>
      <c r="P577" s="8">
        <f>COUNTIF(J$4:J577,J577)</f>
        <v>1</v>
      </c>
    </row>
    <row r="578" spans="1:16" ht="30" x14ac:dyDescent="0.25">
      <c r="A578" s="35">
        <f t="shared" si="53"/>
        <v>150000</v>
      </c>
      <c r="B578" s="8">
        <f t="shared" si="54"/>
        <v>44635.707638888889</v>
      </c>
      <c r="C578" s="8">
        <f t="shared" si="55"/>
        <v>44894</v>
      </c>
      <c r="D578" s="38">
        <f t="shared" si="56"/>
        <v>239530.70769888887</v>
      </c>
      <c r="E578" s="39">
        <f t="shared" si="51"/>
        <v>13</v>
      </c>
      <c r="F578" s="42" t="s">
        <v>125</v>
      </c>
      <c r="G578" s="42" t="s">
        <v>3187</v>
      </c>
      <c r="H578" s="42" t="s">
        <v>3188</v>
      </c>
      <c r="I578" s="42" t="s">
        <v>2206</v>
      </c>
      <c r="J578" s="45">
        <v>44635.707638888889</v>
      </c>
      <c r="K578" s="43">
        <v>150000</v>
      </c>
      <c r="L578" s="44">
        <v>44894</v>
      </c>
      <c r="M578" s="8" t="str">
        <f>VLOOKUP(MONTH($J578),Lookup!$A$2:$B$13,2,0)&amp;" "&amp;YEAR($J578)</f>
        <v>Mar 2022</v>
      </c>
      <c r="N578" s="34">
        <f t="shared" si="52"/>
        <v>44635.707638888889</v>
      </c>
      <c r="O578" s="8">
        <f>IF(ISERROR(VLOOKUP($I578,Lookup!$H$2:$I$11,2,0)),"",VLOOKUP($I578,Lookup!$H$2:$I$11,2,0))</f>
        <v>6.0000000000000002E-5</v>
      </c>
      <c r="P578" s="8">
        <f>COUNTIF(J$4:J578,J578)</f>
        <v>1</v>
      </c>
    </row>
    <row r="579" spans="1:16" ht="30" x14ac:dyDescent="0.25">
      <c r="A579" s="35">
        <f t="shared" si="53"/>
        <v>60000</v>
      </c>
      <c r="B579" s="8">
        <f t="shared" si="54"/>
        <v>44576.53402777778</v>
      </c>
      <c r="C579" s="8">
        <f t="shared" si="55"/>
        <v>44908</v>
      </c>
      <c r="D579" s="38">
        <f t="shared" si="56"/>
        <v>149485.53452777778</v>
      </c>
      <c r="E579" s="39">
        <f t="shared" si="51"/>
        <v>43</v>
      </c>
      <c r="F579" s="42" t="s">
        <v>125</v>
      </c>
      <c r="G579" s="42" t="s">
        <v>3189</v>
      </c>
      <c r="H579" s="42" t="s">
        <v>3190</v>
      </c>
      <c r="I579" s="42" t="s">
        <v>2464</v>
      </c>
      <c r="J579" s="45">
        <v>44576.53402777778</v>
      </c>
      <c r="K579" s="43">
        <v>60000</v>
      </c>
      <c r="L579" s="44">
        <v>44908</v>
      </c>
      <c r="M579" s="8" t="str">
        <f>VLOOKUP(MONTH($J579),Lookup!$A$2:$B$13,2,0)&amp;" "&amp;YEAR($J579)</f>
        <v>Jan 2022</v>
      </c>
      <c r="N579" s="34">
        <f t="shared" si="52"/>
        <v>44576.53402777778</v>
      </c>
      <c r="O579" s="8">
        <f>IF(ISERROR(VLOOKUP($I579,Lookup!$H$2:$I$11,2,0)),"",VLOOKUP($I579,Lookup!$H$2:$I$11,2,0))</f>
        <v>5.0000000000000001E-4</v>
      </c>
      <c r="P579" s="8">
        <f>COUNTIF(J$4:J579,J579)</f>
        <v>1</v>
      </c>
    </row>
    <row r="580" spans="1:16" ht="45" x14ac:dyDescent="0.25">
      <c r="A580" s="35">
        <f t="shared" si="53"/>
        <v>30001</v>
      </c>
      <c r="B580" s="8">
        <f t="shared" si="54"/>
        <v>44698.506944444445</v>
      </c>
      <c r="C580" s="8">
        <f t="shared" si="55"/>
        <v>44908</v>
      </c>
      <c r="D580" s="38">
        <f t="shared" si="56"/>
        <v>119608.50695144443</v>
      </c>
      <c r="E580" s="39">
        <f t="shared" si="51"/>
        <v>78</v>
      </c>
      <c r="F580" s="42" t="s">
        <v>125</v>
      </c>
      <c r="G580" s="42" t="s">
        <v>3191</v>
      </c>
      <c r="H580" s="42" t="s">
        <v>3191</v>
      </c>
      <c r="I580" s="42" t="s">
        <v>2184</v>
      </c>
      <c r="J580" s="45">
        <v>44698.506944444445</v>
      </c>
      <c r="K580" s="43">
        <v>30001</v>
      </c>
      <c r="L580" s="44">
        <v>44908</v>
      </c>
      <c r="M580" s="8" t="str">
        <f>VLOOKUP(MONTH($J580),Lookup!$A$2:$B$13,2,0)&amp;" "&amp;YEAR($J580)</f>
        <v>May 2022</v>
      </c>
      <c r="N580" s="34">
        <f t="shared" si="52"/>
        <v>44698.506944444445</v>
      </c>
      <c r="O580" s="8">
        <f>IF(ISERROR(VLOOKUP($I580,Lookup!$H$2:$I$11,2,0)),"",VLOOKUP($I580,Lookup!$H$2:$I$11,2,0))</f>
        <v>6.9999999999999999E-6</v>
      </c>
      <c r="P580" s="8">
        <f>COUNTIF(J$4:J580,J580)</f>
        <v>1</v>
      </c>
    </row>
    <row r="581" spans="1:16" ht="45" x14ac:dyDescent="0.25">
      <c r="A581" s="35">
        <f t="shared" si="53"/>
        <v>25000</v>
      </c>
      <c r="B581" s="8">
        <f t="shared" si="54"/>
        <v>44662.35</v>
      </c>
      <c r="C581" s="8">
        <f t="shared" si="55"/>
        <v>44898</v>
      </c>
      <c r="D581" s="38">
        <f t="shared" si="56"/>
        <v>114561.35000080001</v>
      </c>
      <c r="E581" s="39">
        <f t="shared" ref="E581:E644" si="57">IF($D581="","",COUNTIFS($F$4:$F$5000,$F581,$D$4:$D$5000,"&gt;"&amp;$D581))</f>
        <v>80</v>
      </c>
      <c r="F581" s="42" t="s">
        <v>125</v>
      </c>
      <c r="G581" s="42" t="s">
        <v>3192</v>
      </c>
      <c r="H581" s="42" t="s">
        <v>3193</v>
      </c>
      <c r="I581" s="42" t="s">
        <v>2173</v>
      </c>
      <c r="J581" s="45">
        <v>44662.35</v>
      </c>
      <c r="K581" s="43">
        <v>25000</v>
      </c>
      <c r="L581" s="44">
        <v>44898</v>
      </c>
      <c r="M581" s="8" t="str">
        <f>VLOOKUP(MONTH($J581),Lookup!$A$2:$B$13,2,0)&amp;" "&amp;YEAR($J581)</f>
        <v>Apr 2022</v>
      </c>
      <c r="N581" s="34">
        <f t="shared" ref="N581:N644" si="58">IF(ISBLANK($J581),"1/1/9999",J581)</f>
        <v>44662.35</v>
      </c>
      <c r="O581" s="8">
        <f>IF(ISERROR(VLOOKUP($I581,Lookup!$H$2:$I$11,2,0)),"",VLOOKUP($I581,Lookup!$H$2:$I$11,2,0))</f>
        <v>7.9999999999999996E-7</v>
      </c>
      <c r="P581" s="8">
        <f>COUNTIF(J$4:J581,J581)</f>
        <v>1</v>
      </c>
    </row>
    <row r="582" spans="1:16" ht="30" x14ac:dyDescent="0.25">
      <c r="A582" s="35">
        <f t="shared" ref="A582:A645" si="59">K582</f>
        <v>50001</v>
      </c>
      <c r="B582" s="8">
        <f t="shared" ref="B582:B645" si="60">J582</f>
        <v>44754.676388888889</v>
      </c>
      <c r="C582" s="8">
        <f t="shared" ref="C582:C645" si="61">L582</f>
        <v>44894</v>
      </c>
      <c r="D582" s="38">
        <f t="shared" ref="D582:D645" si="62">SUM(A582:C582)+O582+P582</f>
        <v>139650.67639588888</v>
      </c>
      <c r="E582" s="39">
        <f t="shared" si="57"/>
        <v>59</v>
      </c>
      <c r="F582" s="42" t="s">
        <v>125</v>
      </c>
      <c r="G582" s="42" t="s">
        <v>3194</v>
      </c>
      <c r="H582" s="42" t="s">
        <v>3194</v>
      </c>
      <c r="I582" s="42" t="s">
        <v>2184</v>
      </c>
      <c r="J582" s="45">
        <v>44754.676388888889</v>
      </c>
      <c r="K582" s="43">
        <v>50001</v>
      </c>
      <c r="L582" s="44">
        <v>44894</v>
      </c>
      <c r="M582" s="8" t="str">
        <f>VLOOKUP(MONTH($J582),Lookup!$A$2:$B$13,2,0)&amp;" "&amp;YEAR($J582)</f>
        <v>Jul 2022</v>
      </c>
      <c r="N582" s="34">
        <f t="shared" si="58"/>
        <v>44754.676388888889</v>
      </c>
      <c r="O582" s="8">
        <f>IF(ISERROR(VLOOKUP($I582,Lookup!$H$2:$I$11,2,0)),"",VLOOKUP($I582,Lookup!$H$2:$I$11,2,0))</f>
        <v>6.9999999999999999E-6</v>
      </c>
      <c r="P582" s="8">
        <f>COUNTIF(J$4:J582,J582)</f>
        <v>1</v>
      </c>
    </row>
    <row r="583" spans="1:16" ht="30" x14ac:dyDescent="0.25">
      <c r="A583" s="35">
        <f t="shared" si="59"/>
        <v>10001</v>
      </c>
      <c r="B583" s="8">
        <f t="shared" si="60"/>
        <v>44581.835416666669</v>
      </c>
      <c r="C583" s="8">
        <f t="shared" si="61"/>
        <v>44894</v>
      </c>
      <c r="D583" s="38">
        <f t="shared" si="62"/>
        <v>99477.835417466675</v>
      </c>
      <c r="E583" s="39">
        <f t="shared" si="57"/>
        <v>85</v>
      </c>
      <c r="F583" s="42" t="s">
        <v>125</v>
      </c>
      <c r="G583" s="42" t="s">
        <v>3195</v>
      </c>
      <c r="H583" s="42" t="s">
        <v>3196</v>
      </c>
      <c r="I583" s="42" t="s">
        <v>2173</v>
      </c>
      <c r="J583" s="45">
        <v>44581.835416666669</v>
      </c>
      <c r="K583" s="43">
        <v>10001</v>
      </c>
      <c r="L583" s="44">
        <v>44894</v>
      </c>
      <c r="M583" s="8" t="str">
        <f>VLOOKUP(MONTH($J583),Lookup!$A$2:$B$13,2,0)&amp;" "&amp;YEAR($J583)</f>
        <v>Jan 2022</v>
      </c>
      <c r="N583" s="34">
        <f t="shared" si="58"/>
        <v>44581.835416666669</v>
      </c>
      <c r="O583" s="8">
        <f>IF(ISERROR(VLOOKUP($I583,Lookup!$H$2:$I$11,2,0)),"",VLOOKUP($I583,Lookup!$H$2:$I$11,2,0))</f>
        <v>7.9999999999999996E-7</v>
      </c>
      <c r="P583" s="8">
        <f>COUNTIF(J$4:J583,J583)</f>
        <v>1</v>
      </c>
    </row>
    <row r="584" spans="1:16" ht="45" x14ac:dyDescent="0.25">
      <c r="A584" s="35">
        <f t="shared" si="59"/>
        <v>100001</v>
      </c>
      <c r="B584" s="8">
        <f t="shared" si="60"/>
        <v>44617.593055555553</v>
      </c>
      <c r="C584" s="8">
        <f t="shared" si="61"/>
        <v>44907</v>
      </c>
      <c r="D584" s="38">
        <f t="shared" si="62"/>
        <v>189526.59311555553</v>
      </c>
      <c r="E584" s="39">
        <f t="shared" si="57"/>
        <v>26</v>
      </c>
      <c r="F584" s="42" t="s">
        <v>125</v>
      </c>
      <c r="G584" s="42" t="s">
        <v>3197</v>
      </c>
      <c r="H584" s="42" t="s">
        <v>3198</v>
      </c>
      <c r="I584" s="42" t="s">
        <v>2206</v>
      </c>
      <c r="J584" s="45">
        <v>44617.593055555553</v>
      </c>
      <c r="K584" s="43">
        <v>100001</v>
      </c>
      <c r="L584" s="44">
        <v>44907</v>
      </c>
      <c r="M584" s="8" t="str">
        <f>VLOOKUP(MONTH($J584),Lookup!$A$2:$B$13,2,0)&amp;" "&amp;YEAR($J584)</f>
        <v>Feb 2022</v>
      </c>
      <c r="N584" s="34">
        <f t="shared" si="58"/>
        <v>44617.593055555553</v>
      </c>
      <c r="O584" s="8">
        <f>IF(ISERROR(VLOOKUP($I584,Lookup!$H$2:$I$11,2,0)),"",VLOOKUP($I584,Lookup!$H$2:$I$11,2,0))</f>
        <v>6.0000000000000002E-5</v>
      </c>
      <c r="P584" s="8">
        <f>COUNTIF(J$4:J584,J584)</f>
        <v>1</v>
      </c>
    </row>
    <row r="585" spans="1:16" ht="30" x14ac:dyDescent="0.25">
      <c r="A585" s="35">
        <f t="shared" si="59"/>
        <v>51000</v>
      </c>
      <c r="B585" s="8">
        <f t="shared" si="60"/>
        <v>44658.620138888888</v>
      </c>
      <c r="C585" s="8">
        <f t="shared" si="61"/>
        <v>44656</v>
      </c>
      <c r="D585" s="38">
        <f t="shared" si="62"/>
        <v>140315.62014588888</v>
      </c>
      <c r="E585" s="39">
        <f t="shared" si="57"/>
        <v>50</v>
      </c>
      <c r="F585" s="42" t="s">
        <v>125</v>
      </c>
      <c r="G585" s="42" t="s">
        <v>3199</v>
      </c>
      <c r="H585" s="42" t="s">
        <v>3200</v>
      </c>
      <c r="I585" s="42" t="s">
        <v>2184</v>
      </c>
      <c r="J585" s="45">
        <v>44658.620138888888</v>
      </c>
      <c r="K585" s="43">
        <v>51000</v>
      </c>
      <c r="L585" s="44">
        <v>44656</v>
      </c>
      <c r="M585" s="8" t="str">
        <f>VLOOKUP(MONTH($J585),Lookup!$A$2:$B$13,2,0)&amp;" "&amp;YEAR($J585)</f>
        <v>Apr 2022</v>
      </c>
      <c r="N585" s="34">
        <f t="shared" si="58"/>
        <v>44658.620138888888</v>
      </c>
      <c r="O585" s="8">
        <f>IF(ISERROR(VLOOKUP($I585,Lookup!$H$2:$I$11,2,0)),"",VLOOKUP($I585,Lookup!$H$2:$I$11,2,0))</f>
        <v>6.9999999999999999E-6</v>
      </c>
      <c r="P585" s="8">
        <f>COUNTIF(J$4:J585,J585)</f>
        <v>1</v>
      </c>
    </row>
    <row r="586" spans="1:16" ht="30" x14ac:dyDescent="0.25">
      <c r="A586" s="35">
        <f t="shared" si="59"/>
        <v>100000</v>
      </c>
      <c r="B586" s="8">
        <f t="shared" si="60"/>
        <v>44601.311805555553</v>
      </c>
      <c r="C586" s="8">
        <f t="shared" si="61"/>
        <v>44890</v>
      </c>
      <c r="D586" s="38">
        <f t="shared" si="62"/>
        <v>189392.21180555553</v>
      </c>
      <c r="E586" s="39">
        <f t="shared" si="57"/>
        <v>27</v>
      </c>
      <c r="F586" s="42" t="s">
        <v>125</v>
      </c>
      <c r="G586" s="42" t="s">
        <v>3201</v>
      </c>
      <c r="H586" s="42" t="s">
        <v>3201</v>
      </c>
      <c r="I586" s="42" t="s">
        <v>2170</v>
      </c>
      <c r="J586" s="45">
        <v>44601.311805555553</v>
      </c>
      <c r="K586" s="43">
        <v>100000</v>
      </c>
      <c r="L586" s="44">
        <v>44890</v>
      </c>
      <c r="M586" s="8" t="str">
        <f>VLOOKUP(MONTH($J586),Lookup!$A$2:$B$13,2,0)&amp;" "&amp;YEAR($J586)</f>
        <v>Feb 2022</v>
      </c>
      <c r="N586" s="34">
        <f t="shared" si="58"/>
        <v>44601.311805555553</v>
      </c>
      <c r="O586" s="8">
        <f>IF(ISERROR(VLOOKUP($I586,Lookup!$H$2:$I$11,2,0)),"",VLOOKUP($I586,Lookup!$H$2:$I$11,2,0))</f>
        <v>-100.1</v>
      </c>
      <c r="P586" s="8">
        <f>COUNTIF(J$4:J586,J586)</f>
        <v>1</v>
      </c>
    </row>
    <row r="587" spans="1:16" ht="30" x14ac:dyDescent="0.25">
      <c r="A587" s="35">
        <f t="shared" si="59"/>
        <v>0</v>
      </c>
      <c r="B587" s="8">
        <f t="shared" si="60"/>
        <v>44606.492361111108</v>
      </c>
      <c r="C587" s="8">
        <f t="shared" si="61"/>
        <v>44874</v>
      </c>
      <c r="D587" s="38">
        <f t="shared" si="62"/>
        <v>89481.492368111096</v>
      </c>
      <c r="E587" s="39">
        <f t="shared" si="57"/>
        <v>89</v>
      </c>
      <c r="F587" s="42" t="s">
        <v>125</v>
      </c>
      <c r="G587" s="42" t="s">
        <v>3202</v>
      </c>
      <c r="H587" s="42" t="s">
        <v>3203</v>
      </c>
      <c r="I587" s="42" t="s">
        <v>2184</v>
      </c>
      <c r="J587" s="45">
        <v>44606.492361111108</v>
      </c>
      <c r="K587" s="43"/>
      <c r="L587" s="44">
        <v>44874</v>
      </c>
      <c r="M587" s="8" t="str">
        <f>VLOOKUP(MONTH($J587),Lookup!$A$2:$B$13,2,0)&amp;" "&amp;YEAR($J587)</f>
        <v>Feb 2022</v>
      </c>
      <c r="N587" s="34">
        <f t="shared" si="58"/>
        <v>44606.492361111108</v>
      </c>
      <c r="O587" s="8">
        <f>IF(ISERROR(VLOOKUP($I587,Lookup!$H$2:$I$11,2,0)),"",VLOOKUP($I587,Lookup!$H$2:$I$11,2,0))</f>
        <v>6.9999999999999999E-6</v>
      </c>
      <c r="P587" s="8">
        <f>COUNTIF(J$4:J587,J587)</f>
        <v>1</v>
      </c>
    </row>
    <row r="588" spans="1:16" ht="30" x14ac:dyDescent="0.25">
      <c r="A588" s="35">
        <f t="shared" si="59"/>
        <v>100000</v>
      </c>
      <c r="B588" s="8">
        <f t="shared" si="60"/>
        <v>44698.707638888889</v>
      </c>
      <c r="C588" s="8">
        <f t="shared" si="61"/>
        <v>44874</v>
      </c>
      <c r="D588" s="38">
        <f t="shared" si="62"/>
        <v>189573.70764588888</v>
      </c>
      <c r="E588" s="39">
        <f t="shared" si="57"/>
        <v>25</v>
      </c>
      <c r="F588" s="42" t="s">
        <v>125</v>
      </c>
      <c r="G588" s="42" t="s">
        <v>3204</v>
      </c>
      <c r="H588" s="42" t="s">
        <v>3205</v>
      </c>
      <c r="I588" s="42" t="s">
        <v>2184</v>
      </c>
      <c r="J588" s="45">
        <v>44698.707638888889</v>
      </c>
      <c r="K588" s="43">
        <v>100000</v>
      </c>
      <c r="L588" s="44">
        <v>44874</v>
      </c>
      <c r="M588" s="8" t="str">
        <f>VLOOKUP(MONTH($J588),Lookup!$A$2:$B$13,2,0)&amp;" "&amp;YEAR($J588)</f>
        <v>May 2022</v>
      </c>
      <c r="N588" s="34">
        <f t="shared" si="58"/>
        <v>44698.707638888889</v>
      </c>
      <c r="O588" s="8">
        <f>IF(ISERROR(VLOOKUP($I588,Lookup!$H$2:$I$11,2,0)),"",VLOOKUP($I588,Lookup!$H$2:$I$11,2,0))</f>
        <v>6.9999999999999999E-6</v>
      </c>
      <c r="P588" s="8">
        <f>COUNTIF(J$4:J588,J588)</f>
        <v>1</v>
      </c>
    </row>
    <row r="589" spans="1:16" ht="30" x14ac:dyDescent="0.25">
      <c r="A589" s="35">
        <f t="shared" si="59"/>
        <v>40000</v>
      </c>
      <c r="B589" s="8">
        <f t="shared" si="60"/>
        <v>44611.492361111108</v>
      </c>
      <c r="C589" s="8">
        <f t="shared" si="61"/>
        <v>44874</v>
      </c>
      <c r="D589" s="38">
        <f t="shared" si="62"/>
        <v>129486.49236191111</v>
      </c>
      <c r="E589" s="39">
        <f t="shared" si="57"/>
        <v>76</v>
      </c>
      <c r="F589" s="42" t="s">
        <v>125</v>
      </c>
      <c r="G589" s="42" t="s">
        <v>3206</v>
      </c>
      <c r="H589" s="42" t="s">
        <v>3206</v>
      </c>
      <c r="I589" s="42" t="s">
        <v>2173</v>
      </c>
      <c r="J589" s="45">
        <v>44611.492361111108</v>
      </c>
      <c r="K589" s="43">
        <v>40000</v>
      </c>
      <c r="L589" s="44">
        <v>44874</v>
      </c>
      <c r="M589" s="8" t="str">
        <f>VLOOKUP(MONTH($J589),Lookup!$A$2:$B$13,2,0)&amp;" "&amp;YEAR($J589)</f>
        <v>Feb 2022</v>
      </c>
      <c r="N589" s="34">
        <f t="shared" si="58"/>
        <v>44611.492361111108</v>
      </c>
      <c r="O589" s="8">
        <f>IF(ISERROR(VLOOKUP($I589,Lookup!$H$2:$I$11,2,0)),"",VLOOKUP($I589,Lookup!$H$2:$I$11,2,0))</f>
        <v>7.9999999999999996E-7</v>
      </c>
      <c r="P589" s="8">
        <f>COUNTIF(J$4:J589,J589)</f>
        <v>1</v>
      </c>
    </row>
    <row r="590" spans="1:16" ht="30" x14ac:dyDescent="0.25">
      <c r="A590" s="35">
        <f t="shared" si="59"/>
        <v>15001</v>
      </c>
      <c r="B590" s="8">
        <f t="shared" si="60"/>
        <v>44710.320833333331</v>
      </c>
      <c r="C590" s="8">
        <f t="shared" si="61"/>
        <v>44876</v>
      </c>
      <c r="D590" s="38">
        <f t="shared" si="62"/>
        <v>104588.32083413334</v>
      </c>
      <c r="E590" s="39">
        <f t="shared" si="57"/>
        <v>83</v>
      </c>
      <c r="F590" s="42" t="s">
        <v>125</v>
      </c>
      <c r="G590" s="42" t="s">
        <v>3207</v>
      </c>
      <c r="H590" s="42" t="s">
        <v>3208</v>
      </c>
      <c r="I590" s="42" t="s">
        <v>2173</v>
      </c>
      <c r="J590" s="45">
        <v>44710.320833333331</v>
      </c>
      <c r="K590" s="43">
        <v>15001</v>
      </c>
      <c r="L590" s="44">
        <v>44876</v>
      </c>
      <c r="M590" s="8" t="str">
        <f>VLOOKUP(MONTH($J590),Lookup!$A$2:$B$13,2,0)&amp;" "&amp;YEAR($J590)</f>
        <v>May 2022</v>
      </c>
      <c r="N590" s="34">
        <f t="shared" si="58"/>
        <v>44710.320833333331</v>
      </c>
      <c r="O590" s="8">
        <f>IF(ISERROR(VLOOKUP($I590,Lookup!$H$2:$I$11,2,0)),"",VLOOKUP($I590,Lookup!$H$2:$I$11,2,0))</f>
        <v>7.9999999999999996E-7</v>
      </c>
      <c r="P590" s="8">
        <f>COUNTIF(J$4:J590,J590)</f>
        <v>1</v>
      </c>
    </row>
    <row r="591" spans="1:16" ht="30" x14ac:dyDescent="0.25">
      <c r="A591" s="35">
        <f t="shared" si="59"/>
        <v>30001</v>
      </c>
      <c r="B591" s="8">
        <f t="shared" si="60"/>
        <v>44692.40347222222</v>
      </c>
      <c r="C591" s="8">
        <f t="shared" si="61"/>
        <v>44900</v>
      </c>
      <c r="D591" s="38">
        <f t="shared" si="62"/>
        <v>119594.40347302222</v>
      </c>
      <c r="E591" s="39">
        <f t="shared" si="57"/>
        <v>79</v>
      </c>
      <c r="F591" s="42" t="s">
        <v>125</v>
      </c>
      <c r="G591" s="42" t="s">
        <v>3209</v>
      </c>
      <c r="H591" s="42" t="s">
        <v>3210</v>
      </c>
      <c r="I591" s="42" t="s">
        <v>2173</v>
      </c>
      <c r="J591" s="45">
        <v>44692.40347222222</v>
      </c>
      <c r="K591" s="43">
        <v>30001</v>
      </c>
      <c r="L591" s="44">
        <v>44900</v>
      </c>
      <c r="M591" s="8" t="str">
        <f>VLOOKUP(MONTH($J591),Lookup!$A$2:$B$13,2,0)&amp;" "&amp;YEAR($J591)</f>
        <v>May 2022</v>
      </c>
      <c r="N591" s="34">
        <f t="shared" si="58"/>
        <v>44692.40347222222</v>
      </c>
      <c r="O591" s="8">
        <f>IF(ISERROR(VLOOKUP($I591,Lookup!$H$2:$I$11,2,0)),"",VLOOKUP($I591,Lookup!$H$2:$I$11,2,0))</f>
        <v>7.9999999999999996E-7</v>
      </c>
      <c r="P591" s="8">
        <f>COUNTIF(J$4:J591,J591)</f>
        <v>1</v>
      </c>
    </row>
    <row r="592" spans="1:16" ht="30" x14ac:dyDescent="0.25">
      <c r="A592" s="35">
        <f t="shared" si="59"/>
        <v>50000</v>
      </c>
      <c r="B592" s="8">
        <f t="shared" si="60"/>
        <v>44624.525000000001</v>
      </c>
      <c r="C592" s="8">
        <f t="shared" si="61"/>
        <v>44784</v>
      </c>
      <c r="D592" s="38">
        <f t="shared" si="62"/>
        <v>139309.42499999999</v>
      </c>
      <c r="E592" s="39">
        <f t="shared" si="57"/>
        <v>69</v>
      </c>
      <c r="F592" s="42" t="s">
        <v>125</v>
      </c>
      <c r="G592" s="42" t="s">
        <v>3211</v>
      </c>
      <c r="H592" s="42" t="s">
        <v>3212</v>
      </c>
      <c r="I592" s="42" t="s">
        <v>2170</v>
      </c>
      <c r="J592" s="45">
        <v>44624.525000000001</v>
      </c>
      <c r="K592" s="43">
        <v>50000</v>
      </c>
      <c r="L592" s="44">
        <v>44784</v>
      </c>
      <c r="M592" s="8" t="str">
        <f>VLOOKUP(MONTH($J592),Lookup!$A$2:$B$13,2,0)&amp;" "&amp;YEAR($J592)</f>
        <v>Mar 2022</v>
      </c>
      <c r="N592" s="34">
        <f t="shared" si="58"/>
        <v>44624.525000000001</v>
      </c>
      <c r="O592" s="8">
        <f>IF(ISERROR(VLOOKUP($I592,Lookup!$H$2:$I$11,2,0)),"",VLOOKUP($I592,Lookup!$H$2:$I$11,2,0))</f>
        <v>-100.1</v>
      </c>
      <c r="P592" s="8">
        <f>COUNTIF(J$4:J592,J592)</f>
        <v>1</v>
      </c>
    </row>
    <row r="593" spans="1:16" ht="30" x14ac:dyDescent="0.25">
      <c r="A593" s="35">
        <f t="shared" si="59"/>
        <v>1200000</v>
      </c>
      <c r="B593" s="8">
        <f t="shared" si="60"/>
        <v>44717.603472222225</v>
      </c>
      <c r="C593" s="8">
        <f t="shared" si="61"/>
        <v>44832</v>
      </c>
      <c r="D593" s="38">
        <f t="shared" si="62"/>
        <v>1289550.6034792222</v>
      </c>
      <c r="E593" s="39">
        <f t="shared" si="57"/>
        <v>1</v>
      </c>
      <c r="F593" s="42" t="s">
        <v>125</v>
      </c>
      <c r="G593" s="42" t="s">
        <v>3213</v>
      </c>
      <c r="H593" s="42" t="s">
        <v>3214</v>
      </c>
      <c r="I593" s="42" t="s">
        <v>2184</v>
      </c>
      <c r="J593" s="45">
        <v>44717.603472222225</v>
      </c>
      <c r="K593" s="43">
        <v>1200000</v>
      </c>
      <c r="L593" s="44">
        <v>44832</v>
      </c>
      <c r="M593" s="8" t="str">
        <f>VLOOKUP(MONTH($J593),Lookup!$A$2:$B$13,2,0)&amp;" "&amp;YEAR($J593)</f>
        <v>Jun 2022</v>
      </c>
      <c r="N593" s="34">
        <f t="shared" si="58"/>
        <v>44717.603472222225</v>
      </c>
      <c r="O593" s="8">
        <f>IF(ISERROR(VLOOKUP($I593,Lookup!$H$2:$I$11,2,0)),"",VLOOKUP($I593,Lookup!$H$2:$I$11,2,0))</f>
        <v>6.9999999999999999E-6</v>
      </c>
      <c r="P593" s="8">
        <f>COUNTIF(J$4:J593,J593)</f>
        <v>1</v>
      </c>
    </row>
    <row r="594" spans="1:16" ht="30" x14ac:dyDescent="0.25">
      <c r="A594" s="35">
        <f t="shared" si="59"/>
        <v>250000</v>
      </c>
      <c r="B594" s="8">
        <f t="shared" si="60"/>
        <v>44767.515972222223</v>
      </c>
      <c r="C594" s="8">
        <f t="shared" si="61"/>
        <v>44908</v>
      </c>
      <c r="D594" s="38">
        <f t="shared" si="62"/>
        <v>339676.5159792222</v>
      </c>
      <c r="E594" s="39">
        <f t="shared" si="57"/>
        <v>7</v>
      </c>
      <c r="F594" s="42" t="s">
        <v>125</v>
      </c>
      <c r="G594" s="42" t="s">
        <v>3215</v>
      </c>
      <c r="H594" s="42" t="s">
        <v>3216</v>
      </c>
      <c r="I594" s="42" t="s">
        <v>2184</v>
      </c>
      <c r="J594" s="45">
        <v>44767.515972222223</v>
      </c>
      <c r="K594" s="43">
        <v>250000</v>
      </c>
      <c r="L594" s="44">
        <v>44908</v>
      </c>
      <c r="M594" s="8" t="str">
        <f>VLOOKUP(MONTH($J594),Lookup!$A$2:$B$13,2,0)&amp;" "&amp;YEAR($J594)</f>
        <v>Jul 2022</v>
      </c>
      <c r="N594" s="34">
        <f t="shared" si="58"/>
        <v>44767.515972222223</v>
      </c>
      <c r="O594" s="8">
        <f>IF(ISERROR(VLOOKUP($I594,Lookup!$H$2:$I$11,2,0)),"",VLOOKUP($I594,Lookup!$H$2:$I$11,2,0))</f>
        <v>6.9999999999999999E-6</v>
      </c>
      <c r="P594" s="8">
        <f>COUNTIF(J$4:J594,J594)</f>
        <v>1</v>
      </c>
    </row>
    <row r="595" spans="1:16" ht="30" x14ac:dyDescent="0.25">
      <c r="A595" s="35">
        <f t="shared" si="59"/>
        <v>10001</v>
      </c>
      <c r="B595" s="8">
        <f t="shared" si="60"/>
        <v>44635.738194444442</v>
      </c>
      <c r="C595" s="8">
        <f t="shared" si="61"/>
        <v>44861</v>
      </c>
      <c r="D595" s="38">
        <f t="shared" si="62"/>
        <v>99498.738195244456</v>
      </c>
      <c r="E595" s="39">
        <f t="shared" si="57"/>
        <v>84</v>
      </c>
      <c r="F595" s="42" t="s">
        <v>125</v>
      </c>
      <c r="G595" s="42" t="s">
        <v>3217</v>
      </c>
      <c r="H595" s="42" t="s">
        <v>3218</v>
      </c>
      <c r="I595" s="42" t="s">
        <v>2173</v>
      </c>
      <c r="J595" s="45">
        <v>44635.738194444442</v>
      </c>
      <c r="K595" s="43">
        <v>10001</v>
      </c>
      <c r="L595" s="44">
        <v>44861</v>
      </c>
      <c r="M595" s="8" t="str">
        <f>VLOOKUP(MONTH($J595),Lookup!$A$2:$B$13,2,0)&amp;" "&amp;YEAR($J595)</f>
        <v>Mar 2022</v>
      </c>
      <c r="N595" s="34">
        <f t="shared" si="58"/>
        <v>44635.738194444442</v>
      </c>
      <c r="O595" s="8">
        <f>IF(ISERROR(VLOOKUP($I595,Lookup!$H$2:$I$11,2,0)),"",VLOOKUP($I595,Lookup!$H$2:$I$11,2,0))</f>
        <v>7.9999999999999996E-7</v>
      </c>
      <c r="P595" s="8">
        <f>COUNTIF(J$4:J595,J595)</f>
        <v>1</v>
      </c>
    </row>
    <row r="596" spans="1:16" ht="30" x14ac:dyDescent="0.25">
      <c r="A596" s="35">
        <f t="shared" si="59"/>
        <v>55001</v>
      </c>
      <c r="B596" s="8">
        <f t="shared" si="60"/>
        <v>44637.443055555559</v>
      </c>
      <c r="C596" s="8">
        <f t="shared" si="61"/>
        <v>44908</v>
      </c>
      <c r="D596" s="38">
        <f t="shared" si="62"/>
        <v>144547.44355555557</v>
      </c>
      <c r="E596" s="39">
        <f t="shared" si="57"/>
        <v>48</v>
      </c>
      <c r="F596" s="42" t="s">
        <v>125</v>
      </c>
      <c r="G596" s="42" t="s">
        <v>3219</v>
      </c>
      <c r="H596" s="42" t="s">
        <v>3220</v>
      </c>
      <c r="I596" s="42" t="s">
        <v>2464</v>
      </c>
      <c r="J596" s="45">
        <v>44637.443055555559</v>
      </c>
      <c r="K596" s="43">
        <v>55001</v>
      </c>
      <c r="L596" s="44">
        <v>44908</v>
      </c>
      <c r="M596" s="8" t="str">
        <f>VLOOKUP(MONTH($J596),Lookup!$A$2:$B$13,2,0)&amp;" "&amp;YEAR($J596)</f>
        <v>Mar 2022</v>
      </c>
      <c r="N596" s="34">
        <f t="shared" si="58"/>
        <v>44637.443055555559</v>
      </c>
      <c r="O596" s="8">
        <f>IF(ISERROR(VLOOKUP($I596,Lookup!$H$2:$I$11,2,0)),"",VLOOKUP($I596,Lookup!$H$2:$I$11,2,0))</f>
        <v>5.0000000000000001E-4</v>
      </c>
      <c r="P596" s="8">
        <f>COUNTIF(J$4:J596,J596)</f>
        <v>1</v>
      </c>
    </row>
    <row r="597" spans="1:16" ht="30" x14ac:dyDescent="0.25">
      <c r="A597" s="35">
        <f t="shared" si="59"/>
        <v>55000</v>
      </c>
      <c r="B597" s="8">
        <f t="shared" si="60"/>
        <v>44576.636111111111</v>
      </c>
      <c r="C597" s="8">
        <f t="shared" si="61"/>
        <v>44894</v>
      </c>
      <c r="D597" s="38">
        <f t="shared" si="62"/>
        <v>144574.63611111112</v>
      </c>
      <c r="E597" s="39">
        <f t="shared" si="57"/>
        <v>46</v>
      </c>
      <c r="F597" s="42" t="s">
        <v>125</v>
      </c>
      <c r="G597" s="42" t="s">
        <v>3221</v>
      </c>
      <c r="H597" s="42" t="s">
        <v>3222</v>
      </c>
      <c r="I597" s="42" t="s">
        <v>2167</v>
      </c>
      <c r="J597" s="45">
        <v>44576.636111111111</v>
      </c>
      <c r="K597" s="43">
        <v>55000</v>
      </c>
      <c r="L597" s="44">
        <v>44894</v>
      </c>
      <c r="M597" s="8" t="str">
        <f>VLOOKUP(MONTH($J597),Lookup!$A$2:$B$13,2,0)&amp;" "&amp;YEAR($J597)</f>
        <v>Jan 2022</v>
      </c>
      <c r="N597" s="34">
        <f t="shared" si="58"/>
        <v>44576.636111111111</v>
      </c>
      <c r="O597" s="8">
        <f>IF(ISERROR(VLOOKUP($I597,Lookup!$H$2:$I$11,2,0)),"",VLOOKUP($I597,Lookup!$H$2:$I$11,2,0))</f>
        <v>103</v>
      </c>
      <c r="P597" s="8">
        <f>COUNTIF(J$4:J597,J597)</f>
        <v>1</v>
      </c>
    </row>
    <row r="598" spans="1:16" ht="30" x14ac:dyDescent="0.25">
      <c r="A598" s="35">
        <f t="shared" si="59"/>
        <v>60000</v>
      </c>
      <c r="B598" s="8">
        <f t="shared" si="60"/>
        <v>44593.490972222222</v>
      </c>
      <c r="C598" s="8">
        <f t="shared" si="61"/>
        <v>44888</v>
      </c>
      <c r="D598" s="38">
        <f t="shared" si="62"/>
        <v>149382.39097222223</v>
      </c>
      <c r="E598" s="39">
        <f t="shared" si="57"/>
        <v>44</v>
      </c>
      <c r="F598" s="42" t="s">
        <v>125</v>
      </c>
      <c r="G598" s="42" t="s">
        <v>3223</v>
      </c>
      <c r="H598" s="42" t="s">
        <v>3224</v>
      </c>
      <c r="I598" s="42" t="s">
        <v>2170</v>
      </c>
      <c r="J598" s="45">
        <v>44593.490972222222</v>
      </c>
      <c r="K598" s="43">
        <v>60000</v>
      </c>
      <c r="L598" s="44">
        <v>44888</v>
      </c>
      <c r="M598" s="8" t="str">
        <f>VLOOKUP(MONTH($J598),Lookup!$A$2:$B$13,2,0)&amp;" "&amp;YEAR($J598)</f>
        <v>Feb 2022</v>
      </c>
      <c r="N598" s="34">
        <f t="shared" si="58"/>
        <v>44593.490972222222</v>
      </c>
      <c r="O598" s="8">
        <f>IF(ISERROR(VLOOKUP($I598,Lookup!$H$2:$I$11,2,0)),"",VLOOKUP($I598,Lookup!$H$2:$I$11,2,0))</f>
        <v>-100.1</v>
      </c>
      <c r="P598" s="8">
        <f>COUNTIF(J$4:J598,J598)</f>
        <v>1</v>
      </c>
    </row>
    <row r="599" spans="1:16" ht="30" x14ac:dyDescent="0.25">
      <c r="A599" s="35">
        <f t="shared" si="59"/>
        <v>60001</v>
      </c>
      <c r="B599" s="8">
        <f t="shared" si="60"/>
        <v>44654.873611111114</v>
      </c>
      <c r="C599" s="8">
        <f t="shared" si="61"/>
        <v>44901</v>
      </c>
      <c r="D599" s="38">
        <f t="shared" si="62"/>
        <v>149660.87361111111</v>
      </c>
      <c r="E599" s="39">
        <f t="shared" si="57"/>
        <v>40</v>
      </c>
      <c r="F599" s="42" t="s">
        <v>125</v>
      </c>
      <c r="G599" s="42" t="s">
        <v>3225</v>
      </c>
      <c r="H599" s="42" t="s">
        <v>3226</v>
      </c>
      <c r="I599" s="42" t="s">
        <v>2167</v>
      </c>
      <c r="J599" s="45">
        <v>44654.873611111114</v>
      </c>
      <c r="K599" s="43">
        <v>60001</v>
      </c>
      <c r="L599" s="44">
        <v>44901</v>
      </c>
      <c r="M599" s="8" t="str">
        <f>VLOOKUP(MONTH($J599),Lookup!$A$2:$B$13,2,0)&amp;" "&amp;YEAR($J599)</f>
        <v>Apr 2022</v>
      </c>
      <c r="N599" s="34">
        <f t="shared" si="58"/>
        <v>44654.873611111114</v>
      </c>
      <c r="O599" s="8">
        <f>IF(ISERROR(VLOOKUP($I599,Lookup!$H$2:$I$11,2,0)),"",VLOOKUP($I599,Lookup!$H$2:$I$11,2,0))</f>
        <v>103</v>
      </c>
      <c r="P599" s="8">
        <f>COUNTIF(J$4:J599,J599)</f>
        <v>1</v>
      </c>
    </row>
    <row r="600" spans="1:16" ht="30" x14ac:dyDescent="0.25">
      <c r="A600" s="35">
        <f t="shared" si="59"/>
        <v>0</v>
      </c>
      <c r="B600" s="8">
        <f t="shared" si="60"/>
        <v>44772.563888888886</v>
      </c>
      <c r="C600" s="8">
        <f t="shared" si="61"/>
        <v>44894</v>
      </c>
      <c r="D600" s="38">
        <f t="shared" si="62"/>
        <v>89567.463888888888</v>
      </c>
      <c r="E600" s="39">
        <f t="shared" si="57"/>
        <v>88</v>
      </c>
      <c r="F600" s="42" t="s">
        <v>125</v>
      </c>
      <c r="G600" s="42" t="s">
        <v>3227</v>
      </c>
      <c r="H600" s="42" t="s">
        <v>3228</v>
      </c>
      <c r="I600" s="42" t="s">
        <v>2170</v>
      </c>
      <c r="J600" s="45">
        <v>44772.563888888886</v>
      </c>
      <c r="K600" s="43"/>
      <c r="L600" s="44">
        <v>44894</v>
      </c>
      <c r="M600" s="8" t="str">
        <f>VLOOKUP(MONTH($J600),Lookup!$A$2:$B$13,2,0)&amp;" "&amp;YEAR($J600)</f>
        <v>Jul 2022</v>
      </c>
      <c r="N600" s="34">
        <f t="shared" si="58"/>
        <v>44772.563888888886</v>
      </c>
      <c r="O600" s="8">
        <f>IF(ISERROR(VLOOKUP($I600,Lookup!$H$2:$I$11,2,0)),"",VLOOKUP($I600,Lookup!$H$2:$I$11,2,0))</f>
        <v>-100.1</v>
      </c>
      <c r="P600" s="8">
        <f>COUNTIF(J$4:J600,J600)</f>
        <v>1</v>
      </c>
    </row>
    <row r="601" spans="1:16" ht="45" x14ac:dyDescent="0.25">
      <c r="A601" s="35">
        <f t="shared" si="59"/>
        <v>65000</v>
      </c>
      <c r="B601" s="8">
        <f t="shared" si="60"/>
        <v>44643.574305555558</v>
      </c>
      <c r="C601" s="8">
        <f t="shared" si="61"/>
        <v>44908</v>
      </c>
      <c r="D601" s="38">
        <f t="shared" si="62"/>
        <v>154655.57430555555</v>
      </c>
      <c r="E601" s="39">
        <f t="shared" si="57"/>
        <v>35</v>
      </c>
      <c r="F601" s="42" t="s">
        <v>125</v>
      </c>
      <c r="G601" s="42" t="s">
        <v>3229</v>
      </c>
      <c r="H601" s="42" t="s">
        <v>3230</v>
      </c>
      <c r="I601" s="42" t="s">
        <v>2167</v>
      </c>
      <c r="J601" s="45">
        <v>44643.574305555558</v>
      </c>
      <c r="K601" s="43">
        <v>65000</v>
      </c>
      <c r="L601" s="44">
        <v>44908</v>
      </c>
      <c r="M601" s="8" t="str">
        <f>VLOOKUP(MONTH($J601),Lookup!$A$2:$B$13,2,0)&amp;" "&amp;YEAR($J601)</f>
        <v>Mar 2022</v>
      </c>
      <c r="N601" s="34">
        <f t="shared" si="58"/>
        <v>44643.574305555558</v>
      </c>
      <c r="O601" s="8">
        <f>IF(ISERROR(VLOOKUP($I601,Lookup!$H$2:$I$11,2,0)),"",VLOOKUP($I601,Lookup!$H$2:$I$11,2,0))</f>
        <v>103</v>
      </c>
      <c r="P601" s="8">
        <f>COUNTIF(J$4:J601,J601)</f>
        <v>1</v>
      </c>
    </row>
    <row r="602" spans="1:16" ht="30" x14ac:dyDescent="0.25">
      <c r="A602" s="35">
        <f t="shared" si="59"/>
        <v>150000</v>
      </c>
      <c r="B602" s="8">
        <f t="shared" si="60"/>
        <v>44637.692361111112</v>
      </c>
      <c r="C602" s="8">
        <f t="shared" si="61"/>
        <v>44909</v>
      </c>
      <c r="D602" s="38">
        <f t="shared" si="62"/>
        <v>239650.69236111111</v>
      </c>
      <c r="E602" s="39">
        <f t="shared" si="57"/>
        <v>12</v>
      </c>
      <c r="F602" s="42" t="s">
        <v>125</v>
      </c>
      <c r="G602" s="42" t="s">
        <v>3231</v>
      </c>
      <c r="H602" s="42" t="s">
        <v>3232</v>
      </c>
      <c r="I602" s="42" t="s">
        <v>2167</v>
      </c>
      <c r="J602" s="45">
        <v>44637.692361111112</v>
      </c>
      <c r="K602" s="43">
        <v>150000</v>
      </c>
      <c r="L602" s="44">
        <v>44909</v>
      </c>
      <c r="M602" s="8" t="str">
        <f>VLOOKUP(MONTH($J602),Lookup!$A$2:$B$13,2,0)&amp;" "&amp;YEAR($J602)</f>
        <v>Mar 2022</v>
      </c>
      <c r="N602" s="34">
        <f t="shared" si="58"/>
        <v>44637.692361111112</v>
      </c>
      <c r="O602" s="8">
        <f>IF(ISERROR(VLOOKUP($I602,Lookup!$H$2:$I$11,2,0)),"",VLOOKUP($I602,Lookup!$H$2:$I$11,2,0))</f>
        <v>103</v>
      </c>
      <c r="P602" s="8">
        <f>COUNTIF(J$4:J602,J602)</f>
        <v>1</v>
      </c>
    </row>
    <row r="603" spans="1:16" ht="30" x14ac:dyDescent="0.25">
      <c r="A603" s="35">
        <f t="shared" si="59"/>
        <v>50001</v>
      </c>
      <c r="B603" s="8">
        <f t="shared" si="60"/>
        <v>44574.629166666666</v>
      </c>
      <c r="C603" s="8">
        <f t="shared" si="61"/>
        <v>44888</v>
      </c>
      <c r="D603" s="38">
        <f t="shared" si="62"/>
        <v>139567.62916666665</v>
      </c>
      <c r="E603" s="39">
        <f t="shared" si="57"/>
        <v>63</v>
      </c>
      <c r="F603" s="42" t="s">
        <v>125</v>
      </c>
      <c r="G603" s="42" t="s">
        <v>3233</v>
      </c>
      <c r="H603" s="42" t="s">
        <v>3234</v>
      </c>
      <c r="I603" s="42" t="s">
        <v>2167</v>
      </c>
      <c r="J603" s="45">
        <v>44574.629166666666</v>
      </c>
      <c r="K603" s="43">
        <v>50001</v>
      </c>
      <c r="L603" s="44">
        <v>44888</v>
      </c>
      <c r="M603" s="8" t="str">
        <f>VLOOKUP(MONTH($J603),Lookup!$A$2:$B$13,2,0)&amp;" "&amp;YEAR($J603)</f>
        <v>Jan 2022</v>
      </c>
      <c r="N603" s="34">
        <f t="shared" si="58"/>
        <v>44574.629166666666</v>
      </c>
      <c r="O603" s="8">
        <f>IF(ISERROR(VLOOKUP($I603,Lookup!$H$2:$I$11,2,0)),"",VLOOKUP($I603,Lookup!$H$2:$I$11,2,0))</f>
        <v>103</v>
      </c>
      <c r="P603" s="8">
        <f>COUNTIF(J$4:J603,J603)</f>
        <v>1</v>
      </c>
    </row>
    <row r="604" spans="1:16" ht="30" x14ac:dyDescent="0.25">
      <c r="A604" s="35">
        <f t="shared" si="59"/>
        <v>85000</v>
      </c>
      <c r="B604" s="8">
        <f t="shared" si="60"/>
        <v>44568.327777777777</v>
      </c>
      <c r="C604" s="8">
        <f t="shared" si="61"/>
        <v>44908</v>
      </c>
      <c r="D604" s="38">
        <f t="shared" si="62"/>
        <v>174580.32777777777</v>
      </c>
      <c r="E604" s="39">
        <f t="shared" si="57"/>
        <v>28</v>
      </c>
      <c r="F604" s="42" t="s">
        <v>125</v>
      </c>
      <c r="G604" s="42" t="s">
        <v>3235</v>
      </c>
      <c r="H604" s="42" t="s">
        <v>3236</v>
      </c>
      <c r="I604" s="42" t="s">
        <v>2167</v>
      </c>
      <c r="J604" s="45">
        <v>44568.327777777777</v>
      </c>
      <c r="K604" s="43">
        <v>85000</v>
      </c>
      <c r="L604" s="44">
        <v>44908</v>
      </c>
      <c r="M604" s="8" t="str">
        <f>VLOOKUP(MONTH($J604),Lookup!$A$2:$B$13,2,0)&amp;" "&amp;YEAR($J604)</f>
        <v>Jan 2022</v>
      </c>
      <c r="N604" s="34">
        <f t="shared" si="58"/>
        <v>44568.327777777777</v>
      </c>
      <c r="O604" s="8">
        <f>IF(ISERROR(VLOOKUP($I604,Lookup!$H$2:$I$11,2,0)),"",VLOOKUP($I604,Lookup!$H$2:$I$11,2,0))</f>
        <v>103</v>
      </c>
      <c r="P604" s="8">
        <f>COUNTIF(J$4:J604,J604)</f>
        <v>1</v>
      </c>
    </row>
    <row r="605" spans="1:16" ht="30" x14ac:dyDescent="0.25">
      <c r="A605" s="35">
        <f t="shared" si="59"/>
        <v>20000</v>
      </c>
      <c r="B605" s="8">
        <f t="shared" si="60"/>
        <v>44641.712500000001</v>
      </c>
      <c r="C605" s="8">
        <f t="shared" si="61"/>
        <v>44909</v>
      </c>
      <c r="D605" s="38">
        <f t="shared" si="62"/>
        <v>109551.7125008</v>
      </c>
      <c r="E605" s="39">
        <f t="shared" si="57"/>
        <v>81</v>
      </c>
      <c r="F605" s="42" t="s">
        <v>125</v>
      </c>
      <c r="G605" s="42" t="s">
        <v>3237</v>
      </c>
      <c r="H605" s="42" t="s">
        <v>3238</v>
      </c>
      <c r="I605" s="42" t="s">
        <v>2173</v>
      </c>
      <c r="J605" s="45">
        <v>44641.712500000001</v>
      </c>
      <c r="K605" s="43">
        <v>20000</v>
      </c>
      <c r="L605" s="44">
        <v>44909</v>
      </c>
      <c r="M605" s="8" t="str">
        <f>VLOOKUP(MONTH($J605),Lookup!$A$2:$B$13,2,0)&amp;" "&amp;YEAR($J605)</f>
        <v>Mar 2022</v>
      </c>
      <c r="N605" s="34">
        <f t="shared" si="58"/>
        <v>44641.712500000001</v>
      </c>
      <c r="O605" s="8">
        <f>IF(ISERROR(VLOOKUP($I605,Lookup!$H$2:$I$11,2,0)),"",VLOOKUP($I605,Lookup!$H$2:$I$11,2,0))</f>
        <v>7.9999999999999996E-7</v>
      </c>
      <c r="P605" s="8">
        <f>COUNTIF(J$4:J605,J605)</f>
        <v>1</v>
      </c>
    </row>
    <row r="606" spans="1:16" ht="30" x14ac:dyDescent="0.25">
      <c r="A606" s="35">
        <f t="shared" si="59"/>
        <v>40001</v>
      </c>
      <c r="B606" s="8">
        <f t="shared" si="60"/>
        <v>44651.614583333336</v>
      </c>
      <c r="C606" s="8">
        <f t="shared" si="61"/>
        <v>44908</v>
      </c>
      <c r="D606" s="38">
        <f t="shared" si="62"/>
        <v>129561.61458413335</v>
      </c>
      <c r="E606" s="39">
        <f t="shared" si="57"/>
        <v>75</v>
      </c>
      <c r="F606" s="42" t="s">
        <v>125</v>
      </c>
      <c r="G606" s="42" t="s">
        <v>3239</v>
      </c>
      <c r="H606" s="42" t="s">
        <v>3239</v>
      </c>
      <c r="I606" s="42" t="s">
        <v>2173</v>
      </c>
      <c r="J606" s="45">
        <v>44651.614583333336</v>
      </c>
      <c r="K606" s="43">
        <v>40001</v>
      </c>
      <c r="L606" s="44">
        <v>44908</v>
      </c>
      <c r="M606" s="8" t="str">
        <f>VLOOKUP(MONTH($J606),Lookup!$A$2:$B$13,2,0)&amp;" "&amp;YEAR($J606)</f>
        <v>Mar 2022</v>
      </c>
      <c r="N606" s="34">
        <f t="shared" si="58"/>
        <v>44651.614583333336</v>
      </c>
      <c r="O606" s="8">
        <f>IF(ISERROR(VLOOKUP($I606,Lookup!$H$2:$I$11,2,0)),"",VLOOKUP($I606,Lookup!$H$2:$I$11,2,0))</f>
        <v>7.9999999999999996E-7</v>
      </c>
      <c r="P606" s="8">
        <f>COUNTIF(J$4:J606,J606)</f>
        <v>1</v>
      </c>
    </row>
    <row r="607" spans="1:16" ht="30" x14ac:dyDescent="0.25">
      <c r="A607" s="35">
        <f t="shared" si="59"/>
        <v>20000</v>
      </c>
      <c r="B607" s="8">
        <f t="shared" si="60"/>
        <v>44617.583333333336</v>
      </c>
      <c r="C607" s="8">
        <f t="shared" si="61"/>
        <v>44874</v>
      </c>
      <c r="D607" s="38">
        <f t="shared" si="62"/>
        <v>109492.58333413335</v>
      </c>
      <c r="E607" s="39">
        <f t="shared" si="57"/>
        <v>82</v>
      </c>
      <c r="F607" s="42" t="s">
        <v>125</v>
      </c>
      <c r="G607" s="42" t="s">
        <v>3240</v>
      </c>
      <c r="H607" s="42" t="s">
        <v>3240</v>
      </c>
      <c r="I607" s="42" t="s">
        <v>2173</v>
      </c>
      <c r="J607" s="45">
        <v>44617.583333333336</v>
      </c>
      <c r="K607" s="43">
        <v>20000</v>
      </c>
      <c r="L607" s="44">
        <v>44874</v>
      </c>
      <c r="M607" s="8" t="str">
        <f>VLOOKUP(MONTH($J607),Lookup!$A$2:$B$13,2,0)&amp;" "&amp;YEAR($J607)</f>
        <v>Feb 2022</v>
      </c>
      <c r="N607" s="34">
        <f t="shared" si="58"/>
        <v>44617.583333333336</v>
      </c>
      <c r="O607" s="8">
        <f>IF(ISERROR(VLOOKUP($I607,Lookup!$H$2:$I$11,2,0)),"",VLOOKUP($I607,Lookup!$H$2:$I$11,2,0))</f>
        <v>7.9999999999999996E-7</v>
      </c>
      <c r="P607" s="8">
        <f>COUNTIF(J$4:J607,J607)</f>
        <v>1</v>
      </c>
    </row>
    <row r="608" spans="1:16" ht="30" x14ac:dyDescent="0.25">
      <c r="A608" s="35">
        <f t="shared" si="59"/>
        <v>50001</v>
      </c>
      <c r="B608" s="8">
        <f t="shared" si="60"/>
        <v>44675.683333333334</v>
      </c>
      <c r="C608" s="8">
        <f t="shared" si="61"/>
        <v>44834</v>
      </c>
      <c r="D608" s="38">
        <f t="shared" si="62"/>
        <v>139511.68339333334</v>
      </c>
      <c r="E608" s="39">
        <f t="shared" si="57"/>
        <v>67</v>
      </c>
      <c r="F608" s="42" t="s">
        <v>125</v>
      </c>
      <c r="G608" s="42" t="s">
        <v>3241</v>
      </c>
      <c r="H608" s="42" t="s">
        <v>3242</v>
      </c>
      <c r="I608" s="42" t="s">
        <v>2206</v>
      </c>
      <c r="J608" s="45">
        <v>44675.683333333334</v>
      </c>
      <c r="K608" s="43">
        <v>50001</v>
      </c>
      <c r="L608" s="44">
        <v>44834</v>
      </c>
      <c r="M608" s="8" t="str">
        <f>VLOOKUP(MONTH($J608),Lookup!$A$2:$B$13,2,0)&amp;" "&amp;YEAR($J608)</f>
        <v>Apr 2022</v>
      </c>
      <c r="N608" s="34">
        <f t="shared" si="58"/>
        <v>44675.683333333334</v>
      </c>
      <c r="O608" s="8">
        <f>IF(ISERROR(VLOOKUP($I608,Lookup!$H$2:$I$11,2,0)),"",VLOOKUP($I608,Lookup!$H$2:$I$11,2,0))</f>
        <v>6.0000000000000002E-5</v>
      </c>
      <c r="P608" s="8">
        <f>COUNTIF(J$4:J608,J608)</f>
        <v>1</v>
      </c>
    </row>
    <row r="609" spans="1:16" ht="30" x14ac:dyDescent="0.25">
      <c r="A609" s="35">
        <f t="shared" si="59"/>
        <v>50000</v>
      </c>
      <c r="B609" s="8">
        <f t="shared" si="60"/>
        <v>44673.414583333331</v>
      </c>
      <c r="C609" s="8">
        <f t="shared" si="61"/>
        <v>44908</v>
      </c>
      <c r="D609" s="38">
        <f t="shared" si="62"/>
        <v>139482.31458333333</v>
      </c>
      <c r="E609" s="39">
        <f t="shared" si="57"/>
        <v>68</v>
      </c>
      <c r="F609" s="42" t="s">
        <v>125</v>
      </c>
      <c r="G609" s="42" t="s">
        <v>3243</v>
      </c>
      <c r="H609" s="42" t="s">
        <v>3244</v>
      </c>
      <c r="I609" s="42" t="s">
        <v>2170</v>
      </c>
      <c r="J609" s="45">
        <v>44673.414583333331</v>
      </c>
      <c r="K609" s="43">
        <v>50000</v>
      </c>
      <c r="L609" s="44">
        <v>44908</v>
      </c>
      <c r="M609" s="8" t="str">
        <f>VLOOKUP(MONTH($J609),Lookup!$A$2:$B$13,2,0)&amp;" "&amp;YEAR($J609)</f>
        <v>Apr 2022</v>
      </c>
      <c r="N609" s="34">
        <f t="shared" si="58"/>
        <v>44673.414583333331</v>
      </c>
      <c r="O609" s="8">
        <f>IF(ISERROR(VLOOKUP($I609,Lookup!$H$2:$I$11,2,0)),"",VLOOKUP($I609,Lookup!$H$2:$I$11,2,0))</f>
        <v>-100.1</v>
      </c>
      <c r="P609" s="8">
        <f>COUNTIF(J$4:J609,J609)</f>
        <v>1</v>
      </c>
    </row>
    <row r="610" spans="1:16" ht="30" x14ac:dyDescent="0.25">
      <c r="A610" s="35">
        <f t="shared" si="59"/>
        <v>50000</v>
      </c>
      <c r="B610" s="8">
        <f t="shared" si="60"/>
        <v>44683.85833333333</v>
      </c>
      <c r="C610" s="8">
        <f t="shared" si="61"/>
        <v>44908</v>
      </c>
      <c r="D610" s="38">
        <f t="shared" si="62"/>
        <v>139695.85833333334</v>
      </c>
      <c r="E610" s="39">
        <f t="shared" si="57"/>
        <v>56</v>
      </c>
      <c r="F610" s="42" t="s">
        <v>125</v>
      </c>
      <c r="G610" s="42" t="s">
        <v>3245</v>
      </c>
      <c r="H610" s="42" t="s">
        <v>3246</v>
      </c>
      <c r="I610" s="42" t="s">
        <v>2167</v>
      </c>
      <c r="J610" s="45">
        <v>44683.85833333333</v>
      </c>
      <c r="K610" s="43">
        <v>50000</v>
      </c>
      <c r="L610" s="44">
        <v>44908</v>
      </c>
      <c r="M610" s="8" t="str">
        <f>VLOOKUP(MONTH($J610),Lookup!$A$2:$B$13,2,0)&amp;" "&amp;YEAR($J610)</f>
        <v>May 2022</v>
      </c>
      <c r="N610" s="34">
        <f t="shared" si="58"/>
        <v>44683.85833333333</v>
      </c>
      <c r="O610" s="8">
        <f>IF(ISERROR(VLOOKUP($I610,Lookup!$H$2:$I$11,2,0)),"",VLOOKUP($I610,Lookup!$H$2:$I$11,2,0))</f>
        <v>103</v>
      </c>
      <c r="P610" s="8">
        <f>COUNTIF(J$4:J610,J610)</f>
        <v>1</v>
      </c>
    </row>
    <row r="611" spans="1:16" ht="30" x14ac:dyDescent="0.25">
      <c r="A611" s="35">
        <f t="shared" si="59"/>
        <v>50000</v>
      </c>
      <c r="B611" s="8">
        <f t="shared" si="60"/>
        <v>44748.714583333334</v>
      </c>
      <c r="C611" s="8">
        <f t="shared" si="61"/>
        <v>44894</v>
      </c>
      <c r="D611" s="38">
        <f t="shared" si="62"/>
        <v>139746.71458333335</v>
      </c>
      <c r="E611" s="39">
        <f t="shared" si="57"/>
        <v>52</v>
      </c>
      <c r="F611" s="42" t="s">
        <v>125</v>
      </c>
      <c r="G611" s="42" t="s">
        <v>3247</v>
      </c>
      <c r="H611" s="42" t="s">
        <v>3248</v>
      </c>
      <c r="I611" s="42" t="s">
        <v>2167</v>
      </c>
      <c r="J611" s="45">
        <v>44748.714583333334</v>
      </c>
      <c r="K611" s="43">
        <v>50000</v>
      </c>
      <c r="L611" s="44">
        <v>44894</v>
      </c>
      <c r="M611" s="8" t="str">
        <f>VLOOKUP(MONTH($J611),Lookup!$A$2:$B$13,2,0)&amp;" "&amp;YEAR($J611)</f>
        <v>Jul 2022</v>
      </c>
      <c r="N611" s="34">
        <f t="shared" si="58"/>
        <v>44748.714583333334</v>
      </c>
      <c r="O611" s="8">
        <f>IF(ISERROR(VLOOKUP($I611,Lookup!$H$2:$I$11,2,0)),"",VLOOKUP($I611,Lookup!$H$2:$I$11,2,0))</f>
        <v>103</v>
      </c>
      <c r="P611" s="8">
        <f>COUNTIF(J$4:J611,J611)</f>
        <v>1</v>
      </c>
    </row>
    <row r="612" spans="1:16" ht="30" x14ac:dyDescent="0.25">
      <c r="A612" s="35">
        <f t="shared" si="59"/>
        <v>60000</v>
      </c>
      <c r="B612" s="8">
        <f t="shared" si="60"/>
        <v>44739.529166666667</v>
      </c>
      <c r="C612" s="8">
        <f t="shared" si="61"/>
        <v>44838</v>
      </c>
      <c r="D612" s="38">
        <f t="shared" si="62"/>
        <v>149578.52917366667</v>
      </c>
      <c r="E612" s="39">
        <f t="shared" si="57"/>
        <v>42</v>
      </c>
      <c r="F612" s="42" t="s">
        <v>125</v>
      </c>
      <c r="G612" s="42" t="s">
        <v>3249</v>
      </c>
      <c r="H612" s="42" t="s">
        <v>3250</v>
      </c>
      <c r="I612" s="42" t="s">
        <v>2184</v>
      </c>
      <c r="J612" s="45">
        <v>44739.529166666667</v>
      </c>
      <c r="K612" s="43">
        <v>60000</v>
      </c>
      <c r="L612" s="44">
        <v>44838</v>
      </c>
      <c r="M612" s="8" t="str">
        <f>VLOOKUP(MONTH($J612),Lookup!$A$2:$B$13,2,0)&amp;" "&amp;YEAR($J612)</f>
        <v>Jun 2022</v>
      </c>
      <c r="N612" s="34">
        <f t="shared" si="58"/>
        <v>44739.529166666667</v>
      </c>
      <c r="O612" s="8">
        <f>IF(ISERROR(VLOOKUP($I612,Lookup!$H$2:$I$11,2,0)),"",VLOOKUP($I612,Lookup!$H$2:$I$11,2,0))</f>
        <v>6.9999999999999999E-6</v>
      </c>
      <c r="P612" s="8">
        <f>COUNTIF(J$4:J612,J612)</f>
        <v>1</v>
      </c>
    </row>
    <row r="613" spans="1:16" ht="45" x14ac:dyDescent="0.25">
      <c r="A613" s="35">
        <f t="shared" si="59"/>
        <v>50001</v>
      </c>
      <c r="B613" s="8">
        <f t="shared" si="60"/>
        <v>44691.637499999997</v>
      </c>
      <c r="C613" s="8">
        <f t="shared" si="61"/>
        <v>44900</v>
      </c>
      <c r="D613" s="38">
        <f t="shared" si="62"/>
        <v>139696.63750000001</v>
      </c>
      <c r="E613" s="39">
        <f t="shared" si="57"/>
        <v>55</v>
      </c>
      <c r="F613" s="42" t="s">
        <v>125</v>
      </c>
      <c r="G613" s="42" t="s">
        <v>3251</v>
      </c>
      <c r="H613" s="42" t="s">
        <v>3252</v>
      </c>
      <c r="I613" s="42" t="s">
        <v>2167</v>
      </c>
      <c r="J613" s="45">
        <v>44691.637499999997</v>
      </c>
      <c r="K613" s="43">
        <v>50001</v>
      </c>
      <c r="L613" s="44">
        <v>44900</v>
      </c>
      <c r="M613" s="8" t="str">
        <f>VLOOKUP(MONTH($J613),Lookup!$A$2:$B$13,2,0)&amp;" "&amp;YEAR($J613)</f>
        <v>May 2022</v>
      </c>
      <c r="N613" s="34">
        <f t="shared" si="58"/>
        <v>44691.637499999997</v>
      </c>
      <c r="O613" s="8">
        <f>IF(ISERROR(VLOOKUP($I613,Lookup!$H$2:$I$11,2,0)),"",VLOOKUP($I613,Lookup!$H$2:$I$11,2,0))</f>
        <v>103</v>
      </c>
      <c r="P613" s="8">
        <f>COUNTIF(J$4:J613,J613)</f>
        <v>1</v>
      </c>
    </row>
    <row r="614" spans="1:16" ht="30" x14ac:dyDescent="0.25">
      <c r="A614" s="35">
        <f t="shared" si="59"/>
        <v>75000</v>
      </c>
      <c r="B614" s="8">
        <f t="shared" si="60"/>
        <v>44762.904861111114</v>
      </c>
      <c r="C614" s="8">
        <f t="shared" si="61"/>
        <v>44867</v>
      </c>
      <c r="D614" s="38">
        <f t="shared" si="62"/>
        <v>164630.9048681111</v>
      </c>
      <c r="E614" s="39">
        <f t="shared" si="57"/>
        <v>31</v>
      </c>
      <c r="F614" s="42" t="s">
        <v>125</v>
      </c>
      <c r="G614" s="42" t="s">
        <v>3253</v>
      </c>
      <c r="H614" s="42" t="s">
        <v>3254</v>
      </c>
      <c r="I614" s="42" t="s">
        <v>2184</v>
      </c>
      <c r="J614" s="45">
        <v>44762.904861111114</v>
      </c>
      <c r="K614" s="43">
        <v>75000</v>
      </c>
      <c r="L614" s="44">
        <v>44867</v>
      </c>
      <c r="M614" s="8" t="str">
        <f>VLOOKUP(MONTH($J614),Lookup!$A$2:$B$13,2,0)&amp;" "&amp;YEAR($J614)</f>
        <v>Jul 2022</v>
      </c>
      <c r="N614" s="34">
        <f t="shared" si="58"/>
        <v>44762.904861111114</v>
      </c>
      <c r="O614" s="8">
        <f>IF(ISERROR(VLOOKUP($I614,Lookup!$H$2:$I$11,2,0)),"",VLOOKUP($I614,Lookup!$H$2:$I$11,2,0))</f>
        <v>6.9999999999999999E-6</v>
      </c>
      <c r="P614" s="8">
        <f>COUNTIF(J$4:J614,J614)</f>
        <v>1</v>
      </c>
    </row>
    <row r="615" spans="1:16" ht="30" x14ac:dyDescent="0.25">
      <c r="A615" s="35">
        <f t="shared" si="59"/>
        <v>200001</v>
      </c>
      <c r="B615" s="8">
        <f t="shared" si="60"/>
        <v>44662.710416666669</v>
      </c>
      <c r="C615" s="8">
        <f t="shared" si="61"/>
        <v>44894</v>
      </c>
      <c r="D615" s="38">
        <f t="shared" si="62"/>
        <v>289661.7104166667</v>
      </c>
      <c r="E615" s="39">
        <f t="shared" si="57"/>
        <v>11</v>
      </c>
      <c r="F615" s="42" t="s">
        <v>125</v>
      </c>
      <c r="G615" s="42" t="s">
        <v>3255</v>
      </c>
      <c r="H615" s="42" t="s">
        <v>3256</v>
      </c>
      <c r="I615" s="42" t="s">
        <v>2167</v>
      </c>
      <c r="J615" s="45">
        <v>44662.710416666669</v>
      </c>
      <c r="K615" s="43">
        <v>200001</v>
      </c>
      <c r="L615" s="44">
        <v>44894</v>
      </c>
      <c r="M615" s="8" t="str">
        <f>VLOOKUP(MONTH($J615),Lookup!$A$2:$B$13,2,0)&amp;" "&amp;YEAR($J615)</f>
        <v>Apr 2022</v>
      </c>
      <c r="N615" s="34">
        <f t="shared" si="58"/>
        <v>44662.710416666669</v>
      </c>
      <c r="O615" s="8">
        <f>IF(ISERROR(VLOOKUP($I615,Lookup!$H$2:$I$11,2,0)),"",VLOOKUP($I615,Lookup!$H$2:$I$11,2,0))</f>
        <v>103</v>
      </c>
      <c r="P615" s="8">
        <f>COUNTIF(J$4:J615,J615)</f>
        <v>1</v>
      </c>
    </row>
    <row r="616" spans="1:16" ht="30" x14ac:dyDescent="0.25">
      <c r="A616" s="35">
        <f t="shared" si="59"/>
        <v>45001</v>
      </c>
      <c r="B616" s="8">
        <f t="shared" si="60"/>
        <v>44658.556944444441</v>
      </c>
      <c r="C616" s="8">
        <f t="shared" si="61"/>
        <v>44874</v>
      </c>
      <c r="D616" s="38">
        <f t="shared" si="62"/>
        <v>134534.55694524443</v>
      </c>
      <c r="E616" s="39">
        <f t="shared" si="57"/>
        <v>71</v>
      </c>
      <c r="F616" s="42" t="s">
        <v>125</v>
      </c>
      <c r="G616" s="42" t="s">
        <v>3257</v>
      </c>
      <c r="H616" s="42" t="s">
        <v>3258</v>
      </c>
      <c r="I616" s="42" t="s">
        <v>2173</v>
      </c>
      <c r="J616" s="45">
        <v>44658.556944444441</v>
      </c>
      <c r="K616" s="43">
        <v>45001</v>
      </c>
      <c r="L616" s="44">
        <v>44874</v>
      </c>
      <c r="M616" s="8" t="str">
        <f>VLOOKUP(MONTH($J616),Lookup!$A$2:$B$13,2,0)&amp;" "&amp;YEAR($J616)</f>
        <v>Apr 2022</v>
      </c>
      <c r="N616" s="34">
        <f t="shared" si="58"/>
        <v>44658.556944444441</v>
      </c>
      <c r="O616" s="8">
        <f>IF(ISERROR(VLOOKUP($I616,Lookup!$H$2:$I$11,2,0)),"",VLOOKUP($I616,Lookup!$H$2:$I$11,2,0))</f>
        <v>7.9999999999999996E-7</v>
      </c>
      <c r="P616" s="8">
        <f>COUNTIF(J$4:J616,J616)</f>
        <v>1</v>
      </c>
    </row>
    <row r="617" spans="1:16" ht="45" x14ac:dyDescent="0.25">
      <c r="A617" s="35">
        <f t="shared" si="59"/>
        <v>110000</v>
      </c>
      <c r="B617" s="8">
        <f t="shared" si="60"/>
        <v>44801.761805555558</v>
      </c>
      <c r="C617" s="8">
        <f t="shared" si="61"/>
        <v>44908</v>
      </c>
      <c r="D617" s="38">
        <f t="shared" si="62"/>
        <v>199813.76180555555</v>
      </c>
      <c r="E617" s="39">
        <f t="shared" si="57"/>
        <v>15</v>
      </c>
      <c r="F617" s="42" t="s">
        <v>125</v>
      </c>
      <c r="G617" s="42" t="s">
        <v>3259</v>
      </c>
      <c r="H617" s="42" t="s">
        <v>3259</v>
      </c>
      <c r="I617" s="42" t="s">
        <v>2167</v>
      </c>
      <c r="J617" s="45">
        <v>44801.761805555558</v>
      </c>
      <c r="K617" s="43">
        <v>110000</v>
      </c>
      <c r="L617" s="44">
        <v>44908</v>
      </c>
      <c r="M617" s="8" t="str">
        <f>VLOOKUP(MONTH($J617),Lookup!$A$2:$B$13,2,0)&amp;" "&amp;YEAR($J617)</f>
        <v>Aug 2022</v>
      </c>
      <c r="N617" s="34">
        <f t="shared" si="58"/>
        <v>44801.761805555558</v>
      </c>
      <c r="O617" s="8">
        <f>IF(ISERROR(VLOOKUP($I617,Lookup!$H$2:$I$11,2,0)),"",VLOOKUP($I617,Lookup!$H$2:$I$11,2,0))</f>
        <v>103</v>
      </c>
      <c r="P617" s="8">
        <f>COUNTIF(J$4:J617,J617)</f>
        <v>1</v>
      </c>
    </row>
    <row r="618" spans="1:16" ht="60" x14ac:dyDescent="0.25">
      <c r="A618" s="35">
        <f t="shared" si="59"/>
        <v>75000</v>
      </c>
      <c r="B618" s="8">
        <f t="shared" si="60"/>
        <v>44775.837500000001</v>
      </c>
      <c r="C618" s="8">
        <f t="shared" si="61"/>
        <v>44777</v>
      </c>
      <c r="D618" s="38">
        <f t="shared" si="62"/>
        <v>164553.83750699999</v>
      </c>
      <c r="E618" s="39">
        <f t="shared" si="57"/>
        <v>33</v>
      </c>
      <c r="F618" s="42" t="s">
        <v>125</v>
      </c>
      <c r="G618" s="42" t="s">
        <v>3260</v>
      </c>
      <c r="H618" s="42" t="s">
        <v>3261</v>
      </c>
      <c r="I618" s="42" t="s">
        <v>2184</v>
      </c>
      <c r="J618" s="45">
        <v>44775.837500000001</v>
      </c>
      <c r="K618" s="43">
        <v>75000</v>
      </c>
      <c r="L618" s="44">
        <v>44777</v>
      </c>
      <c r="M618" s="8" t="str">
        <f>VLOOKUP(MONTH($J618),Lookup!$A$2:$B$13,2,0)&amp;" "&amp;YEAR($J618)</f>
        <v>Aug 2022</v>
      </c>
      <c r="N618" s="34">
        <f t="shared" si="58"/>
        <v>44775.837500000001</v>
      </c>
      <c r="O618" s="8">
        <f>IF(ISERROR(VLOOKUP($I618,Lookup!$H$2:$I$11,2,0)),"",VLOOKUP($I618,Lookup!$H$2:$I$11,2,0))</f>
        <v>6.9999999999999999E-6</v>
      </c>
      <c r="P618" s="8">
        <f>COUNTIF(J$4:J618,J618)</f>
        <v>1</v>
      </c>
    </row>
    <row r="619" spans="1:16" ht="30" x14ac:dyDescent="0.25">
      <c r="A619" s="35">
        <f t="shared" si="59"/>
        <v>5001</v>
      </c>
      <c r="B619" s="8">
        <f t="shared" si="60"/>
        <v>44666.761111111111</v>
      </c>
      <c r="C619" s="8">
        <f t="shared" si="61"/>
        <v>44894</v>
      </c>
      <c r="D619" s="38">
        <f t="shared" si="62"/>
        <v>94562.761111911124</v>
      </c>
      <c r="E619" s="39">
        <f t="shared" si="57"/>
        <v>86</v>
      </c>
      <c r="F619" s="42" t="s">
        <v>125</v>
      </c>
      <c r="G619" s="42" t="s">
        <v>3262</v>
      </c>
      <c r="H619" s="42" t="s">
        <v>3262</v>
      </c>
      <c r="I619" s="42" t="s">
        <v>2173</v>
      </c>
      <c r="J619" s="45">
        <v>44666.761111111111</v>
      </c>
      <c r="K619" s="43">
        <v>5001</v>
      </c>
      <c r="L619" s="44">
        <v>44894</v>
      </c>
      <c r="M619" s="8" t="str">
        <f>VLOOKUP(MONTH($J619),Lookup!$A$2:$B$13,2,0)&amp;" "&amp;YEAR($J619)</f>
        <v>Apr 2022</v>
      </c>
      <c r="N619" s="34">
        <f t="shared" si="58"/>
        <v>44666.761111111111</v>
      </c>
      <c r="O619" s="8">
        <f>IF(ISERROR(VLOOKUP($I619,Lookup!$H$2:$I$11,2,0)),"",VLOOKUP($I619,Lookup!$H$2:$I$11,2,0))</f>
        <v>7.9999999999999996E-7</v>
      </c>
      <c r="P619" s="8">
        <f>COUNTIF(J$4:J619,J619)</f>
        <v>1</v>
      </c>
    </row>
    <row r="620" spans="1:16" ht="30" x14ac:dyDescent="0.25">
      <c r="A620" s="35">
        <f t="shared" si="59"/>
        <v>125001</v>
      </c>
      <c r="B620" s="8">
        <f t="shared" si="60"/>
        <v>44664.652777777781</v>
      </c>
      <c r="C620" s="8">
        <f t="shared" si="61"/>
        <v>44908</v>
      </c>
      <c r="D620" s="38">
        <f t="shared" si="62"/>
        <v>214677.65277777778</v>
      </c>
      <c r="E620" s="39">
        <f t="shared" si="57"/>
        <v>14</v>
      </c>
      <c r="F620" s="42" t="s">
        <v>125</v>
      </c>
      <c r="G620" s="42" t="s">
        <v>3263</v>
      </c>
      <c r="H620" s="42" t="s">
        <v>3264</v>
      </c>
      <c r="I620" s="42" t="s">
        <v>2167</v>
      </c>
      <c r="J620" s="45">
        <v>44664.652777777781</v>
      </c>
      <c r="K620" s="43">
        <v>125001</v>
      </c>
      <c r="L620" s="44">
        <v>44908</v>
      </c>
      <c r="M620" s="8" t="str">
        <f>VLOOKUP(MONTH($J620),Lookup!$A$2:$B$13,2,0)&amp;" "&amp;YEAR($J620)</f>
        <v>Apr 2022</v>
      </c>
      <c r="N620" s="34">
        <f t="shared" si="58"/>
        <v>44664.652777777781</v>
      </c>
      <c r="O620" s="8">
        <f>IF(ISERROR(VLOOKUP($I620,Lookup!$H$2:$I$11,2,0)),"",VLOOKUP($I620,Lookup!$H$2:$I$11,2,0))</f>
        <v>103</v>
      </c>
      <c r="P620" s="8">
        <f>COUNTIF(J$4:J620,J620)</f>
        <v>1</v>
      </c>
    </row>
    <row r="621" spans="1:16" ht="45" x14ac:dyDescent="0.25">
      <c r="A621" s="35">
        <f t="shared" si="59"/>
        <v>40000</v>
      </c>
      <c r="B621" s="8">
        <f t="shared" si="60"/>
        <v>44691.5</v>
      </c>
      <c r="C621" s="8">
        <f t="shared" si="61"/>
        <v>44902</v>
      </c>
      <c r="D621" s="38">
        <f t="shared" si="62"/>
        <v>129594.50000080001</v>
      </c>
      <c r="E621" s="39">
        <f t="shared" si="57"/>
        <v>74</v>
      </c>
      <c r="F621" s="42" t="s">
        <v>125</v>
      </c>
      <c r="G621" s="42" t="s">
        <v>3265</v>
      </c>
      <c r="H621" s="42" t="s">
        <v>3266</v>
      </c>
      <c r="I621" s="42" t="s">
        <v>2173</v>
      </c>
      <c r="J621" s="45">
        <v>44691.5</v>
      </c>
      <c r="K621" s="43">
        <v>40000</v>
      </c>
      <c r="L621" s="44">
        <v>44902</v>
      </c>
      <c r="M621" s="8" t="str">
        <f>VLOOKUP(MONTH($J621),Lookup!$A$2:$B$13,2,0)&amp;" "&amp;YEAR($J621)</f>
        <v>May 2022</v>
      </c>
      <c r="N621" s="34">
        <f t="shared" si="58"/>
        <v>44691.5</v>
      </c>
      <c r="O621" s="8">
        <f>IF(ISERROR(VLOOKUP($I621,Lookup!$H$2:$I$11,2,0)),"",VLOOKUP($I621,Lookup!$H$2:$I$11,2,0))</f>
        <v>7.9999999999999996E-7</v>
      </c>
      <c r="P621" s="8">
        <f>COUNTIF(J$4:J621,J621)</f>
        <v>1</v>
      </c>
    </row>
    <row r="622" spans="1:16" ht="30" x14ac:dyDescent="0.25">
      <c r="A622" s="35">
        <f t="shared" si="59"/>
        <v>50001</v>
      </c>
      <c r="B622" s="8">
        <f t="shared" si="60"/>
        <v>44716.536805555559</v>
      </c>
      <c r="C622" s="8">
        <f t="shared" si="61"/>
        <v>44894</v>
      </c>
      <c r="D622" s="38">
        <f t="shared" si="62"/>
        <v>139612.53681255557</v>
      </c>
      <c r="E622" s="39">
        <f t="shared" si="57"/>
        <v>61</v>
      </c>
      <c r="F622" s="42" t="s">
        <v>125</v>
      </c>
      <c r="G622" s="42" t="s">
        <v>3267</v>
      </c>
      <c r="H622" s="42" t="s">
        <v>3268</v>
      </c>
      <c r="I622" s="42" t="s">
        <v>2184</v>
      </c>
      <c r="J622" s="45">
        <v>44716.536805555559</v>
      </c>
      <c r="K622" s="43">
        <v>50001</v>
      </c>
      <c r="L622" s="44">
        <v>44894</v>
      </c>
      <c r="M622" s="8" t="str">
        <f>VLOOKUP(MONTH($J622),Lookup!$A$2:$B$13,2,0)&amp;" "&amp;YEAR($J622)</f>
        <v>Jun 2022</v>
      </c>
      <c r="N622" s="34">
        <f t="shared" si="58"/>
        <v>44716.536805555559</v>
      </c>
      <c r="O622" s="8">
        <f>IF(ISERROR(VLOOKUP($I622,Lookup!$H$2:$I$11,2,0)),"",VLOOKUP($I622,Lookup!$H$2:$I$11,2,0))</f>
        <v>6.9999999999999999E-6</v>
      </c>
      <c r="P622" s="8">
        <f>COUNTIF(J$4:J622,J622)</f>
        <v>1</v>
      </c>
    </row>
    <row r="623" spans="1:16" ht="30" x14ac:dyDescent="0.25">
      <c r="A623" s="35">
        <f t="shared" si="59"/>
        <v>250001</v>
      </c>
      <c r="B623" s="8">
        <f t="shared" si="60"/>
        <v>44701.80972222222</v>
      </c>
      <c r="C623" s="8">
        <f t="shared" si="61"/>
        <v>44909</v>
      </c>
      <c r="D623" s="38">
        <f t="shared" si="62"/>
        <v>339612.81022222224</v>
      </c>
      <c r="E623" s="39">
        <f t="shared" si="57"/>
        <v>8</v>
      </c>
      <c r="F623" s="42" t="s">
        <v>125</v>
      </c>
      <c r="G623" s="42" t="s">
        <v>3269</v>
      </c>
      <c r="H623" s="42" t="s">
        <v>3269</v>
      </c>
      <c r="I623" s="42" t="s">
        <v>2464</v>
      </c>
      <c r="J623" s="45">
        <v>44701.80972222222</v>
      </c>
      <c r="K623" s="43">
        <v>250001</v>
      </c>
      <c r="L623" s="44">
        <v>44909</v>
      </c>
      <c r="M623" s="8" t="str">
        <f>VLOOKUP(MONTH($J623),Lookup!$A$2:$B$13,2,0)&amp;" "&amp;YEAR($J623)</f>
        <v>May 2022</v>
      </c>
      <c r="N623" s="34">
        <f t="shared" si="58"/>
        <v>44701.80972222222</v>
      </c>
      <c r="O623" s="8">
        <f>IF(ISERROR(VLOOKUP($I623,Lookup!$H$2:$I$11,2,0)),"",VLOOKUP($I623,Lookup!$H$2:$I$11,2,0))</f>
        <v>5.0000000000000001E-4</v>
      </c>
      <c r="P623" s="8">
        <f>COUNTIF(J$4:J623,J623)</f>
        <v>1</v>
      </c>
    </row>
    <row r="624" spans="1:16" ht="30" x14ac:dyDescent="0.25">
      <c r="A624" s="35">
        <f t="shared" si="59"/>
        <v>50001</v>
      </c>
      <c r="B624" s="8">
        <f t="shared" si="60"/>
        <v>44692.396527777775</v>
      </c>
      <c r="C624" s="8">
        <f t="shared" si="61"/>
        <v>44874</v>
      </c>
      <c r="D624" s="38">
        <f t="shared" si="62"/>
        <v>139568.39653477777</v>
      </c>
      <c r="E624" s="39">
        <f t="shared" si="57"/>
        <v>62</v>
      </c>
      <c r="F624" s="42" t="s">
        <v>125</v>
      </c>
      <c r="G624" s="42" t="s">
        <v>3270</v>
      </c>
      <c r="H624" s="42" t="s">
        <v>3271</v>
      </c>
      <c r="I624" s="42" t="s">
        <v>2184</v>
      </c>
      <c r="J624" s="45">
        <v>44692.396527777775</v>
      </c>
      <c r="K624" s="43">
        <v>50001</v>
      </c>
      <c r="L624" s="44">
        <v>44874</v>
      </c>
      <c r="M624" s="8" t="str">
        <f>VLOOKUP(MONTH($J624),Lookup!$A$2:$B$13,2,0)&amp;" "&amp;YEAR($J624)</f>
        <v>May 2022</v>
      </c>
      <c r="N624" s="34">
        <f t="shared" si="58"/>
        <v>44692.396527777775</v>
      </c>
      <c r="O624" s="8">
        <f>IF(ISERROR(VLOOKUP($I624,Lookup!$H$2:$I$11,2,0)),"",VLOOKUP($I624,Lookup!$H$2:$I$11,2,0))</f>
        <v>6.9999999999999999E-6</v>
      </c>
      <c r="P624" s="8">
        <f>COUNTIF(J$4:J624,J624)</f>
        <v>1</v>
      </c>
    </row>
    <row r="625" spans="1:16" ht="30" x14ac:dyDescent="0.25">
      <c r="A625" s="35">
        <f t="shared" si="59"/>
        <v>55000</v>
      </c>
      <c r="B625" s="8">
        <f t="shared" si="60"/>
        <v>44697.406944444447</v>
      </c>
      <c r="C625" s="8">
        <f t="shared" si="61"/>
        <v>44868</v>
      </c>
      <c r="D625" s="38">
        <f t="shared" si="62"/>
        <v>144566.40695144446</v>
      </c>
      <c r="E625" s="39">
        <f t="shared" si="57"/>
        <v>47</v>
      </c>
      <c r="F625" s="42" t="s">
        <v>125</v>
      </c>
      <c r="G625" s="42" t="s">
        <v>3272</v>
      </c>
      <c r="H625" s="42" t="s">
        <v>3273</v>
      </c>
      <c r="I625" s="42" t="s">
        <v>2184</v>
      </c>
      <c r="J625" s="45">
        <v>44697.406944444447</v>
      </c>
      <c r="K625" s="43">
        <v>55000</v>
      </c>
      <c r="L625" s="44">
        <v>44868</v>
      </c>
      <c r="M625" s="8" t="str">
        <f>VLOOKUP(MONTH($J625),Lookup!$A$2:$B$13,2,0)&amp;" "&amp;YEAR($J625)</f>
        <v>May 2022</v>
      </c>
      <c r="N625" s="34">
        <f t="shared" si="58"/>
        <v>44697.406944444447</v>
      </c>
      <c r="O625" s="8">
        <f>IF(ISERROR(VLOOKUP($I625,Lookup!$H$2:$I$11,2,0)),"",VLOOKUP($I625,Lookup!$H$2:$I$11,2,0))</f>
        <v>6.9999999999999999E-6</v>
      </c>
      <c r="P625" s="8">
        <f>COUNTIF(J$4:J625,J625)</f>
        <v>1</v>
      </c>
    </row>
    <row r="626" spans="1:16" ht="45" x14ac:dyDescent="0.25">
      <c r="A626" s="35">
        <f t="shared" si="59"/>
        <v>40000</v>
      </c>
      <c r="B626" s="8">
        <f t="shared" si="60"/>
        <v>44700.714583333334</v>
      </c>
      <c r="C626" s="8">
        <f t="shared" si="61"/>
        <v>44894</v>
      </c>
      <c r="D626" s="38">
        <f t="shared" si="62"/>
        <v>129595.71458413334</v>
      </c>
      <c r="E626" s="39">
        <f t="shared" si="57"/>
        <v>73</v>
      </c>
      <c r="F626" s="42" t="s">
        <v>125</v>
      </c>
      <c r="G626" s="42" t="s">
        <v>3274</v>
      </c>
      <c r="H626" s="42" t="s">
        <v>3275</v>
      </c>
      <c r="I626" s="42" t="s">
        <v>2173</v>
      </c>
      <c r="J626" s="45">
        <v>44700.714583333334</v>
      </c>
      <c r="K626" s="43">
        <v>40000</v>
      </c>
      <c r="L626" s="44">
        <v>44894</v>
      </c>
      <c r="M626" s="8" t="str">
        <f>VLOOKUP(MONTH($J626),Lookup!$A$2:$B$13,2,0)&amp;" "&amp;YEAR($J626)</f>
        <v>May 2022</v>
      </c>
      <c r="N626" s="34">
        <f t="shared" si="58"/>
        <v>44700.714583333334</v>
      </c>
      <c r="O626" s="8">
        <f>IF(ISERROR(VLOOKUP($I626,Lookup!$H$2:$I$11,2,0)),"",VLOOKUP($I626,Lookup!$H$2:$I$11,2,0))</f>
        <v>7.9999999999999996E-7</v>
      </c>
      <c r="P626" s="8">
        <f>COUNTIF(J$4:J626,J626)</f>
        <v>1</v>
      </c>
    </row>
    <row r="627" spans="1:16" ht="30" x14ac:dyDescent="0.25">
      <c r="A627" s="35">
        <f t="shared" si="59"/>
        <v>80000</v>
      </c>
      <c r="B627" s="8">
        <f t="shared" si="60"/>
        <v>44708.57916666667</v>
      </c>
      <c r="C627" s="8">
        <f t="shared" si="61"/>
        <v>44907</v>
      </c>
      <c r="D627" s="38">
        <f t="shared" si="62"/>
        <v>169719.57916666666</v>
      </c>
      <c r="E627" s="39">
        <f t="shared" si="57"/>
        <v>30</v>
      </c>
      <c r="F627" s="42" t="s">
        <v>125</v>
      </c>
      <c r="G627" s="42" t="s">
        <v>3276</v>
      </c>
      <c r="H627" s="42" t="s">
        <v>3277</v>
      </c>
      <c r="I627" s="42" t="s">
        <v>2167</v>
      </c>
      <c r="J627" s="45">
        <v>44708.57916666667</v>
      </c>
      <c r="K627" s="43">
        <v>80000</v>
      </c>
      <c r="L627" s="44">
        <v>44907</v>
      </c>
      <c r="M627" s="8" t="str">
        <f>VLOOKUP(MONTH($J627),Lookup!$A$2:$B$13,2,0)&amp;" "&amp;YEAR($J627)</f>
        <v>May 2022</v>
      </c>
      <c r="N627" s="34">
        <f t="shared" si="58"/>
        <v>44708.57916666667</v>
      </c>
      <c r="O627" s="8">
        <f>IF(ISERROR(VLOOKUP($I627,Lookup!$H$2:$I$11,2,0)),"",VLOOKUP($I627,Lookup!$H$2:$I$11,2,0))</f>
        <v>103</v>
      </c>
      <c r="P627" s="8">
        <f>COUNTIF(J$4:J627,J627)</f>
        <v>1</v>
      </c>
    </row>
    <row r="628" spans="1:16" ht="30" x14ac:dyDescent="0.25">
      <c r="A628" s="35">
        <f t="shared" si="59"/>
        <v>100001</v>
      </c>
      <c r="B628" s="8">
        <f t="shared" si="60"/>
        <v>44699.794444444444</v>
      </c>
      <c r="C628" s="8">
        <f t="shared" si="61"/>
        <v>44894</v>
      </c>
      <c r="D628" s="38">
        <f t="shared" si="62"/>
        <v>189595.79494444444</v>
      </c>
      <c r="E628" s="39">
        <f t="shared" si="57"/>
        <v>24</v>
      </c>
      <c r="F628" s="42" t="s">
        <v>125</v>
      </c>
      <c r="G628" s="42" t="s">
        <v>3278</v>
      </c>
      <c r="H628" s="42" t="s">
        <v>3279</v>
      </c>
      <c r="I628" s="42" t="s">
        <v>2464</v>
      </c>
      <c r="J628" s="45">
        <v>44699.794444444444</v>
      </c>
      <c r="K628" s="43">
        <v>100001</v>
      </c>
      <c r="L628" s="44">
        <v>44894</v>
      </c>
      <c r="M628" s="8" t="str">
        <f>VLOOKUP(MONTH($J628),Lookup!$A$2:$B$13,2,0)&amp;" "&amp;YEAR($J628)</f>
        <v>May 2022</v>
      </c>
      <c r="N628" s="34">
        <f t="shared" si="58"/>
        <v>44699.794444444444</v>
      </c>
      <c r="O628" s="8">
        <f>IF(ISERROR(VLOOKUP($I628,Lookup!$H$2:$I$11,2,0)),"",VLOOKUP($I628,Lookup!$H$2:$I$11,2,0))</f>
        <v>5.0000000000000001E-4</v>
      </c>
      <c r="P628" s="8">
        <f>COUNTIF(J$4:J628,J628)</f>
        <v>1</v>
      </c>
    </row>
    <row r="629" spans="1:16" ht="30" x14ac:dyDescent="0.25">
      <c r="A629" s="35">
        <f t="shared" si="59"/>
        <v>80001</v>
      </c>
      <c r="B629" s="8">
        <f t="shared" si="60"/>
        <v>44714.537499999999</v>
      </c>
      <c r="C629" s="8">
        <f t="shared" si="61"/>
        <v>44908</v>
      </c>
      <c r="D629" s="38">
        <f t="shared" si="62"/>
        <v>169727.53750000001</v>
      </c>
      <c r="E629" s="39">
        <f t="shared" si="57"/>
        <v>29</v>
      </c>
      <c r="F629" s="42" t="s">
        <v>125</v>
      </c>
      <c r="G629" s="42" t="s">
        <v>3280</v>
      </c>
      <c r="H629" s="42" t="s">
        <v>3281</v>
      </c>
      <c r="I629" s="42" t="s">
        <v>2167</v>
      </c>
      <c r="J629" s="45">
        <v>44714.537499999999</v>
      </c>
      <c r="K629" s="43">
        <v>80001</v>
      </c>
      <c r="L629" s="44">
        <v>44908</v>
      </c>
      <c r="M629" s="8" t="str">
        <f>VLOOKUP(MONTH($J629),Lookup!$A$2:$B$13,2,0)&amp;" "&amp;YEAR($J629)</f>
        <v>Jun 2022</v>
      </c>
      <c r="N629" s="34">
        <f t="shared" si="58"/>
        <v>44714.537499999999</v>
      </c>
      <c r="O629" s="8">
        <f>IF(ISERROR(VLOOKUP($I629,Lookup!$H$2:$I$11,2,0)),"",VLOOKUP($I629,Lookup!$H$2:$I$11,2,0))</f>
        <v>103</v>
      </c>
      <c r="P629" s="8">
        <f>COUNTIF(J$4:J629,J629)</f>
        <v>1</v>
      </c>
    </row>
    <row r="630" spans="1:16" ht="45" x14ac:dyDescent="0.25">
      <c r="A630" s="35">
        <f t="shared" si="59"/>
        <v>65001</v>
      </c>
      <c r="B630" s="8">
        <f t="shared" si="60"/>
        <v>44691.65347222222</v>
      </c>
      <c r="C630" s="8">
        <f t="shared" si="61"/>
        <v>44908</v>
      </c>
      <c r="D630" s="38">
        <f t="shared" si="62"/>
        <v>154704.65347222221</v>
      </c>
      <c r="E630" s="39">
        <f t="shared" si="57"/>
        <v>34</v>
      </c>
      <c r="F630" s="42" t="s">
        <v>125</v>
      </c>
      <c r="G630" s="42" t="s">
        <v>3282</v>
      </c>
      <c r="H630" s="42" t="s">
        <v>3282</v>
      </c>
      <c r="I630" s="42" t="s">
        <v>2167</v>
      </c>
      <c r="J630" s="45">
        <v>44691.65347222222</v>
      </c>
      <c r="K630" s="43">
        <v>65001</v>
      </c>
      <c r="L630" s="44">
        <v>44908</v>
      </c>
      <c r="M630" s="8" t="str">
        <f>VLOOKUP(MONTH($J630),Lookup!$A$2:$B$13,2,0)&amp;" "&amp;YEAR($J630)</f>
        <v>May 2022</v>
      </c>
      <c r="N630" s="34">
        <f t="shared" si="58"/>
        <v>44691.65347222222</v>
      </c>
      <c r="O630" s="8">
        <f>IF(ISERROR(VLOOKUP($I630,Lookup!$H$2:$I$11,2,0)),"",VLOOKUP($I630,Lookup!$H$2:$I$11,2,0))</f>
        <v>103</v>
      </c>
      <c r="P630" s="8">
        <f>COUNTIF(J$4:J630,J630)</f>
        <v>1</v>
      </c>
    </row>
    <row r="631" spans="1:16" ht="30" x14ac:dyDescent="0.25">
      <c r="A631" s="35">
        <f t="shared" si="59"/>
        <v>50000</v>
      </c>
      <c r="B631" s="8">
        <f t="shared" si="60"/>
        <v>44733.506944444445</v>
      </c>
      <c r="C631" s="8">
        <f t="shared" si="61"/>
        <v>44894</v>
      </c>
      <c r="D631" s="38">
        <f t="shared" si="62"/>
        <v>139628.50744444443</v>
      </c>
      <c r="E631" s="39">
        <f t="shared" si="57"/>
        <v>60</v>
      </c>
      <c r="F631" s="42" t="s">
        <v>125</v>
      </c>
      <c r="G631" s="42" t="s">
        <v>3283</v>
      </c>
      <c r="H631" s="42" t="s">
        <v>3284</v>
      </c>
      <c r="I631" s="42" t="s">
        <v>2464</v>
      </c>
      <c r="J631" s="45">
        <v>44733.506944444445</v>
      </c>
      <c r="K631" s="43">
        <v>50000</v>
      </c>
      <c r="L631" s="44">
        <v>44894</v>
      </c>
      <c r="M631" s="8" t="str">
        <f>VLOOKUP(MONTH($J631),Lookup!$A$2:$B$13,2,0)&amp;" "&amp;YEAR($J631)</f>
        <v>Jun 2022</v>
      </c>
      <c r="N631" s="34">
        <f t="shared" si="58"/>
        <v>44733.506944444445</v>
      </c>
      <c r="O631" s="8">
        <f>IF(ISERROR(VLOOKUP($I631,Lookup!$H$2:$I$11,2,0)),"",VLOOKUP($I631,Lookup!$H$2:$I$11,2,0))</f>
        <v>5.0000000000000001E-4</v>
      </c>
      <c r="P631" s="8">
        <f>COUNTIF(J$4:J631,J631)</f>
        <v>1</v>
      </c>
    </row>
    <row r="632" spans="1:16" ht="30" x14ac:dyDescent="0.25">
      <c r="A632" s="35">
        <f t="shared" si="59"/>
        <v>50000</v>
      </c>
      <c r="B632" s="8">
        <f t="shared" si="60"/>
        <v>44788.427083333336</v>
      </c>
      <c r="C632" s="8">
        <f t="shared" si="61"/>
        <v>44898</v>
      </c>
      <c r="D632" s="38">
        <f t="shared" si="62"/>
        <v>139687.42714333333</v>
      </c>
      <c r="E632" s="39">
        <f t="shared" si="57"/>
        <v>57</v>
      </c>
      <c r="F632" s="42" t="s">
        <v>125</v>
      </c>
      <c r="G632" s="42" t="s">
        <v>3285</v>
      </c>
      <c r="H632" s="42" t="s">
        <v>3286</v>
      </c>
      <c r="I632" s="42" t="s">
        <v>2206</v>
      </c>
      <c r="J632" s="45">
        <v>44788.427083333336</v>
      </c>
      <c r="K632" s="43">
        <v>50000</v>
      </c>
      <c r="L632" s="44">
        <v>44898</v>
      </c>
      <c r="M632" s="8" t="str">
        <f>VLOOKUP(MONTH($J632),Lookup!$A$2:$B$13,2,0)&amp;" "&amp;YEAR($J632)</f>
        <v>Aug 2022</v>
      </c>
      <c r="N632" s="34">
        <f t="shared" si="58"/>
        <v>44788.427083333336</v>
      </c>
      <c r="O632" s="8">
        <f>IF(ISERROR(VLOOKUP($I632,Lookup!$H$2:$I$11,2,0)),"",VLOOKUP($I632,Lookup!$H$2:$I$11,2,0))</f>
        <v>6.0000000000000002E-5</v>
      </c>
      <c r="P632" s="8">
        <f>COUNTIF(J$4:J632,J632)</f>
        <v>1</v>
      </c>
    </row>
    <row r="633" spans="1:16" ht="30" x14ac:dyDescent="0.25">
      <c r="A633" s="35">
        <f t="shared" si="59"/>
        <v>60001</v>
      </c>
      <c r="B633" s="8">
        <f t="shared" si="60"/>
        <v>44851.413888888892</v>
      </c>
      <c r="C633" s="8">
        <f t="shared" si="61"/>
        <v>44909</v>
      </c>
      <c r="D633" s="38">
        <f t="shared" si="62"/>
        <v>149762.41394888889</v>
      </c>
      <c r="E633" s="39">
        <f t="shared" si="57"/>
        <v>39</v>
      </c>
      <c r="F633" s="42" t="s">
        <v>125</v>
      </c>
      <c r="G633" s="42" t="s">
        <v>3287</v>
      </c>
      <c r="H633" s="42" t="s">
        <v>3288</v>
      </c>
      <c r="I633" s="42" t="s">
        <v>2206</v>
      </c>
      <c r="J633" s="45">
        <v>44851.413888888892</v>
      </c>
      <c r="K633" s="43">
        <v>60001</v>
      </c>
      <c r="L633" s="44">
        <v>44909</v>
      </c>
      <c r="M633" s="8" t="str">
        <f>VLOOKUP(MONTH($J633),Lookup!$A$2:$B$13,2,0)&amp;" "&amp;YEAR($J633)</f>
        <v>Oct 2022</v>
      </c>
      <c r="N633" s="34">
        <f t="shared" si="58"/>
        <v>44851.413888888892</v>
      </c>
      <c r="O633" s="8">
        <f>IF(ISERROR(VLOOKUP($I633,Lookup!$H$2:$I$11,2,0)),"",VLOOKUP($I633,Lookup!$H$2:$I$11,2,0))</f>
        <v>6.0000000000000002E-5</v>
      </c>
      <c r="P633" s="8">
        <f>COUNTIF(J$4:J633,J633)</f>
        <v>1</v>
      </c>
    </row>
    <row r="634" spans="1:16" ht="30" x14ac:dyDescent="0.25">
      <c r="A634" s="35">
        <f t="shared" si="59"/>
        <v>30001</v>
      </c>
      <c r="B634" s="8">
        <f t="shared" si="60"/>
        <v>44840.646527777775</v>
      </c>
      <c r="C634" s="8">
        <f t="shared" si="61"/>
        <v>44894</v>
      </c>
      <c r="D634" s="38">
        <f t="shared" si="62"/>
        <v>119736.64652857778</v>
      </c>
      <c r="E634" s="39">
        <f t="shared" si="57"/>
        <v>77</v>
      </c>
      <c r="F634" s="42" t="s">
        <v>125</v>
      </c>
      <c r="G634" s="42" t="s">
        <v>3289</v>
      </c>
      <c r="H634" s="42" t="s">
        <v>3290</v>
      </c>
      <c r="I634" s="42" t="s">
        <v>2173</v>
      </c>
      <c r="J634" s="45">
        <v>44840.646527777775</v>
      </c>
      <c r="K634" s="43">
        <v>30001</v>
      </c>
      <c r="L634" s="44">
        <v>44894</v>
      </c>
      <c r="M634" s="8" t="str">
        <f>VLOOKUP(MONTH($J634),Lookup!$A$2:$B$13,2,0)&amp;" "&amp;YEAR($J634)</f>
        <v>Oct 2022</v>
      </c>
      <c r="N634" s="34">
        <f t="shared" si="58"/>
        <v>44840.646527777775</v>
      </c>
      <c r="O634" s="8">
        <f>IF(ISERROR(VLOOKUP($I634,Lookup!$H$2:$I$11,2,0)),"",VLOOKUP($I634,Lookup!$H$2:$I$11,2,0))</f>
        <v>7.9999999999999996E-7</v>
      </c>
      <c r="P634" s="8">
        <f>COUNTIF(J$4:J634,J634)</f>
        <v>1</v>
      </c>
    </row>
    <row r="635" spans="1:16" ht="30" x14ac:dyDescent="0.25">
      <c r="A635" s="35">
        <f t="shared" si="59"/>
        <v>50001</v>
      </c>
      <c r="B635" s="8">
        <f t="shared" si="60"/>
        <v>44845.558333333334</v>
      </c>
      <c r="C635" s="8">
        <f t="shared" si="61"/>
        <v>44894</v>
      </c>
      <c r="D635" s="38">
        <f t="shared" si="62"/>
        <v>139741.55839333334</v>
      </c>
      <c r="E635" s="39">
        <f t="shared" si="57"/>
        <v>53</v>
      </c>
      <c r="F635" s="42" t="s">
        <v>125</v>
      </c>
      <c r="G635" s="42" t="s">
        <v>3291</v>
      </c>
      <c r="H635" s="42" t="s">
        <v>3292</v>
      </c>
      <c r="I635" s="42" t="s">
        <v>2206</v>
      </c>
      <c r="J635" s="45">
        <v>44845.558333333334</v>
      </c>
      <c r="K635" s="43">
        <v>50001</v>
      </c>
      <c r="L635" s="44">
        <v>44894</v>
      </c>
      <c r="M635" s="8" t="str">
        <f>VLOOKUP(MONTH($J635),Lookup!$A$2:$B$13,2,0)&amp;" "&amp;YEAR($J635)</f>
        <v>Oct 2022</v>
      </c>
      <c r="N635" s="34">
        <f t="shared" si="58"/>
        <v>44845.558333333334</v>
      </c>
      <c r="O635" s="8">
        <f>IF(ISERROR(VLOOKUP($I635,Lookup!$H$2:$I$11,2,0)),"",VLOOKUP($I635,Lookup!$H$2:$I$11,2,0))</f>
        <v>6.0000000000000002E-5</v>
      </c>
      <c r="P635" s="8">
        <f>COUNTIF(J$4:J635,J635)</f>
        <v>1</v>
      </c>
    </row>
    <row r="636" spans="1:16" ht="30" x14ac:dyDescent="0.25">
      <c r="A636" s="35">
        <f t="shared" si="59"/>
        <v>300001</v>
      </c>
      <c r="B636" s="8">
        <f t="shared" si="60"/>
        <v>44803.465277777781</v>
      </c>
      <c r="C636" s="8">
        <f t="shared" si="61"/>
        <v>44908</v>
      </c>
      <c r="D636" s="38">
        <f t="shared" si="62"/>
        <v>389816.46527777775</v>
      </c>
      <c r="E636" s="39">
        <f t="shared" si="57"/>
        <v>4</v>
      </c>
      <c r="F636" s="42" t="s">
        <v>125</v>
      </c>
      <c r="G636" s="42" t="s">
        <v>3293</v>
      </c>
      <c r="H636" s="42" t="s">
        <v>3294</v>
      </c>
      <c r="I636" s="42" t="s">
        <v>2167</v>
      </c>
      <c r="J636" s="45">
        <v>44803.465277777781</v>
      </c>
      <c r="K636" s="43">
        <v>300001</v>
      </c>
      <c r="L636" s="44">
        <v>44908</v>
      </c>
      <c r="M636" s="8" t="str">
        <f>VLOOKUP(MONTH($J636),Lookup!$A$2:$B$13,2,0)&amp;" "&amp;YEAR($J636)</f>
        <v>Aug 2022</v>
      </c>
      <c r="N636" s="34">
        <f t="shared" si="58"/>
        <v>44803.465277777781</v>
      </c>
      <c r="O636" s="8">
        <f>IF(ISERROR(VLOOKUP($I636,Lookup!$H$2:$I$11,2,0)),"",VLOOKUP($I636,Lookup!$H$2:$I$11,2,0))</f>
        <v>103</v>
      </c>
      <c r="P636" s="8">
        <f>COUNTIF(J$4:J636,J636)</f>
        <v>1</v>
      </c>
    </row>
    <row r="637" spans="1:16" ht="30" x14ac:dyDescent="0.25">
      <c r="A637" s="35">
        <f t="shared" si="59"/>
        <v>100000</v>
      </c>
      <c r="B637" s="8">
        <f t="shared" si="60"/>
        <v>44778.845138888886</v>
      </c>
      <c r="C637" s="8">
        <f t="shared" si="61"/>
        <v>44908</v>
      </c>
      <c r="D637" s="38">
        <f t="shared" si="62"/>
        <v>189790.84513888889</v>
      </c>
      <c r="E637" s="39">
        <f t="shared" si="57"/>
        <v>20</v>
      </c>
      <c r="F637" s="42" t="s">
        <v>125</v>
      </c>
      <c r="G637" s="42" t="s">
        <v>3295</v>
      </c>
      <c r="H637" s="42" t="s">
        <v>3296</v>
      </c>
      <c r="I637" s="42" t="s">
        <v>2167</v>
      </c>
      <c r="J637" s="45">
        <v>44778.845138888886</v>
      </c>
      <c r="K637" s="43">
        <v>100000</v>
      </c>
      <c r="L637" s="44">
        <v>44908</v>
      </c>
      <c r="M637" s="8" t="str">
        <f>VLOOKUP(MONTH($J637),Lookup!$A$2:$B$13,2,0)&amp;" "&amp;YEAR($J637)</f>
        <v>Aug 2022</v>
      </c>
      <c r="N637" s="34">
        <f t="shared" si="58"/>
        <v>44778.845138888886</v>
      </c>
      <c r="O637" s="8">
        <f>IF(ISERROR(VLOOKUP($I637,Lookup!$H$2:$I$11,2,0)),"",VLOOKUP($I637,Lookup!$H$2:$I$11,2,0))</f>
        <v>103</v>
      </c>
      <c r="P637" s="8">
        <f>COUNTIF(J$4:J637,J637)</f>
        <v>1</v>
      </c>
    </row>
    <row r="638" spans="1:16" ht="30" x14ac:dyDescent="0.25">
      <c r="A638" s="35">
        <f t="shared" si="59"/>
        <v>100000</v>
      </c>
      <c r="B638" s="8">
        <f t="shared" si="60"/>
        <v>44802.507638888892</v>
      </c>
      <c r="C638" s="8">
        <f t="shared" si="61"/>
        <v>44908</v>
      </c>
      <c r="D638" s="38">
        <f t="shared" si="62"/>
        <v>189814.5076388889</v>
      </c>
      <c r="E638" s="39">
        <f t="shared" si="57"/>
        <v>17</v>
      </c>
      <c r="F638" s="42" t="s">
        <v>125</v>
      </c>
      <c r="G638" s="42" t="s">
        <v>3297</v>
      </c>
      <c r="H638" s="42" t="s">
        <v>3298</v>
      </c>
      <c r="I638" s="42" t="s">
        <v>2167</v>
      </c>
      <c r="J638" s="45">
        <v>44802.507638888892</v>
      </c>
      <c r="K638" s="43">
        <v>100000</v>
      </c>
      <c r="L638" s="44">
        <v>44908</v>
      </c>
      <c r="M638" s="8" t="str">
        <f>VLOOKUP(MONTH($J638),Lookup!$A$2:$B$13,2,0)&amp;" "&amp;YEAR($J638)</f>
        <v>Aug 2022</v>
      </c>
      <c r="N638" s="34">
        <f t="shared" si="58"/>
        <v>44802.507638888892</v>
      </c>
      <c r="O638" s="8">
        <f>IF(ISERROR(VLOOKUP($I638,Lookup!$H$2:$I$11,2,0)),"",VLOOKUP($I638,Lookup!$H$2:$I$11,2,0))</f>
        <v>103</v>
      </c>
      <c r="P638" s="8">
        <f>COUNTIF(J$4:J638,J638)</f>
        <v>1</v>
      </c>
    </row>
    <row r="639" spans="1:16" ht="30" x14ac:dyDescent="0.25">
      <c r="A639" s="35">
        <f t="shared" si="59"/>
        <v>75000</v>
      </c>
      <c r="B639" s="8">
        <f t="shared" si="60"/>
        <v>44804.538888888892</v>
      </c>
      <c r="C639" s="8">
        <f t="shared" si="61"/>
        <v>44896</v>
      </c>
      <c r="D639" s="38">
        <f t="shared" si="62"/>
        <v>164601.43888888889</v>
      </c>
      <c r="E639" s="39">
        <f t="shared" si="57"/>
        <v>32</v>
      </c>
      <c r="F639" s="42" t="s">
        <v>125</v>
      </c>
      <c r="G639" s="42" t="s">
        <v>3299</v>
      </c>
      <c r="H639" s="42" t="s">
        <v>3300</v>
      </c>
      <c r="I639" s="42" t="s">
        <v>2170</v>
      </c>
      <c r="J639" s="45">
        <v>44804.538888888892</v>
      </c>
      <c r="K639" s="43">
        <v>75000</v>
      </c>
      <c r="L639" s="44">
        <v>44896</v>
      </c>
      <c r="M639" s="8" t="str">
        <f>VLOOKUP(MONTH($J639),Lookup!$A$2:$B$13,2,0)&amp;" "&amp;YEAR($J639)</f>
        <v>Aug 2022</v>
      </c>
      <c r="N639" s="34">
        <f t="shared" si="58"/>
        <v>44804.538888888892</v>
      </c>
      <c r="O639" s="8">
        <f>IF(ISERROR(VLOOKUP($I639,Lookup!$H$2:$I$11,2,0)),"",VLOOKUP($I639,Lookup!$H$2:$I$11,2,0))</f>
        <v>-100.1</v>
      </c>
      <c r="P639" s="8">
        <f>COUNTIF(J$4:J639,J639)</f>
        <v>1</v>
      </c>
    </row>
    <row r="640" spans="1:16" ht="30" x14ac:dyDescent="0.25">
      <c r="A640" s="35">
        <f t="shared" si="59"/>
        <v>100000</v>
      </c>
      <c r="B640" s="8">
        <f t="shared" si="60"/>
        <v>44893.616666666669</v>
      </c>
      <c r="C640" s="8">
        <f t="shared" si="61"/>
        <v>44900</v>
      </c>
      <c r="D640" s="38">
        <f t="shared" si="62"/>
        <v>189794.61672666666</v>
      </c>
      <c r="E640" s="39">
        <f t="shared" si="57"/>
        <v>19</v>
      </c>
      <c r="F640" s="42" t="s">
        <v>125</v>
      </c>
      <c r="G640" s="42" t="s">
        <v>3301</v>
      </c>
      <c r="H640" s="42" t="s">
        <v>3302</v>
      </c>
      <c r="I640" s="42" t="s">
        <v>2206</v>
      </c>
      <c r="J640" s="45">
        <v>44893.616666666669</v>
      </c>
      <c r="K640" s="43">
        <v>100000</v>
      </c>
      <c r="L640" s="44">
        <v>44900</v>
      </c>
      <c r="M640" s="8" t="str">
        <f>VLOOKUP(MONTH($J640),Lookup!$A$2:$B$13,2,0)&amp;" "&amp;YEAR($J640)</f>
        <v>Nov 2022</v>
      </c>
      <c r="N640" s="34">
        <f t="shared" si="58"/>
        <v>44893.616666666669</v>
      </c>
      <c r="O640" s="8">
        <f>IF(ISERROR(VLOOKUP($I640,Lookup!$H$2:$I$11,2,0)),"",VLOOKUP($I640,Lookup!$H$2:$I$11,2,0))</f>
        <v>6.0000000000000002E-5</v>
      </c>
      <c r="P640" s="8">
        <f>COUNTIF(J$4:J640,J640)</f>
        <v>1</v>
      </c>
    </row>
    <row r="641" spans="1:16" ht="30" x14ac:dyDescent="0.25">
      <c r="A641" s="35">
        <f t="shared" si="59"/>
        <v>40000</v>
      </c>
      <c r="B641" s="8">
        <f t="shared" si="60"/>
        <v>44803.419444444444</v>
      </c>
      <c r="C641" s="8">
        <f t="shared" si="61"/>
        <v>44906</v>
      </c>
      <c r="D641" s="38">
        <f t="shared" si="62"/>
        <v>129710.41944524445</v>
      </c>
      <c r="E641" s="39">
        <f t="shared" si="57"/>
        <v>72</v>
      </c>
      <c r="F641" s="42" t="s">
        <v>125</v>
      </c>
      <c r="G641" s="42" t="s">
        <v>3303</v>
      </c>
      <c r="H641" s="42" t="s">
        <v>3304</v>
      </c>
      <c r="I641" s="42" t="s">
        <v>2173</v>
      </c>
      <c r="J641" s="45">
        <v>44803.419444444444</v>
      </c>
      <c r="K641" s="43">
        <v>40000</v>
      </c>
      <c r="L641" s="44">
        <v>44906</v>
      </c>
      <c r="M641" s="8" t="str">
        <f>VLOOKUP(MONTH($J641),Lookup!$A$2:$B$13,2,0)&amp;" "&amp;YEAR($J641)</f>
        <v>Aug 2022</v>
      </c>
      <c r="N641" s="34">
        <f t="shared" si="58"/>
        <v>44803.419444444444</v>
      </c>
      <c r="O641" s="8">
        <f>IF(ISERROR(VLOOKUP($I641,Lookup!$H$2:$I$11,2,0)),"",VLOOKUP($I641,Lookup!$H$2:$I$11,2,0))</f>
        <v>7.9999999999999996E-7</v>
      </c>
      <c r="P641" s="8">
        <f>COUNTIF(J$4:J641,J641)</f>
        <v>1</v>
      </c>
    </row>
    <row r="642" spans="1:16" ht="30" x14ac:dyDescent="0.25">
      <c r="A642" s="35">
        <f t="shared" si="59"/>
        <v>1000000</v>
      </c>
      <c r="B642" s="8">
        <f t="shared" si="60"/>
        <v>44755.75</v>
      </c>
      <c r="C642" s="8">
        <f t="shared" si="61"/>
        <v>44903</v>
      </c>
      <c r="D642" s="38">
        <f t="shared" si="62"/>
        <v>1089762.75</v>
      </c>
      <c r="E642" s="39">
        <f t="shared" si="57"/>
        <v>2</v>
      </c>
      <c r="F642" s="42" t="s">
        <v>125</v>
      </c>
      <c r="G642" s="42" t="s">
        <v>3305</v>
      </c>
      <c r="H642" s="42" t="s">
        <v>3306</v>
      </c>
      <c r="I642" s="42" t="s">
        <v>2167</v>
      </c>
      <c r="J642" s="45">
        <v>44755.75</v>
      </c>
      <c r="K642" s="43">
        <v>1000000</v>
      </c>
      <c r="L642" s="44">
        <v>44903</v>
      </c>
      <c r="M642" s="8" t="str">
        <f>VLOOKUP(MONTH($J642),Lookup!$A$2:$B$13,2,0)&amp;" "&amp;YEAR($J642)</f>
        <v>Jul 2022</v>
      </c>
      <c r="N642" s="34">
        <f t="shared" si="58"/>
        <v>44755.75</v>
      </c>
      <c r="O642" s="8">
        <f>IF(ISERROR(VLOOKUP($I642,Lookup!$H$2:$I$11,2,0)),"",VLOOKUP($I642,Lookup!$H$2:$I$11,2,0))</f>
        <v>103</v>
      </c>
      <c r="P642" s="8">
        <f>COUNTIF(J$4:J642,J642)</f>
        <v>1</v>
      </c>
    </row>
    <row r="643" spans="1:16" ht="30" x14ac:dyDescent="0.25">
      <c r="A643" s="35">
        <f t="shared" si="59"/>
        <v>60000</v>
      </c>
      <c r="B643" s="8">
        <f t="shared" si="60"/>
        <v>44763.594444444447</v>
      </c>
      <c r="C643" s="8">
        <f t="shared" si="61"/>
        <v>44894</v>
      </c>
      <c r="D643" s="38">
        <f t="shared" si="62"/>
        <v>149658.59444524447</v>
      </c>
      <c r="E643" s="39">
        <f t="shared" si="57"/>
        <v>41</v>
      </c>
      <c r="F643" s="42" t="s">
        <v>125</v>
      </c>
      <c r="G643" s="42" t="s">
        <v>3307</v>
      </c>
      <c r="H643" s="42" t="s">
        <v>3308</v>
      </c>
      <c r="I643" s="42" t="s">
        <v>2173</v>
      </c>
      <c r="J643" s="45">
        <v>44763.594444444447</v>
      </c>
      <c r="K643" s="43">
        <v>60000</v>
      </c>
      <c r="L643" s="44">
        <v>44894</v>
      </c>
      <c r="M643" s="8" t="str">
        <f>VLOOKUP(MONTH($J643),Lookup!$A$2:$B$13,2,0)&amp;" "&amp;YEAR($J643)</f>
        <v>Jul 2022</v>
      </c>
      <c r="N643" s="34">
        <f t="shared" si="58"/>
        <v>44763.594444444447</v>
      </c>
      <c r="O643" s="8">
        <f>IF(ISERROR(VLOOKUP($I643,Lookup!$H$2:$I$11,2,0)),"",VLOOKUP($I643,Lookup!$H$2:$I$11,2,0))</f>
        <v>7.9999999999999996E-7</v>
      </c>
      <c r="P643" s="8">
        <f>COUNTIF(J$4:J643,J643)</f>
        <v>1</v>
      </c>
    </row>
    <row r="644" spans="1:16" ht="30" x14ac:dyDescent="0.25">
      <c r="A644" s="35">
        <f t="shared" si="59"/>
        <v>55000</v>
      </c>
      <c r="B644" s="8">
        <f t="shared" si="60"/>
        <v>44613.737500000003</v>
      </c>
      <c r="C644" s="8">
        <f t="shared" si="61"/>
        <v>44888</v>
      </c>
      <c r="D644" s="38">
        <f t="shared" si="62"/>
        <v>144402.63749999998</v>
      </c>
      <c r="E644" s="39">
        <f t="shared" si="57"/>
        <v>49</v>
      </c>
      <c r="F644" s="42" t="s">
        <v>125</v>
      </c>
      <c r="G644" s="42" t="s">
        <v>3309</v>
      </c>
      <c r="H644" s="42" t="s">
        <v>3310</v>
      </c>
      <c r="I644" s="42" t="s">
        <v>2170</v>
      </c>
      <c r="J644" s="45">
        <v>44613.737500000003</v>
      </c>
      <c r="K644" s="43">
        <v>55000</v>
      </c>
      <c r="L644" s="44">
        <v>44888</v>
      </c>
      <c r="M644" s="8" t="str">
        <f>VLOOKUP(MONTH($J644),Lookup!$A$2:$B$13,2,0)&amp;" "&amp;YEAR($J644)</f>
        <v>Feb 2022</v>
      </c>
      <c r="N644" s="34">
        <f t="shared" si="58"/>
        <v>44613.737500000003</v>
      </c>
      <c r="O644" s="8">
        <f>IF(ISERROR(VLOOKUP($I644,Lookup!$H$2:$I$11,2,0)),"",VLOOKUP($I644,Lookup!$H$2:$I$11,2,0))</f>
        <v>-100.1</v>
      </c>
      <c r="P644" s="8">
        <f>COUNTIF(J$4:J644,J644)</f>
        <v>1</v>
      </c>
    </row>
    <row r="645" spans="1:16" ht="30" x14ac:dyDescent="0.25">
      <c r="A645" s="35">
        <f t="shared" si="59"/>
        <v>200001</v>
      </c>
      <c r="B645" s="8">
        <f t="shared" si="60"/>
        <v>44790.603472222225</v>
      </c>
      <c r="C645" s="8">
        <f t="shared" si="61"/>
        <v>44909</v>
      </c>
      <c r="D645" s="38">
        <f t="shared" si="62"/>
        <v>289804.60347222222</v>
      </c>
      <c r="E645" s="39">
        <f t="shared" ref="E645:E708" si="63">IF($D645="","",COUNTIFS($F$4:$F$5000,$F645,$D$4:$D$5000,"&gt;"&amp;$D645))</f>
        <v>10</v>
      </c>
      <c r="F645" s="42" t="s">
        <v>125</v>
      </c>
      <c r="G645" s="42" t="s">
        <v>3311</v>
      </c>
      <c r="H645" s="42" t="s">
        <v>3311</v>
      </c>
      <c r="I645" s="42" t="s">
        <v>2167</v>
      </c>
      <c r="J645" s="45">
        <v>44790.603472222225</v>
      </c>
      <c r="K645" s="43">
        <v>200001</v>
      </c>
      <c r="L645" s="44">
        <v>44909</v>
      </c>
      <c r="M645" s="8" t="str">
        <f>VLOOKUP(MONTH($J645),Lookup!$A$2:$B$13,2,0)&amp;" "&amp;YEAR($J645)</f>
        <v>Aug 2022</v>
      </c>
      <c r="N645" s="34">
        <f t="shared" ref="N645:N708" si="64">IF(ISBLANK($J645),"1/1/9999",J645)</f>
        <v>44790.603472222225</v>
      </c>
      <c r="O645" s="8">
        <f>IF(ISERROR(VLOOKUP($I645,Lookup!$H$2:$I$11,2,0)),"",VLOOKUP($I645,Lookup!$H$2:$I$11,2,0))</f>
        <v>103</v>
      </c>
      <c r="P645" s="8">
        <f>COUNTIF(J$4:J645,J645)</f>
        <v>1</v>
      </c>
    </row>
    <row r="646" spans="1:16" ht="30" x14ac:dyDescent="0.25">
      <c r="A646" s="35">
        <f t="shared" ref="A646:A709" si="65">K646</f>
        <v>100001</v>
      </c>
      <c r="B646" s="8">
        <f t="shared" ref="B646:B709" si="66">J646</f>
        <v>44869.446527777778</v>
      </c>
      <c r="C646" s="8">
        <f t="shared" ref="C646:C709" si="67">L646</f>
        <v>44895</v>
      </c>
      <c r="D646" s="38">
        <f t="shared" ref="D646:D709" si="68">SUM(A646:C646)+O646+P646</f>
        <v>189766.44658777775</v>
      </c>
      <c r="E646" s="39">
        <f t="shared" si="63"/>
        <v>22</v>
      </c>
      <c r="F646" s="42" t="s">
        <v>125</v>
      </c>
      <c r="G646" s="42" t="s">
        <v>3312</v>
      </c>
      <c r="H646" s="42" t="s">
        <v>3313</v>
      </c>
      <c r="I646" s="42" t="s">
        <v>2206</v>
      </c>
      <c r="J646" s="45">
        <v>44869.446527777778</v>
      </c>
      <c r="K646" s="43">
        <v>100001</v>
      </c>
      <c r="L646" s="44">
        <v>44895</v>
      </c>
      <c r="M646" s="8" t="str">
        <f>VLOOKUP(MONTH($J646),Lookup!$A$2:$B$13,2,0)&amp;" "&amp;YEAR($J646)</f>
        <v>Nov 2022</v>
      </c>
      <c r="N646" s="34">
        <f t="shared" si="64"/>
        <v>44869.446527777778</v>
      </c>
      <c r="O646" s="8">
        <f>IF(ISERROR(VLOOKUP($I646,Lookup!$H$2:$I$11,2,0)),"",VLOOKUP($I646,Lookup!$H$2:$I$11,2,0))</f>
        <v>6.0000000000000002E-5</v>
      </c>
      <c r="P646" s="8">
        <f>COUNTIF(J$4:J646,J646)</f>
        <v>1</v>
      </c>
    </row>
    <row r="647" spans="1:16" ht="30" x14ac:dyDescent="0.25">
      <c r="A647" s="35">
        <f t="shared" si="65"/>
        <v>100001</v>
      </c>
      <c r="B647" s="8">
        <f t="shared" si="66"/>
        <v>44881.700694444444</v>
      </c>
      <c r="C647" s="8">
        <f t="shared" si="67"/>
        <v>45001</v>
      </c>
      <c r="D647" s="38">
        <f t="shared" si="68"/>
        <v>189884.70075444444</v>
      </c>
      <c r="E647" s="39">
        <f t="shared" si="63"/>
        <v>16</v>
      </c>
      <c r="F647" s="42" t="s">
        <v>125</v>
      </c>
      <c r="G647" s="42" t="s">
        <v>3314</v>
      </c>
      <c r="H647" s="42" t="s">
        <v>3315</v>
      </c>
      <c r="I647" s="42" t="s">
        <v>2206</v>
      </c>
      <c r="J647" s="45">
        <v>44881.700694444444</v>
      </c>
      <c r="K647" s="43">
        <v>100001</v>
      </c>
      <c r="L647" s="44">
        <v>45001</v>
      </c>
      <c r="M647" s="8" t="str">
        <f>VLOOKUP(MONTH($J647),Lookup!$A$2:$B$13,2,0)&amp;" "&amp;YEAR($J647)</f>
        <v>Nov 2022</v>
      </c>
      <c r="N647" s="34">
        <f t="shared" si="64"/>
        <v>44881.700694444444</v>
      </c>
      <c r="O647" s="8">
        <f>IF(ISERROR(VLOOKUP($I647,Lookup!$H$2:$I$11,2,0)),"",VLOOKUP($I647,Lookup!$H$2:$I$11,2,0))</f>
        <v>6.0000000000000002E-5</v>
      </c>
      <c r="P647" s="8">
        <f>COUNTIF(J$4:J647,J647)</f>
        <v>1</v>
      </c>
    </row>
    <row r="648" spans="1:16" ht="30" x14ac:dyDescent="0.25">
      <c r="A648" s="35">
        <f t="shared" si="65"/>
        <v>55000</v>
      </c>
      <c r="B648" s="8">
        <f t="shared" si="66"/>
        <v>44901.675000000003</v>
      </c>
      <c r="C648" s="8">
        <f t="shared" si="67"/>
        <v>44904</v>
      </c>
      <c r="D648" s="38">
        <f t="shared" si="68"/>
        <v>144806.67505999998</v>
      </c>
      <c r="E648" s="39">
        <f t="shared" si="63"/>
        <v>45</v>
      </c>
      <c r="F648" s="42" t="s">
        <v>125</v>
      </c>
      <c r="G648" s="42" t="s">
        <v>3316</v>
      </c>
      <c r="H648" s="42" t="s">
        <v>3317</v>
      </c>
      <c r="I648" s="42" t="s">
        <v>2206</v>
      </c>
      <c r="J648" s="45">
        <v>44901.675000000003</v>
      </c>
      <c r="K648" s="43">
        <v>55000</v>
      </c>
      <c r="L648" s="44">
        <v>44904</v>
      </c>
      <c r="M648" s="8" t="str">
        <f>VLOOKUP(MONTH($J648),Lookup!$A$2:$B$13,2,0)&amp;" "&amp;YEAR($J648)</f>
        <v>Dec 2022</v>
      </c>
      <c r="N648" s="34">
        <f t="shared" si="64"/>
        <v>44901.675000000003</v>
      </c>
      <c r="O648" s="8">
        <f>IF(ISERROR(VLOOKUP($I648,Lookup!$H$2:$I$11,2,0)),"",VLOOKUP($I648,Lookup!$H$2:$I$11,2,0))</f>
        <v>6.0000000000000002E-5</v>
      </c>
      <c r="P648" s="8">
        <f>COUNTIF(J$4:J648,J648)</f>
        <v>1</v>
      </c>
    </row>
    <row r="649" spans="1:16" ht="30" x14ac:dyDescent="0.25">
      <c r="A649" s="35">
        <f t="shared" si="65"/>
        <v>1200000</v>
      </c>
      <c r="B649" s="8">
        <f t="shared" si="66"/>
        <v>44836.800694444442</v>
      </c>
      <c r="C649" s="8">
        <f t="shared" si="67"/>
        <v>44909</v>
      </c>
      <c r="D649" s="38">
        <f t="shared" si="68"/>
        <v>1289746.8007544444</v>
      </c>
      <c r="E649" s="39">
        <f t="shared" si="63"/>
        <v>0</v>
      </c>
      <c r="F649" s="42" t="s">
        <v>125</v>
      </c>
      <c r="G649" s="42" t="s">
        <v>3318</v>
      </c>
      <c r="H649" s="42" t="s">
        <v>3319</v>
      </c>
      <c r="I649" s="42" t="s">
        <v>2206</v>
      </c>
      <c r="J649" s="45">
        <v>44836.800694444442</v>
      </c>
      <c r="K649" s="43">
        <v>1200000</v>
      </c>
      <c r="L649" s="44">
        <v>44909</v>
      </c>
      <c r="M649" s="8" t="str">
        <f>VLOOKUP(MONTH($J649),Lookup!$A$2:$B$13,2,0)&amp;" "&amp;YEAR($J649)</f>
        <v>Oct 2022</v>
      </c>
      <c r="N649" s="34">
        <f t="shared" si="64"/>
        <v>44836.800694444442</v>
      </c>
      <c r="O649" s="8">
        <f>IF(ISERROR(VLOOKUP($I649,Lookup!$H$2:$I$11,2,0)),"",VLOOKUP($I649,Lookup!$H$2:$I$11,2,0))</f>
        <v>6.0000000000000002E-5</v>
      </c>
      <c r="P649" s="8">
        <f>COUNTIF(J$4:J649,J649)</f>
        <v>1</v>
      </c>
    </row>
    <row r="650" spans="1:16" ht="30" x14ac:dyDescent="0.25">
      <c r="A650" s="35">
        <f t="shared" si="65"/>
        <v>60000</v>
      </c>
      <c r="B650" s="8">
        <f t="shared" si="66"/>
        <v>44841.524305555555</v>
      </c>
      <c r="C650" s="8">
        <f t="shared" si="67"/>
        <v>44957</v>
      </c>
      <c r="D650" s="38">
        <f t="shared" si="68"/>
        <v>149799.52436555555</v>
      </c>
      <c r="E650" s="39">
        <f t="shared" si="63"/>
        <v>38</v>
      </c>
      <c r="F650" s="42" t="s">
        <v>125</v>
      </c>
      <c r="G650" s="42" t="s">
        <v>3320</v>
      </c>
      <c r="H650" s="42" t="s">
        <v>3321</v>
      </c>
      <c r="I650" s="42" t="s">
        <v>2206</v>
      </c>
      <c r="J650" s="45">
        <v>44841.524305555555</v>
      </c>
      <c r="K650" s="43">
        <v>60000</v>
      </c>
      <c r="L650" s="44">
        <v>44957</v>
      </c>
      <c r="M650" s="8" t="str">
        <f>VLOOKUP(MONTH($J650),Lookup!$A$2:$B$13,2,0)&amp;" "&amp;YEAR($J650)</f>
        <v>Oct 2022</v>
      </c>
      <c r="N650" s="34">
        <f t="shared" si="64"/>
        <v>44841.524305555555</v>
      </c>
      <c r="O650" s="8">
        <f>IF(ISERROR(VLOOKUP($I650,Lookup!$H$2:$I$11,2,0)),"",VLOOKUP($I650,Lookup!$H$2:$I$11,2,0))</f>
        <v>6.0000000000000002E-5</v>
      </c>
      <c r="P650" s="8">
        <f>COUNTIF(J$4:J650,J650)</f>
        <v>1</v>
      </c>
    </row>
    <row r="651" spans="1:16" ht="45" x14ac:dyDescent="0.25">
      <c r="A651" s="35">
        <f t="shared" si="65"/>
        <v>50000</v>
      </c>
      <c r="B651" s="8">
        <f t="shared" si="66"/>
        <v>44893.538194444445</v>
      </c>
      <c r="C651" s="8">
        <f t="shared" si="67"/>
        <v>44900</v>
      </c>
      <c r="D651" s="38">
        <f t="shared" si="68"/>
        <v>139794.53825444443</v>
      </c>
      <c r="E651" s="39">
        <f t="shared" si="63"/>
        <v>51</v>
      </c>
      <c r="F651" s="42" t="s">
        <v>125</v>
      </c>
      <c r="G651" s="42" t="s">
        <v>3322</v>
      </c>
      <c r="H651" s="42" t="s">
        <v>3323</v>
      </c>
      <c r="I651" s="42" t="s">
        <v>2206</v>
      </c>
      <c r="J651" s="45">
        <v>44893.538194444445</v>
      </c>
      <c r="K651" s="43">
        <v>50000</v>
      </c>
      <c r="L651" s="44">
        <v>44900</v>
      </c>
      <c r="M651" s="8" t="str">
        <f>VLOOKUP(MONTH($J651),Lookup!$A$2:$B$13,2,0)&amp;" "&amp;YEAR($J651)</f>
        <v>Nov 2022</v>
      </c>
      <c r="N651" s="34">
        <f t="shared" si="64"/>
        <v>44893.538194444445</v>
      </c>
      <c r="O651" s="8">
        <f>IF(ISERROR(VLOOKUP($I651,Lookup!$H$2:$I$11,2,0)),"",VLOOKUP($I651,Lookup!$H$2:$I$11,2,0))</f>
        <v>6.0000000000000002E-5</v>
      </c>
      <c r="P651" s="8">
        <f>COUNTIF(J$4:J651,J651)</f>
        <v>1</v>
      </c>
    </row>
    <row r="652" spans="1:16" ht="30" x14ac:dyDescent="0.25">
      <c r="A652" s="35">
        <f t="shared" si="65"/>
        <v>100001</v>
      </c>
      <c r="B652" s="8">
        <f t="shared" si="66"/>
        <v>44873.756249999999</v>
      </c>
      <c r="C652" s="8">
        <f t="shared" si="67"/>
        <v>44909</v>
      </c>
      <c r="D652" s="38">
        <f t="shared" si="68"/>
        <v>189784.75631</v>
      </c>
      <c r="E652" s="39">
        <f t="shared" si="63"/>
        <v>21</v>
      </c>
      <c r="F652" s="42" t="s">
        <v>125</v>
      </c>
      <c r="G652" s="42" t="s">
        <v>3324</v>
      </c>
      <c r="H652" s="42" t="s">
        <v>3324</v>
      </c>
      <c r="I652" s="42" t="s">
        <v>2206</v>
      </c>
      <c r="J652" s="45">
        <v>44873.756249999999</v>
      </c>
      <c r="K652" s="43">
        <v>100001</v>
      </c>
      <c r="L652" s="44">
        <v>44909</v>
      </c>
      <c r="M652" s="8" t="str">
        <f>VLOOKUP(MONTH($J652),Lookup!$A$2:$B$13,2,0)&amp;" "&amp;YEAR($J652)</f>
        <v>Nov 2022</v>
      </c>
      <c r="N652" s="34">
        <f t="shared" si="64"/>
        <v>44873.756249999999</v>
      </c>
      <c r="O652" s="8">
        <f>IF(ISERROR(VLOOKUP($I652,Lookup!$H$2:$I$11,2,0)),"",VLOOKUP($I652,Lookup!$H$2:$I$11,2,0))</f>
        <v>6.0000000000000002E-5</v>
      </c>
      <c r="P652" s="8">
        <f>COUNTIF(J$4:J652,J652)</f>
        <v>1</v>
      </c>
    </row>
    <row r="653" spans="1:16" ht="45" x14ac:dyDescent="0.25">
      <c r="A653" s="35">
        <f t="shared" si="65"/>
        <v>400000</v>
      </c>
      <c r="B653" s="8">
        <f t="shared" si="66"/>
        <v>44853.400694444441</v>
      </c>
      <c r="C653" s="8">
        <f t="shared" si="67"/>
        <v>44906</v>
      </c>
      <c r="D653" s="38">
        <f t="shared" si="68"/>
        <v>489760.40075444442</v>
      </c>
      <c r="E653" s="39">
        <f t="shared" si="63"/>
        <v>3</v>
      </c>
      <c r="F653" s="42" t="s">
        <v>125</v>
      </c>
      <c r="G653" s="42" t="s">
        <v>3325</v>
      </c>
      <c r="H653" s="42" t="s">
        <v>3326</v>
      </c>
      <c r="I653" s="42" t="s">
        <v>2206</v>
      </c>
      <c r="J653" s="45">
        <v>44853.400694444441</v>
      </c>
      <c r="K653" s="43">
        <v>400000</v>
      </c>
      <c r="L653" s="44">
        <v>44906</v>
      </c>
      <c r="M653" s="8" t="str">
        <f>VLOOKUP(MONTH($J653),Lookup!$A$2:$B$13,2,0)&amp;" "&amp;YEAR($J653)</f>
        <v>Oct 2022</v>
      </c>
      <c r="N653" s="34">
        <f t="shared" si="64"/>
        <v>44853.400694444441</v>
      </c>
      <c r="O653" s="8">
        <f>IF(ISERROR(VLOOKUP($I653,Lookup!$H$2:$I$11,2,0)),"",VLOOKUP($I653,Lookup!$H$2:$I$11,2,0))</f>
        <v>6.0000000000000002E-5</v>
      </c>
      <c r="P653" s="8">
        <f>COUNTIF(J$4:J653,J653)</f>
        <v>1</v>
      </c>
    </row>
    <row r="654" spans="1:16" ht="30" x14ac:dyDescent="0.25">
      <c r="A654" s="35">
        <f t="shared" si="65"/>
        <v>60000</v>
      </c>
      <c r="B654" s="8">
        <f t="shared" si="66"/>
        <v>44895.672222222223</v>
      </c>
      <c r="C654" s="8">
        <f t="shared" si="67"/>
        <v>44903</v>
      </c>
      <c r="D654" s="38">
        <f t="shared" si="68"/>
        <v>149799.67228222222</v>
      </c>
      <c r="E654" s="39">
        <f t="shared" si="63"/>
        <v>37</v>
      </c>
      <c r="F654" s="42" t="s">
        <v>125</v>
      </c>
      <c r="G654" s="42" t="s">
        <v>3327</v>
      </c>
      <c r="H654" s="42" t="s">
        <v>3328</v>
      </c>
      <c r="I654" s="42" t="s">
        <v>2206</v>
      </c>
      <c r="J654" s="45">
        <v>44895.672222222223</v>
      </c>
      <c r="K654" s="43">
        <v>60000</v>
      </c>
      <c r="L654" s="44">
        <v>44903</v>
      </c>
      <c r="M654" s="8" t="str">
        <f>VLOOKUP(MONTH($J654),Lookup!$A$2:$B$13,2,0)&amp;" "&amp;YEAR($J654)</f>
        <v>Nov 2022</v>
      </c>
      <c r="N654" s="34">
        <f t="shared" si="64"/>
        <v>44895.672222222223</v>
      </c>
      <c r="O654" s="8">
        <f>IF(ISERROR(VLOOKUP($I654,Lookup!$H$2:$I$11,2,0)),"",VLOOKUP($I654,Lookup!$H$2:$I$11,2,0))</f>
        <v>6.0000000000000002E-5</v>
      </c>
      <c r="P654" s="8">
        <f>COUNTIF(J$4:J654,J654)</f>
        <v>1</v>
      </c>
    </row>
    <row r="655" spans="1:16" ht="30" x14ac:dyDescent="0.25">
      <c r="A655" s="35">
        <f t="shared" si="65"/>
        <v>60001</v>
      </c>
      <c r="B655" s="8">
        <f t="shared" si="66"/>
        <v>44869.737500000003</v>
      </c>
      <c r="C655" s="8">
        <f t="shared" si="67"/>
        <v>45000</v>
      </c>
      <c r="D655" s="38">
        <f t="shared" si="68"/>
        <v>149871.73755999998</v>
      </c>
      <c r="E655" s="39">
        <f t="shared" si="63"/>
        <v>36</v>
      </c>
      <c r="F655" s="42" t="s">
        <v>125</v>
      </c>
      <c r="G655" s="42" t="s">
        <v>3329</v>
      </c>
      <c r="H655" s="42" t="s">
        <v>3330</v>
      </c>
      <c r="I655" s="42" t="s">
        <v>2206</v>
      </c>
      <c r="J655" s="45">
        <v>44869.737500000003</v>
      </c>
      <c r="K655" s="43">
        <v>60001</v>
      </c>
      <c r="L655" s="44">
        <v>45000</v>
      </c>
      <c r="M655" s="8" t="str">
        <f>VLOOKUP(MONTH($J655),Lookup!$A$2:$B$13,2,0)&amp;" "&amp;YEAR($J655)</f>
        <v>Nov 2022</v>
      </c>
      <c r="N655" s="34">
        <f t="shared" si="64"/>
        <v>44869.737500000003</v>
      </c>
      <c r="O655" s="8">
        <f>IF(ISERROR(VLOOKUP($I655,Lookup!$H$2:$I$11,2,0)),"",VLOOKUP($I655,Lookup!$H$2:$I$11,2,0))</f>
        <v>6.0000000000000002E-5</v>
      </c>
      <c r="P655" s="8">
        <f>COUNTIF(J$4:J655,J655)</f>
        <v>1</v>
      </c>
    </row>
    <row r="656" spans="1:16" ht="30" x14ac:dyDescent="0.25">
      <c r="A656" s="35">
        <f t="shared" si="65"/>
        <v>100001</v>
      </c>
      <c r="B656" s="8">
        <f t="shared" si="66"/>
        <v>44774.479166666664</v>
      </c>
      <c r="C656" s="8">
        <f t="shared" si="67"/>
        <v>44907</v>
      </c>
      <c r="D656" s="38">
        <f t="shared" si="68"/>
        <v>189683.47917366665</v>
      </c>
      <c r="E656" s="39">
        <f t="shared" si="63"/>
        <v>23</v>
      </c>
      <c r="F656" s="42" t="s">
        <v>125</v>
      </c>
      <c r="G656" s="42" t="s">
        <v>3331</v>
      </c>
      <c r="H656" s="42" t="s">
        <v>3332</v>
      </c>
      <c r="I656" s="42" t="s">
        <v>2184</v>
      </c>
      <c r="J656" s="45">
        <v>44774.479166666664</v>
      </c>
      <c r="K656" s="43">
        <v>100001</v>
      </c>
      <c r="L656" s="44">
        <v>44907</v>
      </c>
      <c r="M656" s="8" t="str">
        <f>VLOOKUP(MONTH($J656),Lookup!$A$2:$B$13,2,0)&amp;" "&amp;YEAR($J656)</f>
        <v>Aug 2022</v>
      </c>
      <c r="N656" s="34">
        <f t="shared" si="64"/>
        <v>44774.479166666664</v>
      </c>
      <c r="O656" s="8">
        <f>IF(ISERROR(VLOOKUP($I656,Lookup!$H$2:$I$11,2,0)),"",VLOOKUP($I656,Lookup!$H$2:$I$11,2,0))</f>
        <v>6.9999999999999999E-6</v>
      </c>
      <c r="P656" s="8">
        <f>COUNTIF(J$4:J656,J656)</f>
        <v>1</v>
      </c>
    </row>
    <row r="657" spans="1:16" ht="30" x14ac:dyDescent="0.25">
      <c r="A657" s="35">
        <f t="shared" si="65"/>
        <v>300001</v>
      </c>
      <c r="B657" s="8">
        <f t="shared" si="66"/>
        <v>44685.354861111111</v>
      </c>
      <c r="C657" s="8">
        <f t="shared" si="67"/>
        <v>44909</v>
      </c>
      <c r="D657" s="38">
        <f t="shared" si="68"/>
        <v>389699.35486111109</v>
      </c>
      <c r="E657" s="39">
        <f t="shared" si="63"/>
        <v>5</v>
      </c>
      <c r="F657" s="42" t="s">
        <v>125</v>
      </c>
      <c r="G657" s="42" t="s">
        <v>3333</v>
      </c>
      <c r="H657" s="42" t="s">
        <v>3334</v>
      </c>
      <c r="I657" s="42" t="s">
        <v>2167</v>
      </c>
      <c r="J657" s="45">
        <v>44685.354861111111</v>
      </c>
      <c r="K657" s="43">
        <v>300001</v>
      </c>
      <c r="L657" s="44">
        <v>44909</v>
      </c>
      <c r="M657" s="8" t="str">
        <f>VLOOKUP(MONTH($J657),Lookup!$A$2:$B$13,2,0)&amp;" "&amp;YEAR($J657)</f>
        <v>May 2022</v>
      </c>
      <c r="N657" s="34">
        <f t="shared" si="64"/>
        <v>44685.354861111111</v>
      </c>
      <c r="O657" s="8">
        <f>IF(ISERROR(VLOOKUP($I657,Lookup!$H$2:$I$11,2,0)),"",VLOOKUP($I657,Lookup!$H$2:$I$11,2,0))</f>
        <v>103</v>
      </c>
      <c r="P657" s="8">
        <f>COUNTIF(J$4:J657,J657)</f>
        <v>1</v>
      </c>
    </row>
    <row r="658" spans="1:16" ht="30" x14ac:dyDescent="0.25">
      <c r="A658" s="35">
        <f t="shared" si="65"/>
        <v>50001</v>
      </c>
      <c r="B658" s="8">
        <f t="shared" si="66"/>
        <v>44650.265972222223</v>
      </c>
      <c r="C658" s="8">
        <f t="shared" si="67"/>
        <v>44893</v>
      </c>
      <c r="D658" s="38">
        <f t="shared" si="68"/>
        <v>139545.26647222223</v>
      </c>
      <c r="E658" s="39">
        <f t="shared" si="63"/>
        <v>66</v>
      </c>
      <c r="F658" s="42" t="s">
        <v>125</v>
      </c>
      <c r="G658" s="42" t="s">
        <v>3335</v>
      </c>
      <c r="H658" s="42" t="s">
        <v>3336</v>
      </c>
      <c r="I658" s="42" t="s">
        <v>2464</v>
      </c>
      <c r="J658" s="45">
        <v>44650.265972222223</v>
      </c>
      <c r="K658" s="43">
        <v>50001</v>
      </c>
      <c r="L658" s="44">
        <v>44893</v>
      </c>
      <c r="M658" s="8" t="str">
        <f>VLOOKUP(MONTH($J658),Lookup!$A$2:$B$13,2,0)&amp;" "&amp;YEAR($J658)</f>
        <v>Mar 2022</v>
      </c>
      <c r="N658" s="34">
        <f t="shared" si="64"/>
        <v>44650.265972222223</v>
      </c>
      <c r="O658" s="8">
        <f>IF(ISERROR(VLOOKUP($I658,Lookup!$H$2:$I$11,2,0)),"",VLOOKUP($I658,Lookup!$H$2:$I$11,2,0))</f>
        <v>5.0000000000000001E-4</v>
      </c>
      <c r="P658" s="8">
        <f>COUNTIF(J$4:J658,J658)</f>
        <v>1</v>
      </c>
    </row>
    <row r="659" spans="1:16" ht="30" x14ac:dyDescent="0.25">
      <c r="A659" s="35">
        <f t="shared" si="65"/>
        <v>0</v>
      </c>
      <c r="B659" s="8">
        <f t="shared" si="66"/>
        <v>44750.769444444442</v>
      </c>
      <c r="C659" s="8">
        <f t="shared" si="67"/>
        <v>44874</v>
      </c>
      <c r="D659" s="38">
        <f t="shared" si="68"/>
        <v>89625.769504444455</v>
      </c>
      <c r="E659" s="39">
        <f t="shared" si="63"/>
        <v>87</v>
      </c>
      <c r="F659" s="42" t="s">
        <v>125</v>
      </c>
      <c r="G659" s="42" t="s">
        <v>3337</v>
      </c>
      <c r="H659" s="42" t="s">
        <v>3337</v>
      </c>
      <c r="I659" s="42" t="s">
        <v>2206</v>
      </c>
      <c r="J659" s="45">
        <v>44750.769444444442</v>
      </c>
      <c r="K659" s="43"/>
      <c r="L659" s="44">
        <v>44874</v>
      </c>
      <c r="M659" s="8" t="str">
        <f>VLOOKUP(MONTH($J659),Lookup!$A$2:$B$13,2,0)&amp;" "&amp;YEAR($J659)</f>
        <v>Jul 2022</v>
      </c>
      <c r="N659" s="34">
        <f t="shared" si="64"/>
        <v>44750.769444444442</v>
      </c>
      <c r="O659" s="8">
        <f>IF(ISERROR(VLOOKUP($I659,Lookup!$H$2:$I$11,2,0)),"",VLOOKUP($I659,Lookup!$H$2:$I$11,2,0))</f>
        <v>6.0000000000000002E-5</v>
      </c>
      <c r="P659" s="8">
        <f>COUNTIF(J$4:J659,J659)</f>
        <v>1</v>
      </c>
    </row>
    <row r="660" spans="1:16" ht="30" x14ac:dyDescent="0.25">
      <c r="A660" s="35">
        <f t="shared" si="65"/>
        <v>50001</v>
      </c>
      <c r="B660" s="8">
        <f t="shared" si="66"/>
        <v>44656.672222222223</v>
      </c>
      <c r="C660" s="8">
        <f t="shared" si="67"/>
        <v>44908</v>
      </c>
      <c r="D660" s="38">
        <f t="shared" si="68"/>
        <v>139566.67222922223</v>
      </c>
      <c r="E660" s="39">
        <f t="shared" si="63"/>
        <v>64</v>
      </c>
      <c r="F660" s="42" t="s">
        <v>125</v>
      </c>
      <c r="G660" s="42" t="s">
        <v>3338</v>
      </c>
      <c r="H660" s="42" t="s">
        <v>3338</v>
      </c>
      <c r="I660" s="42" t="s">
        <v>2184</v>
      </c>
      <c r="J660" s="45">
        <v>44656.672222222223</v>
      </c>
      <c r="K660" s="43">
        <v>50001</v>
      </c>
      <c r="L660" s="44">
        <v>44908</v>
      </c>
      <c r="M660" s="8" t="str">
        <f>VLOOKUP(MONTH($J660),Lookup!$A$2:$B$13,2,0)&amp;" "&amp;YEAR($J660)</f>
        <v>Apr 2022</v>
      </c>
      <c r="N660" s="34">
        <f t="shared" si="64"/>
        <v>44656.672222222223</v>
      </c>
      <c r="O660" s="8">
        <f>IF(ISERROR(VLOOKUP($I660,Lookup!$H$2:$I$11,2,0)),"",VLOOKUP($I660,Lookup!$H$2:$I$11,2,0))</f>
        <v>6.9999999999999999E-6</v>
      </c>
      <c r="P660" s="8">
        <f>COUNTIF(J$4:J660,J660)</f>
        <v>1</v>
      </c>
    </row>
    <row r="661" spans="1:16" ht="30" x14ac:dyDescent="0.25">
      <c r="A661" s="35">
        <f t="shared" si="65"/>
        <v>100001</v>
      </c>
      <c r="B661" s="8">
        <f t="shared" si="66"/>
        <v>44795.408333333333</v>
      </c>
      <c r="C661" s="8">
        <f t="shared" si="67"/>
        <v>44902</v>
      </c>
      <c r="D661" s="38">
        <f t="shared" si="68"/>
        <v>189802.40833333333</v>
      </c>
      <c r="E661" s="39">
        <f t="shared" si="63"/>
        <v>18</v>
      </c>
      <c r="F661" s="42" t="s">
        <v>125</v>
      </c>
      <c r="G661" s="42" t="s">
        <v>3339</v>
      </c>
      <c r="H661" s="42" t="s">
        <v>3340</v>
      </c>
      <c r="I661" s="42" t="s">
        <v>2167</v>
      </c>
      <c r="J661" s="45">
        <v>44795.408333333333</v>
      </c>
      <c r="K661" s="43">
        <v>100001</v>
      </c>
      <c r="L661" s="44">
        <v>44902</v>
      </c>
      <c r="M661" s="8" t="str">
        <f>VLOOKUP(MONTH($J661),Lookup!$A$2:$B$13,2,0)&amp;" "&amp;YEAR($J661)</f>
        <v>Aug 2022</v>
      </c>
      <c r="N661" s="34">
        <f t="shared" si="64"/>
        <v>44795.408333333333</v>
      </c>
      <c r="O661" s="8">
        <f>IF(ISERROR(VLOOKUP($I661,Lookup!$H$2:$I$11,2,0)),"",VLOOKUP($I661,Lookup!$H$2:$I$11,2,0))</f>
        <v>103</v>
      </c>
      <c r="P661" s="8">
        <f>COUNTIF(J$4:J661,J661)</f>
        <v>1</v>
      </c>
    </row>
    <row r="662" spans="1:16" ht="30" x14ac:dyDescent="0.25">
      <c r="A662" s="35">
        <f t="shared" si="65"/>
        <v>250000</v>
      </c>
      <c r="B662" s="8">
        <f t="shared" si="66"/>
        <v>44778.863194444442</v>
      </c>
      <c r="C662" s="8">
        <f t="shared" si="67"/>
        <v>44907</v>
      </c>
      <c r="D662" s="38">
        <f t="shared" si="68"/>
        <v>339789.86319444445</v>
      </c>
      <c r="E662" s="39">
        <f t="shared" si="63"/>
        <v>6</v>
      </c>
      <c r="F662" s="42" t="s">
        <v>125</v>
      </c>
      <c r="G662" s="42" t="s">
        <v>3341</v>
      </c>
      <c r="H662" s="42" t="s">
        <v>3342</v>
      </c>
      <c r="I662" s="42" t="s">
        <v>2167</v>
      </c>
      <c r="J662" s="45">
        <v>44778.863194444442</v>
      </c>
      <c r="K662" s="43">
        <v>250000</v>
      </c>
      <c r="L662" s="44">
        <v>44907</v>
      </c>
      <c r="M662" s="8" t="str">
        <f>VLOOKUP(MONTH($J662),Lookup!$A$2:$B$13,2,0)&amp;" "&amp;YEAR($J662)</f>
        <v>Aug 2022</v>
      </c>
      <c r="N662" s="34">
        <f t="shared" si="64"/>
        <v>44778.863194444442</v>
      </c>
      <c r="O662" s="8">
        <f>IF(ISERROR(VLOOKUP($I662,Lookup!$H$2:$I$11,2,0)),"",VLOOKUP($I662,Lookup!$H$2:$I$11,2,0))</f>
        <v>103</v>
      </c>
      <c r="P662" s="8">
        <f>COUNTIF(J$4:J662,J662)</f>
        <v>1</v>
      </c>
    </row>
    <row r="663" spans="1:16" ht="30" x14ac:dyDescent="0.25">
      <c r="A663" s="35">
        <f t="shared" si="65"/>
        <v>45000</v>
      </c>
      <c r="B663" s="8">
        <f t="shared" si="66"/>
        <v>44749.547222222223</v>
      </c>
      <c r="C663" s="8">
        <f t="shared" si="67"/>
        <v>44894</v>
      </c>
      <c r="D663" s="38">
        <f t="shared" si="68"/>
        <v>134644.54722302224</v>
      </c>
      <c r="E663" s="39">
        <f t="shared" si="63"/>
        <v>70</v>
      </c>
      <c r="F663" s="42" t="s">
        <v>125</v>
      </c>
      <c r="G663" s="42" t="s">
        <v>3343</v>
      </c>
      <c r="H663" s="42" t="s">
        <v>3343</v>
      </c>
      <c r="I663" s="42" t="s">
        <v>2173</v>
      </c>
      <c r="J663" s="45">
        <v>44749.547222222223</v>
      </c>
      <c r="K663" s="43">
        <v>45000</v>
      </c>
      <c r="L663" s="44">
        <v>44894</v>
      </c>
      <c r="M663" s="8" t="str">
        <f>VLOOKUP(MONTH($J663),Lookup!$A$2:$B$13,2,0)&amp;" "&amp;YEAR($J663)</f>
        <v>Jul 2022</v>
      </c>
      <c r="N663" s="34">
        <f t="shared" si="64"/>
        <v>44749.547222222223</v>
      </c>
      <c r="O663" s="8">
        <f>IF(ISERROR(VLOOKUP($I663,Lookup!$H$2:$I$11,2,0)),"",VLOOKUP($I663,Lookup!$H$2:$I$11,2,0))</f>
        <v>7.9999999999999996E-7</v>
      </c>
      <c r="P663" s="8">
        <f>COUNTIF(J$4:J663,J663)</f>
        <v>1</v>
      </c>
    </row>
    <row r="664" spans="1:16" ht="30" x14ac:dyDescent="0.25">
      <c r="A664" s="35">
        <f t="shared" si="65"/>
        <v>200001</v>
      </c>
      <c r="B664" s="8">
        <f t="shared" si="66"/>
        <v>44816.65347222222</v>
      </c>
      <c r="C664" s="8">
        <f t="shared" si="67"/>
        <v>45007</v>
      </c>
      <c r="D664" s="38">
        <f t="shared" si="68"/>
        <v>289928.65347222221</v>
      </c>
      <c r="E664" s="39">
        <f t="shared" si="63"/>
        <v>9</v>
      </c>
      <c r="F664" s="42" t="s">
        <v>125</v>
      </c>
      <c r="G664" s="42" t="s">
        <v>3344</v>
      </c>
      <c r="H664" s="42" t="s">
        <v>3345</v>
      </c>
      <c r="I664" s="42" t="s">
        <v>2167</v>
      </c>
      <c r="J664" s="45">
        <v>44816.65347222222</v>
      </c>
      <c r="K664" s="43">
        <v>200001</v>
      </c>
      <c r="L664" s="44">
        <v>45007</v>
      </c>
      <c r="M664" s="8" t="str">
        <f>VLOOKUP(MONTH($J664),Lookup!$A$2:$B$13,2,0)&amp;" "&amp;YEAR($J664)</f>
        <v>Sept 2022</v>
      </c>
      <c r="N664" s="34">
        <f t="shared" si="64"/>
        <v>44816.65347222222</v>
      </c>
      <c r="O664" s="8">
        <f>IF(ISERROR(VLOOKUP($I664,Lookup!$H$2:$I$11,2,0)),"",VLOOKUP($I664,Lookup!$H$2:$I$11,2,0))</f>
        <v>103</v>
      </c>
      <c r="P664" s="8">
        <f>COUNTIF(J$4:J664,J664)</f>
        <v>1</v>
      </c>
    </row>
    <row r="665" spans="1:16" ht="60" x14ac:dyDescent="0.25">
      <c r="A665" s="35">
        <f t="shared" si="65"/>
        <v>50000</v>
      </c>
      <c r="B665" s="8">
        <f t="shared" si="66"/>
        <v>44823.600694444445</v>
      </c>
      <c r="C665" s="8">
        <f t="shared" si="67"/>
        <v>44894</v>
      </c>
      <c r="D665" s="38">
        <f t="shared" si="68"/>
        <v>139718.60075444443</v>
      </c>
      <c r="E665" s="39">
        <f t="shared" si="63"/>
        <v>54</v>
      </c>
      <c r="F665" s="42" t="s">
        <v>125</v>
      </c>
      <c r="G665" s="42" t="s">
        <v>3346</v>
      </c>
      <c r="H665" s="42" t="s">
        <v>3347</v>
      </c>
      <c r="I665" s="42" t="s">
        <v>2206</v>
      </c>
      <c r="J665" s="45">
        <v>44823.600694444445</v>
      </c>
      <c r="K665" s="43">
        <v>50000</v>
      </c>
      <c r="L665" s="44">
        <v>44894</v>
      </c>
      <c r="M665" s="8" t="str">
        <f>VLOOKUP(MONTH($J665),Lookup!$A$2:$B$13,2,0)&amp;" "&amp;YEAR($J665)</f>
        <v>Sept 2022</v>
      </c>
      <c r="N665" s="34">
        <f t="shared" si="64"/>
        <v>44823.600694444445</v>
      </c>
      <c r="O665" s="8">
        <f>IF(ISERROR(VLOOKUP($I665,Lookup!$H$2:$I$11,2,0)),"",VLOOKUP($I665,Lookup!$H$2:$I$11,2,0))</f>
        <v>6.0000000000000002E-5</v>
      </c>
      <c r="P665" s="8">
        <f>COUNTIF(J$4:J665,J665)</f>
        <v>1</v>
      </c>
    </row>
    <row r="666" spans="1:16" ht="30" x14ac:dyDescent="0.25">
      <c r="A666" s="35">
        <f t="shared" si="65"/>
        <v>85001</v>
      </c>
      <c r="B666" s="8">
        <f t="shared" si="66"/>
        <v>44635.861805555556</v>
      </c>
      <c r="C666" s="8">
        <f t="shared" si="67"/>
        <v>44902</v>
      </c>
      <c r="D666" s="38">
        <f t="shared" si="68"/>
        <v>174539.86181255555</v>
      </c>
      <c r="E666" s="39">
        <f t="shared" si="63"/>
        <v>48</v>
      </c>
      <c r="F666" s="42" t="s">
        <v>438</v>
      </c>
      <c r="G666" s="42" t="s">
        <v>3348</v>
      </c>
      <c r="H666" s="42" t="s">
        <v>3349</v>
      </c>
      <c r="I666" s="42" t="s">
        <v>2184</v>
      </c>
      <c r="J666" s="45">
        <v>44635.861805555556</v>
      </c>
      <c r="K666" s="43">
        <v>85001</v>
      </c>
      <c r="L666" s="44">
        <v>44902</v>
      </c>
      <c r="M666" s="8" t="str">
        <f>VLOOKUP(MONTH($J666),Lookup!$A$2:$B$13,2,0)&amp;" "&amp;YEAR($J666)</f>
        <v>Mar 2022</v>
      </c>
      <c r="N666" s="34">
        <f t="shared" si="64"/>
        <v>44635.861805555556</v>
      </c>
      <c r="O666" s="8">
        <f>IF(ISERROR(VLOOKUP($I666,Lookup!$H$2:$I$11,2,0)),"",VLOOKUP($I666,Lookup!$H$2:$I$11,2,0))</f>
        <v>6.9999999999999999E-6</v>
      </c>
      <c r="P666" s="8">
        <f>COUNTIF(J$4:J666,J666)</f>
        <v>1</v>
      </c>
    </row>
    <row r="667" spans="1:16" ht="30" x14ac:dyDescent="0.25">
      <c r="A667" s="35">
        <f t="shared" si="65"/>
        <v>75001</v>
      </c>
      <c r="B667" s="8">
        <f t="shared" si="66"/>
        <v>44708.461111111108</v>
      </c>
      <c r="C667" s="8">
        <f t="shared" si="67"/>
        <v>44908</v>
      </c>
      <c r="D667" s="38">
        <f t="shared" si="68"/>
        <v>164618.4611181111</v>
      </c>
      <c r="E667" s="39">
        <f t="shared" si="63"/>
        <v>49</v>
      </c>
      <c r="F667" s="42" t="s">
        <v>349</v>
      </c>
      <c r="G667" s="42" t="s">
        <v>3350</v>
      </c>
      <c r="H667" s="42" t="s">
        <v>3351</v>
      </c>
      <c r="I667" s="42" t="s">
        <v>2184</v>
      </c>
      <c r="J667" s="45">
        <v>44708.461111111108</v>
      </c>
      <c r="K667" s="43">
        <v>75001</v>
      </c>
      <c r="L667" s="44">
        <v>44908</v>
      </c>
      <c r="M667" s="8" t="str">
        <f>VLOOKUP(MONTH($J667),Lookup!$A$2:$B$13,2,0)&amp;" "&amp;YEAR($J667)</f>
        <v>May 2022</v>
      </c>
      <c r="N667" s="34">
        <f t="shared" si="64"/>
        <v>44708.461111111108</v>
      </c>
      <c r="O667" s="8">
        <f>IF(ISERROR(VLOOKUP($I667,Lookup!$H$2:$I$11,2,0)),"",VLOOKUP($I667,Lookup!$H$2:$I$11,2,0))</f>
        <v>6.9999999999999999E-6</v>
      </c>
      <c r="P667" s="8">
        <f>COUNTIF(J$4:J667,J667)</f>
        <v>1</v>
      </c>
    </row>
    <row r="668" spans="1:16" x14ac:dyDescent="0.25">
      <c r="A668" s="35">
        <f t="shared" si="65"/>
        <v>158000</v>
      </c>
      <c r="B668" s="8">
        <f t="shared" si="66"/>
        <v>44550.578472222223</v>
      </c>
      <c r="C668" s="8">
        <f t="shared" si="67"/>
        <v>45013</v>
      </c>
      <c r="D668" s="38">
        <f t="shared" si="68"/>
        <v>247667.57847222223</v>
      </c>
      <c r="E668" s="39">
        <f t="shared" si="63"/>
        <v>28</v>
      </c>
      <c r="F668" s="42" t="s">
        <v>349</v>
      </c>
      <c r="G668" s="42" t="s">
        <v>3352</v>
      </c>
      <c r="H668" s="42" t="s">
        <v>3353</v>
      </c>
      <c r="I668" s="42" t="s">
        <v>2167</v>
      </c>
      <c r="J668" s="45">
        <v>44550.578472222223</v>
      </c>
      <c r="K668" s="43">
        <v>158000</v>
      </c>
      <c r="L668" s="44">
        <v>45013</v>
      </c>
      <c r="M668" s="8" t="str">
        <f>VLOOKUP(MONTH($J668),Lookup!$A$2:$B$13,2,0)&amp;" "&amp;YEAR($J668)</f>
        <v>Dec 2021</v>
      </c>
      <c r="N668" s="34">
        <f t="shared" si="64"/>
        <v>44550.578472222223</v>
      </c>
      <c r="O668" s="8">
        <f>IF(ISERROR(VLOOKUP($I668,Lookup!$H$2:$I$11,2,0)),"",VLOOKUP($I668,Lookup!$H$2:$I$11,2,0))</f>
        <v>103</v>
      </c>
      <c r="P668" s="8">
        <f>COUNTIF(J$4:J668,J668)</f>
        <v>1</v>
      </c>
    </row>
    <row r="669" spans="1:16" ht="30" x14ac:dyDescent="0.25">
      <c r="A669" s="35">
        <f t="shared" si="65"/>
        <v>400001</v>
      </c>
      <c r="B669" s="8">
        <f t="shared" si="66"/>
        <v>44643.628472222219</v>
      </c>
      <c r="C669" s="8">
        <f t="shared" si="67"/>
        <v>44903</v>
      </c>
      <c r="D669" s="38">
        <f t="shared" si="68"/>
        <v>489548.62853222224</v>
      </c>
      <c r="E669" s="39">
        <f t="shared" si="63"/>
        <v>11</v>
      </c>
      <c r="F669" s="42" t="s">
        <v>349</v>
      </c>
      <c r="G669" s="42" t="s">
        <v>3354</v>
      </c>
      <c r="H669" s="42" t="s">
        <v>3355</v>
      </c>
      <c r="I669" s="42" t="s">
        <v>2206</v>
      </c>
      <c r="J669" s="45">
        <v>44643.628472222219</v>
      </c>
      <c r="K669" s="43">
        <v>400001</v>
      </c>
      <c r="L669" s="44">
        <v>44903</v>
      </c>
      <c r="M669" s="8" t="str">
        <f>VLOOKUP(MONTH($J669),Lookup!$A$2:$B$13,2,0)&amp;" "&amp;YEAR($J669)</f>
        <v>Mar 2022</v>
      </c>
      <c r="N669" s="34">
        <f t="shared" si="64"/>
        <v>44643.628472222219</v>
      </c>
      <c r="O669" s="8">
        <f>IF(ISERROR(VLOOKUP($I669,Lookup!$H$2:$I$11,2,0)),"",VLOOKUP($I669,Lookup!$H$2:$I$11,2,0))</f>
        <v>6.0000000000000002E-5</v>
      </c>
      <c r="P669" s="8">
        <f>COUNTIF(J$4:J669,J669)</f>
        <v>1</v>
      </c>
    </row>
    <row r="670" spans="1:16" x14ac:dyDescent="0.25">
      <c r="A670" s="35">
        <f t="shared" si="65"/>
        <v>50001</v>
      </c>
      <c r="B670" s="8">
        <f t="shared" si="66"/>
        <v>44585.410416666666</v>
      </c>
      <c r="C670" s="8">
        <f t="shared" si="67"/>
        <v>44676</v>
      </c>
      <c r="D670" s="38">
        <f t="shared" si="68"/>
        <v>139263.41047666664</v>
      </c>
      <c r="E670" s="39">
        <f t="shared" si="63"/>
        <v>64</v>
      </c>
      <c r="F670" s="42" t="s">
        <v>349</v>
      </c>
      <c r="G670" s="42" t="s">
        <v>3356</v>
      </c>
      <c r="H670" s="42" t="s">
        <v>3356</v>
      </c>
      <c r="I670" s="42" t="s">
        <v>2206</v>
      </c>
      <c r="J670" s="45">
        <v>44585.410416666666</v>
      </c>
      <c r="K670" s="43">
        <v>50001</v>
      </c>
      <c r="L670" s="44">
        <v>44676</v>
      </c>
      <c r="M670" s="8" t="str">
        <f>VLOOKUP(MONTH($J670),Lookup!$A$2:$B$13,2,0)&amp;" "&amp;YEAR($J670)</f>
        <v>Jan 2022</v>
      </c>
      <c r="N670" s="34">
        <f t="shared" si="64"/>
        <v>44585.410416666666</v>
      </c>
      <c r="O670" s="8">
        <f>IF(ISERROR(VLOOKUP($I670,Lookup!$H$2:$I$11,2,0)),"",VLOOKUP($I670,Lookup!$H$2:$I$11,2,0))</f>
        <v>6.0000000000000002E-5</v>
      </c>
      <c r="P670" s="8">
        <f>COUNTIF(J$4:J670,J670)</f>
        <v>1</v>
      </c>
    </row>
    <row r="671" spans="1:16" ht="30" x14ac:dyDescent="0.25">
      <c r="A671" s="35">
        <f t="shared" si="65"/>
        <v>500000</v>
      </c>
      <c r="B671" s="8">
        <f t="shared" si="66"/>
        <v>44609.740972222222</v>
      </c>
      <c r="C671" s="8">
        <f t="shared" si="67"/>
        <v>44908</v>
      </c>
      <c r="D671" s="38">
        <f t="shared" si="68"/>
        <v>589518.74103222217</v>
      </c>
      <c r="E671" s="39">
        <f t="shared" si="63"/>
        <v>8</v>
      </c>
      <c r="F671" s="42" t="s">
        <v>349</v>
      </c>
      <c r="G671" s="42" t="s">
        <v>3357</v>
      </c>
      <c r="H671" s="42" t="s">
        <v>3357</v>
      </c>
      <c r="I671" s="42" t="s">
        <v>2206</v>
      </c>
      <c r="J671" s="45">
        <v>44609.740972222222</v>
      </c>
      <c r="K671" s="43">
        <v>500000</v>
      </c>
      <c r="L671" s="44">
        <v>44908</v>
      </c>
      <c r="M671" s="8" t="str">
        <f>VLOOKUP(MONTH($J671),Lookup!$A$2:$B$13,2,0)&amp;" "&amp;YEAR($J671)</f>
        <v>Feb 2022</v>
      </c>
      <c r="N671" s="34">
        <f t="shared" si="64"/>
        <v>44609.740972222222</v>
      </c>
      <c r="O671" s="8">
        <f>IF(ISERROR(VLOOKUP($I671,Lookup!$H$2:$I$11,2,0)),"",VLOOKUP($I671,Lookup!$H$2:$I$11,2,0))</f>
        <v>6.0000000000000002E-5</v>
      </c>
      <c r="P671" s="8">
        <f>COUNTIF(J$4:J671,J671)</f>
        <v>1</v>
      </c>
    </row>
    <row r="672" spans="1:16" ht="30" x14ac:dyDescent="0.25">
      <c r="A672" s="35">
        <f t="shared" si="65"/>
        <v>254000</v>
      </c>
      <c r="B672" s="8">
        <f t="shared" si="66"/>
        <v>44621.377083333333</v>
      </c>
      <c r="C672" s="8">
        <f t="shared" si="67"/>
        <v>44919</v>
      </c>
      <c r="D672" s="38">
        <f t="shared" si="68"/>
        <v>343644.37708333333</v>
      </c>
      <c r="E672" s="39">
        <f t="shared" si="63"/>
        <v>19</v>
      </c>
      <c r="F672" s="42" t="s">
        <v>349</v>
      </c>
      <c r="G672" s="42" t="s">
        <v>3358</v>
      </c>
      <c r="H672" s="42" t="s">
        <v>3359</v>
      </c>
      <c r="I672" s="42" t="s">
        <v>2167</v>
      </c>
      <c r="J672" s="45">
        <v>44621.377083333333</v>
      </c>
      <c r="K672" s="43">
        <v>254000</v>
      </c>
      <c r="L672" s="44">
        <v>44919</v>
      </c>
      <c r="M672" s="8" t="str">
        <f>VLOOKUP(MONTH($J672),Lookup!$A$2:$B$13,2,0)&amp;" "&amp;YEAR($J672)</f>
        <v>Mar 2022</v>
      </c>
      <c r="N672" s="34">
        <f t="shared" si="64"/>
        <v>44621.377083333333</v>
      </c>
      <c r="O672" s="8">
        <f>IF(ISERROR(VLOOKUP($I672,Lookup!$H$2:$I$11,2,0)),"",VLOOKUP($I672,Lookup!$H$2:$I$11,2,0))</f>
        <v>103</v>
      </c>
      <c r="P672" s="8">
        <f>COUNTIF(J$4:J672,J672)</f>
        <v>1</v>
      </c>
    </row>
    <row r="673" spans="1:16" x14ac:dyDescent="0.25">
      <c r="A673" s="35">
        <f t="shared" si="65"/>
        <v>50000.01</v>
      </c>
      <c r="B673" s="8">
        <f t="shared" si="66"/>
        <v>44610.677777777775</v>
      </c>
      <c r="C673" s="8">
        <f t="shared" si="67"/>
        <v>44888</v>
      </c>
      <c r="D673" s="38">
        <f t="shared" si="68"/>
        <v>139399.58777777778</v>
      </c>
      <c r="E673" s="39">
        <f t="shared" si="63"/>
        <v>63</v>
      </c>
      <c r="F673" s="42" t="s">
        <v>349</v>
      </c>
      <c r="G673" s="42" t="s">
        <v>3360</v>
      </c>
      <c r="H673" s="42" t="s">
        <v>3361</v>
      </c>
      <c r="I673" s="42" t="s">
        <v>2170</v>
      </c>
      <c r="J673" s="45">
        <v>44610.677777777775</v>
      </c>
      <c r="K673" s="43">
        <v>50000.01</v>
      </c>
      <c r="L673" s="44">
        <v>44888</v>
      </c>
      <c r="M673" s="8" t="str">
        <f>VLOOKUP(MONTH($J673),Lookup!$A$2:$B$13,2,0)&amp;" "&amp;YEAR($J673)</f>
        <v>Feb 2022</v>
      </c>
      <c r="N673" s="34">
        <f t="shared" si="64"/>
        <v>44610.677777777775</v>
      </c>
      <c r="O673" s="8">
        <f>IF(ISERROR(VLOOKUP($I673,Lookup!$H$2:$I$11,2,0)),"",VLOOKUP($I673,Lookup!$H$2:$I$11,2,0))</f>
        <v>-100.1</v>
      </c>
      <c r="P673" s="8">
        <f>COUNTIF(J$4:J673,J673)</f>
        <v>1</v>
      </c>
    </row>
    <row r="674" spans="1:16" x14ac:dyDescent="0.25">
      <c r="A674" s="35">
        <f t="shared" si="65"/>
        <v>120001</v>
      </c>
      <c r="B674" s="8">
        <f t="shared" si="66"/>
        <v>44673.382638888892</v>
      </c>
      <c r="C674" s="8">
        <f t="shared" si="67"/>
        <v>44894</v>
      </c>
      <c r="D674" s="38">
        <f t="shared" si="68"/>
        <v>209569.38269888889</v>
      </c>
      <c r="E674" s="39">
        <f t="shared" si="63"/>
        <v>35</v>
      </c>
      <c r="F674" s="42" t="s">
        <v>349</v>
      </c>
      <c r="G674" s="42" t="s">
        <v>3362</v>
      </c>
      <c r="H674" s="42" t="s">
        <v>3363</v>
      </c>
      <c r="I674" s="42" t="s">
        <v>2206</v>
      </c>
      <c r="J674" s="45">
        <v>44673.382638888892</v>
      </c>
      <c r="K674" s="43">
        <v>120001</v>
      </c>
      <c r="L674" s="44">
        <v>44894</v>
      </c>
      <c r="M674" s="8" t="str">
        <f>VLOOKUP(MONTH($J674),Lookup!$A$2:$B$13,2,0)&amp;" "&amp;YEAR($J674)</f>
        <v>Apr 2022</v>
      </c>
      <c r="N674" s="34">
        <f t="shared" si="64"/>
        <v>44673.382638888892</v>
      </c>
      <c r="O674" s="8">
        <f>IF(ISERROR(VLOOKUP($I674,Lookup!$H$2:$I$11,2,0)),"",VLOOKUP($I674,Lookup!$H$2:$I$11,2,0))</f>
        <v>6.0000000000000002E-5</v>
      </c>
      <c r="P674" s="8">
        <f>COUNTIF(J$4:J674,J674)</f>
        <v>1</v>
      </c>
    </row>
    <row r="675" spans="1:16" ht="30" x14ac:dyDescent="0.25">
      <c r="A675" s="35">
        <f t="shared" si="65"/>
        <v>100000</v>
      </c>
      <c r="B675" s="8">
        <f t="shared" si="66"/>
        <v>44598.868055555555</v>
      </c>
      <c r="C675" s="8">
        <f t="shared" si="67"/>
        <v>44893</v>
      </c>
      <c r="D675" s="38">
        <f t="shared" si="68"/>
        <v>189492.86855555556</v>
      </c>
      <c r="E675" s="39">
        <f t="shared" si="63"/>
        <v>43</v>
      </c>
      <c r="F675" s="42" t="s">
        <v>349</v>
      </c>
      <c r="G675" s="42" t="s">
        <v>3364</v>
      </c>
      <c r="H675" s="42" t="s">
        <v>3365</v>
      </c>
      <c r="I675" s="42" t="s">
        <v>2464</v>
      </c>
      <c r="J675" s="45">
        <v>44598.868055555555</v>
      </c>
      <c r="K675" s="43">
        <v>100000</v>
      </c>
      <c r="L675" s="44">
        <v>44893</v>
      </c>
      <c r="M675" s="8" t="str">
        <f>VLOOKUP(MONTH($J675),Lookup!$A$2:$B$13,2,0)&amp;" "&amp;YEAR($J675)</f>
        <v>Feb 2022</v>
      </c>
      <c r="N675" s="34">
        <f t="shared" si="64"/>
        <v>44598.868055555555</v>
      </c>
      <c r="O675" s="8">
        <f>IF(ISERROR(VLOOKUP($I675,Lookup!$H$2:$I$11,2,0)),"",VLOOKUP($I675,Lookup!$H$2:$I$11,2,0))</f>
        <v>5.0000000000000001E-4</v>
      </c>
      <c r="P675" s="8">
        <f>COUNTIF(J$4:J675,J675)</f>
        <v>1</v>
      </c>
    </row>
    <row r="676" spans="1:16" ht="45" x14ac:dyDescent="0.25">
      <c r="A676" s="35">
        <f t="shared" si="65"/>
        <v>250001</v>
      </c>
      <c r="B676" s="8">
        <f t="shared" si="66"/>
        <v>44623.577777777777</v>
      </c>
      <c r="C676" s="8">
        <f t="shared" si="67"/>
        <v>45015</v>
      </c>
      <c r="D676" s="38">
        <f t="shared" si="68"/>
        <v>339640.57827777782</v>
      </c>
      <c r="E676" s="39">
        <f t="shared" si="63"/>
        <v>21</v>
      </c>
      <c r="F676" s="42" t="s">
        <v>349</v>
      </c>
      <c r="G676" s="42" t="s">
        <v>3366</v>
      </c>
      <c r="H676" s="42" t="s">
        <v>3367</v>
      </c>
      <c r="I676" s="42" t="s">
        <v>2464</v>
      </c>
      <c r="J676" s="45">
        <v>44623.577777777777</v>
      </c>
      <c r="K676" s="43">
        <v>250001</v>
      </c>
      <c r="L676" s="44">
        <v>45015</v>
      </c>
      <c r="M676" s="8" t="str">
        <f>VLOOKUP(MONTH($J676),Lookup!$A$2:$B$13,2,0)&amp;" "&amp;YEAR($J676)</f>
        <v>Mar 2022</v>
      </c>
      <c r="N676" s="34">
        <f t="shared" si="64"/>
        <v>44623.577777777777</v>
      </c>
      <c r="O676" s="8">
        <f>IF(ISERROR(VLOOKUP($I676,Lookup!$H$2:$I$11,2,0)),"",VLOOKUP($I676,Lookup!$H$2:$I$11,2,0))</f>
        <v>5.0000000000000001E-4</v>
      </c>
      <c r="P676" s="8">
        <f>COUNTIF(J$4:J676,J676)</f>
        <v>1</v>
      </c>
    </row>
    <row r="677" spans="1:16" ht="30" x14ac:dyDescent="0.25">
      <c r="A677" s="35">
        <f t="shared" si="65"/>
        <v>80000</v>
      </c>
      <c r="B677" s="8">
        <f t="shared" si="66"/>
        <v>44627.570833333331</v>
      </c>
      <c r="C677" s="8">
        <f t="shared" si="67"/>
        <v>44894</v>
      </c>
      <c r="D677" s="38">
        <f t="shared" si="68"/>
        <v>169625.57083333333</v>
      </c>
      <c r="E677" s="39">
        <f t="shared" si="63"/>
        <v>48</v>
      </c>
      <c r="F677" s="42" t="s">
        <v>349</v>
      </c>
      <c r="G677" s="42" t="s">
        <v>3368</v>
      </c>
      <c r="H677" s="42" t="s">
        <v>3369</v>
      </c>
      <c r="I677" s="42" t="s">
        <v>2167</v>
      </c>
      <c r="J677" s="45">
        <v>44627.570833333331</v>
      </c>
      <c r="K677" s="43">
        <v>80000</v>
      </c>
      <c r="L677" s="44">
        <v>44894</v>
      </c>
      <c r="M677" s="8" t="str">
        <f>VLOOKUP(MONTH($J677),Lookup!$A$2:$B$13,2,0)&amp;" "&amp;YEAR($J677)</f>
        <v>Mar 2022</v>
      </c>
      <c r="N677" s="34">
        <f t="shared" si="64"/>
        <v>44627.570833333331</v>
      </c>
      <c r="O677" s="8">
        <f>IF(ISERROR(VLOOKUP($I677,Lookup!$H$2:$I$11,2,0)),"",VLOOKUP($I677,Lookup!$H$2:$I$11,2,0))</f>
        <v>103</v>
      </c>
      <c r="P677" s="8">
        <f>COUNTIF(J$4:J677,J677)</f>
        <v>1</v>
      </c>
    </row>
    <row r="678" spans="1:16" ht="30" x14ac:dyDescent="0.25">
      <c r="A678" s="35">
        <f t="shared" si="65"/>
        <v>300000</v>
      </c>
      <c r="B678" s="8">
        <f t="shared" si="66"/>
        <v>44670.543749999997</v>
      </c>
      <c r="C678" s="8">
        <f t="shared" si="67"/>
        <v>44874</v>
      </c>
      <c r="D678" s="38">
        <f t="shared" si="68"/>
        <v>389445.44375000003</v>
      </c>
      <c r="E678" s="39">
        <f t="shared" si="63"/>
        <v>17</v>
      </c>
      <c r="F678" s="42" t="s">
        <v>349</v>
      </c>
      <c r="G678" s="42" t="s">
        <v>3370</v>
      </c>
      <c r="H678" s="42" t="s">
        <v>3371</v>
      </c>
      <c r="I678" s="42" t="s">
        <v>2170</v>
      </c>
      <c r="J678" s="45">
        <v>44670.543749999997</v>
      </c>
      <c r="K678" s="43">
        <v>300000</v>
      </c>
      <c r="L678" s="44">
        <v>44874</v>
      </c>
      <c r="M678" s="8" t="str">
        <f>VLOOKUP(MONTH($J678),Lookup!$A$2:$B$13,2,0)&amp;" "&amp;YEAR($J678)</f>
        <v>Apr 2022</v>
      </c>
      <c r="N678" s="34">
        <f t="shared" si="64"/>
        <v>44670.543749999997</v>
      </c>
      <c r="O678" s="8">
        <f>IF(ISERROR(VLOOKUP($I678,Lookup!$H$2:$I$11,2,0)),"",VLOOKUP($I678,Lookup!$H$2:$I$11,2,0))</f>
        <v>-100.1</v>
      </c>
      <c r="P678" s="8">
        <f>COUNTIF(J$4:J678,J678)</f>
        <v>1</v>
      </c>
    </row>
    <row r="679" spans="1:16" ht="45" x14ac:dyDescent="0.25">
      <c r="A679" s="35">
        <f t="shared" si="65"/>
        <v>96000</v>
      </c>
      <c r="B679" s="8">
        <f t="shared" si="66"/>
        <v>44615.627083333333</v>
      </c>
      <c r="C679" s="8">
        <f t="shared" si="67"/>
        <v>44935</v>
      </c>
      <c r="D679" s="38">
        <f t="shared" si="68"/>
        <v>185654.62708333333</v>
      </c>
      <c r="E679" s="39">
        <f t="shared" si="63"/>
        <v>44</v>
      </c>
      <c r="F679" s="42" t="s">
        <v>349</v>
      </c>
      <c r="G679" s="42" t="s">
        <v>3372</v>
      </c>
      <c r="H679" s="42" t="s">
        <v>3372</v>
      </c>
      <c r="I679" s="42" t="s">
        <v>2167</v>
      </c>
      <c r="J679" s="45">
        <v>44615.627083333333</v>
      </c>
      <c r="K679" s="43">
        <v>96000</v>
      </c>
      <c r="L679" s="44">
        <v>44935</v>
      </c>
      <c r="M679" s="8" t="str">
        <f>VLOOKUP(MONTH($J679),Lookup!$A$2:$B$13,2,0)&amp;" "&amp;YEAR($J679)</f>
        <v>Feb 2022</v>
      </c>
      <c r="N679" s="34">
        <f t="shared" si="64"/>
        <v>44615.627083333333</v>
      </c>
      <c r="O679" s="8">
        <f>IF(ISERROR(VLOOKUP($I679,Lookup!$H$2:$I$11,2,0)),"",VLOOKUP($I679,Lookup!$H$2:$I$11,2,0))</f>
        <v>103</v>
      </c>
      <c r="P679" s="8">
        <f>COUNTIF(J$4:J679,J679)</f>
        <v>1</v>
      </c>
    </row>
    <row r="680" spans="1:16" x14ac:dyDescent="0.25">
      <c r="A680" s="35">
        <f t="shared" si="65"/>
        <v>75001</v>
      </c>
      <c r="B680" s="8">
        <f t="shared" si="66"/>
        <v>44628.638888888891</v>
      </c>
      <c r="C680" s="8">
        <f t="shared" si="67"/>
        <v>44894</v>
      </c>
      <c r="D680" s="38">
        <f t="shared" si="68"/>
        <v>164524.63938888887</v>
      </c>
      <c r="E680" s="39">
        <f t="shared" si="63"/>
        <v>50</v>
      </c>
      <c r="F680" s="42" t="s">
        <v>349</v>
      </c>
      <c r="G680" s="42" t="s">
        <v>3373</v>
      </c>
      <c r="H680" s="42" t="s">
        <v>3374</v>
      </c>
      <c r="I680" s="42" t="s">
        <v>2464</v>
      </c>
      <c r="J680" s="45">
        <v>44628.638888888891</v>
      </c>
      <c r="K680" s="43">
        <v>75001</v>
      </c>
      <c r="L680" s="44">
        <v>44894</v>
      </c>
      <c r="M680" s="8" t="str">
        <f>VLOOKUP(MONTH($J680),Lookup!$A$2:$B$13,2,0)&amp;" "&amp;YEAR($J680)</f>
        <v>Mar 2022</v>
      </c>
      <c r="N680" s="34">
        <f t="shared" si="64"/>
        <v>44628.638888888891</v>
      </c>
      <c r="O680" s="8">
        <f>IF(ISERROR(VLOOKUP($I680,Lookup!$H$2:$I$11,2,0)),"",VLOOKUP($I680,Lookup!$H$2:$I$11,2,0))</f>
        <v>5.0000000000000001E-4</v>
      </c>
      <c r="P680" s="8">
        <f>COUNTIF(J$4:J680,J680)</f>
        <v>1</v>
      </c>
    </row>
    <row r="681" spans="1:16" x14ac:dyDescent="0.25">
      <c r="A681" s="35">
        <f t="shared" si="65"/>
        <v>360001</v>
      </c>
      <c r="B681" s="8">
        <f t="shared" si="66"/>
        <v>44637.332638888889</v>
      </c>
      <c r="C681" s="8">
        <f t="shared" si="67"/>
        <v>45030</v>
      </c>
      <c r="D681" s="38">
        <f t="shared" si="68"/>
        <v>449772.33263888891</v>
      </c>
      <c r="E681" s="39">
        <f t="shared" si="63"/>
        <v>12</v>
      </c>
      <c r="F681" s="42" t="s">
        <v>349</v>
      </c>
      <c r="G681" s="42" t="s">
        <v>3375</v>
      </c>
      <c r="H681" s="42" t="s">
        <v>3376</v>
      </c>
      <c r="I681" s="42" t="s">
        <v>2167</v>
      </c>
      <c r="J681" s="45">
        <v>44637.332638888889</v>
      </c>
      <c r="K681" s="43">
        <v>360001</v>
      </c>
      <c r="L681" s="44">
        <v>45030</v>
      </c>
      <c r="M681" s="8" t="str">
        <f>VLOOKUP(MONTH($J681),Lookup!$A$2:$B$13,2,0)&amp;" "&amp;YEAR($J681)</f>
        <v>Mar 2022</v>
      </c>
      <c r="N681" s="34">
        <f t="shared" si="64"/>
        <v>44637.332638888889</v>
      </c>
      <c r="O681" s="8">
        <f>IF(ISERROR(VLOOKUP($I681,Lookup!$H$2:$I$11,2,0)),"",VLOOKUP($I681,Lookup!$H$2:$I$11,2,0))</f>
        <v>103</v>
      </c>
      <c r="P681" s="8">
        <f>COUNTIF(J$4:J681,J681)</f>
        <v>1</v>
      </c>
    </row>
    <row r="682" spans="1:16" ht="30" x14ac:dyDescent="0.25">
      <c r="A682" s="35">
        <f t="shared" si="65"/>
        <v>50001</v>
      </c>
      <c r="B682" s="8">
        <f t="shared" si="66"/>
        <v>44635.475694444445</v>
      </c>
      <c r="C682" s="8">
        <f t="shared" si="67"/>
        <v>44894</v>
      </c>
      <c r="D682" s="38">
        <f t="shared" si="68"/>
        <v>139431.37569444443</v>
      </c>
      <c r="E682" s="39">
        <f t="shared" si="63"/>
        <v>62</v>
      </c>
      <c r="F682" s="42" t="s">
        <v>349</v>
      </c>
      <c r="G682" s="42" t="s">
        <v>3377</v>
      </c>
      <c r="H682" s="42" t="s">
        <v>3378</v>
      </c>
      <c r="I682" s="42" t="s">
        <v>2170</v>
      </c>
      <c r="J682" s="45">
        <v>44635.475694444445</v>
      </c>
      <c r="K682" s="43">
        <v>50001</v>
      </c>
      <c r="L682" s="44">
        <v>44894</v>
      </c>
      <c r="M682" s="8" t="str">
        <f>VLOOKUP(MONTH($J682),Lookup!$A$2:$B$13,2,0)&amp;" "&amp;YEAR($J682)</f>
        <v>Mar 2022</v>
      </c>
      <c r="N682" s="34">
        <f t="shared" si="64"/>
        <v>44635.475694444445</v>
      </c>
      <c r="O682" s="8">
        <f>IF(ISERROR(VLOOKUP($I682,Lookup!$H$2:$I$11,2,0)),"",VLOOKUP($I682,Lookup!$H$2:$I$11,2,0))</f>
        <v>-100.1</v>
      </c>
      <c r="P682" s="8">
        <f>COUNTIF(J$4:J682,J682)</f>
        <v>1</v>
      </c>
    </row>
    <row r="683" spans="1:16" ht="30" x14ac:dyDescent="0.25">
      <c r="A683" s="35">
        <f t="shared" si="65"/>
        <v>100001</v>
      </c>
      <c r="B683" s="8">
        <f t="shared" si="66"/>
        <v>44583.892361111109</v>
      </c>
      <c r="C683" s="8">
        <f t="shared" si="67"/>
        <v>44939</v>
      </c>
      <c r="D683" s="38">
        <f t="shared" si="68"/>
        <v>189627.89236111112</v>
      </c>
      <c r="E683" s="39">
        <f t="shared" si="63"/>
        <v>41</v>
      </c>
      <c r="F683" s="42" t="s">
        <v>349</v>
      </c>
      <c r="G683" s="42" t="s">
        <v>3379</v>
      </c>
      <c r="H683" s="42" t="s">
        <v>3380</v>
      </c>
      <c r="I683" s="42" t="s">
        <v>2167</v>
      </c>
      <c r="J683" s="45">
        <v>44583.892361111109</v>
      </c>
      <c r="K683" s="43">
        <v>100001</v>
      </c>
      <c r="L683" s="44">
        <v>44939</v>
      </c>
      <c r="M683" s="8" t="str">
        <f>VLOOKUP(MONTH($J683),Lookup!$A$2:$B$13,2,0)&amp;" "&amp;YEAR($J683)</f>
        <v>Jan 2022</v>
      </c>
      <c r="N683" s="34">
        <f t="shared" si="64"/>
        <v>44583.892361111109</v>
      </c>
      <c r="O683" s="8">
        <f>IF(ISERROR(VLOOKUP($I683,Lookup!$H$2:$I$11,2,0)),"",VLOOKUP($I683,Lookup!$H$2:$I$11,2,0))</f>
        <v>103</v>
      </c>
      <c r="P683" s="8">
        <f>COUNTIF(J$4:J683,J683)</f>
        <v>1</v>
      </c>
    </row>
    <row r="684" spans="1:16" ht="45" x14ac:dyDescent="0.25">
      <c r="A684" s="35">
        <f t="shared" si="65"/>
        <v>180001</v>
      </c>
      <c r="B684" s="8">
        <f t="shared" si="66"/>
        <v>44641.578472222223</v>
      </c>
      <c r="C684" s="8">
        <f t="shared" si="67"/>
        <v>44909</v>
      </c>
      <c r="D684" s="38">
        <f t="shared" si="68"/>
        <v>269655.5784722222</v>
      </c>
      <c r="E684" s="39">
        <f t="shared" si="63"/>
        <v>26</v>
      </c>
      <c r="F684" s="42" t="s">
        <v>349</v>
      </c>
      <c r="G684" s="42" t="s">
        <v>3381</v>
      </c>
      <c r="H684" s="42" t="s">
        <v>3382</v>
      </c>
      <c r="I684" s="42" t="s">
        <v>2167</v>
      </c>
      <c r="J684" s="45">
        <v>44641.578472222223</v>
      </c>
      <c r="K684" s="43">
        <v>180001</v>
      </c>
      <c r="L684" s="44">
        <v>44909</v>
      </c>
      <c r="M684" s="8" t="str">
        <f>VLOOKUP(MONTH($J684),Lookup!$A$2:$B$13,2,0)&amp;" "&amp;YEAR($J684)</f>
        <v>Mar 2022</v>
      </c>
      <c r="N684" s="34">
        <f t="shared" si="64"/>
        <v>44641.578472222223</v>
      </c>
      <c r="O684" s="8">
        <f>IF(ISERROR(VLOOKUP($I684,Lookup!$H$2:$I$11,2,0)),"",VLOOKUP($I684,Lookup!$H$2:$I$11,2,0))</f>
        <v>103</v>
      </c>
      <c r="P684" s="8">
        <f>COUNTIF(J$4:J684,J684)</f>
        <v>1</v>
      </c>
    </row>
    <row r="685" spans="1:16" ht="30" x14ac:dyDescent="0.25">
      <c r="A685" s="35">
        <f t="shared" si="65"/>
        <v>114000</v>
      </c>
      <c r="B685" s="8">
        <f t="shared" si="66"/>
        <v>44676.393055555556</v>
      </c>
      <c r="C685" s="8">
        <f t="shared" si="67"/>
        <v>44904</v>
      </c>
      <c r="D685" s="38">
        <f t="shared" si="68"/>
        <v>203581.39306255555</v>
      </c>
      <c r="E685" s="39">
        <f t="shared" si="63"/>
        <v>37</v>
      </c>
      <c r="F685" s="42" t="s">
        <v>349</v>
      </c>
      <c r="G685" s="42" t="s">
        <v>3383</v>
      </c>
      <c r="H685" s="42" t="s">
        <v>3383</v>
      </c>
      <c r="I685" s="42" t="s">
        <v>2184</v>
      </c>
      <c r="J685" s="45">
        <v>44676.393055555556</v>
      </c>
      <c r="K685" s="43">
        <v>114000</v>
      </c>
      <c r="L685" s="44">
        <v>44904</v>
      </c>
      <c r="M685" s="8" t="str">
        <f>VLOOKUP(MONTH($J685),Lookup!$A$2:$B$13,2,0)&amp;" "&amp;YEAR($J685)</f>
        <v>Apr 2022</v>
      </c>
      <c r="N685" s="34">
        <f t="shared" si="64"/>
        <v>44676.393055555556</v>
      </c>
      <c r="O685" s="8">
        <f>IF(ISERROR(VLOOKUP($I685,Lookup!$H$2:$I$11,2,0)),"",VLOOKUP($I685,Lookup!$H$2:$I$11,2,0))</f>
        <v>6.9999999999999999E-6</v>
      </c>
      <c r="P685" s="8">
        <f>COUNTIF(J$4:J685,J685)</f>
        <v>1</v>
      </c>
    </row>
    <row r="686" spans="1:16" ht="30" x14ac:dyDescent="0.25">
      <c r="A686" s="35">
        <f t="shared" si="65"/>
        <v>0</v>
      </c>
      <c r="B686" s="8">
        <f t="shared" si="66"/>
        <v>44676.393055555556</v>
      </c>
      <c r="C686" s="8">
        <f t="shared" si="67"/>
        <v>44904</v>
      </c>
      <c r="D686" s="38">
        <f t="shared" si="68"/>
        <v>89582.393062555551</v>
      </c>
      <c r="E686" s="39">
        <f t="shared" si="63"/>
        <v>70</v>
      </c>
      <c r="F686" s="42" t="s">
        <v>349</v>
      </c>
      <c r="G686" s="42" t="s">
        <v>3383</v>
      </c>
      <c r="H686" s="42" t="s">
        <v>3383</v>
      </c>
      <c r="I686" s="42" t="s">
        <v>2184</v>
      </c>
      <c r="J686" s="45">
        <v>44676.393055555556</v>
      </c>
      <c r="K686" s="43"/>
      <c r="L686" s="44">
        <v>44904</v>
      </c>
      <c r="M686" s="8" t="str">
        <f>VLOOKUP(MONTH($J686),Lookup!$A$2:$B$13,2,0)&amp;" "&amp;YEAR($J686)</f>
        <v>Apr 2022</v>
      </c>
      <c r="N686" s="34">
        <f t="shared" si="64"/>
        <v>44676.393055555556</v>
      </c>
      <c r="O686" s="8">
        <f>IF(ISERROR(VLOOKUP($I686,Lookup!$H$2:$I$11,2,0)),"",VLOOKUP($I686,Lookup!$H$2:$I$11,2,0))</f>
        <v>6.9999999999999999E-6</v>
      </c>
      <c r="P686" s="8">
        <f>COUNTIF(J$4:J686,J686)</f>
        <v>2</v>
      </c>
    </row>
    <row r="687" spans="1:16" ht="30" x14ac:dyDescent="0.25">
      <c r="A687" s="35">
        <f t="shared" si="65"/>
        <v>80001</v>
      </c>
      <c r="B687" s="8">
        <f t="shared" si="66"/>
        <v>44708.461111111108</v>
      </c>
      <c r="C687" s="8">
        <f t="shared" si="67"/>
        <v>44908</v>
      </c>
      <c r="D687" s="38">
        <f t="shared" si="68"/>
        <v>169722.4611111111</v>
      </c>
      <c r="E687" s="39">
        <f t="shared" si="63"/>
        <v>46</v>
      </c>
      <c r="F687" s="42" t="s">
        <v>349</v>
      </c>
      <c r="G687" s="42" t="s">
        <v>3350</v>
      </c>
      <c r="H687" s="42" t="s">
        <v>3350</v>
      </c>
      <c r="I687" s="42" t="s">
        <v>2167</v>
      </c>
      <c r="J687" s="45">
        <v>44708.461111111108</v>
      </c>
      <c r="K687" s="43">
        <v>80001</v>
      </c>
      <c r="L687" s="44">
        <v>44908</v>
      </c>
      <c r="M687" s="8" t="str">
        <f>VLOOKUP(MONTH($J687),Lookup!$A$2:$B$13,2,0)&amp;" "&amp;YEAR($J687)</f>
        <v>May 2022</v>
      </c>
      <c r="N687" s="34">
        <f t="shared" si="64"/>
        <v>44708.461111111108</v>
      </c>
      <c r="O687" s="8">
        <f>IF(ISERROR(VLOOKUP($I687,Lookup!$H$2:$I$11,2,0)),"",VLOOKUP($I687,Lookup!$H$2:$I$11,2,0))</f>
        <v>103</v>
      </c>
      <c r="P687" s="8">
        <f>COUNTIF(J$4:J687,J687)</f>
        <v>2</v>
      </c>
    </row>
    <row r="688" spans="1:16" x14ac:dyDescent="0.25">
      <c r="A688" s="35">
        <f t="shared" si="65"/>
        <v>700000.01</v>
      </c>
      <c r="B688" s="8">
        <f t="shared" si="66"/>
        <v>44651.411111111112</v>
      </c>
      <c r="C688" s="8">
        <f t="shared" si="67"/>
        <v>44900</v>
      </c>
      <c r="D688" s="38">
        <f t="shared" si="68"/>
        <v>789552.42117111105</v>
      </c>
      <c r="E688" s="39">
        <f t="shared" si="63"/>
        <v>2</v>
      </c>
      <c r="F688" s="42" t="s">
        <v>349</v>
      </c>
      <c r="G688" s="42" t="s">
        <v>3384</v>
      </c>
      <c r="H688" s="42" t="s">
        <v>3384</v>
      </c>
      <c r="I688" s="42" t="s">
        <v>2206</v>
      </c>
      <c r="J688" s="45">
        <v>44651.411111111112</v>
      </c>
      <c r="K688" s="43">
        <v>700000.01</v>
      </c>
      <c r="L688" s="44">
        <v>44900</v>
      </c>
      <c r="M688" s="8" t="str">
        <f>VLOOKUP(MONTH($J688),Lookup!$A$2:$B$13,2,0)&amp;" "&amp;YEAR($J688)</f>
        <v>Mar 2022</v>
      </c>
      <c r="N688" s="34">
        <f t="shared" si="64"/>
        <v>44651.411111111112</v>
      </c>
      <c r="O688" s="8">
        <f>IF(ISERROR(VLOOKUP($I688,Lookup!$H$2:$I$11,2,0)),"",VLOOKUP($I688,Lookup!$H$2:$I$11,2,0))</f>
        <v>6.0000000000000002E-5</v>
      </c>
      <c r="P688" s="8">
        <f>COUNTIF(J$4:J688,J688)</f>
        <v>1</v>
      </c>
    </row>
    <row r="689" spans="1:16" x14ac:dyDescent="0.25">
      <c r="A689" s="35">
        <f t="shared" si="65"/>
        <v>50001</v>
      </c>
      <c r="B689" s="8">
        <f t="shared" si="66"/>
        <v>44811.454861111109</v>
      </c>
      <c r="C689" s="8">
        <f t="shared" si="67"/>
        <v>44907</v>
      </c>
      <c r="D689" s="38">
        <f t="shared" si="68"/>
        <v>139823.45486111112</v>
      </c>
      <c r="E689" s="39">
        <f t="shared" si="63"/>
        <v>54</v>
      </c>
      <c r="F689" s="42" t="s">
        <v>349</v>
      </c>
      <c r="G689" s="42" t="s">
        <v>3385</v>
      </c>
      <c r="H689" s="42" t="s">
        <v>3386</v>
      </c>
      <c r="I689" s="42" t="s">
        <v>2167</v>
      </c>
      <c r="J689" s="45">
        <v>44811.454861111109</v>
      </c>
      <c r="K689" s="43">
        <v>50001</v>
      </c>
      <c r="L689" s="44">
        <v>44907</v>
      </c>
      <c r="M689" s="8" t="str">
        <f>VLOOKUP(MONTH($J689),Lookup!$A$2:$B$13,2,0)&amp;" "&amp;YEAR($J689)</f>
        <v>Sept 2022</v>
      </c>
      <c r="N689" s="34">
        <f t="shared" si="64"/>
        <v>44811.454861111109</v>
      </c>
      <c r="O689" s="8">
        <f>IF(ISERROR(VLOOKUP($I689,Lookup!$H$2:$I$11,2,0)),"",VLOOKUP($I689,Lookup!$H$2:$I$11,2,0))</f>
        <v>103</v>
      </c>
      <c r="P689" s="8">
        <f>COUNTIF(J$4:J689,J689)</f>
        <v>1</v>
      </c>
    </row>
    <row r="690" spans="1:16" ht="30" x14ac:dyDescent="0.25">
      <c r="A690" s="35">
        <f t="shared" si="65"/>
        <v>168001</v>
      </c>
      <c r="B690" s="8">
        <f t="shared" si="66"/>
        <v>44795.45416666667</v>
      </c>
      <c r="C690" s="8">
        <f t="shared" si="67"/>
        <v>44908</v>
      </c>
      <c r="D690" s="38">
        <f t="shared" si="68"/>
        <v>257705.45417366666</v>
      </c>
      <c r="E690" s="39">
        <f t="shared" si="63"/>
        <v>27</v>
      </c>
      <c r="F690" s="42" t="s">
        <v>349</v>
      </c>
      <c r="G690" s="42" t="s">
        <v>3387</v>
      </c>
      <c r="H690" s="42" t="s">
        <v>3388</v>
      </c>
      <c r="I690" s="42" t="s">
        <v>2184</v>
      </c>
      <c r="J690" s="45">
        <v>44795.45416666667</v>
      </c>
      <c r="K690" s="43">
        <v>168001</v>
      </c>
      <c r="L690" s="44">
        <v>44908</v>
      </c>
      <c r="M690" s="8" t="str">
        <f>VLOOKUP(MONTH($J690),Lookup!$A$2:$B$13,2,0)&amp;" "&amp;YEAR($J690)</f>
        <v>Aug 2022</v>
      </c>
      <c r="N690" s="34">
        <f t="shared" si="64"/>
        <v>44795.45416666667</v>
      </c>
      <c r="O690" s="8">
        <f>IF(ISERROR(VLOOKUP($I690,Lookup!$H$2:$I$11,2,0)),"",VLOOKUP($I690,Lookup!$H$2:$I$11,2,0))</f>
        <v>6.9999999999999999E-6</v>
      </c>
      <c r="P690" s="8">
        <f>COUNTIF(J$4:J690,J690)</f>
        <v>1</v>
      </c>
    </row>
    <row r="691" spans="1:16" ht="30" x14ac:dyDescent="0.25">
      <c r="A691" s="35">
        <f t="shared" si="65"/>
        <v>100000</v>
      </c>
      <c r="B691" s="8">
        <f t="shared" si="66"/>
        <v>44797.484722222223</v>
      </c>
      <c r="C691" s="8">
        <f t="shared" si="67"/>
        <v>44902</v>
      </c>
      <c r="D691" s="38">
        <f t="shared" si="68"/>
        <v>189803.48472222223</v>
      </c>
      <c r="E691" s="39">
        <f t="shared" si="63"/>
        <v>38</v>
      </c>
      <c r="F691" s="42" t="s">
        <v>349</v>
      </c>
      <c r="G691" s="42" t="s">
        <v>3389</v>
      </c>
      <c r="H691" s="42" t="s">
        <v>3390</v>
      </c>
      <c r="I691" s="42" t="s">
        <v>2167</v>
      </c>
      <c r="J691" s="45">
        <v>44797.484722222223</v>
      </c>
      <c r="K691" s="43">
        <v>100000</v>
      </c>
      <c r="L691" s="44">
        <v>44902</v>
      </c>
      <c r="M691" s="8" t="str">
        <f>VLOOKUP(MONTH($J691),Lookup!$A$2:$B$13,2,0)&amp;" "&amp;YEAR($J691)</f>
        <v>Aug 2022</v>
      </c>
      <c r="N691" s="34">
        <f t="shared" si="64"/>
        <v>44797.484722222223</v>
      </c>
      <c r="O691" s="8">
        <f>IF(ISERROR(VLOOKUP($I691,Lookup!$H$2:$I$11,2,0)),"",VLOOKUP($I691,Lookup!$H$2:$I$11,2,0))</f>
        <v>103</v>
      </c>
      <c r="P691" s="8">
        <f>COUNTIF(J$4:J691,J691)</f>
        <v>1</v>
      </c>
    </row>
    <row r="692" spans="1:16" x14ac:dyDescent="0.25">
      <c r="A692" s="35">
        <f t="shared" si="65"/>
        <v>600000</v>
      </c>
      <c r="B692" s="8">
        <f t="shared" si="66"/>
        <v>44750.339583333334</v>
      </c>
      <c r="C692" s="8">
        <f t="shared" si="67"/>
        <v>44906</v>
      </c>
      <c r="D692" s="38">
        <f t="shared" si="68"/>
        <v>689760.33958333335</v>
      </c>
      <c r="E692" s="39">
        <f t="shared" si="63"/>
        <v>3</v>
      </c>
      <c r="F692" s="42" t="s">
        <v>349</v>
      </c>
      <c r="G692" s="42" t="s">
        <v>3391</v>
      </c>
      <c r="H692" s="42" t="s">
        <v>3392</v>
      </c>
      <c r="I692" s="42" t="s">
        <v>2167</v>
      </c>
      <c r="J692" s="45">
        <v>44750.339583333334</v>
      </c>
      <c r="K692" s="43">
        <v>600000</v>
      </c>
      <c r="L692" s="44">
        <v>44906</v>
      </c>
      <c r="M692" s="8" t="str">
        <f>VLOOKUP(MONTH($J692),Lookup!$A$2:$B$13,2,0)&amp;" "&amp;YEAR($J692)</f>
        <v>Jul 2022</v>
      </c>
      <c r="N692" s="34">
        <f t="shared" si="64"/>
        <v>44750.339583333334</v>
      </c>
      <c r="O692" s="8">
        <f>IF(ISERROR(VLOOKUP($I692,Lookup!$H$2:$I$11,2,0)),"",VLOOKUP($I692,Lookup!$H$2:$I$11,2,0))</f>
        <v>103</v>
      </c>
      <c r="P692" s="8">
        <f>COUNTIF(J$4:J692,J692)</f>
        <v>1</v>
      </c>
    </row>
    <row r="693" spans="1:16" x14ac:dyDescent="0.25">
      <c r="A693" s="35">
        <f t="shared" si="65"/>
        <v>50001</v>
      </c>
      <c r="B693" s="8">
        <f t="shared" si="66"/>
        <v>44708.40902777778</v>
      </c>
      <c r="C693" s="8">
        <f t="shared" si="67"/>
        <v>44894</v>
      </c>
      <c r="D693" s="38">
        <f t="shared" si="68"/>
        <v>139707.40902777779</v>
      </c>
      <c r="E693" s="39">
        <f t="shared" si="63"/>
        <v>59</v>
      </c>
      <c r="F693" s="42" t="s">
        <v>349</v>
      </c>
      <c r="G693" s="42" t="s">
        <v>3393</v>
      </c>
      <c r="H693" s="42" t="s">
        <v>3394</v>
      </c>
      <c r="I693" s="42" t="s">
        <v>2167</v>
      </c>
      <c r="J693" s="45">
        <v>44708.40902777778</v>
      </c>
      <c r="K693" s="43">
        <v>50001</v>
      </c>
      <c r="L693" s="44">
        <v>44894</v>
      </c>
      <c r="M693" s="8" t="str">
        <f>VLOOKUP(MONTH($J693),Lookup!$A$2:$B$13,2,0)&amp;" "&amp;YEAR($J693)</f>
        <v>May 2022</v>
      </c>
      <c r="N693" s="34">
        <f t="shared" si="64"/>
        <v>44708.40902777778</v>
      </c>
      <c r="O693" s="8">
        <f>IF(ISERROR(VLOOKUP($I693,Lookup!$H$2:$I$11,2,0)),"",VLOOKUP($I693,Lookup!$H$2:$I$11,2,0))</f>
        <v>103</v>
      </c>
      <c r="P693" s="8">
        <f>COUNTIF(J$4:J693,J693)</f>
        <v>1</v>
      </c>
    </row>
    <row r="694" spans="1:16" ht="30" x14ac:dyDescent="0.25">
      <c r="A694" s="35">
        <f t="shared" si="65"/>
        <v>250001</v>
      </c>
      <c r="B694" s="8">
        <f t="shared" si="66"/>
        <v>44746.85833333333</v>
      </c>
      <c r="C694" s="8">
        <f t="shared" si="67"/>
        <v>44901</v>
      </c>
      <c r="D694" s="38">
        <f t="shared" si="68"/>
        <v>339752.85833333334</v>
      </c>
      <c r="E694" s="39">
        <f t="shared" si="63"/>
        <v>20</v>
      </c>
      <c r="F694" s="42" t="s">
        <v>349</v>
      </c>
      <c r="G694" s="42" t="s">
        <v>3395</v>
      </c>
      <c r="H694" s="42" t="s">
        <v>3396</v>
      </c>
      <c r="I694" s="42" t="s">
        <v>2167</v>
      </c>
      <c r="J694" s="45">
        <v>44746.85833333333</v>
      </c>
      <c r="K694" s="43">
        <v>250001</v>
      </c>
      <c r="L694" s="44">
        <v>44901</v>
      </c>
      <c r="M694" s="8" t="str">
        <f>VLOOKUP(MONTH($J694),Lookup!$A$2:$B$13,2,0)&amp;" "&amp;YEAR($J694)</f>
        <v>Jul 2022</v>
      </c>
      <c r="N694" s="34">
        <f t="shared" si="64"/>
        <v>44746.85833333333</v>
      </c>
      <c r="O694" s="8">
        <f>IF(ISERROR(VLOOKUP($I694,Lookup!$H$2:$I$11,2,0)),"",VLOOKUP($I694,Lookup!$H$2:$I$11,2,0))</f>
        <v>103</v>
      </c>
      <c r="P694" s="8">
        <f>COUNTIF(J$4:J694,J694)</f>
        <v>1</v>
      </c>
    </row>
    <row r="695" spans="1:16" ht="45" x14ac:dyDescent="0.25">
      <c r="A695" s="35">
        <f t="shared" si="65"/>
        <v>600001</v>
      </c>
      <c r="B695" s="8">
        <f t="shared" si="66"/>
        <v>44782.520138888889</v>
      </c>
      <c r="C695" s="8">
        <f t="shared" si="67"/>
        <v>44909</v>
      </c>
      <c r="D695" s="38">
        <f t="shared" si="68"/>
        <v>689693.52019888884</v>
      </c>
      <c r="E695" s="39">
        <f t="shared" si="63"/>
        <v>5</v>
      </c>
      <c r="F695" s="42" t="s">
        <v>349</v>
      </c>
      <c r="G695" s="42" t="s">
        <v>3397</v>
      </c>
      <c r="H695" s="42" t="s">
        <v>3398</v>
      </c>
      <c r="I695" s="42" t="s">
        <v>2206</v>
      </c>
      <c r="J695" s="45">
        <v>44782.520138888889</v>
      </c>
      <c r="K695" s="43">
        <v>600001</v>
      </c>
      <c r="L695" s="44">
        <v>44909</v>
      </c>
      <c r="M695" s="8" t="str">
        <f>VLOOKUP(MONTH($J695),Lookup!$A$2:$B$13,2,0)&amp;" "&amp;YEAR($J695)</f>
        <v>Aug 2022</v>
      </c>
      <c r="N695" s="34">
        <f t="shared" si="64"/>
        <v>44782.520138888889</v>
      </c>
      <c r="O695" s="8">
        <f>IF(ISERROR(VLOOKUP($I695,Lookup!$H$2:$I$11,2,0)),"",VLOOKUP($I695,Lookup!$H$2:$I$11,2,0))</f>
        <v>6.0000000000000002E-5</v>
      </c>
      <c r="P695" s="8">
        <f>COUNTIF(J$4:J695,J695)</f>
        <v>1</v>
      </c>
    </row>
    <row r="696" spans="1:16" ht="30" x14ac:dyDescent="0.25">
      <c r="A696" s="35">
        <f t="shared" si="65"/>
        <v>120001</v>
      </c>
      <c r="B696" s="8">
        <f t="shared" si="66"/>
        <v>44798.359027777777</v>
      </c>
      <c r="C696" s="8">
        <f t="shared" si="67"/>
        <v>44894</v>
      </c>
      <c r="D696" s="38">
        <f t="shared" si="68"/>
        <v>209694.35908777776</v>
      </c>
      <c r="E696" s="39">
        <f t="shared" si="63"/>
        <v>34</v>
      </c>
      <c r="F696" s="42" t="s">
        <v>349</v>
      </c>
      <c r="G696" s="42" t="s">
        <v>3399</v>
      </c>
      <c r="H696" s="42" t="s">
        <v>3400</v>
      </c>
      <c r="I696" s="42" t="s">
        <v>2206</v>
      </c>
      <c r="J696" s="45">
        <v>44798.359027777777</v>
      </c>
      <c r="K696" s="43">
        <v>120001</v>
      </c>
      <c r="L696" s="44">
        <v>44894</v>
      </c>
      <c r="M696" s="8" t="str">
        <f>VLOOKUP(MONTH($J696),Lookup!$A$2:$B$13,2,0)&amp;" "&amp;YEAR($J696)</f>
        <v>Aug 2022</v>
      </c>
      <c r="N696" s="34">
        <f t="shared" si="64"/>
        <v>44798.359027777777</v>
      </c>
      <c r="O696" s="8">
        <f>IF(ISERROR(VLOOKUP($I696,Lookup!$H$2:$I$11,2,0)),"",VLOOKUP($I696,Lookup!$H$2:$I$11,2,0))</f>
        <v>6.0000000000000002E-5</v>
      </c>
      <c r="P696" s="8">
        <f>COUNTIF(J$4:J696,J696)</f>
        <v>1</v>
      </c>
    </row>
    <row r="697" spans="1:16" ht="30" x14ac:dyDescent="0.25">
      <c r="A697" s="35">
        <f t="shared" si="65"/>
        <v>450000</v>
      </c>
      <c r="B697" s="8">
        <f t="shared" si="66"/>
        <v>44838.34097222222</v>
      </c>
      <c r="C697" s="8">
        <f t="shared" si="67"/>
        <v>44909</v>
      </c>
      <c r="D697" s="38">
        <f t="shared" si="68"/>
        <v>539748.34097922221</v>
      </c>
      <c r="E697" s="39">
        <f t="shared" si="63"/>
        <v>9</v>
      </c>
      <c r="F697" s="42" t="s">
        <v>349</v>
      </c>
      <c r="G697" s="42" t="s">
        <v>3401</v>
      </c>
      <c r="H697" s="42" t="s">
        <v>3402</v>
      </c>
      <c r="I697" s="42" t="s">
        <v>2184</v>
      </c>
      <c r="J697" s="45">
        <v>44838.34097222222</v>
      </c>
      <c r="K697" s="43">
        <v>450000</v>
      </c>
      <c r="L697" s="44">
        <v>44909</v>
      </c>
      <c r="M697" s="8" t="str">
        <f>VLOOKUP(MONTH($J697),Lookup!$A$2:$B$13,2,0)&amp;" "&amp;YEAR($J697)</f>
        <v>Oct 2022</v>
      </c>
      <c r="N697" s="34">
        <f t="shared" si="64"/>
        <v>44838.34097222222</v>
      </c>
      <c r="O697" s="8">
        <f>IF(ISERROR(VLOOKUP($I697,Lookup!$H$2:$I$11,2,0)),"",VLOOKUP($I697,Lookup!$H$2:$I$11,2,0))</f>
        <v>6.9999999999999999E-6</v>
      </c>
      <c r="P697" s="8">
        <f>COUNTIF(J$4:J697,J697)</f>
        <v>1</v>
      </c>
    </row>
    <row r="698" spans="1:16" ht="30" x14ac:dyDescent="0.25">
      <c r="A698" s="35">
        <f t="shared" si="65"/>
        <v>100001</v>
      </c>
      <c r="B698" s="8">
        <f t="shared" si="66"/>
        <v>44715.493055555555</v>
      </c>
      <c r="C698" s="8">
        <f t="shared" si="67"/>
        <v>44936</v>
      </c>
      <c r="D698" s="38">
        <f t="shared" si="68"/>
        <v>189653.49311555555</v>
      </c>
      <c r="E698" s="39">
        <f t="shared" si="63"/>
        <v>40</v>
      </c>
      <c r="F698" s="42" t="s">
        <v>349</v>
      </c>
      <c r="G698" s="42" t="s">
        <v>3403</v>
      </c>
      <c r="H698" s="42" t="s">
        <v>3404</v>
      </c>
      <c r="I698" s="42" t="s">
        <v>2206</v>
      </c>
      <c r="J698" s="45">
        <v>44715.493055555555</v>
      </c>
      <c r="K698" s="43">
        <v>100001</v>
      </c>
      <c r="L698" s="44">
        <v>44936</v>
      </c>
      <c r="M698" s="8" t="str">
        <f>VLOOKUP(MONTH($J698),Lookup!$A$2:$B$13,2,0)&amp;" "&amp;YEAR($J698)</f>
        <v>Jun 2022</v>
      </c>
      <c r="N698" s="34">
        <f t="shared" si="64"/>
        <v>44715.493055555555</v>
      </c>
      <c r="O698" s="8">
        <f>IF(ISERROR(VLOOKUP($I698,Lookup!$H$2:$I$11,2,0)),"",VLOOKUP($I698,Lookup!$H$2:$I$11,2,0))</f>
        <v>6.0000000000000002E-5</v>
      </c>
      <c r="P698" s="8">
        <f>COUNTIF(J$4:J698,J698)</f>
        <v>1</v>
      </c>
    </row>
    <row r="699" spans="1:16" ht="60" x14ac:dyDescent="0.25">
      <c r="A699" s="35">
        <f t="shared" si="65"/>
        <v>0</v>
      </c>
      <c r="B699" s="8">
        <f t="shared" si="66"/>
        <v>44707.563888888886</v>
      </c>
      <c r="C699" s="8">
        <f t="shared" si="67"/>
        <v>44908</v>
      </c>
      <c r="D699" s="38">
        <f t="shared" si="68"/>
        <v>89616.5638896889</v>
      </c>
      <c r="E699" s="39">
        <f t="shared" si="63"/>
        <v>69</v>
      </c>
      <c r="F699" s="42" t="s">
        <v>349</v>
      </c>
      <c r="G699" s="42" t="s">
        <v>3405</v>
      </c>
      <c r="H699" s="42" t="s">
        <v>3406</v>
      </c>
      <c r="I699" s="42" t="s">
        <v>2173</v>
      </c>
      <c r="J699" s="45">
        <v>44707.563888888886</v>
      </c>
      <c r="K699" s="43"/>
      <c r="L699" s="44">
        <v>44908</v>
      </c>
      <c r="M699" s="8" t="str">
        <f>VLOOKUP(MONTH($J699),Lookup!$A$2:$B$13,2,0)&amp;" "&amp;YEAR($J699)</f>
        <v>May 2022</v>
      </c>
      <c r="N699" s="34">
        <f t="shared" si="64"/>
        <v>44707.563888888886</v>
      </c>
      <c r="O699" s="8">
        <f>IF(ISERROR(VLOOKUP($I699,Lookup!$H$2:$I$11,2,0)),"",VLOOKUP($I699,Lookup!$H$2:$I$11,2,0))</f>
        <v>7.9999999999999996E-7</v>
      </c>
      <c r="P699" s="8">
        <f>COUNTIF(J$4:J699,J699)</f>
        <v>1</v>
      </c>
    </row>
    <row r="700" spans="1:16" ht="45" x14ac:dyDescent="0.25">
      <c r="A700" s="35">
        <f t="shared" si="65"/>
        <v>25000</v>
      </c>
      <c r="B700" s="8">
        <f t="shared" si="66"/>
        <v>44728.440972222219</v>
      </c>
      <c r="C700" s="8">
        <f t="shared" si="67"/>
        <v>44894</v>
      </c>
      <c r="D700" s="38">
        <f t="shared" si="68"/>
        <v>114623.44097302223</v>
      </c>
      <c r="E700" s="39">
        <f t="shared" si="63"/>
        <v>65</v>
      </c>
      <c r="F700" s="42" t="s">
        <v>349</v>
      </c>
      <c r="G700" s="42" t="s">
        <v>3407</v>
      </c>
      <c r="H700" s="42" t="s">
        <v>3407</v>
      </c>
      <c r="I700" s="42" t="s">
        <v>2173</v>
      </c>
      <c r="J700" s="45">
        <v>44728.440972222219</v>
      </c>
      <c r="K700" s="43">
        <v>25000</v>
      </c>
      <c r="L700" s="44">
        <v>44894</v>
      </c>
      <c r="M700" s="8" t="str">
        <f>VLOOKUP(MONTH($J700),Lookup!$A$2:$B$13,2,0)&amp;" "&amp;YEAR($J700)</f>
        <v>Jun 2022</v>
      </c>
      <c r="N700" s="34">
        <f t="shared" si="64"/>
        <v>44728.440972222219</v>
      </c>
      <c r="O700" s="8">
        <f>IF(ISERROR(VLOOKUP($I700,Lookup!$H$2:$I$11,2,0)),"",VLOOKUP($I700,Lookup!$H$2:$I$11,2,0))</f>
        <v>7.9999999999999996E-7</v>
      </c>
      <c r="P700" s="8">
        <f>COUNTIF(J$4:J700,J700)</f>
        <v>1</v>
      </c>
    </row>
    <row r="701" spans="1:16" x14ac:dyDescent="0.25">
      <c r="A701" s="35">
        <f t="shared" si="65"/>
        <v>70001</v>
      </c>
      <c r="B701" s="8">
        <f t="shared" si="66"/>
        <v>44757.685416666667</v>
      </c>
      <c r="C701" s="8">
        <f t="shared" si="67"/>
        <v>44894</v>
      </c>
      <c r="D701" s="38">
        <f t="shared" si="68"/>
        <v>159553.58541666667</v>
      </c>
      <c r="E701" s="39">
        <f t="shared" si="63"/>
        <v>53</v>
      </c>
      <c r="F701" s="42" t="s">
        <v>349</v>
      </c>
      <c r="G701" s="42" t="s">
        <v>3408</v>
      </c>
      <c r="H701" s="42" t="s">
        <v>3409</v>
      </c>
      <c r="I701" s="42" t="s">
        <v>2170</v>
      </c>
      <c r="J701" s="45">
        <v>44757.685416666667</v>
      </c>
      <c r="K701" s="43">
        <v>70001</v>
      </c>
      <c r="L701" s="44">
        <v>44894</v>
      </c>
      <c r="M701" s="8" t="str">
        <f>VLOOKUP(MONTH($J701),Lookup!$A$2:$B$13,2,0)&amp;" "&amp;YEAR($J701)</f>
        <v>Jul 2022</v>
      </c>
      <c r="N701" s="34">
        <f t="shared" si="64"/>
        <v>44757.685416666667</v>
      </c>
      <c r="O701" s="8">
        <f>IF(ISERROR(VLOOKUP($I701,Lookup!$H$2:$I$11,2,0)),"",VLOOKUP($I701,Lookup!$H$2:$I$11,2,0))</f>
        <v>-100.1</v>
      </c>
      <c r="P701" s="8">
        <f>COUNTIF(J$4:J701,J701)</f>
        <v>1</v>
      </c>
    </row>
    <row r="702" spans="1:16" ht="45" x14ac:dyDescent="0.25">
      <c r="A702" s="35">
        <f t="shared" si="65"/>
        <v>50001</v>
      </c>
      <c r="B702" s="8">
        <f t="shared" si="66"/>
        <v>44644.631944444445</v>
      </c>
      <c r="C702" s="8">
        <f t="shared" si="67"/>
        <v>44908</v>
      </c>
      <c r="D702" s="38">
        <f t="shared" si="68"/>
        <v>139554.63244444443</v>
      </c>
      <c r="E702" s="39">
        <f t="shared" si="63"/>
        <v>61</v>
      </c>
      <c r="F702" s="42" t="s">
        <v>349</v>
      </c>
      <c r="G702" s="42" t="s">
        <v>3410</v>
      </c>
      <c r="H702" s="42" t="s">
        <v>3411</v>
      </c>
      <c r="I702" s="42" t="s">
        <v>2464</v>
      </c>
      <c r="J702" s="45">
        <v>44644.631944444445</v>
      </c>
      <c r="K702" s="43">
        <v>50001</v>
      </c>
      <c r="L702" s="44">
        <v>44908</v>
      </c>
      <c r="M702" s="8" t="str">
        <f>VLOOKUP(MONTH($J702),Lookup!$A$2:$B$13,2,0)&amp;" "&amp;YEAR($J702)</f>
        <v>Mar 2022</v>
      </c>
      <c r="N702" s="34">
        <f t="shared" si="64"/>
        <v>44644.631944444445</v>
      </c>
      <c r="O702" s="8">
        <f>IF(ISERROR(VLOOKUP($I702,Lookup!$H$2:$I$11,2,0)),"",VLOOKUP($I702,Lookup!$H$2:$I$11,2,0))</f>
        <v>5.0000000000000001E-4</v>
      </c>
      <c r="P702" s="8">
        <f>COUNTIF(J$4:J702,J702)</f>
        <v>1</v>
      </c>
    </row>
    <row r="703" spans="1:16" ht="30" x14ac:dyDescent="0.25">
      <c r="A703" s="35">
        <f t="shared" si="65"/>
        <v>120001</v>
      </c>
      <c r="B703" s="8">
        <f t="shared" si="66"/>
        <v>44630.637499999997</v>
      </c>
      <c r="C703" s="8">
        <f t="shared" si="67"/>
        <v>44903</v>
      </c>
      <c r="D703" s="38">
        <f t="shared" si="68"/>
        <v>209435.53750000001</v>
      </c>
      <c r="E703" s="39">
        <f t="shared" si="63"/>
        <v>36</v>
      </c>
      <c r="F703" s="42" t="s">
        <v>349</v>
      </c>
      <c r="G703" s="42" t="s">
        <v>3412</v>
      </c>
      <c r="H703" s="42" t="s">
        <v>3413</v>
      </c>
      <c r="I703" s="42" t="s">
        <v>2170</v>
      </c>
      <c r="J703" s="45">
        <v>44630.637499999997</v>
      </c>
      <c r="K703" s="43">
        <v>120001</v>
      </c>
      <c r="L703" s="44">
        <v>44903</v>
      </c>
      <c r="M703" s="8" t="str">
        <f>VLOOKUP(MONTH($J703),Lookup!$A$2:$B$13,2,0)&amp;" "&amp;YEAR($J703)</f>
        <v>Mar 2022</v>
      </c>
      <c r="N703" s="34">
        <f t="shared" si="64"/>
        <v>44630.637499999997</v>
      </c>
      <c r="O703" s="8">
        <f>IF(ISERROR(VLOOKUP($I703,Lookup!$H$2:$I$11,2,0)),"",VLOOKUP($I703,Lookup!$H$2:$I$11,2,0))</f>
        <v>-100.1</v>
      </c>
      <c r="P703" s="8">
        <f>COUNTIF(J$4:J703,J703)</f>
        <v>1</v>
      </c>
    </row>
    <row r="704" spans="1:16" ht="30" x14ac:dyDescent="0.25">
      <c r="A704" s="35">
        <f t="shared" si="65"/>
        <v>100000</v>
      </c>
      <c r="B704" s="8">
        <f t="shared" si="66"/>
        <v>44670.604166666664</v>
      </c>
      <c r="C704" s="8">
        <f t="shared" si="67"/>
        <v>44908</v>
      </c>
      <c r="D704" s="38">
        <f t="shared" si="68"/>
        <v>189682.60416666666</v>
      </c>
      <c r="E704" s="39">
        <f t="shared" si="63"/>
        <v>39</v>
      </c>
      <c r="F704" s="42" t="s">
        <v>349</v>
      </c>
      <c r="G704" s="42" t="s">
        <v>3414</v>
      </c>
      <c r="H704" s="42" t="s">
        <v>3415</v>
      </c>
      <c r="I704" s="42" t="s">
        <v>2167</v>
      </c>
      <c r="J704" s="45">
        <v>44670.604166666664</v>
      </c>
      <c r="K704" s="43">
        <v>100000</v>
      </c>
      <c r="L704" s="44">
        <v>44908</v>
      </c>
      <c r="M704" s="8" t="str">
        <f>VLOOKUP(MONTH($J704),Lookup!$A$2:$B$13,2,0)&amp;" "&amp;YEAR($J704)</f>
        <v>Apr 2022</v>
      </c>
      <c r="N704" s="34">
        <f t="shared" si="64"/>
        <v>44670.604166666664</v>
      </c>
      <c r="O704" s="8">
        <f>IF(ISERROR(VLOOKUP($I704,Lookup!$H$2:$I$11,2,0)),"",VLOOKUP($I704,Lookup!$H$2:$I$11,2,0))</f>
        <v>103</v>
      </c>
      <c r="P704" s="8">
        <f>COUNTIF(J$4:J704,J704)</f>
        <v>1</v>
      </c>
    </row>
    <row r="705" spans="1:16" ht="45" x14ac:dyDescent="0.25">
      <c r="A705" s="35">
        <f t="shared" si="65"/>
        <v>70001</v>
      </c>
      <c r="B705" s="8">
        <f t="shared" si="66"/>
        <v>44676.376388888886</v>
      </c>
      <c r="C705" s="8">
        <f t="shared" si="67"/>
        <v>44986</v>
      </c>
      <c r="D705" s="38">
        <f t="shared" si="68"/>
        <v>159664.37688888889</v>
      </c>
      <c r="E705" s="39">
        <f t="shared" si="63"/>
        <v>52</v>
      </c>
      <c r="F705" s="42" t="s">
        <v>349</v>
      </c>
      <c r="G705" s="42" t="s">
        <v>3416</v>
      </c>
      <c r="H705" s="42" t="s">
        <v>3417</v>
      </c>
      <c r="I705" s="42" t="s">
        <v>2464</v>
      </c>
      <c r="J705" s="45">
        <v>44676.376388888886</v>
      </c>
      <c r="K705" s="43">
        <v>70001</v>
      </c>
      <c r="L705" s="44">
        <v>44986</v>
      </c>
      <c r="M705" s="8" t="str">
        <f>VLOOKUP(MONTH($J705),Lookup!$A$2:$B$13,2,0)&amp;" "&amp;YEAR($J705)</f>
        <v>Apr 2022</v>
      </c>
      <c r="N705" s="34">
        <f t="shared" si="64"/>
        <v>44676.376388888886</v>
      </c>
      <c r="O705" s="8">
        <f>IF(ISERROR(VLOOKUP($I705,Lookup!$H$2:$I$11,2,0)),"",VLOOKUP($I705,Lookup!$H$2:$I$11,2,0))</f>
        <v>5.0000000000000001E-4</v>
      </c>
      <c r="P705" s="8">
        <f>COUNTIF(J$4:J705,J705)</f>
        <v>1</v>
      </c>
    </row>
    <row r="706" spans="1:16" x14ac:dyDescent="0.25">
      <c r="A706" s="35">
        <f t="shared" si="65"/>
        <v>420001</v>
      </c>
      <c r="B706" s="8">
        <f t="shared" si="66"/>
        <v>44683.417361111111</v>
      </c>
      <c r="C706" s="8">
        <f t="shared" si="67"/>
        <v>44908</v>
      </c>
      <c r="D706" s="38">
        <f t="shared" si="68"/>
        <v>509593.41786111111</v>
      </c>
      <c r="E706" s="39">
        <f t="shared" si="63"/>
        <v>10</v>
      </c>
      <c r="F706" s="42" t="s">
        <v>349</v>
      </c>
      <c r="G706" s="42" t="s">
        <v>3418</v>
      </c>
      <c r="H706" s="42" t="s">
        <v>3418</v>
      </c>
      <c r="I706" s="42" t="s">
        <v>2464</v>
      </c>
      <c r="J706" s="45">
        <v>44683.417361111111</v>
      </c>
      <c r="K706" s="43">
        <v>420001</v>
      </c>
      <c r="L706" s="44">
        <v>44908</v>
      </c>
      <c r="M706" s="8" t="str">
        <f>VLOOKUP(MONTH($J706),Lookup!$A$2:$B$13,2,0)&amp;" "&amp;YEAR($J706)</f>
        <v>May 2022</v>
      </c>
      <c r="N706" s="34">
        <f t="shared" si="64"/>
        <v>44683.417361111111</v>
      </c>
      <c r="O706" s="8">
        <f>IF(ISERROR(VLOOKUP($I706,Lookup!$H$2:$I$11,2,0)),"",VLOOKUP($I706,Lookup!$H$2:$I$11,2,0))</f>
        <v>5.0000000000000001E-4</v>
      </c>
      <c r="P706" s="8">
        <f>COUNTIF(J$4:J706,J706)</f>
        <v>1</v>
      </c>
    </row>
    <row r="707" spans="1:16" ht="30" x14ac:dyDescent="0.25">
      <c r="A707" s="35">
        <f t="shared" si="65"/>
        <v>100001</v>
      </c>
      <c r="B707" s="8">
        <f t="shared" si="66"/>
        <v>44680.660416666666</v>
      </c>
      <c r="C707" s="8">
        <f t="shared" si="67"/>
        <v>44894</v>
      </c>
      <c r="D707" s="38">
        <f t="shared" si="68"/>
        <v>189576.66091666665</v>
      </c>
      <c r="E707" s="39">
        <f t="shared" si="63"/>
        <v>42</v>
      </c>
      <c r="F707" s="42" t="s">
        <v>349</v>
      </c>
      <c r="G707" s="42" t="s">
        <v>3419</v>
      </c>
      <c r="H707" s="42" t="s">
        <v>3420</v>
      </c>
      <c r="I707" s="42" t="s">
        <v>2464</v>
      </c>
      <c r="J707" s="45">
        <v>44680.660416666666</v>
      </c>
      <c r="K707" s="43">
        <v>100001</v>
      </c>
      <c r="L707" s="44">
        <v>44894</v>
      </c>
      <c r="M707" s="8" t="str">
        <f>VLOOKUP(MONTH($J707),Lookup!$A$2:$B$13,2,0)&amp;" "&amp;YEAR($J707)</f>
        <v>Apr 2022</v>
      </c>
      <c r="N707" s="34">
        <f t="shared" si="64"/>
        <v>44680.660416666666</v>
      </c>
      <c r="O707" s="8">
        <f>IF(ISERROR(VLOOKUP($I707,Lookup!$H$2:$I$11,2,0)),"",VLOOKUP($I707,Lookup!$H$2:$I$11,2,0))</f>
        <v>5.0000000000000001E-4</v>
      </c>
      <c r="P707" s="8">
        <f>COUNTIF(J$4:J707,J707)</f>
        <v>1</v>
      </c>
    </row>
    <row r="708" spans="1:16" ht="30" x14ac:dyDescent="0.25">
      <c r="A708" s="35">
        <f t="shared" si="65"/>
        <v>50001</v>
      </c>
      <c r="B708" s="8">
        <f t="shared" si="66"/>
        <v>44693.56527777778</v>
      </c>
      <c r="C708" s="8">
        <f t="shared" si="67"/>
        <v>44909</v>
      </c>
      <c r="D708" s="38">
        <f t="shared" si="68"/>
        <v>139604.56577777778</v>
      </c>
      <c r="E708" s="39">
        <f t="shared" si="63"/>
        <v>60</v>
      </c>
      <c r="F708" s="42" t="s">
        <v>349</v>
      </c>
      <c r="G708" s="42" t="s">
        <v>3421</v>
      </c>
      <c r="H708" s="42" t="s">
        <v>3422</v>
      </c>
      <c r="I708" s="42" t="s">
        <v>2464</v>
      </c>
      <c r="J708" s="45">
        <v>44693.56527777778</v>
      </c>
      <c r="K708" s="43">
        <v>50001</v>
      </c>
      <c r="L708" s="44">
        <v>44909</v>
      </c>
      <c r="M708" s="8" t="str">
        <f>VLOOKUP(MONTH($J708),Lookup!$A$2:$B$13,2,0)&amp;" "&amp;YEAR($J708)</f>
        <v>May 2022</v>
      </c>
      <c r="N708" s="34">
        <f t="shared" si="64"/>
        <v>44693.56527777778</v>
      </c>
      <c r="O708" s="8">
        <f>IF(ISERROR(VLOOKUP($I708,Lookup!$H$2:$I$11,2,0)),"",VLOOKUP($I708,Lookup!$H$2:$I$11,2,0))</f>
        <v>5.0000000000000001E-4</v>
      </c>
      <c r="P708" s="8">
        <f>COUNTIF(J$4:J708,J708)</f>
        <v>1</v>
      </c>
    </row>
    <row r="709" spans="1:16" ht="30" x14ac:dyDescent="0.25">
      <c r="A709" s="35">
        <f t="shared" si="65"/>
        <v>150000</v>
      </c>
      <c r="B709" s="8">
        <f t="shared" si="66"/>
        <v>44718.741666666669</v>
      </c>
      <c r="C709" s="8">
        <f t="shared" si="67"/>
        <v>44886</v>
      </c>
      <c r="D709" s="38">
        <f t="shared" si="68"/>
        <v>239708.74166666667</v>
      </c>
      <c r="E709" s="39">
        <f t="shared" ref="E709:E772" si="69">IF($D709="","",COUNTIFS($F$4:$F$5000,$F709,$D$4:$D$5000,"&gt;"&amp;$D709))</f>
        <v>30</v>
      </c>
      <c r="F709" s="42" t="s">
        <v>349</v>
      </c>
      <c r="G709" s="42" t="s">
        <v>3423</v>
      </c>
      <c r="H709" s="42" t="s">
        <v>3423</v>
      </c>
      <c r="I709" s="42" t="s">
        <v>2167</v>
      </c>
      <c r="J709" s="45">
        <v>44718.741666666669</v>
      </c>
      <c r="K709" s="43">
        <v>150000</v>
      </c>
      <c r="L709" s="44">
        <v>44886</v>
      </c>
      <c r="M709" s="8" t="str">
        <f>VLOOKUP(MONTH($J709),Lookup!$A$2:$B$13,2,0)&amp;" "&amp;YEAR($J709)</f>
        <v>Jun 2022</v>
      </c>
      <c r="N709" s="34">
        <f t="shared" ref="N709:N772" si="70">IF(ISBLANK($J709),"1/1/9999",J709)</f>
        <v>44718.741666666669</v>
      </c>
      <c r="O709" s="8">
        <f>IF(ISERROR(VLOOKUP($I709,Lookup!$H$2:$I$11,2,0)),"",VLOOKUP($I709,Lookup!$H$2:$I$11,2,0))</f>
        <v>103</v>
      </c>
      <c r="P709" s="8">
        <f>COUNTIF(J$4:J709,J709)</f>
        <v>1</v>
      </c>
    </row>
    <row r="710" spans="1:16" x14ac:dyDescent="0.25">
      <c r="A710" s="35">
        <f t="shared" ref="A710:A773" si="71">K710</f>
        <v>120000</v>
      </c>
      <c r="B710" s="8">
        <f t="shared" ref="B710:B773" si="72">J710</f>
        <v>44798.52847222222</v>
      </c>
      <c r="C710" s="8">
        <f t="shared" ref="C710:C773" si="73">L710</f>
        <v>44908</v>
      </c>
      <c r="D710" s="38">
        <f t="shared" ref="D710:D773" si="74">SUM(A710:C710)+O710+P710</f>
        <v>209810.52847222221</v>
      </c>
      <c r="E710" s="39">
        <f t="shared" si="69"/>
        <v>31</v>
      </c>
      <c r="F710" s="42" t="s">
        <v>349</v>
      </c>
      <c r="G710" s="42" t="s">
        <v>3424</v>
      </c>
      <c r="H710" s="42" t="s">
        <v>3425</v>
      </c>
      <c r="I710" s="42" t="s">
        <v>2167</v>
      </c>
      <c r="J710" s="45">
        <v>44798.52847222222</v>
      </c>
      <c r="K710" s="43">
        <v>120000</v>
      </c>
      <c r="L710" s="44">
        <v>44908</v>
      </c>
      <c r="M710" s="8" t="str">
        <f>VLOOKUP(MONTH($J710),Lookup!$A$2:$B$13,2,0)&amp;" "&amp;YEAR($J710)</f>
        <v>Aug 2022</v>
      </c>
      <c r="N710" s="34">
        <f t="shared" si="70"/>
        <v>44798.52847222222</v>
      </c>
      <c r="O710" s="8">
        <f>IF(ISERROR(VLOOKUP($I710,Lookup!$H$2:$I$11,2,0)),"",VLOOKUP($I710,Lookup!$H$2:$I$11,2,0))</f>
        <v>103</v>
      </c>
      <c r="P710" s="8">
        <f>COUNTIF(J$4:J710,J710)</f>
        <v>1</v>
      </c>
    </row>
    <row r="711" spans="1:16" ht="30" x14ac:dyDescent="0.25">
      <c r="A711" s="35">
        <f t="shared" si="71"/>
        <v>350000</v>
      </c>
      <c r="B711" s="8">
        <f t="shared" si="72"/>
        <v>44795.45416666667</v>
      </c>
      <c r="C711" s="8">
        <f t="shared" si="73"/>
        <v>44908</v>
      </c>
      <c r="D711" s="38">
        <f t="shared" si="74"/>
        <v>439705.45422666665</v>
      </c>
      <c r="E711" s="39">
        <f t="shared" si="69"/>
        <v>15</v>
      </c>
      <c r="F711" s="42" t="s">
        <v>349</v>
      </c>
      <c r="G711" s="42" t="s">
        <v>3387</v>
      </c>
      <c r="H711" s="42" t="s">
        <v>3387</v>
      </c>
      <c r="I711" s="42" t="s">
        <v>2206</v>
      </c>
      <c r="J711" s="45">
        <v>44795.45416666667</v>
      </c>
      <c r="K711" s="43">
        <v>350000</v>
      </c>
      <c r="L711" s="44">
        <v>44908</v>
      </c>
      <c r="M711" s="8" t="str">
        <f>VLOOKUP(MONTH($J711),Lookup!$A$2:$B$13,2,0)&amp;" "&amp;YEAR($J711)</f>
        <v>Aug 2022</v>
      </c>
      <c r="N711" s="34">
        <f t="shared" si="70"/>
        <v>44795.45416666667</v>
      </c>
      <c r="O711" s="8">
        <f>IF(ISERROR(VLOOKUP($I711,Lookup!$H$2:$I$11,2,0)),"",VLOOKUP($I711,Lookup!$H$2:$I$11,2,0))</f>
        <v>6.0000000000000002E-5</v>
      </c>
      <c r="P711" s="8">
        <f>COUNTIF(J$4:J711,J711)</f>
        <v>2</v>
      </c>
    </row>
    <row r="712" spans="1:16" x14ac:dyDescent="0.25">
      <c r="A712" s="35">
        <f t="shared" si="71"/>
        <v>120000</v>
      </c>
      <c r="B712" s="8">
        <f t="shared" si="72"/>
        <v>44804.821527777778</v>
      </c>
      <c r="C712" s="8">
        <f t="shared" si="73"/>
        <v>44894</v>
      </c>
      <c r="D712" s="38">
        <f t="shared" si="74"/>
        <v>209699.82152857777</v>
      </c>
      <c r="E712" s="39">
        <f t="shared" si="69"/>
        <v>33</v>
      </c>
      <c r="F712" s="42" t="s">
        <v>349</v>
      </c>
      <c r="G712" s="42" t="s">
        <v>3426</v>
      </c>
      <c r="H712" s="42" t="s">
        <v>3427</v>
      </c>
      <c r="I712" s="42" t="s">
        <v>2173</v>
      </c>
      <c r="J712" s="45">
        <v>44804.821527777778</v>
      </c>
      <c r="K712" s="43">
        <v>120000</v>
      </c>
      <c r="L712" s="44">
        <v>44894</v>
      </c>
      <c r="M712" s="8" t="str">
        <f>VLOOKUP(MONTH($J712),Lookup!$A$2:$B$13,2,0)&amp;" "&amp;YEAR($J712)</f>
        <v>Aug 2022</v>
      </c>
      <c r="N712" s="34">
        <f t="shared" si="70"/>
        <v>44804.821527777778</v>
      </c>
      <c r="O712" s="8">
        <f>IF(ISERROR(VLOOKUP($I712,Lookup!$H$2:$I$11,2,0)),"",VLOOKUP($I712,Lookup!$H$2:$I$11,2,0))</f>
        <v>7.9999999999999996E-7</v>
      </c>
      <c r="P712" s="8">
        <f>COUNTIF(J$4:J712,J712)</f>
        <v>1</v>
      </c>
    </row>
    <row r="713" spans="1:16" x14ac:dyDescent="0.25">
      <c r="A713" s="35">
        <f t="shared" si="71"/>
        <v>24000</v>
      </c>
      <c r="B713" s="8">
        <f t="shared" si="72"/>
        <v>44770.796527777777</v>
      </c>
      <c r="C713" s="8">
        <f t="shared" si="73"/>
        <v>44894</v>
      </c>
      <c r="D713" s="38">
        <f t="shared" si="74"/>
        <v>113665.79652857778</v>
      </c>
      <c r="E713" s="39">
        <f t="shared" si="69"/>
        <v>66</v>
      </c>
      <c r="F713" s="42" t="s">
        <v>349</v>
      </c>
      <c r="G713" s="42" t="s">
        <v>3428</v>
      </c>
      <c r="H713" s="42" t="s">
        <v>3429</v>
      </c>
      <c r="I713" s="42" t="s">
        <v>2173</v>
      </c>
      <c r="J713" s="45">
        <v>44770.796527777777</v>
      </c>
      <c r="K713" s="43">
        <v>24000</v>
      </c>
      <c r="L713" s="44">
        <v>44894</v>
      </c>
      <c r="M713" s="8" t="str">
        <f>VLOOKUP(MONTH($J713),Lookup!$A$2:$B$13,2,0)&amp;" "&amp;YEAR($J713)</f>
        <v>Jul 2022</v>
      </c>
      <c r="N713" s="34">
        <f t="shared" si="70"/>
        <v>44770.796527777777</v>
      </c>
      <c r="O713" s="8">
        <f>IF(ISERROR(VLOOKUP($I713,Lookup!$H$2:$I$11,2,0)),"",VLOOKUP($I713,Lookup!$H$2:$I$11,2,0))</f>
        <v>7.9999999999999996E-7</v>
      </c>
      <c r="P713" s="8">
        <f>COUNTIF(J$4:J713,J713)</f>
        <v>1</v>
      </c>
    </row>
    <row r="714" spans="1:16" ht="30" x14ac:dyDescent="0.25">
      <c r="A714" s="35">
        <f t="shared" si="71"/>
        <v>0</v>
      </c>
      <c r="B714" s="8">
        <f t="shared" si="72"/>
        <v>44827.770833333336</v>
      </c>
      <c r="C714" s="8">
        <f t="shared" si="73"/>
        <v>44894</v>
      </c>
      <c r="D714" s="38">
        <f t="shared" si="74"/>
        <v>89722.770893333349</v>
      </c>
      <c r="E714" s="39">
        <f t="shared" si="69"/>
        <v>68</v>
      </c>
      <c r="F714" s="42" t="s">
        <v>349</v>
      </c>
      <c r="G714" s="42" t="s">
        <v>3430</v>
      </c>
      <c r="H714" s="42" t="s">
        <v>3431</v>
      </c>
      <c r="I714" s="42" t="s">
        <v>2206</v>
      </c>
      <c r="J714" s="45">
        <v>44827.770833333336</v>
      </c>
      <c r="K714" s="43"/>
      <c r="L714" s="44">
        <v>44894</v>
      </c>
      <c r="M714" s="8" t="str">
        <f>VLOOKUP(MONTH($J714),Lookup!$A$2:$B$13,2,0)&amp;" "&amp;YEAR($J714)</f>
        <v>Sept 2022</v>
      </c>
      <c r="N714" s="34">
        <f t="shared" si="70"/>
        <v>44827.770833333336</v>
      </c>
      <c r="O714" s="8">
        <f>IF(ISERROR(VLOOKUP($I714,Lookup!$H$2:$I$11,2,0)),"",VLOOKUP($I714,Lookup!$H$2:$I$11,2,0))</f>
        <v>6.0000000000000002E-5</v>
      </c>
      <c r="P714" s="8">
        <f>COUNTIF(J$4:J714,J714)</f>
        <v>1</v>
      </c>
    </row>
    <row r="715" spans="1:16" ht="45" x14ac:dyDescent="0.25">
      <c r="A715" s="35">
        <f t="shared" si="71"/>
        <v>72001</v>
      </c>
      <c r="B715" s="8">
        <f t="shared" si="72"/>
        <v>44804.445138888892</v>
      </c>
      <c r="C715" s="8">
        <f t="shared" si="73"/>
        <v>44895</v>
      </c>
      <c r="D715" s="38">
        <f t="shared" si="74"/>
        <v>161601.34513888889</v>
      </c>
      <c r="E715" s="39">
        <f t="shared" si="69"/>
        <v>51</v>
      </c>
      <c r="F715" s="42" t="s">
        <v>349</v>
      </c>
      <c r="G715" s="42" t="s">
        <v>3432</v>
      </c>
      <c r="H715" s="42" t="s">
        <v>3433</v>
      </c>
      <c r="I715" s="42" t="s">
        <v>2170</v>
      </c>
      <c r="J715" s="45">
        <v>44804.445138888892</v>
      </c>
      <c r="K715" s="43">
        <v>72001</v>
      </c>
      <c r="L715" s="44">
        <v>44895</v>
      </c>
      <c r="M715" s="8" t="str">
        <f>VLOOKUP(MONTH($J715),Lookup!$A$2:$B$13,2,0)&amp;" "&amp;YEAR($J715)</f>
        <v>Aug 2022</v>
      </c>
      <c r="N715" s="34">
        <f t="shared" si="70"/>
        <v>44804.445138888892</v>
      </c>
      <c r="O715" s="8">
        <f>IF(ISERROR(VLOOKUP($I715,Lookup!$H$2:$I$11,2,0)),"",VLOOKUP($I715,Lookup!$H$2:$I$11,2,0))</f>
        <v>-100.1</v>
      </c>
      <c r="P715" s="8">
        <f>COUNTIF(J$4:J715,J715)</f>
        <v>1</v>
      </c>
    </row>
    <row r="716" spans="1:16" ht="30" x14ac:dyDescent="0.25">
      <c r="A716" s="35">
        <f t="shared" si="71"/>
        <v>90000</v>
      </c>
      <c r="B716" s="8">
        <f t="shared" si="72"/>
        <v>44761.593055555553</v>
      </c>
      <c r="C716" s="8">
        <f t="shared" si="73"/>
        <v>44898</v>
      </c>
      <c r="D716" s="38">
        <f t="shared" si="74"/>
        <v>179763.59305555554</v>
      </c>
      <c r="E716" s="39">
        <f t="shared" si="69"/>
        <v>45</v>
      </c>
      <c r="F716" s="42" t="s">
        <v>349</v>
      </c>
      <c r="G716" s="42" t="s">
        <v>3434</v>
      </c>
      <c r="H716" s="42" t="s">
        <v>3435</v>
      </c>
      <c r="I716" s="42" t="s">
        <v>2167</v>
      </c>
      <c r="J716" s="45">
        <v>44761.593055555553</v>
      </c>
      <c r="K716" s="43">
        <v>90000</v>
      </c>
      <c r="L716" s="44">
        <v>44898</v>
      </c>
      <c r="M716" s="8" t="str">
        <f>VLOOKUP(MONTH($J716),Lookup!$A$2:$B$13,2,0)&amp;" "&amp;YEAR($J716)</f>
        <v>Jul 2022</v>
      </c>
      <c r="N716" s="34">
        <f t="shared" si="70"/>
        <v>44761.593055555553</v>
      </c>
      <c r="O716" s="8">
        <f>IF(ISERROR(VLOOKUP($I716,Lookup!$H$2:$I$11,2,0)),"",VLOOKUP($I716,Lookup!$H$2:$I$11,2,0))</f>
        <v>103</v>
      </c>
      <c r="P716" s="8">
        <f>COUNTIF(J$4:J716,J716)</f>
        <v>1</v>
      </c>
    </row>
    <row r="717" spans="1:16" ht="30" x14ac:dyDescent="0.25">
      <c r="A717" s="35">
        <f t="shared" si="71"/>
        <v>216000</v>
      </c>
      <c r="B717" s="8">
        <f t="shared" si="72"/>
        <v>44869.456944444442</v>
      </c>
      <c r="C717" s="8">
        <f t="shared" si="73"/>
        <v>44894</v>
      </c>
      <c r="D717" s="38">
        <f t="shared" si="74"/>
        <v>305764.45700444444</v>
      </c>
      <c r="E717" s="39">
        <f t="shared" si="69"/>
        <v>23</v>
      </c>
      <c r="F717" s="42" t="s">
        <v>349</v>
      </c>
      <c r="G717" s="42" t="s">
        <v>3436</v>
      </c>
      <c r="H717" s="42" t="s">
        <v>3437</v>
      </c>
      <c r="I717" s="42" t="s">
        <v>2206</v>
      </c>
      <c r="J717" s="45">
        <v>44869.456944444442</v>
      </c>
      <c r="K717" s="43">
        <v>216000</v>
      </c>
      <c r="L717" s="44">
        <v>44894</v>
      </c>
      <c r="M717" s="8" t="str">
        <f>VLOOKUP(MONTH($J717),Lookup!$A$2:$B$13,2,0)&amp;" "&amp;YEAR($J717)</f>
        <v>Nov 2022</v>
      </c>
      <c r="N717" s="34">
        <f t="shared" si="70"/>
        <v>44869.456944444442</v>
      </c>
      <c r="O717" s="8">
        <f>IF(ISERROR(VLOOKUP($I717,Lookup!$H$2:$I$11,2,0)),"",VLOOKUP($I717,Lookup!$H$2:$I$11,2,0))</f>
        <v>6.0000000000000002E-5</v>
      </c>
      <c r="P717" s="8">
        <f>COUNTIF(J$4:J717,J717)</f>
        <v>1</v>
      </c>
    </row>
    <row r="718" spans="1:16" ht="45" x14ac:dyDescent="0.25">
      <c r="A718" s="35">
        <f t="shared" si="71"/>
        <v>0</v>
      </c>
      <c r="B718" s="8">
        <f t="shared" si="72"/>
        <v>44829.456944444442</v>
      </c>
      <c r="C718" s="8">
        <f t="shared" si="73"/>
        <v>44894</v>
      </c>
      <c r="D718" s="38">
        <f t="shared" si="74"/>
        <v>89724.457004444455</v>
      </c>
      <c r="E718" s="39">
        <f t="shared" si="69"/>
        <v>67</v>
      </c>
      <c r="F718" s="42" t="s">
        <v>349</v>
      </c>
      <c r="G718" s="42" t="s">
        <v>3438</v>
      </c>
      <c r="H718" s="42" t="s">
        <v>3439</v>
      </c>
      <c r="I718" s="42" t="s">
        <v>2206</v>
      </c>
      <c r="J718" s="45">
        <v>44829.456944444442</v>
      </c>
      <c r="K718" s="43"/>
      <c r="L718" s="44">
        <v>44894</v>
      </c>
      <c r="M718" s="8" t="str">
        <f>VLOOKUP(MONTH($J718),Lookup!$A$2:$B$13,2,0)&amp;" "&amp;YEAR($J718)</f>
        <v>Sept 2022</v>
      </c>
      <c r="N718" s="34">
        <f t="shared" si="70"/>
        <v>44829.456944444442</v>
      </c>
      <c r="O718" s="8">
        <f>IF(ISERROR(VLOOKUP($I718,Lookup!$H$2:$I$11,2,0)),"",VLOOKUP($I718,Lookup!$H$2:$I$11,2,0))</f>
        <v>6.0000000000000002E-5</v>
      </c>
      <c r="P718" s="8">
        <f>COUNTIF(J$4:J718,J718)</f>
        <v>1</v>
      </c>
    </row>
    <row r="719" spans="1:16" ht="30" x14ac:dyDescent="0.25">
      <c r="A719" s="35">
        <f t="shared" si="71"/>
        <v>200000</v>
      </c>
      <c r="B719" s="8">
        <f t="shared" si="72"/>
        <v>44831.5</v>
      </c>
      <c r="C719" s="8">
        <f t="shared" si="73"/>
        <v>44908</v>
      </c>
      <c r="D719" s="38">
        <f t="shared" si="74"/>
        <v>289740.50005999999</v>
      </c>
      <c r="E719" s="39">
        <f t="shared" si="69"/>
        <v>24</v>
      </c>
      <c r="F719" s="42" t="s">
        <v>349</v>
      </c>
      <c r="G719" s="42" t="s">
        <v>3440</v>
      </c>
      <c r="H719" s="42" t="s">
        <v>3441</v>
      </c>
      <c r="I719" s="42" t="s">
        <v>2206</v>
      </c>
      <c r="J719" s="45">
        <v>44831.5</v>
      </c>
      <c r="K719" s="43">
        <v>200000</v>
      </c>
      <c r="L719" s="44">
        <v>44908</v>
      </c>
      <c r="M719" s="8" t="str">
        <f>VLOOKUP(MONTH($J719),Lookup!$A$2:$B$13,2,0)&amp;" "&amp;YEAR($J719)</f>
        <v>Sept 2022</v>
      </c>
      <c r="N719" s="34">
        <f t="shared" si="70"/>
        <v>44831.5</v>
      </c>
      <c r="O719" s="8">
        <f>IF(ISERROR(VLOOKUP($I719,Lookup!$H$2:$I$11,2,0)),"",VLOOKUP($I719,Lookup!$H$2:$I$11,2,0))</f>
        <v>6.0000000000000002E-5</v>
      </c>
      <c r="P719" s="8">
        <f>COUNTIF(J$4:J719,J719)</f>
        <v>1</v>
      </c>
    </row>
    <row r="720" spans="1:16" ht="45" x14ac:dyDescent="0.25">
      <c r="A720" s="35">
        <f t="shared" si="71"/>
        <v>80001</v>
      </c>
      <c r="B720" s="8">
        <f t="shared" si="72"/>
        <v>44748.65625</v>
      </c>
      <c r="C720" s="8">
        <f t="shared" si="73"/>
        <v>44908</v>
      </c>
      <c r="D720" s="38">
        <f t="shared" si="74"/>
        <v>169658.65630999999</v>
      </c>
      <c r="E720" s="39">
        <f t="shared" si="69"/>
        <v>47</v>
      </c>
      <c r="F720" s="42" t="s">
        <v>349</v>
      </c>
      <c r="G720" s="42" t="s">
        <v>3442</v>
      </c>
      <c r="H720" s="42" t="s">
        <v>3443</v>
      </c>
      <c r="I720" s="42" t="s">
        <v>2206</v>
      </c>
      <c r="J720" s="45">
        <v>44748.65625</v>
      </c>
      <c r="K720" s="43">
        <v>80001</v>
      </c>
      <c r="L720" s="44">
        <v>44908</v>
      </c>
      <c r="M720" s="8" t="str">
        <f>VLOOKUP(MONTH($J720),Lookup!$A$2:$B$13,2,0)&amp;" "&amp;YEAR($J720)</f>
        <v>Jul 2022</v>
      </c>
      <c r="N720" s="34">
        <f t="shared" si="70"/>
        <v>44748.65625</v>
      </c>
      <c r="O720" s="8">
        <f>IF(ISERROR(VLOOKUP($I720,Lookup!$H$2:$I$11,2,0)),"",VLOOKUP($I720,Lookup!$H$2:$I$11,2,0))</f>
        <v>6.0000000000000002E-5</v>
      </c>
      <c r="P720" s="8">
        <f>COUNTIF(J$4:J720,J720)</f>
        <v>1</v>
      </c>
    </row>
    <row r="721" spans="1:16" ht="30" x14ac:dyDescent="0.25">
      <c r="A721" s="35">
        <f t="shared" si="71"/>
        <v>600000</v>
      </c>
      <c r="B721" s="8">
        <f t="shared" si="72"/>
        <v>44816.586111111108</v>
      </c>
      <c r="C721" s="8">
        <f t="shared" si="73"/>
        <v>44894</v>
      </c>
      <c r="D721" s="38">
        <f t="shared" si="74"/>
        <v>689711.58617111109</v>
      </c>
      <c r="E721" s="39">
        <f t="shared" si="69"/>
        <v>4</v>
      </c>
      <c r="F721" s="42" t="s">
        <v>349</v>
      </c>
      <c r="G721" s="42" t="s">
        <v>3444</v>
      </c>
      <c r="H721" s="42" t="s">
        <v>3445</v>
      </c>
      <c r="I721" s="42" t="s">
        <v>2206</v>
      </c>
      <c r="J721" s="45">
        <v>44816.586111111108</v>
      </c>
      <c r="K721" s="43">
        <v>600000</v>
      </c>
      <c r="L721" s="44">
        <v>44894</v>
      </c>
      <c r="M721" s="8" t="str">
        <f>VLOOKUP(MONTH($J721),Lookup!$A$2:$B$13,2,0)&amp;" "&amp;YEAR($J721)</f>
        <v>Sept 2022</v>
      </c>
      <c r="N721" s="34">
        <f t="shared" si="70"/>
        <v>44816.586111111108</v>
      </c>
      <c r="O721" s="8">
        <f>IF(ISERROR(VLOOKUP($I721,Lookup!$H$2:$I$11,2,0)),"",VLOOKUP($I721,Lookup!$H$2:$I$11,2,0))</f>
        <v>6.0000000000000002E-5</v>
      </c>
      <c r="P721" s="8">
        <f>COUNTIF(J$4:J721,J721)</f>
        <v>1</v>
      </c>
    </row>
    <row r="722" spans="1:16" ht="45" x14ac:dyDescent="0.25">
      <c r="A722" s="35">
        <f t="shared" si="71"/>
        <v>550000</v>
      </c>
      <c r="B722" s="8">
        <f t="shared" si="72"/>
        <v>44875.480555555558</v>
      </c>
      <c r="C722" s="8">
        <f t="shared" si="73"/>
        <v>44963</v>
      </c>
      <c r="D722" s="38">
        <f t="shared" si="74"/>
        <v>639839.48061555554</v>
      </c>
      <c r="E722" s="39">
        <f t="shared" si="69"/>
        <v>6</v>
      </c>
      <c r="F722" s="42" t="s">
        <v>349</v>
      </c>
      <c r="G722" s="42" t="s">
        <v>3446</v>
      </c>
      <c r="H722" s="42" t="s">
        <v>3447</v>
      </c>
      <c r="I722" s="42" t="s">
        <v>2206</v>
      </c>
      <c r="J722" s="45">
        <v>44875.480555555558</v>
      </c>
      <c r="K722" s="43">
        <v>550000</v>
      </c>
      <c r="L722" s="44">
        <v>44963</v>
      </c>
      <c r="M722" s="8" t="str">
        <f>VLOOKUP(MONTH($J722),Lookup!$A$2:$B$13,2,0)&amp;" "&amp;YEAR($J722)</f>
        <v>Nov 2022</v>
      </c>
      <c r="N722" s="34">
        <f t="shared" si="70"/>
        <v>44875.480555555558</v>
      </c>
      <c r="O722" s="8">
        <f>IF(ISERROR(VLOOKUP($I722,Lookup!$H$2:$I$11,2,0)),"",VLOOKUP($I722,Lookup!$H$2:$I$11,2,0))</f>
        <v>6.0000000000000002E-5</v>
      </c>
      <c r="P722" s="8">
        <f>COUNTIF(J$4:J722,J722)</f>
        <v>1</v>
      </c>
    </row>
    <row r="723" spans="1:16" ht="75" x14ac:dyDescent="0.25">
      <c r="A723" s="35">
        <f t="shared" si="71"/>
        <v>350000</v>
      </c>
      <c r="B723" s="8">
        <f t="shared" si="72"/>
        <v>44894.581944444442</v>
      </c>
      <c r="C723" s="8">
        <f t="shared" si="73"/>
        <v>44944</v>
      </c>
      <c r="D723" s="38">
        <f t="shared" si="74"/>
        <v>439839.58200444444</v>
      </c>
      <c r="E723" s="39">
        <f t="shared" si="69"/>
        <v>14</v>
      </c>
      <c r="F723" s="42" t="s">
        <v>349</v>
      </c>
      <c r="G723" s="42" t="s">
        <v>3448</v>
      </c>
      <c r="H723" s="42" t="s">
        <v>3449</v>
      </c>
      <c r="I723" s="42" t="s">
        <v>2206</v>
      </c>
      <c r="J723" s="45">
        <v>44894.581944444442</v>
      </c>
      <c r="K723" s="43">
        <v>350000</v>
      </c>
      <c r="L723" s="44">
        <v>44944</v>
      </c>
      <c r="M723" s="8" t="str">
        <f>VLOOKUP(MONTH($J723),Lookup!$A$2:$B$13,2,0)&amp;" "&amp;YEAR($J723)</f>
        <v>Nov 2022</v>
      </c>
      <c r="N723" s="34">
        <f t="shared" si="70"/>
        <v>44894.581944444442</v>
      </c>
      <c r="O723" s="8">
        <f>IF(ISERROR(VLOOKUP($I723,Lookup!$H$2:$I$11,2,0)),"",VLOOKUP($I723,Lookup!$H$2:$I$11,2,0))</f>
        <v>6.0000000000000002E-5</v>
      </c>
      <c r="P723" s="8">
        <f>COUNTIF(J$4:J723,J723)</f>
        <v>1</v>
      </c>
    </row>
    <row r="724" spans="1:16" x14ac:dyDescent="0.25">
      <c r="A724" s="35">
        <f t="shared" si="71"/>
        <v>260000</v>
      </c>
      <c r="B724" s="8">
        <f t="shared" si="72"/>
        <v>44869.341666666667</v>
      </c>
      <c r="C724" s="8">
        <f t="shared" si="73"/>
        <v>44908</v>
      </c>
      <c r="D724" s="38">
        <f t="shared" si="74"/>
        <v>349778.34172666667</v>
      </c>
      <c r="E724" s="39">
        <f t="shared" si="69"/>
        <v>18</v>
      </c>
      <c r="F724" s="42" t="s">
        <v>349</v>
      </c>
      <c r="G724" s="42" t="s">
        <v>3450</v>
      </c>
      <c r="H724" s="42" t="s">
        <v>3451</v>
      </c>
      <c r="I724" s="42" t="s">
        <v>2206</v>
      </c>
      <c r="J724" s="45">
        <v>44869.341666666667</v>
      </c>
      <c r="K724" s="43">
        <v>260000</v>
      </c>
      <c r="L724" s="44">
        <v>44908</v>
      </c>
      <c r="M724" s="8" t="str">
        <f>VLOOKUP(MONTH($J724),Lookup!$A$2:$B$13,2,0)&amp;" "&amp;YEAR($J724)</f>
        <v>Nov 2022</v>
      </c>
      <c r="N724" s="34">
        <f t="shared" si="70"/>
        <v>44869.341666666667</v>
      </c>
      <c r="O724" s="8">
        <f>IF(ISERROR(VLOOKUP($I724,Lookup!$H$2:$I$11,2,0)),"",VLOOKUP($I724,Lookup!$H$2:$I$11,2,0))</f>
        <v>6.0000000000000002E-5</v>
      </c>
      <c r="P724" s="8">
        <f>COUNTIF(J$4:J724,J724)</f>
        <v>1</v>
      </c>
    </row>
    <row r="725" spans="1:16" ht="30" x14ac:dyDescent="0.25">
      <c r="A725" s="35">
        <f t="shared" si="71"/>
        <v>50001</v>
      </c>
      <c r="B725" s="8">
        <f t="shared" si="72"/>
        <v>44886.502083333333</v>
      </c>
      <c r="C725" s="8">
        <f t="shared" si="73"/>
        <v>44909</v>
      </c>
      <c r="D725" s="38">
        <f t="shared" si="74"/>
        <v>139797.50214333332</v>
      </c>
      <c r="E725" s="39">
        <f t="shared" si="69"/>
        <v>56</v>
      </c>
      <c r="F725" s="42" t="s">
        <v>349</v>
      </c>
      <c r="G725" s="42" t="s">
        <v>3452</v>
      </c>
      <c r="H725" s="42" t="s">
        <v>3453</v>
      </c>
      <c r="I725" s="42" t="s">
        <v>2206</v>
      </c>
      <c r="J725" s="45">
        <v>44886.502083333333</v>
      </c>
      <c r="K725" s="43">
        <v>50001</v>
      </c>
      <c r="L725" s="44">
        <v>44909</v>
      </c>
      <c r="M725" s="8" t="str">
        <f>VLOOKUP(MONTH($J725),Lookup!$A$2:$B$13,2,0)&amp;" "&amp;YEAR($J725)</f>
        <v>Nov 2022</v>
      </c>
      <c r="N725" s="34">
        <f t="shared" si="70"/>
        <v>44886.502083333333</v>
      </c>
      <c r="O725" s="8">
        <f>IF(ISERROR(VLOOKUP($I725,Lookup!$H$2:$I$11,2,0)),"",VLOOKUP($I725,Lookup!$H$2:$I$11,2,0))</f>
        <v>6.0000000000000002E-5</v>
      </c>
      <c r="P725" s="8">
        <f>COUNTIF(J$4:J725,J725)</f>
        <v>1</v>
      </c>
    </row>
    <row r="726" spans="1:16" ht="30" x14ac:dyDescent="0.25">
      <c r="A726" s="35">
        <f t="shared" si="71"/>
        <v>230000</v>
      </c>
      <c r="B726" s="8">
        <f t="shared" si="72"/>
        <v>44852.404166666667</v>
      </c>
      <c r="C726" s="8">
        <f t="shared" si="73"/>
        <v>44908</v>
      </c>
      <c r="D726" s="38">
        <f t="shared" si="74"/>
        <v>319761.40422666667</v>
      </c>
      <c r="E726" s="39">
        <f t="shared" si="69"/>
        <v>22</v>
      </c>
      <c r="F726" s="42" t="s">
        <v>349</v>
      </c>
      <c r="G726" s="42" t="s">
        <v>3454</v>
      </c>
      <c r="H726" s="42" t="s">
        <v>3455</v>
      </c>
      <c r="I726" s="42" t="s">
        <v>2206</v>
      </c>
      <c r="J726" s="45">
        <v>44852.404166666667</v>
      </c>
      <c r="K726" s="43">
        <v>230000</v>
      </c>
      <c r="L726" s="44">
        <v>44908</v>
      </c>
      <c r="M726" s="8" t="str">
        <f>VLOOKUP(MONTH($J726),Lookup!$A$2:$B$13,2,0)&amp;" "&amp;YEAR($J726)</f>
        <v>Oct 2022</v>
      </c>
      <c r="N726" s="34">
        <f t="shared" si="70"/>
        <v>44852.404166666667</v>
      </c>
      <c r="O726" s="8">
        <f>IF(ISERROR(VLOOKUP($I726,Lookup!$H$2:$I$11,2,0)),"",VLOOKUP($I726,Lookup!$H$2:$I$11,2,0))</f>
        <v>6.0000000000000002E-5</v>
      </c>
      <c r="P726" s="8">
        <f>COUNTIF(J$4:J726,J726)</f>
        <v>1</v>
      </c>
    </row>
    <row r="727" spans="1:16" ht="30" x14ac:dyDescent="0.25">
      <c r="A727" s="35">
        <f t="shared" si="71"/>
        <v>50000</v>
      </c>
      <c r="B727" s="8">
        <f t="shared" si="72"/>
        <v>44900.691666666666</v>
      </c>
      <c r="C727" s="8">
        <f t="shared" si="73"/>
        <v>44906</v>
      </c>
      <c r="D727" s="38">
        <f t="shared" si="74"/>
        <v>139807.69172666664</v>
      </c>
      <c r="E727" s="39">
        <f t="shared" si="69"/>
        <v>55</v>
      </c>
      <c r="F727" s="42" t="s">
        <v>349</v>
      </c>
      <c r="G727" s="42" t="s">
        <v>3456</v>
      </c>
      <c r="H727" s="42" t="s">
        <v>3457</v>
      </c>
      <c r="I727" s="42" t="s">
        <v>2206</v>
      </c>
      <c r="J727" s="45">
        <v>44900.691666666666</v>
      </c>
      <c r="K727" s="43">
        <v>50000</v>
      </c>
      <c r="L727" s="44">
        <v>44906</v>
      </c>
      <c r="M727" s="8" t="str">
        <f>VLOOKUP(MONTH($J727),Lookup!$A$2:$B$13,2,0)&amp;" "&amp;YEAR($J727)</f>
        <v>Dec 2022</v>
      </c>
      <c r="N727" s="34">
        <f t="shared" si="70"/>
        <v>44900.691666666666</v>
      </c>
      <c r="O727" s="8">
        <f>IF(ISERROR(VLOOKUP($I727,Lookup!$H$2:$I$11,2,0)),"",VLOOKUP($I727,Lookup!$H$2:$I$11,2,0))</f>
        <v>6.0000000000000002E-5</v>
      </c>
      <c r="P727" s="8">
        <f>COUNTIF(J$4:J727,J727)</f>
        <v>1</v>
      </c>
    </row>
    <row r="728" spans="1:16" ht="30" x14ac:dyDescent="0.25">
      <c r="A728" s="35">
        <f t="shared" si="71"/>
        <v>150000</v>
      </c>
      <c r="B728" s="8">
        <f t="shared" si="72"/>
        <v>44882.385416666664</v>
      </c>
      <c r="C728" s="8">
        <f t="shared" si="73"/>
        <v>44904</v>
      </c>
      <c r="D728" s="38">
        <f t="shared" si="74"/>
        <v>239787.38547666665</v>
      </c>
      <c r="E728" s="39">
        <f t="shared" si="69"/>
        <v>29</v>
      </c>
      <c r="F728" s="42" t="s">
        <v>349</v>
      </c>
      <c r="G728" s="42" t="s">
        <v>3458</v>
      </c>
      <c r="H728" s="42" t="s">
        <v>3459</v>
      </c>
      <c r="I728" s="42" t="s">
        <v>2206</v>
      </c>
      <c r="J728" s="45">
        <v>44882.385416666664</v>
      </c>
      <c r="K728" s="43">
        <v>150000</v>
      </c>
      <c r="L728" s="44">
        <v>44904</v>
      </c>
      <c r="M728" s="8" t="str">
        <f>VLOOKUP(MONTH($J728),Lookup!$A$2:$B$13,2,0)&amp;" "&amp;YEAR($J728)</f>
        <v>Nov 2022</v>
      </c>
      <c r="N728" s="34">
        <f t="shared" si="70"/>
        <v>44882.385416666664</v>
      </c>
      <c r="O728" s="8">
        <f>IF(ISERROR(VLOOKUP($I728,Lookup!$H$2:$I$11,2,0)),"",VLOOKUP($I728,Lookup!$H$2:$I$11,2,0))</f>
        <v>6.0000000000000002E-5</v>
      </c>
      <c r="P728" s="8">
        <f>COUNTIF(J$4:J728,J728)</f>
        <v>1</v>
      </c>
    </row>
    <row r="729" spans="1:16" ht="30" x14ac:dyDescent="0.25">
      <c r="A729" s="35">
        <f t="shared" si="71"/>
        <v>500001</v>
      </c>
      <c r="B729" s="8">
        <f t="shared" si="72"/>
        <v>44568.4</v>
      </c>
      <c r="C729" s="8">
        <f t="shared" si="73"/>
        <v>44909</v>
      </c>
      <c r="D729" s="38">
        <f t="shared" si="74"/>
        <v>589582.4</v>
      </c>
      <c r="E729" s="39">
        <f t="shared" si="69"/>
        <v>7</v>
      </c>
      <c r="F729" s="42" t="s">
        <v>349</v>
      </c>
      <c r="G729" s="42" t="s">
        <v>3460</v>
      </c>
      <c r="H729" s="42" t="s">
        <v>3461</v>
      </c>
      <c r="I729" s="42" t="s">
        <v>2167</v>
      </c>
      <c r="J729" s="45">
        <v>44568.4</v>
      </c>
      <c r="K729" s="43">
        <v>500001</v>
      </c>
      <c r="L729" s="44">
        <v>44909</v>
      </c>
      <c r="M729" s="8" t="str">
        <f>VLOOKUP(MONTH($J729),Lookup!$A$2:$B$13,2,0)&amp;" "&amp;YEAR($J729)</f>
        <v>Jan 2022</v>
      </c>
      <c r="N729" s="34">
        <f t="shared" si="70"/>
        <v>44568.4</v>
      </c>
      <c r="O729" s="8">
        <f>IF(ISERROR(VLOOKUP($I729,Lookup!$H$2:$I$11,2,0)),"",VLOOKUP($I729,Lookup!$H$2:$I$11,2,0))</f>
        <v>103</v>
      </c>
      <c r="P729" s="8">
        <f>COUNTIF(J$4:J729,J729)</f>
        <v>1</v>
      </c>
    </row>
    <row r="730" spans="1:16" ht="30" x14ac:dyDescent="0.25">
      <c r="A730" s="35">
        <f t="shared" si="71"/>
        <v>750001</v>
      </c>
      <c r="B730" s="8">
        <f t="shared" si="72"/>
        <v>44727.602777777778</v>
      </c>
      <c r="C730" s="8">
        <f t="shared" si="73"/>
        <v>44958</v>
      </c>
      <c r="D730" s="38">
        <f t="shared" si="74"/>
        <v>839687.60278477788</v>
      </c>
      <c r="E730" s="39">
        <f t="shared" si="69"/>
        <v>1</v>
      </c>
      <c r="F730" s="42" t="s">
        <v>349</v>
      </c>
      <c r="G730" s="42" t="s">
        <v>3462</v>
      </c>
      <c r="H730" s="42" t="s">
        <v>3463</v>
      </c>
      <c r="I730" s="42" t="s">
        <v>2184</v>
      </c>
      <c r="J730" s="45">
        <v>44727.602777777778</v>
      </c>
      <c r="K730" s="43">
        <v>750001</v>
      </c>
      <c r="L730" s="44">
        <v>44958</v>
      </c>
      <c r="M730" s="8" t="str">
        <f>VLOOKUP(MONTH($J730),Lookup!$A$2:$B$13,2,0)&amp;" "&amp;YEAR($J730)</f>
        <v>Jun 2022</v>
      </c>
      <c r="N730" s="34">
        <f t="shared" si="70"/>
        <v>44727.602777777778</v>
      </c>
      <c r="O730" s="8">
        <f>IF(ISERROR(VLOOKUP($I730,Lookup!$H$2:$I$11,2,0)),"",VLOOKUP($I730,Lookup!$H$2:$I$11,2,0))</f>
        <v>6.9999999999999999E-6</v>
      </c>
      <c r="P730" s="8">
        <f>COUNTIF(J$4:J730,J730)</f>
        <v>1</v>
      </c>
    </row>
    <row r="731" spans="1:16" ht="30" x14ac:dyDescent="0.25">
      <c r="A731" s="35">
        <f t="shared" si="71"/>
        <v>5000000</v>
      </c>
      <c r="B731" s="8">
        <f t="shared" si="72"/>
        <v>44682.602083333331</v>
      </c>
      <c r="C731" s="8">
        <f t="shared" si="73"/>
        <v>44907</v>
      </c>
      <c r="D731" s="38">
        <f t="shared" si="74"/>
        <v>5089590.6025833338</v>
      </c>
      <c r="E731" s="39">
        <f t="shared" si="69"/>
        <v>0</v>
      </c>
      <c r="F731" s="42" t="s">
        <v>349</v>
      </c>
      <c r="G731" s="42" t="s">
        <v>3464</v>
      </c>
      <c r="H731" s="42" t="s">
        <v>3464</v>
      </c>
      <c r="I731" s="42" t="s">
        <v>2464</v>
      </c>
      <c r="J731" s="45">
        <v>44682.602083333331</v>
      </c>
      <c r="K731" s="43">
        <v>5000000</v>
      </c>
      <c r="L731" s="44">
        <v>44907</v>
      </c>
      <c r="M731" s="8" t="str">
        <f>VLOOKUP(MONTH($J731),Lookup!$A$2:$B$13,2,0)&amp;" "&amp;YEAR($J731)</f>
        <v>May 2022</v>
      </c>
      <c r="N731" s="34">
        <f t="shared" si="70"/>
        <v>44682.602083333331</v>
      </c>
      <c r="O731" s="8">
        <f>IF(ISERROR(VLOOKUP($I731,Lookup!$H$2:$I$11,2,0)),"",VLOOKUP($I731,Lookup!$H$2:$I$11,2,0))</f>
        <v>5.0000000000000001E-4</v>
      </c>
      <c r="P731" s="8">
        <f>COUNTIF(J$4:J731,J731)</f>
        <v>1</v>
      </c>
    </row>
    <row r="732" spans="1:16" ht="60" x14ac:dyDescent="0.25">
      <c r="A732" s="35">
        <f t="shared" si="71"/>
        <v>360000</v>
      </c>
      <c r="B732" s="8">
        <f t="shared" si="72"/>
        <v>44707.563888888886</v>
      </c>
      <c r="C732" s="8">
        <f t="shared" si="73"/>
        <v>44908</v>
      </c>
      <c r="D732" s="38">
        <f t="shared" si="74"/>
        <v>449720.56388888886</v>
      </c>
      <c r="E732" s="39">
        <f t="shared" si="69"/>
        <v>13</v>
      </c>
      <c r="F732" s="42" t="s">
        <v>349</v>
      </c>
      <c r="G732" s="42" t="s">
        <v>3405</v>
      </c>
      <c r="H732" s="42" t="s">
        <v>3405</v>
      </c>
      <c r="I732" s="42" t="s">
        <v>2167</v>
      </c>
      <c r="J732" s="45">
        <v>44707.563888888886</v>
      </c>
      <c r="K732" s="43">
        <v>360000</v>
      </c>
      <c r="L732" s="44">
        <v>44908</v>
      </c>
      <c r="M732" s="8" t="str">
        <f>VLOOKUP(MONTH($J732),Lookup!$A$2:$B$13,2,0)&amp;" "&amp;YEAR($J732)</f>
        <v>May 2022</v>
      </c>
      <c r="N732" s="34">
        <f t="shared" si="70"/>
        <v>44707.563888888886</v>
      </c>
      <c r="O732" s="8">
        <f>IF(ISERROR(VLOOKUP($I732,Lookup!$H$2:$I$11,2,0)),"",VLOOKUP($I732,Lookup!$H$2:$I$11,2,0))</f>
        <v>103</v>
      </c>
      <c r="P732" s="8">
        <f>COUNTIF(J$4:J732,J732)</f>
        <v>2</v>
      </c>
    </row>
    <row r="733" spans="1:16" x14ac:dyDescent="0.25">
      <c r="A733" s="35">
        <f t="shared" si="71"/>
        <v>180000</v>
      </c>
      <c r="B733" s="8">
        <f t="shared" si="72"/>
        <v>44838.34097222222</v>
      </c>
      <c r="C733" s="8">
        <f t="shared" si="73"/>
        <v>44909</v>
      </c>
      <c r="D733" s="38">
        <f t="shared" si="74"/>
        <v>269749.3410322222</v>
      </c>
      <c r="E733" s="39">
        <f t="shared" si="69"/>
        <v>25</v>
      </c>
      <c r="F733" s="42" t="s">
        <v>349</v>
      </c>
      <c r="G733" s="42" t="s">
        <v>3401</v>
      </c>
      <c r="H733" s="42" t="s">
        <v>3401</v>
      </c>
      <c r="I733" s="42" t="s">
        <v>2206</v>
      </c>
      <c r="J733" s="45">
        <v>44838.34097222222</v>
      </c>
      <c r="K733" s="43">
        <v>180000</v>
      </c>
      <c r="L733" s="44">
        <v>44909</v>
      </c>
      <c r="M733" s="8" t="str">
        <f>VLOOKUP(MONTH($J733),Lookup!$A$2:$B$13,2,0)&amp;" "&amp;YEAR($J733)</f>
        <v>Oct 2022</v>
      </c>
      <c r="N733" s="34">
        <f t="shared" si="70"/>
        <v>44838.34097222222</v>
      </c>
      <c r="O733" s="8">
        <f>IF(ISERROR(VLOOKUP($I733,Lookup!$H$2:$I$11,2,0)),"",VLOOKUP($I733,Lookup!$H$2:$I$11,2,0))</f>
        <v>6.0000000000000002E-5</v>
      </c>
      <c r="P733" s="8">
        <f>COUNTIF(J$4:J733,J733)</f>
        <v>2</v>
      </c>
    </row>
    <row r="734" spans="1:16" x14ac:dyDescent="0.25">
      <c r="A734" s="35">
        <f t="shared" si="71"/>
        <v>120000</v>
      </c>
      <c r="B734" s="8">
        <f t="shared" si="72"/>
        <v>44820.65902777778</v>
      </c>
      <c r="C734" s="8">
        <f t="shared" si="73"/>
        <v>44929</v>
      </c>
      <c r="D734" s="38">
        <f t="shared" si="74"/>
        <v>209750.65908777778</v>
      </c>
      <c r="E734" s="39">
        <f t="shared" si="69"/>
        <v>32</v>
      </c>
      <c r="F734" s="42" t="s">
        <v>349</v>
      </c>
      <c r="G734" s="42" t="s">
        <v>3465</v>
      </c>
      <c r="H734" s="42" t="s">
        <v>3466</v>
      </c>
      <c r="I734" s="42" t="s">
        <v>2206</v>
      </c>
      <c r="J734" s="45">
        <v>44820.65902777778</v>
      </c>
      <c r="K734" s="43">
        <v>120000</v>
      </c>
      <c r="L734" s="44">
        <v>44929</v>
      </c>
      <c r="M734" s="8" t="str">
        <f>VLOOKUP(MONTH($J734),Lookup!$A$2:$B$13,2,0)&amp;" "&amp;YEAR($J734)</f>
        <v>Sept 2022</v>
      </c>
      <c r="N734" s="34">
        <f t="shared" si="70"/>
        <v>44820.65902777778</v>
      </c>
      <c r="O734" s="8">
        <f>IF(ISERROR(VLOOKUP($I734,Lookup!$H$2:$I$11,2,0)),"",VLOOKUP($I734,Lookup!$H$2:$I$11,2,0))</f>
        <v>6.0000000000000002E-5</v>
      </c>
      <c r="P734" s="8">
        <f>COUNTIF(J$4:J734,J734)</f>
        <v>1</v>
      </c>
    </row>
    <row r="735" spans="1:16" ht="30" x14ac:dyDescent="0.25">
      <c r="A735" s="35">
        <f t="shared" si="71"/>
        <v>50001</v>
      </c>
      <c r="B735" s="8">
        <f t="shared" si="72"/>
        <v>44837.661111111112</v>
      </c>
      <c r="C735" s="8">
        <f t="shared" si="73"/>
        <v>44907</v>
      </c>
      <c r="D735" s="38">
        <f t="shared" si="74"/>
        <v>139746.6611711111</v>
      </c>
      <c r="E735" s="39">
        <f t="shared" si="69"/>
        <v>57</v>
      </c>
      <c r="F735" s="42" t="s">
        <v>349</v>
      </c>
      <c r="G735" s="42" t="s">
        <v>3467</v>
      </c>
      <c r="H735" s="42" t="s">
        <v>3468</v>
      </c>
      <c r="I735" s="42" t="s">
        <v>2206</v>
      </c>
      <c r="J735" s="45">
        <v>44837.661111111112</v>
      </c>
      <c r="K735" s="43">
        <v>50001</v>
      </c>
      <c r="L735" s="44">
        <v>44907</v>
      </c>
      <c r="M735" s="8" t="str">
        <f>VLOOKUP(MONTH($J735),Lookup!$A$2:$B$13,2,0)&amp;" "&amp;YEAR($J735)</f>
        <v>Oct 2022</v>
      </c>
      <c r="N735" s="34">
        <f t="shared" si="70"/>
        <v>44837.661111111112</v>
      </c>
      <c r="O735" s="8">
        <f>IF(ISERROR(VLOOKUP($I735,Lookup!$H$2:$I$11,2,0)),"",VLOOKUP($I735,Lookup!$H$2:$I$11,2,0))</f>
        <v>6.0000000000000002E-5</v>
      </c>
      <c r="P735" s="8">
        <f>COUNTIF(J$4:J735,J735)</f>
        <v>1</v>
      </c>
    </row>
    <row r="736" spans="1:16" ht="30" x14ac:dyDescent="0.25">
      <c r="A736" s="35">
        <f t="shared" si="71"/>
        <v>10000</v>
      </c>
      <c r="B736" s="8">
        <f t="shared" si="72"/>
        <v>44620.634722222225</v>
      </c>
      <c r="C736" s="8">
        <f t="shared" si="73"/>
        <v>44840</v>
      </c>
      <c r="D736" s="38">
        <f t="shared" si="74"/>
        <v>99461.634723022231</v>
      </c>
      <c r="E736" s="39">
        <f t="shared" si="69"/>
        <v>84</v>
      </c>
      <c r="F736" s="42" t="s">
        <v>108</v>
      </c>
      <c r="G736" s="42" t="s">
        <v>3469</v>
      </c>
      <c r="H736" s="42" t="s">
        <v>3470</v>
      </c>
      <c r="I736" s="42" t="s">
        <v>2173</v>
      </c>
      <c r="J736" s="45">
        <v>44620.634722222225</v>
      </c>
      <c r="K736" s="43">
        <v>10000</v>
      </c>
      <c r="L736" s="44">
        <v>44840</v>
      </c>
      <c r="M736" s="8" t="str">
        <f>VLOOKUP(MONTH($J736),Lookup!$A$2:$B$13,2,0)&amp;" "&amp;YEAR($J736)</f>
        <v>Feb 2022</v>
      </c>
      <c r="N736" s="34">
        <f t="shared" si="70"/>
        <v>44620.634722222225</v>
      </c>
      <c r="O736" s="8">
        <f>IF(ISERROR(VLOOKUP($I736,Lookup!$H$2:$I$11,2,0)),"",VLOOKUP($I736,Lookup!$H$2:$I$11,2,0))</f>
        <v>7.9999999999999996E-7</v>
      </c>
      <c r="P736" s="8">
        <f>COUNTIF(J$4:J736,J736)</f>
        <v>1</v>
      </c>
    </row>
    <row r="737" spans="1:16" ht="30" x14ac:dyDescent="0.25">
      <c r="A737" s="35">
        <f t="shared" si="71"/>
        <v>50000.01</v>
      </c>
      <c r="B737" s="8">
        <f t="shared" si="72"/>
        <v>44582.40625</v>
      </c>
      <c r="C737" s="8">
        <f t="shared" si="73"/>
        <v>44894</v>
      </c>
      <c r="D737" s="38">
        <f t="shared" si="74"/>
        <v>139477.41625080002</v>
      </c>
      <c r="E737" s="39">
        <f t="shared" si="69"/>
        <v>66</v>
      </c>
      <c r="F737" s="42" t="s">
        <v>227</v>
      </c>
      <c r="G737" s="42" t="s">
        <v>3471</v>
      </c>
      <c r="H737" s="42" t="s">
        <v>3472</v>
      </c>
      <c r="I737" s="42" t="s">
        <v>2173</v>
      </c>
      <c r="J737" s="45">
        <v>44582.40625</v>
      </c>
      <c r="K737" s="43">
        <v>50000.01</v>
      </c>
      <c r="L737" s="44">
        <v>44894</v>
      </c>
      <c r="M737" s="8" t="str">
        <f>VLOOKUP(MONTH($J737),Lookup!$A$2:$B$13,2,0)&amp;" "&amp;YEAR($J737)</f>
        <v>Jan 2022</v>
      </c>
      <c r="N737" s="34">
        <f t="shared" si="70"/>
        <v>44582.40625</v>
      </c>
      <c r="O737" s="8">
        <f>IF(ISERROR(VLOOKUP($I737,Lookup!$H$2:$I$11,2,0)),"",VLOOKUP($I737,Lookup!$H$2:$I$11,2,0))</f>
        <v>7.9999999999999996E-7</v>
      </c>
      <c r="P737" s="8">
        <f>COUNTIF(J$4:J737,J737)</f>
        <v>1</v>
      </c>
    </row>
    <row r="738" spans="1:16" ht="45" x14ac:dyDescent="0.25">
      <c r="A738" s="35">
        <f t="shared" si="71"/>
        <v>140000</v>
      </c>
      <c r="B738" s="8">
        <f t="shared" si="72"/>
        <v>44628.560416666667</v>
      </c>
      <c r="C738" s="8">
        <f t="shared" si="73"/>
        <v>44867</v>
      </c>
      <c r="D738" s="38">
        <f t="shared" si="74"/>
        <v>229396.46041666667</v>
      </c>
      <c r="E738" s="39">
        <f t="shared" si="69"/>
        <v>33</v>
      </c>
      <c r="F738" s="42" t="s">
        <v>281</v>
      </c>
      <c r="G738" s="42" t="s">
        <v>3473</v>
      </c>
      <c r="H738" s="42" t="s">
        <v>3474</v>
      </c>
      <c r="I738" s="42" t="s">
        <v>2170</v>
      </c>
      <c r="J738" s="45">
        <v>44628.560416666667</v>
      </c>
      <c r="K738" s="43">
        <v>140000</v>
      </c>
      <c r="L738" s="44">
        <v>44867</v>
      </c>
      <c r="M738" s="8" t="str">
        <f>VLOOKUP(MONTH($J738),Lookup!$A$2:$B$13,2,0)&amp;" "&amp;YEAR($J738)</f>
        <v>Mar 2022</v>
      </c>
      <c r="N738" s="34">
        <f t="shared" si="70"/>
        <v>44628.560416666667</v>
      </c>
      <c r="O738" s="8">
        <f>IF(ISERROR(VLOOKUP($I738,Lookup!$H$2:$I$11,2,0)),"",VLOOKUP($I738,Lookup!$H$2:$I$11,2,0))</f>
        <v>-100.1</v>
      </c>
      <c r="P738" s="8">
        <f>COUNTIF(J$4:J738,J738)</f>
        <v>1</v>
      </c>
    </row>
    <row r="739" spans="1:16" ht="30" x14ac:dyDescent="0.25">
      <c r="A739" s="35">
        <f t="shared" si="71"/>
        <v>50000.01</v>
      </c>
      <c r="B739" s="8">
        <f t="shared" si="72"/>
        <v>44659.325694444444</v>
      </c>
      <c r="C739" s="8">
        <f t="shared" si="73"/>
        <v>44894</v>
      </c>
      <c r="D739" s="38">
        <f t="shared" si="74"/>
        <v>139554.33570144445</v>
      </c>
      <c r="E739" s="39">
        <f t="shared" si="69"/>
        <v>72</v>
      </c>
      <c r="F739" s="42" t="s">
        <v>281</v>
      </c>
      <c r="G739" s="42" t="s">
        <v>3475</v>
      </c>
      <c r="H739" s="42" t="s">
        <v>3476</v>
      </c>
      <c r="I739" s="42" t="s">
        <v>2184</v>
      </c>
      <c r="J739" s="45">
        <v>44659.325694444444</v>
      </c>
      <c r="K739" s="43">
        <v>50000.01</v>
      </c>
      <c r="L739" s="44">
        <v>44894</v>
      </c>
      <c r="M739" s="8" t="str">
        <f>VLOOKUP(MONTH($J739),Lookup!$A$2:$B$13,2,0)&amp;" "&amp;YEAR($J739)</f>
        <v>Apr 2022</v>
      </c>
      <c r="N739" s="34">
        <f t="shared" si="70"/>
        <v>44659.325694444444</v>
      </c>
      <c r="O739" s="8">
        <f>IF(ISERROR(VLOOKUP($I739,Lookup!$H$2:$I$11,2,0)),"",VLOOKUP($I739,Lookup!$H$2:$I$11,2,0))</f>
        <v>6.9999999999999999E-6</v>
      </c>
      <c r="P739" s="8">
        <f>COUNTIF(J$4:J739,J739)</f>
        <v>1</v>
      </c>
    </row>
    <row r="740" spans="1:16" x14ac:dyDescent="0.25">
      <c r="A740" s="35">
        <f t="shared" si="71"/>
        <v>150001</v>
      </c>
      <c r="B740" s="8">
        <f t="shared" si="72"/>
        <v>44651.780555555553</v>
      </c>
      <c r="C740" s="8">
        <f t="shared" si="73"/>
        <v>44908</v>
      </c>
      <c r="D740" s="38">
        <f t="shared" si="74"/>
        <v>239561.78105555553</v>
      </c>
      <c r="E740" s="39">
        <f t="shared" si="69"/>
        <v>32</v>
      </c>
      <c r="F740" s="42" t="s">
        <v>281</v>
      </c>
      <c r="G740" s="42" t="s">
        <v>3477</v>
      </c>
      <c r="H740" s="42" t="s">
        <v>3478</v>
      </c>
      <c r="I740" s="42" t="s">
        <v>2464</v>
      </c>
      <c r="J740" s="45">
        <v>44651.780555555553</v>
      </c>
      <c r="K740" s="43">
        <v>150001</v>
      </c>
      <c r="L740" s="44">
        <v>44908</v>
      </c>
      <c r="M740" s="8" t="str">
        <f>VLOOKUP(MONTH($J740),Lookup!$A$2:$B$13,2,0)&amp;" "&amp;YEAR($J740)</f>
        <v>Mar 2022</v>
      </c>
      <c r="N740" s="34">
        <f t="shared" si="70"/>
        <v>44651.780555555553</v>
      </c>
      <c r="O740" s="8">
        <f>IF(ISERROR(VLOOKUP($I740,Lookup!$H$2:$I$11,2,0)),"",VLOOKUP($I740,Lookup!$H$2:$I$11,2,0))</f>
        <v>5.0000000000000001E-4</v>
      </c>
      <c r="P740" s="8">
        <f>COUNTIF(J$4:J740,J740)</f>
        <v>1</v>
      </c>
    </row>
    <row r="741" spans="1:16" x14ac:dyDescent="0.25">
      <c r="A741" s="35">
        <f t="shared" si="71"/>
        <v>75000</v>
      </c>
      <c r="B741" s="8">
        <f t="shared" si="72"/>
        <v>44601.615277777775</v>
      </c>
      <c r="C741" s="8">
        <f t="shared" si="73"/>
        <v>44901</v>
      </c>
      <c r="D741" s="38">
        <f t="shared" si="74"/>
        <v>164606.61527777778</v>
      </c>
      <c r="E741" s="39">
        <f t="shared" si="69"/>
        <v>45</v>
      </c>
      <c r="F741" s="42" t="s">
        <v>281</v>
      </c>
      <c r="G741" s="42" t="s">
        <v>3479</v>
      </c>
      <c r="H741" s="42" t="s">
        <v>3480</v>
      </c>
      <c r="I741" s="42" t="s">
        <v>2167</v>
      </c>
      <c r="J741" s="45">
        <v>44601.615277777775</v>
      </c>
      <c r="K741" s="43">
        <v>75000</v>
      </c>
      <c r="L741" s="44">
        <v>44901</v>
      </c>
      <c r="M741" s="8" t="str">
        <f>VLOOKUP(MONTH($J741),Lookup!$A$2:$B$13,2,0)&amp;" "&amp;YEAR($J741)</f>
        <v>Feb 2022</v>
      </c>
      <c r="N741" s="34">
        <f t="shared" si="70"/>
        <v>44601.615277777775</v>
      </c>
      <c r="O741" s="8">
        <f>IF(ISERROR(VLOOKUP($I741,Lookup!$H$2:$I$11,2,0)),"",VLOOKUP($I741,Lookup!$H$2:$I$11,2,0))</f>
        <v>103</v>
      </c>
      <c r="P741" s="8">
        <f>COUNTIF(J$4:J741,J741)</f>
        <v>1</v>
      </c>
    </row>
    <row r="742" spans="1:16" x14ac:dyDescent="0.25">
      <c r="A742" s="35">
        <f t="shared" si="71"/>
        <v>70000</v>
      </c>
      <c r="B742" s="8">
        <f t="shared" si="72"/>
        <v>44600.525000000001</v>
      </c>
      <c r="C742" s="8">
        <f t="shared" si="73"/>
        <v>44895</v>
      </c>
      <c r="D742" s="38">
        <f t="shared" si="74"/>
        <v>159599.52499999999</v>
      </c>
      <c r="E742" s="39">
        <f t="shared" si="69"/>
        <v>50</v>
      </c>
      <c r="F742" s="42" t="s">
        <v>281</v>
      </c>
      <c r="G742" s="42" t="s">
        <v>3481</v>
      </c>
      <c r="H742" s="42" t="s">
        <v>3482</v>
      </c>
      <c r="I742" s="42" t="s">
        <v>2167</v>
      </c>
      <c r="J742" s="45">
        <v>44600.525000000001</v>
      </c>
      <c r="K742" s="43">
        <v>70000</v>
      </c>
      <c r="L742" s="44">
        <v>44895</v>
      </c>
      <c r="M742" s="8" t="str">
        <f>VLOOKUP(MONTH($J742),Lookup!$A$2:$B$13,2,0)&amp;" "&amp;YEAR($J742)</f>
        <v>Feb 2022</v>
      </c>
      <c r="N742" s="34">
        <f t="shared" si="70"/>
        <v>44600.525000000001</v>
      </c>
      <c r="O742" s="8">
        <f>IF(ISERROR(VLOOKUP($I742,Lookup!$H$2:$I$11,2,0)),"",VLOOKUP($I742,Lookup!$H$2:$I$11,2,0))</f>
        <v>103</v>
      </c>
      <c r="P742" s="8">
        <f>COUNTIF(J$4:J742,J742)</f>
        <v>1</v>
      </c>
    </row>
    <row r="743" spans="1:16" ht="30" x14ac:dyDescent="0.25">
      <c r="A743" s="35">
        <f t="shared" si="71"/>
        <v>50001</v>
      </c>
      <c r="B743" s="8">
        <f t="shared" si="72"/>
        <v>44577.619444444441</v>
      </c>
      <c r="C743" s="8">
        <f t="shared" si="73"/>
        <v>44896</v>
      </c>
      <c r="D743" s="38">
        <f t="shared" si="74"/>
        <v>139475.61945144442</v>
      </c>
      <c r="E743" s="39">
        <f t="shared" si="69"/>
        <v>74</v>
      </c>
      <c r="F743" s="42" t="s">
        <v>281</v>
      </c>
      <c r="G743" s="42" t="s">
        <v>3483</v>
      </c>
      <c r="H743" s="42" t="s">
        <v>3484</v>
      </c>
      <c r="I743" s="42" t="s">
        <v>2184</v>
      </c>
      <c r="J743" s="45">
        <v>44577.619444444441</v>
      </c>
      <c r="K743" s="43">
        <v>50001</v>
      </c>
      <c r="L743" s="44">
        <v>44896</v>
      </c>
      <c r="M743" s="8" t="str">
        <f>VLOOKUP(MONTH($J743),Lookup!$A$2:$B$13,2,0)&amp;" "&amp;YEAR($J743)</f>
        <v>Jan 2022</v>
      </c>
      <c r="N743" s="34">
        <f t="shared" si="70"/>
        <v>44577.619444444441</v>
      </c>
      <c r="O743" s="8">
        <f>IF(ISERROR(VLOOKUP($I743,Lookup!$H$2:$I$11,2,0)),"",VLOOKUP($I743,Lookup!$H$2:$I$11,2,0))</f>
        <v>6.9999999999999999E-6</v>
      </c>
      <c r="P743" s="8">
        <f>COUNTIF(J$4:J743,J743)</f>
        <v>1</v>
      </c>
    </row>
    <row r="744" spans="1:16" x14ac:dyDescent="0.25">
      <c r="A744" s="35">
        <f t="shared" si="71"/>
        <v>68001</v>
      </c>
      <c r="B744" s="8">
        <f t="shared" si="72"/>
        <v>44658.5625</v>
      </c>
      <c r="C744" s="8">
        <f t="shared" si="73"/>
        <v>44894</v>
      </c>
      <c r="D744" s="38">
        <f t="shared" si="74"/>
        <v>157554.56299999999</v>
      </c>
      <c r="E744" s="39">
        <f t="shared" si="69"/>
        <v>54</v>
      </c>
      <c r="F744" s="42" t="s">
        <v>281</v>
      </c>
      <c r="G744" s="42" t="s">
        <v>3485</v>
      </c>
      <c r="H744" s="42" t="s">
        <v>3486</v>
      </c>
      <c r="I744" s="42" t="s">
        <v>2464</v>
      </c>
      <c r="J744" s="45">
        <v>44658.5625</v>
      </c>
      <c r="K744" s="43">
        <v>68001</v>
      </c>
      <c r="L744" s="44">
        <v>44894</v>
      </c>
      <c r="M744" s="8" t="str">
        <f>VLOOKUP(MONTH($J744),Lookup!$A$2:$B$13,2,0)&amp;" "&amp;YEAR($J744)</f>
        <v>Apr 2022</v>
      </c>
      <c r="N744" s="34">
        <f t="shared" si="70"/>
        <v>44658.5625</v>
      </c>
      <c r="O744" s="8">
        <f>IF(ISERROR(VLOOKUP($I744,Lookup!$H$2:$I$11,2,0)),"",VLOOKUP($I744,Lookup!$H$2:$I$11,2,0))</f>
        <v>5.0000000000000001E-4</v>
      </c>
      <c r="P744" s="8">
        <f>COUNTIF(J$4:J744,J744)</f>
        <v>1</v>
      </c>
    </row>
    <row r="745" spans="1:16" ht="30" x14ac:dyDescent="0.25">
      <c r="A745" s="35">
        <f t="shared" si="71"/>
        <v>400001</v>
      </c>
      <c r="B745" s="8">
        <f t="shared" si="72"/>
        <v>44609.609027777777</v>
      </c>
      <c r="C745" s="8">
        <f t="shared" si="73"/>
        <v>44874</v>
      </c>
      <c r="D745" s="38">
        <f t="shared" si="74"/>
        <v>489385.50902777782</v>
      </c>
      <c r="E745" s="39">
        <f t="shared" si="69"/>
        <v>12</v>
      </c>
      <c r="F745" s="42" t="s">
        <v>281</v>
      </c>
      <c r="G745" s="42" t="s">
        <v>3487</v>
      </c>
      <c r="H745" s="42" t="s">
        <v>3488</v>
      </c>
      <c r="I745" s="42" t="s">
        <v>2170</v>
      </c>
      <c r="J745" s="45">
        <v>44609.609027777777</v>
      </c>
      <c r="K745" s="43">
        <v>400001</v>
      </c>
      <c r="L745" s="44">
        <v>44874</v>
      </c>
      <c r="M745" s="8" t="str">
        <f>VLOOKUP(MONTH($J745),Lookup!$A$2:$B$13,2,0)&amp;" "&amp;YEAR($J745)</f>
        <v>Feb 2022</v>
      </c>
      <c r="N745" s="34">
        <f t="shared" si="70"/>
        <v>44609.609027777777</v>
      </c>
      <c r="O745" s="8">
        <f>IF(ISERROR(VLOOKUP($I745,Lookup!$H$2:$I$11,2,0)),"",VLOOKUP($I745,Lookup!$H$2:$I$11,2,0))</f>
        <v>-100.1</v>
      </c>
      <c r="P745" s="8">
        <f>COUNTIF(J$4:J745,J745)</f>
        <v>1</v>
      </c>
    </row>
    <row r="746" spans="1:16" ht="30" x14ac:dyDescent="0.25">
      <c r="A746" s="35">
        <f t="shared" si="71"/>
        <v>400001</v>
      </c>
      <c r="B746" s="8">
        <f t="shared" si="72"/>
        <v>44609.609027777777</v>
      </c>
      <c r="C746" s="8">
        <f t="shared" si="73"/>
        <v>44874</v>
      </c>
      <c r="D746" s="38">
        <f t="shared" si="74"/>
        <v>489386.50902777782</v>
      </c>
      <c r="E746" s="39">
        <f t="shared" si="69"/>
        <v>11</v>
      </c>
      <c r="F746" s="42" t="s">
        <v>281</v>
      </c>
      <c r="G746" s="42" t="s">
        <v>3487</v>
      </c>
      <c r="H746" s="42" t="s">
        <v>3488</v>
      </c>
      <c r="I746" s="42" t="s">
        <v>2170</v>
      </c>
      <c r="J746" s="45">
        <v>44609.609027777777</v>
      </c>
      <c r="K746" s="43">
        <v>400001</v>
      </c>
      <c r="L746" s="44">
        <v>44874</v>
      </c>
      <c r="M746" s="8" t="str">
        <f>VLOOKUP(MONTH($J746),Lookup!$A$2:$B$13,2,0)&amp;" "&amp;YEAR($J746)</f>
        <v>Feb 2022</v>
      </c>
      <c r="N746" s="34">
        <f t="shared" si="70"/>
        <v>44609.609027777777</v>
      </c>
      <c r="O746" s="8">
        <f>IF(ISERROR(VLOOKUP($I746,Lookup!$H$2:$I$11,2,0)),"",VLOOKUP($I746,Lookup!$H$2:$I$11,2,0))</f>
        <v>-100.1</v>
      </c>
      <c r="P746" s="8">
        <f>COUNTIF(J$4:J746,J746)</f>
        <v>2</v>
      </c>
    </row>
    <row r="747" spans="1:16" x14ac:dyDescent="0.25">
      <c r="A747" s="35">
        <f t="shared" si="71"/>
        <v>50001</v>
      </c>
      <c r="B747" s="8">
        <f t="shared" si="72"/>
        <v>44803.590277777781</v>
      </c>
      <c r="C747" s="8">
        <f t="shared" si="73"/>
        <v>44908</v>
      </c>
      <c r="D747" s="38">
        <f t="shared" si="74"/>
        <v>139613.49027777778</v>
      </c>
      <c r="E747" s="39">
        <f t="shared" si="69"/>
        <v>69</v>
      </c>
      <c r="F747" s="42" t="s">
        <v>281</v>
      </c>
      <c r="G747" s="42" t="s">
        <v>3489</v>
      </c>
      <c r="H747" s="42" t="s">
        <v>3490</v>
      </c>
      <c r="I747" s="42" t="s">
        <v>2170</v>
      </c>
      <c r="J747" s="45">
        <v>44803.590277777781</v>
      </c>
      <c r="K747" s="43">
        <v>50001</v>
      </c>
      <c r="L747" s="44">
        <v>44908</v>
      </c>
      <c r="M747" s="8" t="str">
        <f>VLOOKUP(MONTH($J747),Lookup!$A$2:$B$13,2,0)&amp;" "&amp;YEAR($J747)</f>
        <v>Aug 2022</v>
      </c>
      <c r="N747" s="34">
        <f t="shared" si="70"/>
        <v>44803.590277777781</v>
      </c>
      <c r="O747" s="8">
        <f>IF(ISERROR(VLOOKUP($I747,Lookup!$H$2:$I$11,2,0)),"",VLOOKUP($I747,Lookup!$H$2:$I$11,2,0))</f>
        <v>-100.1</v>
      </c>
      <c r="P747" s="8">
        <f>COUNTIF(J$4:J747,J747)</f>
        <v>1</v>
      </c>
    </row>
    <row r="748" spans="1:16" x14ac:dyDescent="0.25">
      <c r="A748" s="35">
        <f t="shared" si="71"/>
        <v>100001</v>
      </c>
      <c r="B748" s="8">
        <f t="shared" si="72"/>
        <v>44617.425694444442</v>
      </c>
      <c r="C748" s="8">
        <f t="shared" si="73"/>
        <v>44874</v>
      </c>
      <c r="D748" s="38">
        <f t="shared" si="74"/>
        <v>189393.32569444444</v>
      </c>
      <c r="E748" s="39">
        <f t="shared" si="69"/>
        <v>39</v>
      </c>
      <c r="F748" s="42" t="s">
        <v>281</v>
      </c>
      <c r="G748" s="42" t="s">
        <v>3491</v>
      </c>
      <c r="H748" s="42" t="s">
        <v>3492</v>
      </c>
      <c r="I748" s="42" t="s">
        <v>2170</v>
      </c>
      <c r="J748" s="45">
        <v>44617.425694444442</v>
      </c>
      <c r="K748" s="43">
        <v>100001</v>
      </c>
      <c r="L748" s="44">
        <v>44874</v>
      </c>
      <c r="M748" s="8" t="str">
        <f>VLOOKUP(MONTH($J748),Lookup!$A$2:$B$13,2,0)&amp;" "&amp;YEAR($J748)</f>
        <v>Feb 2022</v>
      </c>
      <c r="N748" s="34">
        <f t="shared" si="70"/>
        <v>44617.425694444442</v>
      </c>
      <c r="O748" s="8">
        <f>IF(ISERROR(VLOOKUP($I748,Lookup!$H$2:$I$11,2,0)),"",VLOOKUP($I748,Lookup!$H$2:$I$11,2,0))</f>
        <v>-100.1</v>
      </c>
      <c r="P748" s="8">
        <f>COUNTIF(J$4:J748,J748)</f>
        <v>1</v>
      </c>
    </row>
    <row r="749" spans="1:16" x14ac:dyDescent="0.25">
      <c r="A749" s="35">
        <f t="shared" si="71"/>
        <v>50001</v>
      </c>
      <c r="B749" s="8">
        <f t="shared" si="72"/>
        <v>44627.386111111111</v>
      </c>
      <c r="C749" s="8">
        <f t="shared" si="73"/>
        <v>44908</v>
      </c>
      <c r="D749" s="38">
        <f t="shared" si="74"/>
        <v>139640.38611111112</v>
      </c>
      <c r="E749" s="39">
        <f t="shared" si="69"/>
        <v>68</v>
      </c>
      <c r="F749" s="42" t="s">
        <v>281</v>
      </c>
      <c r="G749" s="42" t="s">
        <v>3493</v>
      </c>
      <c r="H749" s="42" t="s">
        <v>3494</v>
      </c>
      <c r="I749" s="42" t="s">
        <v>2167</v>
      </c>
      <c r="J749" s="45">
        <v>44627.386111111111</v>
      </c>
      <c r="K749" s="43">
        <v>50001</v>
      </c>
      <c r="L749" s="44">
        <v>44908</v>
      </c>
      <c r="M749" s="8" t="str">
        <f>VLOOKUP(MONTH($J749),Lookup!$A$2:$B$13,2,0)&amp;" "&amp;YEAR($J749)</f>
        <v>Mar 2022</v>
      </c>
      <c r="N749" s="34">
        <f t="shared" si="70"/>
        <v>44627.386111111111</v>
      </c>
      <c r="O749" s="8">
        <f>IF(ISERROR(VLOOKUP($I749,Lookup!$H$2:$I$11,2,0)),"",VLOOKUP($I749,Lookup!$H$2:$I$11,2,0))</f>
        <v>103</v>
      </c>
      <c r="P749" s="8">
        <f>COUNTIF(J$4:J749,J749)</f>
        <v>1</v>
      </c>
    </row>
    <row r="750" spans="1:16" ht="45" x14ac:dyDescent="0.25">
      <c r="A750" s="35">
        <f t="shared" si="71"/>
        <v>0</v>
      </c>
      <c r="B750" s="8">
        <f t="shared" si="72"/>
        <v>44628.560416666667</v>
      </c>
      <c r="C750" s="8">
        <f t="shared" si="73"/>
        <v>44867</v>
      </c>
      <c r="D750" s="38">
        <f t="shared" si="74"/>
        <v>89397.460416666669</v>
      </c>
      <c r="E750" s="39">
        <f t="shared" si="69"/>
        <v>89</v>
      </c>
      <c r="F750" s="42" t="s">
        <v>281</v>
      </c>
      <c r="G750" s="42" t="s">
        <v>3473</v>
      </c>
      <c r="H750" s="42" t="s">
        <v>3495</v>
      </c>
      <c r="I750" s="42" t="s">
        <v>2170</v>
      </c>
      <c r="J750" s="45">
        <v>44628.560416666667</v>
      </c>
      <c r="K750" s="43"/>
      <c r="L750" s="44">
        <v>44867</v>
      </c>
      <c r="M750" s="8" t="str">
        <f>VLOOKUP(MONTH($J750),Lookup!$A$2:$B$13,2,0)&amp;" "&amp;YEAR($J750)</f>
        <v>Mar 2022</v>
      </c>
      <c r="N750" s="34">
        <f t="shared" si="70"/>
        <v>44628.560416666667</v>
      </c>
      <c r="O750" s="8">
        <f>IF(ISERROR(VLOOKUP($I750,Lookup!$H$2:$I$11,2,0)),"",VLOOKUP($I750,Lookup!$H$2:$I$11,2,0))</f>
        <v>-100.1</v>
      </c>
      <c r="P750" s="8">
        <f>COUNTIF(J$4:J750,J750)</f>
        <v>2</v>
      </c>
    </row>
    <row r="751" spans="1:16" x14ac:dyDescent="0.25">
      <c r="A751" s="35">
        <f t="shared" si="71"/>
        <v>180000</v>
      </c>
      <c r="B751" s="8">
        <f t="shared" si="72"/>
        <v>44630.382638888892</v>
      </c>
      <c r="C751" s="8">
        <f t="shared" si="73"/>
        <v>44874</v>
      </c>
      <c r="D751" s="38">
        <f t="shared" si="74"/>
        <v>269405.28263888892</v>
      </c>
      <c r="E751" s="39">
        <f t="shared" si="69"/>
        <v>29</v>
      </c>
      <c r="F751" s="42" t="s">
        <v>281</v>
      </c>
      <c r="G751" s="42" t="s">
        <v>3496</v>
      </c>
      <c r="H751" s="42" t="s">
        <v>3497</v>
      </c>
      <c r="I751" s="42" t="s">
        <v>2170</v>
      </c>
      <c r="J751" s="45">
        <v>44630.382638888892</v>
      </c>
      <c r="K751" s="43">
        <v>180000</v>
      </c>
      <c r="L751" s="44">
        <v>44874</v>
      </c>
      <c r="M751" s="8" t="str">
        <f>VLOOKUP(MONTH($J751),Lookup!$A$2:$B$13,2,0)&amp;" "&amp;YEAR($J751)</f>
        <v>Mar 2022</v>
      </c>
      <c r="N751" s="34">
        <f t="shared" si="70"/>
        <v>44630.382638888892</v>
      </c>
      <c r="O751" s="8">
        <f>IF(ISERROR(VLOOKUP($I751,Lookup!$H$2:$I$11,2,0)),"",VLOOKUP($I751,Lookup!$H$2:$I$11,2,0))</f>
        <v>-100.1</v>
      </c>
      <c r="P751" s="8">
        <f>COUNTIF(J$4:J751,J751)</f>
        <v>1</v>
      </c>
    </row>
    <row r="752" spans="1:16" x14ac:dyDescent="0.25">
      <c r="A752" s="35">
        <f t="shared" si="71"/>
        <v>200001</v>
      </c>
      <c r="B752" s="8">
        <f t="shared" si="72"/>
        <v>44628.650694444441</v>
      </c>
      <c r="C752" s="8">
        <f t="shared" si="73"/>
        <v>44876</v>
      </c>
      <c r="D752" s="38">
        <f t="shared" si="74"/>
        <v>289406.55069444445</v>
      </c>
      <c r="E752" s="39">
        <f t="shared" si="69"/>
        <v>28</v>
      </c>
      <c r="F752" s="42" t="s">
        <v>281</v>
      </c>
      <c r="G752" s="42" t="s">
        <v>3498</v>
      </c>
      <c r="H752" s="42" t="s">
        <v>3499</v>
      </c>
      <c r="I752" s="42" t="s">
        <v>2170</v>
      </c>
      <c r="J752" s="45">
        <v>44628.650694444441</v>
      </c>
      <c r="K752" s="43">
        <v>200001</v>
      </c>
      <c r="L752" s="44">
        <v>44876</v>
      </c>
      <c r="M752" s="8" t="str">
        <f>VLOOKUP(MONTH($J752),Lookup!$A$2:$B$13,2,0)&amp;" "&amp;YEAR($J752)</f>
        <v>Mar 2022</v>
      </c>
      <c r="N752" s="34">
        <f t="shared" si="70"/>
        <v>44628.650694444441</v>
      </c>
      <c r="O752" s="8">
        <f>IF(ISERROR(VLOOKUP($I752,Lookup!$H$2:$I$11,2,0)),"",VLOOKUP($I752,Lookup!$H$2:$I$11,2,0))</f>
        <v>-100.1</v>
      </c>
      <c r="P752" s="8">
        <f>COUNTIF(J$4:J752,J752)</f>
        <v>1</v>
      </c>
    </row>
    <row r="753" spans="1:16" x14ac:dyDescent="0.25">
      <c r="A753" s="35">
        <f t="shared" si="71"/>
        <v>380000</v>
      </c>
      <c r="B753" s="8">
        <f t="shared" si="72"/>
        <v>44603.74722222222</v>
      </c>
      <c r="C753" s="8">
        <f t="shared" si="73"/>
        <v>44907</v>
      </c>
      <c r="D753" s="38">
        <f t="shared" si="74"/>
        <v>469614.74722222221</v>
      </c>
      <c r="E753" s="39">
        <f t="shared" si="69"/>
        <v>13</v>
      </c>
      <c r="F753" s="42" t="s">
        <v>281</v>
      </c>
      <c r="G753" s="42" t="s">
        <v>3500</v>
      </c>
      <c r="H753" s="42" t="s">
        <v>3501</v>
      </c>
      <c r="I753" s="42" t="s">
        <v>2167</v>
      </c>
      <c r="J753" s="45">
        <v>44603.74722222222</v>
      </c>
      <c r="K753" s="43">
        <v>380000</v>
      </c>
      <c r="L753" s="44">
        <v>44907</v>
      </c>
      <c r="M753" s="8" t="str">
        <f>VLOOKUP(MONTH($J753),Lookup!$A$2:$B$13,2,0)&amp;" "&amp;YEAR($J753)</f>
        <v>Feb 2022</v>
      </c>
      <c r="N753" s="34">
        <f t="shared" si="70"/>
        <v>44603.74722222222</v>
      </c>
      <c r="O753" s="8">
        <f>IF(ISERROR(VLOOKUP($I753,Lookup!$H$2:$I$11,2,0)),"",VLOOKUP($I753,Lookup!$H$2:$I$11,2,0))</f>
        <v>103</v>
      </c>
      <c r="P753" s="8">
        <f>COUNTIF(J$4:J753,J753)</f>
        <v>1</v>
      </c>
    </row>
    <row r="754" spans="1:16" ht="30" x14ac:dyDescent="0.25">
      <c r="A754" s="35">
        <f t="shared" si="71"/>
        <v>70001</v>
      </c>
      <c r="B754" s="8">
        <f t="shared" si="72"/>
        <v>44578.231249999997</v>
      </c>
      <c r="C754" s="8">
        <f t="shared" si="73"/>
        <v>44896</v>
      </c>
      <c r="D754" s="38">
        <f t="shared" si="74"/>
        <v>159579.23125000001</v>
      </c>
      <c r="E754" s="39">
        <f t="shared" si="69"/>
        <v>51</v>
      </c>
      <c r="F754" s="42" t="s">
        <v>281</v>
      </c>
      <c r="G754" s="42" t="s">
        <v>3502</v>
      </c>
      <c r="H754" s="42" t="s">
        <v>3503</v>
      </c>
      <c r="I754" s="42" t="s">
        <v>2167</v>
      </c>
      <c r="J754" s="45">
        <v>44578.231249999997</v>
      </c>
      <c r="K754" s="43">
        <v>70001</v>
      </c>
      <c r="L754" s="44">
        <v>44896</v>
      </c>
      <c r="M754" s="8" t="str">
        <f>VLOOKUP(MONTH($J754),Lookup!$A$2:$B$13,2,0)&amp;" "&amp;YEAR($J754)</f>
        <v>Jan 2022</v>
      </c>
      <c r="N754" s="34">
        <f t="shared" si="70"/>
        <v>44578.231249999997</v>
      </c>
      <c r="O754" s="8">
        <f>IF(ISERROR(VLOOKUP($I754,Lookup!$H$2:$I$11,2,0)),"",VLOOKUP($I754,Lookup!$H$2:$I$11,2,0))</f>
        <v>103</v>
      </c>
      <c r="P754" s="8">
        <f>COUNTIF(J$4:J754,J754)</f>
        <v>1</v>
      </c>
    </row>
    <row r="755" spans="1:16" ht="30" x14ac:dyDescent="0.25">
      <c r="A755" s="35">
        <f t="shared" si="71"/>
        <v>75001</v>
      </c>
      <c r="B755" s="8">
        <f t="shared" si="72"/>
        <v>44599.748611111114</v>
      </c>
      <c r="C755" s="8">
        <f t="shared" si="73"/>
        <v>44874</v>
      </c>
      <c r="D755" s="38">
        <f t="shared" si="74"/>
        <v>164475.7486181111</v>
      </c>
      <c r="E755" s="39">
        <f t="shared" si="69"/>
        <v>46</v>
      </c>
      <c r="F755" s="42" t="s">
        <v>281</v>
      </c>
      <c r="G755" s="42" t="s">
        <v>3504</v>
      </c>
      <c r="H755" s="42" t="s">
        <v>3505</v>
      </c>
      <c r="I755" s="42" t="s">
        <v>2184</v>
      </c>
      <c r="J755" s="45">
        <v>44599.748611111114</v>
      </c>
      <c r="K755" s="43">
        <v>75001</v>
      </c>
      <c r="L755" s="44">
        <v>44874</v>
      </c>
      <c r="M755" s="8" t="str">
        <f>VLOOKUP(MONTH($J755),Lookup!$A$2:$B$13,2,0)&amp;" "&amp;YEAR($J755)</f>
        <v>Feb 2022</v>
      </c>
      <c r="N755" s="34">
        <f t="shared" si="70"/>
        <v>44599.748611111114</v>
      </c>
      <c r="O755" s="8">
        <f>IF(ISERROR(VLOOKUP($I755,Lookup!$H$2:$I$11,2,0)),"",VLOOKUP($I755,Lookup!$H$2:$I$11,2,0))</f>
        <v>6.9999999999999999E-6</v>
      </c>
      <c r="P755" s="8">
        <f>COUNTIF(J$4:J755,J755)</f>
        <v>1</v>
      </c>
    </row>
    <row r="756" spans="1:16" ht="30" x14ac:dyDescent="0.25">
      <c r="A756" s="35">
        <f t="shared" si="71"/>
        <v>100001</v>
      </c>
      <c r="B756" s="8">
        <f t="shared" si="72"/>
        <v>44693.415972222225</v>
      </c>
      <c r="C756" s="8">
        <f t="shared" si="73"/>
        <v>44894</v>
      </c>
      <c r="D756" s="38">
        <f t="shared" si="74"/>
        <v>189589.41597922222</v>
      </c>
      <c r="E756" s="39">
        <f t="shared" si="69"/>
        <v>38</v>
      </c>
      <c r="F756" s="42" t="s">
        <v>281</v>
      </c>
      <c r="G756" s="42" t="s">
        <v>3506</v>
      </c>
      <c r="H756" s="42" t="s">
        <v>3507</v>
      </c>
      <c r="I756" s="42" t="s">
        <v>2184</v>
      </c>
      <c r="J756" s="45">
        <v>44693.415972222225</v>
      </c>
      <c r="K756" s="43">
        <v>100001</v>
      </c>
      <c r="L756" s="44">
        <v>44894</v>
      </c>
      <c r="M756" s="8" t="str">
        <f>VLOOKUP(MONTH($J756),Lookup!$A$2:$B$13,2,0)&amp;" "&amp;YEAR($J756)</f>
        <v>May 2022</v>
      </c>
      <c r="N756" s="34">
        <f t="shared" si="70"/>
        <v>44693.415972222225</v>
      </c>
      <c r="O756" s="8">
        <f>IF(ISERROR(VLOOKUP($I756,Lookup!$H$2:$I$11,2,0)),"",VLOOKUP($I756,Lookup!$H$2:$I$11,2,0))</f>
        <v>6.9999999999999999E-6</v>
      </c>
      <c r="P756" s="8">
        <f>COUNTIF(J$4:J756,J756)</f>
        <v>1</v>
      </c>
    </row>
    <row r="757" spans="1:16" x14ac:dyDescent="0.25">
      <c r="A757" s="35">
        <f t="shared" si="71"/>
        <v>70001</v>
      </c>
      <c r="B757" s="8">
        <f t="shared" si="72"/>
        <v>44574.885416666664</v>
      </c>
      <c r="C757" s="8">
        <f t="shared" si="73"/>
        <v>44895</v>
      </c>
      <c r="D757" s="38">
        <f t="shared" si="74"/>
        <v>159574.88541666666</v>
      </c>
      <c r="E757" s="39">
        <f t="shared" si="69"/>
        <v>52</v>
      </c>
      <c r="F757" s="42" t="s">
        <v>281</v>
      </c>
      <c r="G757" s="42" t="s">
        <v>3508</v>
      </c>
      <c r="H757" s="42" t="s">
        <v>3509</v>
      </c>
      <c r="I757" s="42" t="s">
        <v>2167</v>
      </c>
      <c r="J757" s="45">
        <v>44574.885416666664</v>
      </c>
      <c r="K757" s="43">
        <v>70001</v>
      </c>
      <c r="L757" s="44">
        <v>44895</v>
      </c>
      <c r="M757" s="8" t="str">
        <f>VLOOKUP(MONTH($J757),Lookup!$A$2:$B$13,2,0)&amp;" "&amp;YEAR($J757)</f>
        <v>Jan 2022</v>
      </c>
      <c r="N757" s="34">
        <f t="shared" si="70"/>
        <v>44574.885416666664</v>
      </c>
      <c r="O757" s="8">
        <f>IF(ISERROR(VLOOKUP($I757,Lookup!$H$2:$I$11,2,0)),"",VLOOKUP($I757,Lookup!$H$2:$I$11,2,0))</f>
        <v>103</v>
      </c>
      <c r="P757" s="8">
        <f>COUNTIF(J$4:J757,J757)</f>
        <v>1</v>
      </c>
    </row>
    <row r="758" spans="1:16" x14ac:dyDescent="0.25">
      <c r="A758" s="35">
        <f t="shared" si="71"/>
        <v>50001</v>
      </c>
      <c r="B758" s="8">
        <f t="shared" si="72"/>
        <v>44565.57916666667</v>
      </c>
      <c r="C758" s="8">
        <f t="shared" si="73"/>
        <v>44900</v>
      </c>
      <c r="D758" s="38">
        <f t="shared" si="74"/>
        <v>139570.57916666666</v>
      </c>
      <c r="E758" s="39">
        <f t="shared" si="69"/>
        <v>70</v>
      </c>
      <c r="F758" s="42" t="s">
        <v>281</v>
      </c>
      <c r="G758" s="42" t="s">
        <v>3510</v>
      </c>
      <c r="H758" s="42" t="s">
        <v>3510</v>
      </c>
      <c r="I758" s="42" t="s">
        <v>2167</v>
      </c>
      <c r="J758" s="45">
        <v>44565.57916666667</v>
      </c>
      <c r="K758" s="43">
        <v>50001</v>
      </c>
      <c r="L758" s="44">
        <v>44900</v>
      </c>
      <c r="M758" s="8" t="str">
        <f>VLOOKUP(MONTH($J758),Lookup!$A$2:$B$13,2,0)&amp;" "&amp;YEAR($J758)</f>
        <v>Jan 2022</v>
      </c>
      <c r="N758" s="34">
        <f t="shared" si="70"/>
        <v>44565.57916666667</v>
      </c>
      <c r="O758" s="8">
        <f>IF(ISERROR(VLOOKUP($I758,Lookup!$H$2:$I$11,2,0)),"",VLOOKUP($I758,Lookup!$H$2:$I$11,2,0))</f>
        <v>103</v>
      </c>
      <c r="P758" s="8">
        <f>COUNTIF(J$4:J758,J758)</f>
        <v>1</v>
      </c>
    </row>
    <row r="759" spans="1:16" ht="30" x14ac:dyDescent="0.25">
      <c r="A759" s="35">
        <f t="shared" si="71"/>
        <v>80001</v>
      </c>
      <c r="B759" s="8">
        <f t="shared" si="72"/>
        <v>44608.833333333336</v>
      </c>
      <c r="C759" s="8">
        <f t="shared" si="73"/>
        <v>44905</v>
      </c>
      <c r="D759" s="38">
        <f t="shared" si="74"/>
        <v>169618.83333333334</v>
      </c>
      <c r="E759" s="39">
        <f t="shared" si="69"/>
        <v>42</v>
      </c>
      <c r="F759" s="42" t="s">
        <v>281</v>
      </c>
      <c r="G759" s="42" t="s">
        <v>3511</v>
      </c>
      <c r="H759" s="42" t="s">
        <v>3512</v>
      </c>
      <c r="I759" s="42" t="s">
        <v>2167</v>
      </c>
      <c r="J759" s="45">
        <v>44608.833333333336</v>
      </c>
      <c r="K759" s="43">
        <v>80001</v>
      </c>
      <c r="L759" s="44">
        <v>44905</v>
      </c>
      <c r="M759" s="8" t="str">
        <f>VLOOKUP(MONTH($J759),Lookup!$A$2:$B$13,2,0)&amp;" "&amp;YEAR($J759)</f>
        <v>Feb 2022</v>
      </c>
      <c r="N759" s="34">
        <f t="shared" si="70"/>
        <v>44608.833333333336</v>
      </c>
      <c r="O759" s="8">
        <f>IF(ISERROR(VLOOKUP($I759,Lookup!$H$2:$I$11,2,0)),"",VLOOKUP($I759,Lookup!$H$2:$I$11,2,0))</f>
        <v>103</v>
      </c>
      <c r="P759" s="8">
        <f>COUNTIF(J$4:J759,J759)</f>
        <v>1</v>
      </c>
    </row>
    <row r="760" spans="1:16" ht="30" x14ac:dyDescent="0.25">
      <c r="A760" s="35">
        <f t="shared" si="71"/>
        <v>50001</v>
      </c>
      <c r="B760" s="8">
        <f t="shared" si="72"/>
        <v>44608.536805555559</v>
      </c>
      <c r="C760" s="8">
        <f t="shared" si="73"/>
        <v>44894</v>
      </c>
      <c r="D760" s="38">
        <f t="shared" si="74"/>
        <v>139404.43680555557</v>
      </c>
      <c r="E760" s="39">
        <f t="shared" si="69"/>
        <v>75</v>
      </c>
      <c r="F760" s="42" t="s">
        <v>281</v>
      </c>
      <c r="G760" s="42" t="s">
        <v>3513</v>
      </c>
      <c r="H760" s="42" t="s">
        <v>3514</v>
      </c>
      <c r="I760" s="42" t="s">
        <v>2170</v>
      </c>
      <c r="J760" s="45">
        <v>44608.536805555559</v>
      </c>
      <c r="K760" s="43">
        <v>50001</v>
      </c>
      <c r="L760" s="44">
        <v>44894</v>
      </c>
      <c r="M760" s="8" t="str">
        <f>VLOOKUP(MONTH($J760),Lookup!$A$2:$B$13,2,0)&amp;" "&amp;YEAR($J760)</f>
        <v>Feb 2022</v>
      </c>
      <c r="N760" s="34">
        <f t="shared" si="70"/>
        <v>44608.536805555559</v>
      </c>
      <c r="O760" s="8">
        <f>IF(ISERROR(VLOOKUP($I760,Lookup!$H$2:$I$11,2,0)),"",VLOOKUP($I760,Lookup!$H$2:$I$11,2,0))</f>
        <v>-100.1</v>
      </c>
      <c r="P760" s="8">
        <f>COUNTIF(J$4:J760,J760)</f>
        <v>1</v>
      </c>
    </row>
    <row r="761" spans="1:16" x14ac:dyDescent="0.25">
      <c r="A761" s="35">
        <f t="shared" si="71"/>
        <v>400001</v>
      </c>
      <c r="B761" s="8">
        <f t="shared" si="72"/>
        <v>44631.672222222223</v>
      </c>
      <c r="C761" s="8">
        <f t="shared" si="73"/>
        <v>44908</v>
      </c>
      <c r="D761" s="38">
        <f t="shared" si="74"/>
        <v>489644.6722222222</v>
      </c>
      <c r="E761" s="39">
        <f t="shared" si="69"/>
        <v>10</v>
      </c>
      <c r="F761" s="42" t="s">
        <v>281</v>
      </c>
      <c r="G761" s="42" t="s">
        <v>3515</v>
      </c>
      <c r="H761" s="42" t="s">
        <v>3515</v>
      </c>
      <c r="I761" s="42" t="s">
        <v>2167</v>
      </c>
      <c r="J761" s="45">
        <v>44631.672222222223</v>
      </c>
      <c r="K761" s="43">
        <v>400001</v>
      </c>
      <c r="L761" s="44">
        <v>44908</v>
      </c>
      <c r="M761" s="8" t="str">
        <f>VLOOKUP(MONTH($J761),Lookup!$A$2:$B$13,2,0)&amp;" "&amp;YEAR($J761)</f>
        <v>Mar 2022</v>
      </c>
      <c r="N761" s="34">
        <f t="shared" si="70"/>
        <v>44631.672222222223</v>
      </c>
      <c r="O761" s="8">
        <f>IF(ISERROR(VLOOKUP($I761,Lookup!$H$2:$I$11,2,0)),"",VLOOKUP($I761,Lookup!$H$2:$I$11,2,0))</f>
        <v>103</v>
      </c>
      <c r="P761" s="8">
        <f>COUNTIF(J$4:J761,J761)</f>
        <v>1</v>
      </c>
    </row>
    <row r="762" spans="1:16" x14ac:dyDescent="0.25">
      <c r="A762" s="35">
        <f t="shared" si="71"/>
        <v>0</v>
      </c>
      <c r="B762" s="8">
        <f t="shared" si="72"/>
        <v>44633.740972222222</v>
      </c>
      <c r="C762" s="8">
        <f t="shared" si="73"/>
        <v>44824</v>
      </c>
      <c r="D762" s="38">
        <f t="shared" si="74"/>
        <v>89458.740973022228</v>
      </c>
      <c r="E762" s="39">
        <f t="shared" si="69"/>
        <v>88</v>
      </c>
      <c r="F762" s="42" t="s">
        <v>281</v>
      </c>
      <c r="G762" s="42" t="s">
        <v>3516</v>
      </c>
      <c r="H762" s="42" t="s">
        <v>3516</v>
      </c>
      <c r="I762" s="42" t="s">
        <v>2173</v>
      </c>
      <c r="J762" s="45">
        <v>44633.740972222222</v>
      </c>
      <c r="K762" s="43"/>
      <c r="L762" s="44">
        <v>44824</v>
      </c>
      <c r="M762" s="8" t="str">
        <f>VLOOKUP(MONTH($J762),Lookup!$A$2:$B$13,2,0)&amp;" "&amp;YEAR($J762)</f>
        <v>Mar 2022</v>
      </c>
      <c r="N762" s="34">
        <f t="shared" si="70"/>
        <v>44633.740972222222</v>
      </c>
      <c r="O762" s="8">
        <f>IF(ISERROR(VLOOKUP($I762,Lookup!$H$2:$I$11,2,0)),"",VLOOKUP($I762,Lookup!$H$2:$I$11,2,0))</f>
        <v>7.9999999999999996E-7</v>
      </c>
      <c r="P762" s="8">
        <f>COUNTIF(J$4:J762,J762)</f>
        <v>1</v>
      </c>
    </row>
    <row r="763" spans="1:16" x14ac:dyDescent="0.25">
      <c r="A763" s="35">
        <f t="shared" si="71"/>
        <v>50001</v>
      </c>
      <c r="B763" s="8">
        <f t="shared" si="72"/>
        <v>44665.612500000003</v>
      </c>
      <c r="C763" s="8">
        <f t="shared" si="73"/>
        <v>44909</v>
      </c>
      <c r="D763" s="38">
        <f t="shared" si="74"/>
        <v>139679.61249999999</v>
      </c>
      <c r="E763" s="39">
        <f t="shared" si="69"/>
        <v>66</v>
      </c>
      <c r="F763" s="42" t="s">
        <v>281</v>
      </c>
      <c r="G763" s="42" t="s">
        <v>3517</v>
      </c>
      <c r="H763" s="42" t="s">
        <v>3518</v>
      </c>
      <c r="I763" s="42" t="s">
        <v>2167</v>
      </c>
      <c r="J763" s="45">
        <v>44665.612500000003</v>
      </c>
      <c r="K763" s="43">
        <v>50001</v>
      </c>
      <c r="L763" s="44">
        <v>44909</v>
      </c>
      <c r="M763" s="8" t="str">
        <f>VLOOKUP(MONTH($J763),Lookup!$A$2:$B$13,2,0)&amp;" "&amp;YEAR($J763)</f>
        <v>Apr 2022</v>
      </c>
      <c r="N763" s="34">
        <f t="shared" si="70"/>
        <v>44665.612500000003</v>
      </c>
      <c r="O763" s="8">
        <f>IF(ISERROR(VLOOKUP($I763,Lookup!$H$2:$I$11,2,0)),"",VLOOKUP($I763,Lookup!$H$2:$I$11,2,0))</f>
        <v>103</v>
      </c>
      <c r="P763" s="8">
        <f>COUNTIF(J$4:J763,J763)</f>
        <v>1</v>
      </c>
    </row>
    <row r="764" spans="1:16" x14ac:dyDescent="0.25">
      <c r="A764" s="35">
        <f t="shared" si="71"/>
        <v>60001</v>
      </c>
      <c r="B764" s="8">
        <f t="shared" si="72"/>
        <v>44747.334722222222</v>
      </c>
      <c r="C764" s="8">
        <f t="shared" si="73"/>
        <v>44908</v>
      </c>
      <c r="D764" s="38">
        <f t="shared" si="74"/>
        <v>149760.33472222224</v>
      </c>
      <c r="E764" s="39">
        <f t="shared" si="69"/>
        <v>57</v>
      </c>
      <c r="F764" s="42" t="s">
        <v>281</v>
      </c>
      <c r="G764" s="42" t="s">
        <v>3519</v>
      </c>
      <c r="H764" s="42" t="s">
        <v>3520</v>
      </c>
      <c r="I764" s="42" t="s">
        <v>2167</v>
      </c>
      <c r="J764" s="45">
        <v>44747.334722222222</v>
      </c>
      <c r="K764" s="43">
        <v>60001</v>
      </c>
      <c r="L764" s="44">
        <v>44908</v>
      </c>
      <c r="M764" s="8" t="str">
        <f>VLOOKUP(MONTH($J764),Lookup!$A$2:$B$13,2,0)&amp;" "&amp;YEAR($J764)</f>
        <v>Jul 2022</v>
      </c>
      <c r="N764" s="34">
        <f t="shared" si="70"/>
        <v>44747.334722222222</v>
      </c>
      <c r="O764" s="8">
        <f>IF(ISERROR(VLOOKUP($I764,Lookup!$H$2:$I$11,2,0)),"",VLOOKUP($I764,Lookup!$H$2:$I$11,2,0))</f>
        <v>103</v>
      </c>
      <c r="P764" s="8">
        <f>COUNTIF(J$4:J764,J764)</f>
        <v>1</v>
      </c>
    </row>
    <row r="765" spans="1:16" ht="30" x14ac:dyDescent="0.25">
      <c r="A765" s="35">
        <f t="shared" si="71"/>
        <v>0</v>
      </c>
      <c r="B765" s="8">
        <f t="shared" si="72"/>
        <v>44894.80972222222</v>
      </c>
      <c r="C765" s="8">
        <f t="shared" si="73"/>
        <v>44894</v>
      </c>
      <c r="D765" s="38">
        <f t="shared" si="74"/>
        <v>89789.809729222208</v>
      </c>
      <c r="E765" s="39">
        <f t="shared" si="69"/>
        <v>80</v>
      </c>
      <c r="F765" s="42" t="s">
        <v>281</v>
      </c>
      <c r="G765" s="42" t="s">
        <v>3521</v>
      </c>
      <c r="H765" s="42" t="s">
        <v>3521</v>
      </c>
      <c r="I765" s="42" t="s">
        <v>2184</v>
      </c>
      <c r="J765" s="45">
        <v>44894.80972222222</v>
      </c>
      <c r="K765" s="43"/>
      <c r="L765" s="44">
        <v>44894</v>
      </c>
      <c r="M765" s="8" t="str">
        <f>VLOOKUP(MONTH($J765),Lookup!$A$2:$B$13,2,0)&amp;" "&amp;YEAR($J765)</f>
        <v>Nov 2022</v>
      </c>
      <c r="N765" s="34">
        <f t="shared" si="70"/>
        <v>44894.80972222222</v>
      </c>
      <c r="O765" s="8">
        <f>IF(ISERROR(VLOOKUP($I765,Lookup!$H$2:$I$11,2,0)),"",VLOOKUP($I765,Lookup!$H$2:$I$11,2,0))</f>
        <v>6.9999999999999999E-6</v>
      </c>
      <c r="P765" s="8">
        <f>COUNTIF(J$4:J765,J765)</f>
        <v>1</v>
      </c>
    </row>
    <row r="766" spans="1:16" ht="30" x14ac:dyDescent="0.25">
      <c r="A766" s="35">
        <f t="shared" si="71"/>
        <v>50001</v>
      </c>
      <c r="B766" s="8">
        <f t="shared" si="72"/>
        <v>44883.689583333333</v>
      </c>
      <c r="C766" s="8">
        <f t="shared" si="73"/>
        <v>44883</v>
      </c>
      <c r="D766" s="38">
        <f t="shared" si="74"/>
        <v>139768.68959033332</v>
      </c>
      <c r="E766" s="39">
        <f t="shared" si="69"/>
        <v>64</v>
      </c>
      <c r="F766" s="42" t="s">
        <v>281</v>
      </c>
      <c r="G766" s="42" t="s">
        <v>3522</v>
      </c>
      <c r="H766" s="42" t="s">
        <v>3523</v>
      </c>
      <c r="I766" s="42" t="s">
        <v>2184</v>
      </c>
      <c r="J766" s="45">
        <v>44883.689583333333</v>
      </c>
      <c r="K766" s="43">
        <v>50001</v>
      </c>
      <c r="L766" s="44">
        <v>44883</v>
      </c>
      <c r="M766" s="8" t="str">
        <f>VLOOKUP(MONTH($J766),Lookup!$A$2:$B$13,2,0)&amp;" "&amp;YEAR($J766)</f>
        <v>Nov 2022</v>
      </c>
      <c r="N766" s="34">
        <f t="shared" si="70"/>
        <v>44883.689583333333</v>
      </c>
      <c r="O766" s="8">
        <f>IF(ISERROR(VLOOKUP($I766,Lookup!$H$2:$I$11,2,0)),"",VLOOKUP($I766,Lookup!$H$2:$I$11,2,0))</f>
        <v>6.9999999999999999E-6</v>
      </c>
      <c r="P766" s="8">
        <f>COUNTIF(J$4:J766,J766)</f>
        <v>1</v>
      </c>
    </row>
    <row r="767" spans="1:16" x14ac:dyDescent="0.25">
      <c r="A767" s="35">
        <f t="shared" si="71"/>
        <v>1500000</v>
      </c>
      <c r="B767" s="8">
        <f t="shared" si="72"/>
        <v>44669.310416666667</v>
      </c>
      <c r="C767" s="8">
        <f t="shared" si="73"/>
        <v>44874</v>
      </c>
      <c r="D767" s="38">
        <f t="shared" si="74"/>
        <v>1589444.2104166665</v>
      </c>
      <c r="E767" s="39">
        <f t="shared" si="69"/>
        <v>2</v>
      </c>
      <c r="F767" s="42" t="s">
        <v>281</v>
      </c>
      <c r="G767" s="42" t="s">
        <v>3524</v>
      </c>
      <c r="H767" s="42" t="s">
        <v>3525</v>
      </c>
      <c r="I767" s="42" t="s">
        <v>2170</v>
      </c>
      <c r="J767" s="45">
        <v>44669.310416666667</v>
      </c>
      <c r="K767" s="43">
        <v>1500000</v>
      </c>
      <c r="L767" s="44">
        <v>44874</v>
      </c>
      <c r="M767" s="8" t="str">
        <f>VLOOKUP(MONTH($J767),Lookup!$A$2:$B$13,2,0)&amp;" "&amp;YEAR($J767)</f>
        <v>Apr 2022</v>
      </c>
      <c r="N767" s="34">
        <f t="shared" si="70"/>
        <v>44669.310416666667</v>
      </c>
      <c r="O767" s="8">
        <f>IF(ISERROR(VLOOKUP($I767,Lookup!$H$2:$I$11,2,0)),"",VLOOKUP($I767,Lookup!$H$2:$I$11,2,0))</f>
        <v>-100.1</v>
      </c>
      <c r="P767" s="8">
        <f>COUNTIF(J$4:J767,J767)</f>
        <v>1</v>
      </c>
    </row>
    <row r="768" spans="1:16" ht="30" x14ac:dyDescent="0.25">
      <c r="A768" s="35">
        <f t="shared" si="71"/>
        <v>75001</v>
      </c>
      <c r="B768" s="8">
        <f t="shared" si="72"/>
        <v>44747.634027777778</v>
      </c>
      <c r="C768" s="8">
        <f t="shared" si="73"/>
        <v>44894</v>
      </c>
      <c r="D768" s="38">
        <f t="shared" si="74"/>
        <v>164746.63402777776</v>
      </c>
      <c r="E768" s="39">
        <f t="shared" si="69"/>
        <v>43</v>
      </c>
      <c r="F768" s="42" t="s">
        <v>281</v>
      </c>
      <c r="G768" s="42" t="s">
        <v>3526</v>
      </c>
      <c r="H768" s="42" t="s">
        <v>3527</v>
      </c>
      <c r="I768" s="42" t="s">
        <v>2167</v>
      </c>
      <c r="J768" s="45">
        <v>44747.634027777778</v>
      </c>
      <c r="K768" s="43">
        <v>75001</v>
      </c>
      <c r="L768" s="44">
        <v>44894</v>
      </c>
      <c r="M768" s="8" t="str">
        <f>VLOOKUP(MONTH($J768),Lookup!$A$2:$B$13,2,0)&amp;" "&amp;YEAR($J768)</f>
        <v>Jul 2022</v>
      </c>
      <c r="N768" s="34">
        <f t="shared" si="70"/>
        <v>44747.634027777778</v>
      </c>
      <c r="O768" s="8">
        <f>IF(ISERROR(VLOOKUP($I768,Lookup!$H$2:$I$11,2,0)),"",VLOOKUP($I768,Lookup!$H$2:$I$11,2,0))</f>
        <v>103</v>
      </c>
      <c r="P768" s="8">
        <f>COUNTIF(J$4:J768,J768)</f>
        <v>1</v>
      </c>
    </row>
    <row r="769" spans="1:16" ht="30" x14ac:dyDescent="0.25">
      <c r="A769" s="35">
        <f t="shared" si="71"/>
        <v>250001</v>
      </c>
      <c r="B769" s="8">
        <f t="shared" si="72"/>
        <v>44739.548611111109</v>
      </c>
      <c r="C769" s="8">
        <f t="shared" si="73"/>
        <v>44895</v>
      </c>
      <c r="D769" s="38">
        <f t="shared" si="74"/>
        <v>339739.54861111112</v>
      </c>
      <c r="E769" s="39">
        <f t="shared" si="69"/>
        <v>22</v>
      </c>
      <c r="F769" s="42" t="s">
        <v>281</v>
      </c>
      <c r="G769" s="42" t="s">
        <v>3528</v>
      </c>
      <c r="H769" s="42" t="s">
        <v>3529</v>
      </c>
      <c r="I769" s="42" t="s">
        <v>2167</v>
      </c>
      <c r="J769" s="45">
        <v>44739.548611111109</v>
      </c>
      <c r="K769" s="43">
        <v>250001</v>
      </c>
      <c r="L769" s="44">
        <v>44895</v>
      </c>
      <c r="M769" s="8" t="str">
        <f>VLOOKUP(MONTH($J769),Lookup!$A$2:$B$13,2,0)&amp;" "&amp;YEAR($J769)</f>
        <v>Jun 2022</v>
      </c>
      <c r="N769" s="34">
        <f t="shared" si="70"/>
        <v>44739.548611111109</v>
      </c>
      <c r="O769" s="8">
        <f>IF(ISERROR(VLOOKUP($I769,Lookup!$H$2:$I$11,2,0)),"",VLOOKUP($I769,Lookup!$H$2:$I$11,2,0))</f>
        <v>103</v>
      </c>
      <c r="P769" s="8">
        <f>COUNTIF(J$4:J769,J769)</f>
        <v>1</v>
      </c>
    </row>
    <row r="770" spans="1:16" ht="30" x14ac:dyDescent="0.25">
      <c r="A770" s="35">
        <f t="shared" si="71"/>
        <v>350001</v>
      </c>
      <c r="B770" s="8">
        <f t="shared" si="72"/>
        <v>44721.536805555559</v>
      </c>
      <c r="C770" s="8">
        <f t="shared" si="73"/>
        <v>44895</v>
      </c>
      <c r="D770" s="38">
        <f t="shared" si="74"/>
        <v>439721.53680555557</v>
      </c>
      <c r="E770" s="39">
        <f t="shared" si="69"/>
        <v>14</v>
      </c>
      <c r="F770" s="42" t="s">
        <v>281</v>
      </c>
      <c r="G770" s="42" t="s">
        <v>3530</v>
      </c>
      <c r="H770" s="42" t="s">
        <v>3531</v>
      </c>
      <c r="I770" s="42" t="s">
        <v>2167</v>
      </c>
      <c r="J770" s="45">
        <v>44721.536805555559</v>
      </c>
      <c r="K770" s="43">
        <v>350001</v>
      </c>
      <c r="L770" s="44">
        <v>44895</v>
      </c>
      <c r="M770" s="8" t="str">
        <f>VLOOKUP(MONTH($J770),Lookup!$A$2:$B$13,2,0)&amp;" "&amp;YEAR($J770)</f>
        <v>Jun 2022</v>
      </c>
      <c r="N770" s="34">
        <f t="shared" si="70"/>
        <v>44721.536805555559</v>
      </c>
      <c r="O770" s="8">
        <f>IF(ISERROR(VLOOKUP($I770,Lookup!$H$2:$I$11,2,0)),"",VLOOKUP($I770,Lookup!$H$2:$I$11,2,0))</f>
        <v>103</v>
      </c>
      <c r="P770" s="8">
        <f>COUNTIF(J$4:J770,J770)</f>
        <v>1</v>
      </c>
    </row>
    <row r="771" spans="1:16" ht="30" x14ac:dyDescent="0.25">
      <c r="A771" s="35">
        <f t="shared" si="71"/>
        <v>600000</v>
      </c>
      <c r="B771" s="8">
        <f t="shared" si="72"/>
        <v>44718.618750000001</v>
      </c>
      <c r="C771" s="8">
        <f t="shared" si="73"/>
        <v>44901</v>
      </c>
      <c r="D771" s="38">
        <f t="shared" si="74"/>
        <v>689723.61875000002</v>
      </c>
      <c r="E771" s="39">
        <f t="shared" si="69"/>
        <v>7</v>
      </c>
      <c r="F771" s="42" t="s">
        <v>281</v>
      </c>
      <c r="G771" s="42" t="s">
        <v>3532</v>
      </c>
      <c r="H771" s="42" t="s">
        <v>3533</v>
      </c>
      <c r="I771" s="42" t="s">
        <v>2167</v>
      </c>
      <c r="J771" s="45">
        <v>44718.618750000001</v>
      </c>
      <c r="K771" s="43">
        <v>600000</v>
      </c>
      <c r="L771" s="44">
        <v>44901</v>
      </c>
      <c r="M771" s="8" t="str">
        <f>VLOOKUP(MONTH($J771),Lookup!$A$2:$B$13,2,0)&amp;" "&amp;YEAR($J771)</f>
        <v>Jun 2022</v>
      </c>
      <c r="N771" s="34">
        <f t="shared" si="70"/>
        <v>44718.618750000001</v>
      </c>
      <c r="O771" s="8">
        <f>IF(ISERROR(VLOOKUP($I771,Lookup!$H$2:$I$11,2,0)),"",VLOOKUP($I771,Lookup!$H$2:$I$11,2,0))</f>
        <v>103</v>
      </c>
      <c r="P771" s="8">
        <f>COUNTIF(J$4:J771,J771)</f>
        <v>1</v>
      </c>
    </row>
    <row r="772" spans="1:16" ht="45" x14ac:dyDescent="0.25">
      <c r="A772" s="35">
        <f t="shared" si="71"/>
        <v>50001</v>
      </c>
      <c r="B772" s="8">
        <f t="shared" si="72"/>
        <v>44662.225694444445</v>
      </c>
      <c r="C772" s="8">
        <f t="shared" si="73"/>
        <v>44908</v>
      </c>
      <c r="D772" s="38">
        <f t="shared" si="74"/>
        <v>139675.22569444444</v>
      </c>
      <c r="E772" s="39">
        <f t="shared" si="69"/>
        <v>67</v>
      </c>
      <c r="F772" s="42" t="s">
        <v>281</v>
      </c>
      <c r="G772" s="42" t="s">
        <v>3534</v>
      </c>
      <c r="H772" s="42" t="s">
        <v>3535</v>
      </c>
      <c r="I772" s="42" t="s">
        <v>2167</v>
      </c>
      <c r="J772" s="45">
        <v>44662.225694444445</v>
      </c>
      <c r="K772" s="43">
        <v>50001</v>
      </c>
      <c r="L772" s="44">
        <v>44908</v>
      </c>
      <c r="M772" s="8" t="str">
        <f>VLOOKUP(MONTH($J772),Lookup!$A$2:$B$13,2,0)&amp;" "&amp;YEAR($J772)</f>
        <v>Apr 2022</v>
      </c>
      <c r="N772" s="34">
        <f t="shared" si="70"/>
        <v>44662.225694444445</v>
      </c>
      <c r="O772" s="8">
        <f>IF(ISERROR(VLOOKUP($I772,Lookup!$H$2:$I$11,2,0)),"",VLOOKUP($I772,Lookup!$H$2:$I$11,2,0))</f>
        <v>103</v>
      </c>
      <c r="P772" s="8">
        <f>COUNTIF(J$4:J772,J772)</f>
        <v>1</v>
      </c>
    </row>
    <row r="773" spans="1:16" ht="30" x14ac:dyDescent="0.25">
      <c r="A773" s="35">
        <f t="shared" si="71"/>
        <v>200001</v>
      </c>
      <c r="B773" s="8">
        <f t="shared" si="72"/>
        <v>44728.468055555553</v>
      </c>
      <c r="C773" s="8">
        <f t="shared" si="73"/>
        <v>44908</v>
      </c>
      <c r="D773" s="38">
        <f t="shared" si="74"/>
        <v>289741.46805555554</v>
      </c>
      <c r="E773" s="39">
        <f t="shared" ref="E773:E836" si="75">IF($D773="","",COUNTIFS($F$4:$F$5000,$F773,$D$4:$D$5000,"&gt;"&amp;$D773))</f>
        <v>26</v>
      </c>
      <c r="F773" s="42" t="s">
        <v>281</v>
      </c>
      <c r="G773" s="42" t="s">
        <v>3536</v>
      </c>
      <c r="H773" s="42" t="s">
        <v>3537</v>
      </c>
      <c r="I773" s="42" t="s">
        <v>2167</v>
      </c>
      <c r="J773" s="45">
        <v>44728.468055555553</v>
      </c>
      <c r="K773" s="43">
        <v>200001</v>
      </c>
      <c r="L773" s="44">
        <v>44908</v>
      </c>
      <c r="M773" s="8" t="str">
        <f>VLOOKUP(MONTH($J773),Lookup!$A$2:$B$13,2,0)&amp;" "&amp;YEAR($J773)</f>
        <v>Jun 2022</v>
      </c>
      <c r="N773" s="34">
        <f t="shared" ref="N773:N836" si="76">IF(ISBLANK($J773),"1/1/9999",J773)</f>
        <v>44728.468055555553</v>
      </c>
      <c r="O773" s="8">
        <f>IF(ISERROR(VLOOKUP($I773,Lookup!$H$2:$I$11,2,0)),"",VLOOKUP($I773,Lookup!$H$2:$I$11,2,0))</f>
        <v>103</v>
      </c>
      <c r="P773" s="8">
        <f>COUNTIF(J$4:J773,J773)</f>
        <v>1</v>
      </c>
    </row>
    <row r="774" spans="1:16" ht="30" x14ac:dyDescent="0.25">
      <c r="A774" s="35">
        <f t="shared" ref="A774:A837" si="77">K774</f>
        <v>75001</v>
      </c>
      <c r="B774" s="8">
        <f t="shared" ref="B774:B837" si="78">J774</f>
        <v>44671.668055555558</v>
      </c>
      <c r="C774" s="8">
        <f t="shared" ref="C774:C837" si="79">L774</f>
        <v>44908</v>
      </c>
      <c r="D774" s="38">
        <f t="shared" ref="D774:D837" si="80">SUM(A774:C774)+O774+P774</f>
        <v>164684.66805555555</v>
      </c>
      <c r="E774" s="39">
        <f t="shared" si="75"/>
        <v>44</v>
      </c>
      <c r="F774" s="42" t="s">
        <v>281</v>
      </c>
      <c r="G774" s="42" t="s">
        <v>3538</v>
      </c>
      <c r="H774" s="42" t="s">
        <v>3539</v>
      </c>
      <c r="I774" s="42" t="s">
        <v>2167</v>
      </c>
      <c r="J774" s="45">
        <v>44671.668055555558</v>
      </c>
      <c r="K774" s="43">
        <v>75001</v>
      </c>
      <c r="L774" s="44">
        <v>44908</v>
      </c>
      <c r="M774" s="8" t="str">
        <f>VLOOKUP(MONTH($J774),Lookup!$A$2:$B$13,2,0)&amp;" "&amp;YEAR($J774)</f>
        <v>Apr 2022</v>
      </c>
      <c r="N774" s="34">
        <f t="shared" si="76"/>
        <v>44671.668055555558</v>
      </c>
      <c r="O774" s="8">
        <f>IF(ISERROR(VLOOKUP($I774,Lookup!$H$2:$I$11,2,0)),"",VLOOKUP($I774,Lookup!$H$2:$I$11,2,0))</f>
        <v>103</v>
      </c>
      <c r="P774" s="8">
        <f>COUNTIF(J$4:J774,J774)</f>
        <v>1</v>
      </c>
    </row>
    <row r="775" spans="1:16" ht="30" x14ac:dyDescent="0.25">
      <c r="A775" s="35">
        <f t="shared" si="77"/>
        <v>300000</v>
      </c>
      <c r="B775" s="8">
        <f t="shared" si="78"/>
        <v>44722.011805555558</v>
      </c>
      <c r="C775" s="8">
        <f t="shared" si="79"/>
        <v>44894</v>
      </c>
      <c r="D775" s="38">
        <f t="shared" si="80"/>
        <v>389617.01181255555</v>
      </c>
      <c r="E775" s="39">
        <f t="shared" si="75"/>
        <v>20</v>
      </c>
      <c r="F775" s="42" t="s">
        <v>281</v>
      </c>
      <c r="G775" s="42" t="s">
        <v>3540</v>
      </c>
      <c r="H775" s="42" t="s">
        <v>3541</v>
      </c>
      <c r="I775" s="42" t="s">
        <v>2184</v>
      </c>
      <c r="J775" s="45">
        <v>44722.011805555558</v>
      </c>
      <c r="K775" s="43">
        <v>300000</v>
      </c>
      <c r="L775" s="44">
        <v>44894</v>
      </c>
      <c r="M775" s="8" t="str">
        <f>VLOOKUP(MONTH($J775),Lookup!$A$2:$B$13,2,0)&amp;" "&amp;YEAR($J775)</f>
        <v>Jun 2022</v>
      </c>
      <c r="N775" s="34">
        <f t="shared" si="76"/>
        <v>44722.011805555558</v>
      </c>
      <c r="O775" s="8">
        <f>IF(ISERROR(VLOOKUP($I775,Lookup!$H$2:$I$11,2,0)),"",VLOOKUP($I775,Lookup!$H$2:$I$11,2,0))</f>
        <v>6.9999999999999999E-6</v>
      </c>
      <c r="P775" s="8">
        <f>COUNTIF(J$4:J775,J775)</f>
        <v>1</v>
      </c>
    </row>
    <row r="776" spans="1:16" x14ac:dyDescent="0.25">
      <c r="A776" s="35">
        <f t="shared" si="77"/>
        <v>330001</v>
      </c>
      <c r="B776" s="8">
        <f t="shared" si="78"/>
        <v>44727.654166666667</v>
      </c>
      <c r="C776" s="8">
        <f t="shared" si="79"/>
        <v>44908</v>
      </c>
      <c r="D776" s="38">
        <f t="shared" si="80"/>
        <v>419537.5541666667</v>
      </c>
      <c r="E776" s="39">
        <f t="shared" si="75"/>
        <v>15</v>
      </c>
      <c r="F776" s="42" t="s">
        <v>281</v>
      </c>
      <c r="G776" s="42" t="s">
        <v>3542</v>
      </c>
      <c r="H776" s="42" t="s">
        <v>3543</v>
      </c>
      <c r="I776" s="42" t="s">
        <v>2170</v>
      </c>
      <c r="J776" s="45">
        <v>44727.654166666667</v>
      </c>
      <c r="K776" s="43">
        <v>330001</v>
      </c>
      <c r="L776" s="44">
        <v>44908</v>
      </c>
      <c r="M776" s="8" t="str">
        <f>VLOOKUP(MONTH($J776),Lookup!$A$2:$B$13,2,0)&amp;" "&amp;YEAR($J776)</f>
        <v>Jun 2022</v>
      </c>
      <c r="N776" s="34">
        <f t="shared" si="76"/>
        <v>44727.654166666667</v>
      </c>
      <c r="O776" s="8">
        <f>IF(ISERROR(VLOOKUP($I776,Lookup!$H$2:$I$11,2,0)),"",VLOOKUP($I776,Lookup!$H$2:$I$11,2,0))</f>
        <v>-100.1</v>
      </c>
      <c r="P776" s="8">
        <f>COUNTIF(J$4:J776,J776)</f>
        <v>1</v>
      </c>
    </row>
    <row r="777" spans="1:16" ht="45" x14ac:dyDescent="0.25">
      <c r="A777" s="35">
        <f t="shared" si="77"/>
        <v>260001</v>
      </c>
      <c r="B777" s="8">
        <f t="shared" si="78"/>
        <v>44683.568749999999</v>
      </c>
      <c r="C777" s="8">
        <f t="shared" si="79"/>
        <v>44894</v>
      </c>
      <c r="D777" s="38">
        <f t="shared" si="80"/>
        <v>349579.56925</v>
      </c>
      <c r="E777" s="39">
        <f t="shared" si="75"/>
        <v>21</v>
      </c>
      <c r="F777" s="42" t="s">
        <v>281</v>
      </c>
      <c r="G777" s="42" t="s">
        <v>3544</v>
      </c>
      <c r="H777" s="42" t="s">
        <v>3545</v>
      </c>
      <c r="I777" s="42" t="s">
        <v>2464</v>
      </c>
      <c r="J777" s="45">
        <v>44683.568749999999</v>
      </c>
      <c r="K777" s="43">
        <v>260001</v>
      </c>
      <c r="L777" s="44">
        <v>44894</v>
      </c>
      <c r="M777" s="8" t="str">
        <f>VLOOKUP(MONTH($J777),Lookup!$A$2:$B$13,2,0)&amp;" "&amp;YEAR($J777)</f>
        <v>May 2022</v>
      </c>
      <c r="N777" s="34">
        <f t="shared" si="76"/>
        <v>44683.568749999999</v>
      </c>
      <c r="O777" s="8">
        <f>IF(ISERROR(VLOOKUP($I777,Lookup!$H$2:$I$11,2,0)),"",VLOOKUP($I777,Lookup!$H$2:$I$11,2,0))</f>
        <v>5.0000000000000001E-4</v>
      </c>
      <c r="P777" s="8">
        <f>COUNTIF(J$4:J777,J777)</f>
        <v>1</v>
      </c>
    </row>
    <row r="778" spans="1:16" ht="30" x14ac:dyDescent="0.25">
      <c r="A778" s="35">
        <f t="shared" si="77"/>
        <v>80000</v>
      </c>
      <c r="B778" s="8">
        <f t="shared" si="78"/>
        <v>44732.493055555555</v>
      </c>
      <c r="C778" s="8">
        <f t="shared" si="79"/>
        <v>44986</v>
      </c>
      <c r="D778" s="38">
        <f t="shared" si="80"/>
        <v>169822.49305555556</v>
      </c>
      <c r="E778" s="39">
        <f t="shared" si="75"/>
        <v>41</v>
      </c>
      <c r="F778" s="42" t="s">
        <v>281</v>
      </c>
      <c r="G778" s="42" t="s">
        <v>3546</v>
      </c>
      <c r="H778" s="42" t="s">
        <v>3547</v>
      </c>
      <c r="I778" s="42" t="s">
        <v>2167</v>
      </c>
      <c r="J778" s="45">
        <v>44732.493055555555</v>
      </c>
      <c r="K778" s="43">
        <v>80000</v>
      </c>
      <c r="L778" s="44">
        <v>44986</v>
      </c>
      <c r="M778" s="8" t="str">
        <f>VLOOKUP(MONTH($J778),Lookup!$A$2:$B$13,2,0)&amp;" "&amp;YEAR($J778)</f>
        <v>Jun 2022</v>
      </c>
      <c r="N778" s="34">
        <f t="shared" si="76"/>
        <v>44732.493055555555</v>
      </c>
      <c r="O778" s="8">
        <f>IF(ISERROR(VLOOKUP($I778,Lookup!$H$2:$I$11,2,0)),"",VLOOKUP($I778,Lookup!$H$2:$I$11,2,0))</f>
        <v>103</v>
      </c>
      <c r="P778" s="8">
        <f>COUNTIF(J$4:J778,J778)</f>
        <v>1</v>
      </c>
    </row>
    <row r="779" spans="1:16" ht="30" x14ac:dyDescent="0.25">
      <c r="A779" s="35">
        <f t="shared" si="77"/>
        <v>220001</v>
      </c>
      <c r="B779" s="8">
        <f t="shared" si="78"/>
        <v>44687.6</v>
      </c>
      <c r="C779" s="8">
        <f t="shared" si="79"/>
        <v>44908</v>
      </c>
      <c r="D779" s="38">
        <f t="shared" si="80"/>
        <v>309700.59999999998</v>
      </c>
      <c r="E779" s="39">
        <f t="shared" si="75"/>
        <v>23</v>
      </c>
      <c r="F779" s="42" t="s">
        <v>281</v>
      </c>
      <c r="G779" s="42" t="s">
        <v>3548</v>
      </c>
      <c r="H779" s="42" t="s">
        <v>3549</v>
      </c>
      <c r="I779" s="42" t="s">
        <v>2167</v>
      </c>
      <c r="J779" s="45">
        <v>44687.6</v>
      </c>
      <c r="K779" s="43">
        <v>220001</v>
      </c>
      <c r="L779" s="44">
        <v>44908</v>
      </c>
      <c r="M779" s="8" t="str">
        <f>VLOOKUP(MONTH($J779),Lookup!$A$2:$B$13,2,0)&amp;" "&amp;YEAR($J779)</f>
        <v>May 2022</v>
      </c>
      <c r="N779" s="34">
        <f t="shared" si="76"/>
        <v>44687.6</v>
      </c>
      <c r="O779" s="8">
        <f>IF(ISERROR(VLOOKUP($I779,Lookup!$H$2:$I$11,2,0)),"",VLOOKUP($I779,Lookup!$H$2:$I$11,2,0))</f>
        <v>103</v>
      </c>
      <c r="P779" s="8">
        <f>COUNTIF(J$4:J779,J779)</f>
        <v>1</v>
      </c>
    </row>
    <row r="780" spans="1:16" ht="30" x14ac:dyDescent="0.25">
      <c r="A780" s="35">
        <f t="shared" si="77"/>
        <v>0</v>
      </c>
      <c r="B780" s="8">
        <f t="shared" si="78"/>
        <v>44844.915277777778</v>
      </c>
      <c r="C780" s="8">
        <f t="shared" si="79"/>
        <v>44894</v>
      </c>
      <c r="D780" s="38">
        <f t="shared" si="80"/>
        <v>89739.915284777773</v>
      </c>
      <c r="E780" s="39">
        <f t="shared" si="75"/>
        <v>83</v>
      </c>
      <c r="F780" s="42" t="s">
        <v>281</v>
      </c>
      <c r="G780" s="42" t="s">
        <v>3550</v>
      </c>
      <c r="H780" s="42" t="s">
        <v>3550</v>
      </c>
      <c r="I780" s="42" t="s">
        <v>2184</v>
      </c>
      <c r="J780" s="45">
        <v>44844.915277777778</v>
      </c>
      <c r="K780" s="43"/>
      <c r="L780" s="44">
        <v>44894</v>
      </c>
      <c r="M780" s="8" t="str">
        <f>VLOOKUP(MONTH($J780),Lookup!$A$2:$B$13,2,0)&amp;" "&amp;YEAR($J780)</f>
        <v>Oct 2022</v>
      </c>
      <c r="N780" s="34">
        <f t="shared" si="76"/>
        <v>44844.915277777778</v>
      </c>
      <c r="O780" s="8">
        <f>IF(ISERROR(VLOOKUP($I780,Lookup!$H$2:$I$11,2,0)),"",VLOOKUP($I780,Lookup!$H$2:$I$11,2,0))</f>
        <v>6.9999999999999999E-6</v>
      </c>
      <c r="P780" s="8">
        <f>COUNTIF(J$4:J780,J780)</f>
        <v>1</v>
      </c>
    </row>
    <row r="781" spans="1:16" ht="45" x14ac:dyDescent="0.25">
      <c r="A781" s="35">
        <f t="shared" si="77"/>
        <v>70000</v>
      </c>
      <c r="B781" s="8">
        <f t="shared" si="78"/>
        <v>44692.751388888886</v>
      </c>
      <c r="C781" s="8">
        <f t="shared" si="79"/>
        <v>44867</v>
      </c>
      <c r="D781" s="38">
        <f t="shared" si="80"/>
        <v>159560.75139588889</v>
      </c>
      <c r="E781" s="39">
        <f t="shared" si="75"/>
        <v>53</v>
      </c>
      <c r="F781" s="42" t="s">
        <v>281</v>
      </c>
      <c r="G781" s="42" t="s">
        <v>3551</v>
      </c>
      <c r="H781" s="42" t="s">
        <v>3552</v>
      </c>
      <c r="I781" s="42" t="s">
        <v>2184</v>
      </c>
      <c r="J781" s="45">
        <v>44692.751388888886</v>
      </c>
      <c r="K781" s="43">
        <v>70000</v>
      </c>
      <c r="L781" s="44">
        <v>44867</v>
      </c>
      <c r="M781" s="8" t="str">
        <f>VLOOKUP(MONTH($J781),Lookup!$A$2:$B$13,2,0)&amp;" "&amp;YEAR($J781)</f>
        <v>May 2022</v>
      </c>
      <c r="N781" s="34">
        <f t="shared" si="76"/>
        <v>44692.751388888886</v>
      </c>
      <c r="O781" s="8">
        <f>IF(ISERROR(VLOOKUP($I781,Lookup!$H$2:$I$11,2,0)),"",VLOOKUP($I781,Lookup!$H$2:$I$11,2,0))</f>
        <v>6.9999999999999999E-6</v>
      </c>
      <c r="P781" s="8">
        <f>COUNTIF(J$4:J781,J781)</f>
        <v>1</v>
      </c>
    </row>
    <row r="782" spans="1:16" ht="45" x14ac:dyDescent="0.25">
      <c r="A782" s="35">
        <f t="shared" si="77"/>
        <v>70001</v>
      </c>
      <c r="B782" s="8">
        <f t="shared" si="78"/>
        <v>44690.40625</v>
      </c>
      <c r="C782" s="8">
        <f t="shared" si="79"/>
        <v>44903</v>
      </c>
      <c r="D782" s="38">
        <f t="shared" si="80"/>
        <v>159698.40625</v>
      </c>
      <c r="E782" s="39">
        <f t="shared" si="75"/>
        <v>49</v>
      </c>
      <c r="F782" s="42" t="s">
        <v>281</v>
      </c>
      <c r="G782" s="42" t="s">
        <v>3553</v>
      </c>
      <c r="H782" s="42" t="s">
        <v>3554</v>
      </c>
      <c r="I782" s="42" t="s">
        <v>2167</v>
      </c>
      <c r="J782" s="45">
        <v>44690.40625</v>
      </c>
      <c r="K782" s="43">
        <v>70001</v>
      </c>
      <c r="L782" s="44">
        <v>44903</v>
      </c>
      <c r="M782" s="8" t="str">
        <f>VLOOKUP(MONTH($J782),Lookup!$A$2:$B$13,2,0)&amp;" "&amp;YEAR($J782)</f>
        <v>May 2022</v>
      </c>
      <c r="N782" s="34">
        <f t="shared" si="76"/>
        <v>44690.40625</v>
      </c>
      <c r="O782" s="8">
        <f>IF(ISERROR(VLOOKUP($I782,Lookup!$H$2:$I$11,2,0)),"",VLOOKUP($I782,Lookup!$H$2:$I$11,2,0))</f>
        <v>103</v>
      </c>
      <c r="P782" s="8">
        <f>COUNTIF(J$4:J782,J782)</f>
        <v>1</v>
      </c>
    </row>
    <row r="783" spans="1:16" ht="30" x14ac:dyDescent="0.25">
      <c r="A783" s="35">
        <f t="shared" si="77"/>
        <v>750001</v>
      </c>
      <c r="B783" s="8">
        <f t="shared" si="78"/>
        <v>44766.456944444442</v>
      </c>
      <c r="C783" s="8">
        <f t="shared" si="79"/>
        <v>44943</v>
      </c>
      <c r="D783" s="38">
        <f t="shared" si="80"/>
        <v>839711.4569514445</v>
      </c>
      <c r="E783" s="39">
        <f t="shared" si="75"/>
        <v>6</v>
      </c>
      <c r="F783" s="42" t="s">
        <v>281</v>
      </c>
      <c r="G783" s="42" t="s">
        <v>3555</v>
      </c>
      <c r="H783" s="42" t="s">
        <v>3556</v>
      </c>
      <c r="I783" s="42" t="s">
        <v>2184</v>
      </c>
      <c r="J783" s="45">
        <v>44766.456944444442</v>
      </c>
      <c r="K783" s="43">
        <v>750001</v>
      </c>
      <c r="L783" s="44">
        <v>44943</v>
      </c>
      <c r="M783" s="8" t="str">
        <f>VLOOKUP(MONTH($J783),Lookup!$A$2:$B$13,2,0)&amp;" "&amp;YEAR($J783)</f>
        <v>Jul 2022</v>
      </c>
      <c r="N783" s="34">
        <f t="shared" si="76"/>
        <v>44766.456944444442</v>
      </c>
      <c r="O783" s="8">
        <f>IF(ISERROR(VLOOKUP($I783,Lookup!$H$2:$I$11,2,0)),"",VLOOKUP($I783,Lookup!$H$2:$I$11,2,0))</f>
        <v>6.9999999999999999E-6</v>
      </c>
      <c r="P783" s="8">
        <f>COUNTIF(J$4:J783,J783)</f>
        <v>1</v>
      </c>
    </row>
    <row r="784" spans="1:16" ht="45" x14ac:dyDescent="0.25">
      <c r="A784" s="35">
        <f t="shared" si="77"/>
        <v>6000000</v>
      </c>
      <c r="B784" s="8">
        <f t="shared" si="78"/>
        <v>44603.663888888892</v>
      </c>
      <c r="C784" s="8">
        <f t="shared" si="79"/>
        <v>44867</v>
      </c>
      <c r="D784" s="38">
        <f t="shared" si="80"/>
        <v>6089471.6638958883</v>
      </c>
      <c r="E784" s="39">
        <f t="shared" si="75"/>
        <v>0</v>
      </c>
      <c r="F784" s="42" t="s">
        <v>281</v>
      </c>
      <c r="G784" s="42" t="s">
        <v>3557</v>
      </c>
      <c r="H784" s="42" t="s">
        <v>3558</v>
      </c>
      <c r="I784" s="42" t="s">
        <v>2184</v>
      </c>
      <c r="J784" s="45">
        <v>44603.663888888892</v>
      </c>
      <c r="K784" s="43">
        <v>6000000</v>
      </c>
      <c r="L784" s="44">
        <v>44867</v>
      </c>
      <c r="M784" s="8" t="str">
        <f>VLOOKUP(MONTH($J784),Lookup!$A$2:$B$13,2,0)&amp;" "&amp;YEAR($J784)</f>
        <v>Feb 2022</v>
      </c>
      <c r="N784" s="34">
        <f t="shared" si="76"/>
        <v>44603.663888888892</v>
      </c>
      <c r="O784" s="8">
        <f>IF(ISERROR(VLOOKUP($I784,Lookup!$H$2:$I$11,2,0)),"",VLOOKUP($I784,Lookup!$H$2:$I$11,2,0))</f>
        <v>6.9999999999999999E-6</v>
      </c>
      <c r="P784" s="8">
        <f>COUNTIF(J$4:J784,J784)</f>
        <v>1</v>
      </c>
    </row>
    <row r="785" spans="1:16" ht="30" x14ac:dyDescent="0.25">
      <c r="A785" s="35">
        <f t="shared" si="77"/>
        <v>50001</v>
      </c>
      <c r="B785" s="8">
        <f t="shared" si="78"/>
        <v>44659.325694444444</v>
      </c>
      <c r="C785" s="8">
        <f t="shared" si="79"/>
        <v>44894</v>
      </c>
      <c r="D785" s="38">
        <f t="shared" si="80"/>
        <v>139556.32619444444</v>
      </c>
      <c r="E785" s="39">
        <f t="shared" si="75"/>
        <v>71</v>
      </c>
      <c r="F785" s="42" t="s">
        <v>281</v>
      </c>
      <c r="G785" s="42" t="s">
        <v>3475</v>
      </c>
      <c r="H785" s="42" t="s">
        <v>3559</v>
      </c>
      <c r="I785" s="42" t="s">
        <v>2464</v>
      </c>
      <c r="J785" s="45">
        <v>44659.325694444444</v>
      </c>
      <c r="K785" s="43">
        <v>50001</v>
      </c>
      <c r="L785" s="44">
        <v>44894</v>
      </c>
      <c r="M785" s="8" t="str">
        <f>VLOOKUP(MONTH($J785),Lookup!$A$2:$B$13,2,0)&amp;" "&amp;YEAR($J785)</f>
        <v>Apr 2022</v>
      </c>
      <c r="N785" s="34">
        <f t="shared" si="76"/>
        <v>44659.325694444444</v>
      </c>
      <c r="O785" s="8">
        <f>IF(ISERROR(VLOOKUP($I785,Lookup!$H$2:$I$11,2,0)),"",VLOOKUP($I785,Lookup!$H$2:$I$11,2,0))</f>
        <v>5.0000000000000001E-4</v>
      </c>
      <c r="P785" s="8">
        <f>COUNTIF(J$4:J785,J785)</f>
        <v>2</v>
      </c>
    </row>
    <row r="786" spans="1:16" ht="30" x14ac:dyDescent="0.25">
      <c r="A786" s="35">
        <f t="shared" si="77"/>
        <v>100001</v>
      </c>
      <c r="B786" s="8">
        <f t="shared" si="78"/>
        <v>44831.76458333333</v>
      </c>
      <c r="C786" s="8">
        <f t="shared" si="79"/>
        <v>44874</v>
      </c>
      <c r="D786" s="38">
        <f t="shared" si="80"/>
        <v>189707.76459033333</v>
      </c>
      <c r="E786" s="39">
        <f t="shared" si="75"/>
        <v>36</v>
      </c>
      <c r="F786" s="42" t="s">
        <v>281</v>
      </c>
      <c r="G786" s="42" t="s">
        <v>3560</v>
      </c>
      <c r="H786" s="42" t="s">
        <v>3561</v>
      </c>
      <c r="I786" s="42" t="s">
        <v>2184</v>
      </c>
      <c r="J786" s="45">
        <v>44831.76458333333</v>
      </c>
      <c r="K786" s="43">
        <v>100001</v>
      </c>
      <c r="L786" s="44">
        <v>44874</v>
      </c>
      <c r="M786" s="8" t="str">
        <f>VLOOKUP(MONTH($J786),Lookup!$A$2:$B$13,2,0)&amp;" "&amp;YEAR($J786)</f>
        <v>Sept 2022</v>
      </c>
      <c r="N786" s="34">
        <f t="shared" si="76"/>
        <v>44831.76458333333</v>
      </c>
      <c r="O786" s="8">
        <f>IF(ISERROR(VLOOKUP($I786,Lookup!$H$2:$I$11,2,0)),"",VLOOKUP($I786,Lookup!$H$2:$I$11,2,0))</f>
        <v>6.9999999999999999E-6</v>
      </c>
      <c r="P786" s="8">
        <f>COUNTIF(J$4:J786,J786)</f>
        <v>1</v>
      </c>
    </row>
    <row r="787" spans="1:16" x14ac:dyDescent="0.25">
      <c r="A787" s="35">
        <f t="shared" si="77"/>
        <v>100001</v>
      </c>
      <c r="B787" s="8">
        <f t="shared" si="78"/>
        <v>44687.691666666666</v>
      </c>
      <c r="C787" s="8">
        <f t="shared" si="79"/>
        <v>44936</v>
      </c>
      <c r="D787" s="38">
        <f t="shared" si="80"/>
        <v>189728.69166666665</v>
      </c>
      <c r="E787" s="39">
        <f t="shared" si="75"/>
        <v>35</v>
      </c>
      <c r="F787" s="42" t="s">
        <v>281</v>
      </c>
      <c r="G787" s="42" t="s">
        <v>3562</v>
      </c>
      <c r="H787" s="42" t="s">
        <v>3562</v>
      </c>
      <c r="I787" s="42" t="s">
        <v>2167</v>
      </c>
      <c r="J787" s="45">
        <v>44687.691666666666</v>
      </c>
      <c r="K787" s="43">
        <v>100001</v>
      </c>
      <c r="L787" s="44">
        <v>44936</v>
      </c>
      <c r="M787" s="8" t="str">
        <f>VLOOKUP(MONTH($J787),Lookup!$A$2:$B$13,2,0)&amp;" "&amp;YEAR($J787)</f>
        <v>May 2022</v>
      </c>
      <c r="N787" s="34">
        <f t="shared" si="76"/>
        <v>44687.691666666666</v>
      </c>
      <c r="O787" s="8">
        <f>IF(ISERROR(VLOOKUP($I787,Lookup!$H$2:$I$11,2,0)),"",VLOOKUP($I787,Lookup!$H$2:$I$11,2,0))</f>
        <v>103</v>
      </c>
      <c r="P787" s="8">
        <f>COUNTIF(J$4:J787,J787)</f>
        <v>1</v>
      </c>
    </row>
    <row r="788" spans="1:16" ht="30" x14ac:dyDescent="0.25">
      <c r="A788" s="35">
        <f t="shared" si="77"/>
        <v>200001</v>
      </c>
      <c r="B788" s="8">
        <f t="shared" si="78"/>
        <v>44694.688194444447</v>
      </c>
      <c r="C788" s="8">
        <f t="shared" si="79"/>
        <v>44874</v>
      </c>
      <c r="D788" s="38">
        <f t="shared" si="80"/>
        <v>289673.68819444446</v>
      </c>
      <c r="E788" s="39">
        <f t="shared" si="75"/>
        <v>27</v>
      </c>
      <c r="F788" s="42" t="s">
        <v>281</v>
      </c>
      <c r="G788" s="42" t="s">
        <v>3563</v>
      </c>
      <c r="H788" s="42" t="s">
        <v>3564</v>
      </c>
      <c r="I788" s="42" t="s">
        <v>2167</v>
      </c>
      <c r="J788" s="45">
        <v>44694.688194444447</v>
      </c>
      <c r="K788" s="43">
        <v>200001</v>
      </c>
      <c r="L788" s="44">
        <v>44874</v>
      </c>
      <c r="M788" s="8" t="str">
        <f>VLOOKUP(MONTH($J788),Lookup!$A$2:$B$13,2,0)&amp;" "&amp;YEAR($J788)</f>
        <v>May 2022</v>
      </c>
      <c r="N788" s="34">
        <f t="shared" si="76"/>
        <v>44694.688194444447</v>
      </c>
      <c r="O788" s="8">
        <f>IF(ISERROR(VLOOKUP($I788,Lookup!$H$2:$I$11,2,0)),"",VLOOKUP($I788,Lookup!$H$2:$I$11,2,0))</f>
        <v>103</v>
      </c>
      <c r="P788" s="8">
        <f>COUNTIF(J$4:J788,J788)</f>
        <v>1</v>
      </c>
    </row>
    <row r="789" spans="1:16" ht="30" x14ac:dyDescent="0.25">
      <c r="A789" s="35">
        <f t="shared" si="77"/>
        <v>50001</v>
      </c>
      <c r="B789" s="8">
        <f t="shared" si="78"/>
        <v>44732.493055555555</v>
      </c>
      <c r="C789" s="8">
        <f t="shared" si="79"/>
        <v>44986</v>
      </c>
      <c r="D789" s="38">
        <f t="shared" si="80"/>
        <v>139824.49305555556</v>
      </c>
      <c r="E789" s="39">
        <f t="shared" si="75"/>
        <v>61</v>
      </c>
      <c r="F789" s="42" t="s">
        <v>281</v>
      </c>
      <c r="G789" s="42" t="s">
        <v>3546</v>
      </c>
      <c r="H789" s="42" t="s">
        <v>3546</v>
      </c>
      <c r="I789" s="42" t="s">
        <v>2167</v>
      </c>
      <c r="J789" s="45">
        <v>44732.493055555555</v>
      </c>
      <c r="K789" s="43">
        <v>50001</v>
      </c>
      <c r="L789" s="44">
        <v>44986</v>
      </c>
      <c r="M789" s="8" t="str">
        <f>VLOOKUP(MONTH($J789),Lookup!$A$2:$B$13,2,0)&amp;" "&amp;YEAR($J789)</f>
        <v>Jun 2022</v>
      </c>
      <c r="N789" s="34">
        <f t="shared" si="76"/>
        <v>44732.493055555555</v>
      </c>
      <c r="O789" s="8">
        <f>IF(ISERROR(VLOOKUP($I789,Lookup!$H$2:$I$11,2,0)),"",VLOOKUP($I789,Lookup!$H$2:$I$11,2,0))</f>
        <v>103</v>
      </c>
      <c r="P789" s="8">
        <f>COUNTIF(J$4:J789,J789)</f>
        <v>2</v>
      </c>
    </row>
    <row r="790" spans="1:16" x14ac:dyDescent="0.25">
      <c r="A790" s="35">
        <f t="shared" si="77"/>
        <v>90001</v>
      </c>
      <c r="B790" s="8">
        <f t="shared" si="78"/>
        <v>44802.679166666669</v>
      </c>
      <c r="C790" s="8">
        <f t="shared" si="79"/>
        <v>44905</v>
      </c>
      <c r="D790" s="38">
        <f t="shared" si="80"/>
        <v>179812.67916666667</v>
      </c>
      <c r="E790" s="39">
        <f t="shared" si="75"/>
        <v>40</v>
      </c>
      <c r="F790" s="42" t="s">
        <v>281</v>
      </c>
      <c r="G790" s="42" t="s">
        <v>3565</v>
      </c>
      <c r="H790" s="42" t="s">
        <v>3566</v>
      </c>
      <c r="I790" s="42" t="s">
        <v>2167</v>
      </c>
      <c r="J790" s="45">
        <v>44802.679166666669</v>
      </c>
      <c r="K790" s="43">
        <v>90001</v>
      </c>
      <c r="L790" s="44">
        <v>44905</v>
      </c>
      <c r="M790" s="8" t="str">
        <f>VLOOKUP(MONTH($J790),Lookup!$A$2:$B$13,2,0)&amp;" "&amp;YEAR($J790)</f>
        <v>Aug 2022</v>
      </c>
      <c r="N790" s="34">
        <f t="shared" si="76"/>
        <v>44802.679166666669</v>
      </c>
      <c r="O790" s="8">
        <f>IF(ISERROR(VLOOKUP($I790,Lookup!$H$2:$I$11,2,0)),"",VLOOKUP($I790,Lookup!$H$2:$I$11,2,0))</f>
        <v>103</v>
      </c>
      <c r="P790" s="8">
        <f>COUNTIF(J$4:J790,J790)</f>
        <v>1</v>
      </c>
    </row>
    <row r="791" spans="1:16" ht="30" x14ac:dyDescent="0.25">
      <c r="A791" s="35">
        <f t="shared" si="77"/>
        <v>60000</v>
      </c>
      <c r="B791" s="8">
        <f t="shared" si="78"/>
        <v>44811.725694444445</v>
      </c>
      <c r="C791" s="8">
        <f t="shared" si="79"/>
        <v>44907</v>
      </c>
      <c r="D791" s="38">
        <f t="shared" si="80"/>
        <v>149719.72575444443</v>
      </c>
      <c r="E791" s="39">
        <f t="shared" si="75"/>
        <v>58</v>
      </c>
      <c r="F791" s="42" t="s">
        <v>281</v>
      </c>
      <c r="G791" s="42" t="s">
        <v>3567</v>
      </c>
      <c r="H791" s="42" t="s">
        <v>3568</v>
      </c>
      <c r="I791" s="42" t="s">
        <v>2206</v>
      </c>
      <c r="J791" s="45">
        <v>44811.725694444445</v>
      </c>
      <c r="K791" s="43">
        <v>60000</v>
      </c>
      <c r="L791" s="44">
        <v>44907</v>
      </c>
      <c r="M791" s="8" t="str">
        <f>VLOOKUP(MONTH($J791),Lookup!$A$2:$B$13,2,0)&amp;" "&amp;YEAR($J791)</f>
        <v>Sept 2022</v>
      </c>
      <c r="N791" s="34">
        <f t="shared" si="76"/>
        <v>44811.725694444445</v>
      </c>
      <c r="O791" s="8">
        <f>IF(ISERROR(VLOOKUP($I791,Lookup!$H$2:$I$11,2,0)),"",VLOOKUP($I791,Lookup!$H$2:$I$11,2,0))</f>
        <v>6.0000000000000002E-5</v>
      </c>
      <c r="P791" s="8">
        <f>COUNTIF(J$4:J791,J791)</f>
        <v>1</v>
      </c>
    </row>
    <row r="792" spans="1:16" ht="30" x14ac:dyDescent="0.25">
      <c r="A792" s="35">
        <f t="shared" si="77"/>
        <v>60001</v>
      </c>
      <c r="B792" s="8">
        <f t="shared" si="78"/>
        <v>44792.863888888889</v>
      </c>
      <c r="C792" s="8">
        <f t="shared" si="79"/>
        <v>44880</v>
      </c>
      <c r="D792" s="38">
        <f t="shared" si="80"/>
        <v>149574.76388888888</v>
      </c>
      <c r="E792" s="39">
        <f t="shared" si="75"/>
        <v>60</v>
      </c>
      <c r="F792" s="42" t="s">
        <v>281</v>
      </c>
      <c r="G792" s="42" t="s">
        <v>3569</v>
      </c>
      <c r="H792" s="42" t="s">
        <v>3570</v>
      </c>
      <c r="I792" s="42" t="s">
        <v>2170</v>
      </c>
      <c r="J792" s="45">
        <v>44792.863888888889</v>
      </c>
      <c r="K792" s="43">
        <v>60001</v>
      </c>
      <c r="L792" s="44">
        <v>44880</v>
      </c>
      <c r="M792" s="8" t="str">
        <f>VLOOKUP(MONTH($J792),Lookup!$A$2:$B$13,2,0)&amp;" "&amp;YEAR($J792)</f>
        <v>Aug 2022</v>
      </c>
      <c r="N792" s="34">
        <f t="shared" si="76"/>
        <v>44792.863888888889</v>
      </c>
      <c r="O792" s="8">
        <f>IF(ISERROR(VLOOKUP($I792,Lookup!$H$2:$I$11,2,0)),"",VLOOKUP($I792,Lookup!$H$2:$I$11,2,0))</f>
        <v>-100.1</v>
      </c>
      <c r="P792" s="8">
        <f>COUNTIF(J$4:J792,J792)</f>
        <v>1</v>
      </c>
    </row>
    <row r="793" spans="1:16" ht="30" x14ac:dyDescent="0.25">
      <c r="A793" s="35">
        <f t="shared" si="77"/>
        <v>0</v>
      </c>
      <c r="B793" s="8">
        <f t="shared" si="78"/>
        <v>44803.805555555555</v>
      </c>
      <c r="C793" s="8">
        <f t="shared" si="79"/>
        <v>44908</v>
      </c>
      <c r="D793" s="38">
        <f t="shared" si="80"/>
        <v>89712.805562555557</v>
      </c>
      <c r="E793" s="39">
        <f t="shared" si="75"/>
        <v>85</v>
      </c>
      <c r="F793" s="42" t="s">
        <v>281</v>
      </c>
      <c r="G793" s="42" t="s">
        <v>3571</v>
      </c>
      <c r="H793" s="42" t="s">
        <v>3571</v>
      </c>
      <c r="I793" s="42" t="s">
        <v>2184</v>
      </c>
      <c r="J793" s="45">
        <v>44803.805555555555</v>
      </c>
      <c r="K793" s="43"/>
      <c r="L793" s="44">
        <v>44908</v>
      </c>
      <c r="M793" s="8" t="str">
        <f>VLOOKUP(MONTH($J793),Lookup!$A$2:$B$13,2,0)&amp;" "&amp;YEAR($J793)</f>
        <v>Aug 2022</v>
      </c>
      <c r="N793" s="34">
        <f t="shared" si="76"/>
        <v>44803.805555555555</v>
      </c>
      <c r="O793" s="8">
        <f>IF(ISERROR(VLOOKUP($I793,Lookup!$H$2:$I$11,2,0)),"",VLOOKUP($I793,Lookup!$H$2:$I$11,2,0))</f>
        <v>6.9999999999999999E-6</v>
      </c>
      <c r="P793" s="8">
        <f>COUNTIF(J$4:J793,J793)</f>
        <v>1</v>
      </c>
    </row>
    <row r="794" spans="1:16" ht="60" x14ac:dyDescent="0.25">
      <c r="A794" s="35">
        <f t="shared" si="77"/>
        <v>0</v>
      </c>
      <c r="B794" s="8">
        <f t="shared" si="78"/>
        <v>44796.707638888889</v>
      </c>
      <c r="C794" s="8">
        <f t="shared" si="79"/>
        <v>44897</v>
      </c>
      <c r="D794" s="38">
        <f t="shared" si="80"/>
        <v>89594.607638888876</v>
      </c>
      <c r="E794" s="39">
        <f t="shared" si="75"/>
        <v>87</v>
      </c>
      <c r="F794" s="42" t="s">
        <v>281</v>
      </c>
      <c r="G794" s="42" t="s">
        <v>3572</v>
      </c>
      <c r="H794" s="42" t="s">
        <v>3572</v>
      </c>
      <c r="I794" s="42" t="s">
        <v>2170</v>
      </c>
      <c r="J794" s="45">
        <v>44796.707638888889</v>
      </c>
      <c r="K794" s="43"/>
      <c r="L794" s="44">
        <v>44897</v>
      </c>
      <c r="M794" s="8" t="str">
        <f>VLOOKUP(MONTH($J794),Lookup!$A$2:$B$13,2,0)&amp;" "&amp;YEAR($J794)</f>
        <v>Aug 2022</v>
      </c>
      <c r="N794" s="34">
        <f t="shared" si="76"/>
        <v>44796.707638888889</v>
      </c>
      <c r="O794" s="8">
        <f>IF(ISERROR(VLOOKUP($I794,Lookup!$H$2:$I$11,2,0)),"",VLOOKUP($I794,Lookup!$H$2:$I$11,2,0))</f>
        <v>-100.1</v>
      </c>
      <c r="P794" s="8">
        <f>COUNTIF(J$4:J794,J794)</f>
        <v>1</v>
      </c>
    </row>
    <row r="795" spans="1:16" ht="30" x14ac:dyDescent="0.25">
      <c r="A795" s="35">
        <f t="shared" si="77"/>
        <v>15000.01</v>
      </c>
      <c r="B795" s="8">
        <f t="shared" si="78"/>
        <v>44833.446527777778</v>
      </c>
      <c r="C795" s="8">
        <f t="shared" si="79"/>
        <v>44908</v>
      </c>
      <c r="D795" s="38">
        <f t="shared" si="80"/>
        <v>104742.45652857778</v>
      </c>
      <c r="E795" s="39">
        <f t="shared" si="75"/>
        <v>78</v>
      </c>
      <c r="F795" s="42" t="s">
        <v>281</v>
      </c>
      <c r="G795" s="42" t="s">
        <v>3573</v>
      </c>
      <c r="H795" s="42" t="s">
        <v>3574</v>
      </c>
      <c r="I795" s="42" t="s">
        <v>2173</v>
      </c>
      <c r="J795" s="45">
        <v>44833.446527777778</v>
      </c>
      <c r="K795" s="43">
        <v>15000.01</v>
      </c>
      <c r="L795" s="44">
        <v>44908</v>
      </c>
      <c r="M795" s="8" t="str">
        <f>VLOOKUP(MONTH($J795),Lookup!$A$2:$B$13,2,0)&amp;" "&amp;YEAR($J795)</f>
        <v>Sept 2022</v>
      </c>
      <c r="N795" s="34">
        <f t="shared" si="76"/>
        <v>44833.446527777778</v>
      </c>
      <c r="O795" s="8">
        <f>IF(ISERROR(VLOOKUP($I795,Lookup!$H$2:$I$11,2,0)),"",VLOOKUP($I795,Lookup!$H$2:$I$11,2,0))</f>
        <v>7.9999999999999996E-7</v>
      </c>
      <c r="P795" s="8">
        <f>COUNTIF(J$4:J795,J795)</f>
        <v>1</v>
      </c>
    </row>
    <row r="796" spans="1:16" ht="45" x14ac:dyDescent="0.25">
      <c r="A796" s="35">
        <f t="shared" si="77"/>
        <v>0</v>
      </c>
      <c r="B796" s="8">
        <f t="shared" si="78"/>
        <v>44853.334722222222</v>
      </c>
      <c r="C796" s="8">
        <f t="shared" si="79"/>
        <v>44895</v>
      </c>
      <c r="D796" s="38">
        <f t="shared" si="80"/>
        <v>89749.334729222217</v>
      </c>
      <c r="E796" s="39">
        <f t="shared" si="75"/>
        <v>82</v>
      </c>
      <c r="F796" s="42" t="s">
        <v>281</v>
      </c>
      <c r="G796" s="42" t="s">
        <v>3575</v>
      </c>
      <c r="H796" s="42" t="s">
        <v>3575</v>
      </c>
      <c r="I796" s="42" t="s">
        <v>2184</v>
      </c>
      <c r="J796" s="45">
        <v>44853.334722222222</v>
      </c>
      <c r="K796" s="43"/>
      <c r="L796" s="44">
        <v>44895</v>
      </c>
      <c r="M796" s="8" t="str">
        <f>VLOOKUP(MONTH($J796),Lookup!$A$2:$B$13,2,0)&amp;" "&amp;YEAR($J796)</f>
        <v>Oct 2022</v>
      </c>
      <c r="N796" s="34">
        <f t="shared" si="76"/>
        <v>44853.334722222222</v>
      </c>
      <c r="O796" s="8">
        <f>IF(ISERROR(VLOOKUP($I796,Lookup!$H$2:$I$11,2,0)),"",VLOOKUP($I796,Lookup!$H$2:$I$11,2,0))</f>
        <v>6.9999999999999999E-6</v>
      </c>
      <c r="P796" s="8">
        <f>COUNTIF(J$4:J796,J796)</f>
        <v>1</v>
      </c>
    </row>
    <row r="797" spans="1:16" x14ac:dyDescent="0.25">
      <c r="A797" s="35">
        <f t="shared" si="77"/>
        <v>25001</v>
      </c>
      <c r="B797" s="8">
        <f t="shared" si="78"/>
        <v>44801.680555555555</v>
      </c>
      <c r="C797" s="8">
        <f t="shared" si="79"/>
        <v>44894</v>
      </c>
      <c r="D797" s="38">
        <f t="shared" si="80"/>
        <v>114697.68055635557</v>
      </c>
      <c r="E797" s="39">
        <f t="shared" si="75"/>
        <v>77</v>
      </c>
      <c r="F797" s="42" t="s">
        <v>281</v>
      </c>
      <c r="G797" s="42" t="s">
        <v>3576</v>
      </c>
      <c r="H797" s="42" t="s">
        <v>3577</v>
      </c>
      <c r="I797" s="42" t="s">
        <v>2173</v>
      </c>
      <c r="J797" s="45">
        <v>44801.680555555555</v>
      </c>
      <c r="K797" s="43">
        <v>25001</v>
      </c>
      <c r="L797" s="44">
        <v>44894</v>
      </c>
      <c r="M797" s="8" t="str">
        <f>VLOOKUP(MONTH($J797),Lookup!$A$2:$B$13,2,0)&amp;" "&amp;YEAR($J797)</f>
        <v>Aug 2022</v>
      </c>
      <c r="N797" s="34">
        <f t="shared" si="76"/>
        <v>44801.680555555555</v>
      </c>
      <c r="O797" s="8">
        <f>IF(ISERROR(VLOOKUP($I797,Lookup!$H$2:$I$11,2,0)),"",VLOOKUP($I797,Lookup!$H$2:$I$11,2,0))</f>
        <v>7.9999999999999996E-7</v>
      </c>
      <c r="P797" s="8">
        <f>COUNTIF(J$4:J797,J797)</f>
        <v>1</v>
      </c>
    </row>
    <row r="798" spans="1:16" ht="30" x14ac:dyDescent="0.25">
      <c r="A798" s="35">
        <f t="shared" si="77"/>
        <v>60001</v>
      </c>
      <c r="B798" s="8">
        <f t="shared" si="78"/>
        <v>44791.607638888891</v>
      </c>
      <c r="C798" s="8">
        <f t="shared" si="79"/>
        <v>44937</v>
      </c>
      <c r="D798" s="38">
        <f t="shared" si="80"/>
        <v>149630.50763888887</v>
      </c>
      <c r="E798" s="39">
        <f t="shared" si="75"/>
        <v>59</v>
      </c>
      <c r="F798" s="42" t="s">
        <v>281</v>
      </c>
      <c r="G798" s="42" t="s">
        <v>3578</v>
      </c>
      <c r="H798" s="42" t="s">
        <v>3579</v>
      </c>
      <c r="I798" s="42" t="s">
        <v>2170</v>
      </c>
      <c r="J798" s="45">
        <v>44791.607638888891</v>
      </c>
      <c r="K798" s="43">
        <v>60001</v>
      </c>
      <c r="L798" s="44">
        <v>44937</v>
      </c>
      <c r="M798" s="8" t="str">
        <f>VLOOKUP(MONTH($J798),Lookup!$A$2:$B$13,2,0)&amp;" "&amp;YEAR($J798)</f>
        <v>Aug 2022</v>
      </c>
      <c r="N798" s="34">
        <f t="shared" si="76"/>
        <v>44791.607638888891</v>
      </c>
      <c r="O798" s="8">
        <f>IF(ISERROR(VLOOKUP($I798,Lookup!$H$2:$I$11,2,0)),"",VLOOKUP($I798,Lookup!$H$2:$I$11,2,0))</f>
        <v>-100.1</v>
      </c>
      <c r="P798" s="8">
        <f>COUNTIF(J$4:J798,J798)</f>
        <v>1</v>
      </c>
    </row>
    <row r="799" spans="1:16" x14ac:dyDescent="0.25">
      <c r="A799" s="35">
        <f t="shared" si="77"/>
        <v>70001</v>
      </c>
      <c r="B799" s="8">
        <f t="shared" si="78"/>
        <v>44838.663888888892</v>
      </c>
      <c r="C799" s="8">
        <f t="shared" si="79"/>
        <v>44897</v>
      </c>
      <c r="D799" s="38">
        <f t="shared" si="80"/>
        <v>159737.66394888889</v>
      </c>
      <c r="E799" s="39">
        <f t="shared" si="75"/>
        <v>48</v>
      </c>
      <c r="F799" s="42" t="s">
        <v>281</v>
      </c>
      <c r="G799" s="42" t="s">
        <v>3580</v>
      </c>
      <c r="H799" s="42" t="s">
        <v>3581</v>
      </c>
      <c r="I799" s="42" t="s">
        <v>2206</v>
      </c>
      <c r="J799" s="45">
        <v>44838.663888888892</v>
      </c>
      <c r="K799" s="43">
        <v>70001</v>
      </c>
      <c r="L799" s="44">
        <v>44897</v>
      </c>
      <c r="M799" s="8" t="str">
        <f>VLOOKUP(MONTH($J799),Lookup!$A$2:$B$13,2,0)&amp;" "&amp;YEAR($J799)</f>
        <v>Oct 2022</v>
      </c>
      <c r="N799" s="34">
        <f t="shared" si="76"/>
        <v>44838.663888888892</v>
      </c>
      <c r="O799" s="8">
        <f>IF(ISERROR(VLOOKUP($I799,Lookup!$H$2:$I$11,2,0)),"",VLOOKUP($I799,Lookup!$H$2:$I$11,2,0))</f>
        <v>6.0000000000000002E-5</v>
      </c>
      <c r="P799" s="8">
        <f>COUNTIF(J$4:J799,J799)</f>
        <v>1</v>
      </c>
    </row>
    <row r="800" spans="1:16" ht="45" x14ac:dyDescent="0.25">
      <c r="A800" s="35">
        <f t="shared" si="77"/>
        <v>0</v>
      </c>
      <c r="B800" s="8">
        <f t="shared" si="78"/>
        <v>44905.583333333336</v>
      </c>
      <c r="C800" s="8">
        <f t="shared" si="79"/>
        <v>44905</v>
      </c>
      <c r="D800" s="38">
        <f t="shared" si="80"/>
        <v>89811.583340333338</v>
      </c>
      <c r="E800" s="39">
        <f t="shared" si="75"/>
        <v>79</v>
      </c>
      <c r="F800" s="42" t="s">
        <v>281</v>
      </c>
      <c r="G800" s="42" t="s">
        <v>3582</v>
      </c>
      <c r="H800" s="42" t="s">
        <v>3582</v>
      </c>
      <c r="I800" s="42" t="s">
        <v>2184</v>
      </c>
      <c r="J800" s="45">
        <v>44905.583333333336</v>
      </c>
      <c r="K800" s="43"/>
      <c r="L800" s="44">
        <v>44905</v>
      </c>
      <c r="M800" s="8" t="str">
        <f>VLOOKUP(MONTH($J800),Lookup!$A$2:$B$13,2,0)&amp;" "&amp;YEAR($J800)</f>
        <v>Dec 2022</v>
      </c>
      <c r="N800" s="34">
        <f t="shared" si="76"/>
        <v>44905.583333333336</v>
      </c>
      <c r="O800" s="8">
        <f>IF(ISERROR(VLOOKUP($I800,Lookup!$H$2:$I$11,2,0)),"",VLOOKUP($I800,Lookup!$H$2:$I$11,2,0))</f>
        <v>6.9999999999999999E-6</v>
      </c>
      <c r="P800" s="8">
        <f>COUNTIF(J$4:J800,J800)</f>
        <v>1</v>
      </c>
    </row>
    <row r="801" spans="1:16" ht="30" x14ac:dyDescent="0.25">
      <c r="A801" s="35">
        <f t="shared" si="77"/>
        <v>200001</v>
      </c>
      <c r="B801" s="8">
        <f t="shared" si="78"/>
        <v>44873.743750000001</v>
      </c>
      <c r="C801" s="8">
        <f t="shared" si="79"/>
        <v>44904</v>
      </c>
      <c r="D801" s="38">
        <f t="shared" si="80"/>
        <v>289779.74381000001</v>
      </c>
      <c r="E801" s="39">
        <f t="shared" si="75"/>
        <v>24</v>
      </c>
      <c r="F801" s="42" t="s">
        <v>281</v>
      </c>
      <c r="G801" s="42" t="s">
        <v>3583</v>
      </c>
      <c r="H801" s="42" t="s">
        <v>3584</v>
      </c>
      <c r="I801" s="42" t="s">
        <v>2206</v>
      </c>
      <c r="J801" s="45">
        <v>44873.743750000001</v>
      </c>
      <c r="K801" s="43">
        <v>200001</v>
      </c>
      <c r="L801" s="44">
        <v>44904</v>
      </c>
      <c r="M801" s="8" t="str">
        <f>VLOOKUP(MONTH($J801),Lookup!$A$2:$B$13,2,0)&amp;" "&amp;YEAR($J801)</f>
        <v>Nov 2022</v>
      </c>
      <c r="N801" s="34">
        <f t="shared" si="76"/>
        <v>44873.743750000001</v>
      </c>
      <c r="O801" s="8">
        <f>IF(ISERROR(VLOOKUP($I801,Lookup!$H$2:$I$11,2,0)),"",VLOOKUP($I801,Lookup!$H$2:$I$11,2,0))</f>
        <v>6.0000000000000002E-5</v>
      </c>
      <c r="P801" s="8">
        <f>COUNTIF(J$4:J801,J801)</f>
        <v>1</v>
      </c>
    </row>
    <row r="802" spans="1:16" ht="45" x14ac:dyDescent="0.25">
      <c r="A802" s="35">
        <f t="shared" si="77"/>
        <v>0</v>
      </c>
      <c r="B802" s="8">
        <f t="shared" si="78"/>
        <v>44860.692361111112</v>
      </c>
      <c r="C802" s="8">
        <f t="shared" si="79"/>
        <v>44894</v>
      </c>
      <c r="D802" s="38">
        <f t="shared" si="80"/>
        <v>89755.692421111118</v>
      </c>
      <c r="E802" s="39">
        <f t="shared" si="75"/>
        <v>81</v>
      </c>
      <c r="F802" s="42" t="s">
        <v>281</v>
      </c>
      <c r="G802" s="42" t="s">
        <v>3585</v>
      </c>
      <c r="H802" s="42" t="s">
        <v>3586</v>
      </c>
      <c r="I802" s="42" t="s">
        <v>2206</v>
      </c>
      <c r="J802" s="45">
        <v>44860.692361111112</v>
      </c>
      <c r="K802" s="43"/>
      <c r="L802" s="44">
        <v>44894</v>
      </c>
      <c r="M802" s="8" t="str">
        <f>VLOOKUP(MONTH($J802),Lookup!$A$2:$B$13,2,0)&amp;" "&amp;YEAR($J802)</f>
        <v>Oct 2022</v>
      </c>
      <c r="N802" s="34">
        <f t="shared" si="76"/>
        <v>44860.692361111112</v>
      </c>
      <c r="O802" s="8">
        <f>IF(ISERROR(VLOOKUP($I802,Lookup!$H$2:$I$11,2,0)),"",VLOOKUP($I802,Lookup!$H$2:$I$11,2,0))</f>
        <v>6.0000000000000002E-5</v>
      </c>
      <c r="P802" s="8">
        <f>COUNTIF(J$4:J802,J802)</f>
        <v>1</v>
      </c>
    </row>
    <row r="803" spans="1:16" ht="30" x14ac:dyDescent="0.25">
      <c r="A803" s="35">
        <f t="shared" si="77"/>
        <v>70000</v>
      </c>
      <c r="B803" s="8">
        <f t="shared" si="78"/>
        <v>44895.614583333336</v>
      </c>
      <c r="C803" s="8">
        <f t="shared" si="79"/>
        <v>44905</v>
      </c>
      <c r="D803" s="38">
        <f t="shared" si="80"/>
        <v>159801.61464333333</v>
      </c>
      <c r="E803" s="39">
        <f t="shared" si="75"/>
        <v>47</v>
      </c>
      <c r="F803" s="42" t="s">
        <v>281</v>
      </c>
      <c r="G803" s="42" t="s">
        <v>3587</v>
      </c>
      <c r="H803" s="42" t="s">
        <v>3588</v>
      </c>
      <c r="I803" s="42" t="s">
        <v>2206</v>
      </c>
      <c r="J803" s="45">
        <v>44895.614583333336</v>
      </c>
      <c r="K803" s="43">
        <v>70000</v>
      </c>
      <c r="L803" s="44">
        <v>44905</v>
      </c>
      <c r="M803" s="8" t="str">
        <f>VLOOKUP(MONTH($J803),Lookup!$A$2:$B$13,2,0)&amp;" "&amp;YEAR($J803)</f>
        <v>Nov 2022</v>
      </c>
      <c r="N803" s="34">
        <f t="shared" si="76"/>
        <v>44895.614583333336</v>
      </c>
      <c r="O803" s="8">
        <f>IF(ISERROR(VLOOKUP($I803,Lookup!$H$2:$I$11,2,0)),"",VLOOKUP($I803,Lookup!$H$2:$I$11,2,0))</f>
        <v>6.0000000000000002E-5</v>
      </c>
      <c r="P803" s="8">
        <f>COUNTIF(J$4:J803,J803)</f>
        <v>1</v>
      </c>
    </row>
    <row r="804" spans="1:16" x14ac:dyDescent="0.25">
      <c r="A804" s="35">
        <f t="shared" si="77"/>
        <v>500000</v>
      </c>
      <c r="B804" s="8">
        <f t="shared" si="78"/>
        <v>44883.571527777778</v>
      </c>
      <c r="C804" s="8">
        <f t="shared" si="79"/>
        <v>44909</v>
      </c>
      <c r="D804" s="38">
        <f t="shared" si="80"/>
        <v>589793.57158777781</v>
      </c>
      <c r="E804" s="39">
        <f t="shared" si="75"/>
        <v>9</v>
      </c>
      <c r="F804" s="42" t="s">
        <v>281</v>
      </c>
      <c r="G804" s="42" t="s">
        <v>3589</v>
      </c>
      <c r="H804" s="42" t="s">
        <v>3590</v>
      </c>
      <c r="I804" s="42" t="s">
        <v>2206</v>
      </c>
      <c r="J804" s="45">
        <v>44883.571527777778</v>
      </c>
      <c r="K804" s="43">
        <v>500000</v>
      </c>
      <c r="L804" s="44">
        <v>44909</v>
      </c>
      <c r="M804" s="8" t="str">
        <f>VLOOKUP(MONTH($J804),Lookup!$A$2:$B$13,2,0)&amp;" "&amp;YEAR($J804)</f>
        <v>Nov 2022</v>
      </c>
      <c r="N804" s="34">
        <f t="shared" si="76"/>
        <v>44883.571527777778</v>
      </c>
      <c r="O804" s="8">
        <f>IF(ISERROR(VLOOKUP($I804,Lookup!$H$2:$I$11,2,0)),"",VLOOKUP($I804,Lookup!$H$2:$I$11,2,0))</f>
        <v>6.0000000000000002E-5</v>
      </c>
      <c r="P804" s="8">
        <f>COUNTIF(J$4:J804,J804)</f>
        <v>1</v>
      </c>
    </row>
    <row r="805" spans="1:16" ht="45" x14ac:dyDescent="0.25">
      <c r="A805" s="35">
        <f t="shared" si="77"/>
        <v>60000</v>
      </c>
      <c r="B805" s="8">
        <f t="shared" si="78"/>
        <v>44904.525694444441</v>
      </c>
      <c r="C805" s="8">
        <f t="shared" si="79"/>
        <v>44909</v>
      </c>
      <c r="D805" s="38">
        <f t="shared" si="80"/>
        <v>149814.52575444442</v>
      </c>
      <c r="E805" s="39">
        <f t="shared" si="75"/>
        <v>55</v>
      </c>
      <c r="F805" s="42" t="s">
        <v>281</v>
      </c>
      <c r="G805" s="42" t="s">
        <v>3591</v>
      </c>
      <c r="H805" s="42" t="s">
        <v>3592</v>
      </c>
      <c r="I805" s="42" t="s">
        <v>2206</v>
      </c>
      <c r="J805" s="45">
        <v>44904.525694444441</v>
      </c>
      <c r="K805" s="43">
        <v>60000</v>
      </c>
      <c r="L805" s="44">
        <v>44909</v>
      </c>
      <c r="M805" s="8" t="str">
        <f>VLOOKUP(MONTH($J805),Lookup!$A$2:$B$13,2,0)&amp;" "&amp;YEAR($J805)</f>
        <v>Dec 2022</v>
      </c>
      <c r="N805" s="34">
        <f t="shared" si="76"/>
        <v>44904.525694444441</v>
      </c>
      <c r="O805" s="8">
        <f>IF(ISERROR(VLOOKUP($I805,Lookup!$H$2:$I$11,2,0)),"",VLOOKUP($I805,Lookup!$H$2:$I$11,2,0))</f>
        <v>6.0000000000000002E-5</v>
      </c>
      <c r="P805" s="8">
        <f>COUNTIF(J$4:J805,J805)</f>
        <v>1</v>
      </c>
    </row>
    <row r="806" spans="1:16" ht="30" x14ac:dyDescent="0.25">
      <c r="A806" s="35">
        <f t="shared" si="77"/>
        <v>1000000</v>
      </c>
      <c r="B806" s="8">
        <f t="shared" si="78"/>
        <v>44904.288888888892</v>
      </c>
      <c r="C806" s="8">
        <f t="shared" si="79"/>
        <v>44909</v>
      </c>
      <c r="D806" s="38">
        <f t="shared" si="80"/>
        <v>1089814.2889488889</v>
      </c>
      <c r="E806" s="39">
        <f t="shared" si="75"/>
        <v>4</v>
      </c>
      <c r="F806" s="42" t="s">
        <v>281</v>
      </c>
      <c r="G806" s="42" t="s">
        <v>3593</v>
      </c>
      <c r="H806" s="42" t="s">
        <v>3594</v>
      </c>
      <c r="I806" s="42" t="s">
        <v>2206</v>
      </c>
      <c r="J806" s="45">
        <v>44904.288888888892</v>
      </c>
      <c r="K806" s="43">
        <v>1000000</v>
      </c>
      <c r="L806" s="44">
        <v>44909</v>
      </c>
      <c r="M806" s="8" t="str">
        <f>VLOOKUP(MONTH($J806),Lookup!$A$2:$B$13,2,0)&amp;" "&amp;YEAR($J806)</f>
        <v>Dec 2022</v>
      </c>
      <c r="N806" s="34">
        <f t="shared" si="76"/>
        <v>44904.288888888892</v>
      </c>
      <c r="O806" s="8">
        <f>IF(ISERROR(VLOOKUP($I806,Lookup!$H$2:$I$11,2,0)),"",VLOOKUP($I806,Lookup!$H$2:$I$11,2,0))</f>
        <v>6.0000000000000002E-5</v>
      </c>
      <c r="P806" s="8">
        <f>COUNTIF(J$4:J806,J806)</f>
        <v>1</v>
      </c>
    </row>
    <row r="807" spans="1:16" ht="30" x14ac:dyDescent="0.25">
      <c r="A807" s="35">
        <f t="shared" si="77"/>
        <v>50001</v>
      </c>
      <c r="B807" s="8">
        <f t="shared" si="78"/>
        <v>44609.554861111108</v>
      </c>
      <c r="C807" s="8">
        <f t="shared" si="79"/>
        <v>44908</v>
      </c>
      <c r="D807" s="38">
        <f t="shared" si="80"/>
        <v>139519.57486111109</v>
      </c>
      <c r="E807" s="39">
        <f t="shared" si="75"/>
        <v>73</v>
      </c>
      <c r="F807" s="42" t="s">
        <v>281</v>
      </c>
      <c r="G807" s="42" t="s">
        <v>1159</v>
      </c>
      <c r="H807" s="42" t="s">
        <v>1160</v>
      </c>
      <c r="I807" s="42" t="s">
        <v>105</v>
      </c>
      <c r="J807" s="45">
        <v>44609.554861111108</v>
      </c>
      <c r="K807" s="43">
        <v>50001</v>
      </c>
      <c r="L807" s="44">
        <v>44908</v>
      </c>
      <c r="M807" s="8" t="str">
        <f>VLOOKUP(MONTH($J807),Lookup!$A$2:$B$13,2,0)&amp;" "&amp;YEAR($J807)</f>
        <v>Feb 2022</v>
      </c>
      <c r="N807" s="34">
        <f t="shared" si="76"/>
        <v>44609.554861111108</v>
      </c>
      <c r="O807" s="8">
        <f>IF(ISERROR(VLOOKUP($I807,Lookup!$H$2:$I$11,2,0)),"",VLOOKUP($I807,Lookup!$H$2:$I$11,2,0))</f>
        <v>0.02</v>
      </c>
      <c r="P807" s="8">
        <f>COUNTIF(J$4:J807,J807)</f>
        <v>1</v>
      </c>
    </row>
    <row r="808" spans="1:16" ht="45" x14ac:dyDescent="0.25">
      <c r="A808" s="35">
        <f t="shared" si="77"/>
        <v>2000000</v>
      </c>
      <c r="B808" s="8">
        <f t="shared" si="78"/>
        <v>44904.261111111111</v>
      </c>
      <c r="C808" s="8">
        <f t="shared" si="79"/>
        <v>44909</v>
      </c>
      <c r="D808" s="38">
        <f t="shared" si="80"/>
        <v>2089814.2611711111</v>
      </c>
      <c r="E808" s="39">
        <f t="shared" si="75"/>
        <v>1</v>
      </c>
      <c r="F808" s="42" t="s">
        <v>281</v>
      </c>
      <c r="G808" s="42" t="s">
        <v>3595</v>
      </c>
      <c r="H808" s="42" t="s">
        <v>3596</v>
      </c>
      <c r="I808" s="42" t="s">
        <v>2206</v>
      </c>
      <c r="J808" s="45">
        <v>44904.261111111111</v>
      </c>
      <c r="K808" s="43">
        <v>2000000</v>
      </c>
      <c r="L808" s="44">
        <v>44909</v>
      </c>
      <c r="M808" s="8" t="str">
        <f>VLOOKUP(MONTH($J808),Lookup!$A$2:$B$13,2,0)&amp;" "&amp;YEAR($J808)</f>
        <v>Dec 2022</v>
      </c>
      <c r="N808" s="34">
        <f t="shared" si="76"/>
        <v>44904.261111111111</v>
      </c>
      <c r="O808" s="8">
        <f>IF(ISERROR(VLOOKUP($I808,Lookup!$H$2:$I$11,2,0)),"",VLOOKUP($I808,Lookup!$H$2:$I$11,2,0))</f>
        <v>6.0000000000000002E-5</v>
      </c>
      <c r="P808" s="8">
        <f>COUNTIF(J$4:J808,J808)</f>
        <v>1</v>
      </c>
    </row>
    <row r="809" spans="1:16" ht="30" x14ac:dyDescent="0.25">
      <c r="A809" s="35">
        <f t="shared" si="77"/>
        <v>1000001</v>
      </c>
      <c r="B809" s="8">
        <f t="shared" si="78"/>
        <v>44628.756249999999</v>
      </c>
      <c r="C809" s="8">
        <f t="shared" si="79"/>
        <v>44908</v>
      </c>
      <c r="D809" s="38">
        <f t="shared" si="80"/>
        <v>1089641.7562500001</v>
      </c>
      <c r="E809" s="39">
        <f t="shared" si="75"/>
        <v>5</v>
      </c>
      <c r="F809" s="42" t="s">
        <v>281</v>
      </c>
      <c r="G809" s="42" t="s">
        <v>3597</v>
      </c>
      <c r="H809" s="42" t="s">
        <v>3598</v>
      </c>
      <c r="I809" s="42" t="s">
        <v>2167</v>
      </c>
      <c r="J809" s="45">
        <v>44628.756249999999</v>
      </c>
      <c r="K809" s="43">
        <v>1000001</v>
      </c>
      <c r="L809" s="44">
        <v>44908</v>
      </c>
      <c r="M809" s="8" t="str">
        <f>VLOOKUP(MONTH($J809),Lookup!$A$2:$B$13,2,0)&amp;" "&amp;YEAR($J809)</f>
        <v>Mar 2022</v>
      </c>
      <c r="N809" s="34">
        <f t="shared" si="76"/>
        <v>44628.756249999999</v>
      </c>
      <c r="O809" s="8">
        <f>IF(ISERROR(VLOOKUP($I809,Lookup!$H$2:$I$11,2,0)),"",VLOOKUP($I809,Lookup!$H$2:$I$11,2,0))</f>
        <v>103</v>
      </c>
      <c r="P809" s="8">
        <f>COUNTIF(J$4:J809,J809)</f>
        <v>1</v>
      </c>
    </row>
    <row r="810" spans="1:16" x14ac:dyDescent="0.25">
      <c r="A810" s="35">
        <f t="shared" si="77"/>
        <v>1300000</v>
      </c>
      <c r="B810" s="8">
        <f t="shared" si="78"/>
        <v>44592.332638888889</v>
      </c>
      <c r="C810" s="8">
        <f t="shared" si="79"/>
        <v>44909</v>
      </c>
      <c r="D810" s="38">
        <f t="shared" si="80"/>
        <v>1389605.3326388889</v>
      </c>
      <c r="E810" s="39">
        <f t="shared" si="75"/>
        <v>3</v>
      </c>
      <c r="F810" s="42" t="s">
        <v>281</v>
      </c>
      <c r="G810" s="42" t="s">
        <v>3599</v>
      </c>
      <c r="H810" s="42" t="s">
        <v>3600</v>
      </c>
      <c r="I810" s="42" t="s">
        <v>2167</v>
      </c>
      <c r="J810" s="45">
        <v>44592.332638888889</v>
      </c>
      <c r="K810" s="43">
        <v>1300000</v>
      </c>
      <c r="L810" s="44">
        <v>44909</v>
      </c>
      <c r="M810" s="8" t="str">
        <f>VLOOKUP(MONTH($J810),Lookup!$A$2:$B$13,2,0)&amp;" "&amp;YEAR($J810)</f>
        <v>Jan 2022</v>
      </c>
      <c r="N810" s="34">
        <f t="shared" si="76"/>
        <v>44592.332638888889</v>
      </c>
      <c r="O810" s="8">
        <f>IF(ISERROR(VLOOKUP($I810,Lookup!$H$2:$I$11,2,0)),"",VLOOKUP($I810,Lookup!$H$2:$I$11,2,0))</f>
        <v>103</v>
      </c>
      <c r="P810" s="8">
        <f>COUNTIF(J$4:J810,J810)</f>
        <v>1</v>
      </c>
    </row>
    <row r="811" spans="1:16" ht="30" x14ac:dyDescent="0.25">
      <c r="A811" s="35">
        <f t="shared" si="77"/>
        <v>50001</v>
      </c>
      <c r="B811" s="8">
        <f t="shared" si="78"/>
        <v>44759.705555555556</v>
      </c>
      <c r="C811" s="8">
        <f t="shared" si="79"/>
        <v>44894</v>
      </c>
      <c r="D811" s="38">
        <f t="shared" si="80"/>
        <v>139758.70555555556</v>
      </c>
      <c r="E811" s="39">
        <f t="shared" si="75"/>
        <v>65</v>
      </c>
      <c r="F811" s="42" t="s">
        <v>281</v>
      </c>
      <c r="G811" s="42" t="s">
        <v>3601</v>
      </c>
      <c r="H811" s="42" t="s">
        <v>3602</v>
      </c>
      <c r="I811" s="42" t="s">
        <v>2167</v>
      </c>
      <c r="J811" s="45">
        <v>44759.705555555556</v>
      </c>
      <c r="K811" s="43">
        <v>50001</v>
      </c>
      <c r="L811" s="44">
        <v>44894</v>
      </c>
      <c r="M811" s="8" t="str">
        <f>VLOOKUP(MONTH($J811),Lookup!$A$2:$B$13,2,0)&amp;" "&amp;YEAR($J811)</f>
        <v>Jul 2022</v>
      </c>
      <c r="N811" s="34">
        <f t="shared" si="76"/>
        <v>44759.705555555556</v>
      </c>
      <c r="O811" s="8">
        <f>IF(ISERROR(VLOOKUP($I811,Lookup!$H$2:$I$11,2,0)),"",VLOOKUP($I811,Lookup!$H$2:$I$11,2,0))</f>
        <v>103</v>
      </c>
      <c r="P811" s="8">
        <f>COUNTIF(J$4:J811,J811)</f>
        <v>1</v>
      </c>
    </row>
    <row r="812" spans="1:16" ht="30" x14ac:dyDescent="0.25">
      <c r="A812" s="35">
        <f t="shared" si="77"/>
        <v>300001</v>
      </c>
      <c r="B812" s="8">
        <f t="shared" si="78"/>
        <v>44754.706944444442</v>
      </c>
      <c r="C812" s="8">
        <f t="shared" si="79"/>
        <v>44908</v>
      </c>
      <c r="D812" s="38">
        <f t="shared" si="80"/>
        <v>389767.70694444445</v>
      </c>
      <c r="E812" s="39">
        <f t="shared" si="75"/>
        <v>17</v>
      </c>
      <c r="F812" s="42" t="s">
        <v>281</v>
      </c>
      <c r="G812" s="42" t="s">
        <v>3603</v>
      </c>
      <c r="H812" s="42" t="s">
        <v>3604</v>
      </c>
      <c r="I812" s="42" t="s">
        <v>2167</v>
      </c>
      <c r="J812" s="45">
        <v>44754.706944444442</v>
      </c>
      <c r="K812" s="43">
        <v>300001</v>
      </c>
      <c r="L812" s="44">
        <v>44908</v>
      </c>
      <c r="M812" s="8" t="str">
        <f>VLOOKUP(MONTH($J812),Lookup!$A$2:$B$13,2,0)&amp;" "&amp;YEAR($J812)</f>
        <v>Jul 2022</v>
      </c>
      <c r="N812" s="34">
        <f t="shared" si="76"/>
        <v>44754.706944444442</v>
      </c>
      <c r="O812" s="8">
        <f>IF(ISERROR(VLOOKUP($I812,Lookup!$H$2:$I$11,2,0)),"",VLOOKUP($I812,Lookup!$H$2:$I$11,2,0))</f>
        <v>103</v>
      </c>
      <c r="P812" s="8">
        <f>COUNTIF(J$4:J812,J812)</f>
        <v>1</v>
      </c>
    </row>
    <row r="813" spans="1:16" ht="30" x14ac:dyDescent="0.25">
      <c r="A813" s="35">
        <f t="shared" si="77"/>
        <v>150000</v>
      </c>
      <c r="B813" s="8">
        <f t="shared" si="78"/>
        <v>44732.574999999997</v>
      </c>
      <c r="C813" s="8">
        <f t="shared" si="79"/>
        <v>44894</v>
      </c>
      <c r="D813" s="38">
        <f t="shared" si="80"/>
        <v>239730.57500000001</v>
      </c>
      <c r="E813" s="39">
        <f t="shared" si="75"/>
        <v>31</v>
      </c>
      <c r="F813" s="42" t="s">
        <v>281</v>
      </c>
      <c r="G813" s="42" t="s">
        <v>3605</v>
      </c>
      <c r="H813" s="42" t="s">
        <v>3606</v>
      </c>
      <c r="I813" s="42" t="s">
        <v>2167</v>
      </c>
      <c r="J813" s="45">
        <v>44732.574999999997</v>
      </c>
      <c r="K813" s="43">
        <v>150000</v>
      </c>
      <c r="L813" s="44">
        <v>44894</v>
      </c>
      <c r="M813" s="8" t="str">
        <f>VLOOKUP(MONTH($J813),Lookup!$A$2:$B$13,2,0)&amp;" "&amp;YEAR($J813)</f>
        <v>Jun 2022</v>
      </c>
      <c r="N813" s="34">
        <f t="shared" si="76"/>
        <v>44732.574999999997</v>
      </c>
      <c r="O813" s="8">
        <f>IF(ISERROR(VLOOKUP($I813,Lookup!$H$2:$I$11,2,0)),"",VLOOKUP($I813,Lookup!$H$2:$I$11,2,0))</f>
        <v>103</v>
      </c>
      <c r="P813" s="8">
        <f>COUNTIF(J$4:J813,J813)</f>
        <v>1</v>
      </c>
    </row>
    <row r="814" spans="1:16" x14ac:dyDescent="0.25">
      <c r="A814" s="35">
        <f t="shared" si="77"/>
        <v>100001</v>
      </c>
      <c r="B814" s="8">
        <f t="shared" si="78"/>
        <v>44683.574999999997</v>
      </c>
      <c r="C814" s="8">
        <f t="shared" si="79"/>
        <v>44904</v>
      </c>
      <c r="D814" s="38">
        <f t="shared" si="80"/>
        <v>189692.57500000001</v>
      </c>
      <c r="E814" s="39">
        <f t="shared" si="75"/>
        <v>37</v>
      </c>
      <c r="F814" s="42" t="s">
        <v>281</v>
      </c>
      <c r="G814" s="42" t="s">
        <v>3607</v>
      </c>
      <c r="H814" s="42" t="s">
        <v>3608</v>
      </c>
      <c r="I814" s="42" t="s">
        <v>2167</v>
      </c>
      <c r="J814" s="45">
        <v>44683.574999999997</v>
      </c>
      <c r="K814" s="43">
        <v>100001</v>
      </c>
      <c r="L814" s="44">
        <v>44904</v>
      </c>
      <c r="M814" s="8" t="str">
        <f>VLOOKUP(MONTH($J814),Lookup!$A$2:$B$13,2,0)&amp;" "&amp;YEAR($J814)</f>
        <v>May 2022</v>
      </c>
      <c r="N814" s="34">
        <f t="shared" si="76"/>
        <v>44683.574999999997</v>
      </c>
      <c r="O814" s="8">
        <f>IF(ISERROR(VLOOKUP($I814,Lookup!$H$2:$I$11,2,0)),"",VLOOKUP($I814,Lookup!$H$2:$I$11,2,0))</f>
        <v>103</v>
      </c>
      <c r="P814" s="8">
        <f>COUNTIF(J$4:J814,J814)</f>
        <v>1</v>
      </c>
    </row>
    <row r="815" spans="1:16" x14ac:dyDescent="0.25">
      <c r="A815" s="35">
        <f t="shared" si="77"/>
        <v>25000</v>
      </c>
      <c r="B815" s="8">
        <f t="shared" si="78"/>
        <v>44816.506944444445</v>
      </c>
      <c r="C815" s="8">
        <f t="shared" si="79"/>
        <v>44894</v>
      </c>
      <c r="D815" s="38">
        <f t="shared" si="80"/>
        <v>114711.50694524444</v>
      </c>
      <c r="E815" s="39">
        <f t="shared" si="75"/>
        <v>76</v>
      </c>
      <c r="F815" s="42" t="s">
        <v>281</v>
      </c>
      <c r="G815" s="42" t="s">
        <v>3609</v>
      </c>
      <c r="H815" s="42" t="s">
        <v>3609</v>
      </c>
      <c r="I815" s="42" t="s">
        <v>2173</v>
      </c>
      <c r="J815" s="45">
        <v>44816.506944444445</v>
      </c>
      <c r="K815" s="43">
        <v>25000</v>
      </c>
      <c r="L815" s="44">
        <v>44894</v>
      </c>
      <c r="M815" s="8" t="str">
        <f>VLOOKUP(MONTH($J815),Lookup!$A$2:$B$13,2,0)&amp;" "&amp;YEAR($J815)</f>
        <v>Sept 2022</v>
      </c>
      <c r="N815" s="34">
        <f t="shared" si="76"/>
        <v>44816.506944444445</v>
      </c>
      <c r="O815" s="8">
        <f>IF(ISERROR(VLOOKUP($I815,Lookup!$H$2:$I$11,2,0)),"",VLOOKUP($I815,Lookup!$H$2:$I$11,2,0))</f>
        <v>7.9999999999999996E-7</v>
      </c>
      <c r="P815" s="8">
        <f>COUNTIF(J$4:J815,J815)</f>
        <v>1</v>
      </c>
    </row>
    <row r="816" spans="1:16" ht="30" x14ac:dyDescent="0.25">
      <c r="A816" s="35">
        <f t="shared" si="77"/>
        <v>0</v>
      </c>
      <c r="B816" s="8">
        <f t="shared" si="78"/>
        <v>44819.499305555553</v>
      </c>
      <c r="C816" s="8">
        <f t="shared" si="79"/>
        <v>44894</v>
      </c>
      <c r="D816" s="38">
        <f t="shared" si="80"/>
        <v>89714.499365555559</v>
      </c>
      <c r="E816" s="39">
        <f t="shared" si="75"/>
        <v>84</v>
      </c>
      <c r="F816" s="42" t="s">
        <v>281</v>
      </c>
      <c r="G816" s="42" t="s">
        <v>3610</v>
      </c>
      <c r="H816" s="42" t="s">
        <v>3611</v>
      </c>
      <c r="I816" s="42" t="s">
        <v>2206</v>
      </c>
      <c r="J816" s="45">
        <v>44819.499305555553</v>
      </c>
      <c r="K816" s="43"/>
      <c r="L816" s="44">
        <v>44894</v>
      </c>
      <c r="M816" s="8" t="str">
        <f>VLOOKUP(MONTH($J816),Lookup!$A$2:$B$13,2,0)&amp;" "&amp;YEAR($J816)</f>
        <v>Sept 2022</v>
      </c>
      <c r="N816" s="34">
        <f t="shared" si="76"/>
        <v>44819.499305555553</v>
      </c>
      <c r="O816" s="8">
        <f>IF(ISERROR(VLOOKUP($I816,Lookup!$H$2:$I$11,2,0)),"",VLOOKUP($I816,Lookup!$H$2:$I$11,2,0))</f>
        <v>6.0000000000000002E-5</v>
      </c>
      <c r="P816" s="8">
        <f>COUNTIF(J$4:J816,J816)</f>
        <v>1</v>
      </c>
    </row>
    <row r="817" spans="1:16" ht="30" x14ac:dyDescent="0.25">
      <c r="A817" s="35">
        <f t="shared" si="77"/>
        <v>300001</v>
      </c>
      <c r="B817" s="8">
        <f t="shared" si="78"/>
        <v>44851.649305555555</v>
      </c>
      <c r="C817" s="8">
        <f t="shared" si="79"/>
        <v>44894</v>
      </c>
      <c r="D817" s="38">
        <f t="shared" si="80"/>
        <v>389747.64931255556</v>
      </c>
      <c r="E817" s="39">
        <f t="shared" si="75"/>
        <v>18</v>
      </c>
      <c r="F817" s="42" t="s">
        <v>281</v>
      </c>
      <c r="G817" s="42" t="s">
        <v>3612</v>
      </c>
      <c r="H817" s="42" t="s">
        <v>3613</v>
      </c>
      <c r="I817" s="42" t="s">
        <v>2184</v>
      </c>
      <c r="J817" s="45">
        <v>44851.649305555555</v>
      </c>
      <c r="K817" s="43">
        <v>300001</v>
      </c>
      <c r="L817" s="44">
        <v>44894</v>
      </c>
      <c r="M817" s="8" t="str">
        <f>VLOOKUP(MONTH($J817),Lookup!$A$2:$B$13,2,0)&amp;" "&amp;YEAR($J817)</f>
        <v>Oct 2022</v>
      </c>
      <c r="N817" s="34">
        <f t="shared" si="76"/>
        <v>44851.649305555555</v>
      </c>
      <c r="O817" s="8">
        <f>IF(ISERROR(VLOOKUP($I817,Lookup!$H$2:$I$11,2,0)),"",VLOOKUP($I817,Lookup!$H$2:$I$11,2,0))</f>
        <v>6.9999999999999999E-6</v>
      </c>
      <c r="P817" s="8">
        <f>COUNTIF(J$4:J817,J817)</f>
        <v>1</v>
      </c>
    </row>
    <row r="818" spans="1:16" x14ac:dyDescent="0.25">
      <c r="A818" s="35">
        <f t="shared" si="77"/>
        <v>500001</v>
      </c>
      <c r="B818" s="8">
        <f t="shared" si="78"/>
        <v>44803.555555555555</v>
      </c>
      <c r="C818" s="8">
        <f t="shared" si="79"/>
        <v>44908</v>
      </c>
      <c r="D818" s="38">
        <f t="shared" si="80"/>
        <v>589816.5555555555</v>
      </c>
      <c r="E818" s="39">
        <f t="shared" si="75"/>
        <v>8</v>
      </c>
      <c r="F818" s="42" t="s">
        <v>281</v>
      </c>
      <c r="G818" s="42" t="s">
        <v>3614</v>
      </c>
      <c r="H818" s="42" t="s">
        <v>3615</v>
      </c>
      <c r="I818" s="42" t="s">
        <v>2167</v>
      </c>
      <c r="J818" s="45">
        <v>44803.555555555555</v>
      </c>
      <c r="K818" s="43">
        <v>500001</v>
      </c>
      <c r="L818" s="44">
        <v>44908</v>
      </c>
      <c r="M818" s="8" t="str">
        <f>VLOOKUP(MONTH($J818),Lookup!$A$2:$B$13,2,0)&amp;" "&amp;YEAR($J818)</f>
        <v>Aug 2022</v>
      </c>
      <c r="N818" s="34">
        <f t="shared" si="76"/>
        <v>44803.555555555555</v>
      </c>
      <c r="O818" s="8">
        <f>IF(ISERROR(VLOOKUP($I818,Lookup!$H$2:$I$11,2,0)),"",VLOOKUP($I818,Lookup!$H$2:$I$11,2,0))</f>
        <v>103</v>
      </c>
      <c r="P818" s="8">
        <f>COUNTIF(J$4:J818,J818)</f>
        <v>1</v>
      </c>
    </row>
    <row r="819" spans="1:16" ht="60" x14ac:dyDescent="0.25">
      <c r="A819" s="35">
        <f t="shared" si="77"/>
        <v>0</v>
      </c>
      <c r="B819" s="8">
        <f t="shared" si="78"/>
        <v>44904.282638888886</v>
      </c>
      <c r="C819" s="8">
        <f t="shared" si="79"/>
        <v>44907</v>
      </c>
      <c r="D819" s="38">
        <f t="shared" si="80"/>
        <v>89712.182638888888</v>
      </c>
      <c r="E819" s="39">
        <f t="shared" si="75"/>
        <v>86</v>
      </c>
      <c r="F819" s="42" t="s">
        <v>281</v>
      </c>
      <c r="G819" s="42" t="s">
        <v>3616</v>
      </c>
      <c r="H819" s="42" t="s">
        <v>3617</v>
      </c>
      <c r="I819" s="42" t="s">
        <v>2170</v>
      </c>
      <c r="J819" s="45">
        <v>44904.282638888886</v>
      </c>
      <c r="K819" s="43"/>
      <c r="L819" s="44">
        <v>44907</v>
      </c>
      <c r="M819" s="8" t="str">
        <f>VLOOKUP(MONTH($J819),Lookup!$A$2:$B$13,2,0)&amp;" "&amp;YEAR($J819)</f>
        <v>Dec 2022</v>
      </c>
      <c r="N819" s="34">
        <f t="shared" si="76"/>
        <v>44904.282638888886</v>
      </c>
      <c r="O819" s="8">
        <f>IF(ISERROR(VLOOKUP($I819,Lookup!$H$2:$I$11,2,0)),"",VLOOKUP($I819,Lookup!$H$2:$I$11,2,0))</f>
        <v>-100.1</v>
      </c>
      <c r="P819" s="8">
        <f>COUNTIF(J$4:J819,J819)</f>
        <v>1</v>
      </c>
    </row>
    <row r="820" spans="1:16" ht="30" x14ac:dyDescent="0.25">
      <c r="A820" s="35">
        <f t="shared" si="77"/>
        <v>300001</v>
      </c>
      <c r="B820" s="8">
        <f t="shared" si="78"/>
        <v>44722.011805555558</v>
      </c>
      <c r="C820" s="8">
        <f t="shared" si="79"/>
        <v>44894</v>
      </c>
      <c r="D820" s="38">
        <f t="shared" si="80"/>
        <v>389619.01181255555</v>
      </c>
      <c r="E820" s="39">
        <f t="shared" si="75"/>
        <v>19</v>
      </c>
      <c r="F820" s="42" t="s">
        <v>281</v>
      </c>
      <c r="G820" s="42" t="s">
        <v>3540</v>
      </c>
      <c r="H820" s="42" t="s">
        <v>3618</v>
      </c>
      <c r="I820" s="42" t="s">
        <v>2184</v>
      </c>
      <c r="J820" s="45">
        <v>44722.011805555558</v>
      </c>
      <c r="K820" s="43">
        <v>300001</v>
      </c>
      <c r="L820" s="44">
        <v>44894</v>
      </c>
      <c r="M820" s="8" t="str">
        <f>VLOOKUP(MONTH($J820),Lookup!$A$2:$B$13,2,0)&amp;" "&amp;YEAR($J820)</f>
        <v>Jun 2022</v>
      </c>
      <c r="N820" s="34">
        <f t="shared" si="76"/>
        <v>44722.011805555558</v>
      </c>
      <c r="O820" s="8">
        <f>IF(ISERROR(VLOOKUP($I820,Lookup!$H$2:$I$11,2,0)),"",VLOOKUP($I820,Lookup!$H$2:$I$11,2,0))</f>
        <v>6.9999999999999999E-6</v>
      </c>
      <c r="P820" s="8">
        <f>COUNTIF(J$4:J820,J820)</f>
        <v>2</v>
      </c>
    </row>
    <row r="821" spans="1:16" x14ac:dyDescent="0.25">
      <c r="A821" s="35">
        <f t="shared" si="77"/>
        <v>200001</v>
      </c>
      <c r="B821" s="8">
        <f t="shared" si="78"/>
        <v>44855.587500000001</v>
      </c>
      <c r="C821" s="8">
        <f t="shared" si="79"/>
        <v>44908</v>
      </c>
      <c r="D821" s="38">
        <f t="shared" si="80"/>
        <v>289765.58756000001</v>
      </c>
      <c r="E821" s="39">
        <f t="shared" si="75"/>
        <v>25</v>
      </c>
      <c r="F821" s="42" t="s">
        <v>281</v>
      </c>
      <c r="G821" s="42" t="s">
        <v>3619</v>
      </c>
      <c r="H821" s="42" t="s">
        <v>3620</v>
      </c>
      <c r="I821" s="42" t="s">
        <v>2206</v>
      </c>
      <c r="J821" s="45">
        <v>44855.587500000001</v>
      </c>
      <c r="K821" s="43">
        <v>200001</v>
      </c>
      <c r="L821" s="44">
        <v>44908</v>
      </c>
      <c r="M821" s="8" t="str">
        <f>VLOOKUP(MONTH($J821),Lookup!$A$2:$B$13,2,0)&amp;" "&amp;YEAR($J821)</f>
        <v>Oct 2022</v>
      </c>
      <c r="N821" s="34">
        <f t="shared" si="76"/>
        <v>44855.587500000001</v>
      </c>
      <c r="O821" s="8">
        <f>IF(ISERROR(VLOOKUP($I821,Lookup!$H$2:$I$11,2,0)),"",VLOOKUP($I821,Lookup!$H$2:$I$11,2,0))</f>
        <v>6.0000000000000002E-5</v>
      </c>
      <c r="P821" s="8">
        <f>COUNTIF(J$4:J821,J821)</f>
        <v>1</v>
      </c>
    </row>
    <row r="822" spans="1:16" ht="45" x14ac:dyDescent="0.25">
      <c r="A822" s="35">
        <f t="shared" si="77"/>
        <v>150001</v>
      </c>
      <c r="B822" s="8">
        <f t="shared" si="78"/>
        <v>44886.589583333334</v>
      </c>
      <c r="C822" s="8">
        <f t="shared" si="79"/>
        <v>44901</v>
      </c>
      <c r="D822" s="38">
        <f t="shared" si="80"/>
        <v>239789.58964333334</v>
      </c>
      <c r="E822" s="39">
        <f t="shared" si="75"/>
        <v>30</v>
      </c>
      <c r="F822" s="42" t="s">
        <v>281</v>
      </c>
      <c r="G822" s="42" t="s">
        <v>3621</v>
      </c>
      <c r="H822" s="42" t="s">
        <v>3622</v>
      </c>
      <c r="I822" s="42" t="s">
        <v>2206</v>
      </c>
      <c r="J822" s="45">
        <v>44886.589583333334</v>
      </c>
      <c r="K822" s="43">
        <v>150001</v>
      </c>
      <c r="L822" s="44">
        <v>44901</v>
      </c>
      <c r="M822" s="8" t="str">
        <f>VLOOKUP(MONTH($J822),Lookup!$A$2:$B$13,2,0)&amp;" "&amp;YEAR($J822)</f>
        <v>Nov 2022</v>
      </c>
      <c r="N822" s="34">
        <f t="shared" si="76"/>
        <v>44886.589583333334</v>
      </c>
      <c r="O822" s="8">
        <f>IF(ISERROR(VLOOKUP($I822,Lookup!$H$2:$I$11,2,0)),"",VLOOKUP($I822,Lookup!$H$2:$I$11,2,0))</f>
        <v>6.0000000000000002E-5</v>
      </c>
      <c r="P822" s="8">
        <f>COUNTIF(J$4:J822,J822)</f>
        <v>1</v>
      </c>
    </row>
    <row r="823" spans="1:16" x14ac:dyDescent="0.25">
      <c r="A823" s="35">
        <f t="shared" si="77"/>
        <v>60000</v>
      </c>
      <c r="B823" s="8">
        <f t="shared" si="78"/>
        <v>44897.54791666667</v>
      </c>
      <c r="C823" s="8">
        <f t="shared" si="79"/>
        <v>44909</v>
      </c>
      <c r="D823" s="38">
        <f t="shared" si="80"/>
        <v>149807.54797666665</v>
      </c>
      <c r="E823" s="39">
        <f t="shared" si="75"/>
        <v>56</v>
      </c>
      <c r="F823" s="42" t="s">
        <v>281</v>
      </c>
      <c r="G823" s="42" t="s">
        <v>3623</v>
      </c>
      <c r="H823" s="42" t="s">
        <v>3624</v>
      </c>
      <c r="I823" s="42" t="s">
        <v>2206</v>
      </c>
      <c r="J823" s="45">
        <v>44897.54791666667</v>
      </c>
      <c r="K823" s="43">
        <v>60000</v>
      </c>
      <c r="L823" s="44">
        <v>44909</v>
      </c>
      <c r="M823" s="8" t="str">
        <f>VLOOKUP(MONTH($J823),Lookup!$A$2:$B$13,2,0)&amp;" "&amp;YEAR($J823)</f>
        <v>Dec 2022</v>
      </c>
      <c r="N823" s="34">
        <f t="shared" si="76"/>
        <v>44897.54791666667</v>
      </c>
      <c r="O823" s="8">
        <f>IF(ISERROR(VLOOKUP($I823,Lookup!$H$2:$I$11,2,0)),"",VLOOKUP($I823,Lookup!$H$2:$I$11,2,0))</f>
        <v>6.0000000000000002E-5</v>
      </c>
      <c r="P823" s="8">
        <f>COUNTIF(J$4:J823,J823)</f>
        <v>1</v>
      </c>
    </row>
    <row r="824" spans="1:16" ht="30" x14ac:dyDescent="0.25">
      <c r="A824" s="35">
        <f t="shared" si="77"/>
        <v>50001</v>
      </c>
      <c r="B824" s="8">
        <f t="shared" si="78"/>
        <v>44888.336805555555</v>
      </c>
      <c r="C824" s="8">
        <f t="shared" si="79"/>
        <v>44894</v>
      </c>
      <c r="D824" s="38">
        <f t="shared" si="80"/>
        <v>139784.33686555555</v>
      </c>
      <c r="E824" s="39">
        <f t="shared" si="75"/>
        <v>63</v>
      </c>
      <c r="F824" s="42" t="s">
        <v>281</v>
      </c>
      <c r="G824" s="42" t="s">
        <v>3625</v>
      </c>
      <c r="H824" s="42" t="s">
        <v>3626</v>
      </c>
      <c r="I824" s="42" t="s">
        <v>2206</v>
      </c>
      <c r="J824" s="45">
        <v>44888.336805555555</v>
      </c>
      <c r="K824" s="43">
        <v>50001</v>
      </c>
      <c r="L824" s="44">
        <v>44894</v>
      </c>
      <c r="M824" s="8" t="str">
        <f>VLOOKUP(MONTH($J824),Lookup!$A$2:$B$13,2,0)&amp;" "&amp;YEAR($J824)</f>
        <v>Nov 2022</v>
      </c>
      <c r="N824" s="34">
        <f t="shared" si="76"/>
        <v>44888.336805555555</v>
      </c>
      <c r="O824" s="8">
        <f>IF(ISERROR(VLOOKUP($I824,Lookup!$H$2:$I$11,2,0)),"",VLOOKUP($I824,Lookup!$H$2:$I$11,2,0))</f>
        <v>6.0000000000000002E-5</v>
      </c>
      <c r="P824" s="8">
        <f>COUNTIF(J$4:J824,J824)</f>
        <v>1</v>
      </c>
    </row>
    <row r="825" spans="1:16" x14ac:dyDescent="0.25">
      <c r="A825" s="35">
        <f t="shared" si="77"/>
        <v>100000</v>
      </c>
      <c r="B825" s="8">
        <f t="shared" si="78"/>
        <v>44882.545138888891</v>
      </c>
      <c r="C825" s="8">
        <f t="shared" si="79"/>
        <v>44908</v>
      </c>
      <c r="D825" s="38">
        <f t="shared" si="80"/>
        <v>189791.54519888887</v>
      </c>
      <c r="E825" s="39">
        <f t="shared" si="75"/>
        <v>34</v>
      </c>
      <c r="F825" s="42" t="s">
        <v>281</v>
      </c>
      <c r="G825" s="42" t="s">
        <v>3627</v>
      </c>
      <c r="H825" s="42" t="s">
        <v>3628</v>
      </c>
      <c r="I825" s="42" t="s">
        <v>2206</v>
      </c>
      <c r="J825" s="45">
        <v>44882.545138888891</v>
      </c>
      <c r="K825" s="43">
        <v>100000</v>
      </c>
      <c r="L825" s="44">
        <v>44908</v>
      </c>
      <c r="M825" s="8" t="str">
        <f>VLOOKUP(MONTH($J825),Lookup!$A$2:$B$13,2,0)&amp;" "&amp;YEAR($J825)</f>
        <v>Nov 2022</v>
      </c>
      <c r="N825" s="34">
        <f t="shared" si="76"/>
        <v>44882.545138888891</v>
      </c>
      <c r="O825" s="8">
        <f>IF(ISERROR(VLOOKUP($I825,Lookup!$H$2:$I$11,2,0)),"",VLOOKUP($I825,Lookup!$H$2:$I$11,2,0))</f>
        <v>6.0000000000000002E-5</v>
      </c>
      <c r="P825" s="8">
        <f>COUNTIF(J$4:J825,J825)</f>
        <v>1</v>
      </c>
    </row>
    <row r="826" spans="1:16" x14ac:dyDescent="0.25">
      <c r="A826" s="35">
        <f t="shared" si="77"/>
        <v>50001</v>
      </c>
      <c r="B826" s="8">
        <f t="shared" si="78"/>
        <v>44892.724999999999</v>
      </c>
      <c r="C826" s="8">
        <f t="shared" si="79"/>
        <v>44903</v>
      </c>
      <c r="D826" s="38">
        <f t="shared" si="80"/>
        <v>139797.72506</v>
      </c>
      <c r="E826" s="39">
        <f t="shared" si="75"/>
        <v>62</v>
      </c>
      <c r="F826" s="42" t="s">
        <v>281</v>
      </c>
      <c r="G826" s="42" t="s">
        <v>3629</v>
      </c>
      <c r="H826" s="42" t="s">
        <v>3629</v>
      </c>
      <c r="I826" s="42" t="s">
        <v>2206</v>
      </c>
      <c r="J826" s="45">
        <v>44892.724999999999</v>
      </c>
      <c r="K826" s="43">
        <v>50001</v>
      </c>
      <c r="L826" s="44">
        <v>44903</v>
      </c>
      <c r="M826" s="8" t="str">
        <f>VLOOKUP(MONTH($J826),Lookup!$A$2:$B$13,2,0)&amp;" "&amp;YEAR($J826)</f>
        <v>Nov 2022</v>
      </c>
      <c r="N826" s="34">
        <f t="shared" si="76"/>
        <v>44892.724999999999</v>
      </c>
      <c r="O826" s="8">
        <f>IF(ISERROR(VLOOKUP($I826,Lookup!$H$2:$I$11,2,0)),"",VLOOKUP($I826,Lookup!$H$2:$I$11,2,0))</f>
        <v>6.0000000000000002E-5</v>
      </c>
      <c r="P826" s="8">
        <f>COUNTIF(J$4:J826,J826)</f>
        <v>1</v>
      </c>
    </row>
    <row r="827" spans="1:16" ht="30" x14ac:dyDescent="0.25">
      <c r="A827" s="35">
        <f t="shared" si="77"/>
        <v>100001</v>
      </c>
      <c r="B827" s="8">
        <f t="shared" si="78"/>
        <v>44904.288888888892</v>
      </c>
      <c r="C827" s="8">
        <f t="shared" si="79"/>
        <v>44909</v>
      </c>
      <c r="D827" s="38">
        <f t="shared" si="80"/>
        <v>189816.28889588889</v>
      </c>
      <c r="E827" s="39">
        <f t="shared" si="75"/>
        <v>27</v>
      </c>
      <c r="F827" s="42" t="s">
        <v>122</v>
      </c>
      <c r="G827" s="42" t="s">
        <v>3593</v>
      </c>
      <c r="H827" s="42" t="s">
        <v>3630</v>
      </c>
      <c r="I827" s="42" t="s">
        <v>2184</v>
      </c>
      <c r="J827" s="45">
        <v>44904.288888888892</v>
      </c>
      <c r="K827" s="43">
        <v>100001</v>
      </c>
      <c r="L827" s="44">
        <v>44909</v>
      </c>
      <c r="M827" s="8" t="str">
        <f>VLOOKUP(MONTH($J827),Lookup!$A$2:$B$13,2,0)&amp;" "&amp;YEAR($J827)</f>
        <v>Dec 2022</v>
      </c>
      <c r="N827" s="34">
        <f t="shared" si="76"/>
        <v>44904.288888888892</v>
      </c>
      <c r="O827" s="8">
        <f>IF(ISERROR(VLOOKUP($I827,Lookup!$H$2:$I$11,2,0)),"",VLOOKUP($I827,Lookup!$H$2:$I$11,2,0))</f>
        <v>6.9999999999999999E-6</v>
      </c>
      <c r="P827" s="8">
        <f>COUNTIF(J$4:J827,J827)</f>
        <v>2</v>
      </c>
    </row>
    <row r="828" spans="1:16" ht="30" x14ac:dyDescent="0.25">
      <c r="A828" s="35">
        <f t="shared" si="77"/>
        <v>50001</v>
      </c>
      <c r="B828" s="8">
        <f t="shared" si="78"/>
        <v>44742.524305555555</v>
      </c>
      <c r="C828" s="8">
        <f t="shared" si="79"/>
        <v>44894</v>
      </c>
      <c r="D828" s="38">
        <f t="shared" si="80"/>
        <v>139638.52431255556</v>
      </c>
      <c r="E828" s="39">
        <f t="shared" si="75"/>
        <v>63</v>
      </c>
      <c r="F828" s="42" t="s">
        <v>134</v>
      </c>
      <c r="G828" s="42" t="s">
        <v>3631</v>
      </c>
      <c r="H828" s="42" t="s">
        <v>3632</v>
      </c>
      <c r="I828" s="42" t="s">
        <v>2184</v>
      </c>
      <c r="J828" s="45">
        <v>44742.524305555555</v>
      </c>
      <c r="K828" s="43">
        <v>50001</v>
      </c>
      <c r="L828" s="44">
        <v>44894</v>
      </c>
      <c r="M828" s="8" t="str">
        <f>VLOOKUP(MONTH($J828),Lookup!$A$2:$B$13,2,0)&amp;" "&amp;YEAR($J828)</f>
        <v>Jun 2022</v>
      </c>
      <c r="N828" s="34">
        <f t="shared" si="76"/>
        <v>44742.524305555555</v>
      </c>
      <c r="O828" s="8">
        <f>IF(ISERROR(VLOOKUP($I828,Lookup!$H$2:$I$11,2,0)),"",VLOOKUP($I828,Lookup!$H$2:$I$11,2,0))</f>
        <v>6.9999999999999999E-6</v>
      </c>
      <c r="P828" s="8">
        <f>COUNTIF(J$4:J828,J828)</f>
        <v>1</v>
      </c>
    </row>
    <row r="829" spans="1:16" ht="45" x14ac:dyDescent="0.25">
      <c r="A829" s="35">
        <f t="shared" si="77"/>
        <v>500000</v>
      </c>
      <c r="B829" s="8">
        <f t="shared" si="78"/>
        <v>44558.295138888891</v>
      </c>
      <c r="C829" s="8">
        <f t="shared" si="79"/>
        <v>44898</v>
      </c>
      <c r="D829" s="38">
        <f t="shared" si="80"/>
        <v>589457.29519888887</v>
      </c>
      <c r="E829" s="39">
        <f t="shared" si="75"/>
        <v>8</v>
      </c>
      <c r="F829" s="42" t="s">
        <v>134</v>
      </c>
      <c r="G829" s="42" t="s">
        <v>3633</v>
      </c>
      <c r="H829" s="42" t="s">
        <v>3634</v>
      </c>
      <c r="I829" s="42" t="s">
        <v>2206</v>
      </c>
      <c r="J829" s="45">
        <v>44558.295138888891</v>
      </c>
      <c r="K829" s="43">
        <v>500000</v>
      </c>
      <c r="L829" s="44">
        <v>44898</v>
      </c>
      <c r="M829" s="8" t="str">
        <f>VLOOKUP(MONTH($J829),Lookup!$A$2:$B$13,2,0)&amp;" "&amp;YEAR($J829)</f>
        <v>Dec 2021</v>
      </c>
      <c r="N829" s="34">
        <f t="shared" si="76"/>
        <v>44558.295138888891</v>
      </c>
      <c r="O829" s="8">
        <f>IF(ISERROR(VLOOKUP($I829,Lookup!$H$2:$I$11,2,0)),"",VLOOKUP($I829,Lookup!$H$2:$I$11,2,0))</f>
        <v>6.0000000000000002E-5</v>
      </c>
      <c r="P829" s="8">
        <f>COUNTIF(J$4:J829,J829)</f>
        <v>1</v>
      </c>
    </row>
    <row r="830" spans="1:16" ht="30" x14ac:dyDescent="0.25">
      <c r="A830" s="35">
        <f t="shared" si="77"/>
        <v>50001</v>
      </c>
      <c r="B830" s="8">
        <f t="shared" si="78"/>
        <v>44547.6875</v>
      </c>
      <c r="C830" s="8">
        <f t="shared" si="79"/>
        <v>44908</v>
      </c>
      <c r="D830" s="38">
        <f t="shared" si="80"/>
        <v>139457.68755999999</v>
      </c>
      <c r="E830" s="39">
        <f t="shared" si="75"/>
        <v>73</v>
      </c>
      <c r="F830" s="42" t="s">
        <v>134</v>
      </c>
      <c r="G830" s="42" t="s">
        <v>3635</v>
      </c>
      <c r="H830" s="42" t="s">
        <v>3636</v>
      </c>
      <c r="I830" s="42" t="s">
        <v>2206</v>
      </c>
      <c r="J830" s="45">
        <v>44547.6875</v>
      </c>
      <c r="K830" s="43">
        <v>50001</v>
      </c>
      <c r="L830" s="44">
        <v>44908</v>
      </c>
      <c r="M830" s="8" t="str">
        <f>VLOOKUP(MONTH($J830),Lookup!$A$2:$B$13,2,0)&amp;" "&amp;YEAR($J830)</f>
        <v>Dec 2021</v>
      </c>
      <c r="N830" s="34">
        <f t="shared" si="76"/>
        <v>44547.6875</v>
      </c>
      <c r="O830" s="8">
        <f>IF(ISERROR(VLOOKUP($I830,Lookup!$H$2:$I$11,2,0)),"",VLOOKUP($I830,Lookup!$H$2:$I$11,2,0))</f>
        <v>6.0000000000000002E-5</v>
      </c>
      <c r="P830" s="8">
        <f>COUNTIF(J$4:J830,J830)</f>
        <v>1</v>
      </c>
    </row>
    <row r="831" spans="1:16" ht="30" x14ac:dyDescent="0.25">
      <c r="A831" s="35">
        <f t="shared" si="77"/>
        <v>50000.01</v>
      </c>
      <c r="B831" s="8">
        <f t="shared" si="78"/>
        <v>44869.395833333336</v>
      </c>
      <c r="C831" s="8">
        <f t="shared" si="79"/>
        <v>44909</v>
      </c>
      <c r="D831" s="38">
        <f t="shared" si="80"/>
        <v>139779.40584033332</v>
      </c>
      <c r="E831" s="39">
        <f t="shared" si="75"/>
        <v>55</v>
      </c>
      <c r="F831" s="42" t="s">
        <v>134</v>
      </c>
      <c r="G831" s="42" t="s">
        <v>3637</v>
      </c>
      <c r="H831" s="42" t="s">
        <v>3638</v>
      </c>
      <c r="I831" s="42" t="s">
        <v>2184</v>
      </c>
      <c r="J831" s="45">
        <v>44869.395833333336</v>
      </c>
      <c r="K831" s="43">
        <v>50000.01</v>
      </c>
      <c r="L831" s="44">
        <v>44909</v>
      </c>
      <c r="M831" s="8" t="str">
        <f>VLOOKUP(MONTH($J831),Lookup!$A$2:$B$13,2,0)&amp;" "&amp;YEAR($J831)</f>
        <v>Nov 2022</v>
      </c>
      <c r="N831" s="34">
        <f t="shared" si="76"/>
        <v>44869.395833333336</v>
      </c>
      <c r="O831" s="8">
        <f>IF(ISERROR(VLOOKUP($I831,Lookup!$H$2:$I$11,2,0)),"",VLOOKUP($I831,Lookup!$H$2:$I$11,2,0))</f>
        <v>6.9999999999999999E-6</v>
      </c>
      <c r="P831" s="8">
        <f>COUNTIF(J$4:J831,J831)</f>
        <v>1</v>
      </c>
    </row>
    <row r="832" spans="1:16" ht="30" x14ac:dyDescent="0.25">
      <c r="A832" s="35">
        <f t="shared" si="77"/>
        <v>50001</v>
      </c>
      <c r="B832" s="8">
        <f t="shared" si="78"/>
        <v>44547.400694444441</v>
      </c>
      <c r="C832" s="8">
        <f t="shared" si="79"/>
        <v>44874</v>
      </c>
      <c r="D832" s="38">
        <f t="shared" si="80"/>
        <v>139323.30069444442</v>
      </c>
      <c r="E832" s="39">
        <f t="shared" si="75"/>
        <v>74</v>
      </c>
      <c r="F832" s="42" t="s">
        <v>134</v>
      </c>
      <c r="G832" s="42" t="s">
        <v>3639</v>
      </c>
      <c r="H832" s="42" t="s">
        <v>3640</v>
      </c>
      <c r="I832" s="42" t="s">
        <v>2170</v>
      </c>
      <c r="J832" s="45">
        <v>44547.400694444441</v>
      </c>
      <c r="K832" s="43">
        <v>50001</v>
      </c>
      <c r="L832" s="44">
        <v>44874</v>
      </c>
      <c r="M832" s="8" t="str">
        <f>VLOOKUP(MONTH($J832),Lookup!$A$2:$B$13,2,0)&amp;" "&amp;YEAR($J832)</f>
        <v>Dec 2021</v>
      </c>
      <c r="N832" s="34">
        <f t="shared" si="76"/>
        <v>44547.400694444441</v>
      </c>
      <c r="O832" s="8">
        <f>IF(ISERROR(VLOOKUP($I832,Lookup!$H$2:$I$11,2,0)),"",VLOOKUP($I832,Lookup!$H$2:$I$11,2,0))</f>
        <v>-100.1</v>
      </c>
      <c r="P832" s="8">
        <f>COUNTIF(J$4:J832,J832)</f>
        <v>1</v>
      </c>
    </row>
    <row r="833" spans="1:16" ht="30" x14ac:dyDescent="0.25">
      <c r="A833" s="35">
        <f t="shared" si="77"/>
        <v>50001</v>
      </c>
      <c r="B833" s="8">
        <f t="shared" si="78"/>
        <v>44663.577777777777</v>
      </c>
      <c r="C833" s="8">
        <f t="shared" si="79"/>
        <v>44874</v>
      </c>
      <c r="D833" s="38">
        <f t="shared" si="80"/>
        <v>139539.57778477776</v>
      </c>
      <c r="E833" s="39">
        <f t="shared" si="75"/>
        <v>71</v>
      </c>
      <c r="F833" s="42" t="s">
        <v>134</v>
      </c>
      <c r="G833" s="42" t="s">
        <v>3641</v>
      </c>
      <c r="H833" s="42" t="s">
        <v>3642</v>
      </c>
      <c r="I833" s="42" t="s">
        <v>2184</v>
      </c>
      <c r="J833" s="45">
        <v>44663.577777777777</v>
      </c>
      <c r="K833" s="43">
        <v>50001</v>
      </c>
      <c r="L833" s="44">
        <v>44874</v>
      </c>
      <c r="M833" s="8" t="str">
        <f>VLOOKUP(MONTH($J833),Lookup!$A$2:$B$13,2,0)&amp;" "&amp;YEAR($J833)</f>
        <v>Apr 2022</v>
      </c>
      <c r="N833" s="34">
        <f t="shared" si="76"/>
        <v>44663.577777777777</v>
      </c>
      <c r="O833" s="8">
        <f>IF(ISERROR(VLOOKUP($I833,Lookup!$H$2:$I$11,2,0)),"",VLOOKUP($I833,Lookup!$H$2:$I$11,2,0))</f>
        <v>6.9999999999999999E-6</v>
      </c>
      <c r="P833" s="8">
        <f>COUNTIF(J$4:J833,J833)</f>
        <v>1</v>
      </c>
    </row>
    <row r="834" spans="1:16" ht="30" x14ac:dyDescent="0.25">
      <c r="A834" s="35">
        <f t="shared" si="77"/>
        <v>50001</v>
      </c>
      <c r="B834" s="8">
        <f t="shared" si="78"/>
        <v>44706.504166666666</v>
      </c>
      <c r="C834" s="8">
        <f t="shared" si="79"/>
        <v>44908</v>
      </c>
      <c r="D834" s="38">
        <f t="shared" si="80"/>
        <v>139616.50417366665</v>
      </c>
      <c r="E834" s="39">
        <f t="shared" si="75"/>
        <v>64</v>
      </c>
      <c r="F834" s="42" t="s">
        <v>134</v>
      </c>
      <c r="G834" s="42" t="s">
        <v>3643</v>
      </c>
      <c r="H834" s="42" t="s">
        <v>3644</v>
      </c>
      <c r="I834" s="42" t="s">
        <v>2184</v>
      </c>
      <c r="J834" s="45">
        <v>44706.504166666666</v>
      </c>
      <c r="K834" s="43">
        <v>50001</v>
      </c>
      <c r="L834" s="44">
        <v>44908</v>
      </c>
      <c r="M834" s="8" t="str">
        <f>VLOOKUP(MONTH($J834),Lookup!$A$2:$B$13,2,0)&amp;" "&amp;YEAR($J834)</f>
        <v>May 2022</v>
      </c>
      <c r="N834" s="34">
        <f t="shared" si="76"/>
        <v>44706.504166666666</v>
      </c>
      <c r="O834" s="8">
        <f>IF(ISERROR(VLOOKUP($I834,Lookup!$H$2:$I$11,2,0)),"",VLOOKUP($I834,Lookup!$H$2:$I$11,2,0))</f>
        <v>6.9999999999999999E-6</v>
      </c>
      <c r="P834" s="8">
        <f>COUNTIF(J$4:J834,J834)</f>
        <v>1</v>
      </c>
    </row>
    <row r="835" spans="1:16" x14ac:dyDescent="0.25">
      <c r="A835" s="35">
        <f t="shared" si="77"/>
        <v>100000</v>
      </c>
      <c r="B835" s="8">
        <f t="shared" si="78"/>
        <v>44672.753472222219</v>
      </c>
      <c r="C835" s="8">
        <f t="shared" si="79"/>
        <v>44894</v>
      </c>
      <c r="D835" s="38">
        <f t="shared" si="80"/>
        <v>189567.75353222221</v>
      </c>
      <c r="E835" s="39">
        <f t="shared" si="75"/>
        <v>34</v>
      </c>
      <c r="F835" s="42" t="s">
        <v>134</v>
      </c>
      <c r="G835" s="42" t="s">
        <v>3645</v>
      </c>
      <c r="H835" s="42" t="s">
        <v>3646</v>
      </c>
      <c r="I835" s="42" t="s">
        <v>2206</v>
      </c>
      <c r="J835" s="45">
        <v>44672.753472222219</v>
      </c>
      <c r="K835" s="43">
        <v>100000</v>
      </c>
      <c r="L835" s="44">
        <v>44894</v>
      </c>
      <c r="M835" s="8" t="str">
        <f>VLOOKUP(MONTH($J835),Lookup!$A$2:$B$13,2,0)&amp;" "&amp;YEAR($J835)</f>
        <v>Apr 2022</v>
      </c>
      <c r="N835" s="34">
        <f t="shared" si="76"/>
        <v>44672.753472222219</v>
      </c>
      <c r="O835" s="8">
        <f>IF(ISERROR(VLOOKUP($I835,Lookup!$H$2:$I$11,2,0)),"",VLOOKUP($I835,Lookup!$H$2:$I$11,2,0))</f>
        <v>6.0000000000000002E-5</v>
      </c>
      <c r="P835" s="8">
        <f>COUNTIF(J$4:J835,J835)</f>
        <v>1</v>
      </c>
    </row>
    <row r="836" spans="1:16" x14ac:dyDescent="0.25">
      <c r="A836" s="35">
        <f t="shared" si="77"/>
        <v>50001</v>
      </c>
      <c r="B836" s="8">
        <f t="shared" si="78"/>
        <v>44635.493055555555</v>
      </c>
      <c r="C836" s="8">
        <f t="shared" si="79"/>
        <v>44894</v>
      </c>
      <c r="D836" s="38">
        <f t="shared" si="80"/>
        <v>139531.49311555555</v>
      </c>
      <c r="E836" s="39">
        <f t="shared" si="75"/>
        <v>72</v>
      </c>
      <c r="F836" s="42" t="s">
        <v>134</v>
      </c>
      <c r="G836" s="42" t="s">
        <v>3647</v>
      </c>
      <c r="H836" s="42" t="s">
        <v>3648</v>
      </c>
      <c r="I836" s="42" t="s">
        <v>2206</v>
      </c>
      <c r="J836" s="45">
        <v>44635.493055555555</v>
      </c>
      <c r="K836" s="43">
        <v>50001</v>
      </c>
      <c r="L836" s="44">
        <v>44894</v>
      </c>
      <c r="M836" s="8" t="str">
        <f>VLOOKUP(MONTH($J836),Lookup!$A$2:$B$13,2,0)&amp;" "&amp;YEAR($J836)</f>
        <v>Mar 2022</v>
      </c>
      <c r="N836" s="34">
        <f t="shared" si="76"/>
        <v>44635.493055555555</v>
      </c>
      <c r="O836" s="8">
        <f>IF(ISERROR(VLOOKUP($I836,Lookup!$H$2:$I$11,2,0)),"",VLOOKUP($I836,Lookup!$H$2:$I$11,2,0))</f>
        <v>6.0000000000000002E-5</v>
      </c>
      <c r="P836" s="8">
        <f>COUNTIF(J$4:J836,J836)</f>
        <v>1</v>
      </c>
    </row>
    <row r="837" spans="1:16" x14ac:dyDescent="0.25">
      <c r="A837" s="35">
        <f t="shared" si="77"/>
        <v>400001</v>
      </c>
      <c r="B837" s="8">
        <f t="shared" si="78"/>
        <v>44645.773611111108</v>
      </c>
      <c r="C837" s="8">
        <f t="shared" si="79"/>
        <v>44908</v>
      </c>
      <c r="D837" s="38">
        <f t="shared" si="80"/>
        <v>489555.77367111109</v>
      </c>
      <c r="E837" s="39">
        <f t="shared" ref="E837:E900" si="81">IF($D837="","",COUNTIFS($F$4:$F$5000,$F837,$D$4:$D$5000,"&gt;"&amp;$D837))</f>
        <v>11</v>
      </c>
      <c r="F837" s="42" t="s">
        <v>134</v>
      </c>
      <c r="G837" s="42" t="s">
        <v>3649</v>
      </c>
      <c r="H837" s="42" t="s">
        <v>3650</v>
      </c>
      <c r="I837" s="42" t="s">
        <v>2206</v>
      </c>
      <c r="J837" s="45">
        <v>44645.773611111108</v>
      </c>
      <c r="K837" s="43">
        <v>400001</v>
      </c>
      <c r="L837" s="44">
        <v>44908</v>
      </c>
      <c r="M837" s="8" t="str">
        <f>VLOOKUP(MONTH($J837),Lookup!$A$2:$B$13,2,0)&amp;" "&amp;YEAR($J837)</f>
        <v>Mar 2022</v>
      </c>
      <c r="N837" s="34">
        <f t="shared" ref="N837:N900" si="82">IF(ISBLANK($J837),"1/1/9999",J837)</f>
        <v>44645.773611111108</v>
      </c>
      <c r="O837" s="8">
        <f>IF(ISERROR(VLOOKUP($I837,Lookup!$H$2:$I$11,2,0)),"",VLOOKUP($I837,Lookup!$H$2:$I$11,2,0))</f>
        <v>6.0000000000000002E-5</v>
      </c>
      <c r="P837" s="8">
        <f>COUNTIF(J$4:J837,J837)</f>
        <v>1</v>
      </c>
    </row>
    <row r="838" spans="1:16" ht="45" x14ac:dyDescent="0.25">
      <c r="A838" s="35">
        <f t="shared" ref="A838:A901" si="83">K838</f>
        <v>100000</v>
      </c>
      <c r="B838" s="8">
        <f t="shared" ref="B838:B901" si="84">J838</f>
        <v>44652.033333333333</v>
      </c>
      <c r="C838" s="8">
        <f t="shared" ref="C838:C901" si="85">L838</f>
        <v>44687</v>
      </c>
      <c r="D838" s="38">
        <f t="shared" ref="D838:D901" si="86">SUM(A838:C838)+O838+P838</f>
        <v>189239.93333333332</v>
      </c>
      <c r="E838" s="39">
        <f t="shared" si="81"/>
        <v>37</v>
      </c>
      <c r="F838" s="42" t="s">
        <v>134</v>
      </c>
      <c r="G838" s="42" t="s">
        <v>3651</v>
      </c>
      <c r="H838" s="42" t="s">
        <v>3652</v>
      </c>
      <c r="I838" s="42" t="s">
        <v>2170</v>
      </c>
      <c r="J838" s="45">
        <v>44652.033333333333</v>
      </c>
      <c r="K838" s="43">
        <v>100000</v>
      </c>
      <c r="L838" s="44">
        <v>44687</v>
      </c>
      <c r="M838" s="8" t="str">
        <f>VLOOKUP(MONTH($J838),Lookup!$A$2:$B$13,2,0)&amp;" "&amp;YEAR($J838)</f>
        <v>Apr 2022</v>
      </c>
      <c r="N838" s="34">
        <f t="shared" si="82"/>
        <v>44652.033333333333</v>
      </c>
      <c r="O838" s="8">
        <f>IF(ISERROR(VLOOKUP($I838,Lookup!$H$2:$I$11,2,0)),"",VLOOKUP($I838,Lookup!$H$2:$I$11,2,0))</f>
        <v>-100.1</v>
      </c>
      <c r="P838" s="8">
        <f>COUNTIF(J$4:J838,J838)</f>
        <v>1</v>
      </c>
    </row>
    <row r="839" spans="1:16" ht="45" x14ac:dyDescent="0.25">
      <c r="A839" s="35">
        <f t="shared" si="83"/>
        <v>70000</v>
      </c>
      <c r="B839" s="8">
        <f t="shared" si="84"/>
        <v>44622.627083333333</v>
      </c>
      <c r="C839" s="8">
        <f t="shared" si="85"/>
        <v>44894</v>
      </c>
      <c r="D839" s="38">
        <f t="shared" si="86"/>
        <v>159517.62714333332</v>
      </c>
      <c r="E839" s="39">
        <f t="shared" si="81"/>
        <v>47</v>
      </c>
      <c r="F839" s="42" t="s">
        <v>134</v>
      </c>
      <c r="G839" s="42" t="s">
        <v>3653</v>
      </c>
      <c r="H839" s="42" t="s">
        <v>3654</v>
      </c>
      <c r="I839" s="42" t="s">
        <v>2206</v>
      </c>
      <c r="J839" s="45">
        <v>44622.627083333333</v>
      </c>
      <c r="K839" s="43">
        <v>70000</v>
      </c>
      <c r="L839" s="44">
        <v>44894</v>
      </c>
      <c r="M839" s="8" t="str">
        <f>VLOOKUP(MONTH($J839),Lookup!$A$2:$B$13,2,0)&amp;" "&amp;YEAR($J839)</f>
        <v>Mar 2022</v>
      </c>
      <c r="N839" s="34">
        <f t="shared" si="82"/>
        <v>44622.627083333333</v>
      </c>
      <c r="O839" s="8">
        <f>IF(ISERROR(VLOOKUP($I839,Lookup!$H$2:$I$11,2,0)),"",VLOOKUP($I839,Lookup!$H$2:$I$11,2,0))</f>
        <v>6.0000000000000002E-5</v>
      </c>
      <c r="P839" s="8">
        <f>COUNTIF(J$4:J839,J839)</f>
        <v>1</v>
      </c>
    </row>
    <row r="840" spans="1:16" ht="30" x14ac:dyDescent="0.25">
      <c r="A840" s="35">
        <f t="shared" si="83"/>
        <v>400000</v>
      </c>
      <c r="B840" s="8">
        <f t="shared" si="84"/>
        <v>44609.784722222219</v>
      </c>
      <c r="C840" s="8">
        <f t="shared" si="85"/>
        <v>44907</v>
      </c>
      <c r="D840" s="38">
        <f t="shared" si="86"/>
        <v>489517.78478222224</v>
      </c>
      <c r="E840" s="39">
        <f t="shared" si="81"/>
        <v>12</v>
      </c>
      <c r="F840" s="42" t="s">
        <v>134</v>
      </c>
      <c r="G840" s="42" t="s">
        <v>3655</v>
      </c>
      <c r="H840" s="42" t="s">
        <v>3656</v>
      </c>
      <c r="I840" s="42" t="s">
        <v>2206</v>
      </c>
      <c r="J840" s="45">
        <v>44609.784722222219</v>
      </c>
      <c r="K840" s="43">
        <v>400000</v>
      </c>
      <c r="L840" s="44">
        <v>44907</v>
      </c>
      <c r="M840" s="8" t="str">
        <f>VLOOKUP(MONTH($J840),Lookup!$A$2:$B$13,2,0)&amp;" "&amp;YEAR($J840)</f>
        <v>Feb 2022</v>
      </c>
      <c r="N840" s="34">
        <f t="shared" si="82"/>
        <v>44609.784722222219</v>
      </c>
      <c r="O840" s="8">
        <f>IF(ISERROR(VLOOKUP($I840,Lookup!$H$2:$I$11,2,0)),"",VLOOKUP($I840,Lookup!$H$2:$I$11,2,0))</f>
        <v>6.0000000000000002E-5</v>
      </c>
      <c r="P840" s="8">
        <f>COUNTIF(J$4:J840,J840)</f>
        <v>1</v>
      </c>
    </row>
    <row r="841" spans="1:16" x14ac:dyDescent="0.25">
      <c r="A841" s="35">
        <f t="shared" si="83"/>
        <v>100001</v>
      </c>
      <c r="B841" s="8">
        <f t="shared" si="84"/>
        <v>44614.495138888888</v>
      </c>
      <c r="C841" s="8">
        <f t="shared" si="85"/>
        <v>44908</v>
      </c>
      <c r="D841" s="38">
        <f t="shared" si="86"/>
        <v>189524.49519888888</v>
      </c>
      <c r="E841" s="39">
        <f t="shared" si="81"/>
        <v>35</v>
      </c>
      <c r="F841" s="42" t="s">
        <v>134</v>
      </c>
      <c r="G841" s="42" t="s">
        <v>3657</v>
      </c>
      <c r="H841" s="42" t="s">
        <v>3658</v>
      </c>
      <c r="I841" s="42" t="s">
        <v>2206</v>
      </c>
      <c r="J841" s="45">
        <v>44614.495138888888</v>
      </c>
      <c r="K841" s="43">
        <v>100001</v>
      </c>
      <c r="L841" s="44">
        <v>44908</v>
      </c>
      <c r="M841" s="8" t="str">
        <f>VLOOKUP(MONTH($J841),Lookup!$A$2:$B$13,2,0)&amp;" "&amp;YEAR($J841)</f>
        <v>Feb 2022</v>
      </c>
      <c r="N841" s="34">
        <f t="shared" si="82"/>
        <v>44614.495138888888</v>
      </c>
      <c r="O841" s="8">
        <f>IF(ISERROR(VLOOKUP($I841,Lookup!$H$2:$I$11,2,0)),"",VLOOKUP($I841,Lookup!$H$2:$I$11,2,0))</f>
        <v>6.0000000000000002E-5</v>
      </c>
      <c r="P841" s="8">
        <f>COUNTIF(J$4:J841,J841)</f>
        <v>1</v>
      </c>
    </row>
    <row r="842" spans="1:16" ht="30" x14ac:dyDescent="0.25">
      <c r="A842" s="35">
        <f t="shared" si="83"/>
        <v>100000</v>
      </c>
      <c r="B842" s="8">
        <f t="shared" si="84"/>
        <v>44709.70416666667</v>
      </c>
      <c r="C842" s="8">
        <f t="shared" si="85"/>
        <v>44868</v>
      </c>
      <c r="D842" s="38">
        <f t="shared" si="86"/>
        <v>189578.70417366666</v>
      </c>
      <c r="E842" s="39">
        <f t="shared" si="81"/>
        <v>33</v>
      </c>
      <c r="F842" s="42" t="s">
        <v>134</v>
      </c>
      <c r="G842" s="42" t="s">
        <v>3659</v>
      </c>
      <c r="H842" s="42" t="s">
        <v>3660</v>
      </c>
      <c r="I842" s="42" t="s">
        <v>2184</v>
      </c>
      <c r="J842" s="45">
        <v>44709.70416666667</v>
      </c>
      <c r="K842" s="43">
        <v>100000</v>
      </c>
      <c r="L842" s="44">
        <v>44868</v>
      </c>
      <c r="M842" s="8" t="str">
        <f>VLOOKUP(MONTH($J842),Lookup!$A$2:$B$13,2,0)&amp;" "&amp;YEAR($J842)</f>
        <v>May 2022</v>
      </c>
      <c r="N842" s="34">
        <f t="shared" si="82"/>
        <v>44709.70416666667</v>
      </c>
      <c r="O842" s="8">
        <f>IF(ISERROR(VLOOKUP($I842,Lookup!$H$2:$I$11,2,0)),"",VLOOKUP($I842,Lookup!$H$2:$I$11,2,0))</f>
        <v>6.9999999999999999E-6</v>
      </c>
      <c r="P842" s="8">
        <f>COUNTIF(J$4:J842,J842)</f>
        <v>1</v>
      </c>
    </row>
    <row r="843" spans="1:16" x14ac:dyDescent="0.25">
      <c r="A843" s="35">
        <f t="shared" si="83"/>
        <v>300001</v>
      </c>
      <c r="B843" s="8">
        <f t="shared" si="84"/>
        <v>44648.691666666666</v>
      </c>
      <c r="C843" s="8">
        <f t="shared" si="85"/>
        <v>44904</v>
      </c>
      <c r="D843" s="38">
        <f t="shared" si="86"/>
        <v>389554.69172666664</v>
      </c>
      <c r="E843" s="39">
        <f t="shared" si="81"/>
        <v>13</v>
      </c>
      <c r="F843" s="42" t="s">
        <v>134</v>
      </c>
      <c r="G843" s="42" t="s">
        <v>3661</v>
      </c>
      <c r="H843" s="42" t="s">
        <v>3662</v>
      </c>
      <c r="I843" s="42" t="s">
        <v>2206</v>
      </c>
      <c r="J843" s="45">
        <v>44648.691666666666</v>
      </c>
      <c r="K843" s="43">
        <v>300001</v>
      </c>
      <c r="L843" s="44">
        <v>44904</v>
      </c>
      <c r="M843" s="8" t="str">
        <f>VLOOKUP(MONTH($J843),Lookup!$A$2:$B$13,2,0)&amp;" "&amp;YEAR($J843)</f>
        <v>Mar 2022</v>
      </c>
      <c r="N843" s="34">
        <f t="shared" si="82"/>
        <v>44648.691666666666</v>
      </c>
      <c r="O843" s="8">
        <f>IF(ISERROR(VLOOKUP($I843,Lookup!$H$2:$I$11,2,0)),"",VLOOKUP($I843,Lookup!$H$2:$I$11,2,0))</f>
        <v>6.0000000000000002E-5</v>
      </c>
      <c r="P843" s="8">
        <f>COUNTIF(J$4:J843,J843)</f>
        <v>1</v>
      </c>
    </row>
    <row r="844" spans="1:16" ht="30" x14ac:dyDescent="0.25">
      <c r="A844" s="35">
        <f t="shared" si="83"/>
        <v>20000</v>
      </c>
      <c r="B844" s="8">
        <f t="shared" si="84"/>
        <v>44711.419444444444</v>
      </c>
      <c r="C844" s="8">
        <f t="shared" si="85"/>
        <v>44894</v>
      </c>
      <c r="D844" s="38">
        <f t="shared" si="86"/>
        <v>109606.41944524445</v>
      </c>
      <c r="E844" s="39">
        <f t="shared" si="81"/>
        <v>76</v>
      </c>
      <c r="F844" s="42" t="s">
        <v>134</v>
      </c>
      <c r="G844" s="42" t="s">
        <v>3663</v>
      </c>
      <c r="H844" s="42" t="s">
        <v>3664</v>
      </c>
      <c r="I844" s="42" t="s">
        <v>2173</v>
      </c>
      <c r="J844" s="45">
        <v>44711.419444444444</v>
      </c>
      <c r="K844" s="43">
        <v>20000</v>
      </c>
      <c r="L844" s="44">
        <v>44894</v>
      </c>
      <c r="M844" s="8" t="str">
        <f>VLOOKUP(MONTH($J844),Lookup!$A$2:$B$13,2,0)&amp;" "&amp;YEAR($J844)</f>
        <v>May 2022</v>
      </c>
      <c r="N844" s="34">
        <f t="shared" si="82"/>
        <v>44711.419444444444</v>
      </c>
      <c r="O844" s="8">
        <f>IF(ISERROR(VLOOKUP($I844,Lookup!$H$2:$I$11,2,0)),"",VLOOKUP($I844,Lookup!$H$2:$I$11,2,0))</f>
        <v>7.9999999999999996E-7</v>
      </c>
      <c r="P844" s="8">
        <f>COUNTIF(J$4:J844,J844)</f>
        <v>1</v>
      </c>
    </row>
    <row r="845" spans="1:16" x14ac:dyDescent="0.25">
      <c r="A845" s="35">
        <f t="shared" si="83"/>
        <v>100001</v>
      </c>
      <c r="B845" s="8">
        <f t="shared" si="84"/>
        <v>44601.902777777781</v>
      </c>
      <c r="C845" s="8">
        <f t="shared" si="85"/>
        <v>44906</v>
      </c>
      <c r="D845" s="38">
        <f t="shared" si="86"/>
        <v>189509.90283777777</v>
      </c>
      <c r="E845" s="39">
        <f t="shared" si="81"/>
        <v>36</v>
      </c>
      <c r="F845" s="42" t="s">
        <v>134</v>
      </c>
      <c r="G845" s="42" t="s">
        <v>3665</v>
      </c>
      <c r="H845" s="42" t="s">
        <v>3666</v>
      </c>
      <c r="I845" s="42" t="s">
        <v>2206</v>
      </c>
      <c r="J845" s="45">
        <v>44601.902777777781</v>
      </c>
      <c r="K845" s="43">
        <v>100001</v>
      </c>
      <c r="L845" s="44">
        <v>44906</v>
      </c>
      <c r="M845" s="8" t="str">
        <f>VLOOKUP(MONTH($J845),Lookup!$A$2:$B$13,2,0)&amp;" "&amp;YEAR($J845)</f>
        <v>Feb 2022</v>
      </c>
      <c r="N845" s="34">
        <f t="shared" si="82"/>
        <v>44601.902777777781</v>
      </c>
      <c r="O845" s="8">
        <f>IF(ISERROR(VLOOKUP($I845,Lookup!$H$2:$I$11,2,0)),"",VLOOKUP($I845,Lookup!$H$2:$I$11,2,0))</f>
        <v>6.0000000000000002E-5</v>
      </c>
      <c r="P845" s="8">
        <f>COUNTIF(J$4:J845,J845)</f>
        <v>1</v>
      </c>
    </row>
    <row r="846" spans="1:16" x14ac:dyDescent="0.25">
      <c r="A846" s="35">
        <f t="shared" si="83"/>
        <v>50001</v>
      </c>
      <c r="B846" s="8">
        <f t="shared" si="84"/>
        <v>44678.638888888891</v>
      </c>
      <c r="C846" s="8">
        <f t="shared" si="85"/>
        <v>44894</v>
      </c>
      <c r="D846" s="38">
        <f t="shared" si="86"/>
        <v>139574.63894888887</v>
      </c>
      <c r="E846" s="39">
        <f t="shared" si="81"/>
        <v>69</v>
      </c>
      <c r="F846" s="42" t="s">
        <v>134</v>
      </c>
      <c r="G846" s="42" t="s">
        <v>3667</v>
      </c>
      <c r="H846" s="42" t="s">
        <v>3668</v>
      </c>
      <c r="I846" s="42" t="s">
        <v>2206</v>
      </c>
      <c r="J846" s="45">
        <v>44678.638888888891</v>
      </c>
      <c r="K846" s="43">
        <v>50001</v>
      </c>
      <c r="L846" s="44">
        <v>44894</v>
      </c>
      <c r="M846" s="8" t="str">
        <f>VLOOKUP(MONTH($J846),Lookup!$A$2:$B$13,2,0)&amp;" "&amp;YEAR($J846)</f>
        <v>Apr 2022</v>
      </c>
      <c r="N846" s="34">
        <f t="shared" si="82"/>
        <v>44678.638888888891</v>
      </c>
      <c r="O846" s="8">
        <f>IF(ISERROR(VLOOKUP($I846,Lookup!$H$2:$I$11,2,0)),"",VLOOKUP($I846,Lookup!$H$2:$I$11,2,0))</f>
        <v>6.0000000000000002E-5</v>
      </c>
      <c r="P846" s="8">
        <f>COUNTIF(J$4:J846,J846)</f>
        <v>1</v>
      </c>
    </row>
    <row r="847" spans="1:16" ht="30" x14ac:dyDescent="0.25">
      <c r="A847" s="35">
        <f t="shared" si="83"/>
        <v>50001</v>
      </c>
      <c r="B847" s="8">
        <f t="shared" si="84"/>
        <v>44876.345833333333</v>
      </c>
      <c r="C847" s="8">
        <f t="shared" si="85"/>
        <v>44896</v>
      </c>
      <c r="D847" s="38">
        <f t="shared" si="86"/>
        <v>139774.34584033332</v>
      </c>
      <c r="E847" s="39">
        <f t="shared" si="81"/>
        <v>57</v>
      </c>
      <c r="F847" s="42" t="s">
        <v>134</v>
      </c>
      <c r="G847" s="42" t="s">
        <v>3669</v>
      </c>
      <c r="H847" s="42" t="s">
        <v>3670</v>
      </c>
      <c r="I847" s="42" t="s">
        <v>2184</v>
      </c>
      <c r="J847" s="45">
        <v>44876.345833333333</v>
      </c>
      <c r="K847" s="43">
        <v>50001</v>
      </c>
      <c r="L847" s="44">
        <v>44896</v>
      </c>
      <c r="M847" s="8" t="str">
        <f>VLOOKUP(MONTH($J847),Lookup!$A$2:$B$13,2,0)&amp;" "&amp;YEAR($J847)</f>
        <v>Nov 2022</v>
      </c>
      <c r="N847" s="34">
        <f t="shared" si="82"/>
        <v>44876.345833333333</v>
      </c>
      <c r="O847" s="8">
        <f>IF(ISERROR(VLOOKUP($I847,Lookup!$H$2:$I$11,2,0)),"",VLOOKUP($I847,Lookup!$H$2:$I$11,2,0))</f>
        <v>6.9999999999999999E-6</v>
      </c>
      <c r="P847" s="8">
        <f>COUNTIF(J$4:J847,J847)</f>
        <v>1</v>
      </c>
    </row>
    <row r="848" spans="1:16" ht="30" x14ac:dyDescent="0.25">
      <c r="A848" s="35">
        <f t="shared" si="83"/>
        <v>70000</v>
      </c>
      <c r="B848" s="8">
        <f t="shared" si="84"/>
        <v>44658.46875</v>
      </c>
      <c r="C848" s="8">
        <f t="shared" si="85"/>
        <v>44900</v>
      </c>
      <c r="D848" s="38">
        <f t="shared" si="86"/>
        <v>159559.46880999999</v>
      </c>
      <c r="E848" s="39">
        <f t="shared" si="81"/>
        <v>46</v>
      </c>
      <c r="F848" s="42" t="s">
        <v>134</v>
      </c>
      <c r="G848" s="42" t="s">
        <v>3671</v>
      </c>
      <c r="H848" s="42" t="s">
        <v>3672</v>
      </c>
      <c r="I848" s="42" t="s">
        <v>2206</v>
      </c>
      <c r="J848" s="45">
        <v>44658.46875</v>
      </c>
      <c r="K848" s="43">
        <v>70000</v>
      </c>
      <c r="L848" s="44">
        <v>44900</v>
      </c>
      <c r="M848" s="8" t="str">
        <f>VLOOKUP(MONTH($J848),Lookup!$A$2:$B$13,2,0)&amp;" "&amp;YEAR($J848)</f>
        <v>Apr 2022</v>
      </c>
      <c r="N848" s="34">
        <f t="shared" si="82"/>
        <v>44658.46875</v>
      </c>
      <c r="O848" s="8">
        <f>IF(ISERROR(VLOOKUP($I848,Lookup!$H$2:$I$11,2,0)),"",VLOOKUP($I848,Lookup!$H$2:$I$11,2,0))</f>
        <v>6.0000000000000002E-5</v>
      </c>
      <c r="P848" s="8">
        <f>COUNTIF(J$4:J848,J848)</f>
        <v>1</v>
      </c>
    </row>
    <row r="849" spans="1:16" x14ac:dyDescent="0.25">
      <c r="A849" s="35">
        <f t="shared" si="83"/>
        <v>600000</v>
      </c>
      <c r="B849" s="8">
        <f t="shared" si="84"/>
        <v>44645.305555555555</v>
      </c>
      <c r="C849" s="8">
        <f t="shared" si="85"/>
        <v>44894</v>
      </c>
      <c r="D849" s="38">
        <f t="shared" si="86"/>
        <v>689540.3056155555</v>
      </c>
      <c r="E849" s="39">
        <f t="shared" si="81"/>
        <v>4</v>
      </c>
      <c r="F849" s="42" t="s">
        <v>134</v>
      </c>
      <c r="G849" s="42" t="s">
        <v>3673</v>
      </c>
      <c r="H849" s="42" t="s">
        <v>3674</v>
      </c>
      <c r="I849" s="42" t="s">
        <v>2206</v>
      </c>
      <c r="J849" s="45">
        <v>44645.305555555555</v>
      </c>
      <c r="K849" s="43">
        <v>600000</v>
      </c>
      <c r="L849" s="44">
        <v>44894</v>
      </c>
      <c r="M849" s="8" t="str">
        <f>VLOOKUP(MONTH($J849),Lookup!$A$2:$B$13,2,0)&amp;" "&amp;YEAR($J849)</f>
        <v>Mar 2022</v>
      </c>
      <c r="N849" s="34">
        <f t="shared" si="82"/>
        <v>44645.305555555555</v>
      </c>
      <c r="O849" s="8">
        <f>IF(ISERROR(VLOOKUP($I849,Lookup!$H$2:$I$11,2,0)),"",VLOOKUP($I849,Lookup!$H$2:$I$11,2,0))</f>
        <v>6.0000000000000002E-5</v>
      </c>
      <c r="P849" s="8">
        <f>COUNTIF(J$4:J849,J849)</f>
        <v>1</v>
      </c>
    </row>
    <row r="850" spans="1:16" x14ac:dyDescent="0.25">
      <c r="A850" s="35">
        <f t="shared" si="83"/>
        <v>50000</v>
      </c>
      <c r="B850" s="8">
        <f t="shared" si="84"/>
        <v>44739.451388888891</v>
      </c>
      <c r="C850" s="8">
        <f t="shared" si="85"/>
        <v>44908</v>
      </c>
      <c r="D850" s="38">
        <f t="shared" si="86"/>
        <v>139648.45144888887</v>
      </c>
      <c r="E850" s="39">
        <f t="shared" si="81"/>
        <v>62</v>
      </c>
      <c r="F850" s="42" t="s">
        <v>134</v>
      </c>
      <c r="G850" s="42" t="s">
        <v>3675</v>
      </c>
      <c r="H850" s="42" t="s">
        <v>3676</v>
      </c>
      <c r="I850" s="42" t="s">
        <v>2206</v>
      </c>
      <c r="J850" s="45">
        <v>44739.451388888891</v>
      </c>
      <c r="K850" s="43">
        <v>50000</v>
      </c>
      <c r="L850" s="44">
        <v>44908</v>
      </c>
      <c r="M850" s="8" t="str">
        <f>VLOOKUP(MONTH($J850),Lookup!$A$2:$B$13,2,0)&amp;" "&amp;YEAR($J850)</f>
        <v>Jun 2022</v>
      </c>
      <c r="N850" s="34">
        <f t="shared" si="82"/>
        <v>44739.451388888891</v>
      </c>
      <c r="O850" s="8">
        <f>IF(ISERROR(VLOOKUP($I850,Lookup!$H$2:$I$11,2,0)),"",VLOOKUP($I850,Lookup!$H$2:$I$11,2,0))</f>
        <v>6.0000000000000002E-5</v>
      </c>
      <c r="P850" s="8">
        <f>COUNTIF(J$4:J850,J850)</f>
        <v>1</v>
      </c>
    </row>
    <row r="851" spans="1:16" ht="30" x14ac:dyDescent="0.25">
      <c r="A851" s="35">
        <f t="shared" si="83"/>
        <v>500000</v>
      </c>
      <c r="B851" s="8">
        <f t="shared" si="84"/>
        <v>44726.501388888886</v>
      </c>
      <c r="C851" s="8">
        <f t="shared" si="85"/>
        <v>44894</v>
      </c>
      <c r="D851" s="38">
        <f t="shared" si="86"/>
        <v>589621.50144888891</v>
      </c>
      <c r="E851" s="39">
        <f t="shared" si="81"/>
        <v>6</v>
      </c>
      <c r="F851" s="42" t="s">
        <v>134</v>
      </c>
      <c r="G851" s="42" t="s">
        <v>3677</v>
      </c>
      <c r="H851" s="42" t="s">
        <v>3678</v>
      </c>
      <c r="I851" s="42" t="s">
        <v>2206</v>
      </c>
      <c r="J851" s="45">
        <v>44726.501388888886</v>
      </c>
      <c r="K851" s="43">
        <v>500000</v>
      </c>
      <c r="L851" s="44">
        <v>44894</v>
      </c>
      <c r="M851" s="8" t="str">
        <f>VLOOKUP(MONTH($J851),Lookup!$A$2:$B$13,2,0)&amp;" "&amp;YEAR($J851)</f>
        <v>Jun 2022</v>
      </c>
      <c r="N851" s="34">
        <f t="shared" si="82"/>
        <v>44726.501388888886</v>
      </c>
      <c r="O851" s="8">
        <f>IF(ISERROR(VLOOKUP($I851,Lookup!$H$2:$I$11,2,0)),"",VLOOKUP($I851,Lookup!$H$2:$I$11,2,0))</f>
        <v>6.0000000000000002E-5</v>
      </c>
      <c r="P851" s="8">
        <f>COUNTIF(J$4:J851,J851)</f>
        <v>1</v>
      </c>
    </row>
    <row r="852" spans="1:16" ht="60" x14ac:dyDescent="0.25">
      <c r="A852" s="35">
        <f t="shared" si="83"/>
        <v>50001</v>
      </c>
      <c r="B852" s="8">
        <f t="shared" si="84"/>
        <v>44823.556944444441</v>
      </c>
      <c r="C852" s="8">
        <f t="shared" si="85"/>
        <v>44908</v>
      </c>
      <c r="D852" s="38">
        <f t="shared" si="86"/>
        <v>139733.55695144442</v>
      </c>
      <c r="E852" s="39">
        <f t="shared" si="81"/>
        <v>59</v>
      </c>
      <c r="F852" s="42" t="s">
        <v>134</v>
      </c>
      <c r="G852" s="42" t="s">
        <v>3679</v>
      </c>
      <c r="H852" s="42" t="s">
        <v>3680</v>
      </c>
      <c r="I852" s="42" t="s">
        <v>2184</v>
      </c>
      <c r="J852" s="45">
        <v>44823.556944444441</v>
      </c>
      <c r="K852" s="43">
        <v>50001</v>
      </c>
      <c r="L852" s="44">
        <v>44908</v>
      </c>
      <c r="M852" s="8" t="str">
        <f>VLOOKUP(MONTH($J852),Lookup!$A$2:$B$13,2,0)&amp;" "&amp;YEAR($J852)</f>
        <v>Sept 2022</v>
      </c>
      <c r="N852" s="34">
        <f t="shared" si="82"/>
        <v>44823.556944444441</v>
      </c>
      <c r="O852" s="8">
        <f>IF(ISERROR(VLOOKUP($I852,Lookup!$H$2:$I$11,2,0)),"",VLOOKUP($I852,Lookup!$H$2:$I$11,2,0))</f>
        <v>6.9999999999999999E-6</v>
      </c>
      <c r="P852" s="8">
        <f>COUNTIF(J$4:J852,J852)</f>
        <v>1</v>
      </c>
    </row>
    <row r="853" spans="1:16" ht="30" x14ac:dyDescent="0.25">
      <c r="A853" s="35">
        <f t="shared" si="83"/>
        <v>75000</v>
      </c>
      <c r="B853" s="8">
        <f t="shared" si="84"/>
        <v>44718.569444444445</v>
      </c>
      <c r="C853" s="8">
        <f t="shared" si="85"/>
        <v>44908</v>
      </c>
      <c r="D853" s="38">
        <f t="shared" si="86"/>
        <v>164527.46944444443</v>
      </c>
      <c r="E853" s="39">
        <f t="shared" si="81"/>
        <v>43</v>
      </c>
      <c r="F853" s="42" t="s">
        <v>134</v>
      </c>
      <c r="G853" s="42" t="s">
        <v>3681</v>
      </c>
      <c r="H853" s="42" t="s">
        <v>3681</v>
      </c>
      <c r="I853" s="42" t="s">
        <v>2170</v>
      </c>
      <c r="J853" s="45">
        <v>44718.569444444445</v>
      </c>
      <c r="K853" s="43">
        <v>75000</v>
      </c>
      <c r="L853" s="44">
        <v>44908</v>
      </c>
      <c r="M853" s="8" t="str">
        <f>VLOOKUP(MONTH($J853),Lookup!$A$2:$B$13,2,0)&amp;" "&amp;YEAR($J853)</f>
        <v>Jun 2022</v>
      </c>
      <c r="N853" s="34">
        <f t="shared" si="82"/>
        <v>44718.569444444445</v>
      </c>
      <c r="O853" s="8">
        <f>IF(ISERROR(VLOOKUP($I853,Lookup!$H$2:$I$11,2,0)),"",VLOOKUP($I853,Lookup!$H$2:$I$11,2,0))</f>
        <v>-100.1</v>
      </c>
      <c r="P853" s="8">
        <f>COUNTIF(J$4:J853,J853)</f>
        <v>1</v>
      </c>
    </row>
    <row r="854" spans="1:16" x14ac:dyDescent="0.25">
      <c r="A854" s="35">
        <f t="shared" si="83"/>
        <v>50000</v>
      </c>
      <c r="B854" s="8">
        <f t="shared" si="84"/>
        <v>44717.761805555558</v>
      </c>
      <c r="C854" s="8">
        <f t="shared" si="85"/>
        <v>44894</v>
      </c>
      <c r="D854" s="38">
        <f t="shared" si="86"/>
        <v>139612.76186555554</v>
      </c>
      <c r="E854" s="39">
        <f t="shared" si="81"/>
        <v>65</v>
      </c>
      <c r="F854" s="42" t="s">
        <v>134</v>
      </c>
      <c r="G854" s="42" t="s">
        <v>3682</v>
      </c>
      <c r="H854" s="42" t="s">
        <v>3683</v>
      </c>
      <c r="I854" s="42" t="s">
        <v>2206</v>
      </c>
      <c r="J854" s="45">
        <v>44717.761805555558</v>
      </c>
      <c r="K854" s="43">
        <v>50000</v>
      </c>
      <c r="L854" s="44">
        <v>44894</v>
      </c>
      <c r="M854" s="8" t="str">
        <f>VLOOKUP(MONTH($J854),Lookup!$A$2:$B$13,2,0)&amp;" "&amp;YEAR($J854)</f>
        <v>Jun 2022</v>
      </c>
      <c r="N854" s="34">
        <f t="shared" si="82"/>
        <v>44717.761805555558</v>
      </c>
      <c r="O854" s="8">
        <f>IF(ISERROR(VLOOKUP($I854,Lookup!$H$2:$I$11,2,0)),"",VLOOKUP($I854,Lookup!$H$2:$I$11,2,0))</f>
        <v>6.0000000000000002E-5</v>
      </c>
      <c r="P854" s="8">
        <f>COUNTIF(J$4:J854,J854)</f>
        <v>1</v>
      </c>
    </row>
    <row r="855" spans="1:16" ht="30" x14ac:dyDescent="0.25">
      <c r="A855" s="35">
        <f t="shared" si="83"/>
        <v>160000</v>
      </c>
      <c r="B855" s="8">
        <f t="shared" si="84"/>
        <v>44672.841666666667</v>
      </c>
      <c r="C855" s="8">
        <f t="shared" si="85"/>
        <v>44908</v>
      </c>
      <c r="D855" s="38">
        <f t="shared" si="86"/>
        <v>249581.84172666667</v>
      </c>
      <c r="E855" s="39">
        <f t="shared" si="81"/>
        <v>20</v>
      </c>
      <c r="F855" s="42" t="s">
        <v>134</v>
      </c>
      <c r="G855" s="42" t="s">
        <v>3684</v>
      </c>
      <c r="H855" s="42" t="s">
        <v>3685</v>
      </c>
      <c r="I855" s="42" t="s">
        <v>2206</v>
      </c>
      <c r="J855" s="45">
        <v>44672.841666666667</v>
      </c>
      <c r="K855" s="43">
        <v>160000</v>
      </c>
      <c r="L855" s="44">
        <v>44908</v>
      </c>
      <c r="M855" s="8" t="str">
        <f>VLOOKUP(MONTH($J855),Lookup!$A$2:$B$13,2,0)&amp;" "&amp;YEAR($J855)</f>
        <v>Apr 2022</v>
      </c>
      <c r="N855" s="34">
        <f t="shared" si="82"/>
        <v>44672.841666666667</v>
      </c>
      <c r="O855" s="8">
        <f>IF(ISERROR(VLOOKUP($I855,Lookup!$H$2:$I$11,2,0)),"",VLOOKUP($I855,Lookup!$H$2:$I$11,2,0))</f>
        <v>6.0000000000000002E-5</v>
      </c>
      <c r="P855" s="8">
        <f>COUNTIF(J$4:J855,J855)</f>
        <v>1</v>
      </c>
    </row>
    <row r="856" spans="1:16" ht="30" x14ac:dyDescent="0.25">
      <c r="A856" s="35">
        <f t="shared" si="83"/>
        <v>500000</v>
      </c>
      <c r="B856" s="8">
        <f t="shared" si="84"/>
        <v>44748.897222222222</v>
      </c>
      <c r="C856" s="8">
        <f t="shared" si="85"/>
        <v>44894</v>
      </c>
      <c r="D856" s="38">
        <f t="shared" si="86"/>
        <v>589643.89728222217</v>
      </c>
      <c r="E856" s="39">
        <f t="shared" si="81"/>
        <v>5</v>
      </c>
      <c r="F856" s="42" t="s">
        <v>134</v>
      </c>
      <c r="G856" s="42" t="s">
        <v>3686</v>
      </c>
      <c r="H856" s="42" t="s">
        <v>3687</v>
      </c>
      <c r="I856" s="42" t="s">
        <v>2206</v>
      </c>
      <c r="J856" s="45">
        <v>44748.897222222222</v>
      </c>
      <c r="K856" s="43">
        <v>500000</v>
      </c>
      <c r="L856" s="44">
        <v>44894</v>
      </c>
      <c r="M856" s="8" t="str">
        <f>VLOOKUP(MONTH($J856),Lookup!$A$2:$B$13,2,0)&amp;" "&amp;YEAR($J856)</f>
        <v>Jul 2022</v>
      </c>
      <c r="N856" s="34">
        <f t="shared" si="82"/>
        <v>44748.897222222222</v>
      </c>
      <c r="O856" s="8">
        <f>IF(ISERROR(VLOOKUP($I856,Lookup!$H$2:$I$11,2,0)),"",VLOOKUP($I856,Lookup!$H$2:$I$11,2,0))</f>
        <v>6.0000000000000002E-5</v>
      </c>
      <c r="P856" s="8">
        <f>COUNTIF(J$4:J856,J856)</f>
        <v>1</v>
      </c>
    </row>
    <row r="857" spans="1:16" x14ac:dyDescent="0.25">
      <c r="A857" s="35">
        <f t="shared" si="83"/>
        <v>500000</v>
      </c>
      <c r="B857" s="8">
        <f t="shared" si="84"/>
        <v>44689.648611111108</v>
      </c>
      <c r="C857" s="8">
        <f t="shared" si="85"/>
        <v>44893</v>
      </c>
      <c r="D857" s="38">
        <f t="shared" si="86"/>
        <v>589583.64867111109</v>
      </c>
      <c r="E857" s="39">
        <f t="shared" si="81"/>
        <v>7</v>
      </c>
      <c r="F857" s="42" t="s">
        <v>134</v>
      </c>
      <c r="G857" s="42" t="s">
        <v>3688</v>
      </c>
      <c r="H857" s="42" t="s">
        <v>3689</v>
      </c>
      <c r="I857" s="42" t="s">
        <v>2206</v>
      </c>
      <c r="J857" s="45">
        <v>44689.648611111108</v>
      </c>
      <c r="K857" s="43">
        <v>500000</v>
      </c>
      <c r="L857" s="44">
        <v>44893</v>
      </c>
      <c r="M857" s="8" t="str">
        <f>VLOOKUP(MONTH($J857),Lookup!$A$2:$B$13,2,0)&amp;" "&amp;YEAR($J857)</f>
        <v>May 2022</v>
      </c>
      <c r="N857" s="34">
        <f t="shared" si="82"/>
        <v>44689.648611111108</v>
      </c>
      <c r="O857" s="8">
        <f>IF(ISERROR(VLOOKUP($I857,Lookup!$H$2:$I$11,2,0)),"",VLOOKUP($I857,Lookup!$H$2:$I$11,2,0))</f>
        <v>6.0000000000000002E-5</v>
      </c>
      <c r="P857" s="8">
        <f>COUNTIF(J$4:J857,J857)</f>
        <v>1</v>
      </c>
    </row>
    <row r="858" spans="1:16" x14ac:dyDescent="0.25">
      <c r="A858" s="35">
        <f t="shared" si="83"/>
        <v>50000</v>
      </c>
      <c r="B858" s="8">
        <f t="shared" si="84"/>
        <v>44673.484722222223</v>
      </c>
      <c r="C858" s="8">
        <f t="shared" si="85"/>
        <v>44892</v>
      </c>
      <c r="D858" s="38">
        <f t="shared" si="86"/>
        <v>139566.48478222222</v>
      </c>
      <c r="E858" s="39">
        <f t="shared" si="81"/>
        <v>70</v>
      </c>
      <c r="F858" s="42" t="s">
        <v>134</v>
      </c>
      <c r="G858" s="42" t="s">
        <v>3690</v>
      </c>
      <c r="H858" s="42" t="s">
        <v>3691</v>
      </c>
      <c r="I858" s="42" t="s">
        <v>2206</v>
      </c>
      <c r="J858" s="45">
        <v>44673.484722222223</v>
      </c>
      <c r="K858" s="43">
        <v>50000</v>
      </c>
      <c r="L858" s="44">
        <v>44892</v>
      </c>
      <c r="M858" s="8" t="str">
        <f>VLOOKUP(MONTH($J858),Lookup!$A$2:$B$13,2,0)&amp;" "&amp;YEAR($J858)</f>
        <v>Apr 2022</v>
      </c>
      <c r="N858" s="34">
        <f t="shared" si="82"/>
        <v>44673.484722222223</v>
      </c>
      <c r="O858" s="8">
        <f>IF(ISERROR(VLOOKUP($I858,Lookup!$H$2:$I$11,2,0)),"",VLOOKUP($I858,Lookup!$H$2:$I$11,2,0))</f>
        <v>6.0000000000000002E-5</v>
      </c>
      <c r="P858" s="8">
        <f>COUNTIF(J$4:J858,J858)</f>
        <v>1</v>
      </c>
    </row>
    <row r="859" spans="1:16" ht="30" x14ac:dyDescent="0.25">
      <c r="A859" s="35">
        <f t="shared" si="83"/>
        <v>50001</v>
      </c>
      <c r="B859" s="8">
        <f t="shared" si="84"/>
        <v>44683.686805555553</v>
      </c>
      <c r="C859" s="8">
        <f t="shared" si="85"/>
        <v>44903</v>
      </c>
      <c r="D859" s="38">
        <f t="shared" si="86"/>
        <v>139588.68686555553</v>
      </c>
      <c r="E859" s="39">
        <f t="shared" si="81"/>
        <v>67</v>
      </c>
      <c r="F859" s="42" t="s">
        <v>134</v>
      </c>
      <c r="G859" s="42" t="s">
        <v>3692</v>
      </c>
      <c r="H859" s="42" t="s">
        <v>3693</v>
      </c>
      <c r="I859" s="42" t="s">
        <v>2206</v>
      </c>
      <c r="J859" s="45">
        <v>44683.686805555553</v>
      </c>
      <c r="K859" s="43">
        <v>50001</v>
      </c>
      <c r="L859" s="44">
        <v>44903</v>
      </c>
      <c r="M859" s="8" t="str">
        <f>VLOOKUP(MONTH($J859),Lookup!$A$2:$B$13,2,0)&amp;" "&amp;YEAR($J859)</f>
        <v>May 2022</v>
      </c>
      <c r="N859" s="34">
        <f t="shared" si="82"/>
        <v>44683.686805555553</v>
      </c>
      <c r="O859" s="8">
        <f>IF(ISERROR(VLOOKUP($I859,Lookup!$H$2:$I$11,2,0)),"",VLOOKUP($I859,Lookup!$H$2:$I$11,2,0))</f>
        <v>6.0000000000000002E-5</v>
      </c>
      <c r="P859" s="8">
        <f>COUNTIF(J$4:J859,J859)</f>
        <v>1</v>
      </c>
    </row>
    <row r="860" spans="1:16" ht="30" x14ac:dyDescent="0.25">
      <c r="A860" s="35">
        <f t="shared" si="83"/>
        <v>20000</v>
      </c>
      <c r="B860" s="8">
        <f t="shared" si="84"/>
        <v>44705.438888888886</v>
      </c>
      <c r="C860" s="8">
        <f t="shared" si="85"/>
        <v>44894</v>
      </c>
      <c r="D860" s="38">
        <f t="shared" si="86"/>
        <v>109600.4388896889</v>
      </c>
      <c r="E860" s="39">
        <f t="shared" si="81"/>
        <v>77</v>
      </c>
      <c r="F860" s="42" t="s">
        <v>134</v>
      </c>
      <c r="G860" s="42" t="s">
        <v>3694</v>
      </c>
      <c r="H860" s="42" t="s">
        <v>3695</v>
      </c>
      <c r="I860" s="42" t="s">
        <v>2173</v>
      </c>
      <c r="J860" s="45">
        <v>44705.438888888886</v>
      </c>
      <c r="K860" s="43">
        <v>20000</v>
      </c>
      <c r="L860" s="44">
        <v>44894</v>
      </c>
      <c r="M860" s="8" t="str">
        <f>VLOOKUP(MONTH($J860),Lookup!$A$2:$B$13,2,0)&amp;" "&amp;YEAR($J860)</f>
        <v>May 2022</v>
      </c>
      <c r="N860" s="34">
        <f t="shared" si="82"/>
        <v>44705.438888888886</v>
      </c>
      <c r="O860" s="8">
        <f>IF(ISERROR(VLOOKUP($I860,Lookup!$H$2:$I$11,2,0)),"",VLOOKUP($I860,Lookup!$H$2:$I$11,2,0))</f>
        <v>7.9999999999999996E-7</v>
      </c>
      <c r="P860" s="8">
        <f>COUNTIF(J$4:J860,J860)</f>
        <v>1</v>
      </c>
    </row>
    <row r="861" spans="1:16" ht="30" x14ac:dyDescent="0.25">
      <c r="A861" s="35">
        <f t="shared" si="83"/>
        <v>52001</v>
      </c>
      <c r="B861" s="8">
        <f t="shared" si="84"/>
        <v>44715.707638888889</v>
      </c>
      <c r="C861" s="8">
        <f t="shared" si="85"/>
        <v>44802</v>
      </c>
      <c r="D861" s="38">
        <f t="shared" si="86"/>
        <v>141519.70764588888</v>
      </c>
      <c r="E861" s="39">
        <f t="shared" si="81"/>
        <v>52</v>
      </c>
      <c r="F861" s="42" t="s">
        <v>134</v>
      </c>
      <c r="G861" s="42" t="s">
        <v>3696</v>
      </c>
      <c r="H861" s="42" t="s">
        <v>3697</v>
      </c>
      <c r="I861" s="42" t="s">
        <v>2184</v>
      </c>
      <c r="J861" s="45">
        <v>44715.707638888889</v>
      </c>
      <c r="K861" s="43">
        <v>52001</v>
      </c>
      <c r="L861" s="44">
        <v>44802</v>
      </c>
      <c r="M861" s="8" t="str">
        <f>VLOOKUP(MONTH($J861),Lookup!$A$2:$B$13,2,0)&amp;" "&amp;YEAR($J861)</f>
        <v>Jun 2022</v>
      </c>
      <c r="N861" s="34">
        <f t="shared" si="82"/>
        <v>44715.707638888889</v>
      </c>
      <c r="O861" s="8">
        <f>IF(ISERROR(VLOOKUP($I861,Lookup!$H$2:$I$11,2,0)),"",VLOOKUP($I861,Lookup!$H$2:$I$11,2,0))</f>
        <v>6.9999999999999999E-6</v>
      </c>
      <c r="P861" s="8">
        <f>COUNTIF(J$4:J861,J861)</f>
        <v>1</v>
      </c>
    </row>
    <row r="862" spans="1:16" ht="30" x14ac:dyDescent="0.25">
      <c r="A862" s="35">
        <f t="shared" si="83"/>
        <v>50001</v>
      </c>
      <c r="B862" s="8">
        <f t="shared" si="84"/>
        <v>44705.628472222219</v>
      </c>
      <c r="C862" s="8">
        <f t="shared" si="85"/>
        <v>44895</v>
      </c>
      <c r="D862" s="38">
        <f t="shared" si="86"/>
        <v>139602.62853222221</v>
      </c>
      <c r="E862" s="39">
        <f t="shared" si="81"/>
        <v>66</v>
      </c>
      <c r="F862" s="42" t="s">
        <v>134</v>
      </c>
      <c r="G862" s="42" t="s">
        <v>3698</v>
      </c>
      <c r="H862" s="42" t="s">
        <v>3699</v>
      </c>
      <c r="I862" s="42" t="s">
        <v>2206</v>
      </c>
      <c r="J862" s="45">
        <v>44705.628472222219</v>
      </c>
      <c r="K862" s="43">
        <v>50001</v>
      </c>
      <c r="L862" s="44">
        <v>44895</v>
      </c>
      <c r="M862" s="8" t="str">
        <f>VLOOKUP(MONTH($J862),Lookup!$A$2:$B$13,2,0)&amp;" "&amp;YEAR($J862)</f>
        <v>May 2022</v>
      </c>
      <c r="N862" s="34">
        <f t="shared" si="82"/>
        <v>44705.628472222219</v>
      </c>
      <c r="O862" s="8">
        <f>IF(ISERROR(VLOOKUP($I862,Lookup!$H$2:$I$11,2,0)),"",VLOOKUP($I862,Lookup!$H$2:$I$11,2,0))</f>
        <v>6.0000000000000002E-5</v>
      </c>
      <c r="P862" s="8">
        <f>COUNTIF(J$4:J862,J862)</f>
        <v>1</v>
      </c>
    </row>
    <row r="863" spans="1:16" x14ac:dyDescent="0.25">
      <c r="A863" s="35">
        <f t="shared" si="83"/>
        <v>200000</v>
      </c>
      <c r="B863" s="8">
        <f t="shared" si="84"/>
        <v>44714.692361111112</v>
      </c>
      <c r="C863" s="8">
        <f t="shared" si="85"/>
        <v>44906</v>
      </c>
      <c r="D863" s="38">
        <f t="shared" si="86"/>
        <v>289621.6924211111</v>
      </c>
      <c r="E863" s="39">
        <f t="shared" si="81"/>
        <v>18</v>
      </c>
      <c r="F863" s="42" t="s">
        <v>134</v>
      </c>
      <c r="G863" s="42" t="s">
        <v>3700</v>
      </c>
      <c r="H863" s="42" t="s">
        <v>3701</v>
      </c>
      <c r="I863" s="42" t="s">
        <v>2206</v>
      </c>
      <c r="J863" s="45">
        <v>44714.692361111112</v>
      </c>
      <c r="K863" s="43">
        <v>200000</v>
      </c>
      <c r="L863" s="44">
        <v>44906</v>
      </c>
      <c r="M863" s="8" t="str">
        <f>VLOOKUP(MONTH($J863),Lookup!$A$2:$B$13,2,0)&amp;" "&amp;YEAR($J863)</f>
        <v>Jun 2022</v>
      </c>
      <c r="N863" s="34">
        <f t="shared" si="82"/>
        <v>44714.692361111112</v>
      </c>
      <c r="O863" s="8">
        <f>IF(ISERROR(VLOOKUP($I863,Lookup!$H$2:$I$11,2,0)),"",VLOOKUP($I863,Lookup!$H$2:$I$11,2,0))</f>
        <v>6.0000000000000002E-5</v>
      </c>
      <c r="P863" s="8">
        <f>COUNTIF(J$4:J863,J863)</f>
        <v>1</v>
      </c>
    </row>
    <row r="864" spans="1:16" x14ac:dyDescent="0.25">
      <c r="A864" s="35">
        <f t="shared" si="83"/>
        <v>60000</v>
      </c>
      <c r="B864" s="8">
        <f t="shared" si="84"/>
        <v>44691.785416666666</v>
      </c>
      <c r="C864" s="8">
        <f t="shared" si="85"/>
        <v>44894</v>
      </c>
      <c r="D864" s="38">
        <f t="shared" si="86"/>
        <v>149586.78547666664</v>
      </c>
      <c r="E864" s="39">
        <f t="shared" si="81"/>
        <v>51</v>
      </c>
      <c r="F864" s="42" t="s">
        <v>134</v>
      </c>
      <c r="G864" s="42" t="s">
        <v>3702</v>
      </c>
      <c r="H864" s="42" t="s">
        <v>3703</v>
      </c>
      <c r="I864" s="42" t="s">
        <v>2206</v>
      </c>
      <c r="J864" s="45">
        <v>44691.785416666666</v>
      </c>
      <c r="K864" s="43">
        <v>60000</v>
      </c>
      <c r="L864" s="44">
        <v>44894</v>
      </c>
      <c r="M864" s="8" t="str">
        <f>VLOOKUP(MONTH($J864),Lookup!$A$2:$B$13,2,0)&amp;" "&amp;YEAR($J864)</f>
        <v>May 2022</v>
      </c>
      <c r="N864" s="34">
        <f t="shared" si="82"/>
        <v>44691.785416666666</v>
      </c>
      <c r="O864" s="8">
        <f>IF(ISERROR(VLOOKUP($I864,Lookup!$H$2:$I$11,2,0)),"",VLOOKUP($I864,Lookup!$H$2:$I$11,2,0))</f>
        <v>6.0000000000000002E-5</v>
      </c>
      <c r="P864" s="8">
        <f>COUNTIF(J$4:J864,J864)</f>
        <v>1</v>
      </c>
    </row>
    <row r="865" spans="1:16" ht="30" x14ac:dyDescent="0.25">
      <c r="A865" s="35">
        <f t="shared" si="83"/>
        <v>200001</v>
      </c>
      <c r="B865" s="8">
        <f t="shared" si="84"/>
        <v>44778.972222222219</v>
      </c>
      <c r="C865" s="8">
        <f t="shared" si="85"/>
        <v>44902</v>
      </c>
      <c r="D865" s="38">
        <f t="shared" si="86"/>
        <v>289785.97222222225</v>
      </c>
      <c r="E865" s="39">
        <f t="shared" si="81"/>
        <v>16</v>
      </c>
      <c r="F865" s="42" t="s">
        <v>134</v>
      </c>
      <c r="G865" s="42" t="s">
        <v>3704</v>
      </c>
      <c r="H865" s="42" t="s">
        <v>3704</v>
      </c>
      <c r="I865" s="42" t="s">
        <v>2167</v>
      </c>
      <c r="J865" s="45">
        <v>44778.972222222219</v>
      </c>
      <c r="K865" s="43">
        <v>200001</v>
      </c>
      <c r="L865" s="44">
        <v>44902</v>
      </c>
      <c r="M865" s="8" t="str">
        <f>VLOOKUP(MONTH($J865),Lookup!$A$2:$B$13,2,0)&amp;" "&amp;YEAR($J865)</f>
        <v>Aug 2022</v>
      </c>
      <c r="N865" s="34">
        <f t="shared" si="82"/>
        <v>44778.972222222219</v>
      </c>
      <c r="O865" s="8">
        <f>IF(ISERROR(VLOOKUP($I865,Lookup!$H$2:$I$11,2,0)),"",VLOOKUP($I865,Lookup!$H$2:$I$11,2,0))</f>
        <v>103</v>
      </c>
      <c r="P865" s="8">
        <f>COUNTIF(J$4:J865,J865)</f>
        <v>1</v>
      </c>
    </row>
    <row r="866" spans="1:16" x14ac:dyDescent="0.25">
      <c r="A866" s="35">
        <f t="shared" si="83"/>
        <v>211000</v>
      </c>
      <c r="B866" s="8">
        <f t="shared" si="84"/>
        <v>44731.804861111108</v>
      </c>
      <c r="C866" s="8">
        <f t="shared" si="85"/>
        <v>44894</v>
      </c>
      <c r="D866" s="38">
        <f t="shared" si="86"/>
        <v>300626.80492111109</v>
      </c>
      <c r="E866" s="39">
        <f t="shared" si="81"/>
        <v>15</v>
      </c>
      <c r="F866" s="42" t="s">
        <v>134</v>
      </c>
      <c r="G866" s="42" t="s">
        <v>3705</v>
      </c>
      <c r="H866" s="42" t="s">
        <v>3706</v>
      </c>
      <c r="I866" s="42" t="s">
        <v>2206</v>
      </c>
      <c r="J866" s="45">
        <v>44731.804861111108</v>
      </c>
      <c r="K866" s="43">
        <v>211000</v>
      </c>
      <c r="L866" s="44">
        <v>44894</v>
      </c>
      <c r="M866" s="8" t="str">
        <f>VLOOKUP(MONTH($J866),Lookup!$A$2:$B$13,2,0)&amp;" "&amp;YEAR($J866)</f>
        <v>Jun 2022</v>
      </c>
      <c r="N866" s="34">
        <f t="shared" si="82"/>
        <v>44731.804861111108</v>
      </c>
      <c r="O866" s="8">
        <f>IF(ISERROR(VLOOKUP($I866,Lookup!$H$2:$I$11,2,0)),"",VLOOKUP($I866,Lookup!$H$2:$I$11,2,0))</f>
        <v>6.0000000000000002E-5</v>
      </c>
      <c r="P866" s="8">
        <f>COUNTIF(J$4:J866,J866)</f>
        <v>1</v>
      </c>
    </row>
    <row r="867" spans="1:16" ht="30" x14ac:dyDescent="0.25">
      <c r="A867" s="35">
        <f t="shared" si="83"/>
        <v>100000</v>
      </c>
      <c r="B867" s="8">
        <f t="shared" si="84"/>
        <v>44709.70416666667</v>
      </c>
      <c r="C867" s="8">
        <f t="shared" si="85"/>
        <v>44868</v>
      </c>
      <c r="D867" s="38">
        <f t="shared" si="86"/>
        <v>189579.70417366666</v>
      </c>
      <c r="E867" s="39">
        <f t="shared" si="81"/>
        <v>32</v>
      </c>
      <c r="F867" s="42" t="s">
        <v>134</v>
      </c>
      <c r="G867" s="42" t="s">
        <v>3659</v>
      </c>
      <c r="H867" s="42" t="s">
        <v>3707</v>
      </c>
      <c r="I867" s="42" t="s">
        <v>2184</v>
      </c>
      <c r="J867" s="45">
        <v>44709.70416666667</v>
      </c>
      <c r="K867" s="43">
        <v>100000</v>
      </c>
      <c r="L867" s="44">
        <v>44868</v>
      </c>
      <c r="M867" s="8" t="str">
        <f>VLOOKUP(MONTH($J867),Lookup!$A$2:$B$13,2,0)&amp;" "&amp;YEAR($J867)</f>
        <v>May 2022</v>
      </c>
      <c r="N867" s="34">
        <f t="shared" si="82"/>
        <v>44709.70416666667</v>
      </c>
      <c r="O867" s="8">
        <f>IF(ISERROR(VLOOKUP($I867,Lookup!$H$2:$I$11,2,0)),"",VLOOKUP($I867,Lookup!$H$2:$I$11,2,0))</f>
        <v>6.9999999999999999E-6</v>
      </c>
      <c r="P867" s="8">
        <f>COUNTIF(J$4:J867,J867)</f>
        <v>2</v>
      </c>
    </row>
    <row r="868" spans="1:16" ht="30" x14ac:dyDescent="0.25">
      <c r="A868" s="35">
        <f t="shared" si="83"/>
        <v>60000</v>
      </c>
      <c r="B868" s="8">
        <f t="shared" si="84"/>
        <v>44770.420138888891</v>
      </c>
      <c r="C868" s="8">
        <f t="shared" si="85"/>
        <v>44894</v>
      </c>
      <c r="D868" s="38">
        <f t="shared" si="86"/>
        <v>149665.42014588887</v>
      </c>
      <c r="E868" s="39">
        <f t="shared" si="81"/>
        <v>50</v>
      </c>
      <c r="F868" s="42" t="s">
        <v>134</v>
      </c>
      <c r="G868" s="42" t="s">
        <v>3708</v>
      </c>
      <c r="H868" s="42" t="s">
        <v>3709</v>
      </c>
      <c r="I868" s="42" t="s">
        <v>2184</v>
      </c>
      <c r="J868" s="45">
        <v>44770.420138888891</v>
      </c>
      <c r="K868" s="43">
        <v>60000</v>
      </c>
      <c r="L868" s="44">
        <v>44894</v>
      </c>
      <c r="M868" s="8" t="str">
        <f>VLOOKUP(MONTH($J868),Lookup!$A$2:$B$13,2,0)&amp;" "&amp;YEAR($J868)</f>
        <v>Jul 2022</v>
      </c>
      <c r="N868" s="34">
        <f t="shared" si="82"/>
        <v>44770.420138888891</v>
      </c>
      <c r="O868" s="8">
        <f>IF(ISERROR(VLOOKUP($I868,Lookup!$H$2:$I$11,2,0)),"",VLOOKUP($I868,Lookup!$H$2:$I$11,2,0))</f>
        <v>6.9999999999999999E-6</v>
      </c>
      <c r="P868" s="8">
        <f>COUNTIF(J$4:J868,J868)</f>
        <v>1</v>
      </c>
    </row>
    <row r="869" spans="1:16" x14ac:dyDescent="0.25">
      <c r="A869" s="35">
        <f t="shared" si="83"/>
        <v>50000</v>
      </c>
      <c r="B869" s="8">
        <f t="shared" si="84"/>
        <v>44691.693055555559</v>
      </c>
      <c r="C869" s="8">
        <f t="shared" si="85"/>
        <v>44894</v>
      </c>
      <c r="D869" s="38">
        <f t="shared" si="86"/>
        <v>139586.69311555556</v>
      </c>
      <c r="E869" s="39">
        <f t="shared" si="81"/>
        <v>68</v>
      </c>
      <c r="F869" s="42" t="s">
        <v>134</v>
      </c>
      <c r="G869" s="42" t="s">
        <v>3710</v>
      </c>
      <c r="H869" s="42" t="s">
        <v>3710</v>
      </c>
      <c r="I869" s="42" t="s">
        <v>2206</v>
      </c>
      <c r="J869" s="45">
        <v>44691.693055555559</v>
      </c>
      <c r="K869" s="43">
        <v>50000</v>
      </c>
      <c r="L869" s="44">
        <v>44894</v>
      </c>
      <c r="M869" s="8" t="str">
        <f>VLOOKUP(MONTH($J869),Lookup!$A$2:$B$13,2,0)&amp;" "&amp;YEAR($J869)</f>
        <v>May 2022</v>
      </c>
      <c r="N869" s="34">
        <f t="shared" si="82"/>
        <v>44691.693055555559</v>
      </c>
      <c r="O869" s="8">
        <f>IF(ISERROR(VLOOKUP($I869,Lookup!$H$2:$I$11,2,0)),"",VLOOKUP($I869,Lookup!$H$2:$I$11,2,0))</f>
        <v>6.0000000000000002E-5</v>
      </c>
      <c r="P869" s="8">
        <f>COUNTIF(J$4:J869,J869)</f>
        <v>1</v>
      </c>
    </row>
    <row r="870" spans="1:16" x14ac:dyDescent="0.25">
      <c r="A870" s="35">
        <f t="shared" si="83"/>
        <v>70000</v>
      </c>
      <c r="B870" s="8">
        <f t="shared" si="84"/>
        <v>44706.504166666666</v>
      </c>
      <c r="C870" s="8">
        <f t="shared" si="85"/>
        <v>44908</v>
      </c>
      <c r="D870" s="38">
        <f t="shared" si="86"/>
        <v>159616.50422666664</v>
      </c>
      <c r="E870" s="39">
        <f t="shared" si="81"/>
        <v>45</v>
      </c>
      <c r="F870" s="42" t="s">
        <v>134</v>
      </c>
      <c r="G870" s="42" t="s">
        <v>3643</v>
      </c>
      <c r="H870" s="42" t="s">
        <v>3711</v>
      </c>
      <c r="I870" s="42" t="s">
        <v>2206</v>
      </c>
      <c r="J870" s="45">
        <v>44706.504166666666</v>
      </c>
      <c r="K870" s="43">
        <v>70000</v>
      </c>
      <c r="L870" s="44">
        <v>44908</v>
      </c>
      <c r="M870" s="8" t="str">
        <f>VLOOKUP(MONTH($J870),Lookup!$A$2:$B$13,2,0)&amp;" "&amp;YEAR($J870)</f>
        <v>May 2022</v>
      </c>
      <c r="N870" s="34">
        <f t="shared" si="82"/>
        <v>44706.504166666666</v>
      </c>
      <c r="O870" s="8">
        <f>IF(ISERROR(VLOOKUP($I870,Lookup!$H$2:$I$11,2,0)),"",VLOOKUP($I870,Lookup!$H$2:$I$11,2,0))</f>
        <v>6.0000000000000002E-5</v>
      </c>
      <c r="P870" s="8">
        <f>COUNTIF(J$4:J870,J870)</f>
        <v>2</v>
      </c>
    </row>
    <row r="871" spans="1:16" x14ac:dyDescent="0.25">
      <c r="A871" s="35">
        <f t="shared" si="83"/>
        <v>50001</v>
      </c>
      <c r="B871" s="8">
        <f t="shared" si="84"/>
        <v>44834.511111111111</v>
      </c>
      <c r="C871" s="8">
        <f t="shared" si="85"/>
        <v>44909</v>
      </c>
      <c r="D871" s="38">
        <f t="shared" si="86"/>
        <v>139745.51117111111</v>
      </c>
      <c r="E871" s="39">
        <f t="shared" si="81"/>
        <v>58</v>
      </c>
      <c r="F871" s="42" t="s">
        <v>134</v>
      </c>
      <c r="G871" s="42" t="s">
        <v>3712</v>
      </c>
      <c r="H871" s="42" t="s">
        <v>3713</v>
      </c>
      <c r="I871" s="42" t="s">
        <v>2206</v>
      </c>
      <c r="J871" s="45">
        <v>44834.511111111111</v>
      </c>
      <c r="K871" s="43">
        <v>50001</v>
      </c>
      <c r="L871" s="44">
        <v>44909</v>
      </c>
      <c r="M871" s="8" t="str">
        <f>VLOOKUP(MONTH($J871),Lookup!$A$2:$B$13,2,0)&amp;" "&amp;YEAR($J871)</f>
        <v>Sept 2022</v>
      </c>
      <c r="N871" s="34">
        <f t="shared" si="82"/>
        <v>44834.511111111111</v>
      </c>
      <c r="O871" s="8">
        <f>IF(ISERROR(VLOOKUP($I871,Lookup!$H$2:$I$11,2,0)),"",VLOOKUP($I871,Lookup!$H$2:$I$11,2,0))</f>
        <v>6.0000000000000002E-5</v>
      </c>
      <c r="P871" s="8">
        <f>COUNTIF(J$4:J871,J871)</f>
        <v>1</v>
      </c>
    </row>
    <row r="872" spans="1:16" ht="30" x14ac:dyDescent="0.25">
      <c r="A872" s="35">
        <f t="shared" si="83"/>
        <v>60000</v>
      </c>
      <c r="B872" s="8">
        <f t="shared" si="84"/>
        <v>44867.746527777781</v>
      </c>
      <c r="C872" s="8">
        <f t="shared" si="85"/>
        <v>44902</v>
      </c>
      <c r="D872" s="38">
        <f t="shared" si="86"/>
        <v>149770.74653477778</v>
      </c>
      <c r="E872" s="39">
        <f t="shared" si="81"/>
        <v>48</v>
      </c>
      <c r="F872" s="42" t="s">
        <v>134</v>
      </c>
      <c r="G872" s="42" t="s">
        <v>3714</v>
      </c>
      <c r="H872" s="42" t="s">
        <v>3715</v>
      </c>
      <c r="I872" s="42" t="s">
        <v>2184</v>
      </c>
      <c r="J872" s="45">
        <v>44867.746527777781</v>
      </c>
      <c r="K872" s="43">
        <v>60000</v>
      </c>
      <c r="L872" s="44">
        <v>44902</v>
      </c>
      <c r="M872" s="8" t="str">
        <f>VLOOKUP(MONTH($J872),Lookup!$A$2:$B$13,2,0)&amp;" "&amp;YEAR($J872)</f>
        <v>Nov 2022</v>
      </c>
      <c r="N872" s="34">
        <f t="shared" si="82"/>
        <v>44867.746527777781</v>
      </c>
      <c r="O872" s="8">
        <f>IF(ISERROR(VLOOKUP($I872,Lookup!$H$2:$I$11,2,0)),"",VLOOKUP($I872,Lookup!$H$2:$I$11,2,0))</f>
        <v>6.9999999999999999E-6</v>
      </c>
      <c r="P872" s="8">
        <f>COUNTIF(J$4:J872,J872)</f>
        <v>1</v>
      </c>
    </row>
    <row r="873" spans="1:16" ht="45" x14ac:dyDescent="0.25">
      <c r="A873" s="35">
        <f t="shared" si="83"/>
        <v>130000</v>
      </c>
      <c r="B873" s="8">
        <f t="shared" si="84"/>
        <v>44762.561805555553</v>
      </c>
      <c r="C873" s="8">
        <f t="shared" si="85"/>
        <v>44894</v>
      </c>
      <c r="D873" s="38">
        <f t="shared" si="86"/>
        <v>219657.56186555553</v>
      </c>
      <c r="E873" s="39">
        <f t="shared" si="81"/>
        <v>26</v>
      </c>
      <c r="F873" s="42" t="s">
        <v>134</v>
      </c>
      <c r="G873" s="42" t="s">
        <v>3716</v>
      </c>
      <c r="H873" s="42" t="s">
        <v>3717</v>
      </c>
      <c r="I873" s="42" t="s">
        <v>2206</v>
      </c>
      <c r="J873" s="45">
        <v>44762.561805555553</v>
      </c>
      <c r="K873" s="43">
        <v>130000</v>
      </c>
      <c r="L873" s="44">
        <v>44894</v>
      </c>
      <c r="M873" s="8" t="str">
        <f>VLOOKUP(MONTH($J873),Lookup!$A$2:$B$13,2,0)&amp;" "&amp;YEAR($J873)</f>
        <v>Jul 2022</v>
      </c>
      <c r="N873" s="34">
        <f t="shared" si="82"/>
        <v>44762.561805555553</v>
      </c>
      <c r="O873" s="8">
        <f>IF(ISERROR(VLOOKUP($I873,Lookup!$H$2:$I$11,2,0)),"",VLOOKUP($I873,Lookup!$H$2:$I$11,2,0))</f>
        <v>6.0000000000000002E-5</v>
      </c>
      <c r="P873" s="8">
        <f>COUNTIF(J$4:J873,J873)</f>
        <v>1</v>
      </c>
    </row>
    <row r="874" spans="1:16" ht="30" x14ac:dyDescent="0.25">
      <c r="A874" s="35">
        <f t="shared" si="83"/>
        <v>100000</v>
      </c>
      <c r="B874" s="8">
        <f t="shared" si="84"/>
        <v>44820.555555555555</v>
      </c>
      <c r="C874" s="8">
        <f t="shared" si="85"/>
        <v>44894</v>
      </c>
      <c r="D874" s="38">
        <f t="shared" si="86"/>
        <v>189715.55855555556</v>
      </c>
      <c r="E874" s="39">
        <f t="shared" si="81"/>
        <v>31</v>
      </c>
      <c r="F874" s="42" t="s">
        <v>134</v>
      </c>
      <c r="G874" s="42" t="s">
        <v>3718</v>
      </c>
      <c r="H874" s="42" t="s">
        <v>3718</v>
      </c>
      <c r="I874" s="42" t="s">
        <v>2525</v>
      </c>
      <c r="J874" s="45">
        <v>44820.555555555555</v>
      </c>
      <c r="K874" s="43">
        <v>100000</v>
      </c>
      <c r="L874" s="44">
        <v>44894</v>
      </c>
      <c r="M874" s="8" t="str">
        <f>VLOOKUP(MONTH($J874),Lookup!$A$2:$B$13,2,0)&amp;" "&amp;YEAR($J874)</f>
        <v>Sept 2022</v>
      </c>
      <c r="N874" s="34">
        <f t="shared" si="82"/>
        <v>44820.555555555555</v>
      </c>
      <c r="O874" s="8">
        <f>IF(ISERROR(VLOOKUP($I874,Lookup!$H$2:$I$11,2,0)),"",VLOOKUP($I874,Lookup!$H$2:$I$11,2,0))</f>
        <v>3.0000000000000001E-3</v>
      </c>
      <c r="P874" s="8">
        <f>COUNTIF(J$4:J874,J874)</f>
        <v>1</v>
      </c>
    </row>
    <row r="875" spans="1:16" x14ac:dyDescent="0.25">
      <c r="A875" s="35">
        <f t="shared" si="83"/>
        <v>120000</v>
      </c>
      <c r="B875" s="8">
        <f t="shared" si="84"/>
        <v>44816.384722222225</v>
      </c>
      <c r="C875" s="8">
        <f t="shared" si="85"/>
        <v>44931</v>
      </c>
      <c r="D875" s="38">
        <f t="shared" si="86"/>
        <v>209748.38478222222</v>
      </c>
      <c r="E875" s="39">
        <f t="shared" si="81"/>
        <v>28</v>
      </c>
      <c r="F875" s="42" t="s">
        <v>134</v>
      </c>
      <c r="G875" s="42" t="s">
        <v>3719</v>
      </c>
      <c r="H875" s="42" t="s">
        <v>3720</v>
      </c>
      <c r="I875" s="42" t="s">
        <v>2206</v>
      </c>
      <c r="J875" s="45">
        <v>44816.384722222225</v>
      </c>
      <c r="K875" s="43">
        <v>120000</v>
      </c>
      <c r="L875" s="44">
        <v>44931</v>
      </c>
      <c r="M875" s="8" t="str">
        <f>VLOOKUP(MONTH($J875),Lookup!$A$2:$B$13,2,0)&amp;" "&amp;YEAR($J875)</f>
        <v>Sept 2022</v>
      </c>
      <c r="N875" s="34">
        <f t="shared" si="82"/>
        <v>44816.384722222225</v>
      </c>
      <c r="O875" s="8">
        <f>IF(ISERROR(VLOOKUP($I875,Lookup!$H$2:$I$11,2,0)),"",VLOOKUP($I875,Lookup!$H$2:$I$11,2,0))</f>
        <v>6.0000000000000002E-5</v>
      </c>
      <c r="P875" s="8">
        <f>COUNTIF(J$4:J875,J875)</f>
        <v>1</v>
      </c>
    </row>
    <row r="876" spans="1:16" ht="45" x14ac:dyDescent="0.25">
      <c r="A876" s="35">
        <f t="shared" si="83"/>
        <v>150000</v>
      </c>
      <c r="B876" s="8">
        <f t="shared" si="84"/>
        <v>44818.416666666664</v>
      </c>
      <c r="C876" s="8">
        <f t="shared" si="85"/>
        <v>44931</v>
      </c>
      <c r="D876" s="38">
        <f t="shared" si="86"/>
        <v>239750.41672666665</v>
      </c>
      <c r="E876" s="39">
        <f t="shared" si="81"/>
        <v>23</v>
      </c>
      <c r="F876" s="42" t="s">
        <v>134</v>
      </c>
      <c r="G876" s="42" t="s">
        <v>3721</v>
      </c>
      <c r="H876" s="42" t="s">
        <v>3722</v>
      </c>
      <c r="I876" s="42" t="s">
        <v>2206</v>
      </c>
      <c r="J876" s="45">
        <v>44818.416666666664</v>
      </c>
      <c r="K876" s="43">
        <v>150000</v>
      </c>
      <c r="L876" s="44">
        <v>44931</v>
      </c>
      <c r="M876" s="8" t="str">
        <f>VLOOKUP(MONTH($J876),Lookup!$A$2:$B$13,2,0)&amp;" "&amp;YEAR($J876)</f>
        <v>Sept 2022</v>
      </c>
      <c r="N876" s="34">
        <f t="shared" si="82"/>
        <v>44818.416666666664</v>
      </c>
      <c r="O876" s="8">
        <f>IF(ISERROR(VLOOKUP($I876,Lookup!$H$2:$I$11,2,0)),"",VLOOKUP($I876,Lookup!$H$2:$I$11,2,0))</f>
        <v>6.0000000000000002E-5</v>
      </c>
      <c r="P876" s="8">
        <f>COUNTIF(J$4:J876,J876)</f>
        <v>1</v>
      </c>
    </row>
    <row r="877" spans="1:16" ht="45" x14ac:dyDescent="0.25">
      <c r="A877" s="35">
        <f t="shared" si="83"/>
        <v>50001</v>
      </c>
      <c r="B877" s="8">
        <f t="shared" si="84"/>
        <v>44826.522222222222</v>
      </c>
      <c r="C877" s="8">
        <f t="shared" si="85"/>
        <v>44897</v>
      </c>
      <c r="D877" s="38">
        <f t="shared" si="86"/>
        <v>139725.52522222223</v>
      </c>
      <c r="E877" s="39">
        <f t="shared" si="81"/>
        <v>60</v>
      </c>
      <c r="F877" s="42" t="s">
        <v>134</v>
      </c>
      <c r="G877" s="42" t="s">
        <v>3723</v>
      </c>
      <c r="H877" s="42" t="s">
        <v>3724</v>
      </c>
      <c r="I877" s="42" t="s">
        <v>2525</v>
      </c>
      <c r="J877" s="45">
        <v>44826.522222222222</v>
      </c>
      <c r="K877" s="43">
        <v>50001</v>
      </c>
      <c r="L877" s="44">
        <v>44897</v>
      </c>
      <c r="M877" s="8" t="str">
        <f>VLOOKUP(MONTH($J877),Lookup!$A$2:$B$13,2,0)&amp;" "&amp;YEAR($J877)</f>
        <v>Sept 2022</v>
      </c>
      <c r="N877" s="34">
        <f t="shared" si="82"/>
        <v>44826.522222222222</v>
      </c>
      <c r="O877" s="8">
        <f>IF(ISERROR(VLOOKUP($I877,Lookup!$H$2:$I$11,2,0)),"",VLOOKUP($I877,Lookup!$H$2:$I$11,2,0))</f>
        <v>3.0000000000000001E-3</v>
      </c>
      <c r="P877" s="8">
        <f>COUNTIF(J$4:J877,J877)</f>
        <v>1</v>
      </c>
    </row>
    <row r="878" spans="1:16" x14ac:dyDescent="0.25">
      <c r="A878" s="35">
        <f t="shared" si="83"/>
        <v>98000</v>
      </c>
      <c r="B878" s="8">
        <f t="shared" si="84"/>
        <v>44833.520833333336</v>
      </c>
      <c r="C878" s="8">
        <f t="shared" si="85"/>
        <v>44908</v>
      </c>
      <c r="D878" s="38">
        <f t="shared" si="86"/>
        <v>187742.52089333333</v>
      </c>
      <c r="E878" s="39">
        <f t="shared" si="81"/>
        <v>38</v>
      </c>
      <c r="F878" s="42" t="s">
        <v>134</v>
      </c>
      <c r="G878" s="42" t="s">
        <v>3725</v>
      </c>
      <c r="H878" s="42" t="s">
        <v>3726</v>
      </c>
      <c r="I878" s="42" t="s">
        <v>2206</v>
      </c>
      <c r="J878" s="45">
        <v>44833.520833333336</v>
      </c>
      <c r="K878" s="43">
        <v>98000</v>
      </c>
      <c r="L878" s="44">
        <v>44908</v>
      </c>
      <c r="M878" s="8" t="str">
        <f>VLOOKUP(MONTH($J878),Lookup!$A$2:$B$13,2,0)&amp;" "&amp;YEAR($J878)</f>
        <v>Sept 2022</v>
      </c>
      <c r="N878" s="34">
        <f t="shared" si="82"/>
        <v>44833.520833333336</v>
      </c>
      <c r="O878" s="8">
        <f>IF(ISERROR(VLOOKUP($I878,Lookup!$H$2:$I$11,2,0)),"",VLOOKUP($I878,Lookup!$H$2:$I$11,2,0))</f>
        <v>6.0000000000000002E-5</v>
      </c>
      <c r="P878" s="8">
        <f>COUNTIF(J$4:J878,J878)</f>
        <v>1</v>
      </c>
    </row>
    <row r="879" spans="1:16" ht="30" x14ac:dyDescent="0.25">
      <c r="A879" s="35">
        <f t="shared" si="83"/>
        <v>80000</v>
      </c>
      <c r="B879" s="8">
        <f t="shared" si="84"/>
        <v>44830.416666666664</v>
      </c>
      <c r="C879" s="8">
        <f t="shared" si="85"/>
        <v>44894</v>
      </c>
      <c r="D879" s="38">
        <f t="shared" si="86"/>
        <v>169725.41672666665</v>
      </c>
      <c r="E879" s="39">
        <f t="shared" si="81"/>
        <v>41</v>
      </c>
      <c r="F879" s="42" t="s">
        <v>134</v>
      </c>
      <c r="G879" s="42" t="s">
        <v>3727</v>
      </c>
      <c r="H879" s="42" t="s">
        <v>3728</v>
      </c>
      <c r="I879" s="42" t="s">
        <v>2206</v>
      </c>
      <c r="J879" s="45">
        <v>44830.416666666664</v>
      </c>
      <c r="K879" s="43">
        <v>80000</v>
      </c>
      <c r="L879" s="44">
        <v>44894</v>
      </c>
      <c r="M879" s="8" t="str">
        <f>VLOOKUP(MONTH($J879),Lookup!$A$2:$B$13,2,0)&amp;" "&amp;YEAR($J879)</f>
        <v>Sept 2022</v>
      </c>
      <c r="N879" s="34">
        <f t="shared" si="82"/>
        <v>44830.416666666664</v>
      </c>
      <c r="O879" s="8">
        <f>IF(ISERROR(VLOOKUP($I879,Lookup!$H$2:$I$11,2,0)),"",VLOOKUP($I879,Lookup!$H$2:$I$11,2,0))</f>
        <v>6.0000000000000002E-5</v>
      </c>
      <c r="P879" s="8">
        <f>COUNTIF(J$4:J879,J879)</f>
        <v>1</v>
      </c>
    </row>
    <row r="880" spans="1:16" ht="30" x14ac:dyDescent="0.25">
      <c r="A880" s="35">
        <f t="shared" si="83"/>
        <v>0</v>
      </c>
      <c r="B880" s="8">
        <f t="shared" si="84"/>
        <v>44750.667361111111</v>
      </c>
      <c r="C880" s="8">
        <f t="shared" si="85"/>
        <v>44908</v>
      </c>
      <c r="D880" s="38">
        <f t="shared" si="86"/>
        <v>89659.667421111124</v>
      </c>
      <c r="E880" s="39">
        <f t="shared" si="81"/>
        <v>78</v>
      </c>
      <c r="F880" s="42" t="s">
        <v>134</v>
      </c>
      <c r="G880" s="42" t="s">
        <v>3729</v>
      </c>
      <c r="H880" s="42" t="s">
        <v>3730</v>
      </c>
      <c r="I880" s="42" t="s">
        <v>2206</v>
      </c>
      <c r="J880" s="45">
        <v>44750.667361111111</v>
      </c>
      <c r="K880" s="43"/>
      <c r="L880" s="44">
        <v>44908</v>
      </c>
      <c r="M880" s="8" t="str">
        <f>VLOOKUP(MONTH($J880),Lookup!$A$2:$B$13,2,0)&amp;" "&amp;YEAR($J880)</f>
        <v>Jul 2022</v>
      </c>
      <c r="N880" s="34">
        <f t="shared" si="82"/>
        <v>44750.667361111111</v>
      </c>
      <c r="O880" s="8">
        <f>IF(ISERROR(VLOOKUP($I880,Lookup!$H$2:$I$11,2,0)),"",VLOOKUP($I880,Lookup!$H$2:$I$11,2,0))</f>
        <v>6.0000000000000002E-5</v>
      </c>
      <c r="P880" s="8">
        <f>COUNTIF(J$4:J880,J880)</f>
        <v>1</v>
      </c>
    </row>
    <row r="881" spans="1:16" x14ac:dyDescent="0.25">
      <c r="A881" s="35">
        <f t="shared" si="83"/>
        <v>50000</v>
      </c>
      <c r="B881" s="8">
        <f t="shared" si="84"/>
        <v>44750.834722222222</v>
      </c>
      <c r="C881" s="8">
        <f t="shared" si="85"/>
        <v>44945</v>
      </c>
      <c r="D881" s="38">
        <f t="shared" si="86"/>
        <v>139696.83478222223</v>
      </c>
      <c r="E881" s="39">
        <f t="shared" si="81"/>
        <v>61</v>
      </c>
      <c r="F881" s="42" t="s">
        <v>134</v>
      </c>
      <c r="G881" s="42" t="s">
        <v>3731</v>
      </c>
      <c r="H881" s="42" t="s">
        <v>3732</v>
      </c>
      <c r="I881" s="42" t="s">
        <v>2206</v>
      </c>
      <c r="J881" s="45">
        <v>44750.834722222222</v>
      </c>
      <c r="K881" s="43">
        <v>50000</v>
      </c>
      <c r="L881" s="44">
        <v>44945</v>
      </c>
      <c r="M881" s="8" t="str">
        <f>VLOOKUP(MONTH($J881),Lookup!$A$2:$B$13,2,0)&amp;" "&amp;YEAR($J881)</f>
        <v>Jul 2022</v>
      </c>
      <c r="N881" s="34">
        <f t="shared" si="82"/>
        <v>44750.834722222222</v>
      </c>
      <c r="O881" s="8">
        <f>IF(ISERROR(VLOOKUP($I881,Lookup!$H$2:$I$11,2,0)),"",VLOOKUP($I881,Lookup!$H$2:$I$11,2,0))</f>
        <v>6.0000000000000002E-5</v>
      </c>
      <c r="P881" s="8">
        <f>COUNTIF(J$4:J881,J881)</f>
        <v>1</v>
      </c>
    </row>
    <row r="882" spans="1:16" ht="45" x14ac:dyDescent="0.25">
      <c r="A882" s="35">
        <f t="shared" si="83"/>
        <v>60000</v>
      </c>
      <c r="B882" s="8">
        <f t="shared" si="84"/>
        <v>44769.620833333334</v>
      </c>
      <c r="C882" s="8">
        <f t="shared" si="85"/>
        <v>44908</v>
      </c>
      <c r="D882" s="38">
        <f t="shared" si="86"/>
        <v>149678.62089333334</v>
      </c>
      <c r="E882" s="39">
        <f t="shared" si="81"/>
        <v>49</v>
      </c>
      <c r="F882" s="42" t="s">
        <v>134</v>
      </c>
      <c r="G882" s="42" t="s">
        <v>3733</v>
      </c>
      <c r="H882" s="42" t="s">
        <v>3734</v>
      </c>
      <c r="I882" s="42" t="s">
        <v>2206</v>
      </c>
      <c r="J882" s="45">
        <v>44769.620833333334</v>
      </c>
      <c r="K882" s="43">
        <v>60000</v>
      </c>
      <c r="L882" s="44">
        <v>44908</v>
      </c>
      <c r="M882" s="8" t="str">
        <f>VLOOKUP(MONTH($J882),Lookup!$A$2:$B$13,2,0)&amp;" "&amp;YEAR($J882)</f>
        <v>Jul 2022</v>
      </c>
      <c r="N882" s="34">
        <f t="shared" si="82"/>
        <v>44769.620833333334</v>
      </c>
      <c r="O882" s="8">
        <f>IF(ISERROR(VLOOKUP($I882,Lookup!$H$2:$I$11,2,0)),"",VLOOKUP($I882,Lookup!$H$2:$I$11,2,0))</f>
        <v>6.0000000000000002E-5</v>
      </c>
      <c r="P882" s="8">
        <f>COUNTIF(J$4:J882,J882)</f>
        <v>1</v>
      </c>
    </row>
    <row r="883" spans="1:16" ht="30" x14ac:dyDescent="0.25">
      <c r="A883" s="35">
        <f t="shared" si="83"/>
        <v>96000</v>
      </c>
      <c r="B883" s="8">
        <f t="shared" si="84"/>
        <v>44742.524305555555</v>
      </c>
      <c r="C883" s="8">
        <f t="shared" si="85"/>
        <v>44894</v>
      </c>
      <c r="D883" s="38">
        <f t="shared" si="86"/>
        <v>185638.52436555555</v>
      </c>
      <c r="E883" s="39">
        <f t="shared" si="81"/>
        <v>40</v>
      </c>
      <c r="F883" s="42" t="s">
        <v>134</v>
      </c>
      <c r="G883" s="42" t="s">
        <v>3631</v>
      </c>
      <c r="H883" s="42" t="s">
        <v>3735</v>
      </c>
      <c r="I883" s="42" t="s">
        <v>2206</v>
      </c>
      <c r="J883" s="45">
        <v>44742.524305555555</v>
      </c>
      <c r="K883" s="43">
        <v>96000</v>
      </c>
      <c r="L883" s="44">
        <v>44894</v>
      </c>
      <c r="M883" s="8" t="str">
        <f>VLOOKUP(MONTH($J883),Lookup!$A$2:$B$13,2,0)&amp;" "&amp;YEAR($J883)</f>
        <v>Jun 2022</v>
      </c>
      <c r="N883" s="34">
        <f t="shared" si="82"/>
        <v>44742.524305555555</v>
      </c>
      <c r="O883" s="8">
        <f>IF(ISERROR(VLOOKUP($I883,Lookup!$H$2:$I$11,2,0)),"",VLOOKUP($I883,Lookup!$H$2:$I$11,2,0))</f>
        <v>6.0000000000000002E-5</v>
      </c>
      <c r="P883" s="8">
        <f>COUNTIF(J$4:J883,J883)</f>
        <v>2</v>
      </c>
    </row>
    <row r="884" spans="1:16" ht="60" x14ac:dyDescent="0.25">
      <c r="A884" s="35">
        <f t="shared" si="83"/>
        <v>110000</v>
      </c>
      <c r="B884" s="8">
        <f t="shared" si="84"/>
        <v>44823.556944444441</v>
      </c>
      <c r="C884" s="8">
        <f t="shared" si="85"/>
        <v>44908</v>
      </c>
      <c r="D884" s="38">
        <f t="shared" si="86"/>
        <v>199733.55700444442</v>
      </c>
      <c r="E884" s="39">
        <f t="shared" si="81"/>
        <v>29</v>
      </c>
      <c r="F884" s="42" t="s">
        <v>134</v>
      </c>
      <c r="G884" s="42" t="s">
        <v>3679</v>
      </c>
      <c r="H884" s="42" t="s">
        <v>3736</v>
      </c>
      <c r="I884" s="42" t="s">
        <v>2206</v>
      </c>
      <c r="J884" s="45">
        <v>44823.556944444441</v>
      </c>
      <c r="K884" s="43">
        <v>110000</v>
      </c>
      <c r="L884" s="44">
        <v>44908</v>
      </c>
      <c r="M884" s="8" t="str">
        <f>VLOOKUP(MONTH($J884),Lookup!$A$2:$B$13,2,0)&amp;" "&amp;YEAR($J884)</f>
        <v>Sept 2022</v>
      </c>
      <c r="N884" s="34">
        <f t="shared" si="82"/>
        <v>44823.556944444441</v>
      </c>
      <c r="O884" s="8">
        <f>IF(ISERROR(VLOOKUP($I884,Lookup!$H$2:$I$11,2,0)),"",VLOOKUP($I884,Lookup!$H$2:$I$11,2,0))</f>
        <v>6.0000000000000002E-5</v>
      </c>
      <c r="P884" s="8">
        <f>COUNTIF(J$4:J884,J884)</f>
        <v>2</v>
      </c>
    </row>
    <row r="885" spans="1:16" ht="30" x14ac:dyDescent="0.25">
      <c r="A885" s="35">
        <f t="shared" si="83"/>
        <v>1000000</v>
      </c>
      <c r="B885" s="8">
        <f t="shared" si="84"/>
        <v>44815.421527777777</v>
      </c>
      <c r="C885" s="8">
        <f t="shared" si="85"/>
        <v>44894</v>
      </c>
      <c r="D885" s="38">
        <f t="shared" si="86"/>
        <v>1089710.4215347779</v>
      </c>
      <c r="E885" s="39">
        <f t="shared" si="81"/>
        <v>0</v>
      </c>
      <c r="F885" s="42" t="s">
        <v>134</v>
      </c>
      <c r="G885" s="42" t="s">
        <v>3737</v>
      </c>
      <c r="H885" s="42" t="s">
        <v>3737</v>
      </c>
      <c r="I885" s="42" t="s">
        <v>2184</v>
      </c>
      <c r="J885" s="45">
        <v>44815.421527777777</v>
      </c>
      <c r="K885" s="43">
        <v>1000000</v>
      </c>
      <c r="L885" s="44">
        <v>44894</v>
      </c>
      <c r="M885" s="8" t="str">
        <f>VLOOKUP(MONTH($J885),Lookup!$A$2:$B$13,2,0)&amp;" "&amp;YEAR($J885)</f>
        <v>Sept 2022</v>
      </c>
      <c r="N885" s="34">
        <f t="shared" si="82"/>
        <v>44815.421527777777</v>
      </c>
      <c r="O885" s="8">
        <f>IF(ISERROR(VLOOKUP($I885,Lookup!$H$2:$I$11,2,0)),"",VLOOKUP($I885,Lookup!$H$2:$I$11,2,0))</f>
        <v>6.9999999999999999E-6</v>
      </c>
      <c r="P885" s="8">
        <f>COUNTIF(J$4:J885,J885)</f>
        <v>1</v>
      </c>
    </row>
    <row r="886" spans="1:16" ht="45" x14ac:dyDescent="0.25">
      <c r="A886" s="35">
        <f t="shared" si="83"/>
        <v>96000</v>
      </c>
      <c r="B886" s="8">
        <f t="shared" si="84"/>
        <v>44900.318749999999</v>
      </c>
      <c r="C886" s="8">
        <f t="shared" si="85"/>
        <v>44903</v>
      </c>
      <c r="D886" s="38">
        <f t="shared" si="86"/>
        <v>185804.31881</v>
      </c>
      <c r="E886" s="39">
        <f t="shared" si="81"/>
        <v>39</v>
      </c>
      <c r="F886" s="42" t="s">
        <v>134</v>
      </c>
      <c r="G886" s="42" t="s">
        <v>3738</v>
      </c>
      <c r="H886" s="42" t="s">
        <v>3739</v>
      </c>
      <c r="I886" s="42" t="s">
        <v>2206</v>
      </c>
      <c r="J886" s="45">
        <v>44900.318749999999</v>
      </c>
      <c r="K886" s="43">
        <v>96000</v>
      </c>
      <c r="L886" s="44">
        <v>44903</v>
      </c>
      <c r="M886" s="8" t="str">
        <f>VLOOKUP(MONTH($J886),Lookup!$A$2:$B$13,2,0)&amp;" "&amp;YEAR($J886)</f>
        <v>Dec 2022</v>
      </c>
      <c r="N886" s="34">
        <f t="shared" si="82"/>
        <v>44900.318749999999</v>
      </c>
      <c r="O886" s="8">
        <f>IF(ISERROR(VLOOKUP($I886,Lookup!$H$2:$I$11,2,0)),"",VLOOKUP($I886,Lookup!$H$2:$I$11,2,0))</f>
        <v>6.0000000000000002E-5</v>
      </c>
      <c r="P886" s="8">
        <f>COUNTIF(J$4:J886,J886)</f>
        <v>1</v>
      </c>
    </row>
    <row r="887" spans="1:16" ht="30" x14ac:dyDescent="0.25">
      <c r="A887" s="35">
        <f t="shared" si="83"/>
        <v>251000</v>
      </c>
      <c r="B887" s="8">
        <f t="shared" si="84"/>
        <v>44869.395833333336</v>
      </c>
      <c r="C887" s="8">
        <f t="shared" si="85"/>
        <v>44909</v>
      </c>
      <c r="D887" s="38">
        <f t="shared" si="86"/>
        <v>340780.39589333331</v>
      </c>
      <c r="E887" s="39">
        <f t="shared" si="81"/>
        <v>14</v>
      </c>
      <c r="F887" s="42" t="s">
        <v>134</v>
      </c>
      <c r="G887" s="42" t="s">
        <v>3637</v>
      </c>
      <c r="H887" s="42" t="s">
        <v>3740</v>
      </c>
      <c r="I887" s="42" t="s">
        <v>2206</v>
      </c>
      <c r="J887" s="45">
        <v>44869.395833333336</v>
      </c>
      <c r="K887" s="43">
        <v>251000</v>
      </c>
      <c r="L887" s="44">
        <v>44909</v>
      </c>
      <c r="M887" s="8" t="str">
        <f>VLOOKUP(MONTH($J887),Lookup!$A$2:$B$13,2,0)&amp;" "&amp;YEAR($J887)</f>
        <v>Nov 2022</v>
      </c>
      <c r="N887" s="34">
        <f t="shared" si="82"/>
        <v>44869.395833333336</v>
      </c>
      <c r="O887" s="8">
        <f>IF(ISERROR(VLOOKUP($I887,Lookup!$H$2:$I$11,2,0)),"",VLOOKUP($I887,Lookup!$H$2:$I$11,2,0))</f>
        <v>6.0000000000000002E-5</v>
      </c>
      <c r="P887" s="8">
        <f>COUNTIF(J$4:J887,J887)</f>
        <v>2</v>
      </c>
    </row>
    <row r="888" spans="1:16" ht="45" x14ac:dyDescent="0.25">
      <c r="A888" s="35">
        <f t="shared" si="83"/>
        <v>100000</v>
      </c>
      <c r="B888" s="8">
        <f t="shared" si="84"/>
        <v>44868.386111111111</v>
      </c>
      <c r="C888" s="8">
        <f t="shared" si="85"/>
        <v>44902</v>
      </c>
      <c r="D888" s="38">
        <f t="shared" si="86"/>
        <v>189771.38617111111</v>
      </c>
      <c r="E888" s="39">
        <f t="shared" si="81"/>
        <v>30</v>
      </c>
      <c r="F888" s="42" t="s">
        <v>134</v>
      </c>
      <c r="G888" s="42" t="s">
        <v>3741</v>
      </c>
      <c r="H888" s="42" t="s">
        <v>3742</v>
      </c>
      <c r="I888" s="42" t="s">
        <v>2206</v>
      </c>
      <c r="J888" s="45">
        <v>44868.386111111111</v>
      </c>
      <c r="K888" s="43">
        <v>100000</v>
      </c>
      <c r="L888" s="44">
        <v>44902</v>
      </c>
      <c r="M888" s="8" t="str">
        <f>VLOOKUP(MONTH($J888),Lookup!$A$2:$B$13,2,0)&amp;" "&amp;YEAR($J888)</f>
        <v>Nov 2022</v>
      </c>
      <c r="N888" s="34">
        <f t="shared" si="82"/>
        <v>44868.386111111111</v>
      </c>
      <c r="O888" s="8">
        <f>IF(ISERROR(VLOOKUP($I888,Lookup!$H$2:$I$11,2,0)),"",VLOOKUP($I888,Lookup!$H$2:$I$11,2,0))</f>
        <v>6.0000000000000002E-5</v>
      </c>
      <c r="P888" s="8">
        <f>COUNTIF(J$4:J888,J888)</f>
        <v>1</v>
      </c>
    </row>
    <row r="889" spans="1:16" ht="30" x14ac:dyDescent="0.25">
      <c r="A889" s="35">
        <f t="shared" si="83"/>
        <v>625000</v>
      </c>
      <c r="B889" s="8">
        <f t="shared" si="84"/>
        <v>44896.325694444444</v>
      </c>
      <c r="C889" s="8">
        <f t="shared" si="85"/>
        <v>44908</v>
      </c>
      <c r="D889" s="38">
        <f t="shared" si="86"/>
        <v>714805.32575444446</v>
      </c>
      <c r="E889" s="39">
        <f t="shared" si="81"/>
        <v>3</v>
      </c>
      <c r="F889" s="42" t="s">
        <v>134</v>
      </c>
      <c r="G889" s="42" t="s">
        <v>3743</v>
      </c>
      <c r="H889" s="42" t="s">
        <v>3744</v>
      </c>
      <c r="I889" s="42" t="s">
        <v>2206</v>
      </c>
      <c r="J889" s="45">
        <v>44896.325694444444</v>
      </c>
      <c r="K889" s="43">
        <v>625000</v>
      </c>
      <c r="L889" s="44">
        <v>44908</v>
      </c>
      <c r="M889" s="8" t="str">
        <f>VLOOKUP(MONTH($J889),Lookup!$A$2:$B$13,2,0)&amp;" "&amp;YEAR($J889)</f>
        <v>Dec 2022</v>
      </c>
      <c r="N889" s="34">
        <f t="shared" si="82"/>
        <v>44896.325694444444</v>
      </c>
      <c r="O889" s="8">
        <f>IF(ISERROR(VLOOKUP($I889,Lookup!$H$2:$I$11,2,0)),"",VLOOKUP($I889,Lookup!$H$2:$I$11,2,0))</f>
        <v>6.0000000000000002E-5</v>
      </c>
      <c r="P889" s="8">
        <f>COUNTIF(J$4:J889,J889)</f>
        <v>1</v>
      </c>
    </row>
    <row r="890" spans="1:16" x14ac:dyDescent="0.25">
      <c r="A890" s="35">
        <f t="shared" si="83"/>
        <v>400000</v>
      </c>
      <c r="B890" s="8">
        <f t="shared" si="84"/>
        <v>44858.491666666669</v>
      </c>
      <c r="C890" s="8">
        <f t="shared" si="85"/>
        <v>44950</v>
      </c>
      <c r="D890" s="38">
        <f t="shared" si="86"/>
        <v>489809.49172666669</v>
      </c>
      <c r="E890" s="39">
        <f t="shared" si="81"/>
        <v>10</v>
      </c>
      <c r="F890" s="42" t="s">
        <v>134</v>
      </c>
      <c r="G890" s="42" t="s">
        <v>3745</v>
      </c>
      <c r="H890" s="42" t="s">
        <v>3746</v>
      </c>
      <c r="I890" s="42" t="s">
        <v>2206</v>
      </c>
      <c r="J890" s="45">
        <v>44858.491666666669</v>
      </c>
      <c r="K890" s="43">
        <v>400000</v>
      </c>
      <c r="L890" s="44">
        <v>44950</v>
      </c>
      <c r="M890" s="8" t="str">
        <f>VLOOKUP(MONTH($J890),Lookup!$A$2:$B$13,2,0)&amp;" "&amp;YEAR($J890)</f>
        <v>Oct 2022</v>
      </c>
      <c r="N890" s="34">
        <f t="shared" si="82"/>
        <v>44858.491666666669</v>
      </c>
      <c r="O890" s="8">
        <f>IF(ISERROR(VLOOKUP($I890,Lookup!$H$2:$I$11,2,0)),"",VLOOKUP($I890,Lookup!$H$2:$I$11,2,0))</f>
        <v>6.0000000000000002E-5</v>
      </c>
      <c r="P890" s="8">
        <f>COUNTIF(J$4:J890,J890)</f>
        <v>1</v>
      </c>
    </row>
    <row r="891" spans="1:16" x14ac:dyDescent="0.25">
      <c r="A891" s="35">
        <f t="shared" si="83"/>
        <v>75000</v>
      </c>
      <c r="B891" s="8">
        <f t="shared" si="84"/>
        <v>44897.620833333334</v>
      </c>
      <c r="C891" s="8">
        <f t="shared" si="85"/>
        <v>44907</v>
      </c>
      <c r="D891" s="38">
        <f t="shared" si="86"/>
        <v>164805.62089333334</v>
      </c>
      <c r="E891" s="39">
        <f t="shared" si="81"/>
        <v>42</v>
      </c>
      <c r="F891" s="42" t="s">
        <v>134</v>
      </c>
      <c r="G891" s="42" t="s">
        <v>3747</v>
      </c>
      <c r="H891" s="42" t="s">
        <v>3748</v>
      </c>
      <c r="I891" s="42" t="s">
        <v>2206</v>
      </c>
      <c r="J891" s="45">
        <v>44897.620833333334</v>
      </c>
      <c r="K891" s="43">
        <v>75000</v>
      </c>
      <c r="L891" s="44">
        <v>44907</v>
      </c>
      <c r="M891" s="8" t="str">
        <f>VLOOKUP(MONTH($J891),Lookup!$A$2:$B$13,2,0)&amp;" "&amp;YEAR($J891)</f>
        <v>Dec 2022</v>
      </c>
      <c r="N891" s="34">
        <f t="shared" si="82"/>
        <v>44897.620833333334</v>
      </c>
      <c r="O891" s="8">
        <f>IF(ISERROR(VLOOKUP($I891,Lookup!$H$2:$I$11,2,0)),"",VLOOKUP($I891,Lookup!$H$2:$I$11,2,0))</f>
        <v>6.0000000000000002E-5</v>
      </c>
      <c r="P891" s="8">
        <f>COUNTIF(J$4:J891,J891)</f>
        <v>1</v>
      </c>
    </row>
    <row r="892" spans="1:16" ht="30" x14ac:dyDescent="0.25">
      <c r="A892" s="35">
        <f t="shared" si="83"/>
        <v>700000</v>
      </c>
      <c r="B892" s="8">
        <f t="shared" si="84"/>
        <v>44852.713888888888</v>
      </c>
      <c r="C892" s="8">
        <f t="shared" si="85"/>
        <v>44909</v>
      </c>
      <c r="D892" s="38">
        <f t="shared" si="86"/>
        <v>789762.71394888894</v>
      </c>
      <c r="E892" s="39">
        <f t="shared" si="81"/>
        <v>2</v>
      </c>
      <c r="F892" s="42" t="s">
        <v>134</v>
      </c>
      <c r="G892" s="42" t="s">
        <v>3749</v>
      </c>
      <c r="H892" s="42" t="s">
        <v>3750</v>
      </c>
      <c r="I892" s="42" t="s">
        <v>2206</v>
      </c>
      <c r="J892" s="45">
        <v>44852.713888888888</v>
      </c>
      <c r="K892" s="43">
        <v>700000</v>
      </c>
      <c r="L892" s="44">
        <v>44909</v>
      </c>
      <c r="M892" s="8" t="str">
        <f>VLOOKUP(MONTH($J892),Lookup!$A$2:$B$13,2,0)&amp;" "&amp;YEAR($J892)</f>
        <v>Oct 2022</v>
      </c>
      <c r="N892" s="34">
        <f t="shared" si="82"/>
        <v>44852.713888888888</v>
      </c>
      <c r="O892" s="8">
        <f>IF(ISERROR(VLOOKUP($I892,Lookup!$H$2:$I$11,2,0)),"",VLOOKUP($I892,Lookup!$H$2:$I$11,2,0))</f>
        <v>6.0000000000000002E-5</v>
      </c>
      <c r="P892" s="8">
        <f>COUNTIF(J$4:J892,J892)</f>
        <v>1</v>
      </c>
    </row>
    <row r="893" spans="1:16" x14ac:dyDescent="0.25">
      <c r="A893" s="35">
        <f t="shared" si="83"/>
        <v>144000</v>
      </c>
      <c r="B893" s="8">
        <f t="shared" si="84"/>
        <v>44881.65902777778</v>
      </c>
      <c r="C893" s="8">
        <f t="shared" si="85"/>
        <v>44914</v>
      </c>
      <c r="D893" s="38">
        <f t="shared" si="86"/>
        <v>233796.65908777778</v>
      </c>
      <c r="E893" s="39">
        <f t="shared" si="81"/>
        <v>25</v>
      </c>
      <c r="F893" s="42" t="s">
        <v>134</v>
      </c>
      <c r="G893" s="42" t="s">
        <v>3751</v>
      </c>
      <c r="H893" s="42" t="s">
        <v>3752</v>
      </c>
      <c r="I893" s="42" t="s">
        <v>2206</v>
      </c>
      <c r="J893" s="45">
        <v>44881.65902777778</v>
      </c>
      <c r="K893" s="43">
        <v>144000</v>
      </c>
      <c r="L893" s="44">
        <v>44914</v>
      </c>
      <c r="M893" s="8" t="str">
        <f>VLOOKUP(MONTH($J893),Lookup!$A$2:$B$13,2,0)&amp;" "&amp;YEAR($J893)</f>
        <v>Nov 2022</v>
      </c>
      <c r="N893" s="34">
        <f t="shared" si="82"/>
        <v>44881.65902777778</v>
      </c>
      <c r="O893" s="8">
        <f>IF(ISERROR(VLOOKUP($I893,Lookup!$H$2:$I$11,2,0)),"",VLOOKUP($I893,Lookup!$H$2:$I$11,2,0))</f>
        <v>6.0000000000000002E-5</v>
      </c>
      <c r="P893" s="8">
        <f>COUNTIF(J$4:J893,J893)</f>
        <v>1</v>
      </c>
    </row>
    <row r="894" spans="1:16" ht="30" x14ac:dyDescent="0.25">
      <c r="A894" s="35">
        <f t="shared" si="83"/>
        <v>150000</v>
      </c>
      <c r="B894" s="8">
        <f t="shared" si="84"/>
        <v>44849.604861111111</v>
      </c>
      <c r="C894" s="8">
        <f t="shared" si="85"/>
        <v>44894</v>
      </c>
      <c r="D894" s="38">
        <f t="shared" si="86"/>
        <v>239744.60786111112</v>
      </c>
      <c r="E894" s="39">
        <f t="shared" si="81"/>
        <v>24</v>
      </c>
      <c r="F894" s="42" t="s">
        <v>134</v>
      </c>
      <c r="G894" s="42" t="s">
        <v>3753</v>
      </c>
      <c r="H894" s="42" t="s">
        <v>3754</v>
      </c>
      <c r="I894" s="42" t="s">
        <v>2525</v>
      </c>
      <c r="J894" s="45">
        <v>44849.604861111111</v>
      </c>
      <c r="K894" s="43">
        <v>150000</v>
      </c>
      <c r="L894" s="44">
        <v>44894</v>
      </c>
      <c r="M894" s="8" t="str">
        <f>VLOOKUP(MONTH($J894),Lookup!$A$2:$B$13,2,0)&amp;" "&amp;YEAR($J894)</f>
        <v>Oct 2022</v>
      </c>
      <c r="N894" s="34">
        <f t="shared" si="82"/>
        <v>44849.604861111111</v>
      </c>
      <c r="O894" s="8">
        <f>IF(ISERROR(VLOOKUP($I894,Lookup!$H$2:$I$11,2,0)),"",VLOOKUP($I894,Lookup!$H$2:$I$11,2,0))</f>
        <v>3.0000000000000001E-3</v>
      </c>
      <c r="P894" s="8">
        <f>COUNTIF(J$4:J894,J894)</f>
        <v>1</v>
      </c>
    </row>
    <row r="895" spans="1:16" ht="30" x14ac:dyDescent="0.25">
      <c r="A895" s="35">
        <f t="shared" si="83"/>
        <v>50000</v>
      </c>
      <c r="B895" s="8">
        <f t="shared" si="84"/>
        <v>44882.495833333334</v>
      </c>
      <c r="C895" s="8">
        <f t="shared" si="85"/>
        <v>44931</v>
      </c>
      <c r="D895" s="38">
        <f t="shared" si="86"/>
        <v>139814.49589333334</v>
      </c>
      <c r="E895" s="39">
        <f t="shared" si="81"/>
        <v>53</v>
      </c>
      <c r="F895" s="42" t="s">
        <v>134</v>
      </c>
      <c r="G895" s="42" t="s">
        <v>3755</v>
      </c>
      <c r="H895" s="42" t="s">
        <v>3756</v>
      </c>
      <c r="I895" s="42" t="s">
        <v>2206</v>
      </c>
      <c r="J895" s="45">
        <v>44882.495833333334</v>
      </c>
      <c r="K895" s="43">
        <v>50000</v>
      </c>
      <c r="L895" s="44">
        <v>44931</v>
      </c>
      <c r="M895" s="8" t="str">
        <f>VLOOKUP(MONTH($J895),Lookup!$A$2:$B$13,2,0)&amp;" "&amp;YEAR($J895)</f>
        <v>Nov 2022</v>
      </c>
      <c r="N895" s="34">
        <f t="shared" si="82"/>
        <v>44882.495833333334</v>
      </c>
      <c r="O895" s="8">
        <f>IF(ISERROR(VLOOKUP($I895,Lookup!$H$2:$I$11,2,0)),"",VLOOKUP($I895,Lookup!$H$2:$I$11,2,0))</f>
        <v>6.0000000000000002E-5</v>
      </c>
      <c r="P895" s="8">
        <f>COUNTIF(J$4:J895,J895)</f>
        <v>1</v>
      </c>
    </row>
    <row r="896" spans="1:16" x14ac:dyDescent="0.25">
      <c r="A896" s="35">
        <f t="shared" si="83"/>
        <v>50000</v>
      </c>
      <c r="B896" s="8">
        <f t="shared" si="84"/>
        <v>44900.448611111111</v>
      </c>
      <c r="C896" s="8">
        <f t="shared" si="85"/>
        <v>44903</v>
      </c>
      <c r="D896" s="38">
        <f t="shared" si="86"/>
        <v>139804.44867111111</v>
      </c>
      <c r="E896" s="39">
        <f t="shared" si="81"/>
        <v>54</v>
      </c>
      <c r="F896" s="42" t="s">
        <v>134</v>
      </c>
      <c r="G896" s="42" t="s">
        <v>3757</v>
      </c>
      <c r="H896" s="42" t="s">
        <v>3758</v>
      </c>
      <c r="I896" s="42" t="s">
        <v>2206</v>
      </c>
      <c r="J896" s="45">
        <v>44900.448611111111</v>
      </c>
      <c r="K896" s="43">
        <v>50000</v>
      </c>
      <c r="L896" s="44">
        <v>44903</v>
      </c>
      <c r="M896" s="8" t="str">
        <f>VLOOKUP(MONTH($J896),Lookup!$A$2:$B$13,2,0)&amp;" "&amp;YEAR($J896)</f>
        <v>Dec 2022</v>
      </c>
      <c r="N896" s="34">
        <f t="shared" si="82"/>
        <v>44900.448611111111</v>
      </c>
      <c r="O896" s="8">
        <f>IF(ISERROR(VLOOKUP($I896,Lookup!$H$2:$I$11,2,0)),"",VLOOKUP($I896,Lookup!$H$2:$I$11,2,0))</f>
        <v>6.0000000000000002E-5</v>
      </c>
      <c r="P896" s="8">
        <f>COUNTIF(J$4:J896,J896)</f>
        <v>1</v>
      </c>
    </row>
    <row r="897" spans="1:16" ht="30" x14ac:dyDescent="0.25">
      <c r="A897" s="35">
        <f t="shared" si="83"/>
        <v>450000</v>
      </c>
      <c r="B897" s="8">
        <f t="shared" si="84"/>
        <v>44899.777777777781</v>
      </c>
      <c r="C897" s="8">
        <f t="shared" si="85"/>
        <v>44909</v>
      </c>
      <c r="D897" s="38">
        <f t="shared" si="86"/>
        <v>539809.77783777774</v>
      </c>
      <c r="E897" s="39">
        <f t="shared" si="81"/>
        <v>9</v>
      </c>
      <c r="F897" s="42" t="s">
        <v>134</v>
      </c>
      <c r="G897" s="42" t="s">
        <v>3759</v>
      </c>
      <c r="H897" s="42" t="s">
        <v>3760</v>
      </c>
      <c r="I897" s="42" t="s">
        <v>2206</v>
      </c>
      <c r="J897" s="45">
        <v>44899.777777777781</v>
      </c>
      <c r="K897" s="43">
        <v>450000</v>
      </c>
      <c r="L897" s="44">
        <v>44909</v>
      </c>
      <c r="M897" s="8" t="str">
        <f>VLOOKUP(MONTH($J897),Lookup!$A$2:$B$13,2,0)&amp;" "&amp;YEAR($J897)</f>
        <v>Dec 2022</v>
      </c>
      <c r="N897" s="34">
        <f t="shared" si="82"/>
        <v>44899.777777777781</v>
      </c>
      <c r="O897" s="8">
        <f>IF(ISERROR(VLOOKUP($I897,Lookup!$H$2:$I$11,2,0)),"",VLOOKUP($I897,Lookup!$H$2:$I$11,2,0))</f>
        <v>6.0000000000000002E-5</v>
      </c>
      <c r="P897" s="8">
        <f>COUNTIF(J$4:J897,J897)</f>
        <v>1</v>
      </c>
    </row>
    <row r="898" spans="1:16" x14ac:dyDescent="0.25">
      <c r="A898" s="35">
        <f t="shared" si="83"/>
        <v>20000</v>
      </c>
      <c r="B898" s="8">
        <f t="shared" si="84"/>
        <v>44902.57708333333</v>
      </c>
      <c r="C898" s="8">
        <f t="shared" si="85"/>
        <v>44907</v>
      </c>
      <c r="D898" s="38">
        <f t="shared" si="86"/>
        <v>109810.57714333334</v>
      </c>
      <c r="E898" s="39">
        <f t="shared" si="81"/>
        <v>75</v>
      </c>
      <c r="F898" s="42" t="s">
        <v>134</v>
      </c>
      <c r="G898" s="42" t="s">
        <v>3761</v>
      </c>
      <c r="H898" s="42" t="s">
        <v>3762</v>
      </c>
      <c r="I898" s="42" t="s">
        <v>2206</v>
      </c>
      <c r="J898" s="45">
        <v>44902.57708333333</v>
      </c>
      <c r="K898" s="43">
        <v>20000</v>
      </c>
      <c r="L898" s="44">
        <v>44907</v>
      </c>
      <c r="M898" s="8" t="str">
        <f>VLOOKUP(MONTH($J898),Lookup!$A$2:$B$13,2,0)&amp;" "&amp;YEAR($J898)</f>
        <v>Dec 2022</v>
      </c>
      <c r="N898" s="34">
        <f t="shared" si="82"/>
        <v>44902.57708333333</v>
      </c>
      <c r="O898" s="8">
        <f>IF(ISERROR(VLOOKUP($I898,Lookup!$H$2:$I$11,2,0)),"",VLOOKUP($I898,Lookup!$H$2:$I$11,2,0))</f>
        <v>6.0000000000000002E-5</v>
      </c>
      <c r="P898" s="8">
        <f>COUNTIF(J$4:J898,J898)</f>
        <v>1</v>
      </c>
    </row>
    <row r="899" spans="1:16" ht="30" x14ac:dyDescent="0.25">
      <c r="A899" s="35">
        <f t="shared" si="83"/>
        <v>70000</v>
      </c>
      <c r="B899" s="8">
        <f t="shared" si="84"/>
        <v>44890.386805555558</v>
      </c>
      <c r="C899" s="8">
        <f t="shared" si="85"/>
        <v>44909</v>
      </c>
      <c r="D899" s="38">
        <f t="shared" si="86"/>
        <v>159800.38686555554</v>
      </c>
      <c r="E899" s="39">
        <f t="shared" si="81"/>
        <v>44</v>
      </c>
      <c r="F899" s="42" t="s">
        <v>134</v>
      </c>
      <c r="G899" s="42" t="s">
        <v>3763</v>
      </c>
      <c r="H899" s="42" t="s">
        <v>3764</v>
      </c>
      <c r="I899" s="42" t="s">
        <v>2206</v>
      </c>
      <c r="J899" s="45">
        <v>44890.386805555558</v>
      </c>
      <c r="K899" s="43">
        <v>70000</v>
      </c>
      <c r="L899" s="44">
        <v>44909</v>
      </c>
      <c r="M899" s="8" t="str">
        <f>VLOOKUP(MONTH($J899),Lookup!$A$2:$B$13,2,0)&amp;" "&amp;YEAR($J899)</f>
        <v>Nov 2022</v>
      </c>
      <c r="N899" s="34">
        <f t="shared" si="82"/>
        <v>44890.386805555558</v>
      </c>
      <c r="O899" s="8">
        <f>IF(ISERROR(VLOOKUP($I899,Lookup!$H$2:$I$11,2,0)),"",VLOOKUP($I899,Lookup!$H$2:$I$11,2,0))</f>
        <v>6.0000000000000002E-5</v>
      </c>
      <c r="P899" s="8">
        <f>COUNTIF(J$4:J899,J899)</f>
        <v>1</v>
      </c>
    </row>
    <row r="900" spans="1:16" ht="30" x14ac:dyDescent="0.25">
      <c r="A900" s="35">
        <f t="shared" si="83"/>
        <v>50001</v>
      </c>
      <c r="B900" s="8">
        <f t="shared" si="84"/>
        <v>44876.345833333333</v>
      </c>
      <c r="C900" s="8">
        <f t="shared" si="85"/>
        <v>44896</v>
      </c>
      <c r="D900" s="38">
        <f t="shared" si="86"/>
        <v>139775.34589333332</v>
      </c>
      <c r="E900" s="39">
        <f t="shared" si="81"/>
        <v>56</v>
      </c>
      <c r="F900" s="42" t="s">
        <v>134</v>
      </c>
      <c r="G900" s="42" t="s">
        <v>3669</v>
      </c>
      <c r="H900" s="42" t="s">
        <v>3669</v>
      </c>
      <c r="I900" s="42" t="s">
        <v>2206</v>
      </c>
      <c r="J900" s="45">
        <v>44876.345833333333</v>
      </c>
      <c r="K900" s="43">
        <v>50001</v>
      </c>
      <c r="L900" s="44">
        <v>44896</v>
      </c>
      <c r="M900" s="8" t="str">
        <f>VLOOKUP(MONTH($J900),Lookup!$A$2:$B$13,2,0)&amp;" "&amp;YEAR($J900)</f>
        <v>Nov 2022</v>
      </c>
      <c r="N900" s="34">
        <f t="shared" si="82"/>
        <v>44876.345833333333</v>
      </c>
      <c r="O900" s="8">
        <f>IF(ISERROR(VLOOKUP($I900,Lookup!$H$2:$I$11,2,0)),"",VLOOKUP($I900,Lookup!$H$2:$I$11,2,0))</f>
        <v>6.0000000000000002E-5</v>
      </c>
      <c r="P900" s="8">
        <f>COUNTIF(J$4:J900,J900)</f>
        <v>2</v>
      </c>
    </row>
    <row r="901" spans="1:16" ht="30" x14ac:dyDescent="0.25">
      <c r="A901" s="35">
        <f t="shared" si="83"/>
        <v>1000000</v>
      </c>
      <c r="B901" s="8">
        <f t="shared" si="84"/>
        <v>44456.717361111114</v>
      </c>
      <c r="C901" s="8">
        <f t="shared" si="85"/>
        <v>44902</v>
      </c>
      <c r="D901" s="38">
        <f t="shared" si="86"/>
        <v>1089462.7173611112</v>
      </c>
      <c r="E901" s="39">
        <f t="shared" ref="E901:E964" si="87">IF($D901="","",COUNTIFS($F$4:$F$5000,$F901,$D$4:$D$5000,"&gt;"&amp;$D901))</f>
        <v>1</v>
      </c>
      <c r="F901" s="42" t="s">
        <v>134</v>
      </c>
      <c r="G901" s="42" t="s">
        <v>3765</v>
      </c>
      <c r="H901" s="42" t="s">
        <v>3766</v>
      </c>
      <c r="I901" s="42" t="s">
        <v>2167</v>
      </c>
      <c r="J901" s="45">
        <v>44456.717361111114</v>
      </c>
      <c r="K901" s="43">
        <v>1000000</v>
      </c>
      <c r="L901" s="44">
        <v>44902</v>
      </c>
      <c r="M901" s="8" t="str">
        <f>VLOOKUP(MONTH($J901),Lookup!$A$2:$B$13,2,0)&amp;" "&amp;YEAR($J901)</f>
        <v>Sept 2021</v>
      </c>
      <c r="N901" s="34">
        <f t="shared" ref="N901:N964" si="88">IF(ISBLANK($J901),"1/1/9999",J901)</f>
        <v>44456.717361111114</v>
      </c>
      <c r="O901" s="8">
        <f>IF(ISERROR(VLOOKUP($I901,Lookup!$H$2:$I$11,2,0)),"",VLOOKUP($I901,Lookup!$H$2:$I$11,2,0))</f>
        <v>103</v>
      </c>
      <c r="P901" s="8">
        <f>COUNTIF(J$4:J901,J901)</f>
        <v>1</v>
      </c>
    </row>
    <row r="902" spans="1:16" ht="30" x14ac:dyDescent="0.25">
      <c r="A902" s="35">
        <f t="shared" ref="A902:A965" si="89">K902</f>
        <v>155000</v>
      </c>
      <c r="B902" s="8">
        <f t="shared" ref="B902:B965" si="90">J902</f>
        <v>44762.813888888886</v>
      </c>
      <c r="C902" s="8">
        <f t="shared" ref="C902:C965" si="91">L902</f>
        <v>44908</v>
      </c>
      <c r="D902" s="38">
        <f t="shared" ref="D902:D965" si="92">SUM(A902:C902)+O902+P902</f>
        <v>244671.81389588889</v>
      </c>
      <c r="E902" s="39">
        <f t="shared" si="87"/>
        <v>21</v>
      </c>
      <c r="F902" s="42" t="s">
        <v>134</v>
      </c>
      <c r="G902" s="42" t="s">
        <v>3767</v>
      </c>
      <c r="H902" s="42" t="s">
        <v>3768</v>
      </c>
      <c r="I902" s="42" t="s">
        <v>2184</v>
      </c>
      <c r="J902" s="45">
        <v>44762.813888888886</v>
      </c>
      <c r="K902" s="43">
        <v>155000</v>
      </c>
      <c r="L902" s="44">
        <v>44908</v>
      </c>
      <c r="M902" s="8" t="str">
        <f>VLOOKUP(MONTH($J902),Lookup!$A$2:$B$13,2,0)&amp;" "&amp;YEAR($J902)</f>
        <v>Jul 2022</v>
      </c>
      <c r="N902" s="34">
        <f t="shared" si="88"/>
        <v>44762.813888888886</v>
      </c>
      <c r="O902" s="8">
        <f>IF(ISERROR(VLOOKUP($I902,Lookup!$H$2:$I$11,2,0)),"",VLOOKUP($I902,Lookup!$H$2:$I$11,2,0))</f>
        <v>6.9999999999999999E-6</v>
      </c>
      <c r="P902" s="8">
        <f>COUNTIF(J$4:J902,J902)</f>
        <v>1</v>
      </c>
    </row>
    <row r="903" spans="1:16" x14ac:dyDescent="0.25">
      <c r="A903" s="35">
        <f t="shared" si="89"/>
        <v>130001</v>
      </c>
      <c r="B903" s="8">
        <f t="shared" si="90"/>
        <v>44607.8125</v>
      </c>
      <c r="C903" s="8">
        <f t="shared" si="91"/>
        <v>44874</v>
      </c>
      <c r="D903" s="38">
        <f t="shared" si="92"/>
        <v>219483.81255999999</v>
      </c>
      <c r="E903" s="39">
        <f t="shared" si="87"/>
        <v>27</v>
      </c>
      <c r="F903" s="42" t="s">
        <v>134</v>
      </c>
      <c r="G903" s="42" t="s">
        <v>3769</v>
      </c>
      <c r="H903" s="42" t="s">
        <v>3770</v>
      </c>
      <c r="I903" s="42" t="s">
        <v>2206</v>
      </c>
      <c r="J903" s="45">
        <v>44607.8125</v>
      </c>
      <c r="K903" s="43">
        <v>130001</v>
      </c>
      <c r="L903" s="44">
        <v>44874</v>
      </c>
      <c r="M903" s="8" t="str">
        <f>VLOOKUP(MONTH($J903),Lookup!$A$2:$B$13,2,0)&amp;" "&amp;YEAR($J903)</f>
        <v>Feb 2022</v>
      </c>
      <c r="N903" s="34">
        <f t="shared" si="88"/>
        <v>44607.8125</v>
      </c>
      <c r="O903" s="8">
        <f>IF(ISERROR(VLOOKUP($I903,Lookup!$H$2:$I$11,2,0)),"",VLOOKUP($I903,Lookup!$H$2:$I$11,2,0))</f>
        <v>6.0000000000000002E-5</v>
      </c>
      <c r="P903" s="8">
        <f>COUNTIF(J$4:J903,J903)</f>
        <v>1</v>
      </c>
    </row>
    <row r="904" spans="1:16" ht="30" x14ac:dyDescent="0.25">
      <c r="A904" s="35">
        <f t="shared" si="89"/>
        <v>200000</v>
      </c>
      <c r="B904" s="8">
        <f t="shared" si="90"/>
        <v>44673.614583333336</v>
      </c>
      <c r="C904" s="8">
        <f t="shared" si="91"/>
        <v>44917</v>
      </c>
      <c r="D904" s="38">
        <f t="shared" si="92"/>
        <v>289591.61464333336</v>
      </c>
      <c r="E904" s="39">
        <f t="shared" si="87"/>
        <v>19</v>
      </c>
      <c r="F904" s="42" t="s">
        <v>134</v>
      </c>
      <c r="G904" s="42" t="s">
        <v>3771</v>
      </c>
      <c r="H904" s="42" t="s">
        <v>3772</v>
      </c>
      <c r="I904" s="42" t="s">
        <v>2206</v>
      </c>
      <c r="J904" s="45">
        <v>44673.614583333336</v>
      </c>
      <c r="K904" s="43">
        <v>200000</v>
      </c>
      <c r="L904" s="44">
        <v>44917</v>
      </c>
      <c r="M904" s="8" t="str">
        <f>VLOOKUP(MONTH($J904),Lookup!$A$2:$B$13,2,0)&amp;" "&amp;YEAR($J904)</f>
        <v>Apr 2022</v>
      </c>
      <c r="N904" s="34">
        <f t="shared" si="88"/>
        <v>44673.614583333336</v>
      </c>
      <c r="O904" s="8">
        <f>IF(ISERROR(VLOOKUP($I904,Lookup!$H$2:$I$11,2,0)),"",VLOOKUP($I904,Lookup!$H$2:$I$11,2,0))</f>
        <v>6.0000000000000002E-5</v>
      </c>
      <c r="P904" s="8">
        <f>COUNTIF(J$4:J904,J904)</f>
        <v>1</v>
      </c>
    </row>
    <row r="905" spans="1:16" ht="30" x14ac:dyDescent="0.25">
      <c r="A905" s="35">
        <f t="shared" si="89"/>
        <v>200000</v>
      </c>
      <c r="B905" s="8">
        <f t="shared" si="90"/>
        <v>44879.381249999999</v>
      </c>
      <c r="C905" s="8">
        <f t="shared" si="91"/>
        <v>44904</v>
      </c>
      <c r="D905" s="38">
        <f t="shared" si="92"/>
        <v>289784.38130999997</v>
      </c>
      <c r="E905" s="39">
        <f t="shared" si="87"/>
        <v>17</v>
      </c>
      <c r="F905" s="42" t="s">
        <v>134</v>
      </c>
      <c r="G905" s="42" t="s">
        <v>3773</v>
      </c>
      <c r="H905" s="42" t="s">
        <v>3774</v>
      </c>
      <c r="I905" s="42" t="s">
        <v>2206</v>
      </c>
      <c r="J905" s="45">
        <v>44879.381249999999</v>
      </c>
      <c r="K905" s="43">
        <v>200000</v>
      </c>
      <c r="L905" s="44">
        <v>44904</v>
      </c>
      <c r="M905" s="8" t="str">
        <f>VLOOKUP(MONTH($J905),Lookup!$A$2:$B$13,2,0)&amp;" "&amp;YEAR($J905)</f>
        <v>Nov 2022</v>
      </c>
      <c r="N905" s="34">
        <f t="shared" si="88"/>
        <v>44879.381249999999</v>
      </c>
      <c r="O905" s="8">
        <f>IF(ISERROR(VLOOKUP($I905,Lookup!$H$2:$I$11,2,0)),"",VLOOKUP($I905,Lookup!$H$2:$I$11,2,0))</f>
        <v>6.0000000000000002E-5</v>
      </c>
      <c r="P905" s="8">
        <f>COUNTIF(J$4:J905,J905)</f>
        <v>1</v>
      </c>
    </row>
    <row r="906" spans="1:16" ht="30" x14ac:dyDescent="0.25">
      <c r="A906" s="35">
        <f t="shared" si="89"/>
        <v>0</v>
      </c>
      <c r="B906" s="8">
        <f t="shared" si="90"/>
        <v>44858.491666666669</v>
      </c>
      <c r="C906" s="8">
        <f t="shared" si="91"/>
        <v>44950</v>
      </c>
      <c r="D906" s="38">
        <f t="shared" si="92"/>
        <v>89810.491673666664</v>
      </c>
      <c r="E906" s="39">
        <f t="shared" si="87"/>
        <v>51</v>
      </c>
      <c r="F906" s="42" t="s">
        <v>392</v>
      </c>
      <c r="G906" s="42" t="s">
        <v>3745</v>
      </c>
      <c r="H906" s="42" t="s">
        <v>3775</v>
      </c>
      <c r="I906" s="42" t="s">
        <v>2184</v>
      </c>
      <c r="J906" s="45">
        <v>44858.491666666669</v>
      </c>
      <c r="K906" s="43"/>
      <c r="L906" s="44">
        <v>44950</v>
      </c>
      <c r="M906" s="8" t="str">
        <f>VLOOKUP(MONTH($J906),Lookup!$A$2:$B$13,2,0)&amp;" "&amp;YEAR($J906)</f>
        <v>Oct 2022</v>
      </c>
      <c r="N906" s="34">
        <f t="shared" si="88"/>
        <v>44858.491666666669</v>
      </c>
      <c r="O906" s="8">
        <f>IF(ISERROR(VLOOKUP($I906,Lookup!$H$2:$I$11,2,0)),"",VLOOKUP($I906,Lookup!$H$2:$I$11,2,0))</f>
        <v>6.9999999999999999E-6</v>
      </c>
      <c r="P906" s="8">
        <f>COUNTIF(J$4:J906,J906)</f>
        <v>2</v>
      </c>
    </row>
    <row r="907" spans="1:16" ht="30" x14ac:dyDescent="0.25">
      <c r="A907" s="35">
        <f t="shared" si="89"/>
        <v>200001</v>
      </c>
      <c r="B907" s="8">
        <f t="shared" si="90"/>
        <v>44785.677083333336</v>
      </c>
      <c r="C907" s="8">
        <f t="shared" si="91"/>
        <v>44894</v>
      </c>
      <c r="D907" s="38">
        <f t="shared" si="92"/>
        <v>289681.67709033337</v>
      </c>
      <c r="E907" s="39">
        <f t="shared" si="87"/>
        <v>28</v>
      </c>
      <c r="F907" s="42" t="s">
        <v>309</v>
      </c>
      <c r="G907" s="42" t="s">
        <v>3776</v>
      </c>
      <c r="H907" s="42" t="s">
        <v>3777</v>
      </c>
      <c r="I907" s="42" t="s">
        <v>2184</v>
      </c>
      <c r="J907" s="45">
        <v>44785.677083333336</v>
      </c>
      <c r="K907" s="43">
        <v>200001</v>
      </c>
      <c r="L907" s="44">
        <v>44894</v>
      </c>
      <c r="M907" s="8" t="str">
        <f>VLOOKUP(MONTH($J907),Lookup!$A$2:$B$13,2,0)&amp;" "&amp;YEAR($J907)</f>
        <v>Aug 2022</v>
      </c>
      <c r="N907" s="34">
        <f t="shared" si="88"/>
        <v>44785.677083333336</v>
      </c>
      <c r="O907" s="8">
        <f>IF(ISERROR(VLOOKUP($I907,Lookup!$H$2:$I$11,2,0)),"",VLOOKUP($I907,Lookup!$H$2:$I$11,2,0))</f>
        <v>6.9999999999999999E-6</v>
      </c>
      <c r="P907" s="8">
        <f>COUNTIF(J$4:J907,J907)</f>
        <v>1</v>
      </c>
    </row>
    <row r="908" spans="1:16" ht="30" x14ac:dyDescent="0.25">
      <c r="A908" s="35">
        <f t="shared" si="89"/>
        <v>1400096.34</v>
      </c>
      <c r="B908" s="8">
        <f t="shared" si="90"/>
        <v>44629.488888888889</v>
      </c>
      <c r="C908" s="8">
        <f t="shared" si="91"/>
        <v>44908</v>
      </c>
      <c r="D908" s="38">
        <f t="shared" si="92"/>
        <v>1489634.8289488889</v>
      </c>
      <c r="E908" s="39">
        <f t="shared" si="87"/>
        <v>1</v>
      </c>
      <c r="F908" s="42" t="s">
        <v>392</v>
      </c>
      <c r="G908" s="42" t="s">
        <v>3778</v>
      </c>
      <c r="H908" s="42" t="s">
        <v>3779</v>
      </c>
      <c r="I908" s="42" t="s">
        <v>2206</v>
      </c>
      <c r="J908" s="45">
        <v>44629.488888888889</v>
      </c>
      <c r="K908" s="43">
        <v>1400096.34</v>
      </c>
      <c r="L908" s="44">
        <v>44908</v>
      </c>
      <c r="M908" s="8" t="str">
        <f>VLOOKUP(MONTH($J908),Lookup!$A$2:$B$13,2,0)&amp;" "&amp;YEAR($J908)</f>
        <v>Mar 2022</v>
      </c>
      <c r="N908" s="34">
        <f t="shared" si="88"/>
        <v>44629.488888888889</v>
      </c>
      <c r="O908" s="8">
        <f>IF(ISERROR(VLOOKUP($I908,Lookup!$H$2:$I$11,2,0)),"",VLOOKUP($I908,Lookup!$H$2:$I$11,2,0))</f>
        <v>6.0000000000000002E-5</v>
      </c>
      <c r="P908" s="8">
        <f>COUNTIF(J$4:J908,J908)</f>
        <v>1</v>
      </c>
    </row>
    <row r="909" spans="1:16" ht="30" x14ac:dyDescent="0.25">
      <c r="A909" s="35">
        <f t="shared" si="89"/>
        <v>50000</v>
      </c>
      <c r="B909" s="8">
        <f t="shared" si="90"/>
        <v>44601.767361111109</v>
      </c>
      <c r="C909" s="8">
        <f t="shared" si="91"/>
        <v>44899</v>
      </c>
      <c r="D909" s="38">
        <f t="shared" si="92"/>
        <v>139501.76742111112</v>
      </c>
      <c r="E909" s="39">
        <f t="shared" si="87"/>
        <v>43</v>
      </c>
      <c r="F909" s="42" t="s">
        <v>392</v>
      </c>
      <c r="G909" s="42" t="s">
        <v>3780</v>
      </c>
      <c r="H909" s="42" t="s">
        <v>3781</v>
      </c>
      <c r="I909" s="42" t="s">
        <v>2206</v>
      </c>
      <c r="J909" s="45">
        <v>44601.767361111109</v>
      </c>
      <c r="K909" s="43">
        <v>50000</v>
      </c>
      <c r="L909" s="44">
        <v>44899</v>
      </c>
      <c r="M909" s="8" t="str">
        <f>VLOOKUP(MONTH($J909),Lookup!$A$2:$B$13,2,0)&amp;" "&amp;YEAR($J909)</f>
        <v>Feb 2022</v>
      </c>
      <c r="N909" s="34">
        <f t="shared" si="88"/>
        <v>44601.767361111109</v>
      </c>
      <c r="O909" s="8">
        <f>IF(ISERROR(VLOOKUP($I909,Lookup!$H$2:$I$11,2,0)),"",VLOOKUP($I909,Lookup!$H$2:$I$11,2,0))</f>
        <v>6.0000000000000002E-5</v>
      </c>
      <c r="P909" s="8">
        <f>COUNTIF(J$4:J909,J909)</f>
        <v>1</v>
      </c>
    </row>
    <row r="910" spans="1:16" ht="45" x14ac:dyDescent="0.25">
      <c r="A910" s="35">
        <f t="shared" si="89"/>
        <v>50001</v>
      </c>
      <c r="B910" s="8">
        <f t="shared" si="90"/>
        <v>44613.520138888889</v>
      </c>
      <c r="C910" s="8">
        <f t="shared" si="91"/>
        <v>44894</v>
      </c>
      <c r="D910" s="38">
        <f t="shared" si="92"/>
        <v>139509.52014588888</v>
      </c>
      <c r="E910" s="39">
        <f t="shared" si="87"/>
        <v>42</v>
      </c>
      <c r="F910" s="42" t="s">
        <v>392</v>
      </c>
      <c r="G910" s="42" t="s">
        <v>3782</v>
      </c>
      <c r="H910" s="42" t="s">
        <v>3783</v>
      </c>
      <c r="I910" s="42" t="s">
        <v>2184</v>
      </c>
      <c r="J910" s="45">
        <v>44613.520138888889</v>
      </c>
      <c r="K910" s="43">
        <v>50001</v>
      </c>
      <c r="L910" s="44">
        <v>44894</v>
      </c>
      <c r="M910" s="8" t="str">
        <f>VLOOKUP(MONTH($J910),Lookup!$A$2:$B$13,2,0)&amp;" "&amp;YEAR($J910)</f>
        <v>Feb 2022</v>
      </c>
      <c r="N910" s="34">
        <f t="shared" si="88"/>
        <v>44613.520138888889</v>
      </c>
      <c r="O910" s="8">
        <f>IF(ISERROR(VLOOKUP($I910,Lookup!$H$2:$I$11,2,0)),"",VLOOKUP($I910,Lookup!$H$2:$I$11,2,0))</f>
        <v>6.9999999999999999E-6</v>
      </c>
      <c r="P910" s="8">
        <f>COUNTIF(J$4:J910,J910)</f>
        <v>1</v>
      </c>
    </row>
    <row r="911" spans="1:16" ht="30" x14ac:dyDescent="0.25">
      <c r="A911" s="35">
        <f t="shared" si="89"/>
        <v>2000001</v>
      </c>
      <c r="B911" s="8">
        <f t="shared" si="90"/>
        <v>44589.472222222219</v>
      </c>
      <c r="C911" s="8">
        <f t="shared" si="91"/>
        <v>44993</v>
      </c>
      <c r="D911" s="38">
        <f t="shared" si="92"/>
        <v>2089584.4722822222</v>
      </c>
      <c r="E911" s="39">
        <f t="shared" si="87"/>
        <v>0</v>
      </c>
      <c r="F911" s="42" t="s">
        <v>392</v>
      </c>
      <c r="G911" s="42" t="s">
        <v>3784</v>
      </c>
      <c r="H911" s="42" t="s">
        <v>3785</v>
      </c>
      <c r="I911" s="42" t="s">
        <v>2206</v>
      </c>
      <c r="J911" s="45">
        <v>44589.472222222219</v>
      </c>
      <c r="K911" s="43">
        <v>2000001</v>
      </c>
      <c r="L911" s="44">
        <v>44993</v>
      </c>
      <c r="M911" s="8" t="str">
        <f>VLOOKUP(MONTH($J911),Lookup!$A$2:$B$13,2,0)&amp;" "&amp;YEAR($J911)</f>
        <v>Jan 2022</v>
      </c>
      <c r="N911" s="34">
        <f t="shared" si="88"/>
        <v>44589.472222222219</v>
      </c>
      <c r="O911" s="8">
        <f>IF(ISERROR(VLOOKUP($I911,Lookup!$H$2:$I$11,2,0)),"",VLOOKUP($I911,Lookup!$H$2:$I$11,2,0))</f>
        <v>6.0000000000000002E-5</v>
      </c>
      <c r="P911" s="8">
        <f>COUNTIF(J$4:J911,J911)</f>
        <v>1</v>
      </c>
    </row>
    <row r="912" spans="1:16" ht="30" x14ac:dyDescent="0.25">
      <c r="A912" s="35">
        <f t="shared" si="89"/>
        <v>100001</v>
      </c>
      <c r="B912" s="8">
        <f t="shared" si="90"/>
        <v>44616.49722222222</v>
      </c>
      <c r="C912" s="8">
        <f t="shared" si="91"/>
        <v>44905</v>
      </c>
      <c r="D912" s="38">
        <f t="shared" si="92"/>
        <v>189523.4972822222</v>
      </c>
      <c r="E912" s="39">
        <f t="shared" si="87"/>
        <v>18</v>
      </c>
      <c r="F912" s="42" t="s">
        <v>392</v>
      </c>
      <c r="G912" s="42" t="s">
        <v>3786</v>
      </c>
      <c r="H912" s="42" t="s">
        <v>3787</v>
      </c>
      <c r="I912" s="42" t="s">
        <v>2206</v>
      </c>
      <c r="J912" s="45">
        <v>44616.49722222222</v>
      </c>
      <c r="K912" s="43">
        <v>100001</v>
      </c>
      <c r="L912" s="44">
        <v>44905</v>
      </c>
      <c r="M912" s="8" t="str">
        <f>VLOOKUP(MONTH($J912),Lookup!$A$2:$B$13,2,0)&amp;" "&amp;YEAR($J912)</f>
        <v>Feb 2022</v>
      </c>
      <c r="N912" s="34">
        <f t="shared" si="88"/>
        <v>44616.49722222222</v>
      </c>
      <c r="O912" s="8">
        <f>IF(ISERROR(VLOOKUP($I912,Lookup!$H$2:$I$11,2,0)),"",VLOOKUP($I912,Lookup!$H$2:$I$11,2,0))</f>
        <v>6.0000000000000002E-5</v>
      </c>
      <c r="P912" s="8">
        <f>COUNTIF(J$4:J912,J912)</f>
        <v>1</v>
      </c>
    </row>
    <row r="913" spans="1:16" ht="45" x14ac:dyDescent="0.25">
      <c r="A913" s="35">
        <f t="shared" si="89"/>
        <v>50001</v>
      </c>
      <c r="B913" s="8">
        <f t="shared" si="90"/>
        <v>44601.381249999999</v>
      </c>
      <c r="C913" s="8">
        <f t="shared" si="91"/>
        <v>44894</v>
      </c>
      <c r="D913" s="38">
        <f t="shared" si="92"/>
        <v>139497.38131</v>
      </c>
      <c r="E913" s="39">
        <f t="shared" si="87"/>
        <v>44</v>
      </c>
      <c r="F913" s="42" t="s">
        <v>392</v>
      </c>
      <c r="G913" s="42" t="s">
        <v>3788</v>
      </c>
      <c r="H913" s="42" t="s">
        <v>3789</v>
      </c>
      <c r="I913" s="42" t="s">
        <v>2206</v>
      </c>
      <c r="J913" s="45">
        <v>44601.381249999999</v>
      </c>
      <c r="K913" s="43">
        <v>50001</v>
      </c>
      <c r="L913" s="44">
        <v>44894</v>
      </c>
      <c r="M913" s="8" t="str">
        <f>VLOOKUP(MONTH($J913),Lookup!$A$2:$B$13,2,0)&amp;" "&amp;YEAR($J913)</f>
        <v>Feb 2022</v>
      </c>
      <c r="N913" s="34">
        <f t="shared" si="88"/>
        <v>44601.381249999999</v>
      </c>
      <c r="O913" s="8">
        <f>IF(ISERROR(VLOOKUP($I913,Lookup!$H$2:$I$11,2,0)),"",VLOOKUP($I913,Lookup!$H$2:$I$11,2,0))</f>
        <v>6.0000000000000002E-5</v>
      </c>
      <c r="P913" s="8">
        <f>COUNTIF(J$4:J913,J913)</f>
        <v>1</v>
      </c>
    </row>
    <row r="914" spans="1:16" ht="30" x14ac:dyDescent="0.25">
      <c r="A914" s="35">
        <f t="shared" si="89"/>
        <v>100001</v>
      </c>
      <c r="B914" s="8">
        <f t="shared" si="90"/>
        <v>44615.572222222225</v>
      </c>
      <c r="C914" s="8">
        <f t="shared" si="91"/>
        <v>44909</v>
      </c>
      <c r="D914" s="38">
        <f t="shared" si="92"/>
        <v>189526.57228222222</v>
      </c>
      <c r="E914" s="39">
        <f t="shared" si="87"/>
        <v>17</v>
      </c>
      <c r="F914" s="42" t="s">
        <v>392</v>
      </c>
      <c r="G914" s="42" t="s">
        <v>3790</v>
      </c>
      <c r="H914" s="42" t="s">
        <v>3791</v>
      </c>
      <c r="I914" s="42" t="s">
        <v>2206</v>
      </c>
      <c r="J914" s="45">
        <v>44615.572222222225</v>
      </c>
      <c r="K914" s="43">
        <v>100001</v>
      </c>
      <c r="L914" s="44">
        <v>44909</v>
      </c>
      <c r="M914" s="8" t="str">
        <f>VLOOKUP(MONTH($J914),Lookup!$A$2:$B$13,2,0)&amp;" "&amp;YEAR($J914)</f>
        <v>Feb 2022</v>
      </c>
      <c r="N914" s="34">
        <f t="shared" si="88"/>
        <v>44615.572222222225</v>
      </c>
      <c r="O914" s="8">
        <f>IF(ISERROR(VLOOKUP($I914,Lookup!$H$2:$I$11,2,0)),"",VLOOKUP($I914,Lookup!$H$2:$I$11,2,0))</f>
        <v>6.0000000000000002E-5</v>
      </c>
      <c r="P914" s="8">
        <f>COUNTIF(J$4:J914,J914)</f>
        <v>1</v>
      </c>
    </row>
    <row r="915" spans="1:16" ht="30" x14ac:dyDescent="0.25">
      <c r="A915" s="35">
        <f t="shared" si="89"/>
        <v>80000</v>
      </c>
      <c r="B915" s="8">
        <f t="shared" si="90"/>
        <v>44595.357638888891</v>
      </c>
      <c r="C915" s="8">
        <f t="shared" si="91"/>
        <v>44909</v>
      </c>
      <c r="D915" s="38">
        <f t="shared" si="92"/>
        <v>169505.35769888887</v>
      </c>
      <c r="E915" s="39">
        <f t="shared" si="87"/>
        <v>25</v>
      </c>
      <c r="F915" s="42" t="s">
        <v>392</v>
      </c>
      <c r="G915" s="42" t="s">
        <v>3792</v>
      </c>
      <c r="H915" s="42" t="s">
        <v>3793</v>
      </c>
      <c r="I915" s="42" t="s">
        <v>2206</v>
      </c>
      <c r="J915" s="45">
        <v>44595.357638888891</v>
      </c>
      <c r="K915" s="43">
        <v>80000</v>
      </c>
      <c r="L915" s="44">
        <v>44909</v>
      </c>
      <c r="M915" s="8" t="str">
        <f>VLOOKUP(MONTH($J915),Lookup!$A$2:$B$13,2,0)&amp;" "&amp;YEAR($J915)</f>
        <v>Feb 2022</v>
      </c>
      <c r="N915" s="34">
        <f t="shared" si="88"/>
        <v>44595.357638888891</v>
      </c>
      <c r="O915" s="8">
        <f>IF(ISERROR(VLOOKUP($I915,Lookup!$H$2:$I$11,2,0)),"",VLOOKUP($I915,Lookup!$H$2:$I$11,2,0))</f>
        <v>6.0000000000000002E-5</v>
      </c>
      <c r="P915" s="8">
        <f>COUNTIF(J$4:J915,J915)</f>
        <v>1</v>
      </c>
    </row>
    <row r="916" spans="1:16" ht="30" x14ac:dyDescent="0.25">
      <c r="A916" s="35">
        <f t="shared" si="89"/>
        <v>240000</v>
      </c>
      <c r="B916" s="8">
        <f t="shared" si="90"/>
        <v>44600.563888888886</v>
      </c>
      <c r="C916" s="8">
        <f t="shared" si="91"/>
        <v>44894</v>
      </c>
      <c r="D916" s="38">
        <f t="shared" si="92"/>
        <v>329495.56394888886</v>
      </c>
      <c r="E916" s="39">
        <f t="shared" si="87"/>
        <v>7</v>
      </c>
      <c r="F916" s="42" t="s">
        <v>392</v>
      </c>
      <c r="G916" s="42" t="s">
        <v>3794</v>
      </c>
      <c r="H916" s="42" t="s">
        <v>3795</v>
      </c>
      <c r="I916" s="42" t="s">
        <v>2206</v>
      </c>
      <c r="J916" s="45">
        <v>44600.563888888886</v>
      </c>
      <c r="K916" s="43">
        <v>240000</v>
      </c>
      <c r="L916" s="44">
        <v>44894</v>
      </c>
      <c r="M916" s="8" t="str">
        <f>VLOOKUP(MONTH($J916),Lookup!$A$2:$B$13,2,0)&amp;" "&amp;YEAR($J916)</f>
        <v>Feb 2022</v>
      </c>
      <c r="N916" s="34">
        <f t="shared" si="88"/>
        <v>44600.563888888886</v>
      </c>
      <c r="O916" s="8">
        <f>IF(ISERROR(VLOOKUP($I916,Lookup!$H$2:$I$11,2,0)),"",VLOOKUP($I916,Lookup!$H$2:$I$11,2,0))</f>
        <v>6.0000000000000002E-5</v>
      </c>
      <c r="P916" s="8">
        <f>COUNTIF(J$4:J916,J916)</f>
        <v>1</v>
      </c>
    </row>
    <row r="917" spans="1:16" ht="30" x14ac:dyDescent="0.25">
      <c r="A917" s="35">
        <f t="shared" si="89"/>
        <v>60000</v>
      </c>
      <c r="B917" s="8">
        <f t="shared" si="90"/>
        <v>44601.451388888891</v>
      </c>
      <c r="C917" s="8">
        <f t="shared" si="91"/>
        <v>44888</v>
      </c>
      <c r="D917" s="38">
        <f t="shared" si="92"/>
        <v>149490.45144888887</v>
      </c>
      <c r="E917" s="39">
        <f t="shared" si="87"/>
        <v>36</v>
      </c>
      <c r="F917" s="42" t="s">
        <v>392</v>
      </c>
      <c r="G917" s="42" t="s">
        <v>3796</v>
      </c>
      <c r="H917" s="42" t="s">
        <v>3797</v>
      </c>
      <c r="I917" s="42" t="s">
        <v>2206</v>
      </c>
      <c r="J917" s="45">
        <v>44601.451388888891</v>
      </c>
      <c r="K917" s="43">
        <v>60000</v>
      </c>
      <c r="L917" s="44">
        <v>44888</v>
      </c>
      <c r="M917" s="8" t="str">
        <f>VLOOKUP(MONTH($J917),Lookup!$A$2:$B$13,2,0)&amp;" "&amp;YEAR($J917)</f>
        <v>Feb 2022</v>
      </c>
      <c r="N917" s="34">
        <f t="shared" si="88"/>
        <v>44601.451388888891</v>
      </c>
      <c r="O917" s="8">
        <f>IF(ISERROR(VLOOKUP($I917,Lookup!$H$2:$I$11,2,0)),"",VLOOKUP($I917,Lookup!$H$2:$I$11,2,0))</f>
        <v>6.0000000000000002E-5</v>
      </c>
      <c r="P917" s="8">
        <f>COUNTIF(J$4:J917,J917)</f>
        <v>1</v>
      </c>
    </row>
    <row r="918" spans="1:16" ht="30" x14ac:dyDescent="0.25">
      <c r="A918" s="35">
        <f t="shared" si="89"/>
        <v>50000</v>
      </c>
      <c r="B918" s="8">
        <f t="shared" si="90"/>
        <v>44607.445138888892</v>
      </c>
      <c r="C918" s="8">
        <f t="shared" si="91"/>
        <v>44868</v>
      </c>
      <c r="D918" s="38">
        <f t="shared" si="92"/>
        <v>139476.44519888889</v>
      </c>
      <c r="E918" s="39">
        <f t="shared" si="87"/>
        <v>47</v>
      </c>
      <c r="F918" s="42" t="s">
        <v>392</v>
      </c>
      <c r="G918" s="42" t="s">
        <v>3798</v>
      </c>
      <c r="H918" s="42" t="s">
        <v>3799</v>
      </c>
      <c r="I918" s="42" t="s">
        <v>2206</v>
      </c>
      <c r="J918" s="45">
        <v>44607.445138888892</v>
      </c>
      <c r="K918" s="43">
        <v>50000</v>
      </c>
      <c r="L918" s="44">
        <v>44868</v>
      </c>
      <c r="M918" s="8" t="str">
        <f>VLOOKUP(MONTH($J918),Lookup!$A$2:$B$13,2,0)&amp;" "&amp;YEAR($J918)</f>
        <v>Feb 2022</v>
      </c>
      <c r="N918" s="34">
        <f t="shared" si="88"/>
        <v>44607.445138888892</v>
      </c>
      <c r="O918" s="8">
        <f>IF(ISERROR(VLOOKUP($I918,Lookup!$H$2:$I$11,2,0)),"",VLOOKUP($I918,Lookup!$H$2:$I$11,2,0))</f>
        <v>6.0000000000000002E-5</v>
      </c>
      <c r="P918" s="8">
        <f>COUNTIF(J$4:J918,J918)</f>
        <v>1</v>
      </c>
    </row>
    <row r="919" spans="1:16" ht="30" x14ac:dyDescent="0.25">
      <c r="A919" s="35">
        <f t="shared" si="89"/>
        <v>50000</v>
      </c>
      <c r="B919" s="8">
        <f t="shared" si="90"/>
        <v>44655.592361111114</v>
      </c>
      <c r="C919" s="8">
        <f t="shared" si="91"/>
        <v>44908</v>
      </c>
      <c r="D919" s="38">
        <f t="shared" si="92"/>
        <v>139564.5924211111</v>
      </c>
      <c r="E919" s="39">
        <f t="shared" si="87"/>
        <v>40</v>
      </c>
      <c r="F919" s="42" t="s">
        <v>392</v>
      </c>
      <c r="G919" s="42" t="s">
        <v>3800</v>
      </c>
      <c r="H919" s="42" t="s">
        <v>3801</v>
      </c>
      <c r="I919" s="42" t="s">
        <v>2206</v>
      </c>
      <c r="J919" s="45">
        <v>44655.592361111114</v>
      </c>
      <c r="K919" s="43">
        <v>50000</v>
      </c>
      <c r="L919" s="44">
        <v>44908</v>
      </c>
      <c r="M919" s="8" t="str">
        <f>VLOOKUP(MONTH($J919),Lookup!$A$2:$B$13,2,0)&amp;" "&amp;YEAR($J919)</f>
        <v>Apr 2022</v>
      </c>
      <c r="N919" s="34">
        <f t="shared" si="88"/>
        <v>44655.592361111114</v>
      </c>
      <c r="O919" s="8">
        <f>IF(ISERROR(VLOOKUP($I919,Lookup!$H$2:$I$11,2,0)),"",VLOOKUP($I919,Lookup!$H$2:$I$11,2,0))</f>
        <v>6.0000000000000002E-5</v>
      </c>
      <c r="P919" s="8">
        <f>COUNTIF(J$4:J919,J919)</f>
        <v>1</v>
      </c>
    </row>
    <row r="920" spans="1:16" ht="30" x14ac:dyDescent="0.25">
      <c r="A920" s="35">
        <f t="shared" si="89"/>
        <v>50000</v>
      </c>
      <c r="B920" s="8">
        <f t="shared" si="90"/>
        <v>44601.501388888886</v>
      </c>
      <c r="C920" s="8">
        <f t="shared" si="91"/>
        <v>44894</v>
      </c>
      <c r="D920" s="38">
        <f t="shared" si="92"/>
        <v>139496.50144888888</v>
      </c>
      <c r="E920" s="39">
        <f t="shared" si="87"/>
        <v>45</v>
      </c>
      <c r="F920" s="42" t="s">
        <v>392</v>
      </c>
      <c r="G920" s="42" t="s">
        <v>3802</v>
      </c>
      <c r="H920" s="42" t="s">
        <v>3803</v>
      </c>
      <c r="I920" s="42" t="s">
        <v>2206</v>
      </c>
      <c r="J920" s="45">
        <v>44601.501388888886</v>
      </c>
      <c r="K920" s="43">
        <v>50000</v>
      </c>
      <c r="L920" s="44">
        <v>44894</v>
      </c>
      <c r="M920" s="8" t="str">
        <f>VLOOKUP(MONTH($J920),Lookup!$A$2:$B$13,2,0)&amp;" "&amp;YEAR($J920)</f>
        <v>Feb 2022</v>
      </c>
      <c r="N920" s="34">
        <f t="shared" si="88"/>
        <v>44601.501388888886</v>
      </c>
      <c r="O920" s="8">
        <f>IF(ISERROR(VLOOKUP($I920,Lookup!$H$2:$I$11,2,0)),"",VLOOKUP($I920,Lookup!$H$2:$I$11,2,0))</f>
        <v>6.0000000000000002E-5</v>
      </c>
      <c r="P920" s="8">
        <f>COUNTIF(J$4:J920,J920)</f>
        <v>1</v>
      </c>
    </row>
    <row r="921" spans="1:16" ht="60" x14ac:dyDescent="0.25">
      <c r="A921" s="35">
        <f t="shared" si="89"/>
        <v>85000</v>
      </c>
      <c r="B921" s="8">
        <f t="shared" si="90"/>
        <v>44603.611111111109</v>
      </c>
      <c r="C921" s="8">
        <f t="shared" si="91"/>
        <v>44909</v>
      </c>
      <c r="D921" s="38">
        <f t="shared" si="92"/>
        <v>174513.61117111112</v>
      </c>
      <c r="E921" s="39">
        <f t="shared" si="87"/>
        <v>19</v>
      </c>
      <c r="F921" s="42" t="s">
        <v>392</v>
      </c>
      <c r="G921" s="42" t="s">
        <v>3804</v>
      </c>
      <c r="H921" s="42" t="s">
        <v>3805</v>
      </c>
      <c r="I921" s="42" t="s">
        <v>2206</v>
      </c>
      <c r="J921" s="45">
        <v>44603.611111111109</v>
      </c>
      <c r="K921" s="43">
        <v>85000</v>
      </c>
      <c r="L921" s="44">
        <v>44909</v>
      </c>
      <c r="M921" s="8" t="str">
        <f>VLOOKUP(MONTH($J921),Lookup!$A$2:$B$13,2,0)&amp;" "&amp;YEAR($J921)</f>
        <v>Feb 2022</v>
      </c>
      <c r="N921" s="34">
        <f t="shared" si="88"/>
        <v>44603.611111111109</v>
      </c>
      <c r="O921" s="8">
        <f>IF(ISERROR(VLOOKUP($I921,Lookup!$H$2:$I$11,2,0)),"",VLOOKUP($I921,Lookup!$H$2:$I$11,2,0))</f>
        <v>6.0000000000000002E-5</v>
      </c>
      <c r="P921" s="8">
        <f>COUNTIF(J$4:J921,J921)</f>
        <v>1</v>
      </c>
    </row>
    <row r="922" spans="1:16" ht="30" x14ac:dyDescent="0.25">
      <c r="A922" s="35">
        <f t="shared" si="89"/>
        <v>20000</v>
      </c>
      <c r="B922" s="8">
        <f t="shared" si="90"/>
        <v>44611.745138888888</v>
      </c>
      <c r="C922" s="8">
        <f t="shared" si="91"/>
        <v>44874</v>
      </c>
      <c r="D922" s="38">
        <f t="shared" si="92"/>
        <v>109487.74513968889</v>
      </c>
      <c r="E922" s="39">
        <f t="shared" si="87"/>
        <v>50</v>
      </c>
      <c r="F922" s="42" t="s">
        <v>392</v>
      </c>
      <c r="G922" s="42" t="s">
        <v>3806</v>
      </c>
      <c r="H922" s="42" t="s">
        <v>3807</v>
      </c>
      <c r="I922" s="42" t="s">
        <v>2173</v>
      </c>
      <c r="J922" s="45">
        <v>44611.745138888888</v>
      </c>
      <c r="K922" s="43">
        <v>20000</v>
      </c>
      <c r="L922" s="44">
        <v>44874</v>
      </c>
      <c r="M922" s="8" t="str">
        <f>VLOOKUP(MONTH($J922),Lookup!$A$2:$B$13,2,0)&amp;" "&amp;YEAR($J922)</f>
        <v>Feb 2022</v>
      </c>
      <c r="N922" s="34">
        <f t="shared" si="88"/>
        <v>44611.745138888888</v>
      </c>
      <c r="O922" s="8">
        <f>IF(ISERROR(VLOOKUP($I922,Lookup!$H$2:$I$11,2,0)),"",VLOOKUP($I922,Lookup!$H$2:$I$11,2,0))</f>
        <v>7.9999999999999996E-7</v>
      </c>
      <c r="P922" s="8">
        <f>COUNTIF(J$4:J922,J922)</f>
        <v>2</v>
      </c>
    </row>
    <row r="923" spans="1:16" ht="30" x14ac:dyDescent="0.25">
      <c r="A923" s="35">
        <f t="shared" si="89"/>
        <v>750000</v>
      </c>
      <c r="B923" s="8">
        <f t="shared" si="90"/>
        <v>44627.526388888888</v>
      </c>
      <c r="C923" s="8">
        <f t="shared" si="91"/>
        <v>44894</v>
      </c>
      <c r="D923" s="38">
        <f t="shared" si="92"/>
        <v>839522.526395889</v>
      </c>
      <c r="E923" s="39">
        <f t="shared" si="87"/>
        <v>4</v>
      </c>
      <c r="F923" s="42" t="s">
        <v>392</v>
      </c>
      <c r="G923" s="42" t="s">
        <v>3808</v>
      </c>
      <c r="H923" s="42" t="s">
        <v>3809</v>
      </c>
      <c r="I923" s="42" t="s">
        <v>2184</v>
      </c>
      <c r="J923" s="45">
        <v>44627.526388888888</v>
      </c>
      <c r="K923" s="43">
        <v>750000</v>
      </c>
      <c r="L923" s="44">
        <v>44894</v>
      </c>
      <c r="M923" s="8" t="str">
        <f>VLOOKUP(MONTH($J923),Lookup!$A$2:$B$13,2,0)&amp;" "&amp;YEAR($J923)</f>
        <v>Mar 2022</v>
      </c>
      <c r="N923" s="34">
        <f t="shared" si="88"/>
        <v>44627.526388888888</v>
      </c>
      <c r="O923" s="8">
        <f>IF(ISERROR(VLOOKUP($I923,Lookup!$H$2:$I$11,2,0)),"",VLOOKUP($I923,Lookup!$H$2:$I$11,2,0))</f>
        <v>6.9999999999999999E-6</v>
      </c>
      <c r="P923" s="8">
        <f>COUNTIF(J$4:J923,J923)</f>
        <v>1</v>
      </c>
    </row>
    <row r="924" spans="1:16" ht="30" x14ac:dyDescent="0.25">
      <c r="A924" s="35">
        <f t="shared" si="89"/>
        <v>1000001</v>
      </c>
      <c r="B924" s="8">
        <f t="shared" si="90"/>
        <v>44706.125</v>
      </c>
      <c r="C924" s="8">
        <f t="shared" si="91"/>
        <v>44905</v>
      </c>
      <c r="D924" s="38">
        <f t="shared" si="92"/>
        <v>1089613.1250070001</v>
      </c>
      <c r="E924" s="39">
        <f t="shared" si="87"/>
        <v>2</v>
      </c>
      <c r="F924" s="42" t="s">
        <v>392</v>
      </c>
      <c r="G924" s="42" t="s">
        <v>3810</v>
      </c>
      <c r="H924" s="42" t="s">
        <v>3811</v>
      </c>
      <c r="I924" s="42" t="s">
        <v>2184</v>
      </c>
      <c r="J924" s="45">
        <v>44706.125</v>
      </c>
      <c r="K924" s="43">
        <v>1000001</v>
      </c>
      <c r="L924" s="44">
        <v>44905</v>
      </c>
      <c r="M924" s="8" t="str">
        <f>VLOOKUP(MONTH($J924),Lookup!$A$2:$B$13,2,0)&amp;" "&amp;YEAR($J924)</f>
        <v>May 2022</v>
      </c>
      <c r="N924" s="34">
        <f t="shared" si="88"/>
        <v>44706.125</v>
      </c>
      <c r="O924" s="8">
        <f>IF(ISERROR(VLOOKUP($I924,Lookup!$H$2:$I$11,2,0)),"",VLOOKUP($I924,Lookup!$H$2:$I$11,2,0))</f>
        <v>6.9999999999999999E-6</v>
      </c>
      <c r="P924" s="8">
        <f>COUNTIF(J$4:J924,J924)</f>
        <v>1</v>
      </c>
    </row>
    <row r="925" spans="1:16" ht="30" x14ac:dyDescent="0.25">
      <c r="A925" s="35">
        <f t="shared" si="89"/>
        <v>60000</v>
      </c>
      <c r="B925" s="8">
        <f t="shared" si="90"/>
        <v>44753.279861111114</v>
      </c>
      <c r="C925" s="8">
        <f t="shared" si="91"/>
        <v>44908</v>
      </c>
      <c r="D925" s="38">
        <f t="shared" si="92"/>
        <v>149662.2798681111</v>
      </c>
      <c r="E925" s="39">
        <f t="shared" si="87"/>
        <v>33</v>
      </c>
      <c r="F925" s="42" t="s">
        <v>392</v>
      </c>
      <c r="G925" s="42" t="s">
        <v>3812</v>
      </c>
      <c r="H925" s="42" t="s">
        <v>3813</v>
      </c>
      <c r="I925" s="42" t="s">
        <v>2184</v>
      </c>
      <c r="J925" s="45">
        <v>44753.279861111114</v>
      </c>
      <c r="K925" s="43">
        <v>60000</v>
      </c>
      <c r="L925" s="44">
        <v>44908</v>
      </c>
      <c r="M925" s="8" t="str">
        <f>VLOOKUP(MONTH($J925),Lookup!$A$2:$B$13,2,0)&amp;" "&amp;YEAR($J925)</f>
        <v>Jul 2022</v>
      </c>
      <c r="N925" s="34">
        <f t="shared" si="88"/>
        <v>44753.279861111114</v>
      </c>
      <c r="O925" s="8">
        <f>IF(ISERROR(VLOOKUP($I925,Lookup!$H$2:$I$11,2,0)),"",VLOOKUP($I925,Lookup!$H$2:$I$11,2,0))</f>
        <v>6.9999999999999999E-6</v>
      </c>
      <c r="P925" s="8">
        <f>COUNTIF(J$4:J925,J925)</f>
        <v>1</v>
      </c>
    </row>
    <row r="926" spans="1:16" ht="30" x14ac:dyDescent="0.25">
      <c r="A926" s="35">
        <f t="shared" si="89"/>
        <v>120000</v>
      </c>
      <c r="B926" s="8">
        <f t="shared" si="90"/>
        <v>44694.831944444442</v>
      </c>
      <c r="C926" s="8">
        <f t="shared" si="91"/>
        <v>44908</v>
      </c>
      <c r="D926" s="38">
        <f t="shared" si="92"/>
        <v>209603.83195144444</v>
      </c>
      <c r="E926" s="39">
        <f t="shared" si="87"/>
        <v>13</v>
      </c>
      <c r="F926" s="42" t="s">
        <v>392</v>
      </c>
      <c r="G926" s="42" t="s">
        <v>3814</v>
      </c>
      <c r="H926" s="42" t="s">
        <v>3815</v>
      </c>
      <c r="I926" s="42" t="s">
        <v>2184</v>
      </c>
      <c r="J926" s="45">
        <v>44694.831944444442</v>
      </c>
      <c r="K926" s="43">
        <v>120000</v>
      </c>
      <c r="L926" s="44">
        <v>44908</v>
      </c>
      <c r="M926" s="8" t="str">
        <f>VLOOKUP(MONTH($J926),Lookup!$A$2:$B$13,2,0)&amp;" "&amp;YEAR($J926)</f>
        <v>May 2022</v>
      </c>
      <c r="N926" s="34">
        <f t="shared" si="88"/>
        <v>44694.831944444442</v>
      </c>
      <c r="O926" s="8">
        <f>IF(ISERROR(VLOOKUP($I926,Lookup!$H$2:$I$11,2,0)),"",VLOOKUP($I926,Lookup!$H$2:$I$11,2,0))</f>
        <v>6.9999999999999999E-6</v>
      </c>
      <c r="P926" s="8">
        <f>COUNTIF(J$4:J926,J926)</f>
        <v>1</v>
      </c>
    </row>
    <row r="927" spans="1:16" ht="30" x14ac:dyDescent="0.25">
      <c r="A927" s="35">
        <f t="shared" si="89"/>
        <v>50001</v>
      </c>
      <c r="B927" s="8">
        <f t="shared" si="90"/>
        <v>44617.61041666667</v>
      </c>
      <c r="C927" s="8">
        <f t="shared" si="91"/>
        <v>44894</v>
      </c>
      <c r="D927" s="38">
        <f t="shared" si="92"/>
        <v>139513.61047666665</v>
      </c>
      <c r="E927" s="39">
        <f t="shared" si="87"/>
        <v>41</v>
      </c>
      <c r="F927" s="42" t="s">
        <v>392</v>
      </c>
      <c r="G927" s="42" t="s">
        <v>3816</v>
      </c>
      <c r="H927" s="42" t="s">
        <v>3817</v>
      </c>
      <c r="I927" s="42" t="s">
        <v>2206</v>
      </c>
      <c r="J927" s="45">
        <v>44617.61041666667</v>
      </c>
      <c r="K927" s="43">
        <v>50001</v>
      </c>
      <c r="L927" s="44">
        <v>44894</v>
      </c>
      <c r="M927" s="8" t="str">
        <f>VLOOKUP(MONTH($J927),Lookup!$A$2:$B$13,2,0)&amp;" "&amp;YEAR($J927)</f>
        <v>Feb 2022</v>
      </c>
      <c r="N927" s="34">
        <f t="shared" si="88"/>
        <v>44617.61041666667</v>
      </c>
      <c r="O927" s="8">
        <f>IF(ISERROR(VLOOKUP($I927,Lookup!$H$2:$I$11,2,0)),"",VLOOKUP($I927,Lookup!$H$2:$I$11,2,0))</f>
        <v>6.0000000000000002E-5</v>
      </c>
      <c r="P927" s="8">
        <f>COUNTIF(J$4:J927,J927)</f>
        <v>1</v>
      </c>
    </row>
    <row r="928" spans="1:16" ht="30" x14ac:dyDescent="0.25">
      <c r="A928" s="35">
        <f t="shared" si="89"/>
        <v>0</v>
      </c>
      <c r="B928" s="8">
        <f t="shared" si="90"/>
        <v>44705.436111111114</v>
      </c>
      <c r="C928" s="8">
        <f t="shared" si="91"/>
        <v>44874</v>
      </c>
      <c r="D928" s="38">
        <f t="shared" si="92"/>
        <v>89580.439111111104</v>
      </c>
      <c r="E928" s="39">
        <f t="shared" si="87"/>
        <v>53</v>
      </c>
      <c r="F928" s="42" t="s">
        <v>392</v>
      </c>
      <c r="G928" s="42" t="s">
        <v>3818</v>
      </c>
      <c r="H928" s="42" t="s">
        <v>3818</v>
      </c>
      <c r="I928" s="42" t="s">
        <v>2525</v>
      </c>
      <c r="J928" s="45">
        <v>44705.436111111114</v>
      </c>
      <c r="K928" s="43"/>
      <c r="L928" s="44">
        <v>44874</v>
      </c>
      <c r="M928" s="8" t="str">
        <f>VLOOKUP(MONTH($J928),Lookup!$A$2:$B$13,2,0)&amp;" "&amp;YEAR($J928)</f>
        <v>May 2022</v>
      </c>
      <c r="N928" s="34">
        <f t="shared" si="88"/>
        <v>44705.436111111114</v>
      </c>
      <c r="O928" s="8">
        <f>IF(ISERROR(VLOOKUP($I928,Lookup!$H$2:$I$11,2,0)),"",VLOOKUP($I928,Lookup!$H$2:$I$11,2,0))</f>
        <v>3.0000000000000001E-3</v>
      </c>
      <c r="P928" s="8">
        <f>COUNTIF(J$4:J928,J928)</f>
        <v>1</v>
      </c>
    </row>
    <row r="929" spans="1:16" ht="30" x14ac:dyDescent="0.25">
      <c r="A929" s="35">
        <f t="shared" si="89"/>
        <v>50001</v>
      </c>
      <c r="B929" s="8">
        <f t="shared" si="90"/>
        <v>44585.540972222225</v>
      </c>
      <c r="C929" s="8">
        <f t="shared" si="91"/>
        <v>44894</v>
      </c>
      <c r="D929" s="38">
        <f t="shared" si="92"/>
        <v>139481.54103222222</v>
      </c>
      <c r="E929" s="39">
        <f t="shared" si="87"/>
        <v>46</v>
      </c>
      <c r="F929" s="42" t="s">
        <v>392</v>
      </c>
      <c r="G929" s="42" t="s">
        <v>3819</v>
      </c>
      <c r="H929" s="42" t="s">
        <v>3820</v>
      </c>
      <c r="I929" s="42" t="s">
        <v>2206</v>
      </c>
      <c r="J929" s="45">
        <v>44585.540972222225</v>
      </c>
      <c r="K929" s="43">
        <v>50001</v>
      </c>
      <c r="L929" s="44">
        <v>44894</v>
      </c>
      <c r="M929" s="8" t="str">
        <f>VLOOKUP(MONTH($J929),Lookup!$A$2:$B$13,2,0)&amp;" "&amp;YEAR($J929)</f>
        <v>Jan 2022</v>
      </c>
      <c r="N929" s="34">
        <f t="shared" si="88"/>
        <v>44585.540972222225</v>
      </c>
      <c r="O929" s="8">
        <f>IF(ISERROR(VLOOKUP($I929,Lookup!$H$2:$I$11,2,0)),"",VLOOKUP($I929,Lookup!$H$2:$I$11,2,0))</f>
        <v>6.0000000000000002E-5</v>
      </c>
      <c r="P929" s="8">
        <f>COUNTIF(J$4:J929,J929)</f>
        <v>1</v>
      </c>
    </row>
    <row r="930" spans="1:16" ht="30" x14ac:dyDescent="0.25">
      <c r="A930" s="35">
        <f t="shared" si="89"/>
        <v>100000</v>
      </c>
      <c r="B930" s="8">
        <f t="shared" si="90"/>
        <v>44670.412499999999</v>
      </c>
      <c r="C930" s="8">
        <f t="shared" si="91"/>
        <v>44908</v>
      </c>
      <c r="D930" s="38">
        <f t="shared" si="92"/>
        <v>189579.41256</v>
      </c>
      <c r="E930" s="39">
        <f t="shared" si="87"/>
        <v>16</v>
      </c>
      <c r="F930" s="42" t="s">
        <v>392</v>
      </c>
      <c r="G930" s="42" t="s">
        <v>3821</v>
      </c>
      <c r="H930" s="42" t="s">
        <v>3822</v>
      </c>
      <c r="I930" s="42" t="s">
        <v>2206</v>
      </c>
      <c r="J930" s="45">
        <v>44670.412499999999</v>
      </c>
      <c r="K930" s="43">
        <v>100000</v>
      </c>
      <c r="L930" s="44">
        <v>44908</v>
      </c>
      <c r="M930" s="8" t="str">
        <f>VLOOKUP(MONTH($J930),Lookup!$A$2:$B$13,2,0)&amp;" "&amp;YEAR($J930)</f>
        <v>Apr 2022</v>
      </c>
      <c r="N930" s="34">
        <f t="shared" si="88"/>
        <v>44670.412499999999</v>
      </c>
      <c r="O930" s="8">
        <f>IF(ISERROR(VLOOKUP($I930,Lookup!$H$2:$I$11,2,0)),"",VLOOKUP($I930,Lookup!$H$2:$I$11,2,0))</f>
        <v>6.0000000000000002E-5</v>
      </c>
      <c r="P930" s="8">
        <f>COUNTIF(J$4:J930,J930)</f>
        <v>1</v>
      </c>
    </row>
    <row r="931" spans="1:16" ht="30" x14ac:dyDescent="0.25">
      <c r="A931" s="35">
        <f t="shared" si="89"/>
        <v>700000</v>
      </c>
      <c r="B931" s="8">
        <f t="shared" si="90"/>
        <v>44666.692361111112</v>
      </c>
      <c r="C931" s="8">
        <f t="shared" si="91"/>
        <v>44874</v>
      </c>
      <c r="D931" s="38">
        <f t="shared" si="92"/>
        <v>789541.69242111105</v>
      </c>
      <c r="E931" s="39">
        <f t="shared" si="87"/>
        <v>5</v>
      </c>
      <c r="F931" s="42" t="s">
        <v>392</v>
      </c>
      <c r="G931" s="42" t="s">
        <v>3823</v>
      </c>
      <c r="H931" s="42" t="s">
        <v>3824</v>
      </c>
      <c r="I931" s="42" t="s">
        <v>2206</v>
      </c>
      <c r="J931" s="45">
        <v>44666.692361111112</v>
      </c>
      <c r="K931" s="43">
        <v>700000</v>
      </c>
      <c r="L931" s="44">
        <v>44874</v>
      </c>
      <c r="M931" s="8" t="str">
        <f>VLOOKUP(MONTH($J931),Lookup!$A$2:$B$13,2,0)&amp;" "&amp;YEAR($J931)</f>
        <v>Apr 2022</v>
      </c>
      <c r="N931" s="34">
        <f t="shared" si="88"/>
        <v>44666.692361111112</v>
      </c>
      <c r="O931" s="8">
        <f>IF(ISERROR(VLOOKUP($I931,Lookup!$H$2:$I$11,2,0)),"",VLOOKUP($I931,Lookup!$H$2:$I$11,2,0))</f>
        <v>6.0000000000000002E-5</v>
      </c>
      <c r="P931" s="8">
        <f>COUNTIF(J$4:J931,J931)</f>
        <v>1</v>
      </c>
    </row>
    <row r="932" spans="1:16" ht="30" x14ac:dyDescent="0.25">
      <c r="A932" s="35">
        <f t="shared" si="89"/>
        <v>70000</v>
      </c>
      <c r="B932" s="8">
        <f t="shared" si="90"/>
        <v>44645.456944444442</v>
      </c>
      <c r="C932" s="8">
        <f t="shared" si="91"/>
        <v>44908</v>
      </c>
      <c r="D932" s="38">
        <f t="shared" si="92"/>
        <v>159554.45700444444</v>
      </c>
      <c r="E932" s="39">
        <f t="shared" si="87"/>
        <v>28</v>
      </c>
      <c r="F932" s="42" t="s">
        <v>392</v>
      </c>
      <c r="G932" s="42" t="s">
        <v>3825</v>
      </c>
      <c r="H932" s="42" t="s">
        <v>3826</v>
      </c>
      <c r="I932" s="42" t="s">
        <v>2206</v>
      </c>
      <c r="J932" s="45">
        <v>44645.456944444442</v>
      </c>
      <c r="K932" s="43">
        <v>70000</v>
      </c>
      <c r="L932" s="44">
        <v>44908</v>
      </c>
      <c r="M932" s="8" t="str">
        <f>VLOOKUP(MONTH($J932),Lookup!$A$2:$B$13,2,0)&amp;" "&amp;YEAR($J932)</f>
        <v>Mar 2022</v>
      </c>
      <c r="N932" s="34">
        <f t="shared" si="88"/>
        <v>44645.456944444442</v>
      </c>
      <c r="O932" s="8">
        <f>IF(ISERROR(VLOOKUP($I932,Lookup!$H$2:$I$11,2,0)),"",VLOOKUP($I932,Lookup!$H$2:$I$11,2,0))</f>
        <v>6.0000000000000002E-5</v>
      </c>
      <c r="P932" s="8">
        <f>COUNTIF(J$4:J932,J932)</f>
        <v>1</v>
      </c>
    </row>
    <row r="933" spans="1:16" ht="30" x14ac:dyDescent="0.25">
      <c r="A933" s="35">
        <f t="shared" si="89"/>
        <v>52000</v>
      </c>
      <c r="B933" s="8">
        <f t="shared" si="90"/>
        <v>44724.7</v>
      </c>
      <c r="C933" s="8">
        <f t="shared" si="91"/>
        <v>44894</v>
      </c>
      <c r="D933" s="38">
        <f t="shared" si="92"/>
        <v>141619.70006</v>
      </c>
      <c r="E933" s="39">
        <f t="shared" si="87"/>
        <v>37</v>
      </c>
      <c r="F933" s="42" t="s">
        <v>392</v>
      </c>
      <c r="G933" s="42" t="s">
        <v>3827</v>
      </c>
      <c r="H933" s="42" t="s">
        <v>3828</v>
      </c>
      <c r="I933" s="42" t="s">
        <v>2206</v>
      </c>
      <c r="J933" s="45">
        <v>44724.7</v>
      </c>
      <c r="K933" s="43">
        <v>52000</v>
      </c>
      <c r="L933" s="44">
        <v>44894</v>
      </c>
      <c r="M933" s="8" t="str">
        <f>VLOOKUP(MONTH($J933),Lookup!$A$2:$B$13,2,0)&amp;" "&amp;YEAR($J933)</f>
        <v>Jun 2022</v>
      </c>
      <c r="N933" s="34">
        <f t="shared" si="88"/>
        <v>44724.7</v>
      </c>
      <c r="O933" s="8">
        <f>IF(ISERROR(VLOOKUP($I933,Lookup!$H$2:$I$11,2,0)),"",VLOOKUP($I933,Lookup!$H$2:$I$11,2,0))</f>
        <v>6.0000000000000002E-5</v>
      </c>
      <c r="P933" s="8">
        <f>COUNTIF(J$4:J933,J933)</f>
        <v>1</v>
      </c>
    </row>
    <row r="934" spans="1:16" ht="30" x14ac:dyDescent="0.25">
      <c r="A934" s="35">
        <f t="shared" si="89"/>
        <v>75000</v>
      </c>
      <c r="B934" s="8">
        <f t="shared" si="90"/>
        <v>44722.627083333333</v>
      </c>
      <c r="C934" s="8">
        <f t="shared" si="91"/>
        <v>44894</v>
      </c>
      <c r="D934" s="38">
        <f t="shared" si="92"/>
        <v>164617.62714333332</v>
      </c>
      <c r="E934" s="39">
        <f t="shared" si="87"/>
        <v>26</v>
      </c>
      <c r="F934" s="42" t="s">
        <v>392</v>
      </c>
      <c r="G934" s="42" t="s">
        <v>3829</v>
      </c>
      <c r="H934" s="42" t="s">
        <v>3830</v>
      </c>
      <c r="I934" s="42" t="s">
        <v>2206</v>
      </c>
      <c r="J934" s="45">
        <v>44722.627083333333</v>
      </c>
      <c r="K934" s="43">
        <v>75000</v>
      </c>
      <c r="L934" s="44">
        <v>44894</v>
      </c>
      <c r="M934" s="8" t="str">
        <f>VLOOKUP(MONTH($J934),Lookup!$A$2:$B$13,2,0)&amp;" "&amp;YEAR($J934)</f>
        <v>Jun 2022</v>
      </c>
      <c r="N934" s="34">
        <f t="shared" si="88"/>
        <v>44722.627083333333</v>
      </c>
      <c r="O934" s="8">
        <f>IF(ISERROR(VLOOKUP($I934,Lookup!$H$2:$I$11,2,0)),"",VLOOKUP($I934,Lookup!$H$2:$I$11,2,0))</f>
        <v>6.0000000000000002E-5</v>
      </c>
      <c r="P934" s="8">
        <f>COUNTIF(J$4:J934,J934)</f>
        <v>1</v>
      </c>
    </row>
    <row r="935" spans="1:16" ht="30" x14ac:dyDescent="0.25">
      <c r="A935" s="35">
        <f t="shared" si="89"/>
        <v>50000</v>
      </c>
      <c r="B935" s="8">
        <f t="shared" si="90"/>
        <v>44663.477777777778</v>
      </c>
      <c r="C935" s="8">
        <f t="shared" si="91"/>
        <v>44692</v>
      </c>
      <c r="D935" s="38">
        <f t="shared" si="92"/>
        <v>139356.47783777775</v>
      </c>
      <c r="E935" s="39">
        <f t="shared" si="87"/>
        <v>48</v>
      </c>
      <c r="F935" s="42" t="s">
        <v>392</v>
      </c>
      <c r="G935" s="42" t="s">
        <v>3831</v>
      </c>
      <c r="H935" s="42" t="s">
        <v>3832</v>
      </c>
      <c r="I935" s="42" t="s">
        <v>2206</v>
      </c>
      <c r="J935" s="45">
        <v>44663.477777777778</v>
      </c>
      <c r="K935" s="43">
        <v>50000</v>
      </c>
      <c r="L935" s="44">
        <v>44692</v>
      </c>
      <c r="M935" s="8" t="str">
        <f>VLOOKUP(MONTH($J935),Lookup!$A$2:$B$13,2,0)&amp;" "&amp;YEAR($J935)</f>
        <v>Apr 2022</v>
      </c>
      <c r="N935" s="34">
        <f t="shared" si="88"/>
        <v>44663.477777777778</v>
      </c>
      <c r="O935" s="8">
        <f>IF(ISERROR(VLOOKUP($I935,Lookup!$H$2:$I$11,2,0)),"",VLOOKUP($I935,Lookup!$H$2:$I$11,2,0))</f>
        <v>6.0000000000000002E-5</v>
      </c>
      <c r="P935" s="8">
        <f>COUNTIF(J$4:J935,J935)</f>
        <v>1</v>
      </c>
    </row>
    <row r="936" spans="1:16" ht="30" x14ac:dyDescent="0.25">
      <c r="A936" s="35">
        <f t="shared" si="89"/>
        <v>80000</v>
      </c>
      <c r="B936" s="8">
        <f t="shared" si="90"/>
        <v>44729.754861111112</v>
      </c>
      <c r="C936" s="8">
        <f t="shared" si="91"/>
        <v>44908</v>
      </c>
      <c r="D936" s="38">
        <f t="shared" si="92"/>
        <v>169638.7549211111</v>
      </c>
      <c r="E936" s="39">
        <f t="shared" si="87"/>
        <v>24</v>
      </c>
      <c r="F936" s="42" t="s">
        <v>392</v>
      </c>
      <c r="G936" s="42" t="s">
        <v>3833</v>
      </c>
      <c r="H936" s="42" t="s">
        <v>3834</v>
      </c>
      <c r="I936" s="42" t="s">
        <v>2206</v>
      </c>
      <c r="J936" s="45">
        <v>44729.754861111112</v>
      </c>
      <c r="K936" s="43">
        <v>80000</v>
      </c>
      <c r="L936" s="44">
        <v>44908</v>
      </c>
      <c r="M936" s="8" t="str">
        <f>VLOOKUP(MONTH($J936),Lookup!$A$2:$B$13,2,0)&amp;" "&amp;YEAR($J936)</f>
        <v>Jun 2022</v>
      </c>
      <c r="N936" s="34">
        <f t="shared" si="88"/>
        <v>44729.754861111112</v>
      </c>
      <c r="O936" s="8">
        <f>IF(ISERROR(VLOOKUP($I936,Lookup!$H$2:$I$11,2,0)),"",VLOOKUP($I936,Lookup!$H$2:$I$11,2,0))</f>
        <v>6.0000000000000002E-5</v>
      </c>
      <c r="P936" s="8">
        <f>COUNTIF(J$4:J936,J936)</f>
        <v>1</v>
      </c>
    </row>
    <row r="937" spans="1:16" ht="30" x14ac:dyDescent="0.25">
      <c r="A937" s="35">
        <f t="shared" si="89"/>
        <v>50000</v>
      </c>
      <c r="B937" s="8">
        <f t="shared" si="90"/>
        <v>44690.67291666667</v>
      </c>
      <c r="C937" s="8">
        <f t="shared" si="91"/>
        <v>44874</v>
      </c>
      <c r="D937" s="38">
        <f t="shared" si="92"/>
        <v>139565.67297666665</v>
      </c>
      <c r="E937" s="39">
        <f t="shared" si="87"/>
        <v>39</v>
      </c>
      <c r="F937" s="42" t="s">
        <v>392</v>
      </c>
      <c r="G937" s="42" t="s">
        <v>3835</v>
      </c>
      <c r="H937" s="42" t="s">
        <v>3836</v>
      </c>
      <c r="I937" s="42" t="s">
        <v>2206</v>
      </c>
      <c r="J937" s="45">
        <v>44690.67291666667</v>
      </c>
      <c r="K937" s="43">
        <v>50000</v>
      </c>
      <c r="L937" s="44">
        <v>44874</v>
      </c>
      <c r="M937" s="8" t="str">
        <f>VLOOKUP(MONTH($J937),Lookup!$A$2:$B$13,2,0)&amp;" "&amp;YEAR($J937)</f>
        <v>May 2022</v>
      </c>
      <c r="N937" s="34">
        <f t="shared" si="88"/>
        <v>44690.67291666667</v>
      </c>
      <c r="O937" s="8">
        <f>IF(ISERROR(VLOOKUP($I937,Lookup!$H$2:$I$11,2,0)),"",VLOOKUP($I937,Lookup!$H$2:$I$11,2,0))</f>
        <v>6.0000000000000002E-5</v>
      </c>
      <c r="P937" s="8">
        <f>COUNTIF(J$4:J937,J937)</f>
        <v>1</v>
      </c>
    </row>
    <row r="938" spans="1:16" ht="30" x14ac:dyDescent="0.25">
      <c r="A938" s="35">
        <f t="shared" si="89"/>
        <v>125000</v>
      </c>
      <c r="B938" s="8">
        <f t="shared" si="90"/>
        <v>44683.538888888892</v>
      </c>
      <c r="C938" s="8">
        <f t="shared" si="91"/>
        <v>44908</v>
      </c>
      <c r="D938" s="38">
        <f t="shared" si="92"/>
        <v>214592.53894888889</v>
      </c>
      <c r="E938" s="39">
        <f t="shared" si="87"/>
        <v>12</v>
      </c>
      <c r="F938" s="42" t="s">
        <v>392</v>
      </c>
      <c r="G938" s="42" t="s">
        <v>3837</v>
      </c>
      <c r="H938" s="42" t="s">
        <v>3838</v>
      </c>
      <c r="I938" s="42" t="s">
        <v>2206</v>
      </c>
      <c r="J938" s="45">
        <v>44683.538888888892</v>
      </c>
      <c r="K938" s="43">
        <v>125000</v>
      </c>
      <c r="L938" s="44">
        <v>44908</v>
      </c>
      <c r="M938" s="8" t="str">
        <f>VLOOKUP(MONTH($J938),Lookup!$A$2:$B$13,2,0)&amp;" "&amp;YEAR($J938)</f>
        <v>May 2022</v>
      </c>
      <c r="N938" s="34">
        <f t="shared" si="88"/>
        <v>44683.538888888892</v>
      </c>
      <c r="O938" s="8">
        <f>IF(ISERROR(VLOOKUP($I938,Lookup!$H$2:$I$11,2,0)),"",VLOOKUP($I938,Lookup!$H$2:$I$11,2,0))</f>
        <v>6.0000000000000002E-5</v>
      </c>
      <c r="P938" s="8">
        <f>COUNTIF(J$4:J938,J938)</f>
        <v>1</v>
      </c>
    </row>
    <row r="939" spans="1:16" ht="30" x14ac:dyDescent="0.25">
      <c r="A939" s="35">
        <f t="shared" si="89"/>
        <v>40000</v>
      </c>
      <c r="B939" s="8">
        <f t="shared" si="90"/>
        <v>44777.491666666669</v>
      </c>
      <c r="C939" s="8">
        <f t="shared" si="91"/>
        <v>44908</v>
      </c>
      <c r="D939" s="38">
        <f t="shared" si="92"/>
        <v>129686.49166746667</v>
      </c>
      <c r="E939" s="39">
        <f t="shared" si="87"/>
        <v>49</v>
      </c>
      <c r="F939" s="42" t="s">
        <v>392</v>
      </c>
      <c r="G939" s="42" t="s">
        <v>3839</v>
      </c>
      <c r="H939" s="42" t="s">
        <v>3840</v>
      </c>
      <c r="I939" s="42" t="s">
        <v>2173</v>
      </c>
      <c r="J939" s="45">
        <v>44777.491666666669</v>
      </c>
      <c r="K939" s="43">
        <v>40000</v>
      </c>
      <c r="L939" s="44">
        <v>44908</v>
      </c>
      <c r="M939" s="8" t="str">
        <f>VLOOKUP(MONTH($J939),Lookup!$A$2:$B$13,2,0)&amp;" "&amp;YEAR($J939)</f>
        <v>Aug 2022</v>
      </c>
      <c r="N939" s="34">
        <f t="shared" si="88"/>
        <v>44777.491666666669</v>
      </c>
      <c r="O939" s="8">
        <f>IF(ISERROR(VLOOKUP($I939,Lookup!$H$2:$I$11,2,0)),"",VLOOKUP($I939,Lookup!$H$2:$I$11,2,0))</f>
        <v>7.9999999999999996E-7</v>
      </c>
      <c r="P939" s="8">
        <f>COUNTIF(J$4:J939,J939)</f>
        <v>1</v>
      </c>
    </row>
    <row r="940" spans="1:16" ht="30" x14ac:dyDescent="0.25">
      <c r="A940" s="35">
        <f t="shared" si="89"/>
        <v>0</v>
      </c>
      <c r="B940" s="8">
        <f t="shared" si="90"/>
        <v>44699.794444444444</v>
      </c>
      <c r="C940" s="8">
        <f t="shared" si="91"/>
        <v>44907</v>
      </c>
      <c r="D940" s="38">
        <f t="shared" si="92"/>
        <v>89608.797444444441</v>
      </c>
      <c r="E940" s="39">
        <f t="shared" si="87"/>
        <v>52</v>
      </c>
      <c r="F940" s="42" t="s">
        <v>392</v>
      </c>
      <c r="G940" s="42" t="s">
        <v>3841</v>
      </c>
      <c r="H940" s="42" t="s">
        <v>3841</v>
      </c>
      <c r="I940" s="42" t="s">
        <v>2525</v>
      </c>
      <c r="J940" s="45">
        <v>44699.794444444444</v>
      </c>
      <c r="K940" s="43"/>
      <c r="L940" s="44">
        <v>44907</v>
      </c>
      <c r="M940" s="8" t="str">
        <f>VLOOKUP(MONTH($J940),Lookup!$A$2:$B$13,2,0)&amp;" "&amp;YEAR($J940)</f>
        <v>May 2022</v>
      </c>
      <c r="N940" s="34">
        <f t="shared" si="88"/>
        <v>44699.794444444444</v>
      </c>
      <c r="O940" s="8">
        <f>IF(ISERROR(VLOOKUP($I940,Lookup!$H$2:$I$11,2,0)),"",VLOOKUP($I940,Lookup!$H$2:$I$11,2,0))</f>
        <v>3.0000000000000001E-3</v>
      </c>
      <c r="P940" s="8">
        <f>COUNTIF(J$4:J940,J940)</f>
        <v>2</v>
      </c>
    </row>
    <row r="941" spans="1:16" ht="30" x14ac:dyDescent="0.25">
      <c r="A941" s="35">
        <f t="shared" si="89"/>
        <v>80000</v>
      </c>
      <c r="B941" s="8">
        <f t="shared" si="90"/>
        <v>44754.875</v>
      </c>
      <c r="C941" s="8">
        <f t="shared" si="91"/>
        <v>44902</v>
      </c>
      <c r="D941" s="38">
        <f t="shared" si="92"/>
        <v>169657.87505999999</v>
      </c>
      <c r="E941" s="39">
        <f t="shared" si="87"/>
        <v>23</v>
      </c>
      <c r="F941" s="42" t="s">
        <v>392</v>
      </c>
      <c r="G941" s="42" t="s">
        <v>3842</v>
      </c>
      <c r="H941" s="42" t="s">
        <v>3843</v>
      </c>
      <c r="I941" s="42" t="s">
        <v>2206</v>
      </c>
      <c r="J941" s="45">
        <v>44754.875</v>
      </c>
      <c r="K941" s="43">
        <v>80000</v>
      </c>
      <c r="L941" s="44">
        <v>44902</v>
      </c>
      <c r="M941" s="8" t="str">
        <f>VLOOKUP(MONTH($J941),Lookup!$A$2:$B$13,2,0)&amp;" "&amp;YEAR($J941)</f>
        <v>Jul 2022</v>
      </c>
      <c r="N941" s="34">
        <f t="shared" si="88"/>
        <v>44754.875</v>
      </c>
      <c r="O941" s="8">
        <f>IF(ISERROR(VLOOKUP($I941,Lookup!$H$2:$I$11,2,0)),"",VLOOKUP($I941,Lookup!$H$2:$I$11,2,0))</f>
        <v>6.0000000000000002E-5</v>
      </c>
      <c r="P941" s="8">
        <f>COUNTIF(J$4:J941,J941)</f>
        <v>1</v>
      </c>
    </row>
    <row r="942" spans="1:16" ht="30" x14ac:dyDescent="0.25">
      <c r="A942" s="35">
        <f t="shared" si="89"/>
        <v>70000</v>
      </c>
      <c r="B942" s="8">
        <f t="shared" si="90"/>
        <v>44760.723611111112</v>
      </c>
      <c r="C942" s="8">
        <f t="shared" si="91"/>
        <v>44894</v>
      </c>
      <c r="D942" s="38">
        <f t="shared" si="92"/>
        <v>159655.7236711111</v>
      </c>
      <c r="E942" s="39">
        <f t="shared" si="87"/>
        <v>27</v>
      </c>
      <c r="F942" s="42" t="s">
        <v>392</v>
      </c>
      <c r="G942" s="42" t="s">
        <v>3844</v>
      </c>
      <c r="H942" s="42" t="s">
        <v>3845</v>
      </c>
      <c r="I942" s="42" t="s">
        <v>2206</v>
      </c>
      <c r="J942" s="45">
        <v>44760.723611111112</v>
      </c>
      <c r="K942" s="43">
        <v>70000</v>
      </c>
      <c r="L942" s="44">
        <v>44894</v>
      </c>
      <c r="M942" s="8" t="str">
        <f>VLOOKUP(MONTH($J942),Lookup!$A$2:$B$13,2,0)&amp;" "&amp;YEAR($J942)</f>
        <v>Jul 2022</v>
      </c>
      <c r="N942" s="34">
        <f t="shared" si="88"/>
        <v>44760.723611111112</v>
      </c>
      <c r="O942" s="8">
        <f>IF(ISERROR(VLOOKUP($I942,Lookup!$H$2:$I$11,2,0)),"",VLOOKUP($I942,Lookup!$H$2:$I$11,2,0))</f>
        <v>6.0000000000000002E-5</v>
      </c>
      <c r="P942" s="8">
        <f>COUNTIF(J$4:J942,J942)</f>
        <v>1</v>
      </c>
    </row>
    <row r="943" spans="1:16" ht="30" x14ac:dyDescent="0.25">
      <c r="A943" s="35">
        <f t="shared" si="89"/>
        <v>80000</v>
      </c>
      <c r="B943" s="8">
        <f t="shared" si="90"/>
        <v>44874.314583333333</v>
      </c>
      <c r="C943" s="8">
        <f t="shared" si="91"/>
        <v>44911</v>
      </c>
      <c r="D943" s="38">
        <f t="shared" si="92"/>
        <v>169786.31464333332</v>
      </c>
      <c r="E943" s="39">
        <f t="shared" si="87"/>
        <v>21</v>
      </c>
      <c r="F943" s="42" t="s">
        <v>392</v>
      </c>
      <c r="G943" s="42" t="s">
        <v>3846</v>
      </c>
      <c r="H943" s="42" t="s">
        <v>3847</v>
      </c>
      <c r="I943" s="42" t="s">
        <v>2206</v>
      </c>
      <c r="J943" s="45">
        <v>44874.314583333333</v>
      </c>
      <c r="K943" s="43">
        <v>80000</v>
      </c>
      <c r="L943" s="44">
        <v>44911</v>
      </c>
      <c r="M943" s="8" t="str">
        <f>VLOOKUP(MONTH($J943),Lookup!$A$2:$B$13,2,0)&amp;" "&amp;YEAR($J943)</f>
        <v>Nov 2022</v>
      </c>
      <c r="N943" s="34">
        <f t="shared" si="88"/>
        <v>44874.314583333333</v>
      </c>
      <c r="O943" s="8">
        <f>IF(ISERROR(VLOOKUP($I943,Lookup!$H$2:$I$11,2,0)),"",VLOOKUP($I943,Lookup!$H$2:$I$11,2,0))</f>
        <v>6.0000000000000002E-5</v>
      </c>
      <c r="P943" s="8">
        <f>COUNTIF(J$4:J943,J943)</f>
        <v>1</v>
      </c>
    </row>
    <row r="944" spans="1:16" ht="30" x14ac:dyDescent="0.25">
      <c r="A944" s="35">
        <f t="shared" si="89"/>
        <v>80000</v>
      </c>
      <c r="B944" s="8">
        <f t="shared" si="90"/>
        <v>44904.586111111108</v>
      </c>
      <c r="C944" s="8">
        <f t="shared" si="91"/>
        <v>44909</v>
      </c>
      <c r="D944" s="38">
        <f t="shared" si="92"/>
        <v>169814.58617111109</v>
      </c>
      <c r="E944" s="39">
        <f t="shared" si="87"/>
        <v>20</v>
      </c>
      <c r="F944" s="42" t="s">
        <v>392</v>
      </c>
      <c r="G944" s="42" t="s">
        <v>3848</v>
      </c>
      <c r="H944" s="42" t="s">
        <v>3849</v>
      </c>
      <c r="I944" s="42" t="s">
        <v>2206</v>
      </c>
      <c r="J944" s="45">
        <v>44904.586111111108</v>
      </c>
      <c r="K944" s="43">
        <v>80000</v>
      </c>
      <c r="L944" s="44">
        <v>44909</v>
      </c>
      <c r="M944" s="8" t="str">
        <f>VLOOKUP(MONTH($J944),Lookup!$A$2:$B$13,2,0)&amp;" "&amp;YEAR($J944)</f>
        <v>Dec 2022</v>
      </c>
      <c r="N944" s="34">
        <f t="shared" si="88"/>
        <v>44904.586111111108</v>
      </c>
      <c r="O944" s="8">
        <f>IF(ISERROR(VLOOKUP($I944,Lookup!$H$2:$I$11,2,0)),"",VLOOKUP($I944,Lookup!$H$2:$I$11,2,0))</f>
        <v>6.0000000000000002E-5</v>
      </c>
      <c r="P944" s="8">
        <f>COUNTIF(J$4:J944,J944)</f>
        <v>1</v>
      </c>
    </row>
    <row r="945" spans="1:16" ht="30" x14ac:dyDescent="0.25">
      <c r="A945" s="35">
        <f t="shared" si="89"/>
        <v>220000</v>
      </c>
      <c r="B945" s="8">
        <f t="shared" si="90"/>
        <v>44855.609027777777</v>
      </c>
      <c r="C945" s="8">
        <f t="shared" si="91"/>
        <v>44904</v>
      </c>
      <c r="D945" s="38">
        <f t="shared" si="92"/>
        <v>309760.60908777779</v>
      </c>
      <c r="E945" s="39">
        <f t="shared" si="87"/>
        <v>8</v>
      </c>
      <c r="F945" s="42" t="s">
        <v>392</v>
      </c>
      <c r="G945" s="42" t="s">
        <v>3850</v>
      </c>
      <c r="H945" s="42" t="s">
        <v>3851</v>
      </c>
      <c r="I945" s="42" t="s">
        <v>2206</v>
      </c>
      <c r="J945" s="45">
        <v>44855.609027777777</v>
      </c>
      <c r="K945" s="43">
        <v>220000</v>
      </c>
      <c r="L945" s="44">
        <v>44904</v>
      </c>
      <c r="M945" s="8" t="str">
        <f>VLOOKUP(MONTH($J945),Lookup!$A$2:$B$13,2,0)&amp;" "&amp;YEAR($J945)</f>
        <v>Oct 2022</v>
      </c>
      <c r="N945" s="34">
        <f t="shared" si="88"/>
        <v>44855.609027777777</v>
      </c>
      <c r="O945" s="8">
        <f>IF(ISERROR(VLOOKUP($I945,Lookup!$H$2:$I$11,2,0)),"",VLOOKUP($I945,Lookup!$H$2:$I$11,2,0))</f>
        <v>6.0000000000000002E-5</v>
      </c>
      <c r="P945" s="8">
        <f>COUNTIF(J$4:J945,J945)</f>
        <v>1</v>
      </c>
    </row>
    <row r="946" spans="1:16" ht="30" x14ac:dyDescent="0.25">
      <c r="A946" s="35">
        <f t="shared" si="89"/>
        <v>80000</v>
      </c>
      <c r="B946" s="8">
        <f t="shared" si="90"/>
        <v>44876.919444444444</v>
      </c>
      <c r="C946" s="8">
        <f t="shared" si="91"/>
        <v>44902</v>
      </c>
      <c r="D946" s="38">
        <f t="shared" si="92"/>
        <v>169779.91950444444</v>
      </c>
      <c r="E946" s="39">
        <f t="shared" si="87"/>
        <v>22</v>
      </c>
      <c r="F946" s="42" t="s">
        <v>392</v>
      </c>
      <c r="G946" s="42" t="s">
        <v>3852</v>
      </c>
      <c r="H946" s="42" t="s">
        <v>3853</v>
      </c>
      <c r="I946" s="42" t="s">
        <v>2206</v>
      </c>
      <c r="J946" s="45">
        <v>44876.919444444444</v>
      </c>
      <c r="K946" s="43">
        <v>80000</v>
      </c>
      <c r="L946" s="44">
        <v>44902</v>
      </c>
      <c r="M946" s="8" t="str">
        <f>VLOOKUP(MONTH($J946),Lookup!$A$2:$B$13,2,0)&amp;" "&amp;YEAR($J946)</f>
        <v>Nov 2022</v>
      </c>
      <c r="N946" s="34">
        <f t="shared" si="88"/>
        <v>44876.919444444444</v>
      </c>
      <c r="O946" s="8">
        <f>IF(ISERROR(VLOOKUP($I946,Lookup!$H$2:$I$11,2,0)),"",VLOOKUP($I946,Lookup!$H$2:$I$11,2,0))</f>
        <v>6.0000000000000002E-5</v>
      </c>
      <c r="P946" s="8">
        <f>COUNTIF(J$4:J946,J946)</f>
        <v>1</v>
      </c>
    </row>
    <row r="947" spans="1:16" ht="30" x14ac:dyDescent="0.25">
      <c r="A947" s="35">
        <f t="shared" si="89"/>
        <v>60000</v>
      </c>
      <c r="B947" s="8">
        <f t="shared" si="90"/>
        <v>44865.59097222222</v>
      </c>
      <c r="C947" s="8">
        <f t="shared" si="91"/>
        <v>44895</v>
      </c>
      <c r="D947" s="38">
        <f t="shared" si="92"/>
        <v>149761.5910322222</v>
      </c>
      <c r="E947" s="39">
        <f t="shared" si="87"/>
        <v>31</v>
      </c>
      <c r="F947" s="42" t="s">
        <v>392</v>
      </c>
      <c r="G947" s="42" t="s">
        <v>3854</v>
      </c>
      <c r="H947" s="42" t="s">
        <v>3855</v>
      </c>
      <c r="I947" s="42" t="s">
        <v>2206</v>
      </c>
      <c r="J947" s="45">
        <v>44865.59097222222</v>
      </c>
      <c r="K947" s="43">
        <v>60000</v>
      </c>
      <c r="L947" s="44">
        <v>44895</v>
      </c>
      <c r="M947" s="8" t="str">
        <f>VLOOKUP(MONTH($J947),Lookup!$A$2:$B$13,2,0)&amp;" "&amp;YEAR($J947)</f>
        <v>Oct 2022</v>
      </c>
      <c r="N947" s="34">
        <f t="shared" si="88"/>
        <v>44865.59097222222</v>
      </c>
      <c r="O947" s="8">
        <f>IF(ISERROR(VLOOKUP($I947,Lookup!$H$2:$I$11,2,0)),"",VLOOKUP($I947,Lookup!$H$2:$I$11,2,0))</f>
        <v>6.0000000000000002E-5</v>
      </c>
      <c r="P947" s="8">
        <f>COUNTIF(J$4:J947,J947)</f>
        <v>1</v>
      </c>
    </row>
    <row r="948" spans="1:16" ht="30" x14ac:dyDescent="0.25">
      <c r="A948" s="35">
        <f t="shared" si="89"/>
        <v>60000</v>
      </c>
      <c r="B948" s="8">
        <f t="shared" si="90"/>
        <v>44890.592361111114</v>
      </c>
      <c r="C948" s="8">
        <f t="shared" si="91"/>
        <v>44917</v>
      </c>
      <c r="D948" s="38">
        <f t="shared" si="92"/>
        <v>149808.5924211111</v>
      </c>
      <c r="E948" s="39">
        <f t="shared" si="87"/>
        <v>29</v>
      </c>
      <c r="F948" s="42" t="s">
        <v>392</v>
      </c>
      <c r="G948" s="42" t="s">
        <v>3856</v>
      </c>
      <c r="H948" s="42" t="s">
        <v>3857</v>
      </c>
      <c r="I948" s="42" t="s">
        <v>2206</v>
      </c>
      <c r="J948" s="45">
        <v>44890.592361111114</v>
      </c>
      <c r="K948" s="43">
        <v>60000</v>
      </c>
      <c r="L948" s="44">
        <v>44917</v>
      </c>
      <c r="M948" s="8" t="str">
        <f>VLOOKUP(MONTH($J948),Lookup!$A$2:$B$13,2,0)&amp;" "&amp;YEAR($J948)</f>
        <v>Nov 2022</v>
      </c>
      <c r="N948" s="34">
        <f t="shared" si="88"/>
        <v>44890.592361111114</v>
      </c>
      <c r="O948" s="8">
        <f>IF(ISERROR(VLOOKUP($I948,Lookup!$H$2:$I$11,2,0)),"",VLOOKUP($I948,Lookup!$H$2:$I$11,2,0))</f>
        <v>6.0000000000000002E-5</v>
      </c>
      <c r="P948" s="8">
        <f>COUNTIF(J$4:J948,J948)</f>
        <v>1</v>
      </c>
    </row>
    <row r="949" spans="1:16" ht="30" x14ac:dyDescent="0.25">
      <c r="A949" s="35">
        <f t="shared" si="89"/>
        <v>60000</v>
      </c>
      <c r="B949" s="8">
        <f t="shared" si="90"/>
        <v>44893.497916666667</v>
      </c>
      <c r="C949" s="8">
        <f t="shared" si="91"/>
        <v>44904</v>
      </c>
      <c r="D949" s="38">
        <f t="shared" si="92"/>
        <v>149798.49797666667</v>
      </c>
      <c r="E949" s="39">
        <f t="shared" si="87"/>
        <v>30</v>
      </c>
      <c r="F949" s="42" t="s">
        <v>392</v>
      </c>
      <c r="G949" s="42" t="s">
        <v>3858</v>
      </c>
      <c r="H949" s="42" t="s">
        <v>3859</v>
      </c>
      <c r="I949" s="42" t="s">
        <v>2206</v>
      </c>
      <c r="J949" s="45">
        <v>44893.497916666667</v>
      </c>
      <c r="K949" s="43">
        <v>60000</v>
      </c>
      <c r="L949" s="44">
        <v>44904</v>
      </c>
      <c r="M949" s="8" t="str">
        <f>VLOOKUP(MONTH($J949),Lookup!$A$2:$B$13,2,0)&amp;" "&amp;YEAR($J949)</f>
        <v>Nov 2022</v>
      </c>
      <c r="N949" s="34">
        <f t="shared" si="88"/>
        <v>44893.497916666667</v>
      </c>
      <c r="O949" s="8">
        <f>IF(ISERROR(VLOOKUP($I949,Lookup!$H$2:$I$11,2,0)),"",VLOOKUP($I949,Lookup!$H$2:$I$11,2,0))</f>
        <v>6.0000000000000002E-5</v>
      </c>
      <c r="P949" s="8">
        <f>COUNTIF(J$4:J949,J949)</f>
        <v>1</v>
      </c>
    </row>
    <row r="950" spans="1:16" ht="30" x14ac:dyDescent="0.25">
      <c r="A950" s="35">
        <f t="shared" si="89"/>
        <v>200001</v>
      </c>
      <c r="B950" s="8">
        <f t="shared" si="90"/>
        <v>44785.677083333336</v>
      </c>
      <c r="C950" s="8">
        <f t="shared" si="91"/>
        <v>44894</v>
      </c>
      <c r="D950" s="38">
        <f t="shared" si="92"/>
        <v>289682.67709033337</v>
      </c>
      <c r="E950" s="39">
        <f t="shared" si="87"/>
        <v>9</v>
      </c>
      <c r="F950" s="42" t="s">
        <v>392</v>
      </c>
      <c r="G950" s="42" t="s">
        <v>3776</v>
      </c>
      <c r="H950" s="42" t="s">
        <v>3776</v>
      </c>
      <c r="I950" s="42" t="s">
        <v>2184</v>
      </c>
      <c r="J950" s="45">
        <v>44785.677083333336</v>
      </c>
      <c r="K950" s="43">
        <v>200001</v>
      </c>
      <c r="L950" s="44">
        <v>44894</v>
      </c>
      <c r="M950" s="8" t="str">
        <f>VLOOKUP(MONTH($J950),Lookup!$A$2:$B$13,2,0)&amp;" "&amp;YEAR($J950)</f>
        <v>Aug 2022</v>
      </c>
      <c r="N950" s="34">
        <f t="shared" si="88"/>
        <v>44785.677083333336</v>
      </c>
      <c r="O950" s="8">
        <f>IF(ISERROR(VLOOKUP($I950,Lookup!$H$2:$I$11,2,0)),"",VLOOKUP($I950,Lookup!$H$2:$I$11,2,0))</f>
        <v>6.9999999999999999E-6</v>
      </c>
      <c r="P950" s="8">
        <f>COUNTIF(J$4:J950,J950)</f>
        <v>2</v>
      </c>
    </row>
    <row r="951" spans="1:16" ht="30" x14ac:dyDescent="0.25">
      <c r="A951" s="35">
        <f t="shared" si="89"/>
        <v>1000000</v>
      </c>
      <c r="B951" s="8">
        <f t="shared" si="90"/>
        <v>44652.688888888886</v>
      </c>
      <c r="C951" s="8">
        <f t="shared" si="91"/>
        <v>44868</v>
      </c>
      <c r="D951" s="38">
        <f t="shared" si="92"/>
        <v>1089521.6888958889</v>
      </c>
      <c r="E951" s="39">
        <f t="shared" si="87"/>
        <v>3</v>
      </c>
      <c r="F951" s="42" t="s">
        <v>392</v>
      </c>
      <c r="G951" s="42" t="s">
        <v>3860</v>
      </c>
      <c r="H951" s="42" t="s">
        <v>3861</v>
      </c>
      <c r="I951" s="42" t="s">
        <v>2184</v>
      </c>
      <c r="J951" s="45">
        <v>44652.688888888886</v>
      </c>
      <c r="K951" s="43">
        <v>1000000</v>
      </c>
      <c r="L951" s="44">
        <v>44868</v>
      </c>
      <c r="M951" s="8" t="str">
        <f>VLOOKUP(MONTH($J951),Lookup!$A$2:$B$13,2,0)&amp;" "&amp;YEAR($J951)</f>
        <v>Apr 2022</v>
      </c>
      <c r="N951" s="34">
        <f t="shared" si="88"/>
        <v>44652.688888888886</v>
      </c>
      <c r="O951" s="8">
        <f>IF(ISERROR(VLOOKUP($I951,Lookup!$H$2:$I$11,2,0)),"",VLOOKUP($I951,Lookup!$H$2:$I$11,2,0))</f>
        <v>6.9999999999999999E-6</v>
      </c>
      <c r="P951" s="8">
        <f>COUNTIF(J$4:J951,J951)</f>
        <v>1</v>
      </c>
    </row>
    <row r="952" spans="1:16" ht="30" x14ac:dyDescent="0.25">
      <c r="A952" s="35">
        <f t="shared" si="89"/>
        <v>600000</v>
      </c>
      <c r="B952" s="8">
        <f t="shared" si="90"/>
        <v>44684.442361111112</v>
      </c>
      <c r="C952" s="8">
        <f t="shared" si="91"/>
        <v>44909</v>
      </c>
      <c r="D952" s="38">
        <f t="shared" si="92"/>
        <v>689594.44242111105</v>
      </c>
      <c r="E952" s="39">
        <f t="shared" si="87"/>
        <v>6</v>
      </c>
      <c r="F952" s="42" t="s">
        <v>392</v>
      </c>
      <c r="G952" s="42" t="s">
        <v>3862</v>
      </c>
      <c r="H952" s="42" t="s">
        <v>3863</v>
      </c>
      <c r="I952" s="42" t="s">
        <v>2206</v>
      </c>
      <c r="J952" s="45">
        <v>44684.442361111112</v>
      </c>
      <c r="K952" s="43">
        <v>600000</v>
      </c>
      <c r="L952" s="44">
        <v>44909</v>
      </c>
      <c r="M952" s="8" t="str">
        <f>VLOOKUP(MONTH($J952),Lookup!$A$2:$B$13,2,0)&amp;" "&amp;YEAR($J952)</f>
        <v>May 2022</v>
      </c>
      <c r="N952" s="34">
        <f t="shared" si="88"/>
        <v>44684.442361111112</v>
      </c>
      <c r="O952" s="8">
        <f>IF(ISERROR(VLOOKUP($I952,Lookup!$H$2:$I$11,2,0)),"",VLOOKUP($I952,Lookup!$H$2:$I$11,2,0))</f>
        <v>6.0000000000000002E-5</v>
      </c>
      <c r="P952" s="8">
        <f>COUNTIF(J$4:J952,J952)</f>
        <v>1</v>
      </c>
    </row>
    <row r="953" spans="1:16" ht="30" x14ac:dyDescent="0.25">
      <c r="A953" s="35">
        <f t="shared" si="89"/>
        <v>100001</v>
      </c>
      <c r="B953" s="8">
        <f t="shared" si="90"/>
        <v>44726.491666666669</v>
      </c>
      <c r="C953" s="8">
        <f t="shared" si="91"/>
        <v>44894</v>
      </c>
      <c r="D953" s="38">
        <f t="shared" si="92"/>
        <v>189622.49167366666</v>
      </c>
      <c r="E953" s="39">
        <f t="shared" si="87"/>
        <v>15</v>
      </c>
      <c r="F953" s="42" t="s">
        <v>392</v>
      </c>
      <c r="G953" s="42" t="s">
        <v>3864</v>
      </c>
      <c r="H953" s="42" t="s">
        <v>3865</v>
      </c>
      <c r="I953" s="42" t="s">
        <v>2184</v>
      </c>
      <c r="J953" s="45">
        <v>44726.491666666669</v>
      </c>
      <c r="K953" s="43">
        <v>100001</v>
      </c>
      <c r="L953" s="44">
        <v>44894</v>
      </c>
      <c r="M953" s="8" t="str">
        <f>VLOOKUP(MONTH($J953),Lookup!$A$2:$B$13,2,0)&amp;" "&amp;YEAR($J953)</f>
        <v>Jun 2022</v>
      </c>
      <c r="N953" s="34">
        <f t="shared" si="88"/>
        <v>44726.491666666669</v>
      </c>
      <c r="O953" s="8">
        <f>IF(ISERROR(VLOOKUP($I953,Lookup!$H$2:$I$11,2,0)),"",VLOOKUP($I953,Lookup!$H$2:$I$11,2,0))</f>
        <v>6.9999999999999999E-6</v>
      </c>
      <c r="P953" s="8">
        <f>COUNTIF(J$4:J953,J953)</f>
        <v>1</v>
      </c>
    </row>
    <row r="954" spans="1:16" ht="30" x14ac:dyDescent="0.25">
      <c r="A954" s="35">
        <f t="shared" si="89"/>
        <v>184320</v>
      </c>
      <c r="B954" s="8">
        <f t="shared" si="90"/>
        <v>44770.40347222222</v>
      </c>
      <c r="C954" s="8">
        <f t="shared" si="91"/>
        <v>44894</v>
      </c>
      <c r="D954" s="38">
        <f t="shared" si="92"/>
        <v>273985.4035322222</v>
      </c>
      <c r="E954" s="39">
        <f t="shared" si="87"/>
        <v>10</v>
      </c>
      <c r="F954" s="42" t="s">
        <v>392</v>
      </c>
      <c r="G954" s="42" t="s">
        <v>3866</v>
      </c>
      <c r="H954" s="42" t="s">
        <v>3867</v>
      </c>
      <c r="I954" s="42" t="s">
        <v>2206</v>
      </c>
      <c r="J954" s="45">
        <v>44770.40347222222</v>
      </c>
      <c r="K954" s="43">
        <v>184320</v>
      </c>
      <c r="L954" s="44">
        <v>44894</v>
      </c>
      <c r="M954" s="8" t="str">
        <f>VLOOKUP(MONTH($J954),Lookup!$A$2:$B$13,2,0)&amp;" "&amp;YEAR($J954)</f>
        <v>Jul 2022</v>
      </c>
      <c r="N954" s="34">
        <f t="shared" si="88"/>
        <v>44770.40347222222</v>
      </c>
      <c r="O954" s="8">
        <f>IF(ISERROR(VLOOKUP($I954,Lookup!$H$2:$I$11,2,0)),"",VLOOKUP($I954,Lookup!$H$2:$I$11,2,0))</f>
        <v>6.0000000000000002E-5</v>
      </c>
      <c r="P954" s="8">
        <f>COUNTIF(J$4:J954,J954)</f>
        <v>1</v>
      </c>
    </row>
    <row r="955" spans="1:16" ht="30" x14ac:dyDescent="0.25">
      <c r="A955" s="35">
        <f t="shared" si="89"/>
        <v>60000</v>
      </c>
      <c r="B955" s="8">
        <f t="shared" si="90"/>
        <v>44812.539583333331</v>
      </c>
      <c r="C955" s="8">
        <f t="shared" si="91"/>
        <v>44908</v>
      </c>
      <c r="D955" s="38">
        <f t="shared" si="92"/>
        <v>149621.43958333333</v>
      </c>
      <c r="E955" s="39">
        <f t="shared" si="87"/>
        <v>35</v>
      </c>
      <c r="F955" s="42" t="s">
        <v>392</v>
      </c>
      <c r="G955" s="42" t="s">
        <v>3868</v>
      </c>
      <c r="H955" s="42" t="s">
        <v>3869</v>
      </c>
      <c r="I955" s="42" t="s">
        <v>2170</v>
      </c>
      <c r="J955" s="45">
        <v>44812.539583333331</v>
      </c>
      <c r="K955" s="43">
        <v>60000</v>
      </c>
      <c r="L955" s="44">
        <v>44908</v>
      </c>
      <c r="M955" s="8" t="str">
        <f>VLOOKUP(MONTH($J955),Lookup!$A$2:$B$13,2,0)&amp;" "&amp;YEAR($J955)</f>
        <v>Sept 2022</v>
      </c>
      <c r="N955" s="34">
        <f t="shared" si="88"/>
        <v>44812.539583333331</v>
      </c>
      <c r="O955" s="8">
        <f>IF(ISERROR(VLOOKUP($I955,Lookup!$H$2:$I$11,2,0)),"",VLOOKUP($I955,Lookup!$H$2:$I$11,2,0))</f>
        <v>-100.1</v>
      </c>
      <c r="P955" s="8">
        <f>COUNTIF(J$4:J955,J955)</f>
        <v>1</v>
      </c>
    </row>
    <row r="956" spans="1:16" ht="45" x14ac:dyDescent="0.25">
      <c r="A956" s="35">
        <f t="shared" si="89"/>
        <v>50000</v>
      </c>
      <c r="B956" s="8">
        <f t="shared" si="90"/>
        <v>44872.424305555556</v>
      </c>
      <c r="C956" s="8">
        <f t="shared" si="91"/>
        <v>44931</v>
      </c>
      <c r="D956" s="38">
        <f t="shared" si="92"/>
        <v>139804.42436555555</v>
      </c>
      <c r="E956" s="39">
        <f t="shared" si="87"/>
        <v>38</v>
      </c>
      <c r="F956" s="42" t="s">
        <v>392</v>
      </c>
      <c r="G956" s="42" t="s">
        <v>3870</v>
      </c>
      <c r="H956" s="42" t="s">
        <v>3871</v>
      </c>
      <c r="I956" s="42" t="s">
        <v>2206</v>
      </c>
      <c r="J956" s="45">
        <v>44872.424305555556</v>
      </c>
      <c r="K956" s="43">
        <v>50000</v>
      </c>
      <c r="L956" s="44">
        <v>44931</v>
      </c>
      <c r="M956" s="8" t="str">
        <f>VLOOKUP(MONTH($J956),Lookup!$A$2:$B$13,2,0)&amp;" "&amp;YEAR($J956)</f>
        <v>Nov 2022</v>
      </c>
      <c r="N956" s="34">
        <f t="shared" si="88"/>
        <v>44872.424305555556</v>
      </c>
      <c r="O956" s="8">
        <f>IF(ISERROR(VLOOKUP($I956,Lookup!$H$2:$I$11,2,0)),"",VLOOKUP($I956,Lookup!$H$2:$I$11,2,0))</f>
        <v>6.0000000000000002E-5</v>
      </c>
      <c r="P956" s="8">
        <f>COUNTIF(J$4:J956,J956)</f>
        <v>1</v>
      </c>
    </row>
    <row r="957" spans="1:16" ht="60" x14ac:dyDescent="0.25">
      <c r="A957" s="35">
        <f t="shared" si="89"/>
        <v>60000</v>
      </c>
      <c r="B957" s="8">
        <f t="shared" si="90"/>
        <v>44861.526388888888</v>
      </c>
      <c r="C957" s="8">
        <f t="shared" si="91"/>
        <v>44894</v>
      </c>
      <c r="D957" s="38">
        <f t="shared" si="92"/>
        <v>149756.52644888888</v>
      </c>
      <c r="E957" s="39">
        <f t="shared" si="87"/>
        <v>32</v>
      </c>
      <c r="F957" s="42" t="s">
        <v>392</v>
      </c>
      <c r="G957" s="42" t="s">
        <v>3872</v>
      </c>
      <c r="H957" s="42" t="s">
        <v>3873</v>
      </c>
      <c r="I957" s="42" t="s">
        <v>2206</v>
      </c>
      <c r="J957" s="45">
        <v>44861.526388888888</v>
      </c>
      <c r="K957" s="43">
        <v>60000</v>
      </c>
      <c r="L957" s="44">
        <v>44894</v>
      </c>
      <c r="M957" s="8" t="str">
        <f>VLOOKUP(MONTH($J957),Lookup!$A$2:$B$13,2,0)&amp;" "&amp;YEAR($J957)</f>
        <v>Oct 2022</v>
      </c>
      <c r="N957" s="34">
        <f t="shared" si="88"/>
        <v>44861.526388888888</v>
      </c>
      <c r="O957" s="8">
        <f>IF(ISERROR(VLOOKUP($I957,Lookup!$H$2:$I$11,2,0)),"",VLOOKUP($I957,Lookup!$H$2:$I$11,2,0))</f>
        <v>6.0000000000000002E-5</v>
      </c>
      <c r="P957" s="8">
        <f>COUNTIF(J$4:J957,J957)</f>
        <v>1</v>
      </c>
    </row>
    <row r="958" spans="1:16" ht="30" x14ac:dyDescent="0.25">
      <c r="A958" s="35">
        <f t="shared" si="89"/>
        <v>100000</v>
      </c>
      <c r="B958" s="8">
        <f t="shared" si="90"/>
        <v>44871.727083333331</v>
      </c>
      <c r="C958" s="8">
        <f t="shared" si="91"/>
        <v>44908</v>
      </c>
      <c r="D958" s="38">
        <f t="shared" si="92"/>
        <v>189780.72714333332</v>
      </c>
      <c r="E958" s="39">
        <f t="shared" si="87"/>
        <v>14</v>
      </c>
      <c r="F958" s="42" t="s">
        <v>392</v>
      </c>
      <c r="G958" s="42" t="s">
        <v>3874</v>
      </c>
      <c r="H958" s="42" t="s">
        <v>3875</v>
      </c>
      <c r="I958" s="42" t="s">
        <v>2206</v>
      </c>
      <c r="J958" s="45">
        <v>44871.727083333331</v>
      </c>
      <c r="K958" s="43">
        <v>100000</v>
      </c>
      <c r="L958" s="44">
        <v>44908</v>
      </c>
      <c r="M958" s="8" t="str">
        <f>VLOOKUP(MONTH($J958),Lookup!$A$2:$B$13,2,0)&amp;" "&amp;YEAR($J958)</f>
        <v>Nov 2022</v>
      </c>
      <c r="N958" s="34">
        <f t="shared" si="88"/>
        <v>44871.727083333331</v>
      </c>
      <c r="O958" s="8">
        <f>IF(ISERROR(VLOOKUP($I958,Lookup!$H$2:$I$11,2,0)),"",VLOOKUP($I958,Lookup!$H$2:$I$11,2,0))</f>
        <v>6.0000000000000002E-5</v>
      </c>
      <c r="P958" s="8">
        <f>COUNTIF(J$4:J958,J958)</f>
        <v>1</v>
      </c>
    </row>
    <row r="959" spans="1:16" ht="30" x14ac:dyDescent="0.25">
      <c r="A959" s="35">
        <f t="shared" si="89"/>
        <v>60000</v>
      </c>
      <c r="B959" s="8">
        <f t="shared" si="90"/>
        <v>44756.32708333333</v>
      </c>
      <c r="C959" s="8">
        <f t="shared" si="91"/>
        <v>44894</v>
      </c>
      <c r="D959" s="38">
        <f t="shared" si="92"/>
        <v>149651.32714333333</v>
      </c>
      <c r="E959" s="39">
        <f t="shared" si="87"/>
        <v>34</v>
      </c>
      <c r="F959" s="42" t="s">
        <v>392</v>
      </c>
      <c r="G959" s="42" t="s">
        <v>3876</v>
      </c>
      <c r="H959" s="42" t="s">
        <v>3877</v>
      </c>
      <c r="I959" s="42" t="s">
        <v>2206</v>
      </c>
      <c r="J959" s="45">
        <v>44756.32708333333</v>
      </c>
      <c r="K959" s="43">
        <v>60000</v>
      </c>
      <c r="L959" s="44">
        <v>44894</v>
      </c>
      <c r="M959" s="8" t="str">
        <f>VLOOKUP(MONTH($J959),Lookup!$A$2:$B$13,2,0)&amp;" "&amp;YEAR($J959)</f>
        <v>Jul 2022</v>
      </c>
      <c r="N959" s="34">
        <f t="shared" si="88"/>
        <v>44756.32708333333</v>
      </c>
      <c r="O959" s="8">
        <f>IF(ISERROR(VLOOKUP($I959,Lookup!$H$2:$I$11,2,0)),"",VLOOKUP($I959,Lookup!$H$2:$I$11,2,0))</f>
        <v>6.0000000000000002E-5</v>
      </c>
      <c r="P959" s="8">
        <f>COUNTIF(J$4:J959,J959)</f>
        <v>1</v>
      </c>
    </row>
    <row r="960" spans="1:16" x14ac:dyDescent="0.25">
      <c r="A960" s="35">
        <f t="shared" si="89"/>
        <v>1000000</v>
      </c>
      <c r="B960" s="8">
        <f t="shared" si="90"/>
        <v>44665.883333333331</v>
      </c>
      <c r="C960" s="8">
        <f t="shared" si="91"/>
        <v>44909</v>
      </c>
      <c r="D960" s="38">
        <f t="shared" si="92"/>
        <v>1089575.8833933333</v>
      </c>
      <c r="E960" s="39">
        <f t="shared" si="87"/>
        <v>3</v>
      </c>
      <c r="F960" s="42" t="s">
        <v>103</v>
      </c>
      <c r="G960" s="42" t="s">
        <v>3878</v>
      </c>
      <c r="H960" s="42" t="s">
        <v>3879</v>
      </c>
      <c r="I960" s="42" t="s">
        <v>2206</v>
      </c>
      <c r="J960" s="45">
        <v>44665.883333333331</v>
      </c>
      <c r="K960" s="43">
        <v>1000000</v>
      </c>
      <c r="L960" s="44">
        <v>44909</v>
      </c>
      <c r="M960" s="8" t="str">
        <f>VLOOKUP(MONTH($J960),Lookup!$A$2:$B$13,2,0)&amp;" "&amp;YEAR($J960)</f>
        <v>Apr 2022</v>
      </c>
      <c r="N960" s="34">
        <f t="shared" si="88"/>
        <v>44665.883333333331</v>
      </c>
      <c r="O960" s="8">
        <f>IF(ISERROR(VLOOKUP($I960,Lookup!$H$2:$I$11,2,0)),"",VLOOKUP($I960,Lookup!$H$2:$I$11,2,0))</f>
        <v>6.0000000000000002E-5</v>
      </c>
      <c r="P960" s="8">
        <f>COUNTIF(J$4:J960,J960)</f>
        <v>1</v>
      </c>
    </row>
    <row r="961" spans="1:16" ht="45" x14ac:dyDescent="0.25">
      <c r="A961" s="35">
        <f t="shared" si="89"/>
        <v>400000</v>
      </c>
      <c r="B961" s="8">
        <f t="shared" si="90"/>
        <v>44594.481249999997</v>
      </c>
      <c r="C961" s="8">
        <f t="shared" si="91"/>
        <v>44874</v>
      </c>
      <c r="D961" s="38">
        <f t="shared" si="92"/>
        <v>489469.48131</v>
      </c>
      <c r="E961" s="39">
        <f t="shared" si="87"/>
        <v>10</v>
      </c>
      <c r="F961" s="42" t="s">
        <v>193</v>
      </c>
      <c r="G961" s="42" t="s">
        <v>3880</v>
      </c>
      <c r="H961" s="42" t="s">
        <v>3881</v>
      </c>
      <c r="I961" s="42" t="s">
        <v>2206</v>
      </c>
      <c r="J961" s="45">
        <v>44594.481249999997</v>
      </c>
      <c r="K961" s="43">
        <v>400000</v>
      </c>
      <c r="L961" s="44">
        <v>44874</v>
      </c>
      <c r="M961" s="8" t="str">
        <f>VLOOKUP(MONTH($J961),Lookup!$A$2:$B$13,2,0)&amp;" "&amp;YEAR($J961)</f>
        <v>Feb 2022</v>
      </c>
      <c r="N961" s="34">
        <f t="shared" si="88"/>
        <v>44594.481249999997</v>
      </c>
      <c r="O961" s="8">
        <f>IF(ISERROR(VLOOKUP($I961,Lookup!$H$2:$I$11,2,0)),"",VLOOKUP($I961,Lookup!$H$2:$I$11,2,0))</f>
        <v>6.0000000000000002E-5</v>
      </c>
      <c r="P961" s="8">
        <f>COUNTIF(J$4:J961,J961)</f>
        <v>1</v>
      </c>
    </row>
    <row r="962" spans="1:16" x14ac:dyDescent="0.25">
      <c r="A962" s="35">
        <f t="shared" si="89"/>
        <v>0</v>
      </c>
      <c r="B962" s="8">
        <f t="shared" si="90"/>
        <v>44687.412499999999</v>
      </c>
      <c r="C962" s="8">
        <f t="shared" si="91"/>
        <v>44874</v>
      </c>
      <c r="D962" s="38">
        <f t="shared" si="92"/>
        <v>89562.412560000012</v>
      </c>
      <c r="E962" s="39">
        <f t="shared" si="87"/>
        <v>68</v>
      </c>
      <c r="F962" s="42" t="s">
        <v>193</v>
      </c>
      <c r="G962" s="42" t="s">
        <v>3882</v>
      </c>
      <c r="H962" s="42" t="s">
        <v>3882</v>
      </c>
      <c r="I962" s="42" t="s">
        <v>2206</v>
      </c>
      <c r="J962" s="45">
        <v>44687.412499999999</v>
      </c>
      <c r="K962" s="43"/>
      <c r="L962" s="44">
        <v>44874</v>
      </c>
      <c r="M962" s="8" t="str">
        <f>VLOOKUP(MONTH($J962),Lookup!$A$2:$B$13,2,0)&amp;" "&amp;YEAR($J962)</f>
        <v>May 2022</v>
      </c>
      <c r="N962" s="34">
        <f t="shared" si="88"/>
        <v>44687.412499999999</v>
      </c>
      <c r="O962" s="8">
        <f>IF(ISERROR(VLOOKUP($I962,Lookup!$H$2:$I$11,2,0)),"",VLOOKUP($I962,Lookup!$H$2:$I$11,2,0))</f>
        <v>6.0000000000000002E-5</v>
      </c>
      <c r="P962" s="8">
        <f>COUNTIF(J$4:J962,J962)</f>
        <v>1</v>
      </c>
    </row>
    <row r="963" spans="1:16" ht="30" x14ac:dyDescent="0.25">
      <c r="A963" s="35">
        <f t="shared" si="89"/>
        <v>50001</v>
      </c>
      <c r="B963" s="8">
        <f t="shared" si="90"/>
        <v>44593.592361111114</v>
      </c>
      <c r="C963" s="8">
        <f t="shared" si="91"/>
        <v>44874</v>
      </c>
      <c r="D963" s="38">
        <f t="shared" si="92"/>
        <v>139469.5923681111</v>
      </c>
      <c r="E963" s="39">
        <f t="shared" si="87"/>
        <v>63</v>
      </c>
      <c r="F963" s="42" t="s">
        <v>193</v>
      </c>
      <c r="G963" s="42" t="s">
        <v>3883</v>
      </c>
      <c r="H963" s="42" t="s">
        <v>3884</v>
      </c>
      <c r="I963" s="42" t="s">
        <v>2184</v>
      </c>
      <c r="J963" s="45">
        <v>44593.592361111114</v>
      </c>
      <c r="K963" s="43">
        <v>50001</v>
      </c>
      <c r="L963" s="44">
        <v>44874</v>
      </c>
      <c r="M963" s="8" t="str">
        <f>VLOOKUP(MONTH($J963),Lookup!$A$2:$B$13,2,0)&amp;" "&amp;YEAR($J963)</f>
        <v>Feb 2022</v>
      </c>
      <c r="N963" s="34">
        <f t="shared" si="88"/>
        <v>44593.592361111114</v>
      </c>
      <c r="O963" s="8">
        <f>IF(ISERROR(VLOOKUP($I963,Lookup!$H$2:$I$11,2,0)),"",VLOOKUP($I963,Lookup!$H$2:$I$11,2,0))</f>
        <v>6.9999999999999999E-6</v>
      </c>
      <c r="P963" s="8">
        <f>COUNTIF(J$4:J963,J963)</f>
        <v>1</v>
      </c>
    </row>
    <row r="964" spans="1:16" ht="30" x14ac:dyDescent="0.25">
      <c r="A964" s="35">
        <f t="shared" si="89"/>
        <v>50001</v>
      </c>
      <c r="B964" s="8">
        <f t="shared" si="90"/>
        <v>44613.476388888892</v>
      </c>
      <c r="C964" s="8">
        <f t="shared" si="91"/>
        <v>44858</v>
      </c>
      <c r="D964" s="38">
        <f t="shared" si="92"/>
        <v>139473.47644888889</v>
      </c>
      <c r="E964" s="39">
        <f t="shared" si="87"/>
        <v>62</v>
      </c>
      <c r="F964" s="42" t="s">
        <v>193</v>
      </c>
      <c r="G964" s="42" t="s">
        <v>3885</v>
      </c>
      <c r="H964" s="42" t="s">
        <v>3886</v>
      </c>
      <c r="I964" s="42" t="s">
        <v>2206</v>
      </c>
      <c r="J964" s="45">
        <v>44613.476388888892</v>
      </c>
      <c r="K964" s="43">
        <v>50001</v>
      </c>
      <c r="L964" s="44">
        <v>44858</v>
      </c>
      <c r="M964" s="8" t="str">
        <f>VLOOKUP(MONTH($J964),Lookup!$A$2:$B$13,2,0)&amp;" "&amp;YEAR($J964)</f>
        <v>Feb 2022</v>
      </c>
      <c r="N964" s="34">
        <f t="shared" si="88"/>
        <v>44613.476388888892</v>
      </c>
      <c r="O964" s="8">
        <f>IF(ISERROR(VLOOKUP($I964,Lookup!$H$2:$I$11,2,0)),"",VLOOKUP($I964,Lookup!$H$2:$I$11,2,0))</f>
        <v>6.0000000000000002E-5</v>
      </c>
      <c r="P964" s="8">
        <f>COUNTIF(J$4:J964,J964)</f>
        <v>1</v>
      </c>
    </row>
    <row r="965" spans="1:16" ht="45" x14ac:dyDescent="0.25">
      <c r="A965" s="35">
        <f t="shared" si="89"/>
        <v>90001</v>
      </c>
      <c r="B965" s="8">
        <f t="shared" si="90"/>
        <v>44610.833333333336</v>
      </c>
      <c r="C965" s="8">
        <f t="shared" si="91"/>
        <v>44895</v>
      </c>
      <c r="D965" s="38">
        <f t="shared" si="92"/>
        <v>179610.83333333334</v>
      </c>
      <c r="E965" s="39">
        <f t="shared" ref="E965:E1028" si="93">IF($D965="","",COUNTIFS($F$4:$F$5000,$F965,$D$4:$D$5000,"&gt;"&amp;$D965))</f>
        <v>30</v>
      </c>
      <c r="F965" s="42" t="s">
        <v>193</v>
      </c>
      <c r="G965" s="42" t="s">
        <v>3887</v>
      </c>
      <c r="H965" s="42" t="s">
        <v>3888</v>
      </c>
      <c r="I965" s="42" t="s">
        <v>2167</v>
      </c>
      <c r="J965" s="45">
        <v>44610.833333333336</v>
      </c>
      <c r="K965" s="43">
        <v>90001</v>
      </c>
      <c r="L965" s="44">
        <v>44895</v>
      </c>
      <c r="M965" s="8" t="str">
        <f>VLOOKUP(MONTH($J965),Lookup!$A$2:$B$13,2,0)&amp;" "&amp;YEAR($J965)</f>
        <v>Feb 2022</v>
      </c>
      <c r="N965" s="34">
        <f t="shared" ref="N965:N1028" si="94">IF(ISBLANK($J965),"1/1/9999",J965)</f>
        <v>44610.833333333336</v>
      </c>
      <c r="O965" s="8">
        <f>IF(ISERROR(VLOOKUP($I965,Lookup!$H$2:$I$11,2,0)),"",VLOOKUP($I965,Lookup!$H$2:$I$11,2,0))</f>
        <v>103</v>
      </c>
      <c r="P965" s="8">
        <f>COUNTIF(J$4:J965,J965)</f>
        <v>1</v>
      </c>
    </row>
    <row r="966" spans="1:16" x14ac:dyDescent="0.25">
      <c r="A966" s="35">
        <f t="shared" ref="A966:A1029" si="95">K966</f>
        <v>50001</v>
      </c>
      <c r="B966" s="8">
        <f t="shared" ref="B966:B1029" si="96">J966</f>
        <v>44662.609722222223</v>
      </c>
      <c r="C966" s="8">
        <f t="shared" ref="C966:C1029" si="97">L966</f>
        <v>44874</v>
      </c>
      <c r="D966" s="38">
        <f t="shared" ref="D966:D1029" si="98">SUM(A966:C966)+O966+P966</f>
        <v>139538.60978222222</v>
      </c>
      <c r="E966" s="39">
        <f t="shared" si="93"/>
        <v>61</v>
      </c>
      <c r="F966" s="42" t="s">
        <v>193</v>
      </c>
      <c r="G966" s="42" t="s">
        <v>3889</v>
      </c>
      <c r="H966" s="42" t="s">
        <v>3890</v>
      </c>
      <c r="I966" s="42" t="s">
        <v>2206</v>
      </c>
      <c r="J966" s="45">
        <v>44662.609722222223</v>
      </c>
      <c r="K966" s="43">
        <v>50001</v>
      </c>
      <c r="L966" s="44">
        <v>44874</v>
      </c>
      <c r="M966" s="8" t="str">
        <f>VLOOKUP(MONTH($J966),Lookup!$A$2:$B$13,2,0)&amp;" "&amp;YEAR($J966)</f>
        <v>Apr 2022</v>
      </c>
      <c r="N966" s="34">
        <f t="shared" si="94"/>
        <v>44662.609722222223</v>
      </c>
      <c r="O966" s="8">
        <f>IF(ISERROR(VLOOKUP($I966,Lookup!$H$2:$I$11,2,0)),"",VLOOKUP($I966,Lookup!$H$2:$I$11,2,0))</f>
        <v>6.0000000000000002E-5</v>
      </c>
      <c r="P966" s="8">
        <f>COUNTIF(J$4:J966,J966)</f>
        <v>1</v>
      </c>
    </row>
    <row r="967" spans="1:16" x14ac:dyDescent="0.25">
      <c r="A967" s="35">
        <f t="shared" si="95"/>
        <v>1500000</v>
      </c>
      <c r="B967" s="8">
        <f t="shared" si="96"/>
        <v>44623.394444444442</v>
      </c>
      <c r="C967" s="8">
        <f t="shared" si="97"/>
        <v>44909</v>
      </c>
      <c r="D967" s="38">
        <f t="shared" si="98"/>
        <v>1589533.3945044444</v>
      </c>
      <c r="E967" s="39">
        <f t="shared" si="93"/>
        <v>3</v>
      </c>
      <c r="F967" s="42" t="s">
        <v>193</v>
      </c>
      <c r="G967" s="42" t="s">
        <v>3891</v>
      </c>
      <c r="H967" s="42" t="s">
        <v>3892</v>
      </c>
      <c r="I967" s="42" t="s">
        <v>2206</v>
      </c>
      <c r="J967" s="45">
        <v>44623.394444444442</v>
      </c>
      <c r="K967" s="43">
        <v>1500000</v>
      </c>
      <c r="L967" s="44">
        <v>44909</v>
      </c>
      <c r="M967" s="8" t="str">
        <f>VLOOKUP(MONTH($J967),Lookup!$A$2:$B$13,2,0)&amp;" "&amp;YEAR($J967)</f>
        <v>Mar 2022</v>
      </c>
      <c r="N967" s="34">
        <f t="shared" si="94"/>
        <v>44623.394444444442</v>
      </c>
      <c r="O967" s="8">
        <f>IF(ISERROR(VLOOKUP($I967,Lookup!$H$2:$I$11,2,0)),"",VLOOKUP($I967,Lookup!$H$2:$I$11,2,0))</f>
        <v>6.0000000000000002E-5</v>
      </c>
      <c r="P967" s="8">
        <f>COUNTIF(J$4:J967,J967)</f>
        <v>1</v>
      </c>
    </row>
    <row r="968" spans="1:16" x14ac:dyDescent="0.25">
      <c r="A968" s="35">
        <f t="shared" si="95"/>
        <v>500000</v>
      </c>
      <c r="B968" s="8">
        <f t="shared" si="96"/>
        <v>44847.40347222222</v>
      </c>
      <c r="C968" s="8">
        <f t="shared" si="97"/>
        <v>44894</v>
      </c>
      <c r="D968" s="38">
        <f t="shared" si="98"/>
        <v>589742.40353222226</v>
      </c>
      <c r="E968" s="39">
        <f t="shared" si="93"/>
        <v>9</v>
      </c>
      <c r="F968" s="42" t="s">
        <v>193</v>
      </c>
      <c r="G968" s="42" t="s">
        <v>3893</v>
      </c>
      <c r="H968" s="42" t="s">
        <v>3894</v>
      </c>
      <c r="I968" s="42" t="s">
        <v>2206</v>
      </c>
      <c r="J968" s="45">
        <v>44847.40347222222</v>
      </c>
      <c r="K968" s="43">
        <v>500000</v>
      </c>
      <c r="L968" s="44">
        <v>44894</v>
      </c>
      <c r="M968" s="8" t="str">
        <f>VLOOKUP(MONTH($J968),Lookup!$A$2:$B$13,2,0)&amp;" "&amp;YEAR($J968)</f>
        <v>Oct 2022</v>
      </c>
      <c r="N968" s="34">
        <f t="shared" si="94"/>
        <v>44847.40347222222</v>
      </c>
      <c r="O968" s="8">
        <f>IF(ISERROR(VLOOKUP($I968,Lookup!$H$2:$I$11,2,0)),"",VLOOKUP($I968,Lookup!$H$2:$I$11,2,0))</f>
        <v>6.0000000000000002E-5</v>
      </c>
      <c r="P968" s="8">
        <f>COUNTIF(J$4:J968,J968)</f>
        <v>1</v>
      </c>
    </row>
    <row r="969" spans="1:16" x14ac:dyDescent="0.25">
      <c r="A969" s="35">
        <f t="shared" si="95"/>
        <v>1000000</v>
      </c>
      <c r="B969" s="8">
        <f t="shared" si="96"/>
        <v>44628.51666666667</v>
      </c>
      <c r="C969" s="8">
        <f t="shared" si="97"/>
        <v>44854</v>
      </c>
      <c r="D969" s="38">
        <f t="shared" si="98"/>
        <v>1089483.5167266666</v>
      </c>
      <c r="E969" s="39">
        <f t="shared" si="93"/>
        <v>7</v>
      </c>
      <c r="F969" s="42" t="s">
        <v>193</v>
      </c>
      <c r="G969" s="42" t="s">
        <v>3895</v>
      </c>
      <c r="H969" s="42" t="s">
        <v>3896</v>
      </c>
      <c r="I969" s="42" t="s">
        <v>2206</v>
      </c>
      <c r="J969" s="45">
        <v>44628.51666666667</v>
      </c>
      <c r="K969" s="43">
        <v>1000000</v>
      </c>
      <c r="L969" s="44">
        <v>44854</v>
      </c>
      <c r="M969" s="8" t="str">
        <f>VLOOKUP(MONTH($J969),Lookup!$A$2:$B$13,2,0)&amp;" "&amp;YEAR($J969)</f>
        <v>Mar 2022</v>
      </c>
      <c r="N969" s="34">
        <f t="shared" si="94"/>
        <v>44628.51666666667</v>
      </c>
      <c r="O969" s="8">
        <f>IF(ISERROR(VLOOKUP($I969,Lookup!$H$2:$I$11,2,0)),"",VLOOKUP($I969,Lookup!$H$2:$I$11,2,0))</f>
        <v>6.0000000000000002E-5</v>
      </c>
      <c r="P969" s="8">
        <f>COUNTIF(J$4:J969,J969)</f>
        <v>1</v>
      </c>
    </row>
    <row r="970" spans="1:16" ht="30" x14ac:dyDescent="0.25">
      <c r="A970" s="35">
        <f t="shared" si="95"/>
        <v>100001</v>
      </c>
      <c r="B970" s="8">
        <f t="shared" si="96"/>
        <v>44656.620138888888</v>
      </c>
      <c r="C970" s="8">
        <f t="shared" si="97"/>
        <v>44894</v>
      </c>
      <c r="D970" s="38">
        <f t="shared" si="98"/>
        <v>189552.62019888888</v>
      </c>
      <c r="E970" s="39">
        <f t="shared" si="93"/>
        <v>27</v>
      </c>
      <c r="F970" s="42" t="s">
        <v>193</v>
      </c>
      <c r="G970" s="42" t="s">
        <v>3897</v>
      </c>
      <c r="H970" s="42" t="s">
        <v>3898</v>
      </c>
      <c r="I970" s="42" t="s">
        <v>2206</v>
      </c>
      <c r="J970" s="45">
        <v>44656.620138888888</v>
      </c>
      <c r="K970" s="43">
        <v>100001</v>
      </c>
      <c r="L970" s="44">
        <v>44894</v>
      </c>
      <c r="M970" s="8" t="str">
        <f>VLOOKUP(MONTH($J970),Lookup!$A$2:$B$13,2,0)&amp;" "&amp;YEAR($J970)</f>
        <v>Apr 2022</v>
      </c>
      <c r="N970" s="34">
        <f t="shared" si="94"/>
        <v>44656.620138888888</v>
      </c>
      <c r="O970" s="8">
        <f>IF(ISERROR(VLOOKUP($I970,Lookup!$H$2:$I$11,2,0)),"",VLOOKUP($I970,Lookup!$H$2:$I$11,2,0))</f>
        <v>6.0000000000000002E-5</v>
      </c>
      <c r="P970" s="8">
        <f>COUNTIF(J$4:J970,J970)</f>
        <v>1</v>
      </c>
    </row>
    <row r="971" spans="1:16" ht="30" x14ac:dyDescent="0.25">
      <c r="A971" s="35">
        <f t="shared" si="95"/>
        <v>50001</v>
      </c>
      <c r="B971" s="8">
        <f t="shared" si="96"/>
        <v>44630.526388888888</v>
      </c>
      <c r="C971" s="8">
        <f t="shared" si="97"/>
        <v>44908</v>
      </c>
      <c r="D971" s="38">
        <f t="shared" si="98"/>
        <v>139540.52644888888</v>
      </c>
      <c r="E971" s="39">
        <f t="shared" si="93"/>
        <v>60</v>
      </c>
      <c r="F971" s="42" t="s">
        <v>193</v>
      </c>
      <c r="G971" s="42" t="s">
        <v>3899</v>
      </c>
      <c r="H971" s="42" t="s">
        <v>3900</v>
      </c>
      <c r="I971" s="42" t="s">
        <v>2206</v>
      </c>
      <c r="J971" s="45">
        <v>44630.526388888888</v>
      </c>
      <c r="K971" s="43">
        <v>50001</v>
      </c>
      <c r="L971" s="44">
        <v>44908</v>
      </c>
      <c r="M971" s="8" t="str">
        <f>VLOOKUP(MONTH($J971),Lookup!$A$2:$B$13,2,0)&amp;" "&amp;YEAR($J971)</f>
        <v>Mar 2022</v>
      </c>
      <c r="N971" s="34">
        <f t="shared" si="94"/>
        <v>44630.526388888888</v>
      </c>
      <c r="O971" s="8">
        <f>IF(ISERROR(VLOOKUP($I971,Lookup!$H$2:$I$11,2,0)),"",VLOOKUP($I971,Lookup!$H$2:$I$11,2,0))</f>
        <v>6.0000000000000002E-5</v>
      </c>
      <c r="P971" s="8">
        <f>COUNTIF(J$4:J971,J971)</f>
        <v>1</v>
      </c>
    </row>
    <row r="972" spans="1:16" ht="30" x14ac:dyDescent="0.25">
      <c r="A972" s="35">
        <f t="shared" si="95"/>
        <v>2000000</v>
      </c>
      <c r="B972" s="8">
        <f t="shared" si="96"/>
        <v>44677.582638888889</v>
      </c>
      <c r="C972" s="8">
        <f t="shared" si="97"/>
        <v>44894</v>
      </c>
      <c r="D972" s="38">
        <f t="shared" si="98"/>
        <v>2089572.5826988888</v>
      </c>
      <c r="E972" s="39">
        <f t="shared" si="93"/>
        <v>1</v>
      </c>
      <c r="F972" s="42" t="s">
        <v>193</v>
      </c>
      <c r="G972" s="42" t="s">
        <v>3901</v>
      </c>
      <c r="H972" s="42" t="s">
        <v>3902</v>
      </c>
      <c r="I972" s="42" t="s">
        <v>2206</v>
      </c>
      <c r="J972" s="45">
        <v>44677.582638888889</v>
      </c>
      <c r="K972" s="43">
        <v>2000000</v>
      </c>
      <c r="L972" s="44">
        <v>44894</v>
      </c>
      <c r="M972" s="8" t="str">
        <f>VLOOKUP(MONTH($J972),Lookup!$A$2:$B$13,2,0)&amp;" "&amp;YEAR($J972)</f>
        <v>Apr 2022</v>
      </c>
      <c r="N972" s="34">
        <f t="shared" si="94"/>
        <v>44677.582638888889</v>
      </c>
      <c r="O972" s="8">
        <f>IF(ISERROR(VLOOKUP($I972,Lookup!$H$2:$I$11,2,0)),"",VLOOKUP($I972,Lookup!$H$2:$I$11,2,0))</f>
        <v>6.0000000000000002E-5</v>
      </c>
      <c r="P972" s="8">
        <f>COUNTIF(J$4:J972,J972)</f>
        <v>1</v>
      </c>
    </row>
    <row r="973" spans="1:16" x14ac:dyDescent="0.25">
      <c r="A973" s="35">
        <f t="shared" si="95"/>
        <v>100000</v>
      </c>
      <c r="B973" s="8">
        <f t="shared" si="96"/>
        <v>44634.510416666664</v>
      </c>
      <c r="C973" s="8">
        <f t="shared" si="97"/>
        <v>44894</v>
      </c>
      <c r="D973" s="38">
        <f t="shared" si="98"/>
        <v>189529.51047666665</v>
      </c>
      <c r="E973" s="39">
        <f t="shared" si="93"/>
        <v>28</v>
      </c>
      <c r="F973" s="42" t="s">
        <v>193</v>
      </c>
      <c r="G973" s="42" t="s">
        <v>3903</v>
      </c>
      <c r="H973" s="42" t="s">
        <v>3904</v>
      </c>
      <c r="I973" s="42" t="s">
        <v>2206</v>
      </c>
      <c r="J973" s="45">
        <v>44634.510416666664</v>
      </c>
      <c r="K973" s="43">
        <v>100000</v>
      </c>
      <c r="L973" s="44">
        <v>44894</v>
      </c>
      <c r="M973" s="8" t="str">
        <f>VLOOKUP(MONTH($J973),Lookup!$A$2:$B$13,2,0)&amp;" "&amp;YEAR($J973)</f>
        <v>Mar 2022</v>
      </c>
      <c r="N973" s="34">
        <f t="shared" si="94"/>
        <v>44634.510416666664</v>
      </c>
      <c r="O973" s="8">
        <f>IF(ISERROR(VLOOKUP($I973,Lookup!$H$2:$I$11,2,0)),"",VLOOKUP($I973,Lookup!$H$2:$I$11,2,0))</f>
        <v>6.0000000000000002E-5</v>
      </c>
      <c r="P973" s="8">
        <f>COUNTIF(J$4:J973,J973)</f>
        <v>1</v>
      </c>
    </row>
    <row r="974" spans="1:16" ht="30" x14ac:dyDescent="0.25">
      <c r="A974" s="35">
        <f t="shared" si="95"/>
        <v>0</v>
      </c>
      <c r="B974" s="8">
        <f t="shared" si="96"/>
        <v>44884.2</v>
      </c>
      <c r="C974" s="8">
        <f t="shared" si="97"/>
        <v>44887</v>
      </c>
      <c r="D974" s="38">
        <f t="shared" si="98"/>
        <v>89772.200006999992</v>
      </c>
      <c r="E974" s="39">
        <f t="shared" si="93"/>
        <v>67</v>
      </c>
      <c r="F974" s="42" t="s">
        <v>193</v>
      </c>
      <c r="G974" s="42" t="s">
        <v>3905</v>
      </c>
      <c r="H974" s="42" t="s">
        <v>3905</v>
      </c>
      <c r="I974" s="42" t="s">
        <v>2184</v>
      </c>
      <c r="J974" s="45">
        <v>44884.2</v>
      </c>
      <c r="K974" s="43"/>
      <c r="L974" s="44">
        <v>44887</v>
      </c>
      <c r="M974" s="8" t="str">
        <f>VLOOKUP(MONTH($J974),Lookup!$A$2:$B$13,2,0)&amp;" "&amp;YEAR($J974)</f>
        <v>Nov 2022</v>
      </c>
      <c r="N974" s="34">
        <f t="shared" si="94"/>
        <v>44884.2</v>
      </c>
      <c r="O974" s="8">
        <f>IF(ISERROR(VLOOKUP($I974,Lookup!$H$2:$I$11,2,0)),"",VLOOKUP($I974,Lookup!$H$2:$I$11,2,0))</f>
        <v>6.9999999999999999E-6</v>
      </c>
      <c r="P974" s="8">
        <f>COUNTIF(J$4:J974,J974)</f>
        <v>1</v>
      </c>
    </row>
    <row r="975" spans="1:16" ht="60" x14ac:dyDescent="0.25">
      <c r="A975" s="35">
        <f t="shared" si="95"/>
        <v>60000</v>
      </c>
      <c r="B975" s="8">
        <f t="shared" si="96"/>
        <v>44644.575694444444</v>
      </c>
      <c r="C975" s="8">
        <f t="shared" si="97"/>
        <v>44936</v>
      </c>
      <c r="D975" s="38">
        <f t="shared" si="98"/>
        <v>149581.57575444444</v>
      </c>
      <c r="E975" s="39">
        <f t="shared" si="93"/>
        <v>40</v>
      </c>
      <c r="F975" s="42" t="s">
        <v>193</v>
      </c>
      <c r="G975" s="42" t="s">
        <v>3906</v>
      </c>
      <c r="H975" s="42" t="s">
        <v>3907</v>
      </c>
      <c r="I975" s="42" t="s">
        <v>2206</v>
      </c>
      <c r="J975" s="45">
        <v>44644.575694444444</v>
      </c>
      <c r="K975" s="43">
        <v>60000</v>
      </c>
      <c r="L975" s="44">
        <v>44936</v>
      </c>
      <c r="M975" s="8" t="str">
        <f>VLOOKUP(MONTH($J975),Lookup!$A$2:$B$13,2,0)&amp;" "&amp;YEAR($J975)</f>
        <v>Mar 2022</v>
      </c>
      <c r="N975" s="34">
        <f t="shared" si="94"/>
        <v>44644.575694444444</v>
      </c>
      <c r="O975" s="8">
        <f>IF(ISERROR(VLOOKUP($I975,Lookup!$H$2:$I$11,2,0)),"",VLOOKUP($I975,Lookup!$H$2:$I$11,2,0))</f>
        <v>6.0000000000000002E-5</v>
      </c>
      <c r="P975" s="8">
        <f>COUNTIF(J$4:J975,J975)</f>
        <v>1</v>
      </c>
    </row>
    <row r="976" spans="1:16" ht="30" x14ac:dyDescent="0.25">
      <c r="A976" s="35">
        <f t="shared" si="95"/>
        <v>50001</v>
      </c>
      <c r="B976" s="8">
        <f t="shared" si="96"/>
        <v>44805.40902777778</v>
      </c>
      <c r="C976" s="8">
        <f t="shared" si="97"/>
        <v>44894</v>
      </c>
      <c r="D976" s="38">
        <f t="shared" si="98"/>
        <v>139701.40903477778</v>
      </c>
      <c r="E976" s="39">
        <f t="shared" si="93"/>
        <v>50</v>
      </c>
      <c r="F976" s="42" t="s">
        <v>193</v>
      </c>
      <c r="G976" s="42" t="s">
        <v>3908</v>
      </c>
      <c r="H976" s="42" t="s">
        <v>3909</v>
      </c>
      <c r="I976" s="42" t="s">
        <v>2184</v>
      </c>
      <c r="J976" s="45">
        <v>44805.40902777778</v>
      </c>
      <c r="K976" s="43">
        <v>50001</v>
      </c>
      <c r="L976" s="44">
        <v>44894</v>
      </c>
      <c r="M976" s="8" t="str">
        <f>VLOOKUP(MONTH($J976),Lookup!$A$2:$B$13,2,0)&amp;" "&amp;YEAR($J976)</f>
        <v>Sept 2022</v>
      </c>
      <c r="N976" s="34">
        <f t="shared" si="94"/>
        <v>44805.40902777778</v>
      </c>
      <c r="O976" s="8">
        <f>IF(ISERROR(VLOOKUP($I976,Lookup!$H$2:$I$11,2,0)),"",VLOOKUP($I976,Lookup!$H$2:$I$11,2,0))</f>
        <v>6.9999999999999999E-6</v>
      </c>
      <c r="P976" s="8">
        <f>COUNTIF(J$4:J976,J976)</f>
        <v>1</v>
      </c>
    </row>
    <row r="977" spans="1:16" ht="30" x14ac:dyDescent="0.25">
      <c r="A977" s="35">
        <f t="shared" si="95"/>
        <v>50001</v>
      </c>
      <c r="B977" s="8">
        <f t="shared" si="96"/>
        <v>44639.354861111111</v>
      </c>
      <c r="C977" s="8">
        <f t="shared" si="97"/>
        <v>44908</v>
      </c>
      <c r="D977" s="38">
        <f t="shared" si="98"/>
        <v>139652.35486111112</v>
      </c>
      <c r="E977" s="39">
        <f t="shared" si="93"/>
        <v>54</v>
      </c>
      <c r="F977" s="42" t="s">
        <v>193</v>
      </c>
      <c r="G977" s="42" t="s">
        <v>3910</v>
      </c>
      <c r="H977" s="42" t="s">
        <v>3911</v>
      </c>
      <c r="I977" s="42" t="s">
        <v>2167</v>
      </c>
      <c r="J977" s="45">
        <v>44639.354861111111</v>
      </c>
      <c r="K977" s="43">
        <v>50001</v>
      </c>
      <c r="L977" s="44">
        <v>44908</v>
      </c>
      <c r="M977" s="8" t="str">
        <f>VLOOKUP(MONTH($J977),Lookup!$A$2:$B$13,2,0)&amp;" "&amp;YEAR($J977)</f>
        <v>Mar 2022</v>
      </c>
      <c r="N977" s="34">
        <f t="shared" si="94"/>
        <v>44639.354861111111</v>
      </c>
      <c r="O977" s="8">
        <f>IF(ISERROR(VLOOKUP($I977,Lookup!$H$2:$I$11,2,0)),"",VLOOKUP($I977,Lookup!$H$2:$I$11,2,0))</f>
        <v>103</v>
      </c>
      <c r="P977" s="8">
        <f>COUNTIF(J$4:J977,J977)</f>
        <v>1</v>
      </c>
    </row>
    <row r="978" spans="1:16" ht="30" x14ac:dyDescent="0.25">
      <c r="A978" s="35">
        <f t="shared" si="95"/>
        <v>50001</v>
      </c>
      <c r="B978" s="8">
        <f t="shared" si="96"/>
        <v>44650.387499999997</v>
      </c>
      <c r="C978" s="8">
        <f t="shared" si="97"/>
        <v>44908</v>
      </c>
      <c r="D978" s="38">
        <f t="shared" si="98"/>
        <v>139663.38750000001</v>
      </c>
      <c r="E978" s="39">
        <f t="shared" si="93"/>
        <v>53</v>
      </c>
      <c r="F978" s="42" t="s">
        <v>193</v>
      </c>
      <c r="G978" s="42" t="s">
        <v>3912</v>
      </c>
      <c r="H978" s="42" t="s">
        <v>3913</v>
      </c>
      <c r="I978" s="42" t="s">
        <v>2167</v>
      </c>
      <c r="J978" s="45">
        <v>44650.387499999997</v>
      </c>
      <c r="K978" s="43">
        <v>50001</v>
      </c>
      <c r="L978" s="44">
        <v>44908</v>
      </c>
      <c r="M978" s="8" t="str">
        <f>VLOOKUP(MONTH($J978),Lookup!$A$2:$B$13,2,0)&amp;" "&amp;YEAR($J978)</f>
        <v>Mar 2022</v>
      </c>
      <c r="N978" s="34">
        <f t="shared" si="94"/>
        <v>44650.387499999997</v>
      </c>
      <c r="O978" s="8">
        <f>IF(ISERROR(VLOOKUP($I978,Lookup!$H$2:$I$11,2,0)),"",VLOOKUP($I978,Lookup!$H$2:$I$11,2,0))</f>
        <v>103</v>
      </c>
      <c r="P978" s="8">
        <f>COUNTIF(J$4:J978,J978)</f>
        <v>1</v>
      </c>
    </row>
    <row r="979" spans="1:16" ht="30" x14ac:dyDescent="0.25">
      <c r="A979" s="35">
        <f t="shared" si="95"/>
        <v>150000</v>
      </c>
      <c r="B979" s="8">
        <f t="shared" si="96"/>
        <v>44649.765972222223</v>
      </c>
      <c r="C979" s="8">
        <f t="shared" si="97"/>
        <v>44908</v>
      </c>
      <c r="D979" s="38">
        <f t="shared" si="98"/>
        <v>239558.76603222222</v>
      </c>
      <c r="E979" s="39">
        <f t="shared" si="93"/>
        <v>18</v>
      </c>
      <c r="F979" s="42" t="s">
        <v>193</v>
      </c>
      <c r="G979" s="42" t="s">
        <v>3914</v>
      </c>
      <c r="H979" s="42" t="s">
        <v>3915</v>
      </c>
      <c r="I979" s="42" t="s">
        <v>2206</v>
      </c>
      <c r="J979" s="45">
        <v>44649.765972222223</v>
      </c>
      <c r="K979" s="43">
        <v>150000</v>
      </c>
      <c r="L979" s="44">
        <v>44908</v>
      </c>
      <c r="M979" s="8" t="str">
        <f>VLOOKUP(MONTH($J979),Lookup!$A$2:$B$13,2,0)&amp;" "&amp;YEAR($J979)</f>
        <v>Mar 2022</v>
      </c>
      <c r="N979" s="34">
        <f t="shared" si="94"/>
        <v>44649.765972222223</v>
      </c>
      <c r="O979" s="8">
        <f>IF(ISERROR(VLOOKUP($I979,Lookup!$H$2:$I$11,2,0)),"",VLOOKUP($I979,Lookup!$H$2:$I$11,2,0))</f>
        <v>6.0000000000000002E-5</v>
      </c>
      <c r="P979" s="8">
        <f>COUNTIF(J$4:J979,J979)</f>
        <v>1</v>
      </c>
    </row>
    <row r="980" spans="1:16" ht="30" x14ac:dyDescent="0.25">
      <c r="A980" s="35">
        <f t="shared" si="95"/>
        <v>1000000</v>
      </c>
      <c r="B980" s="8">
        <f t="shared" si="96"/>
        <v>44680.455555555556</v>
      </c>
      <c r="C980" s="8">
        <f t="shared" si="97"/>
        <v>44901</v>
      </c>
      <c r="D980" s="38">
        <f t="shared" si="98"/>
        <v>1089582.4556155554</v>
      </c>
      <c r="E980" s="39">
        <f t="shared" si="93"/>
        <v>6</v>
      </c>
      <c r="F980" s="42" t="s">
        <v>193</v>
      </c>
      <c r="G980" s="42" t="s">
        <v>3916</v>
      </c>
      <c r="H980" s="42" t="s">
        <v>3917</v>
      </c>
      <c r="I980" s="42" t="s">
        <v>2206</v>
      </c>
      <c r="J980" s="45">
        <v>44680.455555555556</v>
      </c>
      <c r="K980" s="43">
        <v>1000000</v>
      </c>
      <c r="L980" s="44">
        <v>44901</v>
      </c>
      <c r="M980" s="8" t="str">
        <f>VLOOKUP(MONTH($J980),Lookup!$A$2:$B$13,2,0)&amp;" "&amp;YEAR($J980)</f>
        <v>Apr 2022</v>
      </c>
      <c r="N980" s="34">
        <f t="shared" si="94"/>
        <v>44680.455555555556</v>
      </c>
      <c r="O980" s="8">
        <f>IF(ISERROR(VLOOKUP($I980,Lookup!$H$2:$I$11,2,0)),"",VLOOKUP($I980,Lookup!$H$2:$I$11,2,0))</f>
        <v>6.0000000000000002E-5</v>
      </c>
      <c r="P980" s="8">
        <f>COUNTIF(J$4:J980,J980)</f>
        <v>1</v>
      </c>
    </row>
    <row r="981" spans="1:16" ht="30" x14ac:dyDescent="0.25">
      <c r="A981" s="35">
        <f t="shared" si="95"/>
        <v>60000</v>
      </c>
      <c r="B981" s="8">
        <f t="shared" si="96"/>
        <v>44816.717361111114</v>
      </c>
      <c r="C981" s="8">
        <f t="shared" si="97"/>
        <v>44951</v>
      </c>
      <c r="D981" s="38">
        <f t="shared" si="98"/>
        <v>149768.7173681111</v>
      </c>
      <c r="E981" s="39">
        <f t="shared" si="93"/>
        <v>39</v>
      </c>
      <c r="F981" s="42" t="s">
        <v>193</v>
      </c>
      <c r="G981" s="42" t="s">
        <v>3918</v>
      </c>
      <c r="H981" s="42" t="s">
        <v>3919</v>
      </c>
      <c r="I981" s="42" t="s">
        <v>2184</v>
      </c>
      <c r="J981" s="45">
        <v>44816.717361111114</v>
      </c>
      <c r="K981" s="43">
        <v>60000</v>
      </c>
      <c r="L981" s="44">
        <v>44951</v>
      </c>
      <c r="M981" s="8" t="str">
        <f>VLOOKUP(MONTH($J981),Lookup!$A$2:$B$13,2,0)&amp;" "&amp;YEAR($J981)</f>
        <v>Sept 2022</v>
      </c>
      <c r="N981" s="34">
        <f t="shared" si="94"/>
        <v>44816.717361111114</v>
      </c>
      <c r="O981" s="8">
        <f>IF(ISERROR(VLOOKUP($I981,Lookup!$H$2:$I$11,2,0)),"",VLOOKUP($I981,Lookup!$H$2:$I$11,2,0))</f>
        <v>6.9999999999999999E-6</v>
      </c>
      <c r="P981" s="8">
        <f>COUNTIF(J$4:J981,J981)</f>
        <v>1</v>
      </c>
    </row>
    <row r="982" spans="1:16" x14ac:dyDescent="0.25">
      <c r="A982" s="35">
        <f t="shared" si="95"/>
        <v>2000000</v>
      </c>
      <c r="B982" s="8">
        <f t="shared" si="96"/>
        <v>44597.946527777778</v>
      </c>
      <c r="C982" s="8">
        <f t="shared" si="97"/>
        <v>44908</v>
      </c>
      <c r="D982" s="38">
        <f t="shared" si="98"/>
        <v>2089506.9470277778</v>
      </c>
      <c r="E982" s="39">
        <f t="shared" si="93"/>
        <v>2</v>
      </c>
      <c r="F982" s="42" t="s">
        <v>193</v>
      </c>
      <c r="G982" s="42" t="s">
        <v>3920</v>
      </c>
      <c r="H982" s="42" t="s">
        <v>3921</v>
      </c>
      <c r="I982" s="42" t="s">
        <v>2464</v>
      </c>
      <c r="J982" s="45">
        <v>44597.946527777778</v>
      </c>
      <c r="K982" s="43">
        <v>2000000</v>
      </c>
      <c r="L982" s="44">
        <v>44908</v>
      </c>
      <c r="M982" s="8" t="str">
        <f>VLOOKUP(MONTH($J982),Lookup!$A$2:$B$13,2,0)&amp;" "&amp;YEAR($J982)</f>
        <v>Feb 2022</v>
      </c>
      <c r="N982" s="34">
        <f t="shared" si="94"/>
        <v>44597.946527777778</v>
      </c>
      <c r="O982" s="8">
        <f>IF(ISERROR(VLOOKUP($I982,Lookup!$H$2:$I$11,2,0)),"",VLOOKUP($I982,Lookup!$H$2:$I$11,2,0))</f>
        <v>5.0000000000000001E-4</v>
      </c>
      <c r="P982" s="8">
        <f>COUNTIF(J$4:J982,J982)</f>
        <v>1</v>
      </c>
    </row>
    <row r="983" spans="1:16" ht="30" x14ac:dyDescent="0.25">
      <c r="A983" s="35">
        <f t="shared" si="95"/>
        <v>50001</v>
      </c>
      <c r="B983" s="8">
        <f t="shared" si="96"/>
        <v>44652.743055555555</v>
      </c>
      <c r="C983" s="8">
        <f t="shared" si="97"/>
        <v>44894</v>
      </c>
      <c r="D983" s="38">
        <f t="shared" si="98"/>
        <v>139548.74311555555</v>
      </c>
      <c r="E983" s="39">
        <f t="shared" si="93"/>
        <v>59</v>
      </c>
      <c r="F983" s="42" t="s">
        <v>193</v>
      </c>
      <c r="G983" s="42" t="s">
        <v>3922</v>
      </c>
      <c r="H983" s="42" t="s">
        <v>3923</v>
      </c>
      <c r="I983" s="42" t="s">
        <v>2206</v>
      </c>
      <c r="J983" s="45">
        <v>44652.743055555555</v>
      </c>
      <c r="K983" s="43">
        <v>50001</v>
      </c>
      <c r="L983" s="44">
        <v>44894</v>
      </c>
      <c r="M983" s="8" t="str">
        <f>VLOOKUP(MONTH($J983),Lookup!$A$2:$B$13,2,0)&amp;" "&amp;YEAR($J983)</f>
        <v>Apr 2022</v>
      </c>
      <c r="N983" s="34">
        <f t="shared" si="94"/>
        <v>44652.743055555555</v>
      </c>
      <c r="O983" s="8">
        <f>IF(ISERROR(VLOOKUP($I983,Lookup!$H$2:$I$11,2,0)),"",VLOOKUP($I983,Lookup!$H$2:$I$11,2,0))</f>
        <v>6.0000000000000002E-5</v>
      </c>
      <c r="P983" s="8">
        <f>COUNTIF(J$4:J983,J983)</f>
        <v>1</v>
      </c>
    </row>
    <row r="984" spans="1:16" x14ac:dyDescent="0.25">
      <c r="A984" s="35">
        <f t="shared" si="95"/>
        <v>1000000</v>
      </c>
      <c r="B984" s="8">
        <f t="shared" si="96"/>
        <v>44665.883333333331</v>
      </c>
      <c r="C984" s="8">
        <f t="shared" si="97"/>
        <v>44909</v>
      </c>
      <c r="D984" s="38">
        <f t="shared" si="98"/>
        <v>1089679.8833333333</v>
      </c>
      <c r="E984" s="39">
        <f t="shared" si="93"/>
        <v>5</v>
      </c>
      <c r="F984" s="42" t="s">
        <v>193</v>
      </c>
      <c r="G984" s="42" t="s">
        <v>3878</v>
      </c>
      <c r="H984" s="42" t="s">
        <v>3924</v>
      </c>
      <c r="I984" s="42" t="s">
        <v>2167</v>
      </c>
      <c r="J984" s="45">
        <v>44665.883333333331</v>
      </c>
      <c r="K984" s="43">
        <v>1000000</v>
      </c>
      <c r="L984" s="44">
        <v>44909</v>
      </c>
      <c r="M984" s="8" t="str">
        <f>VLOOKUP(MONTH($J984),Lookup!$A$2:$B$13,2,0)&amp;" "&amp;YEAR($J984)</f>
        <v>Apr 2022</v>
      </c>
      <c r="N984" s="34">
        <f t="shared" si="94"/>
        <v>44665.883333333331</v>
      </c>
      <c r="O984" s="8">
        <f>IF(ISERROR(VLOOKUP($I984,Lookup!$H$2:$I$11,2,0)),"",VLOOKUP($I984,Lookup!$H$2:$I$11,2,0))</f>
        <v>103</v>
      </c>
      <c r="P984" s="8">
        <f>COUNTIF(J$4:J984,J984)</f>
        <v>2</v>
      </c>
    </row>
    <row r="985" spans="1:16" ht="30" x14ac:dyDescent="0.25">
      <c r="A985" s="35">
        <f t="shared" si="95"/>
        <v>70000</v>
      </c>
      <c r="B985" s="8">
        <f t="shared" si="96"/>
        <v>44709.712500000001</v>
      </c>
      <c r="C985" s="8">
        <f t="shared" si="97"/>
        <v>44908</v>
      </c>
      <c r="D985" s="38">
        <f t="shared" si="98"/>
        <v>159618.71255999999</v>
      </c>
      <c r="E985" s="39">
        <f t="shared" si="93"/>
        <v>34</v>
      </c>
      <c r="F985" s="42" t="s">
        <v>193</v>
      </c>
      <c r="G985" s="42" t="s">
        <v>3925</v>
      </c>
      <c r="H985" s="42" t="s">
        <v>3926</v>
      </c>
      <c r="I985" s="42" t="s">
        <v>2206</v>
      </c>
      <c r="J985" s="45">
        <v>44709.712500000001</v>
      </c>
      <c r="K985" s="43">
        <v>70000</v>
      </c>
      <c r="L985" s="44">
        <v>44908</v>
      </c>
      <c r="M985" s="8" t="str">
        <f>VLOOKUP(MONTH($J985),Lookup!$A$2:$B$13,2,0)&amp;" "&amp;YEAR($J985)</f>
        <v>May 2022</v>
      </c>
      <c r="N985" s="34">
        <f t="shared" si="94"/>
        <v>44709.712500000001</v>
      </c>
      <c r="O985" s="8">
        <f>IF(ISERROR(VLOOKUP($I985,Lookup!$H$2:$I$11,2,0)),"",VLOOKUP($I985,Lookup!$H$2:$I$11,2,0))</f>
        <v>6.0000000000000002E-5</v>
      </c>
      <c r="P985" s="8">
        <f>COUNTIF(J$4:J985,J985)</f>
        <v>1</v>
      </c>
    </row>
    <row r="986" spans="1:16" ht="30" x14ac:dyDescent="0.25">
      <c r="A986" s="35">
        <f t="shared" si="95"/>
        <v>65000</v>
      </c>
      <c r="B986" s="8">
        <f t="shared" si="96"/>
        <v>44754.418055555558</v>
      </c>
      <c r="C986" s="8">
        <f t="shared" si="97"/>
        <v>44894</v>
      </c>
      <c r="D986" s="38">
        <f t="shared" si="98"/>
        <v>154649.41811555554</v>
      </c>
      <c r="E986" s="39">
        <f t="shared" si="93"/>
        <v>38</v>
      </c>
      <c r="F986" s="42" t="s">
        <v>193</v>
      </c>
      <c r="G986" s="42" t="s">
        <v>3927</v>
      </c>
      <c r="H986" s="42" t="s">
        <v>3928</v>
      </c>
      <c r="I986" s="42" t="s">
        <v>2206</v>
      </c>
      <c r="J986" s="45">
        <v>44754.418055555558</v>
      </c>
      <c r="K986" s="43">
        <v>65000</v>
      </c>
      <c r="L986" s="44">
        <v>44894</v>
      </c>
      <c r="M986" s="8" t="str">
        <f>VLOOKUP(MONTH($J986),Lookup!$A$2:$B$13,2,0)&amp;" "&amp;YEAR($J986)</f>
        <v>Jul 2022</v>
      </c>
      <c r="N986" s="34">
        <f t="shared" si="94"/>
        <v>44754.418055555558</v>
      </c>
      <c r="O986" s="8">
        <f>IF(ISERROR(VLOOKUP($I986,Lookup!$H$2:$I$11,2,0)),"",VLOOKUP($I986,Lookup!$H$2:$I$11,2,0))</f>
        <v>6.0000000000000002E-5</v>
      </c>
      <c r="P986" s="8">
        <f>COUNTIF(J$4:J986,J986)</f>
        <v>1</v>
      </c>
    </row>
    <row r="987" spans="1:16" x14ac:dyDescent="0.25">
      <c r="A987" s="35">
        <f t="shared" si="95"/>
        <v>80000</v>
      </c>
      <c r="B987" s="8">
        <f t="shared" si="96"/>
        <v>44720.629861111112</v>
      </c>
      <c r="C987" s="8">
        <f t="shared" si="97"/>
        <v>44894</v>
      </c>
      <c r="D987" s="38">
        <f t="shared" si="98"/>
        <v>169515.52986111111</v>
      </c>
      <c r="E987" s="39">
        <f t="shared" si="93"/>
        <v>31</v>
      </c>
      <c r="F987" s="42" t="s">
        <v>193</v>
      </c>
      <c r="G987" s="42" t="s">
        <v>3929</v>
      </c>
      <c r="H987" s="42" t="s">
        <v>3930</v>
      </c>
      <c r="I987" s="42" t="s">
        <v>2170</v>
      </c>
      <c r="J987" s="45">
        <v>44720.629861111112</v>
      </c>
      <c r="K987" s="43">
        <v>80000</v>
      </c>
      <c r="L987" s="44">
        <v>44894</v>
      </c>
      <c r="M987" s="8" t="str">
        <f>VLOOKUP(MONTH($J987),Lookup!$A$2:$B$13,2,0)&amp;" "&amp;YEAR($J987)</f>
        <v>Jun 2022</v>
      </c>
      <c r="N987" s="34">
        <f t="shared" si="94"/>
        <v>44720.629861111112</v>
      </c>
      <c r="O987" s="8">
        <f>IF(ISERROR(VLOOKUP($I987,Lookup!$H$2:$I$11,2,0)),"",VLOOKUP($I987,Lookup!$H$2:$I$11,2,0))</f>
        <v>-100.1</v>
      </c>
      <c r="P987" s="8">
        <f>COUNTIF(J$4:J987,J987)</f>
        <v>1</v>
      </c>
    </row>
    <row r="988" spans="1:16" ht="30" x14ac:dyDescent="0.25">
      <c r="A988" s="35">
        <f t="shared" si="95"/>
        <v>50001</v>
      </c>
      <c r="B988" s="8">
        <f t="shared" si="96"/>
        <v>44825.563888888886</v>
      </c>
      <c r="C988" s="8">
        <f t="shared" si="97"/>
        <v>44908</v>
      </c>
      <c r="D988" s="38">
        <f t="shared" si="98"/>
        <v>139735.56389588889</v>
      </c>
      <c r="E988" s="39">
        <f t="shared" si="93"/>
        <v>47</v>
      </c>
      <c r="F988" s="42" t="s">
        <v>193</v>
      </c>
      <c r="G988" s="42" t="s">
        <v>3931</v>
      </c>
      <c r="H988" s="42" t="s">
        <v>3932</v>
      </c>
      <c r="I988" s="42" t="s">
        <v>2184</v>
      </c>
      <c r="J988" s="45">
        <v>44825.563888888886</v>
      </c>
      <c r="K988" s="43">
        <v>50001</v>
      </c>
      <c r="L988" s="44">
        <v>44908</v>
      </c>
      <c r="M988" s="8" t="str">
        <f>VLOOKUP(MONTH($J988),Lookup!$A$2:$B$13,2,0)&amp;" "&amp;YEAR($J988)</f>
        <v>Sept 2022</v>
      </c>
      <c r="N988" s="34">
        <f t="shared" si="94"/>
        <v>44825.563888888886</v>
      </c>
      <c r="O988" s="8">
        <f>IF(ISERROR(VLOOKUP($I988,Lookup!$H$2:$I$11,2,0)),"",VLOOKUP($I988,Lookup!$H$2:$I$11,2,0))</f>
        <v>6.9999999999999999E-6</v>
      </c>
      <c r="P988" s="8">
        <f>COUNTIF(J$4:J988,J988)</f>
        <v>1</v>
      </c>
    </row>
    <row r="989" spans="1:16" x14ac:dyDescent="0.25">
      <c r="A989" s="35">
        <f t="shared" si="95"/>
        <v>60001</v>
      </c>
      <c r="B989" s="8">
        <f t="shared" si="96"/>
        <v>44755.682638888888</v>
      </c>
      <c r="C989" s="8">
        <f t="shared" si="97"/>
        <v>44908</v>
      </c>
      <c r="D989" s="38">
        <f t="shared" si="98"/>
        <v>149565.58263888888</v>
      </c>
      <c r="E989" s="39">
        <f t="shared" si="93"/>
        <v>41</v>
      </c>
      <c r="F989" s="42" t="s">
        <v>193</v>
      </c>
      <c r="G989" s="42" t="s">
        <v>3933</v>
      </c>
      <c r="H989" s="42" t="s">
        <v>3934</v>
      </c>
      <c r="I989" s="42" t="s">
        <v>2170</v>
      </c>
      <c r="J989" s="45">
        <v>44755.682638888888</v>
      </c>
      <c r="K989" s="43">
        <v>60001</v>
      </c>
      <c r="L989" s="44">
        <v>44908</v>
      </c>
      <c r="M989" s="8" t="str">
        <f>VLOOKUP(MONTH($J989),Lookup!$A$2:$B$13,2,0)&amp;" "&amp;YEAR($J989)</f>
        <v>Jul 2022</v>
      </c>
      <c r="N989" s="34">
        <f t="shared" si="94"/>
        <v>44755.682638888888</v>
      </c>
      <c r="O989" s="8">
        <f>IF(ISERROR(VLOOKUP($I989,Lookup!$H$2:$I$11,2,0)),"",VLOOKUP($I989,Lookup!$H$2:$I$11,2,0))</f>
        <v>-100.1</v>
      </c>
      <c r="P989" s="8">
        <f>COUNTIF(J$4:J989,J989)</f>
        <v>1</v>
      </c>
    </row>
    <row r="990" spans="1:16" x14ac:dyDescent="0.25">
      <c r="A990" s="35">
        <f t="shared" si="95"/>
        <v>50001</v>
      </c>
      <c r="B990" s="8">
        <f t="shared" si="96"/>
        <v>44689.515277777777</v>
      </c>
      <c r="C990" s="8">
        <f t="shared" si="97"/>
        <v>44908</v>
      </c>
      <c r="D990" s="38">
        <f t="shared" si="98"/>
        <v>139599.51533777776</v>
      </c>
      <c r="E990" s="39">
        <f t="shared" si="93"/>
        <v>55</v>
      </c>
      <c r="F990" s="42" t="s">
        <v>193</v>
      </c>
      <c r="G990" s="42" t="s">
        <v>3935</v>
      </c>
      <c r="H990" s="42" t="s">
        <v>3936</v>
      </c>
      <c r="I990" s="42" t="s">
        <v>2206</v>
      </c>
      <c r="J990" s="45">
        <v>44689.515277777777</v>
      </c>
      <c r="K990" s="43">
        <v>50001</v>
      </c>
      <c r="L990" s="44">
        <v>44908</v>
      </c>
      <c r="M990" s="8" t="str">
        <f>VLOOKUP(MONTH($J990),Lookup!$A$2:$B$13,2,0)&amp;" "&amp;YEAR($J990)</f>
        <v>May 2022</v>
      </c>
      <c r="N990" s="34">
        <f t="shared" si="94"/>
        <v>44689.515277777777</v>
      </c>
      <c r="O990" s="8">
        <f>IF(ISERROR(VLOOKUP($I990,Lookup!$H$2:$I$11,2,0)),"",VLOOKUP($I990,Lookup!$H$2:$I$11,2,0))</f>
        <v>6.0000000000000002E-5</v>
      </c>
      <c r="P990" s="8">
        <f>COUNTIF(J$4:J990,J990)</f>
        <v>1</v>
      </c>
    </row>
    <row r="991" spans="1:16" ht="30" x14ac:dyDescent="0.25">
      <c r="A991" s="35">
        <f t="shared" si="95"/>
        <v>25000</v>
      </c>
      <c r="B991" s="8">
        <f t="shared" si="96"/>
        <v>44685.31527777778</v>
      </c>
      <c r="C991" s="8">
        <f t="shared" si="97"/>
        <v>44894</v>
      </c>
      <c r="D991" s="38">
        <f t="shared" si="98"/>
        <v>114580.31527857779</v>
      </c>
      <c r="E991" s="39">
        <f t="shared" si="93"/>
        <v>66</v>
      </c>
      <c r="F991" s="42" t="s">
        <v>193</v>
      </c>
      <c r="G991" s="42" t="s">
        <v>3937</v>
      </c>
      <c r="H991" s="42" t="s">
        <v>3938</v>
      </c>
      <c r="I991" s="42" t="s">
        <v>2173</v>
      </c>
      <c r="J991" s="45">
        <v>44685.31527777778</v>
      </c>
      <c r="K991" s="43">
        <v>25000</v>
      </c>
      <c r="L991" s="44">
        <v>44894</v>
      </c>
      <c r="M991" s="8" t="str">
        <f>VLOOKUP(MONTH($J991),Lookup!$A$2:$B$13,2,0)&amp;" "&amp;YEAR($J991)</f>
        <v>May 2022</v>
      </c>
      <c r="N991" s="34">
        <f t="shared" si="94"/>
        <v>44685.31527777778</v>
      </c>
      <c r="O991" s="8">
        <f>IF(ISERROR(VLOOKUP($I991,Lookup!$H$2:$I$11,2,0)),"",VLOOKUP($I991,Lookup!$H$2:$I$11,2,0))</f>
        <v>7.9999999999999996E-7</v>
      </c>
      <c r="P991" s="8">
        <f>COUNTIF(J$4:J991,J991)</f>
        <v>1</v>
      </c>
    </row>
    <row r="992" spans="1:16" ht="30" x14ac:dyDescent="0.25">
      <c r="A992" s="35">
        <f t="shared" si="95"/>
        <v>30000</v>
      </c>
      <c r="B992" s="8">
        <f t="shared" si="96"/>
        <v>44713.504166666666</v>
      </c>
      <c r="C992" s="8">
        <f t="shared" si="97"/>
        <v>44894</v>
      </c>
      <c r="D992" s="38">
        <f t="shared" si="98"/>
        <v>119608.50416746667</v>
      </c>
      <c r="E992" s="39">
        <f t="shared" si="93"/>
        <v>65</v>
      </c>
      <c r="F992" s="42" t="s">
        <v>193</v>
      </c>
      <c r="G992" s="42" t="s">
        <v>3939</v>
      </c>
      <c r="H992" s="42" t="s">
        <v>3939</v>
      </c>
      <c r="I992" s="42" t="s">
        <v>2173</v>
      </c>
      <c r="J992" s="45">
        <v>44713.504166666666</v>
      </c>
      <c r="K992" s="43">
        <v>30000</v>
      </c>
      <c r="L992" s="44">
        <v>44894</v>
      </c>
      <c r="M992" s="8" t="str">
        <f>VLOOKUP(MONTH($J992),Lookup!$A$2:$B$13,2,0)&amp;" "&amp;YEAR($J992)</f>
        <v>Jun 2022</v>
      </c>
      <c r="N992" s="34">
        <f t="shared" si="94"/>
        <v>44713.504166666666</v>
      </c>
      <c r="O992" s="8">
        <f>IF(ISERROR(VLOOKUP($I992,Lookup!$H$2:$I$11,2,0)),"",VLOOKUP($I992,Lookup!$H$2:$I$11,2,0))</f>
        <v>7.9999999999999996E-7</v>
      </c>
      <c r="P992" s="8">
        <f>COUNTIF(J$4:J992,J992)</f>
        <v>1</v>
      </c>
    </row>
    <row r="993" spans="1:16" x14ac:dyDescent="0.25">
      <c r="A993" s="35">
        <f t="shared" si="95"/>
        <v>70000</v>
      </c>
      <c r="B993" s="8">
        <f t="shared" si="96"/>
        <v>44692.697916666664</v>
      </c>
      <c r="C993" s="8">
        <f t="shared" si="97"/>
        <v>44908</v>
      </c>
      <c r="D993" s="38">
        <f t="shared" si="98"/>
        <v>159601.69797666665</v>
      </c>
      <c r="E993" s="39">
        <f t="shared" si="93"/>
        <v>35</v>
      </c>
      <c r="F993" s="42" t="s">
        <v>193</v>
      </c>
      <c r="G993" s="42" t="s">
        <v>3940</v>
      </c>
      <c r="H993" s="42" t="s">
        <v>3941</v>
      </c>
      <c r="I993" s="42" t="s">
        <v>2206</v>
      </c>
      <c r="J993" s="45">
        <v>44692.697916666664</v>
      </c>
      <c r="K993" s="43">
        <v>70000</v>
      </c>
      <c r="L993" s="44">
        <v>44908</v>
      </c>
      <c r="M993" s="8" t="str">
        <f>VLOOKUP(MONTH($J993),Lookup!$A$2:$B$13,2,0)&amp;" "&amp;YEAR($J993)</f>
        <v>May 2022</v>
      </c>
      <c r="N993" s="34">
        <f t="shared" si="94"/>
        <v>44692.697916666664</v>
      </c>
      <c r="O993" s="8">
        <f>IF(ISERROR(VLOOKUP($I993,Lookup!$H$2:$I$11,2,0)),"",VLOOKUP($I993,Lookup!$H$2:$I$11,2,0))</f>
        <v>6.0000000000000002E-5</v>
      </c>
      <c r="P993" s="8">
        <f>COUNTIF(J$4:J993,J993)</f>
        <v>1</v>
      </c>
    </row>
    <row r="994" spans="1:16" x14ac:dyDescent="0.25">
      <c r="A994" s="35">
        <f t="shared" si="95"/>
        <v>50001</v>
      </c>
      <c r="B994" s="8">
        <f t="shared" si="96"/>
        <v>44692.281944444447</v>
      </c>
      <c r="C994" s="8">
        <f t="shared" si="97"/>
        <v>44897</v>
      </c>
      <c r="D994" s="38">
        <f t="shared" si="98"/>
        <v>139591.28200444445</v>
      </c>
      <c r="E994" s="39">
        <f t="shared" si="93"/>
        <v>56</v>
      </c>
      <c r="F994" s="42" t="s">
        <v>193</v>
      </c>
      <c r="G994" s="42" t="s">
        <v>3942</v>
      </c>
      <c r="H994" s="42" t="s">
        <v>3943</v>
      </c>
      <c r="I994" s="42" t="s">
        <v>2206</v>
      </c>
      <c r="J994" s="45">
        <v>44692.281944444447</v>
      </c>
      <c r="K994" s="43">
        <v>50001</v>
      </c>
      <c r="L994" s="44">
        <v>44897</v>
      </c>
      <c r="M994" s="8" t="str">
        <f>VLOOKUP(MONTH($J994),Lookup!$A$2:$B$13,2,0)&amp;" "&amp;YEAR($J994)</f>
        <v>May 2022</v>
      </c>
      <c r="N994" s="34">
        <f t="shared" si="94"/>
        <v>44692.281944444447</v>
      </c>
      <c r="O994" s="8">
        <f>IF(ISERROR(VLOOKUP($I994,Lookup!$H$2:$I$11,2,0)),"",VLOOKUP($I994,Lookup!$H$2:$I$11,2,0))</f>
        <v>6.0000000000000002E-5</v>
      </c>
      <c r="P994" s="8">
        <f>COUNTIF(J$4:J994,J994)</f>
        <v>1</v>
      </c>
    </row>
    <row r="995" spans="1:16" ht="45" x14ac:dyDescent="0.25">
      <c r="A995" s="35">
        <f t="shared" si="95"/>
        <v>50001</v>
      </c>
      <c r="B995" s="8">
        <f t="shared" si="96"/>
        <v>44791.597916666666</v>
      </c>
      <c r="C995" s="8">
        <f t="shared" si="97"/>
        <v>44894</v>
      </c>
      <c r="D995" s="38">
        <f t="shared" si="98"/>
        <v>139687.59792366665</v>
      </c>
      <c r="E995" s="39">
        <f t="shared" si="93"/>
        <v>51</v>
      </c>
      <c r="F995" s="42" t="s">
        <v>193</v>
      </c>
      <c r="G995" s="42" t="s">
        <v>3944</v>
      </c>
      <c r="H995" s="42" t="s">
        <v>3945</v>
      </c>
      <c r="I995" s="42" t="s">
        <v>2184</v>
      </c>
      <c r="J995" s="45">
        <v>44791.597916666666</v>
      </c>
      <c r="K995" s="43">
        <v>50001</v>
      </c>
      <c r="L995" s="44">
        <v>44894</v>
      </c>
      <c r="M995" s="8" t="str">
        <f>VLOOKUP(MONTH($J995),Lookup!$A$2:$B$13,2,0)&amp;" "&amp;YEAR($J995)</f>
        <v>Aug 2022</v>
      </c>
      <c r="N995" s="34">
        <f t="shared" si="94"/>
        <v>44791.597916666666</v>
      </c>
      <c r="O995" s="8">
        <f>IF(ISERROR(VLOOKUP($I995,Lookup!$H$2:$I$11,2,0)),"",VLOOKUP($I995,Lookup!$H$2:$I$11,2,0))</f>
        <v>6.9999999999999999E-6</v>
      </c>
      <c r="P995" s="8">
        <f>COUNTIF(J$4:J995,J995)</f>
        <v>1</v>
      </c>
    </row>
    <row r="996" spans="1:16" x14ac:dyDescent="0.25">
      <c r="A996" s="35">
        <f t="shared" si="95"/>
        <v>100000</v>
      </c>
      <c r="B996" s="8">
        <f t="shared" si="96"/>
        <v>44719.48541666667</v>
      </c>
      <c r="C996" s="8">
        <f t="shared" si="97"/>
        <v>44935</v>
      </c>
      <c r="D996" s="38">
        <f t="shared" si="98"/>
        <v>189655.48547666665</v>
      </c>
      <c r="E996" s="39">
        <f t="shared" si="93"/>
        <v>26</v>
      </c>
      <c r="F996" s="42" t="s">
        <v>193</v>
      </c>
      <c r="G996" s="42" t="s">
        <v>3946</v>
      </c>
      <c r="H996" s="42" t="s">
        <v>3947</v>
      </c>
      <c r="I996" s="42" t="s">
        <v>2206</v>
      </c>
      <c r="J996" s="45">
        <v>44719.48541666667</v>
      </c>
      <c r="K996" s="43">
        <v>100000</v>
      </c>
      <c r="L996" s="44">
        <v>44935</v>
      </c>
      <c r="M996" s="8" t="str">
        <f>VLOOKUP(MONTH($J996),Lookup!$A$2:$B$13,2,0)&amp;" "&amp;YEAR($J996)</f>
        <v>Jun 2022</v>
      </c>
      <c r="N996" s="34">
        <f t="shared" si="94"/>
        <v>44719.48541666667</v>
      </c>
      <c r="O996" s="8">
        <f>IF(ISERROR(VLOOKUP($I996,Lookup!$H$2:$I$11,2,0)),"",VLOOKUP($I996,Lookup!$H$2:$I$11,2,0))</f>
        <v>6.0000000000000002E-5</v>
      </c>
      <c r="P996" s="8">
        <f>COUNTIF(J$4:J996,J996)</f>
        <v>1</v>
      </c>
    </row>
    <row r="997" spans="1:16" ht="30" x14ac:dyDescent="0.25">
      <c r="A997" s="35">
        <f t="shared" si="95"/>
        <v>100000</v>
      </c>
      <c r="B997" s="8">
        <f t="shared" si="96"/>
        <v>44804.450694444444</v>
      </c>
      <c r="C997" s="8">
        <f t="shared" si="97"/>
        <v>44908</v>
      </c>
      <c r="D997" s="38">
        <f t="shared" si="98"/>
        <v>189713.45075444444</v>
      </c>
      <c r="E997" s="39">
        <f t="shared" si="93"/>
        <v>25</v>
      </c>
      <c r="F997" s="42" t="s">
        <v>193</v>
      </c>
      <c r="G997" s="42" t="s">
        <v>3948</v>
      </c>
      <c r="H997" s="42" t="s">
        <v>3948</v>
      </c>
      <c r="I997" s="42" t="s">
        <v>2206</v>
      </c>
      <c r="J997" s="45">
        <v>44804.450694444444</v>
      </c>
      <c r="K997" s="43">
        <v>100000</v>
      </c>
      <c r="L997" s="44">
        <v>44908</v>
      </c>
      <c r="M997" s="8" t="str">
        <f>VLOOKUP(MONTH($J997),Lookup!$A$2:$B$13,2,0)&amp;" "&amp;YEAR($J997)</f>
        <v>Aug 2022</v>
      </c>
      <c r="N997" s="34">
        <f t="shared" si="94"/>
        <v>44804.450694444444</v>
      </c>
      <c r="O997" s="8">
        <f>IF(ISERROR(VLOOKUP($I997,Lookup!$H$2:$I$11,2,0)),"",VLOOKUP($I997,Lookup!$H$2:$I$11,2,0))</f>
        <v>6.0000000000000002E-5</v>
      </c>
      <c r="P997" s="8">
        <f>COUNTIF(J$4:J997,J997)</f>
        <v>1</v>
      </c>
    </row>
    <row r="998" spans="1:16" x14ac:dyDescent="0.25">
      <c r="A998" s="35">
        <f t="shared" si="95"/>
        <v>70000</v>
      </c>
      <c r="B998" s="8">
        <f t="shared" si="96"/>
        <v>44804.532638888886</v>
      </c>
      <c r="C998" s="8">
        <f t="shared" si="97"/>
        <v>44896</v>
      </c>
      <c r="D998" s="38">
        <f t="shared" si="98"/>
        <v>159601.43263888889</v>
      </c>
      <c r="E998" s="39">
        <f t="shared" si="93"/>
        <v>36</v>
      </c>
      <c r="F998" s="42" t="s">
        <v>193</v>
      </c>
      <c r="G998" s="42" t="s">
        <v>3949</v>
      </c>
      <c r="H998" s="42" t="s">
        <v>3950</v>
      </c>
      <c r="I998" s="42" t="s">
        <v>2170</v>
      </c>
      <c r="J998" s="45">
        <v>44804.532638888886</v>
      </c>
      <c r="K998" s="43">
        <v>70000</v>
      </c>
      <c r="L998" s="44">
        <v>44896</v>
      </c>
      <c r="M998" s="8" t="str">
        <f>VLOOKUP(MONTH($J998),Lookup!$A$2:$B$13,2,0)&amp;" "&amp;YEAR($J998)</f>
        <v>Aug 2022</v>
      </c>
      <c r="N998" s="34">
        <f t="shared" si="94"/>
        <v>44804.532638888886</v>
      </c>
      <c r="O998" s="8">
        <f>IF(ISERROR(VLOOKUP($I998,Lookup!$H$2:$I$11,2,0)),"",VLOOKUP($I998,Lookup!$H$2:$I$11,2,0))</f>
        <v>-100.1</v>
      </c>
      <c r="P998" s="8">
        <f>COUNTIF(J$4:J998,J998)</f>
        <v>1</v>
      </c>
    </row>
    <row r="999" spans="1:16" ht="30" x14ac:dyDescent="0.25">
      <c r="A999" s="35">
        <f t="shared" si="95"/>
        <v>50000</v>
      </c>
      <c r="B999" s="8">
        <f t="shared" si="96"/>
        <v>44820.544444444444</v>
      </c>
      <c r="C999" s="8">
        <f t="shared" si="97"/>
        <v>44894</v>
      </c>
      <c r="D999" s="38">
        <f t="shared" si="98"/>
        <v>139715.54450444444</v>
      </c>
      <c r="E999" s="39">
        <f t="shared" si="93"/>
        <v>49</v>
      </c>
      <c r="F999" s="42" t="s">
        <v>193</v>
      </c>
      <c r="G999" s="42" t="s">
        <v>3951</v>
      </c>
      <c r="H999" s="42" t="s">
        <v>3952</v>
      </c>
      <c r="I999" s="42" t="s">
        <v>2206</v>
      </c>
      <c r="J999" s="45">
        <v>44820.544444444444</v>
      </c>
      <c r="K999" s="43">
        <v>50000</v>
      </c>
      <c r="L999" s="44">
        <v>44894</v>
      </c>
      <c r="M999" s="8" t="str">
        <f>VLOOKUP(MONTH($J999),Lookup!$A$2:$B$13,2,0)&amp;" "&amp;YEAR($J999)</f>
        <v>Sept 2022</v>
      </c>
      <c r="N999" s="34">
        <f t="shared" si="94"/>
        <v>44820.544444444444</v>
      </c>
      <c r="O999" s="8">
        <f>IF(ISERROR(VLOOKUP($I999,Lookup!$H$2:$I$11,2,0)),"",VLOOKUP($I999,Lookup!$H$2:$I$11,2,0))</f>
        <v>6.0000000000000002E-5</v>
      </c>
      <c r="P999" s="8">
        <f>COUNTIF(J$4:J999,J999)</f>
        <v>1</v>
      </c>
    </row>
    <row r="1000" spans="1:16" x14ac:dyDescent="0.25">
      <c r="A1000" s="35">
        <f t="shared" si="95"/>
        <v>130000</v>
      </c>
      <c r="B1000" s="8">
        <f t="shared" si="96"/>
        <v>44795.763194444444</v>
      </c>
      <c r="C1000" s="8">
        <f t="shared" si="97"/>
        <v>44919</v>
      </c>
      <c r="D1000" s="38">
        <f t="shared" si="98"/>
        <v>219715.76325444444</v>
      </c>
      <c r="E1000" s="39">
        <f t="shared" si="93"/>
        <v>19</v>
      </c>
      <c r="F1000" s="42" t="s">
        <v>193</v>
      </c>
      <c r="G1000" s="42" t="s">
        <v>3953</v>
      </c>
      <c r="H1000" s="42" t="s">
        <v>3954</v>
      </c>
      <c r="I1000" s="42" t="s">
        <v>2206</v>
      </c>
      <c r="J1000" s="45">
        <v>44795.763194444444</v>
      </c>
      <c r="K1000" s="43">
        <v>130000</v>
      </c>
      <c r="L1000" s="44">
        <v>44919</v>
      </c>
      <c r="M1000" s="8" t="str">
        <f>VLOOKUP(MONTH($J1000),Lookup!$A$2:$B$13,2,0)&amp;" "&amp;YEAR($J1000)</f>
        <v>Aug 2022</v>
      </c>
      <c r="N1000" s="34">
        <f t="shared" si="94"/>
        <v>44795.763194444444</v>
      </c>
      <c r="O1000" s="8">
        <f>IF(ISERROR(VLOOKUP($I1000,Lookup!$H$2:$I$11,2,0)),"",VLOOKUP($I1000,Lookup!$H$2:$I$11,2,0))</f>
        <v>6.0000000000000002E-5</v>
      </c>
      <c r="P1000" s="8">
        <f>COUNTIF(J$4:J1000,J1000)</f>
        <v>1</v>
      </c>
    </row>
    <row r="1001" spans="1:16" ht="30" x14ac:dyDescent="0.25">
      <c r="A1001" s="35">
        <f t="shared" si="95"/>
        <v>50000</v>
      </c>
      <c r="B1001" s="8">
        <f t="shared" si="96"/>
        <v>44769.630555555559</v>
      </c>
      <c r="C1001" s="8">
        <f t="shared" si="97"/>
        <v>44894</v>
      </c>
      <c r="D1001" s="38">
        <f t="shared" si="98"/>
        <v>139564.53055555557</v>
      </c>
      <c r="E1001" s="39">
        <f t="shared" si="93"/>
        <v>58</v>
      </c>
      <c r="F1001" s="42" t="s">
        <v>193</v>
      </c>
      <c r="G1001" s="42" t="s">
        <v>3955</v>
      </c>
      <c r="H1001" s="42" t="s">
        <v>3956</v>
      </c>
      <c r="I1001" s="42" t="s">
        <v>2170</v>
      </c>
      <c r="J1001" s="45">
        <v>44769.630555555559</v>
      </c>
      <c r="K1001" s="43">
        <v>50000</v>
      </c>
      <c r="L1001" s="44">
        <v>44894</v>
      </c>
      <c r="M1001" s="8" t="str">
        <f>VLOOKUP(MONTH($J1001),Lookup!$A$2:$B$13,2,0)&amp;" "&amp;YEAR($J1001)</f>
        <v>Jul 2022</v>
      </c>
      <c r="N1001" s="34">
        <f t="shared" si="94"/>
        <v>44769.630555555559</v>
      </c>
      <c r="O1001" s="8">
        <f>IF(ISERROR(VLOOKUP($I1001,Lookup!$H$2:$I$11,2,0)),"",VLOOKUP($I1001,Lookup!$H$2:$I$11,2,0))</f>
        <v>-100.1</v>
      </c>
      <c r="P1001" s="8">
        <f>COUNTIF(J$4:J1001,J1001)</f>
        <v>1</v>
      </c>
    </row>
    <row r="1002" spans="1:16" ht="30" x14ac:dyDescent="0.25">
      <c r="A1002" s="35">
        <f t="shared" si="95"/>
        <v>50000</v>
      </c>
      <c r="B1002" s="8">
        <f t="shared" si="96"/>
        <v>44774.503472222219</v>
      </c>
      <c r="C1002" s="8">
        <f t="shared" si="97"/>
        <v>44896</v>
      </c>
      <c r="D1002" s="38">
        <f t="shared" si="98"/>
        <v>139571.40347222221</v>
      </c>
      <c r="E1002" s="39">
        <f t="shared" si="93"/>
        <v>57</v>
      </c>
      <c r="F1002" s="42" t="s">
        <v>193</v>
      </c>
      <c r="G1002" s="42" t="s">
        <v>3957</v>
      </c>
      <c r="H1002" s="42" t="s">
        <v>3958</v>
      </c>
      <c r="I1002" s="42" t="s">
        <v>2170</v>
      </c>
      <c r="J1002" s="45">
        <v>44774.503472222219</v>
      </c>
      <c r="K1002" s="43">
        <v>50000</v>
      </c>
      <c r="L1002" s="44">
        <v>44896</v>
      </c>
      <c r="M1002" s="8" t="str">
        <f>VLOOKUP(MONTH($J1002),Lookup!$A$2:$B$13,2,0)&amp;" "&amp;YEAR($J1002)</f>
        <v>Aug 2022</v>
      </c>
      <c r="N1002" s="34">
        <f t="shared" si="94"/>
        <v>44774.503472222219</v>
      </c>
      <c r="O1002" s="8">
        <f>IF(ISERROR(VLOOKUP($I1002,Lookup!$H$2:$I$11,2,0)),"",VLOOKUP($I1002,Lookup!$H$2:$I$11,2,0))</f>
        <v>-100.1</v>
      </c>
      <c r="P1002" s="8">
        <f>COUNTIF(J$4:J1002,J1002)</f>
        <v>1</v>
      </c>
    </row>
    <row r="1003" spans="1:16" x14ac:dyDescent="0.25">
      <c r="A1003" s="35">
        <f t="shared" si="95"/>
        <v>250000</v>
      </c>
      <c r="B1003" s="8">
        <f t="shared" si="96"/>
        <v>44804.464583333334</v>
      </c>
      <c r="C1003" s="8">
        <f t="shared" si="97"/>
        <v>44908</v>
      </c>
      <c r="D1003" s="38">
        <f t="shared" si="98"/>
        <v>339713.46464333334</v>
      </c>
      <c r="E1003" s="39">
        <f t="shared" si="93"/>
        <v>16</v>
      </c>
      <c r="F1003" s="42" t="s">
        <v>193</v>
      </c>
      <c r="G1003" s="42" t="s">
        <v>3959</v>
      </c>
      <c r="H1003" s="42" t="s">
        <v>3960</v>
      </c>
      <c r="I1003" s="42" t="s">
        <v>2206</v>
      </c>
      <c r="J1003" s="45">
        <v>44804.464583333334</v>
      </c>
      <c r="K1003" s="43">
        <v>250000</v>
      </c>
      <c r="L1003" s="44">
        <v>44908</v>
      </c>
      <c r="M1003" s="8" t="str">
        <f>VLOOKUP(MONTH($J1003),Lookup!$A$2:$B$13,2,0)&amp;" "&amp;YEAR($J1003)</f>
        <v>Aug 2022</v>
      </c>
      <c r="N1003" s="34">
        <f t="shared" si="94"/>
        <v>44804.464583333334</v>
      </c>
      <c r="O1003" s="8">
        <f>IF(ISERROR(VLOOKUP($I1003,Lookup!$H$2:$I$11,2,0)),"",VLOOKUP($I1003,Lookup!$H$2:$I$11,2,0))</f>
        <v>6.0000000000000002E-5</v>
      </c>
      <c r="P1003" s="8">
        <f>COUNTIF(J$4:J1003,J1003)</f>
        <v>1</v>
      </c>
    </row>
    <row r="1004" spans="1:16" ht="30" x14ac:dyDescent="0.25">
      <c r="A1004" s="35">
        <f t="shared" si="95"/>
        <v>55000</v>
      </c>
      <c r="B1004" s="8">
        <f t="shared" si="96"/>
        <v>44798.545138888891</v>
      </c>
      <c r="C1004" s="8">
        <f t="shared" si="97"/>
        <v>44894</v>
      </c>
      <c r="D1004" s="38">
        <f t="shared" si="98"/>
        <v>144593.44513888887</v>
      </c>
      <c r="E1004" s="39">
        <f t="shared" si="93"/>
        <v>42</v>
      </c>
      <c r="F1004" s="42" t="s">
        <v>193</v>
      </c>
      <c r="G1004" s="42" t="s">
        <v>3961</v>
      </c>
      <c r="H1004" s="42" t="s">
        <v>3962</v>
      </c>
      <c r="I1004" s="42" t="s">
        <v>2170</v>
      </c>
      <c r="J1004" s="45">
        <v>44798.545138888891</v>
      </c>
      <c r="K1004" s="43">
        <v>55000</v>
      </c>
      <c r="L1004" s="44">
        <v>44894</v>
      </c>
      <c r="M1004" s="8" t="str">
        <f>VLOOKUP(MONTH($J1004),Lookup!$A$2:$B$13,2,0)&amp;" "&amp;YEAR($J1004)</f>
        <v>Aug 2022</v>
      </c>
      <c r="N1004" s="34">
        <f t="shared" si="94"/>
        <v>44798.545138888891</v>
      </c>
      <c r="O1004" s="8">
        <f>IF(ISERROR(VLOOKUP($I1004,Lookup!$H$2:$I$11,2,0)),"",VLOOKUP($I1004,Lookup!$H$2:$I$11,2,0))</f>
        <v>-100.1</v>
      </c>
      <c r="P1004" s="8">
        <f>COUNTIF(J$4:J1004,J1004)</f>
        <v>1</v>
      </c>
    </row>
    <row r="1005" spans="1:16" ht="30" x14ac:dyDescent="0.25">
      <c r="A1005" s="35">
        <f t="shared" si="95"/>
        <v>280000</v>
      </c>
      <c r="B1005" s="8">
        <f t="shared" si="96"/>
        <v>44804.770833333336</v>
      </c>
      <c r="C1005" s="8">
        <f t="shared" si="97"/>
        <v>44862</v>
      </c>
      <c r="D1005" s="38">
        <f t="shared" si="98"/>
        <v>369667.77084033331</v>
      </c>
      <c r="E1005" s="39">
        <f t="shared" si="93"/>
        <v>12</v>
      </c>
      <c r="F1005" s="42" t="s">
        <v>193</v>
      </c>
      <c r="G1005" s="42" t="s">
        <v>3963</v>
      </c>
      <c r="H1005" s="42" t="s">
        <v>3964</v>
      </c>
      <c r="I1005" s="42" t="s">
        <v>2184</v>
      </c>
      <c r="J1005" s="45">
        <v>44804.770833333336</v>
      </c>
      <c r="K1005" s="43">
        <v>280000</v>
      </c>
      <c r="L1005" s="44">
        <v>44862</v>
      </c>
      <c r="M1005" s="8" t="str">
        <f>VLOOKUP(MONTH($J1005),Lookup!$A$2:$B$13,2,0)&amp;" "&amp;YEAR($J1005)</f>
        <v>Aug 2022</v>
      </c>
      <c r="N1005" s="34">
        <f t="shared" si="94"/>
        <v>44804.770833333336</v>
      </c>
      <c r="O1005" s="8">
        <f>IF(ISERROR(VLOOKUP($I1005,Lookup!$H$2:$I$11,2,0)),"",VLOOKUP($I1005,Lookup!$H$2:$I$11,2,0))</f>
        <v>6.9999999999999999E-6</v>
      </c>
      <c r="P1005" s="8">
        <f>COUNTIF(J$4:J1005,J1005)</f>
        <v>1</v>
      </c>
    </row>
    <row r="1006" spans="1:16" ht="30" x14ac:dyDescent="0.25">
      <c r="A1006" s="35">
        <f t="shared" si="95"/>
        <v>300000</v>
      </c>
      <c r="B1006" s="8">
        <f t="shared" si="96"/>
        <v>44826.37777777778</v>
      </c>
      <c r="C1006" s="8">
        <f t="shared" si="97"/>
        <v>44908</v>
      </c>
      <c r="D1006" s="38">
        <f t="shared" si="98"/>
        <v>389735.37783777778</v>
      </c>
      <c r="E1006" s="39">
        <f t="shared" si="93"/>
        <v>11</v>
      </c>
      <c r="F1006" s="42" t="s">
        <v>193</v>
      </c>
      <c r="G1006" s="42" t="s">
        <v>3965</v>
      </c>
      <c r="H1006" s="42" t="s">
        <v>3966</v>
      </c>
      <c r="I1006" s="42" t="s">
        <v>2206</v>
      </c>
      <c r="J1006" s="45">
        <v>44826.37777777778</v>
      </c>
      <c r="K1006" s="43">
        <v>300000</v>
      </c>
      <c r="L1006" s="44">
        <v>44908</v>
      </c>
      <c r="M1006" s="8" t="str">
        <f>VLOOKUP(MONTH($J1006),Lookup!$A$2:$B$13,2,0)&amp;" "&amp;YEAR($J1006)</f>
        <v>Sept 2022</v>
      </c>
      <c r="N1006" s="34">
        <f t="shared" si="94"/>
        <v>44826.37777777778</v>
      </c>
      <c r="O1006" s="8">
        <f>IF(ISERROR(VLOOKUP($I1006,Lookup!$H$2:$I$11,2,0)),"",VLOOKUP($I1006,Lookup!$H$2:$I$11,2,0))</f>
        <v>6.0000000000000002E-5</v>
      </c>
      <c r="P1006" s="8">
        <f>COUNTIF(J$4:J1006,J1006)</f>
        <v>1</v>
      </c>
    </row>
    <row r="1007" spans="1:16" ht="30" x14ac:dyDescent="0.25">
      <c r="A1007" s="35">
        <f t="shared" si="95"/>
        <v>35000</v>
      </c>
      <c r="B1007" s="8">
        <f t="shared" si="96"/>
        <v>44755.356249999997</v>
      </c>
      <c r="C1007" s="8">
        <f t="shared" si="97"/>
        <v>44894</v>
      </c>
      <c r="D1007" s="38">
        <f t="shared" si="98"/>
        <v>124650.3562508</v>
      </c>
      <c r="E1007" s="39">
        <f t="shared" si="93"/>
        <v>64</v>
      </c>
      <c r="F1007" s="42" t="s">
        <v>193</v>
      </c>
      <c r="G1007" s="42" t="s">
        <v>3967</v>
      </c>
      <c r="H1007" s="42" t="s">
        <v>3968</v>
      </c>
      <c r="I1007" s="42" t="s">
        <v>2173</v>
      </c>
      <c r="J1007" s="45">
        <v>44755.356249999997</v>
      </c>
      <c r="K1007" s="43">
        <v>35000</v>
      </c>
      <c r="L1007" s="44">
        <v>44894</v>
      </c>
      <c r="M1007" s="8" t="str">
        <f>VLOOKUP(MONTH($J1007),Lookup!$A$2:$B$13,2,0)&amp;" "&amp;YEAR($J1007)</f>
        <v>Jul 2022</v>
      </c>
      <c r="N1007" s="34">
        <f t="shared" si="94"/>
        <v>44755.356249999997</v>
      </c>
      <c r="O1007" s="8">
        <f>IF(ISERROR(VLOOKUP($I1007,Lookup!$H$2:$I$11,2,0)),"",VLOOKUP($I1007,Lookup!$H$2:$I$11,2,0))</f>
        <v>7.9999999999999996E-7</v>
      </c>
      <c r="P1007" s="8">
        <f>COUNTIF(J$4:J1007,J1007)</f>
        <v>1</v>
      </c>
    </row>
    <row r="1008" spans="1:16" ht="30" x14ac:dyDescent="0.25">
      <c r="A1008" s="35">
        <f t="shared" si="95"/>
        <v>250000</v>
      </c>
      <c r="B1008" s="8">
        <f t="shared" si="96"/>
        <v>44823.831250000003</v>
      </c>
      <c r="C1008" s="8">
        <f t="shared" si="97"/>
        <v>44908</v>
      </c>
      <c r="D1008" s="38">
        <f t="shared" si="98"/>
        <v>339835.83124999999</v>
      </c>
      <c r="E1008" s="39">
        <f t="shared" si="93"/>
        <v>13</v>
      </c>
      <c r="F1008" s="42" t="s">
        <v>193</v>
      </c>
      <c r="G1008" s="42" t="s">
        <v>3969</v>
      </c>
      <c r="H1008" s="42" t="s">
        <v>3970</v>
      </c>
      <c r="I1008" s="42" t="s">
        <v>2167</v>
      </c>
      <c r="J1008" s="45">
        <v>44823.831250000003</v>
      </c>
      <c r="K1008" s="43">
        <v>250000</v>
      </c>
      <c r="L1008" s="44">
        <v>44908</v>
      </c>
      <c r="M1008" s="8" t="str">
        <f>VLOOKUP(MONTH($J1008),Lookup!$A$2:$B$13,2,0)&amp;" "&amp;YEAR($J1008)</f>
        <v>Sept 2022</v>
      </c>
      <c r="N1008" s="34">
        <f t="shared" si="94"/>
        <v>44823.831250000003</v>
      </c>
      <c r="O1008" s="8">
        <f>IF(ISERROR(VLOOKUP($I1008,Lookup!$H$2:$I$11,2,0)),"",VLOOKUP($I1008,Lookup!$H$2:$I$11,2,0))</f>
        <v>103</v>
      </c>
      <c r="P1008" s="8">
        <f>COUNTIF(J$4:J1008,J1008)</f>
        <v>1</v>
      </c>
    </row>
    <row r="1009" spans="1:16" ht="30" x14ac:dyDescent="0.25">
      <c r="A1009" s="35">
        <f t="shared" si="95"/>
        <v>65000</v>
      </c>
      <c r="B1009" s="8">
        <f t="shared" si="96"/>
        <v>44761.688888888886</v>
      </c>
      <c r="C1009" s="8">
        <f t="shared" si="97"/>
        <v>44899</v>
      </c>
      <c r="D1009" s="38">
        <f t="shared" si="98"/>
        <v>154661.68894888888</v>
      </c>
      <c r="E1009" s="39">
        <f t="shared" si="93"/>
        <v>37</v>
      </c>
      <c r="F1009" s="42" t="s">
        <v>193</v>
      </c>
      <c r="G1009" s="42" t="s">
        <v>3971</v>
      </c>
      <c r="H1009" s="42" t="s">
        <v>3972</v>
      </c>
      <c r="I1009" s="42" t="s">
        <v>2206</v>
      </c>
      <c r="J1009" s="45">
        <v>44761.688888888886</v>
      </c>
      <c r="K1009" s="43">
        <v>65000</v>
      </c>
      <c r="L1009" s="44">
        <v>44899</v>
      </c>
      <c r="M1009" s="8" t="str">
        <f>VLOOKUP(MONTH($J1009),Lookup!$A$2:$B$13,2,0)&amp;" "&amp;YEAR($J1009)</f>
        <v>Jul 2022</v>
      </c>
      <c r="N1009" s="34">
        <f t="shared" si="94"/>
        <v>44761.688888888886</v>
      </c>
      <c r="O1009" s="8">
        <f>IF(ISERROR(VLOOKUP($I1009,Lookup!$H$2:$I$11,2,0)),"",VLOOKUP($I1009,Lookup!$H$2:$I$11,2,0))</f>
        <v>6.0000000000000002E-5</v>
      </c>
      <c r="P1009" s="8">
        <f>COUNTIF(J$4:J1009,J1009)</f>
        <v>1</v>
      </c>
    </row>
    <row r="1010" spans="1:16" ht="30" x14ac:dyDescent="0.25">
      <c r="A1010" s="35">
        <f t="shared" si="95"/>
        <v>50000</v>
      </c>
      <c r="B1010" s="8">
        <f t="shared" si="96"/>
        <v>44759.863888888889</v>
      </c>
      <c r="C1010" s="8">
        <f t="shared" si="97"/>
        <v>44909</v>
      </c>
      <c r="D1010" s="38">
        <f t="shared" si="98"/>
        <v>139669.86394888887</v>
      </c>
      <c r="E1010" s="39">
        <f t="shared" si="93"/>
        <v>52</v>
      </c>
      <c r="F1010" s="42" t="s">
        <v>193</v>
      </c>
      <c r="G1010" s="42" t="s">
        <v>3973</v>
      </c>
      <c r="H1010" s="42" t="s">
        <v>3974</v>
      </c>
      <c r="I1010" s="42" t="s">
        <v>2206</v>
      </c>
      <c r="J1010" s="45">
        <v>44759.863888888889</v>
      </c>
      <c r="K1010" s="43">
        <v>50000</v>
      </c>
      <c r="L1010" s="44">
        <v>44909</v>
      </c>
      <c r="M1010" s="8" t="str">
        <f>VLOOKUP(MONTH($J1010),Lookup!$A$2:$B$13,2,0)&amp;" "&amp;YEAR($J1010)</f>
        <v>Jul 2022</v>
      </c>
      <c r="N1010" s="34">
        <f t="shared" si="94"/>
        <v>44759.863888888889</v>
      </c>
      <c r="O1010" s="8">
        <f>IF(ISERROR(VLOOKUP($I1010,Lookup!$H$2:$I$11,2,0)),"",VLOOKUP($I1010,Lookup!$H$2:$I$11,2,0))</f>
        <v>6.0000000000000002E-5</v>
      </c>
      <c r="P1010" s="8">
        <f>COUNTIF(J$4:J1010,J1010)</f>
        <v>1</v>
      </c>
    </row>
    <row r="1011" spans="1:16" ht="30" x14ac:dyDescent="0.25">
      <c r="A1011" s="35">
        <f t="shared" si="95"/>
        <v>90000</v>
      </c>
      <c r="B1011" s="8">
        <f t="shared" si="96"/>
        <v>44766.348611111112</v>
      </c>
      <c r="C1011" s="8">
        <f t="shared" si="97"/>
        <v>44908</v>
      </c>
      <c r="D1011" s="38">
        <f t="shared" si="98"/>
        <v>179675.34861811111</v>
      </c>
      <c r="E1011" s="39">
        <f t="shared" si="93"/>
        <v>29</v>
      </c>
      <c r="F1011" s="42" t="s">
        <v>193</v>
      </c>
      <c r="G1011" s="42" t="s">
        <v>3975</v>
      </c>
      <c r="H1011" s="42" t="s">
        <v>3976</v>
      </c>
      <c r="I1011" s="42" t="s">
        <v>2184</v>
      </c>
      <c r="J1011" s="45">
        <v>44766.348611111112</v>
      </c>
      <c r="K1011" s="43">
        <v>90000</v>
      </c>
      <c r="L1011" s="44">
        <v>44908</v>
      </c>
      <c r="M1011" s="8" t="str">
        <f>VLOOKUP(MONTH($J1011),Lookup!$A$2:$B$13,2,0)&amp;" "&amp;YEAR($J1011)</f>
        <v>Jul 2022</v>
      </c>
      <c r="N1011" s="34">
        <f t="shared" si="94"/>
        <v>44766.348611111112</v>
      </c>
      <c r="O1011" s="8">
        <f>IF(ISERROR(VLOOKUP($I1011,Lookup!$H$2:$I$11,2,0)),"",VLOOKUP($I1011,Lookup!$H$2:$I$11,2,0))</f>
        <v>6.9999999999999999E-6</v>
      </c>
      <c r="P1011" s="8">
        <f>COUNTIF(J$4:J1011,J1011)</f>
        <v>1</v>
      </c>
    </row>
    <row r="1012" spans="1:16" ht="30" x14ac:dyDescent="0.25">
      <c r="A1012" s="35">
        <f t="shared" si="95"/>
        <v>70000</v>
      </c>
      <c r="B1012" s="8">
        <f t="shared" si="96"/>
        <v>44817.448611111111</v>
      </c>
      <c r="C1012" s="8">
        <f t="shared" si="97"/>
        <v>44894</v>
      </c>
      <c r="D1012" s="38">
        <f t="shared" si="98"/>
        <v>159712.44861811111</v>
      </c>
      <c r="E1012" s="39">
        <f t="shared" si="93"/>
        <v>33</v>
      </c>
      <c r="F1012" s="42" t="s">
        <v>193</v>
      </c>
      <c r="G1012" s="42" t="s">
        <v>3977</v>
      </c>
      <c r="H1012" s="42" t="s">
        <v>3978</v>
      </c>
      <c r="I1012" s="42" t="s">
        <v>2184</v>
      </c>
      <c r="J1012" s="45">
        <v>44817.448611111111</v>
      </c>
      <c r="K1012" s="43">
        <v>70000</v>
      </c>
      <c r="L1012" s="44">
        <v>44894</v>
      </c>
      <c r="M1012" s="8" t="str">
        <f>VLOOKUP(MONTH($J1012),Lookup!$A$2:$B$13,2,0)&amp;" "&amp;YEAR($J1012)</f>
        <v>Sept 2022</v>
      </c>
      <c r="N1012" s="34">
        <f t="shared" si="94"/>
        <v>44817.448611111111</v>
      </c>
      <c r="O1012" s="8">
        <f>IF(ISERROR(VLOOKUP($I1012,Lookup!$H$2:$I$11,2,0)),"",VLOOKUP($I1012,Lookup!$H$2:$I$11,2,0))</f>
        <v>6.9999999999999999E-6</v>
      </c>
      <c r="P1012" s="8">
        <f>COUNTIF(J$4:J1012,J1012)</f>
        <v>1</v>
      </c>
    </row>
    <row r="1013" spans="1:16" x14ac:dyDescent="0.25">
      <c r="A1013" s="35">
        <f t="shared" si="95"/>
        <v>215040</v>
      </c>
      <c r="B1013" s="8">
        <f t="shared" si="96"/>
        <v>44823.627083333333</v>
      </c>
      <c r="C1013" s="8">
        <f t="shared" si="97"/>
        <v>44894</v>
      </c>
      <c r="D1013" s="38">
        <f t="shared" si="98"/>
        <v>304758.62714333332</v>
      </c>
      <c r="E1013" s="39">
        <f t="shared" si="93"/>
        <v>17</v>
      </c>
      <c r="F1013" s="42" t="s">
        <v>193</v>
      </c>
      <c r="G1013" s="42" t="s">
        <v>3979</v>
      </c>
      <c r="H1013" s="42" t="s">
        <v>3979</v>
      </c>
      <c r="I1013" s="42" t="s">
        <v>2206</v>
      </c>
      <c r="J1013" s="45">
        <v>44823.627083333333</v>
      </c>
      <c r="K1013" s="43">
        <v>215040</v>
      </c>
      <c r="L1013" s="44">
        <v>44894</v>
      </c>
      <c r="M1013" s="8" t="str">
        <f>VLOOKUP(MONTH($J1013),Lookup!$A$2:$B$13,2,0)&amp;" "&amp;YEAR($J1013)</f>
        <v>Sept 2022</v>
      </c>
      <c r="N1013" s="34">
        <f t="shared" si="94"/>
        <v>44823.627083333333</v>
      </c>
      <c r="O1013" s="8">
        <f>IF(ISERROR(VLOOKUP($I1013,Lookup!$H$2:$I$11,2,0)),"",VLOOKUP($I1013,Lookup!$H$2:$I$11,2,0))</f>
        <v>6.0000000000000002E-5</v>
      </c>
      <c r="P1013" s="8">
        <f>COUNTIF(J$4:J1013,J1013)</f>
        <v>1</v>
      </c>
    </row>
    <row r="1014" spans="1:16" ht="45" x14ac:dyDescent="0.25">
      <c r="A1014" s="35">
        <f t="shared" si="95"/>
        <v>4000000</v>
      </c>
      <c r="B1014" s="8">
        <f t="shared" si="96"/>
        <v>44740.337500000001</v>
      </c>
      <c r="C1014" s="8">
        <f t="shared" si="97"/>
        <v>44910</v>
      </c>
      <c r="D1014" s="38">
        <f t="shared" si="98"/>
        <v>4089651.3574999999</v>
      </c>
      <c r="E1014" s="39">
        <f t="shared" si="93"/>
        <v>0</v>
      </c>
      <c r="F1014" s="42" t="s">
        <v>193</v>
      </c>
      <c r="G1014" s="42" t="s">
        <v>1815</v>
      </c>
      <c r="H1014" s="42" t="s">
        <v>1816</v>
      </c>
      <c r="I1014" s="42" t="s">
        <v>105</v>
      </c>
      <c r="J1014" s="45">
        <v>44740.337500000001</v>
      </c>
      <c r="K1014" s="43">
        <v>4000000</v>
      </c>
      <c r="L1014" s="44">
        <v>44910</v>
      </c>
      <c r="M1014" s="8" t="str">
        <f>VLOOKUP(MONTH($J1014),Lookup!$A$2:$B$13,2,0)&amp;" "&amp;YEAR($J1014)</f>
        <v>Jun 2022</v>
      </c>
      <c r="N1014" s="34">
        <f t="shared" si="94"/>
        <v>44740.337500000001</v>
      </c>
      <c r="O1014" s="8">
        <f>IF(ISERROR(VLOOKUP($I1014,Lookup!$H$2:$I$11,2,0)),"",VLOOKUP($I1014,Lookup!$H$2:$I$11,2,0))</f>
        <v>0.02</v>
      </c>
      <c r="P1014" s="8">
        <f>COUNTIF(J$4:J1014,J1014)</f>
        <v>1</v>
      </c>
    </row>
    <row r="1015" spans="1:16" x14ac:dyDescent="0.25">
      <c r="A1015" s="35">
        <f t="shared" si="95"/>
        <v>75000</v>
      </c>
      <c r="B1015" s="8">
        <f t="shared" si="96"/>
        <v>44866.600694444445</v>
      </c>
      <c r="C1015" s="8">
        <f t="shared" si="97"/>
        <v>44894</v>
      </c>
      <c r="D1015" s="38">
        <f t="shared" si="98"/>
        <v>164761.60075444443</v>
      </c>
      <c r="E1015" s="39">
        <f t="shared" si="93"/>
        <v>32</v>
      </c>
      <c r="F1015" s="42" t="s">
        <v>193</v>
      </c>
      <c r="G1015" s="42" t="s">
        <v>3980</v>
      </c>
      <c r="H1015" s="42" t="s">
        <v>3981</v>
      </c>
      <c r="I1015" s="42" t="s">
        <v>2206</v>
      </c>
      <c r="J1015" s="45">
        <v>44866.600694444445</v>
      </c>
      <c r="K1015" s="43">
        <v>75000</v>
      </c>
      <c r="L1015" s="44">
        <v>44894</v>
      </c>
      <c r="M1015" s="8" t="str">
        <f>VLOOKUP(MONTH($J1015),Lookup!$A$2:$B$13,2,0)&amp;" "&amp;YEAR($J1015)</f>
        <v>Nov 2022</v>
      </c>
      <c r="N1015" s="34">
        <f t="shared" si="94"/>
        <v>44866.600694444445</v>
      </c>
      <c r="O1015" s="8">
        <f>IF(ISERROR(VLOOKUP($I1015,Lookup!$H$2:$I$11,2,0)),"",VLOOKUP($I1015,Lookup!$H$2:$I$11,2,0))</f>
        <v>6.0000000000000002E-5</v>
      </c>
      <c r="P1015" s="8">
        <f>COUNTIF(J$4:J1015,J1015)</f>
        <v>1</v>
      </c>
    </row>
    <row r="1016" spans="1:16" ht="45" x14ac:dyDescent="0.25">
      <c r="A1016" s="35">
        <f t="shared" si="95"/>
        <v>100000</v>
      </c>
      <c r="B1016" s="8">
        <f t="shared" si="96"/>
        <v>44875.680555555555</v>
      </c>
      <c r="C1016" s="8">
        <f t="shared" si="97"/>
        <v>44894</v>
      </c>
      <c r="D1016" s="38">
        <f t="shared" si="98"/>
        <v>189770.68061555555</v>
      </c>
      <c r="E1016" s="39">
        <f t="shared" si="93"/>
        <v>24</v>
      </c>
      <c r="F1016" s="42" t="s">
        <v>193</v>
      </c>
      <c r="G1016" s="42" t="s">
        <v>3982</v>
      </c>
      <c r="H1016" s="42" t="s">
        <v>3983</v>
      </c>
      <c r="I1016" s="42" t="s">
        <v>2206</v>
      </c>
      <c r="J1016" s="45">
        <v>44875.680555555555</v>
      </c>
      <c r="K1016" s="43">
        <v>100000</v>
      </c>
      <c r="L1016" s="44">
        <v>44894</v>
      </c>
      <c r="M1016" s="8" t="str">
        <f>VLOOKUP(MONTH($J1016),Lookup!$A$2:$B$13,2,0)&amp;" "&amp;YEAR($J1016)</f>
        <v>Nov 2022</v>
      </c>
      <c r="N1016" s="34">
        <f t="shared" si="94"/>
        <v>44875.680555555555</v>
      </c>
      <c r="O1016" s="8">
        <f>IF(ISERROR(VLOOKUP($I1016,Lookup!$H$2:$I$11,2,0)),"",VLOOKUP($I1016,Lookup!$H$2:$I$11,2,0))</f>
        <v>6.0000000000000002E-5</v>
      </c>
      <c r="P1016" s="8">
        <f>COUNTIF(J$4:J1016,J1016)</f>
        <v>1</v>
      </c>
    </row>
    <row r="1017" spans="1:16" x14ac:dyDescent="0.25">
      <c r="A1017" s="35">
        <f t="shared" si="95"/>
        <v>125000</v>
      </c>
      <c r="B1017" s="8">
        <f t="shared" si="96"/>
        <v>44895.979166666664</v>
      </c>
      <c r="C1017" s="8">
        <f t="shared" si="97"/>
        <v>44903</v>
      </c>
      <c r="D1017" s="38">
        <f t="shared" si="98"/>
        <v>214799.97922666665</v>
      </c>
      <c r="E1017" s="39">
        <f t="shared" si="93"/>
        <v>20</v>
      </c>
      <c r="F1017" s="42" t="s">
        <v>193</v>
      </c>
      <c r="G1017" s="42" t="s">
        <v>3984</v>
      </c>
      <c r="H1017" s="42" t="s">
        <v>3985</v>
      </c>
      <c r="I1017" s="42" t="s">
        <v>2206</v>
      </c>
      <c r="J1017" s="45">
        <v>44895.979166666664</v>
      </c>
      <c r="K1017" s="43">
        <v>125000</v>
      </c>
      <c r="L1017" s="44">
        <v>44903</v>
      </c>
      <c r="M1017" s="8" t="str">
        <f>VLOOKUP(MONTH($J1017),Lookup!$A$2:$B$13,2,0)&amp;" "&amp;YEAR($J1017)</f>
        <v>Nov 2022</v>
      </c>
      <c r="N1017" s="34">
        <f t="shared" si="94"/>
        <v>44895.979166666664</v>
      </c>
      <c r="O1017" s="8">
        <f>IF(ISERROR(VLOOKUP($I1017,Lookup!$H$2:$I$11,2,0)),"",VLOOKUP($I1017,Lookup!$H$2:$I$11,2,0))</f>
        <v>6.0000000000000002E-5</v>
      </c>
      <c r="P1017" s="8">
        <f>COUNTIF(J$4:J1017,J1017)</f>
        <v>1</v>
      </c>
    </row>
    <row r="1018" spans="1:16" x14ac:dyDescent="0.25">
      <c r="A1018" s="35">
        <f t="shared" si="95"/>
        <v>50001</v>
      </c>
      <c r="B1018" s="8">
        <f t="shared" si="96"/>
        <v>44864.449305555558</v>
      </c>
      <c r="C1018" s="8">
        <f t="shared" si="97"/>
        <v>44907</v>
      </c>
      <c r="D1018" s="38">
        <f t="shared" si="98"/>
        <v>139773.44936555554</v>
      </c>
      <c r="E1018" s="39">
        <f t="shared" si="93"/>
        <v>45</v>
      </c>
      <c r="F1018" s="42" t="s">
        <v>193</v>
      </c>
      <c r="G1018" s="42" t="s">
        <v>3986</v>
      </c>
      <c r="H1018" s="42" t="s">
        <v>3987</v>
      </c>
      <c r="I1018" s="42" t="s">
        <v>2206</v>
      </c>
      <c r="J1018" s="45">
        <v>44864.449305555558</v>
      </c>
      <c r="K1018" s="43">
        <v>50001</v>
      </c>
      <c r="L1018" s="44">
        <v>44907</v>
      </c>
      <c r="M1018" s="8" t="str">
        <f>VLOOKUP(MONTH($J1018),Lookup!$A$2:$B$13,2,0)&amp;" "&amp;YEAR($J1018)</f>
        <v>Oct 2022</v>
      </c>
      <c r="N1018" s="34">
        <f t="shared" si="94"/>
        <v>44864.449305555558</v>
      </c>
      <c r="O1018" s="8">
        <f>IF(ISERROR(VLOOKUP($I1018,Lookup!$H$2:$I$11,2,0)),"",VLOOKUP($I1018,Lookup!$H$2:$I$11,2,0))</f>
        <v>6.0000000000000002E-5</v>
      </c>
      <c r="P1018" s="8">
        <f>COUNTIF(J$4:J1018,J1018)</f>
        <v>1</v>
      </c>
    </row>
    <row r="1019" spans="1:16" x14ac:dyDescent="0.25">
      <c r="A1019" s="35">
        <f t="shared" si="95"/>
        <v>50001</v>
      </c>
      <c r="B1019" s="8">
        <f t="shared" si="96"/>
        <v>44859.714583333334</v>
      </c>
      <c r="C1019" s="8">
        <f t="shared" si="97"/>
        <v>44866</v>
      </c>
      <c r="D1019" s="38">
        <f t="shared" si="98"/>
        <v>139727.71464333334</v>
      </c>
      <c r="E1019" s="39">
        <f t="shared" si="93"/>
        <v>48</v>
      </c>
      <c r="F1019" s="42" t="s">
        <v>193</v>
      </c>
      <c r="G1019" s="42" t="s">
        <v>3988</v>
      </c>
      <c r="H1019" s="42" t="s">
        <v>3989</v>
      </c>
      <c r="I1019" s="42" t="s">
        <v>2206</v>
      </c>
      <c r="J1019" s="45">
        <v>44859.714583333334</v>
      </c>
      <c r="K1019" s="43">
        <v>50001</v>
      </c>
      <c r="L1019" s="44">
        <v>44866</v>
      </c>
      <c r="M1019" s="8" t="str">
        <f>VLOOKUP(MONTH($J1019),Lookup!$A$2:$B$13,2,0)&amp;" "&amp;YEAR($J1019)</f>
        <v>Oct 2022</v>
      </c>
      <c r="N1019" s="34">
        <f t="shared" si="94"/>
        <v>44859.714583333334</v>
      </c>
      <c r="O1019" s="8">
        <f>IF(ISERROR(VLOOKUP($I1019,Lookup!$H$2:$I$11,2,0)),"",VLOOKUP($I1019,Lookup!$H$2:$I$11,2,0))</f>
        <v>6.0000000000000002E-5</v>
      </c>
      <c r="P1019" s="8">
        <f>COUNTIF(J$4:J1019,J1019)</f>
        <v>1</v>
      </c>
    </row>
    <row r="1020" spans="1:16" ht="30" x14ac:dyDescent="0.25">
      <c r="A1020" s="35">
        <f t="shared" si="95"/>
        <v>100000</v>
      </c>
      <c r="B1020" s="8">
        <f t="shared" si="96"/>
        <v>44885.467361111114</v>
      </c>
      <c r="C1020" s="8">
        <f t="shared" si="97"/>
        <v>44909</v>
      </c>
      <c r="D1020" s="38">
        <f t="shared" si="98"/>
        <v>189795.4674211111</v>
      </c>
      <c r="E1020" s="39">
        <f t="shared" si="93"/>
        <v>22</v>
      </c>
      <c r="F1020" s="42" t="s">
        <v>193</v>
      </c>
      <c r="G1020" s="42" t="s">
        <v>3990</v>
      </c>
      <c r="H1020" s="42" t="s">
        <v>3991</v>
      </c>
      <c r="I1020" s="42" t="s">
        <v>2206</v>
      </c>
      <c r="J1020" s="45">
        <v>44885.467361111114</v>
      </c>
      <c r="K1020" s="43">
        <v>100000</v>
      </c>
      <c r="L1020" s="44">
        <v>44909</v>
      </c>
      <c r="M1020" s="8" t="str">
        <f>VLOOKUP(MONTH($J1020),Lookup!$A$2:$B$13,2,0)&amp;" "&amp;YEAR($J1020)</f>
        <v>Nov 2022</v>
      </c>
      <c r="N1020" s="34">
        <f t="shared" si="94"/>
        <v>44885.467361111114</v>
      </c>
      <c r="O1020" s="8">
        <f>IF(ISERROR(VLOOKUP($I1020,Lookup!$H$2:$I$11,2,0)),"",VLOOKUP($I1020,Lookup!$H$2:$I$11,2,0))</f>
        <v>6.0000000000000002E-5</v>
      </c>
      <c r="P1020" s="8">
        <f>COUNTIF(J$4:J1020,J1020)</f>
        <v>1</v>
      </c>
    </row>
    <row r="1021" spans="1:16" ht="30" x14ac:dyDescent="0.25">
      <c r="A1021" s="35">
        <f t="shared" si="95"/>
        <v>1200000</v>
      </c>
      <c r="B1021" s="8">
        <f t="shared" si="96"/>
        <v>44880.613194444442</v>
      </c>
      <c r="C1021" s="8">
        <f t="shared" si="97"/>
        <v>44907</v>
      </c>
      <c r="D1021" s="38">
        <f t="shared" si="98"/>
        <v>1289788.6132544444</v>
      </c>
      <c r="E1021" s="39">
        <f t="shared" si="93"/>
        <v>4</v>
      </c>
      <c r="F1021" s="42" t="s">
        <v>193</v>
      </c>
      <c r="G1021" s="42" t="s">
        <v>3992</v>
      </c>
      <c r="H1021" s="42" t="s">
        <v>3992</v>
      </c>
      <c r="I1021" s="42" t="s">
        <v>2206</v>
      </c>
      <c r="J1021" s="45">
        <v>44880.613194444442</v>
      </c>
      <c r="K1021" s="43">
        <v>1200000</v>
      </c>
      <c r="L1021" s="44">
        <v>44907</v>
      </c>
      <c r="M1021" s="8" t="str">
        <f>VLOOKUP(MONTH($J1021),Lookup!$A$2:$B$13,2,0)&amp;" "&amp;YEAR($J1021)</f>
        <v>Nov 2022</v>
      </c>
      <c r="N1021" s="34">
        <f t="shared" si="94"/>
        <v>44880.613194444442</v>
      </c>
      <c r="O1021" s="8">
        <f>IF(ISERROR(VLOOKUP($I1021,Lookup!$H$2:$I$11,2,0)),"",VLOOKUP($I1021,Lookup!$H$2:$I$11,2,0))</f>
        <v>6.0000000000000002E-5</v>
      </c>
      <c r="P1021" s="8">
        <f>COUNTIF(J$4:J1021,J1021)</f>
        <v>1</v>
      </c>
    </row>
    <row r="1022" spans="1:16" ht="45" x14ac:dyDescent="0.25">
      <c r="A1022" s="35">
        <f t="shared" si="95"/>
        <v>100000</v>
      </c>
      <c r="B1022" s="8">
        <f t="shared" si="96"/>
        <v>44789.540277777778</v>
      </c>
      <c r="C1022" s="8">
        <f t="shared" si="97"/>
        <v>44909</v>
      </c>
      <c r="D1022" s="38">
        <f t="shared" si="98"/>
        <v>189802.54027777776</v>
      </c>
      <c r="E1022" s="39">
        <f t="shared" si="93"/>
        <v>21</v>
      </c>
      <c r="F1022" s="42" t="s">
        <v>193</v>
      </c>
      <c r="G1022" s="42" t="s">
        <v>3993</v>
      </c>
      <c r="H1022" s="42" t="s">
        <v>3994</v>
      </c>
      <c r="I1022" s="42" t="s">
        <v>2167</v>
      </c>
      <c r="J1022" s="45">
        <v>44789.540277777778</v>
      </c>
      <c r="K1022" s="43">
        <v>100000</v>
      </c>
      <c r="L1022" s="44">
        <v>44909</v>
      </c>
      <c r="M1022" s="8" t="str">
        <f>VLOOKUP(MONTH($J1022),Lookup!$A$2:$B$13,2,0)&amp;" "&amp;YEAR($J1022)</f>
        <v>Aug 2022</v>
      </c>
      <c r="N1022" s="34">
        <f t="shared" si="94"/>
        <v>44789.540277777778</v>
      </c>
      <c r="O1022" s="8">
        <f>IF(ISERROR(VLOOKUP($I1022,Lookup!$H$2:$I$11,2,0)),"",VLOOKUP($I1022,Lookup!$H$2:$I$11,2,0))</f>
        <v>103</v>
      </c>
      <c r="P1022" s="8">
        <f>COUNTIF(J$4:J1022,J1022)</f>
        <v>1</v>
      </c>
    </row>
    <row r="1023" spans="1:16" x14ac:dyDescent="0.25">
      <c r="A1023" s="35">
        <f t="shared" si="95"/>
        <v>50001</v>
      </c>
      <c r="B1023" s="8">
        <f t="shared" si="96"/>
        <v>44842.45416666667</v>
      </c>
      <c r="C1023" s="8">
        <f t="shared" si="97"/>
        <v>44894</v>
      </c>
      <c r="D1023" s="38">
        <f t="shared" si="98"/>
        <v>139738.45422666665</v>
      </c>
      <c r="E1023" s="39">
        <f t="shared" si="93"/>
        <v>46</v>
      </c>
      <c r="F1023" s="42" t="s">
        <v>193</v>
      </c>
      <c r="G1023" s="42" t="s">
        <v>3995</v>
      </c>
      <c r="H1023" s="42" t="s">
        <v>3996</v>
      </c>
      <c r="I1023" s="42" t="s">
        <v>2206</v>
      </c>
      <c r="J1023" s="45">
        <v>44842.45416666667</v>
      </c>
      <c r="K1023" s="43">
        <v>50001</v>
      </c>
      <c r="L1023" s="44">
        <v>44894</v>
      </c>
      <c r="M1023" s="8" t="str">
        <f>VLOOKUP(MONTH($J1023),Lookup!$A$2:$B$13,2,0)&amp;" "&amp;YEAR($J1023)</f>
        <v>Oct 2022</v>
      </c>
      <c r="N1023" s="34">
        <f t="shared" si="94"/>
        <v>44842.45416666667</v>
      </c>
      <c r="O1023" s="8">
        <f>IF(ISERROR(VLOOKUP($I1023,Lookup!$H$2:$I$11,2,0)),"",VLOOKUP($I1023,Lookup!$H$2:$I$11,2,0))</f>
        <v>6.0000000000000002E-5</v>
      </c>
      <c r="P1023" s="8">
        <f>COUNTIF(J$4:J1023,J1023)</f>
        <v>1</v>
      </c>
    </row>
    <row r="1024" spans="1:16" x14ac:dyDescent="0.25">
      <c r="A1024" s="35">
        <f t="shared" si="95"/>
        <v>0</v>
      </c>
      <c r="B1024" s="8">
        <f t="shared" si="96"/>
        <v>44791.445833333331</v>
      </c>
      <c r="C1024" s="8">
        <f t="shared" si="97"/>
        <v>44868</v>
      </c>
      <c r="D1024" s="38">
        <f t="shared" si="98"/>
        <v>89560.345833333326</v>
      </c>
      <c r="E1024" s="39">
        <f t="shared" si="93"/>
        <v>69</v>
      </c>
      <c r="F1024" s="42" t="s">
        <v>193</v>
      </c>
      <c r="G1024" s="42" t="s">
        <v>3997</v>
      </c>
      <c r="H1024" s="42" t="s">
        <v>3997</v>
      </c>
      <c r="I1024" s="42" t="s">
        <v>2170</v>
      </c>
      <c r="J1024" s="45">
        <v>44791.445833333331</v>
      </c>
      <c r="K1024" s="43"/>
      <c r="L1024" s="44">
        <v>44868</v>
      </c>
      <c r="M1024" s="8" t="str">
        <f>VLOOKUP(MONTH($J1024),Lookup!$A$2:$B$13,2,0)&amp;" "&amp;YEAR($J1024)</f>
        <v>Aug 2022</v>
      </c>
      <c r="N1024" s="34">
        <f t="shared" si="94"/>
        <v>44791.445833333331</v>
      </c>
      <c r="O1024" s="8">
        <f>IF(ISERROR(VLOOKUP($I1024,Lookup!$H$2:$I$11,2,0)),"",VLOOKUP($I1024,Lookup!$H$2:$I$11,2,0))</f>
        <v>-100.1</v>
      </c>
      <c r="P1024" s="8">
        <f>COUNTIF(J$4:J1024,J1024)</f>
        <v>1</v>
      </c>
    </row>
    <row r="1025" spans="1:16" ht="30" x14ac:dyDescent="0.25">
      <c r="A1025" s="35">
        <f t="shared" si="95"/>
        <v>250000</v>
      </c>
      <c r="B1025" s="8">
        <f t="shared" si="96"/>
        <v>44839.510416666664</v>
      </c>
      <c r="C1025" s="8">
        <f t="shared" si="97"/>
        <v>44936</v>
      </c>
      <c r="D1025" s="38">
        <f t="shared" si="98"/>
        <v>339776.51047666668</v>
      </c>
      <c r="E1025" s="39">
        <f t="shared" si="93"/>
        <v>15</v>
      </c>
      <c r="F1025" s="42" t="s">
        <v>193</v>
      </c>
      <c r="G1025" s="42" t="s">
        <v>1928</v>
      </c>
      <c r="H1025" s="42" t="s">
        <v>1928</v>
      </c>
      <c r="I1025" s="42" t="s">
        <v>2206</v>
      </c>
      <c r="J1025" s="45">
        <v>44839.510416666664</v>
      </c>
      <c r="K1025" s="43">
        <v>250000</v>
      </c>
      <c r="L1025" s="44">
        <v>44936</v>
      </c>
      <c r="M1025" s="8" t="str">
        <f>VLOOKUP(MONTH($J1025),Lookup!$A$2:$B$13,2,0)&amp;" "&amp;YEAR($J1025)</f>
        <v>Oct 2022</v>
      </c>
      <c r="N1025" s="34">
        <f t="shared" si="94"/>
        <v>44839.510416666664</v>
      </c>
      <c r="O1025" s="8">
        <f>IF(ISERROR(VLOOKUP($I1025,Lookup!$H$2:$I$11,2,0)),"",VLOOKUP($I1025,Lookup!$H$2:$I$11,2,0))</f>
        <v>6.0000000000000002E-5</v>
      </c>
      <c r="P1025" s="8">
        <f>COUNTIF(J$4:J1025,J1025)</f>
        <v>1</v>
      </c>
    </row>
    <row r="1026" spans="1:16" ht="45" x14ac:dyDescent="0.25">
      <c r="A1026" s="35">
        <f t="shared" si="95"/>
        <v>600000</v>
      </c>
      <c r="B1026" s="8">
        <f t="shared" si="96"/>
        <v>44875.706944444442</v>
      </c>
      <c r="C1026" s="8">
        <f t="shared" si="97"/>
        <v>44909</v>
      </c>
      <c r="D1026" s="38">
        <f t="shared" si="98"/>
        <v>689785.70700444444</v>
      </c>
      <c r="E1026" s="39">
        <f t="shared" si="93"/>
        <v>8</v>
      </c>
      <c r="F1026" s="42" t="s">
        <v>193</v>
      </c>
      <c r="G1026" s="42" t="s">
        <v>3998</v>
      </c>
      <c r="H1026" s="42" t="s">
        <v>3999</v>
      </c>
      <c r="I1026" s="42" t="s">
        <v>2206</v>
      </c>
      <c r="J1026" s="45">
        <v>44875.706944444442</v>
      </c>
      <c r="K1026" s="43">
        <v>600000</v>
      </c>
      <c r="L1026" s="44">
        <v>44909</v>
      </c>
      <c r="M1026" s="8" t="str">
        <f>VLOOKUP(MONTH($J1026),Lookup!$A$2:$B$13,2,0)&amp;" "&amp;YEAR($J1026)</f>
        <v>Nov 2022</v>
      </c>
      <c r="N1026" s="34">
        <f t="shared" si="94"/>
        <v>44875.706944444442</v>
      </c>
      <c r="O1026" s="8">
        <f>IF(ISERROR(VLOOKUP($I1026,Lookup!$H$2:$I$11,2,0)),"",VLOOKUP($I1026,Lookup!$H$2:$I$11,2,0))</f>
        <v>6.0000000000000002E-5</v>
      </c>
      <c r="P1026" s="8">
        <f>COUNTIF(J$4:J1026,J1026)</f>
        <v>1</v>
      </c>
    </row>
    <row r="1027" spans="1:16" x14ac:dyDescent="0.25">
      <c r="A1027" s="35">
        <f t="shared" si="95"/>
        <v>50001</v>
      </c>
      <c r="B1027" s="8">
        <f t="shared" si="96"/>
        <v>44896.604861111111</v>
      </c>
      <c r="C1027" s="8">
        <f t="shared" si="97"/>
        <v>44932</v>
      </c>
      <c r="D1027" s="38">
        <f t="shared" si="98"/>
        <v>139830.60492111111</v>
      </c>
      <c r="E1027" s="39">
        <f t="shared" si="93"/>
        <v>43</v>
      </c>
      <c r="F1027" s="42" t="s">
        <v>193</v>
      </c>
      <c r="G1027" s="42" t="s">
        <v>4000</v>
      </c>
      <c r="H1027" s="42" t="s">
        <v>4001</v>
      </c>
      <c r="I1027" s="42" t="s">
        <v>2206</v>
      </c>
      <c r="J1027" s="45">
        <v>44896.604861111111</v>
      </c>
      <c r="K1027" s="43">
        <v>50001</v>
      </c>
      <c r="L1027" s="44">
        <v>44932</v>
      </c>
      <c r="M1027" s="8" t="str">
        <f>VLOOKUP(MONTH($J1027),Lookup!$A$2:$B$13,2,0)&amp;" "&amp;YEAR($J1027)</f>
        <v>Dec 2022</v>
      </c>
      <c r="N1027" s="34">
        <f t="shared" si="94"/>
        <v>44896.604861111111</v>
      </c>
      <c r="O1027" s="8">
        <f>IF(ISERROR(VLOOKUP($I1027,Lookup!$H$2:$I$11,2,0)),"",VLOOKUP($I1027,Lookup!$H$2:$I$11,2,0))</f>
        <v>6.0000000000000002E-5</v>
      </c>
      <c r="P1027" s="8">
        <f>COUNTIF(J$4:J1027,J1027)</f>
        <v>1</v>
      </c>
    </row>
    <row r="1028" spans="1:16" ht="30" x14ac:dyDescent="0.25">
      <c r="A1028" s="35">
        <f t="shared" si="95"/>
        <v>250000</v>
      </c>
      <c r="B1028" s="8">
        <f t="shared" si="96"/>
        <v>44839.510416666664</v>
      </c>
      <c r="C1028" s="8">
        <f t="shared" si="97"/>
        <v>44936</v>
      </c>
      <c r="D1028" s="38">
        <f t="shared" si="98"/>
        <v>339777.51081666671</v>
      </c>
      <c r="E1028" s="39">
        <f t="shared" si="93"/>
        <v>14</v>
      </c>
      <c r="F1028" s="42" t="s">
        <v>193</v>
      </c>
      <c r="G1028" s="42" t="s">
        <v>1928</v>
      </c>
      <c r="H1028" s="42" t="s">
        <v>1929</v>
      </c>
      <c r="I1028" s="42" t="s">
        <v>1930</v>
      </c>
      <c r="J1028" s="45">
        <v>44839.510416666664</v>
      </c>
      <c r="K1028" s="43">
        <v>250000</v>
      </c>
      <c r="L1028" s="44">
        <v>44936</v>
      </c>
      <c r="M1028" s="8" t="str">
        <f>VLOOKUP(MONTH($J1028),Lookup!$A$2:$B$13,2,0)&amp;" "&amp;YEAR($J1028)</f>
        <v>Oct 2022</v>
      </c>
      <c r="N1028" s="34">
        <f t="shared" si="94"/>
        <v>44839.510416666664</v>
      </c>
      <c r="O1028" s="8">
        <f>IF(ISERROR(VLOOKUP($I1028,Lookup!$H$2:$I$11,2,0)),"",VLOOKUP($I1028,Lookup!$H$2:$I$11,2,0))</f>
        <v>4.0000000000000002E-4</v>
      </c>
      <c r="P1028" s="8">
        <f>COUNTIF(J$4:J1028,J1028)</f>
        <v>2</v>
      </c>
    </row>
    <row r="1029" spans="1:16" ht="30" x14ac:dyDescent="0.25">
      <c r="A1029" s="35">
        <f t="shared" si="95"/>
        <v>100000</v>
      </c>
      <c r="B1029" s="8">
        <f t="shared" si="96"/>
        <v>44770.626388888886</v>
      </c>
      <c r="C1029" s="8">
        <f t="shared" si="97"/>
        <v>44907</v>
      </c>
      <c r="D1029" s="38">
        <f t="shared" si="98"/>
        <v>189781.62638888889</v>
      </c>
      <c r="E1029" s="39">
        <f t="shared" ref="E1029:E1092" si="99">IF($D1029="","",COUNTIFS($F$4:$F$5000,$F1029,$D$4:$D$5000,"&gt;"&amp;$D1029))</f>
        <v>23</v>
      </c>
      <c r="F1029" s="42" t="s">
        <v>193</v>
      </c>
      <c r="G1029" s="42" t="s">
        <v>4002</v>
      </c>
      <c r="H1029" s="42" t="s">
        <v>4003</v>
      </c>
      <c r="I1029" s="42" t="s">
        <v>2167</v>
      </c>
      <c r="J1029" s="45">
        <v>44770.626388888886</v>
      </c>
      <c r="K1029" s="43">
        <v>100000</v>
      </c>
      <c r="L1029" s="44">
        <v>44907</v>
      </c>
      <c r="M1029" s="8" t="str">
        <f>VLOOKUP(MONTH($J1029),Lookup!$A$2:$B$13,2,0)&amp;" "&amp;YEAR($J1029)</f>
        <v>Jul 2022</v>
      </c>
      <c r="N1029" s="34">
        <f t="shared" ref="N1029:N1092" si="100">IF(ISBLANK($J1029),"1/1/9999",J1029)</f>
        <v>44770.626388888886</v>
      </c>
      <c r="O1029" s="8">
        <f>IF(ISERROR(VLOOKUP($I1029,Lookup!$H$2:$I$11,2,0)),"",VLOOKUP($I1029,Lookup!$H$2:$I$11,2,0))</f>
        <v>103</v>
      </c>
      <c r="P1029" s="8">
        <f>COUNTIF(J$4:J1029,J1029)</f>
        <v>1</v>
      </c>
    </row>
    <row r="1030" spans="1:16" ht="30" x14ac:dyDescent="0.25">
      <c r="A1030" s="35">
        <f t="shared" ref="A1030:A1093" si="101">K1030</f>
        <v>0</v>
      </c>
      <c r="B1030" s="8">
        <f t="shared" ref="B1030:B1093" si="102">J1030</f>
        <v>44902.856944444444</v>
      </c>
      <c r="C1030" s="8">
        <f t="shared" ref="C1030:C1093" si="103">L1030</f>
        <v>44909</v>
      </c>
      <c r="D1030" s="38">
        <f t="shared" ref="D1030:D1093" si="104">SUM(A1030:C1030)+O1030+P1030</f>
        <v>89712.756944444438</v>
      </c>
      <c r="E1030" s="39">
        <f t="shared" si="99"/>
        <v>85</v>
      </c>
      <c r="F1030" s="42" t="s">
        <v>108</v>
      </c>
      <c r="G1030" s="42" t="s">
        <v>4004</v>
      </c>
      <c r="H1030" s="42" t="s">
        <v>4005</v>
      </c>
      <c r="I1030" s="42" t="s">
        <v>2170</v>
      </c>
      <c r="J1030" s="45">
        <v>44902.856944444444</v>
      </c>
      <c r="K1030" s="43"/>
      <c r="L1030" s="44">
        <v>44909</v>
      </c>
      <c r="M1030" s="8" t="str">
        <f>VLOOKUP(MONTH($J1030),Lookup!$A$2:$B$13,2,0)&amp;" "&amp;YEAR($J1030)</f>
        <v>Dec 2022</v>
      </c>
      <c r="N1030" s="34">
        <f t="shared" si="100"/>
        <v>44902.856944444444</v>
      </c>
      <c r="O1030" s="8">
        <f>IF(ISERROR(VLOOKUP($I1030,Lookup!$H$2:$I$11,2,0)),"",VLOOKUP($I1030,Lookup!$H$2:$I$11,2,0))</f>
        <v>-100.1</v>
      </c>
      <c r="P1030" s="8">
        <f>COUNTIF(J$4:J1030,J1030)</f>
        <v>1</v>
      </c>
    </row>
    <row r="1031" spans="1:16" ht="30" x14ac:dyDescent="0.25">
      <c r="A1031" s="35">
        <f t="shared" si="101"/>
        <v>100001</v>
      </c>
      <c r="B1031" s="8">
        <f t="shared" si="102"/>
        <v>44902.856944444444</v>
      </c>
      <c r="C1031" s="8">
        <f t="shared" si="103"/>
        <v>44909</v>
      </c>
      <c r="D1031" s="38">
        <f t="shared" si="104"/>
        <v>189714.75694444444</v>
      </c>
      <c r="E1031" s="39">
        <f t="shared" si="99"/>
        <v>48</v>
      </c>
      <c r="F1031" s="42" t="s">
        <v>108</v>
      </c>
      <c r="G1031" s="42" t="s">
        <v>4004</v>
      </c>
      <c r="H1031" s="42" t="s">
        <v>4004</v>
      </c>
      <c r="I1031" s="42" t="s">
        <v>2170</v>
      </c>
      <c r="J1031" s="45">
        <v>44902.856944444444</v>
      </c>
      <c r="K1031" s="43">
        <v>100001</v>
      </c>
      <c r="L1031" s="44">
        <v>44909</v>
      </c>
      <c r="M1031" s="8" t="str">
        <f>VLOOKUP(MONTH($J1031),Lookup!$A$2:$B$13,2,0)&amp;" "&amp;YEAR($J1031)</f>
        <v>Dec 2022</v>
      </c>
      <c r="N1031" s="34">
        <f t="shared" si="100"/>
        <v>44902.856944444444</v>
      </c>
      <c r="O1031" s="8">
        <f>IF(ISERROR(VLOOKUP($I1031,Lookup!$H$2:$I$11,2,0)),"",VLOOKUP($I1031,Lookup!$H$2:$I$11,2,0))</f>
        <v>-100.1</v>
      </c>
      <c r="P1031" s="8">
        <f>COUNTIF(J$4:J1031,J1031)</f>
        <v>2</v>
      </c>
    </row>
    <row r="1032" spans="1:16" ht="30" x14ac:dyDescent="0.25">
      <c r="A1032" s="35">
        <f t="shared" si="101"/>
        <v>330070.63</v>
      </c>
      <c r="B1032" s="8">
        <f t="shared" si="102"/>
        <v>44669.52847222222</v>
      </c>
      <c r="C1032" s="8">
        <f t="shared" si="103"/>
        <v>44908</v>
      </c>
      <c r="D1032" s="38">
        <f t="shared" si="104"/>
        <v>419752.15847222222</v>
      </c>
      <c r="E1032" s="39">
        <f t="shared" si="99"/>
        <v>0</v>
      </c>
      <c r="F1032" s="42" t="s">
        <v>227</v>
      </c>
      <c r="G1032" s="42" t="s">
        <v>4006</v>
      </c>
      <c r="H1032" s="42" t="s">
        <v>4006</v>
      </c>
      <c r="I1032" s="42" t="s">
        <v>2167</v>
      </c>
      <c r="J1032" s="45">
        <v>44669.52847222222</v>
      </c>
      <c r="K1032" s="43">
        <v>330070.63</v>
      </c>
      <c r="L1032" s="44">
        <v>44908</v>
      </c>
      <c r="M1032" s="8" t="str">
        <f>VLOOKUP(MONTH($J1032),Lookup!$A$2:$B$13,2,0)&amp;" "&amp;YEAR($J1032)</f>
        <v>Apr 2022</v>
      </c>
      <c r="N1032" s="34">
        <f t="shared" si="100"/>
        <v>44669.52847222222</v>
      </c>
      <c r="O1032" s="8">
        <f>IF(ISERROR(VLOOKUP($I1032,Lookup!$H$2:$I$11,2,0)),"",VLOOKUP($I1032,Lookup!$H$2:$I$11,2,0))</f>
        <v>103</v>
      </c>
      <c r="P1032" s="8">
        <f>COUNTIF(J$4:J1032,J1032)</f>
        <v>1</v>
      </c>
    </row>
    <row r="1033" spans="1:16" ht="30" x14ac:dyDescent="0.25">
      <c r="A1033" s="35">
        <f t="shared" si="101"/>
        <v>50000.01</v>
      </c>
      <c r="B1033" s="8">
        <f t="shared" si="102"/>
        <v>44614.582638888889</v>
      </c>
      <c r="C1033" s="8">
        <f t="shared" si="103"/>
        <v>44902</v>
      </c>
      <c r="D1033" s="38">
        <f t="shared" si="104"/>
        <v>139517.59269888888</v>
      </c>
      <c r="E1033" s="39">
        <f t="shared" si="99"/>
        <v>59</v>
      </c>
      <c r="F1033" s="42" t="s">
        <v>227</v>
      </c>
      <c r="G1033" s="42" t="s">
        <v>4007</v>
      </c>
      <c r="H1033" s="42" t="s">
        <v>4008</v>
      </c>
      <c r="I1033" s="42" t="s">
        <v>2206</v>
      </c>
      <c r="J1033" s="45">
        <v>44614.582638888889</v>
      </c>
      <c r="K1033" s="43">
        <v>50000.01</v>
      </c>
      <c r="L1033" s="44">
        <v>44902</v>
      </c>
      <c r="M1033" s="8" t="str">
        <f>VLOOKUP(MONTH($J1033),Lookup!$A$2:$B$13,2,0)&amp;" "&amp;YEAR($J1033)</f>
        <v>Feb 2022</v>
      </c>
      <c r="N1033" s="34">
        <f t="shared" si="100"/>
        <v>44614.582638888889</v>
      </c>
      <c r="O1033" s="8">
        <f>IF(ISERROR(VLOOKUP($I1033,Lookup!$H$2:$I$11,2,0)),"",VLOOKUP($I1033,Lookup!$H$2:$I$11,2,0))</f>
        <v>6.0000000000000002E-5</v>
      </c>
      <c r="P1033" s="8">
        <f>COUNTIF(J$4:J1033,J1033)</f>
        <v>1</v>
      </c>
    </row>
    <row r="1034" spans="1:16" x14ac:dyDescent="0.25">
      <c r="A1034" s="35">
        <f t="shared" si="101"/>
        <v>50000.01</v>
      </c>
      <c r="B1034" s="8">
        <f t="shared" si="102"/>
        <v>44599.617361111108</v>
      </c>
      <c r="C1034" s="8">
        <f t="shared" si="103"/>
        <v>44908</v>
      </c>
      <c r="D1034" s="38">
        <f t="shared" si="104"/>
        <v>139508.6274211111</v>
      </c>
      <c r="E1034" s="39">
        <f t="shared" si="99"/>
        <v>61</v>
      </c>
      <c r="F1034" s="42" t="s">
        <v>227</v>
      </c>
      <c r="G1034" s="42" t="s">
        <v>4009</v>
      </c>
      <c r="H1034" s="42" t="s">
        <v>4010</v>
      </c>
      <c r="I1034" s="42" t="s">
        <v>2206</v>
      </c>
      <c r="J1034" s="45">
        <v>44599.617361111108</v>
      </c>
      <c r="K1034" s="43">
        <v>50000.01</v>
      </c>
      <c r="L1034" s="44">
        <v>44908</v>
      </c>
      <c r="M1034" s="8" t="str">
        <f>VLOOKUP(MONTH($J1034),Lookup!$A$2:$B$13,2,0)&amp;" "&amp;YEAR($J1034)</f>
        <v>Feb 2022</v>
      </c>
      <c r="N1034" s="34">
        <f t="shared" si="100"/>
        <v>44599.617361111108</v>
      </c>
      <c r="O1034" s="8">
        <f>IF(ISERROR(VLOOKUP($I1034,Lookup!$H$2:$I$11,2,0)),"",VLOOKUP($I1034,Lookup!$H$2:$I$11,2,0))</f>
        <v>6.0000000000000002E-5</v>
      </c>
      <c r="P1034" s="8">
        <f>COUNTIF(J$4:J1034,J1034)</f>
        <v>1</v>
      </c>
    </row>
    <row r="1035" spans="1:16" x14ac:dyDescent="0.25">
      <c r="A1035" s="35">
        <f t="shared" si="101"/>
        <v>50000.01</v>
      </c>
      <c r="B1035" s="8">
        <f t="shared" si="102"/>
        <v>44564.384722222225</v>
      </c>
      <c r="C1035" s="8">
        <f t="shared" si="103"/>
        <v>44902</v>
      </c>
      <c r="D1035" s="38">
        <f t="shared" si="104"/>
        <v>139467.39478222223</v>
      </c>
      <c r="E1035" s="39">
        <f t="shared" si="99"/>
        <v>67</v>
      </c>
      <c r="F1035" s="42" t="s">
        <v>227</v>
      </c>
      <c r="G1035" s="42" t="s">
        <v>4011</v>
      </c>
      <c r="H1035" s="42" t="s">
        <v>4012</v>
      </c>
      <c r="I1035" s="42" t="s">
        <v>2206</v>
      </c>
      <c r="J1035" s="45">
        <v>44564.384722222225</v>
      </c>
      <c r="K1035" s="43">
        <v>50000.01</v>
      </c>
      <c r="L1035" s="44">
        <v>44902</v>
      </c>
      <c r="M1035" s="8" t="str">
        <f>VLOOKUP(MONTH($J1035),Lookup!$A$2:$B$13,2,0)&amp;" "&amp;YEAR($J1035)</f>
        <v>Jan 2022</v>
      </c>
      <c r="N1035" s="34">
        <f t="shared" si="100"/>
        <v>44564.384722222225</v>
      </c>
      <c r="O1035" s="8">
        <f>IF(ISERROR(VLOOKUP($I1035,Lookup!$H$2:$I$11,2,0)),"",VLOOKUP($I1035,Lookup!$H$2:$I$11,2,0))</f>
        <v>6.0000000000000002E-5</v>
      </c>
      <c r="P1035" s="8">
        <f>COUNTIF(J$4:J1035,J1035)</f>
        <v>1</v>
      </c>
    </row>
    <row r="1036" spans="1:16" ht="30" x14ac:dyDescent="0.25">
      <c r="A1036" s="35">
        <f t="shared" si="101"/>
        <v>50000.01</v>
      </c>
      <c r="B1036" s="8">
        <f t="shared" si="102"/>
        <v>44569.574305555558</v>
      </c>
      <c r="C1036" s="8">
        <f t="shared" si="103"/>
        <v>44894</v>
      </c>
      <c r="D1036" s="38">
        <f t="shared" si="104"/>
        <v>139464.58436555555</v>
      </c>
      <c r="E1036" s="39">
        <f t="shared" si="99"/>
        <v>68</v>
      </c>
      <c r="F1036" s="42" t="s">
        <v>227</v>
      </c>
      <c r="G1036" s="42" t="s">
        <v>4013</v>
      </c>
      <c r="H1036" s="42" t="s">
        <v>4014</v>
      </c>
      <c r="I1036" s="42" t="s">
        <v>2206</v>
      </c>
      <c r="J1036" s="45">
        <v>44569.574305555558</v>
      </c>
      <c r="K1036" s="43">
        <v>50000.01</v>
      </c>
      <c r="L1036" s="44">
        <v>44894</v>
      </c>
      <c r="M1036" s="8" t="str">
        <f>VLOOKUP(MONTH($J1036),Lookup!$A$2:$B$13,2,0)&amp;" "&amp;YEAR($J1036)</f>
        <v>Jan 2022</v>
      </c>
      <c r="N1036" s="34">
        <f t="shared" si="100"/>
        <v>44569.574305555558</v>
      </c>
      <c r="O1036" s="8">
        <f>IF(ISERROR(VLOOKUP($I1036,Lookup!$H$2:$I$11,2,0)),"",VLOOKUP($I1036,Lookup!$H$2:$I$11,2,0))</f>
        <v>6.0000000000000002E-5</v>
      </c>
      <c r="P1036" s="8">
        <f>COUNTIF(J$4:J1036,J1036)</f>
        <v>1</v>
      </c>
    </row>
    <row r="1037" spans="1:16" ht="45" x14ac:dyDescent="0.25">
      <c r="A1037" s="35">
        <f t="shared" si="101"/>
        <v>10001</v>
      </c>
      <c r="B1037" s="8">
        <f t="shared" si="102"/>
        <v>44677.723611111112</v>
      </c>
      <c r="C1037" s="8">
        <f t="shared" si="103"/>
        <v>44874</v>
      </c>
      <c r="D1037" s="38">
        <f t="shared" si="104"/>
        <v>99553.723611911118</v>
      </c>
      <c r="E1037" s="39">
        <f t="shared" si="99"/>
        <v>75</v>
      </c>
      <c r="F1037" s="42" t="s">
        <v>227</v>
      </c>
      <c r="G1037" s="42" t="s">
        <v>4015</v>
      </c>
      <c r="H1037" s="42" t="s">
        <v>4016</v>
      </c>
      <c r="I1037" s="42" t="s">
        <v>2173</v>
      </c>
      <c r="J1037" s="45">
        <v>44677.723611111112</v>
      </c>
      <c r="K1037" s="43">
        <v>10001</v>
      </c>
      <c r="L1037" s="44">
        <v>44874</v>
      </c>
      <c r="M1037" s="8" t="str">
        <f>VLOOKUP(MONTH($J1037),Lookup!$A$2:$B$13,2,0)&amp;" "&amp;YEAR($J1037)</f>
        <v>Apr 2022</v>
      </c>
      <c r="N1037" s="34">
        <f t="shared" si="100"/>
        <v>44677.723611111112</v>
      </c>
      <c r="O1037" s="8">
        <f>IF(ISERROR(VLOOKUP($I1037,Lookup!$H$2:$I$11,2,0)),"",VLOOKUP($I1037,Lookup!$H$2:$I$11,2,0))</f>
        <v>7.9999999999999996E-7</v>
      </c>
      <c r="P1037" s="8">
        <f>COUNTIF(J$4:J1037,J1037)</f>
        <v>1</v>
      </c>
    </row>
    <row r="1038" spans="1:16" x14ac:dyDescent="0.25">
      <c r="A1038" s="35">
        <f t="shared" si="101"/>
        <v>50000.01</v>
      </c>
      <c r="B1038" s="8">
        <f t="shared" si="102"/>
        <v>44599.586111111108</v>
      </c>
      <c r="C1038" s="8">
        <f t="shared" si="103"/>
        <v>44900</v>
      </c>
      <c r="D1038" s="38">
        <f t="shared" si="104"/>
        <v>139500.5961711111</v>
      </c>
      <c r="E1038" s="39">
        <f t="shared" si="99"/>
        <v>64</v>
      </c>
      <c r="F1038" s="42" t="s">
        <v>227</v>
      </c>
      <c r="G1038" s="42" t="s">
        <v>4017</v>
      </c>
      <c r="H1038" s="42" t="s">
        <v>4018</v>
      </c>
      <c r="I1038" s="42" t="s">
        <v>2206</v>
      </c>
      <c r="J1038" s="45">
        <v>44599.586111111108</v>
      </c>
      <c r="K1038" s="43">
        <v>50000.01</v>
      </c>
      <c r="L1038" s="44">
        <v>44900</v>
      </c>
      <c r="M1038" s="8" t="str">
        <f>VLOOKUP(MONTH($J1038),Lookup!$A$2:$B$13,2,0)&amp;" "&amp;YEAR($J1038)</f>
        <v>Feb 2022</v>
      </c>
      <c r="N1038" s="34">
        <f t="shared" si="100"/>
        <v>44599.586111111108</v>
      </c>
      <c r="O1038" s="8">
        <f>IF(ISERROR(VLOOKUP($I1038,Lookup!$H$2:$I$11,2,0)),"",VLOOKUP($I1038,Lookup!$H$2:$I$11,2,0))</f>
        <v>6.0000000000000002E-5</v>
      </c>
      <c r="P1038" s="8">
        <f>COUNTIF(J$4:J1038,J1038)</f>
        <v>1</v>
      </c>
    </row>
    <row r="1039" spans="1:16" ht="30" x14ac:dyDescent="0.25">
      <c r="A1039" s="35">
        <f t="shared" si="101"/>
        <v>50000.01</v>
      </c>
      <c r="B1039" s="8">
        <f t="shared" si="102"/>
        <v>44585.720833333333</v>
      </c>
      <c r="C1039" s="8">
        <f t="shared" si="103"/>
        <v>44874</v>
      </c>
      <c r="D1039" s="38">
        <f t="shared" si="104"/>
        <v>139460.73083413334</v>
      </c>
      <c r="E1039" s="39">
        <f t="shared" si="99"/>
        <v>70</v>
      </c>
      <c r="F1039" s="42" t="s">
        <v>227</v>
      </c>
      <c r="G1039" s="42" t="s">
        <v>4019</v>
      </c>
      <c r="H1039" s="42" t="s">
        <v>4020</v>
      </c>
      <c r="I1039" s="42" t="s">
        <v>2173</v>
      </c>
      <c r="J1039" s="45">
        <v>44585.720833333333</v>
      </c>
      <c r="K1039" s="43">
        <v>50000.01</v>
      </c>
      <c r="L1039" s="44">
        <v>44874</v>
      </c>
      <c r="M1039" s="8" t="str">
        <f>VLOOKUP(MONTH($J1039),Lookup!$A$2:$B$13,2,0)&amp;" "&amp;YEAR($J1039)</f>
        <v>Jan 2022</v>
      </c>
      <c r="N1039" s="34">
        <f t="shared" si="100"/>
        <v>44585.720833333333</v>
      </c>
      <c r="O1039" s="8">
        <f>IF(ISERROR(VLOOKUP($I1039,Lookup!$H$2:$I$11,2,0)),"",VLOOKUP($I1039,Lookup!$H$2:$I$11,2,0))</f>
        <v>7.9999999999999996E-7</v>
      </c>
      <c r="P1039" s="8">
        <f>COUNTIF(J$4:J1039,J1039)</f>
        <v>1</v>
      </c>
    </row>
    <row r="1040" spans="1:16" ht="45" x14ac:dyDescent="0.25">
      <c r="A1040" s="35">
        <f t="shared" si="101"/>
        <v>10000</v>
      </c>
      <c r="B1040" s="8">
        <f t="shared" si="102"/>
        <v>44748.896527777775</v>
      </c>
      <c r="C1040" s="8">
        <f t="shared" si="103"/>
        <v>44894</v>
      </c>
      <c r="D1040" s="38">
        <f t="shared" si="104"/>
        <v>99643.896528577781</v>
      </c>
      <c r="E1040" s="39">
        <f t="shared" si="99"/>
        <v>74</v>
      </c>
      <c r="F1040" s="42" t="s">
        <v>227</v>
      </c>
      <c r="G1040" s="42" t="s">
        <v>4021</v>
      </c>
      <c r="H1040" s="42" t="s">
        <v>4022</v>
      </c>
      <c r="I1040" s="42" t="s">
        <v>2173</v>
      </c>
      <c r="J1040" s="45">
        <v>44748.896527777775</v>
      </c>
      <c r="K1040" s="43">
        <v>10000</v>
      </c>
      <c r="L1040" s="44">
        <v>44894</v>
      </c>
      <c r="M1040" s="8" t="str">
        <f>VLOOKUP(MONTH($J1040),Lookup!$A$2:$B$13,2,0)&amp;" "&amp;YEAR($J1040)</f>
        <v>Jul 2022</v>
      </c>
      <c r="N1040" s="34">
        <f t="shared" si="100"/>
        <v>44748.896527777775</v>
      </c>
      <c r="O1040" s="8">
        <f>IF(ISERROR(VLOOKUP($I1040,Lookup!$H$2:$I$11,2,0)),"",VLOOKUP($I1040,Lookup!$H$2:$I$11,2,0))</f>
        <v>7.9999999999999996E-7</v>
      </c>
      <c r="P1040" s="8">
        <f>COUNTIF(J$4:J1040,J1040)</f>
        <v>1</v>
      </c>
    </row>
    <row r="1041" spans="1:16" ht="30" x14ac:dyDescent="0.25">
      <c r="A1041" s="35">
        <f t="shared" si="101"/>
        <v>50001</v>
      </c>
      <c r="B1041" s="8">
        <f t="shared" si="102"/>
        <v>44610.724999999999</v>
      </c>
      <c r="C1041" s="8">
        <f t="shared" si="103"/>
        <v>44908</v>
      </c>
      <c r="D1041" s="38">
        <f t="shared" si="104"/>
        <v>139520.72506</v>
      </c>
      <c r="E1041" s="39">
        <f t="shared" si="99"/>
        <v>58</v>
      </c>
      <c r="F1041" s="42" t="s">
        <v>227</v>
      </c>
      <c r="G1041" s="42" t="s">
        <v>4023</v>
      </c>
      <c r="H1041" s="42" t="s">
        <v>4024</v>
      </c>
      <c r="I1041" s="42" t="s">
        <v>2206</v>
      </c>
      <c r="J1041" s="45">
        <v>44610.724999999999</v>
      </c>
      <c r="K1041" s="43">
        <v>50001</v>
      </c>
      <c r="L1041" s="44">
        <v>44908</v>
      </c>
      <c r="M1041" s="8" t="str">
        <f>VLOOKUP(MONTH($J1041),Lookup!$A$2:$B$13,2,0)&amp;" "&amp;YEAR($J1041)</f>
        <v>Feb 2022</v>
      </c>
      <c r="N1041" s="34">
        <f t="shared" si="100"/>
        <v>44610.724999999999</v>
      </c>
      <c r="O1041" s="8">
        <f>IF(ISERROR(VLOOKUP($I1041,Lookup!$H$2:$I$11,2,0)),"",VLOOKUP($I1041,Lookup!$H$2:$I$11,2,0))</f>
        <v>6.0000000000000002E-5</v>
      </c>
      <c r="P1041" s="8">
        <f>COUNTIF(J$4:J1041,J1041)</f>
        <v>1</v>
      </c>
    </row>
    <row r="1042" spans="1:16" x14ac:dyDescent="0.25">
      <c r="A1042" s="35">
        <f t="shared" si="101"/>
        <v>50000.01</v>
      </c>
      <c r="B1042" s="8">
        <f t="shared" si="102"/>
        <v>44613.631249999999</v>
      </c>
      <c r="C1042" s="8">
        <f t="shared" si="103"/>
        <v>44888</v>
      </c>
      <c r="D1042" s="38">
        <f t="shared" si="104"/>
        <v>139502.64130999998</v>
      </c>
      <c r="E1042" s="39">
        <f t="shared" si="99"/>
        <v>63</v>
      </c>
      <c r="F1042" s="42" t="s">
        <v>227</v>
      </c>
      <c r="G1042" s="42" t="s">
        <v>4025</v>
      </c>
      <c r="H1042" s="42" t="s">
        <v>4026</v>
      </c>
      <c r="I1042" s="42" t="s">
        <v>2206</v>
      </c>
      <c r="J1042" s="45">
        <v>44613.631249999999</v>
      </c>
      <c r="K1042" s="43">
        <v>50000.01</v>
      </c>
      <c r="L1042" s="44">
        <v>44888</v>
      </c>
      <c r="M1042" s="8" t="str">
        <f>VLOOKUP(MONTH($J1042),Lookup!$A$2:$B$13,2,0)&amp;" "&amp;YEAR($J1042)</f>
        <v>Feb 2022</v>
      </c>
      <c r="N1042" s="34">
        <f t="shared" si="100"/>
        <v>44613.631249999999</v>
      </c>
      <c r="O1042" s="8">
        <f>IF(ISERROR(VLOOKUP($I1042,Lookup!$H$2:$I$11,2,0)),"",VLOOKUP($I1042,Lookup!$H$2:$I$11,2,0))</f>
        <v>6.0000000000000002E-5</v>
      </c>
      <c r="P1042" s="8">
        <f>COUNTIF(J$4:J1042,J1042)</f>
        <v>1</v>
      </c>
    </row>
    <row r="1043" spans="1:16" ht="30" x14ac:dyDescent="0.25">
      <c r="A1043" s="35">
        <f t="shared" si="101"/>
        <v>50001</v>
      </c>
      <c r="B1043" s="8">
        <f t="shared" si="102"/>
        <v>44734.477777777778</v>
      </c>
      <c r="C1043" s="8">
        <f t="shared" si="103"/>
        <v>44894</v>
      </c>
      <c r="D1043" s="38">
        <f t="shared" si="104"/>
        <v>139630.47778477776</v>
      </c>
      <c r="E1043" s="39">
        <f t="shared" si="99"/>
        <v>44</v>
      </c>
      <c r="F1043" s="42" t="s">
        <v>227</v>
      </c>
      <c r="G1043" s="42" t="s">
        <v>4027</v>
      </c>
      <c r="H1043" s="42" t="s">
        <v>4028</v>
      </c>
      <c r="I1043" s="42" t="s">
        <v>2184</v>
      </c>
      <c r="J1043" s="45">
        <v>44734.477777777778</v>
      </c>
      <c r="K1043" s="43">
        <v>50001</v>
      </c>
      <c r="L1043" s="44">
        <v>44894</v>
      </c>
      <c r="M1043" s="8" t="str">
        <f>VLOOKUP(MONTH($J1043),Lookup!$A$2:$B$13,2,0)&amp;" "&amp;YEAR($J1043)</f>
        <v>Jun 2022</v>
      </c>
      <c r="N1043" s="34">
        <f t="shared" si="100"/>
        <v>44734.477777777778</v>
      </c>
      <c r="O1043" s="8">
        <f>IF(ISERROR(VLOOKUP($I1043,Lookup!$H$2:$I$11,2,0)),"",VLOOKUP($I1043,Lookup!$H$2:$I$11,2,0))</f>
        <v>6.9999999999999999E-6</v>
      </c>
      <c r="P1043" s="8">
        <f>COUNTIF(J$4:J1043,J1043)</f>
        <v>1</v>
      </c>
    </row>
    <row r="1044" spans="1:16" ht="30" x14ac:dyDescent="0.25">
      <c r="A1044" s="35">
        <f t="shared" si="101"/>
        <v>50000.01</v>
      </c>
      <c r="B1044" s="8">
        <f t="shared" si="102"/>
        <v>44637.368055555555</v>
      </c>
      <c r="C1044" s="8">
        <f t="shared" si="103"/>
        <v>44894</v>
      </c>
      <c r="D1044" s="38">
        <f t="shared" si="104"/>
        <v>139532.37811555556</v>
      </c>
      <c r="E1044" s="39">
        <f t="shared" si="99"/>
        <v>56</v>
      </c>
      <c r="F1044" s="42" t="s">
        <v>227</v>
      </c>
      <c r="G1044" s="42" t="s">
        <v>4029</v>
      </c>
      <c r="H1044" s="42" t="s">
        <v>4030</v>
      </c>
      <c r="I1044" s="42" t="s">
        <v>2206</v>
      </c>
      <c r="J1044" s="45">
        <v>44637.368055555555</v>
      </c>
      <c r="K1044" s="43">
        <v>50000.01</v>
      </c>
      <c r="L1044" s="44">
        <v>44894</v>
      </c>
      <c r="M1044" s="8" t="str">
        <f>VLOOKUP(MONTH($J1044),Lookup!$A$2:$B$13,2,0)&amp;" "&amp;YEAR($J1044)</f>
        <v>Mar 2022</v>
      </c>
      <c r="N1044" s="34">
        <f t="shared" si="100"/>
        <v>44637.368055555555</v>
      </c>
      <c r="O1044" s="8">
        <f>IF(ISERROR(VLOOKUP($I1044,Lookup!$H$2:$I$11,2,0)),"",VLOOKUP($I1044,Lookup!$H$2:$I$11,2,0))</f>
        <v>6.0000000000000002E-5</v>
      </c>
      <c r="P1044" s="8">
        <f>COUNTIF(J$4:J1044,J1044)</f>
        <v>1</v>
      </c>
    </row>
    <row r="1045" spans="1:16" ht="30" x14ac:dyDescent="0.25">
      <c r="A1045" s="35">
        <f t="shared" si="101"/>
        <v>60000</v>
      </c>
      <c r="B1045" s="8">
        <f t="shared" si="102"/>
        <v>44658.43472222222</v>
      </c>
      <c r="C1045" s="8">
        <f t="shared" si="103"/>
        <v>44908</v>
      </c>
      <c r="D1045" s="38">
        <f t="shared" si="104"/>
        <v>149567.43472922221</v>
      </c>
      <c r="E1045" s="39">
        <f t="shared" si="99"/>
        <v>31</v>
      </c>
      <c r="F1045" s="42" t="s">
        <v>227</v>
      </c>
      <c r="G1045" s="42" t="s">
        <v>4031</v>
      </c>
      <c r="H1045" s="42" t="s">
        <v>4032</v>
      </c>
      <c r="I1045" s="42" t="s">
        <v>2184</v>
      </c>
      <c r="J1045" s="45">
        <v>44658.43472222222</v>
      </c>
      <c r="K1045" s="43">
        <v>60000</v>
      </c>
      <c r="L1045" s="44">
        <v>44908</v>
      </c>
      <c r="M1045" s="8" t="str">
        <f>VLOOKUP(MONTH($J1045),Lookup!$A$2:$B$13,2,0)&amp;" "&amp;YEAR($J1045)</f>
        <v>Apr 2022</v>
      </c>
      <c r="N1045" s="34">
        <f t="shared" si="100"/>
        <v>44658.43472222222</v>
      </c>
      <c r="O1045" s="8">
        <f>IF(ISERROR(VLOOKUP($I1045,Lookup!$H$2:$I$11,2,0)),"",VLOOKUP($I1045,Lookup!$H$2:$I$11,2,0))</f>
        <v>6.9999999999999999E-6</v>
      </c>
      <c r="P1045" s="8">
        <f>COUNTIF(J$4:J1045,J1045)</f>
        <v>1</v>
      </c>
    </row>
    <row r="1046" spans="1:16" x14ac:dyDescent="0.25">
      <c r="A1046" s="35">
        <f t="shared" si="101"/>
        <v>50000.01</v>
      </c>
      <c r="B1046" s="8">
        <f t="shared" si="102"/>
        <v>44632.426388888889</v>
      </c>
      <c r="C1046" s="8">
        <f t="shared" si="103"/>
        <v>44874</v>
      </c>
      <c r="D1046" s="38">
        <f t="shared" si="104"/>
        <v>139507.43644888888</v>
      </c>
      <c r="E1046" s="39">
        <f t="shared" si="99"/>
        <v>62</v>
      </c>
      <c r="F1046" s="42" t="s">
        <v>227</v>
      </c>
      <c r="G1046" s="42" t="s">
        <v>4033</v>
      </c>
      <c r="H1046" s="42" t="s">
        <v>4034</v>
      </c>
      <c r="I1046" s="42" t="s">
        <v>2206</v>
      </c>
      <c r="J1046" s="45">
        <v>44632.426388888889</v>
      </c>
      <c r="K1046" s="43">
        <v>50000.01</v>
      </c>
      <c r="L1046" s="44">
        <v>44874</v>
      </c>
      <c r="M1046" s="8" t="str">
        <f>VLOOKUP(MONTH($J1046),Lookup!$A$2:$B$13,2,0)&amp;" "&amp;YEAR($J1046)</f>
        <v>Mar 2022</v>
      </c>
      <c r="N1046" s="34">
        <f t="shared" si="100"/>
        <v>44632.426388888889</v>
      </c>
      <c r="O1046" s="8">
        <f>IF(ISERROR(VLOOKUP($I1046,Lookup!$H$2:$I$11,2,0)),"",VLOOKUP($I1046,Lookup!$H$2:$I$11,2,0))</f>
        <v>6.0000000000000002E-5</v>
      </c>
      <c r="P1046" s="8">
        <f>COUNTIF(J$4:J1046,J1046)</f>
        <v>1</v>
      </c>
    </row>
    <row r="1047" spans="1:16" ht="30" x14ac:dyDescent="0.25">
      <c r="A1047" s="35">
        <f t="shared" si="101"/>
        <v>40000</v>
      </c>
      <c r="B1047" s="8">
        <f t="shared" si="102"/>
        <v>44655.470138888886</v>
      </c>
      <c r="C1047" s="8">
        <f t="shared" si="103"/>
        <v>44874</v>
      </c>
      <c r="D1047" s="38">
        <f t="shared" si="104"/>
        <v>129530.4701396889</v>
      </c>
      <c r="E1047" s="39">
        <f t="shared" si="99"/>
        <v>72</v>
      </c>
      <c r="F1047" s="42" t="s">
        <v>227</v>
      </c>
      <c r="G1047" s="42" t="s">
        <v>4035</v>
      </c>
      <c r="H1047" s="42" t="s">
        <v>4036</v>
      </c>
      <c r="I1047" s="42" t="s">
        <v>2173</v>
      </c>
      <c r="J1047" s="45">
        <v>44655.470138888886</v>
      </c>
      <c r="K1047" s="43">
        <v>40000</v>
      </c>
      <c r="L1047" s="44">
        <v>44874</v>
      </c>
      <c r="M1047" s="8" t="str">
        <f>VLOOKUP(MONTH($J1047),Lookup!$A$2:$B$13,2,0)&amp;" "&amp;YEAR($J1047)</f>
        <v>Apr 2022</v>
      </c>
      <c r="N1047" s="34">
        <f t="shared" si="100"/>
        <v>44655.470138888886</v>
      </c>
      <c r="O1047" s="8">
        <f>IF(ISERROR(VLOOKUP($I1047,Lookup!$H$2:$I$11,2,0)),"",VLOOKUP($I1047,Lookup!$H$2:$I$11,2,0))</f>
        <v>7.9999999999999996E-7</v>
      </c>
      <c r="P1047" s="8">
        <f>COUNTIF(J$4:J1047,J1047)</f>
        <v>1</v>
      </c>
    </row>
    <row r="1048" spans="1:16" ht="30" x14ac:dyDescent="0.25">
      <c r="A1048" s="35">
        <f t="shared" si="101"/>
        <v>50000.01</v>
      </c>
      <c r="B1048" s="8">
        <f t="shared" si="102"/>
        <v>44735.746527777781</v>
      </c>
      <c r="C1048" s="8">
        <f t="shared" si="103"/>
        <v>44908</v>
      </c>
      <c r="D1048" s="38">
        <f t="shared" si="104"/>
        <v>139644.75653477779</v>
      </c>
      <c r="E1048" s="39">
        <f t="shared" si="99"/>
        <v>42</v>
      </c>
      <c r="F1048" s="42" t="s">
        <v>227</v>
      </c>
      <c r="G1048" s="42" t="s">
        <v>4037</v>
      </c>
      <c r="H1048" s="42" t="s">
        <v>4038</v>
      </c>
      <c r="I1048" s="42" t="s">
        <v>2184</v>
      </c>
      <c r="J1048" s="45">
        <v>44735.746527777781</v>
      </c>
      <c r="K1048" s="43">
        <v>50000.01</v>
      </c>
      <c r="L1048" s="44">
        <v>44908</v>
      </c>
      <c r="M1048" s="8" t="str">
        <f>VLOOKUP(MONTH($J1048),Lookup!$A$2:$B$13,2,0)&amp;" "&amp;YEAR($J1048)</f>
        <v>Jun 2022</v>
      </c>
      <c r="N1048" s="34">
        <f t="shared" si="100"/>
        <v>44735.746527777781</v>
      </c>
      <c r="O1048" s="8">
        <f>IF(ISERROR(VLOOKUP($I1048,Lookup!$H$2:$I$11,2,0)),"",VLOOKUP($I1048,Lookup!$H$2:$I$11,2,0))</f>
        <v>6.9999999999999999E-6</v>
      </c>
      <c r="P1048" s="8">
        <f>COUNTIF(J$4:J1048,J1048)</f>
        <v>1</v>
      </c>
    </row>
    <row r="1049" spans="1:16" ht="30" x14ac:dyDescent="0.25">
      <c r="A1049" s="35">
        <f t="shared" si="101"/>
        <v>63000</v>
      </c>
      <c r="B1049" s="8">
        <f t="shared" si="102"/>
        <v>44623.870138888888</v>
      </c>
      <c r="C1049" s="8">
        <f t="shared" si="103"/>
        <v>44899</v>
      </c>
      <c r="D1049" s="38">
        <f t="shared" si="104"/>
        <v>152523.87014588888</v>
      </c>
      <c r="E1049" s="39">
        <f t="shared" si="99"/>
        <v>27</v>
      </c>
      <c r="F1049" s="42" t="s">
        <v>227</v>
      </c>
      <c r="G1049" s="42" t="s">
        <v>4039</v>
      </c>
      <c r="H1049" s="42" t="s">
        <v>4040</v>
      </c>
      <c r="I1049" s="42" t="s">
        <v>2184</v>
      </c>
      <c r="J1049" s="45">
        <v>44623.870138888888</v>
      </c>
      <c r="K1049" s="43">
        <v>63000</v>
      </c>
      <c r="L1049" s="44">
        <v>44899</v>
      </c>
      <c r="M1049" s="8" t="str">
        <f>VLOOKUP(MONTH($J1049),Lookup!$A$2:$B$13,2,0)&amp;" "&amp;YEAR($J1049)</f>
        <v>Mar 2022</v>
      </c>
      <c r="N1049" s="34">
        <f t="shared" si="100"/>
        <v>44623.870138888888</v>
      </c>
      <c r="O1049" s="8">
        <f>IF(ISERROR(VLOOKUP($I1049,Lookup!$H$2:$I$11,2,0)),"",VLOOKUP($I1049,Lookup!$H$2:$I$11,2,0))</f>
        <v>6.9999999999999999E-6</v>
      </c>
      <c r="P1049" s="8">
        <f>COUNTIF(J$4:J1049,J1049)</f>
        <v>1</v>
      </c>
    </row>
    <row r="1050" spans="1:16" ht="30" x14ac:dyDescent="0.25">
      <c r="A1050" s="35">
        <f t="shared" si="101"/>
        <v>150000</v>
      </c>
      <c r="B1050" s="8">
        <f t="shared" si="102"/>
        <v>44687.6875</v>
      </c>
      <c r="C1050" s="8">
        <f t="shared" si="103"/>
        <v>44908</v>
      </c>
      <c r="D1050" s="38">
        <f t="shared" si="104"/>
        <v>239596.68755999999</v>
      </c>
      <c r="E1050" s="39">
        <f t="shared" si="99"/>
        <v>6</v>
      </c>
      <c r="F1050" s="42" t="s">
        <v>227</v>
      </c>
      <c r="G1050" s="42" t="s">
        <v>4041</v>
      </c>
      <c r="H1050" s="42" t="s">
        <v>4041</v>
      </c>
      <c r="I1050" s="42" t="s">
        <v>2206</v>
      </c>
      <c r="J1050" s="45">
        <v>44687.6875</v>
      </c>
      <c r="K1050" s="43">
        <v>150000</v>
      </c>
      <c r="L1050" s="44">
        <v>44908</v>
      </c>
      <c r="M1050" s="8" t="str">
        <f>VLOOKUP(MONTH($J1050),Lookup!$A$2:$B$13,2,0)&amp;" "&amp;YEAR($J1050)</f>
        <v>May 2022</v>
      </c>
      <c r="N1050" s="34">
        <f t="shared" si="100"/>
        <v>44687.6875</v>
      </c>
      <c r="O1050" s="8">
        <f>IF(ISERROR(VLOOKUP($I1050,Lookup!$H$2:$I$11,2,0)),"",VLOOKUP($I1050,Lookup!$H$2:$I$11,2,0))</f>
        <v>6.0000000000000002E-5</v>
      </c>
      <c r="P1050" s="8">
        <f>COUNTIF(J$4:J1050,J1050)</f>
        <v>1</v>
      </c>
    </row>
    <row r="1051" spans="1:16" x14ac:dyDescent="0.25">
      <c r="A1051" s="35">
        <f t="shared" si="101"/>
        <v>40000</v>
      </c>
      <c r="B1051" s="8">
        <f t="shared" si="102"/>
        <v>44778.636111111111</v>
      </c>
      <c r="C1051" s="8">
        <f t="shared" si="103"/>
        <v>44902</v>
      </c>
      <c r="D1051" s="38">
        <f t="shared" si="104"/>
        <v>129681.63611191112</v>
      </c>
      <c r="E1051" s="39">
        <f t="shared" si="99"/>
        <v>71</v>
      </c>
      <c r="F1051" s="42" t="s">
        <v>227</v>
      </c>
      <c r="G1051" s="42" t="s">
        <v>4042</v>
      </c>
      <c r="H1051" s="42" t="s">
        <v>4043</v>
      </c>
      <c r="I1051" s="42" t="s">
        <v>2173</v>
      </c>
      <c r="J1051" s="45">
        <v>44778.636111111111</v>
      </c>
      <c r="K1051" s="43">
        <v>40000</v>
      </c>
      <c r="L1051" s="44">
        <v>44902</v>
      </c>
      <c r="M1051" s="8" t="str">
        <f>VLOOKUP(MONTH($J1051),Lookup!$A$2:$B$13,2,0)&amp;" "&amp;YEAR($J1051)</f>
        <v>Aug 2022</v>
      </c>
      <c r="N1051" s="34">
        <f t="shared" si="100"/>
        <v>44778.636111111111</v>
      </c>
      <c r="O1051" s="8">
        <f>IF(ISERROR(VLOOKUP($I1051,Lookup!$H$2:$I$11,2,0)),"",VLOOKUP($I1051,Lookup!$H$2:$I$11,2,0))</f>
        <v>7.9999999999999996E-7</v>
      </c>
      <c r="P1051" s="8">
        <f>COUNTIF(J$4:J1051,J1051)</f>
        <v>1</v>
      </c>
    </row>
    <row r="1052" spans="1:16" x14ac:dyDescent="0.25">
      <c r="A1052" s="35">
        <f t="shared" si="101"/>
        <v>113000</v>
      </c>
      <c r="B1052" s="8">
        <f t="shared" si="102"/>
        <v>44638.521527777775</v>
      </c>
      <c r="C1052" s="8">
        <f t="shared" si="103"/>
        <v>44908</v>
      </c>
      <c r="D1052" s="38">
        <f t="shared" si="104"/>
        <v>202547.52158777777</v>
      </c>
      <c r="E1052" s="39">
        <f t="shared" si="99"/>
        <v>9</v>
      </c>
      <c r="F1052" s="42" t="s">
        <v>227</v>
      </c>
      <c r="G1052" s="42" t="s">
        <v>4044</v>
      </c>
      <c r="H1052" s="42" t="s">
        <v>4045</v>
      </c>
      <c r="I1052" s="42" t="s">
        <v>2206</v>
      </c>
      <c r="J1052" s="45">
        <v>44638.521527777775</v>
      </c>
      <c r="K1052" s="43">
        <v>113000</v>
      </c>
      <c r="L1052" s="44">
        <v>44908</v>
      </c>
      <c r="M1052" s="8" t="str">
        <f>VLOOKUP(MONTH($J1052),Lookup!$A$2:$B$13,2,0)&amp;" "&amp;YEAR($J1052)</f>
        <v>Mar 2022</v>
      </c>
      <c r="N1052" s="34">
        <f t="shared" si="100"/>
        <v>44638.521527777775</v>
      </c>
      <c r="O1052" s="8">
        <f>IF(ISERROR(VLOOKUP($I1052,Lookup!$H$2:$I$11,2,0)),"",VLOOKUP($I1052,Lookup!$H$2:$I$11,2,0))</f>
        <v>6.0000000000000002E-5</v>
      </c>
      <c r="P1052" s="8">
        <f>COUNTIF(J$4:J1052,J1052)</f>
        <v>1</v>
      </c>
    </row>
    <row r="1053" spans="1:16" ht="30" x14ac:dyDescent="0.25">
      <c r="A1053" s="35">
        <f t="shared" si="101"/>
        <v>50000.01</v>
      </c>
      <c r="B1053" s="8">
        <f t="shared" si="102"/>
        <v>44622.487500000003</v>
      </c>
      <c r="C1053" s="8">
        <f t="shared" si="103"/>
        <v>44894</v>
      </c>
      <c r="D1053" s="38">
        <f t="shared" si="104"/>
        <v>139517.49755999999</v>
      </c>
      <c r="E1053" s="39">
        <f t="shared" si="99"/>
        <v>60</v>
      </c>
      <c r="F1053" s="42" t="s">
        <v>227</v>
      </c>
      <c r="G1053" s="42" t="s">
        <v>4046</v>
      </c>
      <c r="H1053" s="42" t="s">
        <v>4047</v>
      </c>
      <c r="I1053" s="42" t="s">
        <v>2206</v>
      </c>
      <c r="J1053" s="45">
        <v>44622.487500000003</v>
      </c>
      <c r="K1053" s="43">
        <v>50000.01</v>
      </c>
      <c r="L1053" s="44">
        <v>44894</v>
      </c>
      <c r="M1053" s="8" t="str">
        <f>VLOOKUP(MONTH($J1053),Lookup!$A$2:$B$13,2,0)&amp;" "&amp;YEAR($J1053)</f>
        <v>Mar 2022</v>
      </c>
      <c r="N1053" s="34">
        <f t="shared" si="100"/>
        <v>44622.487500000003</v>
      </c>
      <c r="O1053" s="8">
        <f>IF(ISERROR(VLOOKUP($I1053,Lookup!$H$2:$I$11,2,0)),"",VLOOKUP($I1053,Lookup!$H$2:$I$11,2,0))</f>
        <v>6.0000000000000002E-5</v>
      </c>
      <c r="P1053" s="8">
        <f>COUNTIF(J$4:J1053,J1053)</f>
        <v>1</v>
      </c>
    </row>
    <row r="1054" spans="1:16" ht="30" x14ac:dyDescent="0.25">
      <c r="A1054" s="35">
        <f t="shared" si="101"/>
        <v>50000.01</v>
      </c>
      <c r="B1054" s="8">
        <f t="shared" si="102"/>
        <v>44587.567361111112</v>
      </c>
      <c r="C1054" s="8">
        <f t="shared" si="103"/>
        <v>44874</v>
      </c>
      <c r="D1054" s="38">
        <f t="shared" si="104"/>
        <v>139462.57736811112</v>
      </c>
      <c r="E1054" s="39">
        <f t="shared" si="99"/>
        <v>69</v>
      </c>
      <c r="F1054" s="42" t="s">
        <v>227</v>
      </c>
      <c r="G1054" s="42" t="s">
        <v>4048</v>
      </c>
      <c r="H1054" s="42" t="s">
        <v>4049</v>
      </c>
      <c r="I1054" s="42" t="s">
        <v>2184</v>
      </c>
      <c r="J1054" s="45">
        <v>44587.567361111112</v>
      </c>
      <c r="K1054" s="43">
        <v>50000.01</v>
      </c>
      <c r="L1054" s="44">
        <v>44874</v>
      </c>
      <c r="M1054" s="8" t="str">
        <f>VLOOKUP(MONTH($J1054),Lookup!$A$2:$B$13,2,0)&amp;" "&amp;YEAR($J1054)</f>
        <v>Jan 2022</v>
      </c>
      <c r="N1054" s="34">
        <f t="shared" si="100"/>
        <v>44587.567361111112</v>
      </c>
      <c r="O1054" s="8">
        <f>IF(ISERROR(VLOOKUP($I1054,Lookup!$H$2:$I$11,2,0)),"",VLOOKUP($I1054,Lookup!$H$2:$I$11,2,0))</f>
        <v>6.9999999999999999E-6</v>
      </c>
      <c r="P1054" s="8">
        <f>COUNTIF(J$4:J1054,J1054)</f>
        <v>1</v>
      </c>
    </row>
    <row r="1055" spans="1:16" ht="30" x14ac:dyDescent="0.25">
      <c r="A1055" s="35">
        <f t="shared" si="101"/>
        <v>50000.01</v>
      </c>
      <c r="B1055" s="8">
        <f t="shared" si="102"/>
        <v>44585.490972222222</v>
      </c>
      <c r="C1055" s="8">
        <f t="shared" si="103"/>
        <v>44907</v>
      </c>
      <c r="D1055" s="38">
        <f t="shared" si="104"/>
        <v>139493.50103222221</v>
      </c>
      <c r="E1055" s="39">
        <f t="shared" si="99"/>
        <v>65</v>
      </c>
      <c r="F1055" s="42" t="s">
        <v>227</v>
      </c>
      <c r="G1055" s="42" t="s">
        <v>4050</v>
      </c>
      <c r="H1055" s="42" t="s">
        <v>4051</v>
      </c>
      <c r="I1055" s="42" t="s">
        <v>2206</v>
      </c>
      <c r="J1055" s="45">
        <v>44585.490972222222</v>
      </c>
      <c r="K1055" s="43">
        <v>50000.01</v>
      </c>
      <c r="L1055" s="44">
        <v>44907</v>
      </c>
      <c r="M1055" s="8" t="str">
        <f>VLOOKUP(MONTH($J1055),Lookup!$A$2:$B$13,2,0)&amp;" "&amp;YEAR($J1055)</f>
        <v>Jan 2022</v>
      </c>
      <c r="N1055" s="34">
        <f t="shared" si="100"/>
        <v>44585.490972222222</v>
      </c>
      <c r="O1055" s="8">
        <f>IF(ISERROR(VLOOKUP($I1055,Lookup!$H$2:$I$11,2,0)),"",VLOOKUP($I1055,Lookup!$H$2:$I$11,2,0))</f>
        <v>6.0000000000000002E-5</v>
      </c>
      <c r="P1055" s="8">
        <f>COUNTIF(J$4:J1055,J1055)</f>
        <v>1</v>
      </c>
    </row>
    <row r="1056" spans="1:16" ht="30" x14ac:dyDescent="0.25">
      <c r="A1056" s="35">
        <f t="shared" si="101"/>
        <v>50000.01</v>
      </c>
      <c r="B1056" s="8">
        <f t="shared" si="102"/>
        <v>44641.517361111109</v>
      </c>
      <c r="C1056" s="8">
        <f t="shared" si="103"/>
        <v>44909</v>
      </c>
      <c r="D1056" s="38">
        <f t="shared" si="104"/>
        <v>139551.5274211111</v>
      </c>
      <c r="E1056" s="39">
        <f t="shared" si="99"/>
        <v>54</v>
      </c>
      <c r="F1056" s="42" t="s">
        <v>227</v>
      </c>
      <c r="G1056" s="42" t="s">
        <v>4052</v>
      </c>
      <c r="H1056" s="42" t="s">
        <v>4053</v>
      </c>
      <c r="I1056" s="42" t="s">
        <v>2206</v>
      </c>
      <c r="J1056" s="45">
        <v>44641.517361111109</v>
      </c>
      <c r="K1056" s="43">
        <v>50000.01</v>
      </c>
      <c r="L1056" s="44">
        <v>44909</v>
      </c>
      <c r="M1056" s="8" t="str">
        <f>VLOOKUP(MONTH($J1056),Lookup!$A$2:$B$13,2,0)&amp;" "&amp;YEAR($J1056)</f>
        <v>Mar 2022</v>
      </c>
      <c r="N1056" s="34">
        <f t="shared" si="100"/>
        <v>44641.517361111109</v>
      </c>
      <c r="O1056" s="8">
        <f>IF(ISERROR(VLOOKUP($I1056,Lookup!$H$2:$I$11,2,0)),"",VLOOKUP($I1056,Lookup!$H$2:$I$11,2,0))</f>
        <v>6.0000000000000002E-5</v>
      </c>
      <c r="P1056" s="8">
        <f>COUNTIF(J$4:J1056,J1056)</f>
        <v>1</v>
      </c>
    </row>
    <row r="1057" spans="1:16" ht="30" x14ac:dyDescent="0.25">
      <c r="A1057" s="35">
        <f t="shared" si="101"/>
        <v>50000.01</v>
      </c>
      <c r="B1057" s="8">
        <f t="shared" si="102"/>
        <v>44659.458333333336</v>
      </c>
      <c r="C1057" s="8">
        <f t="shared" si="103"/>
        <v>44894</v>
      </c>
      <c r="D1057" s="38">
        <f t="shared" si="104"/>
        <v>139554.46839333331</v>
      </c>
      <c r="E1057" s="39">
        <f t="shared" si="99"/>
        <v>53</v>
      </c>
      <c r="F1057" s="42" t="s">
        <v>227</v>
      </c>
      <c r="G1057" s="42" t="s">
        <v>4054</v>
      </c>
      <c r="H1057" s="42" t="s">
        <v>4055</v>
      </c>
      <c r="I1057" s="42" t="s">
        <v>2206</v>
      </c>
      <c r="J1057" s="45">
        <v>44659.458333333336</v>
      </c>
      <c r="K1057" s="43">
        <v>50000.01</v>
      </c>
      <c r="L1057" s="44">
        <v>44894</v>
      </c>
      <c r="M1057" s="8" t="str">
        <f>VLOOKUP(MONTH($J1057),Lookup!$A$2:$B$13,2,0)&amp;" "&amp;YEAR($J1057)</f>
        <v>Apr 2022</v>
      </c>
      <c r="N1057" s="34">
        <f t="shared" si="100"/>
        <v>44659.458333333336</v>
      </c>
      <c r="O1057" s="8">
        <f>IF(ISERROR(VLOOKUP($I1057,Lookup!$H$2:$I$11,2,0)),"",VLOOKUP($I1057,Lookup!$H$2:$I$11,2,0))</f>
        <v>6.0000000000000002E-5</v>
      </c>
      <c r="P1057" s="8">
        <f>COUNTIF(J$4:J1057,J1057)</f>
        <v>1</v>
      </c>
    </row>
    <row r="1058" spans="1:16" ht="30" x14ac:dyDescent="0.25">
      <c r="A1058" s="35">
        <f t="shared" si="101"/>
        <v>100000</v>
      </c>
      <c r="B1058" s="8">
        <f t="shared" si="102"/>
        <v>44644.439583333333</v>
      </c>
      <c r="C1058" s="8">
        <f t="shared" si="103"/>
        <v>44908</v>
      </c>
      <c r="D1058" s="38">
        <f t="shared" si="104"/>
        <v>189553.43964333332</v>
      </c>
      <c r="E1058" s="39">
        <f t="shared" si="99"/>
        <v>16</v>
      </c>
      <c r="F1058" s="42" t="s">
        <v>227</v>
      </c>
      <c r="G1058" s="42" t="s">
        <v>4056</v>
      </c>
      <c r="H1058" s="42" t="s">
        <v>4057</v>
      </c>
      <c r="I1058" s="42" t="s">
        <v>2206</v>
      </c>
      <c r="J1058" s="45">
        <v>44644.439583333333</v>
      </c>
      <c r="K1058" s="43">
        <v>100000</v>
      </c>
      <c r="L1058" s="44">
        <v>44908</v>
      </c>
      <c r="M1058" s="8" t="str">
        <f>VLOOKUP(MONTH($J1058),Lookup!$A$2:$B$13,2,0)&amp;" "&amp;YEAR($J1058)</f>
        <v>Mar 2022</v>
      </c>
      <c r="N1058" s="34">
        <f t="shared" si="100"/>
        <v>44644.439583333333</v>
      </c>
      <c r="O1058" s="8">
        <f>IF(ISERROR(VLOOKUP($I1058,Lookup!$H$2:$I$11,2,0)),"",VLOOKUP($I1058,Lookup!$H$2:$I$11,2,0))</f>
        <v>6.0000000000000002E-5</v>
      </c>
      <c r="P1058" s="8">
        <f>COUNTIF(J$4:J1058,J1058)</f>
        <v>1</v>
      </c>
    </row>
    <row r="1059" spans="1:16" ht="45" x14ac:dyDescent="0.25">
      <c r="A1059" s="35">
        <f t="shared" si="101"/>
        <v>50000.01</v>
      </c>
      <c r="B1059" s="8">
        <f t="shared" si="102"/>
        <v>44641.531944444447</v>
      </c>
      <c r="C1059" s="8">
        <f t="shared" si="103"/>
        <v>44894</v>
      </c>
      <c r="D1059" s="38">
        <f t="shared" si="104"/>
        <v>139536.54200444443</v>
      </c>
      <c r="E1059" s="39">
        <f t="shared" si="99"/>
        <v>55</v>
      </c>
      <c r="F1059" s="42" t="s">
        <v>227</v>
      </c>
      <c r="G1059" s="42" t="s">
        <v>4058</v>
      </c>
      <c r="H1059" s="42" t="s">
        <v>4059</v>
      </c>
      <c r="I1059" s="42" t="s">
        <v>2206</v>
      </c>
      <c r="J1059" s="45">
        <v>44641.531944444447</v>
      </c>
      <c r="K1059" s="43">
        <v>50000.01</v>
      </c>
      <c r="L1059" s="44">
        <v>44894</v>
      </c>
      <c r="M1059" s="8" t="str">
        <f>VLOOKUP(MONTH($J1059),Lookup!$A$2:$B$13,2,0)&amp;" "&amp;YEAR($J1059)</f>
        <v>Mar 2022</v>
      </c>
      <c r="N1059" s="34">
        <f t="shared" si="100"/>
        <v>44641.531944444447</v>
      </c>
      <c r="O1059" s="8">
        <f>IF(ISERROR(VLOOKUP($I1059,Lookup!$H$2:$I$11,2,0)),"",VLOOKUP($I1059,Lookup!$H$2:$I$11,2,0))</f>
        <v>6.0000000000000002E-5</v>
      </c>
      <c r="P1059" s="8">
        <f>COUNTIF(J$4:J1059,J1059)</f>
        <v>1</v>
      </c>
    </row>
    <row r="1060" spans="1:16" ht="30" x14ac:dyDescent="0.25">
      <c r="A1060" s="35">
        <f t="shared" si="101"/>
        <v>100000</v>
      </c>
      <c r="B1060" s="8">
        <f t="shared" si="102"/>
        <v>44683.897916666669</v>
      </c>
      <c r="C1060" s="8">
        <f t="shared" si="103"/>
        <v>44894</v>
      </c>
      <c r="D1060" s="38">
        <f t="shared" si="104"/>
        <v>189578.89792366666</v>
      </c>
      <c r="E1060" s="39">
        <f t="shared" si="99"/>
        <v>14</v>
      </c>
      <c r="F1060" s="42" t="s">
        <v>227</v>
      </c>
      <c r="G1060" s="42" t="s">
        <v>4060</v>
      </c>
      <c r="H1060" s="42" t="s">
        <v>4061</v>
      </c>
      <c r="I1060" s="42" t="s">
        <v>2184</v>
      </c>
      <c r="J1060" s="45">
        <v>44683.897916666669</v>
      </c>
      <c r="K1060" s="43">
        <v>100000</v>
      </c>
      <c r="L1060" s="44">
        <v>44894</v>
      </c>
      <c r="M1060" s="8" t="str">
        <f>VLOOKUP(MONTH($J1060),Lookup!$A$2:$B$13,2,0)&amp;" "&amp;YEAR($J1060)</f>
        <v>May 2022</v>
      </c>
      <c r="N1060" s="34">
        <f t="shared" si="100"/>
        <v>44683.897916666669</v>
      </c>
      <c r="O1060" s="8">
        <f>IF(ISERROR(VLOOKUP($I1060,Lookup!$H$2:$I$11,2,0)),"",VLOOKUP($I1060,Lookup!$H$2:$I$11,2,0))</f>
        <v>6.9999999999999999E-6</v>
      </c>
      <c r="P1060" s="8">
        <f>COUNTIF(J$4:J1060,J1060)</f>
        <v>1</v>
      </c>
    </row>
    <row r="1061" spans="1:16" ht="30" x14ac:dyDescent="0.25">
      <c r="A1061" s="35">
        <f t="shared" si="101"/>
        <v>50001</v>
      </c>
      <c r="B1061" s="8">
        <f t="shared" si="102"/>
        <v>44882.39166666667</v>
      </c>
      <c r="C1061" s="8">
        <f t="shared" si="103"/>
        <v>44908</v>
      </c>
      <c r="D1061" s="38">
        <f t="shared" si="104"/>
        <v>139792.39167366666</v>
      </c>
      <c r="E1061" s="39">
        <f t="shared" si="99"/>
        <v>33</v>
      </c>
      <c r="F1061" s="42" t="s">
        <v>227</v>
      </c>
      <c r="G1061" s="42" t="s">
        <v>4062</v>
      </c>
      <c r="H1061" s="42" t="s">
        <v>4063</v>
      </c>
      <c r="I1061" s="42" t="s">
        <v>2184</v>
      </c>
      <c r="J1061" s="45">
        <v>44882.39166666667</v>
      </c>
      <c r="K1061" s="43">
        <v>50001</v>
      </c>
      <c r="L1061" s="44">
        <v>44908</v>
      </c>
      <c r="M1061" s="8" t="str">
        <f>VLOOKUP(MONTH($J1061),Lookup!$A$2:$B$13,2,0)&amp;" "&amp;YEAR($J1061)</f>
        <v>Nov 2022</v>
      </c>
      <c r="N1061" s="34">
        <f t="shared" si="100"/>
        <v>44882.39166666667</v>
      </c>
      <c r="O1061" s="8">
        <f>IF(ISERROR(VLOOKUP($I1061,Lookup!$H$2:$I$11,2,0)),"",VLOOKUP($I1061,Lookup!$H$2:$I$11,2,0))</f>
        <v>6.9999999999999999E-6</v>
      </c>
      <c r="P1061" s="8">
        <f>COUNTIF(J$4:J1061,J1061)</f>
        <v>1</v>
      </c>
    </row>
    <row r="1062" spans="1:16" ht="30" x14ac:dyDescent="0.25">
      <c r="A1062" s="35">
        <f t="shared" si="101"/>
        <v>20000</v>
      </c>
      <c r="B1062" s="8">
        <f t="shared" si="102"/>
        <v>44638.504861111112</v>
      </c>
      <c r="C1062" s="8">
        <f t="shared" si="103"/>
        <v>44874</v>
      </c>
      <c r="D1062" s="38">
        <f t="shared" si="104"/>
        <v>109513.50486191112</v>
      </c>
      <c r="E1062" s="39">
        <f t="shared" si="99"/>
        <v>73</v>
      </c>
      <c r="F1062" s="42" t="s">
        <v>227</v>
      </c>
      <c r="G1062" s="42" t="s">
        <v>4064</v>
      </c>
      <c r="H1062" s="42" t="s">
        <v>4064</v>
      </c>
      <c r="I1062" s="42" t="s">
        <v>2173</v>
      </c>
      <c r="J1062" s="45">
        <v>44638.504861111112</v>
      </c>
      <c r="K1062" s="43">
        <v>20000</v>
      </c>
      <c r="L1062" s="44">
        <v>44874</v>
      </c>
      <c r="M1062" s="8" t="str">
        <f>VLOOKUP(MONTH($J1062),Lookup!$A$2:$B$13,2,0)&amp;" "&amp;YEAR($J1062)</f>
        <v>Mar 2022</v>
      </c>
      <c r="N1062" s="34">
        <f t="shared" si="100"/>
        <v>44638.504861111112</v>
      </c>
      <c r="O1062" s="8">
        <f>IF(ISERROR(VLOOKUP($I1062,Lookup!$H$2:$I$11,2,0)),"",VLOOKUP($I1062,Lookup!$H$2:$I$11,2,0))</f>
        <v>7.9999999999999996E-7</v>
      </c>
      <c r="P1062" s="8">
        <f>COUNTIF(J$4:J1062,J1062)</f>
        <v>1</v>
      </c>
    </row>
    <row r="1063" spans="1:16" ht="30" x14ac:dyDescent="0.25">
      <c r="A1063" s="35">
        <f t="shared" si="101"/>
        <v>60000</v>
      </c>
      <c r="B1063" s="8">
        <f t="shared" si="102"/>
        <v>44679.48541666667</v>
      </c>
      <c r="C1063" s="8">
        <f t="shared" si="103"/>
        <v>44894</v>
      </c>
      <c r="D1063" s="38">
        <f t="shared" si="104"/>
        <v>149574.48547666665</v>
      </c>
      <c r="E1063" s="39">
        <f t="shared" si="99"/>
        <v>30</v>
      </c>
      <c r="F1063" s="42" t="s">
        <v>227</v>
      </c>
      <c r="G1063" s="42" t="s">
        <v>4065</v>
      </c>
      <c r="H1063" s="42" t="s">
        <v>4065</v>
      </c>
      <c r="I1063" s="42" t="s">
        <v>2206</v>
      </c>
      <c r="J1063" s="45">
        <v>44679.48541666667</v>
      </c>
      <c r="K1063" s="43">
        <v>60000</v>
      </c>
      <c r="L1063" s="44">
        <v>44894</v>
      </c>
      <c r="M1063" s="8" t="str">
        <f>VLOOKUP(MONTH($J1063),Lookup!$A$2:$B$13,2,0)&amp;" "&amp;YEAR($J1063)</f>
        <v>Apr 2022</v>
      </c>
      <c r="N1063" s="34">
        <f t="shared" si="100"/>
        <v>44679.48541666667</v>
      </c>
      <c r="O1063" s="8">
        <f>IF(ISERROR(VLOOKUP($I1063,Lookup!$H$2:$I$11,2,0)),"",VLOOKUP($I1063,Lookup!$H$2:$I$11,2,0))</f>
        <v>6.0000000000000002E-5</v>
      </c>
      <c r="P1063" s="8">
        <f>COUNTIF(J$4:J1063,J1063)</f>
        <v>1</v>
      </c>
    </row>
    <row r="1064" spans="1:16" ht="30" x14ac:dyDescent="0.25">
      <c r="A1064" s="35">
        <f t="shared" si="101"/>
        <v>50000.01</v>
      </c>
      <c r="B1064" s="8">
        <f t="shared" si="102"/>
        <v>44669.52847222222</v>
      </c>
      <c r="C1064" s="8">
        <f t="shared" si="103"/>
        <v>44908</v>
      </c>
      <c r="D1064" s="38">
        <f t="shared" si="104"/>
        <v>139579.53853222221</v>
      </c>
      <c r="E1064" s="39">
        <f t="shared" si="99"/>
        <v>48</v>
      </c>
      <c r="F1064" s="42" t="s">
        <v>227</v>
      </c>
      <c r="G1064" s="42" t="s">
        <v>4006</v>
      </c>
      <c r="H1064" s="42" t="s">
        <v>4006</v>
      </c>
      <c r="I1064" s="42" t="s">
        <v>2206</v>
      </c>
      <c r="J1064" s="45">
        <v>44669.52847222222</v>
      </c>
      <c r="K1064" s="43">
        <v>50000.01</v>
      </c>
      <c r="L1064" s="44">
        <v>44908</v>
      </c>
      <c r="M1064" s="8" t="str">
        <f>VLOOKUP(MONTH($J1064),Lookup!$A$2:$B$13,2,0)&amp;" "&amp;YEAR($J1064)</f>
        <v>Apr 2022</v>
      </c>
      <c r="N1064" s="34">
        <f t="shared" si="100"/>
        <v>44669.52847222222</v>
      </c>
      <c r="O1064" s="8">
        <f>IF(ISERROR(VLOOKUP($I1064,Lookup!$H$2:$I$11,2,0)),"",VLOOKUP($I1064,Lookup!$H$2:$I$11,2,0))</f>
        <v>6.0000000000000002E-5</v>
      </c>
      <c r="P1064" s="8">
        <f>COUNTIF(J$4:J1064,J1064)</f>
        <v>2</v>
      </c>
    </row>
    <row r="1065" spans="1:16" ht="30" x14ac:dyDescent="0.25">
      <c r="A1065" s="35">
        <f t="shared" si="101"/>
        <v>50000.01</v>
      </c>
      <c r="B1065" s="8">
        <f t="shared" si="102"/>
        <v>44755.634722222225</v>
      </c>
      <c r="C1065" s="8">
        <f t="shared" si="103"/>
        <v>44908</v>
      </c>
      <c r="D1065" s="38">
        <f t="shared" si="104"/>
        <v>139564.54472222223</v>
      </c>
      <c r="E1065" s="39">
        <f t="shared" si="99"/>
        <v>51</v>
      </c>
      <c r="F1065" s="42" t="s">
        <v>227</v>
      </c>
      <c r="G1065" s="42" t="s">
        <v>4066</v>
      </c>
      <c r="H1065" s="42" t="s">
        <v>4067</v>
      </c>
      <c r="I1065" s="42" t="s">
        <v>2170</v>
      </c>
      <c r="J1065" s="45">
        <v>44755.634722222225</v>
      </c>
      <c r="K1065" s="43">
        <v>50000.01</v>
      </c>
      <c r="L1065" s="44">
        <v>44908</v>
      </c>
      <c r="M1065" s="8" t="str">
        <f>VLOOKUP(MONTH($J1065),Lookup!$A$2:$B$13,2,0)&amp;" "&amp;YEAR($J1065)</f>
        <v>Jul 2022</v>
      </c>
      <c r="N1065" s="34">
        <f t="shared" si="100"/>
        <v>44755.634722222225</v>
      </c>
      <c r="O1065" s="8">
        <f>IF(ISERROR(VLOOKUP($I1065,Lookup!$H$2:$I$11,2,0)),"",VLOOKUP($I1065,Lookup!$H$2:$I$11,2,0))</f>
        <v>-100.1</v>
      </c>
      <c r="P1065" s="8">
        <f>COUNTIF(J$4:J1065,J1065)</f>
        <v>1</v>
      </c>
    </row>
    <row r="1066" spans="1:16" ht="30" x14ac:dyDescent="0.25">
      <c r="A1066" s="35">
        <f t="shared" si="101"/>
        <v>50000.01</v>
      </c>
      <c r="B1066" s="8">
        <f t="shared" si="102"/>
        <v>44753.518750000003</v>
      </c>
      <c r="C1066" s="8">
        <f t="shared" si="103"/>
        <v>44895</v>
      </c>
      <c r="D1066" s="38">
        <f t="shared" si="104"/>
        <v>139649.52880999999</v>
      </c>
      <c r="E1066" s="39">
        <f t="shared" si="99"/>
        <v>41</v>
      </c>
      <c r="F1066" s="42" t="s">
        <v>227</v>
      </c>
      <c r="G1066" s="42" t="s">
        <v>4068</v>
      </c>
      <c r="H1066" s="42" t="s">
        <v>4069</v>
      </c>
      <c r="I1066" s="42" t="s">
        <v>2206</v>
      </c>
      <c r="J1066" s="45">
        <v>44753.518750000003</v>
      </c>
      <c r="K1066" s="43">
        <v>50000.01</v>
      </c>
      <c r="L1066" s="44">
        <v>44895</v>
      </c>
      <c r="M1066" s="8" t="str">
        <f>VLOOKUP(MONTH($J1066),Lookup!$A$2:$B$13,2,0)&amp;" "&amp;YEAR($J1066)</f>
        <v>Jul 2022</v>
      </c>
      <c r="N1066" s="34">
        <f t="shared" si="100"/>
        <v>44753.518750000003</v>
      </c>
      <c r="O1066" s="8">
        <f>IF(ISERROR(VLOOKUP($I1066,Lookup!$H$2:$I$11,2,0)),"",VLOOKUP($I1066,Lookup!$H$2:$I$11,2,0))</f>
        <v>6.0000000000000002E-5</v>
      </c>
      <c r="P1066" s="8">
        <f>COUNTIF(J$4:J1066,J1066)</f>
        <v>1</v>
      </c>
    </row>
    <row r="1067" spans="1:16" ht="30" x14ac:dyDescent="0.25">
      <c r="A1067" s="35">
        <f t="shared" si="101"/>
        <v>50000.01</v>
      </c>
      <c r="B1067" s="8">
        <f t="shared" si="102"/>
        <v>44824.64166666667</v>
      </c>
      <c r="C1067" s="8">
        <f t="shared" si="103"/>
        <v>44874</v>
      </c>
      <c r="D1067" s="38">
        <f t="shared" si="104"/>
        <v>139699.65167366667</v>
      </c>
      <c r="E1067" s="39">
        <f t="shared" si="99"/>
        <v>39</v>
      </c>
      <c r="F1067" s="42" t="s">
        <v>227</v>
      </c>
      <c r="G1067" s="42" t="s">
        <v>4070</v>
      </c>
      <c r="H1067" s="42" t="s">
        <v>4071</v>
      </c>
      <c r="I1067" s="42" t="s">
        <v>2184</v>
      </c>
      <c r="J1067" s="45">
        <v>44824.64166666667</v>
      </c>
      <c r="K1067" s="43">
        <v>50000.01</v>
      </c>
      <c r="L1067" s="44">
        <v>44874</v>
      </c>
      <c r="M1067" s="8" t="str">
        <f>VLOOKUP(MONTH($J1067),Lookup!$A$2:$B$13,2,0)&amp;" "&amp;YEAR($J1067)</f>
        <v>Sept 2022</v>
      </c>
      <c r="N1067" s="34">
        <f t="shared" si="100"/>
        <v>44824.64166666667</v>
      </c>
      <c r="O1067" s="8">
        <f>IF(ISERROR(VLOOKUP($I1067,Lookup!$H$2:$I$11,2,0)),"",VLOOKUP($I1067,Lookup!$H$2:$I$11,2,0))</f>
        <v>6.9999999999999999E-6</v>
      </c>
      <c r="P1067" s="8">
        <f>COUNTIF(J$4:J1067,J1067)</f>
        <v>1</v>
      </c>
    </row>
    <row r="1068" spans="1:16" ht="30" x14ac:dyDescent="0.25">
      <c r="A1068" s="35">
        <f t="shared" si="101"/>
        <v>150000</v>
      </c>
      <c r="B1068" s="8">
        <f t="shared" si="102"/>
        <v>44742.439583333333</v>
      </c>
      <c r="C1068" s="8">
        <f t="shared" si="103"/>
        <v>44902</v>
      </c>
      <c r="D1068" s="38">
        <f t="shared" si="104"/>
        <v>239645.43964333332</v>
      </c>
      <c r="E1068" s="39">
        <f t="shared" si="99"/>
        <v>5</v>
      </c>
      <c r="F1068" s="42" t="s">
        <v>227</v>
      </c>
      <c r="G1068" s="42" t="s">
        <v>4072</v>
      </c>
      <c r="H1068" s="42" t="s">
        <v>4073</v>
      </c>
      <c r="I1068" s="42" t="s">
        <v>2206</v>
      </c>
      <c r="J1068" s="45">
        <v>44742.439583333333</v>
      </c>
      <c r="K1068" s="43">
        <v>150000</v>
      </c>
      <c r="L1068" s="44">
        <v>44902</v>
      </c>
      <c r="M1068" s="8" t="str">
        <f>VLOOKUP(MONTH($J1068),Lookup!$A$2:$B$13,2,0)&amp;" "&amp;YEAR($J1068)</f>
        <v>Jun 2022</v>
      </c>
      <c r="N1068" s="34">
        <f t="shared" si="100"/>
        <v>44742.439583333333</v>
      </c>
      <c r="O1068" s="8">
        <f>IF(ISERROR(VLOOKUP($I1068,Lookup!$H$2:$I$11,2,0)),"",VLOOKUP($I1068,Lookup!$H$2:$I$11,2,0))</f>
        <v>6.0000000000000002E-5</v>
      </c>
      <c r="P1068" s="8">
        <f>COUNTIF(J$4:J1068,J1068)</f>
        <v>1</v>
      </c>
    </row>
    <row r="1069" spans="1:16" ht="30" x14ac:dyDescent="0.25">
      <c r="A1069" s="35">
        <f t="shared" si="101"/>
        <v>50000.01</v>
      </c>
      <c r="B1069" s="8">
        <f t="shared" si="102"/>
        <v>44672.685416666667</v>
      </c>
      <c r="C1069" s="8">
        <f t="shared" si="103"/>
        <v>44903</v>
      </c>
      <c r="D1069" s="38">
        <f t="shared" si="104"/>
        <v>139576.69547666667</v>
      </c>
      <c r="E1069" s="39">
        <f t="shared" si="99"/>
        <v>49</v>
      </c>
      <c r="F1069" s="42" t="s">
        <v>227</v>
      </c>
      <c r="G1069" s="42" t="s">
        <v>4074</v>
      </c>
      <c r="H1069" s="42" t="s">
        <v>4074</v>
      </c>
      <c r="I1069" s="42" t="s">
        <v>2206</v>
      </c>
      <c r="J1069" s="45">
        <v>44672.685416666667</v>
      </c>
      <c r="K1069" s="43">
        <v>50000.01</v>
      </c>
      <c r="L1069" s="44">
        <v>44903</v>
      </c>
      <c r="M1069" s="8" t="str">
        <f>VLOOKUP(MONTH($J1069),Lookup!$A$2:$B$13,2,0)&amp;" "&amp;YEAR($J1069)</f>
        <v>Apr 2022</v>
      </c>
      <c r="N1069" s="34">
        <f t="shared" si="100"/>
        <v>44672.685416666667</v>
      </c>
      <c r="O1069" s="8">
        <f>IF(ISERROR(VLOOKUP($I1069,Lookup!$H$2:$I$11,2,0)),"",VLOOKUP($I1069,Lookup!$H$2:$I$11,2,0))</f>
        <v>6.0000000000000002E-5</v>
      </c>
      <c r="P1069" s="8">
        <f>COUNTIF(J$4:J1069,J1069)</f>
        <v>1</v>
      </c>
    </row>
    <row r="1070" spans="1:16" ht="30" x14ac:dyDescent="0.25">
      <c r="A1070" s="35">
        <f t="shared" si="101"/>
        <v>50000.01</v>
      </c>
      <c r="B1070" s="8">
        <f t="shared" si="102"/>
        <v>44725.525694444441</v>
      </c>
      <c r="C1070" s="8">
        <f t="shared" si="103"/>
        <v>44894</v>
      </c>
      <c r="D1070" s="38">
        <f t="shared" si="104"/>
        <v>139620.53575444443</v>
      </c>
      <c r="E1070" s="39">
        <f t="shared" si="99"/>
        <v>45</v>
      </c>
      <c r="F1070" s="42" t="s">
        <v>227</v>
      </c>
      <c r="G1070" s="42" t="s">
        <v>4075</v>
      </c>
      <c r="H1070" s="42" t="s">
        <v>4076</v>
      </c>
      <c r="I1070" s="42" t="s">
        <v>2206</v>
      </c>
      <c r="J1070" s="45">
        <v>44725.525694444441</v>
      </c>
      <c r="K1070" s="43">
        <v>50000.01</v>
      </c>
      <c r="L1070" s="44">
        <v>44894</v>
      </c>
      <c r="M1070" s="8" t="str">
        <f>VLOOKUP(MONTH($J1070),Lookup!$A$2:$B$13,2,0)&amp;" "&amp;YEAR($J1070)</f>
        <v>Jun 2022</v>
      </c>
      <c r="N1070" s="34">
        <f t="shared" si="100"/>
        <v>44725.525694444441</v>
      </c>
      <c r="O1070" s="8">
        <f>IF(ISERROR(VLOOKUP($I1070,Lookup!$H$2:$I$11,2,0)),"",VLOOKUP($I1070,Lookup!$H$2:$I$11,2,0))</f>
        <v>6.0000000000000002E-5</v>
      </c>
      <c r="P1070" s="8">
        <f>COUNTIF(J$4:J1070,J1070)</f>
        <v>1</v>
      </c>
    </row>
    <row r="1071" spans="1:16" ht="30" x14ac:dyDescent="0.25">
      <c r="A1071" s="35">
        <f t="shared" si="101"/>
        <v>300000</v>
      </c>
      <c r="B1071" s="8">
        <f t="shared" si="102"/>
        <v>44812.669444444444</v>
      </c>
      <c r="C1071" s="8">
        <f t="shared" si="103"/>
        <v>44908</v>
      </c>
      <c r="D1071" s="38">
        <f t="shared" si="104"/>
        <v>389721.66950444446</v>
      </c>
      <c r="E1071" s="39">
        <f t="shared" si="99"/>
        <v>2</v>
      </c>
      <c r="F1071" s="42" t="s">
        <v>227</v>
      </c>
      <c r="G1071" s="42" t="s">
        <v>4077</v>
      </c>
      <c r="H1071" s="42" t="s">
        <v>4078</v>
      </c>
      <c r="I1071" s="42" t="s">
        <v>2206</v>
      </c>
      <c r="J1071" s="45">
        <v>44812.669444444444</v>
      </c>
      <c r="K1071" s="43">
        <v>300000</v>
      </c>
      <c r="L1071" s="44">
        <v>44908</v>
      </c>
      <c r="M1071" s="8" t="str">
        <f>VLOOKUP(MONTH($J1071),Lookup!$A$2:$B$13,2,0)&amp;" "&amp;YEAR($J1071)</f>
        <v>Sept 2022</v>
      </c>
      <c r="N1071" s="34">
        <f t="shared" si="100"/>
        <v>44812.669444444444</v>
      </c>
      <c r="O1071" s="8">
        <f>IF(ISERROR(VLOOKUP($I1071,Lookup!$H$2:$I$11,2,0)),"",VLOOKUP($I1071,Lookup!$H$2:$I$11,2,0))</f>
        <v>6.0000000000000002E-5</v>
      </c>
      <c r="P1071" s="8">
        <f>COUNTIF(J$4:J1071,J1071)</f>
        <v>1</v>
      </c>
    </row>
    <row r="1072" spans="1:16" x14ac:dyDescent="0.25">
      <c r="A1072" s="35">
        <f t="shared" si="101"/>
        <v>50000</v>
      </c>
      <c r="B1072" s="8">
        <f t="shared" si="102"/>
        <v>44718.780555555553</v>
      </c>
      <c r="C1072" s="8">
        <f t="shared" si="103"/>
        <v>44894</v>
      </c>
      <c r="D1072" s="38">
        <f t="shared" si="104"/>
        <v>139613.78061555553</v>
      </c>
      <c r="E1072" s="39">
        <f t="shared" si="99"/>
        <v>46</v>
      </c>
      <c r="F1072" s="42" t="s">
        <v>227</v>
      </c>
      <c r="G1072" s="42" t="s">
        <v>4079</v>
      </c>
      <c r="H1072" s="42" t="s">
        <v>4079</v>
      </c>
      <c r="I1072" s="42" t="s">
        <v>2206</v>
      </c>
      <c r="J1072" s="45">
        <v>44718.780555555553</v>
      </c>
      <c r="K1072" s="43">
        <v>50000</v>
      </c>
      <c r="L1072" s="44">
        <v>44894</v>
      </c>
      <c r="M1072" s="8" t="str">
        <f>VLOOKUP(MONTH($J1072),Lookup!$A$2:$B$13,2,0)&amp;" "&amp;YEAR($J1072)</f>
        <v>Jun 2022</v>
      </c>
      <c r="N1072" s="34">
        <f t="shared" si="100"/>
        <v>44718.780555555553</v>
      </c>
      <c r="O1072" s="8">
        <f>IF(ISERROR(VLOOKUP($I1072,Lookup!$H$2:$I$11,2,0)),"",VLOOKUP($I1072,Lookup!$H$2:$I$11,2,0))</f>
        <v>6.0000000000000002E-5</v>
      </c>
      <c r="P1072" s="8">
        <f>COUNTIF(J$4:J1072,J1072)</f>
        <v>1</v>
      </c>
    </row>
    <row r="1073" spans="1:16" x14ac:dyDescent="0.25">
      <c r="A1073" s="35">
        <f t="shared" si="101"/>
        <v>0</v>
      </c>
      <c r="B1073" s="8">
        <f t="shared" si="102"/>
        <v>44658.43472222222</v>
      </c>
      <c r="C1073" s="8">
        <f t="shared" si="103"/>
        <v>44908</v>
      </c>
      <c r="D1073" s="38">
        <f t="shared" si="104"/>
        <v>89568.434782222219</v>
      </c>
      <c r="E1073" s="39">
        <f t="shared" si="99"/>
        <v>79</v>
      </c>
      <c r="F1073" s="42" t="s">
        <v>227</v>
      </c>
      <c r="G1073" s="42" t="s">
        <v>4031</v>
      </c>
      <c r="H1073" s="42" t="s">
        <v>4032</v>
      </c>
      <c r="I1073" s="42" t="s">
        <v>2206</v>
      </c>
      <c r="J1073" s="45">
        <v>44658.43472222222</v>
      </c>
      <c r="K1073" s="43"/>
      <c r="L1073" s="44">
        <v>44908</v>
      </c>
      <c r="M1073" s="8" t="str">
        <f>VLOOKUP(MONTH($J1073),Lookup!$A$2:$B$13,2,0)&amp;" "&amp;YEAR($J1073)</f>
        <v>Apr 2022</v>
      </c>
      <c r="N1073" s="34">
        <f t="shared" si="100"/>
        <v>44658.43472222222</v>
      </c>
      <c r="O1073" s="8">
        <f>IF(ISERROR(VLOOKUP($I1073,Lookup!$H$2:$I$11,2,0)),"",VLOOKUP($I1073,Lookup!$H$2:$I$11,2,0))</f>
        <v>6.0000000000000002E-5</v>
      </c>
      <c r="P1073" s="8">
        <f>COUNTIF(J$4:J1073,J1073)</f>
        <v>2</v>
      </c>
    </row>
    <row r="1074" spans="1:16" ht="30" x14ac:dyDescent="0.25">
      <c r="A1074" s="35">
        <f t="shared" si="101"/>
        <v>50000.01</v>
      </c>
      <c r="B1074" s="8">
        <f t="shared" si="102"/>
        <v>44755.637499999997</v>
      </c>
      <c r="C1074" s="8">
        <f t="shared" si="103"/>
        <v>44904</v>
      </c>
      <c r="D1074" s="38">
        <f t="shared" si="104"/>
        <v>139660.64755999998</v>
      </c>
      <c r="E1074" s="39">
        <f t="shared" si="99"/>
        <v>40</v>
      </c>
      <c r="F1074" s="42" t="s">
        <v>227</v>
      </c>
      <c r="G1074" s="42" t="s">
        <v>4080</v>
      </c>
      <c r="H1074" s="42" t="s">
        <v>4081</v>
      </c>
      <c r="I1074" s="42" t="s">
        <v>2206</v>
      </c>
      <c r="J1074" s="45">
        <v>44755.637499999997</v>
      </c>
      <c r="K1074" s="43">
        <v>50000.01</v>
      </c>
      <c r="L1074" s="44">
        <v>44904</v>
      </c>
      <c r="M1074" s="8" t="str">
        <f>VLOOKUP(MONTH($J1074),Lookup!$A$2:$B$13,2,0)&amp;" "&amp;YEAR($J1074)</f>
        <v>Jul 2022</v>
      </c>
      <c r="N1074" s="34">
        <f t="shared" si="100"/>
        <v>44755.637499999997</v>
      </c>
      <c r="O1074" s="8">
        <f>IF(ISERROR(VLOOKUP($I1074,Lookup!$H$2:$I$11,2,0)),"",VLOOKUP($I1074,Lookup!$H$2:$I$11,2,0))</f>
        <v>6.0000000000000002E-5</v>
      </c>
      <c r="P1074" s="8">
        <f>COUNTIF(J$4:J1074,J1074)</f>
        <v>1</v>
      </c>
    </row>
    <row r="1075" spans="1:16" ht="30" x14ac:dyDescent="0.25">
      <c r="A1075" s="35">
        <f t="shared" si="101"/>
        <v>60000</v>
      </c>
      <c r="B1075" s="8">
        <f t="shared" si="102"/>
        <v>44664.549305555556</v>
      </c>
      <c r="C1075" s="8">
        <f t="shared" si="103"/>
        <v>44909</v>
      </c>
      <c r="D1075" s="38">
        <f t="shared" si="104"/>
        <v>149574.54936555555</v>
      </c>
      <c r="E1075" s="39">
        <f t="shared" si="99"/>
        <v>29</v>
      </c>
      <c r="F1075" s="42" t="s">
        <v>227</v>
      </c>
      <c r="G1075" s="42" t="s">
        <v>4082</v>
      </c>
      <c r="H1075" s="42" t="s">
        <v>4083</v>
      </c>
      <c r="I1075" s="42" t="s">
        <v>2206</v>
      </c>
      <c r="J1075" s="45">
        <v>44664.549305555556</v>
      </c>
      <c r="K1075" s="43">
        <v>60000</v>
      </c>
      <c r="L1075" s="44">
        <v>44909</v>
      </c>
      <c r="M1075" s="8" t="str">
        <f>VLOOKUP(MONTH($J1075),Lookup!$A$2:$B$13,2,0)&amp;" "&amp;YEAR($J1075)</f>
        <v>Apr 2022</v>
      </c>
      <c r="N1075" s="34">
        <f t="shared" si="100"/>
        <v>44664.549305555556</v>
      </c>
      <c r="O1075" s="8">
        <f>IF(ISERROR(VLOOKUP($I1075,Lookup!$H$2:$I$11,2,0)),"",VLOOKUP($I1075,Lookup!$H$2:$I$11,2,0))</f>
        <v>6.0000000000000002E-5</v>
      </c>
      <c r="P1075" s="8">
        <f>COUNTIF(J$4:J1075,J1075)</f>
        <v>1</v>
      </c>
    </row>
    <row r="1076" spans="1:16" ht="45" x14ac:dyDescent="0.25">
      <c r="A1076" s="35">
        <f t="shared" si="101"/>
        <v>50000.01</v>
      </c>
      <c r="B1076" s="8">
        <f t="shared" si="102"/>
        <v>44781.39166666667</v>
      </c>
      <c r="C1076" s="8">
        <f t="shared" si="103"/>
        <v>44894</v>
      </c>
      <c r="D1076" s="38">
        <f t="shared" si="104"/>
        <v>139576.30166666667</v>
      </c>
      <c r="E1076" s="39">
        <f t="shared" si="99"/>
        <v>50</v>
      </c>
      <c r="F1076" s="42" t="s">
        <v>227</v>
      </c>
      <c r="G1076" s="42" t="s">
        <v>4084</v>
      </c>
      <c r="H1076" s="42" t="s">
        <v>4085</v>
      </c>
      <c r="I1076" s="42" t="s">
        <v>2170</v>
      </c>
      <c r="J1076" s="45">
        <v>44781.39166666667</v>
      </c>
      <c r="K1076" s="43">
        <v>50000.01</v>
      </c>
      <c r="L1076" s="44">
        <v>44894</v>
      </c>
      <c r="M1076" s="8" t="str">
        <f>VLOOKUP(MONTH($J1076),Lookup!$A$2:$B$13,2,0)&amp;" "&amp;YEAR($J1076)</f>
        <v>Aug 2022</v>
      </c>
      <c r="N1076" s="34">
        <f t="shared" si="100"/>
        <v>44781.39166666667</v>
      </c>
      <c r="O1076" s="8">
        <f>IF(ISERROR(VLOOKUP($I1076,Lookup!$H$2:$I$11,2,0)),"",VLOOKUP($I1076,Lookup!$H$2:$I$11,2,0))</f>
        <v>-100.1</v>
      </c>
      <c r="P1076" s="8">
        <f>COUNTIF(J$4:J1076,J1076)</f>
        <v>1</v>
      </c>
    </row>
    <row r="1077" spans="1:16" x14ac:dyDescent="0.25">
      <c r="A1077" s="35">
        <f t="shared" si="101"/>
        <v>70000</v>
      </c>
      <c r="B1077" s="8">
        <f t="shared" si="102"/>
        <v>44677.872916666667</v>
      </c>
      <c r="C1077" s="8">
        <f t="shared" si="103"/>
        <v>44908</v>
      </c>
      <c r="D1077" s="38">
        <f t="shared" si="104"/>
        <v>159586.87297666667</v>
      </c>
      <c r="E1077" s="39">
        <f t="shared" si="99"/>
        <v>25</v>
      </c>
      <c r="F1077" s="42" t="s">
        <v>227</v>
      </c>
      <c r="G1077" s="42" t="s">
        <v>4086</v>
      </c>
      <c r="H1077" s="42" t="s">
        <v>4087</v>
      </c>
      <c r="I1077" s="42" t="s">
        <v>2206</v>
      </c>
      <c r="J1077" s="45">
        <v>44677.872916666667</v>
      </c>
      <c r="K1077" s="43">
        <v>70000</v>
      </c>
      <c r="L1077" s="44">
        <v>44908</v>
      </c>
      <c r="M1077" s="8" t="str">
        <f>VLOOKUP(MONTH($J1077),Lookup!$A$2:$B$13,2,0)&amp;" "&amp;YEAR($J1077)</f>
        <v>Apr 2022</v>
      </c>
      <c r="N1077" s="34">
        <f t="shared" si="100"/>
        <v>44677.872916666667</v>
      </c>
      <c r="O1077" s="8">
        <f>IF(ISERROR(VLOOKUP($I1077,Lookup!$H$2:$I$11,2,0)),"",VLOOKUP($I1077,Lookup!$H$2:$I$11,2,0))</f>
        <v>6.0000000000000002E-5</v>
      </c>
      <c r="P1077" s="8">
        <f>COUNTIF(J$4:J1077,J1077)</f>
        <v>1</v>
      </c>
    </row>
    <row r="1078" spans="1:16" ht="30" x14ac:dyDescent="0.25">
      <c r="A1078" s="35">
        <f t="shared" si="101"/>
        <v>65000</v>
      </c>
      <c r="B1078" s="8">
        <f t="shared" si="102"/>
        <v>44739.469444444447</v>
      </c>
      <c r="C1078" s="8">
        <f t="shared" si="103"/>
        <v>44908</v>
      </c>
      <c r="D1078" s="38">
        <f t="shared" si="104"/>
        <v>154648.46945144446</v>
      </c>
      <c r="E1078" s="39">
        <f t="shared" si="99"/>
        <v>26</v>
      </c>
      <c r="F1078" s="42" t="s">
        <v>227</v>
      </c>
      <c r="G1078" s="42" t="s">
        <v>4088</v>
      </c>
      <c r="H1078" s="42" t="s">
        <v>4088</v>
      </c>
      <c r="I1078" s="42" t="s">
        <v>2184</v>
      </c>
      <c r="J1078" s="45">
        <v>44739.469444444447</v>
      </c>
      <c r="K1078" s="43">
        <v>65000</v>
      </c>
      <c r="L1078" s="44">
        <v>44908</v>
      </c>
      <c r="M1078" s="8" t="str">
        <f>VLOOKUP(MONTH($J1078),Lookup!$A$2:$B$13,2,0)&amp;" "&amp;YEAR($J1078)</f>
        <v>Jun 2022</v>
      </c>
      <c r="N1078" s="34">
        <f t="shared" si="100"/>
        <v>44739.469444444447</v>
      </c>
      <c r="O1078" s="8">
        <f>IF(ISERROR(VLOOKUP($I1078,Lookup!$H$2:$I$11,2,0)),"",VLOOKUP($I1078,Lookup!$H$2:$I$11,2,0))</f>
        <v>6.9999999999999999E-6</v>
      </c>
      <c r="P1078" s="8">
        <f>COUNTIF(J$4:J1078,J1078)</f>
        <v>1</v>
      </c>
    </row>
    <row r="1079" spans="1:16" x14ac:dyDescent="0.25">
      <c r="A1079" s="35">
        <f t="shared" si="101"/>
        <v>76800</v>
      </c>
      <c r="B1079" s="8">
        <f t="shared" si="102"/>
        <v>44698.677083333336</v>
      </c>
      <c r="C1079" s="8">
        <f t="shared" si="103"/>
        <v>44894</v>
      </c>
      <c r="D1079" s="38">
        <f t="shared" si="104"/>
        <v>166393.67714333333</v>
      </c>
      <c r="E1079" s="39">
        <f t="shared" si="99"/>
        <v>17</v>
      </c>
      <c r="F1079" s="42" t="s">
        <v>227</v>
      </c>
      <c r="G1079" s="42" t="s">
        <v>4089</v>
      </c>
      <c r="H1079" s="42" t="s">
        <v>4090</v>
      </c>
      <c r="I1079" s="42" t="s">
        <v>2206</v>
      </c>
      <c r="J1079" s="45">
        <v>44698.677083333336</v>
      </c>
      <c r="K1079" s="43">
        <v>76800</v>
      </c>
      <c r="L1079" s="44">
        <v>44894</v>
      </c>
      <c r="M1079" s="8" t="str">
        <f>VLOOKUP(MONTH($J1079),Lookup!$A$2:$B$13,2,0)&amp;" "&amp;YEAR($J1079)</f>
        <v>May 2022</v>
      </c>
      <c r="N1079" s="34">
        <f t="shared" si="100"/>
        <v>44698.677083333336</v>
      </c>
      <c r="O1079" s="8">
        <f>IF(ISERROR(VLOOKUP($I1079,Lookup!$H$2:$I$11,2,0)),"",VLOOKUP($I1079,Lookup!$H$2:$I$11,2,0))</f>
        <v>6.0000000000000002E-5</v>
      </c>
      <c r="P1079" s="8">
        <f>COUNTIF(J$4:J1079,J1079)</f>
        <v>1</v>
      </c>
    </row>
    <row r="1080" spans="1:16" ht="30" x14ac:dyDescent="0.25">
      <c r="A1080" s="35">
        <f t="shared" si="101"/>
        <v>60000</v>
      </c>
      <c r="B1080" s="8">
        <f t="shared" si="102"/>
        <v>44690.509722222225</v>
      </c>
      <c r="C1080" s="8">
        <f t="shared" si="103"/>
        <v>44894</v>
      </c>
      <c r="D1080" s="38">
        <f t="shared" si="104"/>
        <v>149585.50978222222</v>
      </c>
      <c r="E1080" s="39">
        <f t="shared" si="99"/>
        <v>28</v>
      </c>
      <c r="F1080" s="42" t="s">
        <v>227</v>
      </c>
      <c r="G1080" s="42" t="s">
        <v>4091</v>
      </c>
      <c r="H1080" s="42" t="s">
        <v>4092</v>
      </c>
      <c r="I1080" s="42" t="s">
        <v>2206</v>
      </c>
      <c r="J1080" s="45">
        <v>44690.509722222225</v>
      </c>
      <c r="K1080" s="43">
        <v>60000</v>
      </c>
      <c r="L1080" s="44">
        <v>44894</v>
      </c>
      <c r="M1080" s="8" t="str">
        <f>VLOOKUP(MONTH($J1080),Lookup!$A$2:$B$13,2,0)&amp;" "&amp;YEAR($J1080)</f>
        <v>May 2022</v>
      </c>
      <c r="N1080" s="34">
        <f t="shared" si="100"/>
        <v>44690.509722222225</v>
      </c>
      <c r="O1080" s="8">
        <f>IF(ISERROR(VLOOKUP($I1080,Lookup!$H$2:$I$11,2,0)),"",VLOOKUP($I1080,Lookup!$H$2:$I$11,2,0))</f>
        <v>6.0000000000000002E-5</v>
      </c>
      <c r="P1080" s="8">
        <f>COUNTIF(J$4:J1080,J1080)</f>
        <v>1</v>
      </c>
    </row>
    <row r="1081" spans="1:16" ht="30" x14ac:dyDescent="0.25">
      <c r="A1081" s="35">
        <f t="shared" si="101"/>
        <v>100000</v>
      </c>
      <c r="B1081" s="8">
        <f t="shared" si="102"/>
        <v>44686.709722222222</v>
      </c>
      <c r="C1081" s="8">
        <f t="shared" si="103"/>
        <v>44901</v>
      </c>
      <c r="D1081" s="38">
        <f t="shared" si="104"/>
        <v>189588.70978222223</v>
      </c>
      <c r="E1081" s="39">
        <f t="shared" si="99"/>
        <v>13</v>
      </c>
      <c r="F1081" s="42" t="s">
        <v>227</v>
      </c>
      <c r="G1081" s="42" t="s">
        <v>4093</v>
      </c>
      <c r="H1081" s="42" t="s">
        <v>4094</v>
      </c>
      <c r="I1081" s="42" t="s">
        <v>2206</v>
      </c>
      <c r="J1081" s="45">
        <v>44686.709722222222</v>
      </c>
      <c r="K1081" s="43">
        <v>100000</v>
      </c>
      <c r="L1081" s="44">
        <v>44901</v>
      </c>
      <c r="M1081" s="8" t="str">
        <f>VLOOKUP(MONTH($J1081),Lookup!$A$2:$B$13,2,0)&amp;" "&amp;YEAR($J1081)</f>
        <v>May 2022</v>
      </c>
      <c r="N1081" s="34">
        <f t="shared" si="100"/>
        <v>44686.709722222222</v>
      </c>
      <c r="O1081" s="8">
        <f>IF(ISERROR(VLOOKUP($I1081,Lookup!$H$2:$I$11,2,0)),"",VLOOKUP($I1081,Lookup!$H$2:$I$11,2,0))</f>
        <v>6.0000000000000002E-5</v>
      </c>
      <c r="P1081" s="8">
        <f>COUNTIF(J$4:J1081,J1081)</f>
        <v>1</v>
      </c>
    </row>
    <row r="1082" spans="1:16" ht="30" x14ac:dyDescent="0.25">
      <c r="A1082" s="35">
        <f t="shared" si="101"/>
        <v>70000</v>
      </c>
      <c r="B1082" s="8">
        <f t="shared" si="102"/>
        <v>44735.746527777781</v>
      </c>
      <c r="C1082" s="8">
        <f t="shared" si="103"/>
        <v>44908</v>
      </c>
      <c r="D1082" s="38">
        <f t="shared" si="104"/>
        <v>159748.74652777778</v>
      </c>
      <c r="E1082" s="39">
        <f t="shared" si="99"/>
        <v>24</v>
      </c>
      <c r="F1082" s="42" t="s">
        <v>227</v>
      </c>
      <c r="G1082" s="42" t="s">
        <v>4037</v>
      </c>
      <c r="H1082" s="42" t="s">
        <v>4037</v>
      </c>
      <c r="I1082" s="42" t="s">
        <v>2167</v>
      </c>
      <c r="J1082" s="45">
        <v>44735.746527777781</v>
      </c>
      <c r="K1082" s="43">
        <v>70000</v>
      </c>
      <c r="L1082" s="44">
        <v>44908</v>
      </c>
      <c r="M1082" s="8" t="str">
        <f>VLOOKUP(MONTH($J1082),Lookup!$A$2:$B$13,2,0)&amp;" "&amp;YEAR($J1082)</f>
        <v>Jun 2022</v>
      </c>
      <c r="N1082" s="34">
        <f t="shared" si="100"/>
        <v>44735.746527777781</v>
      </c>
      <c r="O1082" s="8">
        <f>IF(ISERROR(VLOOKUP($I1082,Lookup!$H$2:$I$11,2,0)),"",VLOOKUP($I1082,Lookup!$H$2:$I$11,2,0))</f>
        <v>103</v>
      </c>
      <c r="P1082" s="8">
        <f>COUNTIF(J$4:J1082,J1082)</f>
        <v>2</v>
      </c>
    </row>
    <row r="1083" spans="1:16" ht="45" x14ac:dyDescent="0.25">
      <c r="A1083" s="35">
        <f t="shared" si="101"/>
        <v>120000</v>
      </c>
      <c r="B1083" s="8">
        <f t="shared" si="102"/>
        <v>44784.647916666669</v>
      </c>
      <c r="C1083" s="8">
        <f t="shared" si="103"/>
        <v>44803</v>
      </c>
      <c r="D1083" s="38">
        <f t="shared" si="104"/>
        <v>209588.64792366666</v>
      </c>
      <c r="E1083" s="39">
        <f t="shared" si="99"/>
        <v>8</v>
      </c>
      <c r="F1083" s="42" t="s">
        <v>227</v>
      </c>
      <c r="G1083" s="42" t="s">
        <v>4095</v>
      </c>
      <c r="H1083" s="42" t="s">
        <v>4095</v>
      </c>
      <c r="I1083" s="42" t="s">
        <v>2184</v>
      </c>
      <c r="J1083" s="45">
        <v>44784.647916666669</v>
      </c>
      <c r="K1083" s="43">
        <v>120000</v>
      </c>
      <c r="L1083" s="44">
        <v>44803</v>
      </c>
      <c r="M1083" s="8" t="str">
        <f>VLOOKUP(MONTH($J1083),Lookup!$A$2:$B$13,2,0)&amp;" "&amp;YEAR($J1083)</f>
        <v>Aug 2022</v>
      </c>
      <c r="N1083" s="34">
        <f t="shared" si="100"/>
        <v>44784.647916666669</v>
      </c>
      <c r="O1083" s="8">
        <f>IF(ISERROR(VLOOKUP($I1083,Lookup!$H$2:$I$11,2,0)),"",VLOOKUP($I1083,Lookup!$H$2:$I$11,2,0))</f>
        <v>6.9999999999999999E-6</v>
      </c>
      <c r="P1083" s="8">
        <f>COUNTIF(J$4:J1083,J1083)</f>
        <v>1</v>
      </c>
    </row>
    <row r="1084" spans="1:16" ht="30" x14ac:dyDescent="0.25">
      <c r="A1084" s="35">
        <f t="shared" si="101"/>
        <v>50000.01</v>
      </c>
      <c r="B1084" s="8">
        <f t="shared" si="102"/>
        <v>44789.319444444445</v>
      </c>
      <c r="C1084" s="8">
        <f t="shared" si="103"/>
        <v>44894</v>
      </c>
      <c r="D1084" s="38">
        <f t="shared" si="104"/>
        <v>139584.22944444444</v>
      </c>
      <c r="E1084" s="39">
        <f t="shared" si="99"/>
        <v>47</v>
      </c>
      <c r="F1084" s="42" t="s">
        <v>227</v>
      </c>
      <c r="G1084" s="42" t="s">
        <v>4096</v>
      </c>
      <c r="H1084" s="42" t="s">
        <v>4096</v>
      </c>
      <c r="I1084" s="42" t="s">
        <v>2170</v>
      </c>
      <c r="J1084" s="45">
        <v>44789.319444444445</v>
      </c>
      <c r="K1084" s="43">
        <v>50000.01</v>
      </c>
      <c r="L1084" s="44">
        <v>44894</v>
      </c>
      <c r="M1084" s="8" t="str">
        <f>VLOOKUP(MONTH($J1084),Lookup!$A$2:$B$13,2,0)&amp;" "&amp;YEAR($J1084)</f>
        <v>Aug 2022</v>
      </c>
      <c r="N1084" s="34">
        <f t="shared" si="100"/>
        <v>44789.319444444445</v>
      </c>
      <c r="O1084" s="8">
        <f>IF(ISERROR(VLOOKUP($I1084,Lookup!$H$2:$I$11,2,0)),"",VLOOKUP($I1084,Lookup!$H$2:$I$11,2,0))</f>
        <v>-100.1</v>
      </c>
      <c r="P1084" s="8">
        <f>COUNTIF(J$4:J1084,J1084)</f>
        <v>1</v>
      </c>
    </row>
    <row r="1085" spans="1:16" ht="30" x14ac:dyDescent="0.25">
      <c r="A1085" s="35">
        <f t="shared" si="101"/>
        <v>72000</v>
      </c>
      <c r="B1085" s="8">
        <f t="shared" si="102"/>
        <v>44902.856944444444</v>
      </c>
      <c r="C1085" s="8">
        <f t="shared" si="103"/>
        <v>44909</v>
      </c>
      <c r="D1085" s="38">
        <f t="shared" si="104"/>
        <v>161814.85695144444</v>
      </c>
      <c r="E1085" s="39">
        <f t="shared" si="99"/>
        <v>21</v>
      </c>
      <c r="F1085" s="42" t="s">
        <v>227</v>
      </c>
      <c r="G1085" s="42" t="s">
        <v>4004</v>
      </c>
      <c r="H1085" s="42" t="s">
        <v>4004</v>
      </c>
      <c r="I1085" s="42" t="s">
        <v>2184</v>
      </c>
      <c r="J1085" s="45">
        <v>44902.856944444444</v>
      </c>
      <c r="K1085" s="43">
        <v>72000</v>
      </c>
      <c r="L1085" s="44">
        <v>44909</v>
      </c>
      <c r="M1085" s="8" t="str">
        <f>VLOOKUP(MONTH($J1085),Lookup!$A$2:$B$13,2,0)&amp;" "&amp;YEAR($J1085)</f>
        <v>Dec 2022</v>
      </c>
      <c r="N1085" s="34">
        <f t="shared" si="100"/>
        <v>44902.856944444444</v>
      </c>
      <c r="O1085" s="8">
        <f>IF(ISERROR(VLOOKUP($I1085,Lookup!$H$2:$I$11,2,0)),"",VLOOKUP($I1085,Lookup!$H$2:$I$11,2,0))</f>
        <v>6.9999999999999999E-6</v>
      </c>
      <c r="P1085" s="8">
        <f>COUNTIF(J$4:J1085,J1085)</f>
        <v>3</v>
      </c>
    </row>
    <row r="1086" spans="1:16" ht="45" x14ac:dyDescent="0.25">
      <c r="A1086" s="35">
        <f t="shared" si="101"/>
        <v>72000.009999999995</v>
      </c>
      <c r="B1086" s="8">
        <f t="shared" si="102"/>
        <v>44812.73333333333</v>
      </c>
      <c r="C1086" s="8">
        <f t="shared" si="103"/>
        <v>44909</v>
      </c>
      <c r="D1086" s="38">
        <f t="shared" si="104"/>
        <v>161825.74333333332</v>
      </c>
      <c r="E1086" s="39">
        <f t="shared" si="99"/>
        <v>19</v>
      </c>
      <c r="F1086" s="42" t="s">
        <v>227</v>
      </c>
      <c r="G1086" s="42" t="s">
        <v>4097</v>
      </c>
      <c r="H1086" s="42" t="s">
        <v>4098</v>
      </c>
      <c r="I1086" s="42" t="s">
        <v>2167</v>
      </c>
      <c r="J1086" s="45">
        <v>44812.73333333333</v>
      </c>
      <c r="K1086" s="43">
        <v>72000.009999999995</v>
      </c>
      <c r="L1086" s="44">
        <v>44909</v>
      </c>
      <c r="M1086" s="8" t="str">
        <f>VLOOKUP(MONTH($J1086),Lookup!$A$2:$B$13,2,0)&amp;" "&amp;YEAR($J1086)</f>
        <v>Sept 2022</v>
      </c>
      <c r="N1086" s="34">
        <f t="shared" si="100"/>
        <v>44812.73333333333</v>
      </c>
      <c r="O1086" s="8">
        <f>IF(ISERROR(VLOOKUP($I1086,Lookup!$H$2:$I$11,2,0)),"",VLOOKUP($I1086,Lookup!$H$2:$I$11,2,0))</f>
        <v>103</v>
      </c>
      <c r="P1086" s="8">
        <f>COUNTIF(J$4:J1086,J1086)</f>
        <v>1</v>
      </c>
    </row>
    <row r="1087" spans="1:16" ht="30" x14ac:dyDescent="0.25">
      <c r="A1087" s="35">
        <f t="shared" si="101"/>
        <v>150000.01</v>
      </c>
      <c r="B1087" s="8">
        <f t="shared" si="102"/>
        <v>44901.363888888889</v>
      </c>
      <c r="C1087" s="8">
        <f t="shared" si="103"/>
        <v>44904</v>
      </c>
      <c r="D1087" s="38">
        <f t="shared" si="104"/>
        <v>239806.37389588889</v>
      </c>
      <c r="E1087" s="39">
        <f t="shared" si="99"/>
        <v>4</v>
      </c>
      <c r="F1087" s="42" t="s">
        <v>227</v>
      </c>
      <c r="G1087" s="42" t="s">
        <v>4099</v>
      </c>
      <c r="H1087" s="42" t="s">
        <v>4100</v>
      </c>
      <c r="I1087" s="42" t="s">
        <v>2184</v>
      </c>
      <c r="J1087" s="45">
        <v>44901.363888888889</v>
      </c>
      <c r="K1087" s="43">
        <v>150000.01</v>
      </c>
      <c r="L1087" s="44">
        <v>44904</v>
      </c>
      <c r="M1087" s="8" t="str">
        <f>VLOOKUP(MONTH($J1087),Lookup!$A$2:$B$13,2,0)&amp;" "&amp;YEAR($J1087)</f>
        <v>Dec 2022</v>
      </c>
      <c r="N1087" s="34">
        <f t="shared" si="100"/>
        <v>44901.363888888889</v>
      </c>
      <c r="O1087" s="8">
        <f>IF(ISERROR(VLOOKUP($I1087,Lookup!$H$2:$I$11,2,0)),"",VLOOKUP($I1087,Lookup!$H$2:$I$11,2,0))</f>
        <v>6.9999999999999999E-6</v>
      </c>
      <c r="P1087" s="8">
        <f>COUNTIF(J$4:J1087,J1087)</f>
        <v>1</v>
      </c>
    </row>
    <row r="1088" spans="1:16" ht="30" x14ac:dyDescent="0.25">
      <c r="A1088" s="35">
        <f t="shared" si="101"/>
        <v>50000.01</v>
      </c>
      <c r="B1088" s="8">
        <f t="shared" si="102"/>
        <v>44826.717361111114</v>
      </c>
      <c r="C1088" s="8">
        <f t="shared" si="103"/>
        <v>44894</v>
      </c>
      <c r="D1088" s="38">
        <f t="shared" si="104"/>
        <v>139721.72742111111</v>
      </c>
      <c r="E1088" s="39">
        <f t="shared" si="99"/>
        <v>37</v>
      </c>
      <c r="F1088" s="42" t="s">
        <v>227</v>
      </c>
      <c r="G1088" s="42" t="s">
        <v>4101</v>
      </c>
      <c r="H1088" s="42" t="s">
        <v>4102</v>
      </c>
      <c r="I1088" s="42" t="s">
        <v>2206</v>
      </c>
      <c r="J1088" s="45">
        <v>44826.717361111114</v>
      </c>
      <c r="K1088" s="43">
        <v>50000.01</v>
      </c>
      <c r="L1088" s="44">
        <v>44894</v>
      </c>
      <c r="M1088" s="8" t="str">
        <f>VLOOKUP(MONTH($J1088),Lookup!$A$2:$B$13,2,0)&amp;" "&amp;YEAR($J1088)</f>
        <v>Sept 2022</v>
      </c>
      <c r="N1088" s="34">
        <f t="shared" si="100"/>
        <v>44826.717361111114</v>
      </c>
      <c r="O1088" s="8">
        <f>IF(ISERROR(VLOOKUP($I1088,Lookup!$H$2:$I$11,2,0)),"",VLOOKUP($I1088,Lookup!$H$2:$I$11,2,0))</f>
        <v>6.0000000000000002E-5</v>
      </c>
      <c r="P1088" s="8">
        <f>COUNTIF(J$4:J1088,J1088)</f>
        <v>1</v>
      </c>
    </row>
    <row r="1089" spans="1:16" ht="30" x14ac:dyDescent="0.25">
      <c r="A1089" s="35">
        <f t="shared" si="101"/>
        <v>100000.01</v>
      </c>
      <c r="B1089" s="8">
        <f t="shared" si="102"/>
        <v>44775.491666666669</v>
      </c>
      <c r="C1089" s="8">
        <f t="shared" si="103"/>
        <v>44909</v>
      </c>
      <c r="D1089" s="38">
        <f t="shared" si="104"/>
        <v>189685.50172666664</v>
      </c>
      <c r="E1089" s="39">
        <f t="shared" si="99"/>
        <v>12</v>
      </c>
      <c r="F1089" s="42" t="s">
        <v>227</v>
      </c>
      <c r="G1089" s="42" t="s">
        <v>4103</v>
      </c>
      <c r="H1089" s="42" t="s">
        <v>4104</v>
      </c>
      <c r="I1089" s="42" t="s">
        <v>2206</v>
      </c>
      <c r="J1089" s="45">
        <v>44775.491666666669</v>
      </c>
      <c r="K1089" s="43">
        <v>100000.01</v>
      </c>
      <c r="L1089" s="44">
        <v>44909</v>
      </c>
      <c r="M1089" s="8" t="str">
        <f>VLOOKUP(MONTH($J1089),Lookup!$A$2:$B$13,2,0)&amp;" "&amp;YEAR($J1089)</f>
        <v>Aug 2022</v>
      </c>
      <c r="N1089" s="34">
        <f t="shared" si="100"/>
        <v>44775.491666666669</v>
      </c>
      <c r="O1089" s="8">
        <f>IF(ISERROR(VLOOKUP($I1089,Lookup!$H$2:$I$11,2,0)),"",VLOOKUP($I1089,Lookup!$H$2:$I$11,2,0))</f>
        <v>6.0000000000000002E-5</v>
      </c>
      <c r="P1089" s="8">
        <f>COUNTIF(J$4:J1089,J1089)</f>
        <v>1</v>
      </c>
    </row>
    <row r="1090" spans="1:16" ht="45" x14ac:dyDescent="0.25">
      <c r="A1090" s="35">
        <f t="shared" si="101"/>
        <v>173000</v>
      </c>
      <c r="B1090" s="8">
        <f t="shared" si="102"/>
        <v>44797.607638888891</v>
      </c>
      <c r="C1090" s="8">
        <f t="shared" si="103"/>
        <v>44896</v>
      </c>
      <c r="D1090" s="38">
        <f t="shared" si="104"/>
        <v>262797.60763888888</v>
      </c>
      <c r="E1090" s="39">
        <f t="shared" si="99"/>
        <v>3</v>
      </c>
      <c r="F1090" s="42" t="s">
        <v>227</v>
      </c>
      <c r="G1090" s="42" t="s">
        <v>4105</v>
      </c>
      <c r="H1090" s="42" t="s">
        <v>4106</v>
      </c>
      <c r="I1090" s="42" t="s">
        <v>2167</v>
      </c>
      <c r="J1090" s="45">
        <v>44797.607638888891</v>
      </c>
      <c r="K1090" s="43">
        <v>173000</v>
      </c>
      <c r="L1090" s="44">
        <v>44896</v>
      </c>
      <c r="M1090" s="8" t="str">
        <f>VLOOKUP(MONTH($J1090),Lookup!$A$2:$B$13,2,0)&amp;" "&amp;YEAR($J1090)</f>
        <v>Aug 2022</v>
      </c>
      <c r="N1090" s="34">
        <f t="shared" si="100"/>
        <v>44797.607638888891</v>
      </c>
      <c r="O1090" s="8">
        <f>IF(ISERROR(VLOOKUP($I1090,Lookup!$H$2:$I$11,2,0)),"",VLOOKUP($I1090,Lookup!$H$2:$I$11,2,0))</f>
        <v>103</v>
      </c>
      <c r="P1090" s="8">
        <f>COUNTIF(J$4:J1090,J1090)</f>
        <v>1</v>
      </c>
    </row>
    <row r="1091" spans="1:16" x14ac:dyDescent="0.25">
      <c r="A1091" s="35">
        <f t="shared" si="101"/>
        <v>140000.01</v>
      </c>
      <c r="B1091" s="8">
        <f t="shared" si="102"/>
        <v>44794.645138888889</v>
      </c>
      <c r="C1091" s="8">
        <f t="shared" si="103"/>
        <v>44908</v>
      </c>
      <c r="D1091" s="38">
        <f t="shared" si="104"/>
        <v>229806.65513888889</v>
      </c>
      <c r="E1091" s="39">
        <f t="shared" si="99"/>
        <v>7</v>
      </c>
      <c r="F1091" s="42" t="s">
        <v>227</v>
      </c>
      <c r="G1091" s="42" t="s">
        <v>4107</v>
      </c>
      <c r="H1091" s="42" t="s">
        <v>4108</v>
      </c>
      <c r="I1091" s="42" t="s">
        <v>2167</v>
      </c>
      <c r="J1091" s="45">
        <v>44794.645138888889</v>
      </c>
      <c r="K1091" s="43">
        <v>140000.01</v>
      </c>
      <c r="L1091" s="44">
        <v>44908</v>
      </c>
      <c r="M1091" s="8" t="str">
        <f>VLOOKUP(MONTH($J1091),Lookup!$A$2:$B$13,2,0)&amp;" "&amp;YEAR($J1091)</f>
        <v>Aug 2022</v>
      </c>
      <c r="N1091" s="34">
        <f t="shared" si="100"/>
        <v>44794.645138888889</v>
      </c>
      <c r="O1091" s="8">
        <f>IF(ISERROR(VLOOKUP($I1091,Lookup!$H$2:$I$11,2,0)),"",VLOOKUP($I1091,Lookup!$H$2:$I$11,2,0))</f>
        <v>103</v>
      </c>
      <c r="P1091" s="8">
        <f>COUNTIF(J$4:J1091,J1091)</f>
        <v>1</v>
      </c>
    </row>
    <row r="1092" spans="1:16" ht="45" x14ac:dyDescent="0.25">
      <c r="A1092" s="35">
        <f t="shared" si="101"/>
        <v>70000.009999999995</v>
      </c>
      <c r="B1092" s="8">
        <f t="shared" si="102"/>
        <v>44807.868055555555</v>
      </c>
      <c r="C1092" s="8">
        <f t="shared" si="103"/>
        <v>44907</v>
      </c>
      <c r="D1092" s="38">
        <f t="shared" si="104"/>
        <v>159818.87805555554</v>
      </c>
      <c r="E1092" s="39">
        <f t="shared" si="99"/>
        <v>22</v>
      </c>
      <c r="F1092" s="42" t="s">
        <v>227</v>
      </c>
      <c r="G1092" s="42" t="s">
        <v>4109</v>
      </c>
      <c r="H1092" s="42" t="s">
        <v>4110</v>
      </c>
      <c r="I1092" s="42" t="s">
        <v>2167</v>
      </c>
      <c r="J1092" s="45">
        <v>44807.868055555555</v>
      </c>
      <c r="K1092" s="43">
        <v>70000.009999999995</v>
      </c>
      <c r="L1092" s="44">
        <v>44907</v>
      </c>
      <c r="M1092" s="8" t="str">
        <f>VLOOKUP(MONTH($J1092),Lookup!$A$2:$B$13,2,0)&amp;" "&amp;YEAR($J1092)</f>
        <v>Sept 2022</v>
      </c>
      <c r="N1092" s="34">
        <f t="shared" si="100"/>
        <v>44807.868055555555</v>
      </c>
      <c r="O1092" s="8">
        <f>IF(ISERROR(VLOOKUP($I1092,Lookup!$H$2:$I$11,2,0)),"",VLOOKUP($I1092,Lookup!$H$2:$I$11,2,0))</f>
        <v>103</v>
      </c>
      <c r="P1092" s="8">
        <f>COUNTIF(J$4:J1092,J1092)</f>
        <v>1</v>
      </c>
    </row>
    <row r="1093" spans="1:16" x14ac:dyDescent="0.25">
      <c r="A1093" s="35">
        <f t="shared" si="101"/>
        <v>50000.01</v>
      </c>
      <c r="B1093" s="8">
        <f t="shared" si="102"/>
        <v>44762.431944444441</v>
      </c>
      <c r="C1093" s="8">
        <f t="shared" si="103"/>
        <v>44894</v>
      </c>
      <c r="D1093" s="38">
        <f t="shared" si="104"/>
        <v>139557.34194444443</v>
      </c>
      <c r="E1093" s="39">
        <f t="shared" ref="E1093:E1156" si="105">IF($D1093="","",COUNTIFS($F$4:$F$5000,$F1093,$D$4:$D$5000,"&gt;"&amp;$D1093))</f>
        <v>52</v>
      </c>
      <c r="F1093" s="42" t="s">
        <v>227</v>
      </c>
      <c r="G1093" s="42" t="s">
        <v>4111</v>
      </c>
      <c r="H1093" s="42" t="s">
        <v>4112</v>
      </c>
      <c r="I1093" s="42" t="s">
        <v>2170</v>
      </c>
      <c r="J1093" s="45">
        <v>44762.431944444441</v>
      </c>
      <c r="K1093" s="43">
        <v>50000.01</v>
      </c>
      <c r="L1093" s="44">
        <v>44894</v>
      </c>
      <c r="M1093" s="8" t="str">
        <f>VLOOKUP(MONTH($J1093),Lookup!$A$2:$B$13,2,0)&amp;" "&amp;YEAR($J1093)</f>
        <v>Jul 2022</v>
      </c>
      <c r="N1093" s="34">
        <f t="shared" ref="N1093:N1156" si="106">IF(ISBLANK($J1093),"1/1/9999",J1093)</f>
        <v>44762.431944444441</v>
      </c>
      <c r="O1093" s="8">
        <f>IF(ISERROR(VLOOKUP($I1093,Lookup!$H$2:$I$11,2,0)),"",VLOOKUP($I1093,Lookup!$H$2:$I$11,2,0))</f>
        <v>-100.1</v>
      </c>
      <c r="P1093" s="8">
        <f>COUNTIF(J$4:J1093,J1093)</f>
        <v>1</v>
      </c>
    </row>
    <row r="1094" spans="1:16" x14ac:dyDescent="0.25">
      <c r="A1094" s="35">
        <f t="shared" ref="A1094:A1157" si="107">K1094</f>
        <v>100000.01</v>
      </c>
      <c r="B1094" s="8">
        <f t="shared" ref="B1094:B1157" si="108">J1094</f>
        <v>44565.57708333333</v>
      </c>
      <c r="C1094" s="8">
        <f t="shared" ref="C1094:C1157" si="109">L1094</f>
        <v>44908</v>
      </c>
      <c r="D1094" s="38">
        <f t="shared" ref="D1094:D1157" si="110">SUM(A1094:C1094)+O1094+P1094</f>
        <v>189577.58708333332</v>
      </c>
      <c r="E1094" s="39">
        <f t="shared" si="105"/>
        <v>15</v>
      </c>
      <c r="F1094" s="42" t="s">
        <v>227</v>
      </c>
      <c r="G1094" s="42" t="s">
        <v>4113</v>
      </c>
      <c r="H1094" s="42" t="s">
        <v>4114</v>
      </c>
      <c r="I1094" s="42" t="s">
        <v>2167</v>
      </c>
      <c r="J1094" s="45">
        <v>44565.57708333333</v>
      </c>
      <c r="K1094" s="43">
        <v>100000.01</v>
      </c>
      <c r="L1094" s="44">
        <v>44908</v>
      </c>
      <c r="M1094" s="8" t="str">
        <f>VLOOKUP(MONTH($J1094),Lookup!$A$2:$B$13,2,0)&amp;" "&amp;YEAR($J1094)</f>
        <v>Jan 2022</v>
      </c>
      <c r="N1094" s="34">
        <f t="shared" si="106"/>
        <v>44565.57708333333</v>
      </c>
      <c r="O1094" s="8">
        <f>IF(ISERROR(VLOOKUP($I1094,Lookup!$H$2:$I$11,2,0)),"",VLOOKUP($I1094,Lookup!$H$2:$I$11,2,0))</f>
        <v>103</v>
      </c>
      <c r="P1094" s="8">
        <f>COUNTIF(J$4:J1094,J1094)</f>
        <v>1</v>
      </c>
    </row>
    <row r="1095" spans="1:16" x14ac:dyDescent="0.25">
      <c r="A1095" s="35">
        <f t="shared" si="107"/>
        <v>50000.01</v>
      </c>
      <c r="B1095" s="8">
        <f t="shared" si="108"/>
        <v>44726.601388888892</v>
      </c>
      <c r="C1095" s="8">
        <f t="shared" si="109"/>
        <v>44908</v>
      </c>
      <c r="D1095" s="38">
        <f t="shared" si="110"/>
        <v>139635.6114488889</v>
      </c>
      <c r="E1095" s="39">
        <f t="shared" si="105"/>
        <v>43</v>
      </c>
      <c r="F1095" s="42" t="s">
        <v>227</v>
      </c>
      <c r="G1095" s="42" t="s">
        <v>4115</v>
      </c>
      <c r="H1095" s="42" t="s">
        <v>4116</v>
      </c>
      <c r="I1095" s="42" t="s">
        <v>2206</v>
      </c>
      <c r="J1095" s="45">
        <v>44726.601388888892</v>
      </c>
      <c r="K1095" s="43">
        <v>50000.01</v>
      </c>
      <c r="L1095" s="44">
        <v>44908</v>
      </c>
      <c r="M1095" s="8" t="str">
        <f>VLOOKUP(MONTH($J1095),Lookup!$A$2:$B$13,2,0)&amp;" "&amp;YEAR($J1095)</f>
        <v>Jun 2022</v>
      </c>
      <c r="N1095" s="34">
        <f t="shared" si="106"/>
        <v>44726.601388888892</v>
      </c>
      <c r="O1095" s="8">
        <f>IF(ISERROR(VLOOKUP($I1095,Lookup!$H$2:$I$11,2,0)),"",VLOOKUP($I1095,Lookup!$H$2:$I$11,2,0))</f>
        <v>6.0000000000000002E-5</v>
      </c>
      <c r="P1095" s="8">
        <f>COUNTIF(J$4:J1095,J1095)</f>
        <v>1</v>
      </c>
    </row>
    <row r="1096" spans="1:16" ht="30" x14ac:dyDescent="0.25">
      <c r="A1096" s="35">
        <f t="shared" si="107"/>
        <v>50000.01</v>
      </c>
      <c r="B1096" s="8">
        <f t="shared" si="108"/>
        <v>44622.841666666667</v>
      </c>
      <c r="C1096" s="8">
        <f t="shared" si="109"/>
        <v>44905</v>
      </c>
      <c r="D1096" s="38">
        <f t="shared" si="110"/>
        <v>139528.85172666667</v>
      </c>
      <c r="E1096" s="39">
        <f t="shared" si="105"/>
        <v>57</v>
      </c>
      <c r="F1096" s="42" t="s">
        <v>227</v>
      </c>
      <c r="G1096" s="42" t="s">
        <v>4117</v>
      </c>
      <c r="H1096" s="42" t="s">
        <v>4118</v>
      </c>
      <c r="I1096" s="42" t="s">
        <v>2206</v>
      </c>
      <c r="J1096" s="45">
        <v>44622.841666666667</v>
      </c>
      <c r="K1096" s="43">
        <v>50000.01</v>
      </c>
      <c r="L1096" s="44">
        <v>44905</v>
      </c>
      <c r="M1096" s="8" t="str">
        <f>VLOOKUP(MONTH($J1096),Lookup!$A$2:$B$13,2,0)&amp;" "&amp;YEAR($J1096)</f>
        <v>Mar 2022</v>
      </c>
      <c r="N1096" s="34">
        <f t="shared" si="106"/>
        <v>44622.841666666667</v>
      </c>
      <c r="O1096" s="8">
        <f>IF(ISERROR(VLOOKUP($I1096,Lookup!$H$2:$I$11,2,0)),"",VLOOKUP($I1096,Lookup!$H$2:$I$11,2,0))</f>
        <v>6.0000000000000002E-5</v>
      </c>
      <c r="P1096" s="8">
        <f>COUNTIF(J$4:J1096,J1096)</f>
        <v>1</v>
      </c>
    </row>
    <row r="1097" spans="1:16" ht="30" x14ac:dyDescent="0.25">
      <c r="A1097" s="35">
        <f t="shared" si="107"/>
        <v>72000</v>
      </c>
      <c r="B1097" s="8">
        <f t="shared" si="108"/>
        <v>44902.856944444444</v>
      </c>
      <c r="C1097" s="8">
        <f t="shared" si="109"/>
        <v>44909</v>
      </c>
      <c r="D1097" s="38">
        <f t="shared" si="110"/>
        <v>161815.85700444444</v>
      </c>
      <c r="E1097" s="39">
        <f t="shared" si="105"/>
        <v>20</v>
      </c>
      <c r="F1097" s="42" t="s">
        <v>227</v>
      </c>
      <c r="G1097" s="42" t="s">
        <v>4004</v>
      </c>
      <c r="H1097" s="42" t="s">
        <v>4004</v>
      </c>
      <c r="I1097" s="42" t="s">
        <v>2206</v>
      </c>
      <c r="J1097" s="45">
        <v>44902.856944444444</v>
      </c>
      <c r="K1097" s="43">
        <v>72000</v>
      </c>
      <c r="L1097" s="44">
        <v>44909</v>
      </c>
      <c r="M1097" s="8" t="str">
        <f>VLOOKUP(MONTH($J1097),Lookup!$A$2:$B$13,2,0)&amp;" "&amp;YEAR($J1097)</f>
        <v>Dec 2022</v>
      </c>
      <c r="N1097" s="34">
        <f t="shared" si="106"/>
        <v>44902.856944444444</v>
      </c>
      <c r="O1097" s="8">
        <f>IF(ISERROR(VLOOKUP($I1097,Lookup!$H$2:$I$11,2,0)),"",VLOOKUP($I1097,Lookup!$H$2:$I$11,2,0))</f>
        <v>6.0000000000000002E-5</v>
      </c>
      <c r="P1097" s="8">
        <f>COUNTIF(J$4:J1097,J1097)</f>
        <v>4</v>
      </c>
    </row>
    <row r="1098" spans="1:16" x14ac:dyDescent="0.25">
      <c r="A1098" s="35">
        <f t="shared" si="107"/>
        <v>50000.01</v>
      </c>
      <c r="B1098" s="8">
        <f t="shared" si="108"/>
        <v>44836.446527777778</v>
      </c>
      <c r="C1098" s="8">
        <f t="shared" si="109"/>
        <v>44894</v>
      </c>
      <c r="D1098" s="38">
        <f t="shared" si="110"/>
        <v>139731.45952777777</v>
      </c>
      <c r="E1098" s="39">
        <f t="shared" si="105"/>
        <v>36</v>
      </c>
      <c r="F1098" s="42" t="s">
        <v>227</v>
      </c>
      <c r="G1098" s="42" t="s">
        <v>4119</v>
      </c>
      <c r="H1098" s="42" t="s">
        <v>4120</v>
      </c>
      <c r="I1098" s="42" t="s">
        <v>2525</v>
      </c>
      <c r="J1098" s="45">
        <v>44836.446527777778</v>
      </c>
      <c r="K1098" s="43">
        <v>50000.01</v>
      </c>
      <c r="L1098" s="44">
        <v>44894</v>
      </c>
      <c r="M1098" s="8" t="str">
        <f>VLOOKUP(MONTH($J1098),Lookup!$A$2:$B$13,2,0)&amp;" "&amp;YEAR($J1098)</f>
        <v>Oct 2022</v>
      </c>
      <c r="N1098" s="34">
        <f t="shared" si="106"/>
        <v>44836.446527777778</v>
      </c>
      <c r="O1098" s="8">
        <f>IF(ISERROR(VLOOKUP($I1098,Lookup!$H$2:$I$11,2,0)),"",VLOOKUP($I1098,Lookup!$H$2:$I$11,2,0))</f>
        <v>3.0000000000000001E-3</v>
      </c>
      <c r="P1098" s="8">
        <f>COUNTIF(J$4:J1098,J1098)</f>
        <v>1</v>
      </c>
    </row>
    <row r="1099" spans="1:16" ht="45" x14ac:dyDescent="0.25">
      <c r="A1099" s="35">
        <f t="shared" si="107"/>
        <v>50000.01</v>
      </c>
      <c r="B1099" s="8">
        <f t="shared" si="108"/>
        <v>44823.552083333336</v>
      </c>
      <c r="C1099" s="8">
        <f t="shared" si="109"/>
        <v>44894</v>
      </c>
      <c r="D1099" s="38">
        <f t="shared" si="110"/>
        <v>139718.56214333331</v>
      </c>
      <c r="E1099" s="39">
        <f t="shared" si="105"/>
        <v>38</v>
      </c>
      <c r="F1099" s="42" t="s">
        <v>227</v>
      </c>
      <c r="G1099" s="42" t="s">
        <v>4121</v>
      </c>
      <c r="H1099" s="42" t="s">
        <v>4122</v>
      </c>
      <c r="I1099" s="42" t="s">
        <v>2206</v>
      </c>
      <c r="J1099" s="45">
        <v>44823.552083333336</v>
      </c>
      <c r="K1099" s="43">
        <v>50000.01</v>
      </c>
      <c r="L1099" s="44">
        <v>44894</v>
      </c>
      <c r="M1099" s="8" t="str">
        <f>VLOOKUP(MONTH($J1099),Lookup!$A$2:$B$13,2,0)&amp;" "&amp;YEAR($J1099)</f>
        <v>Sept 2022</v>
      </c>
      <c r="N1099" s="34">
        <f t="shared" si="106"/>
        <v>44823.552083333336</v>
      </c>
      <c r="O1099" s="8">
        <f>IF(ISERROR(VLOOKUP($I1099,Lookup!$H$2:$I$11,2,0)),"",VLOOKUP($I1099,Lookup!$H$2:$I$11,2,0))</f>
        <v>6.0000000000000002E-5</v>
      </c>
      <c r="P1099" s="8">
        <f>COUNTIF(J$4:J1099,J1099)</f>
        <v>1</v>
      </c>
    </row>
    <row r="1100" spans="1:16" ht="30" x14ac:dyDescent="0.25">
      <c r="A1100" s="35">
        <f t="shared" si="107"/>
        <v>100000.01</v>
      </c>
      <c r="B1100" s="8">
        <f t="shared" si="108"/>
        <v>44841.331944444442</v>
      </c>
      <c r="C1100" s="8">
        <f t="shared" si="109"/>
        <v>44903</v>
      </c>
      <c r="D1100" s="38">
        <f t="shared" si="110"/>
        <v>189745.34200444442</v>
      </c>
      <c r="E1100" s="39">
        <f t="shared" si="105"/>
        <v>10</v>
      </c>
      <c r="F1100" s="42" t="s">
        <v>227</v>
      </c>
      <c r="G1100" s="42" t="s">
        <v>4123</v>
      </c>
      <c r="H1100" s="42" t="s">
        <v>4124</v>
      </c>
      <c r="I1100" s="42" t="s">
        <v>2206</v>
      </c>
      <c r="J1100" s="45">
        <v>44841.331944444442</v>
      </c>
      <c r="K1100" s="43">
        <v>100000.01</v>
      </c>
      <c r="L1100" s="44">
        <v>44903</v>
      </c>
      <c r="M1100" s="8" t="str">
        <f>VLOOKUP(MONTH($J1100),Lookup!$A$2:$B$13,2,0)&amp;" "&amp;YEAR($J1100)</f>
        <v>Oct 2022</v>
      </c>
      <c r="N1100" s="34">
        <f t="shared" si="106"/>
        <v>44841.331944444442</v>
      </c>
      <c r="O1100" s="8">
        <f>IF(ISERROR(VLOOKUP($I1100,Lookup!$H$2:$I$11,2,0)),"",VLOOKUP($I1100,Lookup!$H$2:$I$11,2,0))</f>
        <v>6.0000000000000002E-5</v>
      </c>
      <c r="P1100" s="8">
        <f>COUNTIF(J$4:J1100,J1100)</f>
        <v>1</v>
      </c>
    </row>
    <row r="1101" spans="1:16" x14ac:dyDescent="0.25">
      <c r="A1101" s="35">
        <f t="shared" si="107"/>
        <v>50000</v>
      </c>
      <c r="B1101" s="8">
        <f t="shared" si="108"/>
        <v>44882.39166666667</v>
      </c>
      <c r="C1101" s="8">
        <f t="shared" si="109"/>
        <v>44908</v>
      </c>
      <c r="D1101" s="38">
        <f t="shared" si="110"/>
        <v>139792.39172666665</v>
      </c>
      <c r="E1101" s="39">
        <f t="shared" si="105"/>
        <v>32</v>
      </c>
      <c r="F1101" s="42" t="s">
        <v>227</v>
      </c>
      <c r="G1101" s="42" t="s">
        <v>4062</v>
      </c>
      <c r="H1101" s="42" t="s">
        <v>4062</v>
      </c>
      <c r="I1101" s="42" t="s">
        <v>2206</v>
      </c>
      <c r="J1101" s="45">
        <v>44882.39166666667</v>
      </c>
      <c r="K1101" s="43">
        <v>50000</v>
      </c>
      <c r="L1101" s="44">
        <v>44908</v>
      </c>
      <c r="M1101" s="8" t="str">
        <f>VLOOKUP(MONTH($J1101),Lookup!$A$2:$B$13,2,0)&amp;" "&amp;YEAR($J1101)</f>
        <v>Nov 2022</v>
      </c>
      <c r="N1101" s="34">
        <f t="shared" si="106"/>
        <v>44882.39166666667</v>
      </c>
      <c r="O1101" s="8">
        <f>IF(ISERROR(VLOOKUP($I1101,Lookup!$H$2:$I$11,2,0)),"",VLOOKUP($I1101,Lookup!$H$2:$I$11,2,0))</f>
        <v>6.0000000000000002E-5</v>
      </c>
      <c r="P1101" s="8">
        <f>COUNTIF(J$4:J1101,J1101)</f>
        <v>2</v>
      </c>
    </row>
    <row r="1102" spans="1:16" ht="30" x14ac:dyDescent="0.25">
      <c r="A1102" s="35">
        <f t="shared" si="107"/>
        <v>50000.01</v>
      </c>
      <c r="B1102" s="8">
        <f t="shared" si="108"/>
        <v>44851.638888888891</v>
      </c>
      <c r="C1102" s="8">
        <f t="shared" si="109"/>
        <v>44909</v>
      </c>
      <c r="D1102" s="38">
        <f t="shared" si="110"/>
        <v>139761.64894888888</v>
      </c>
      <c r="E1102" s="39">
        <f t="shared" si="105"/>
        <v>35</v>
      </c>
      <c r="F1102" s="42" t="s">
        <v>227</v>
      </c>
      <c r="G1102" s="42" t="s">
        <v>4125</v>
      </c>
      <c r="H1102" s="42" t="s">
        <v>4126</v>
      </c>
      <c r="I1102" s="42" t="s">
        <v>2206</v>
      </c>
      <c r="J1102" s="45">
        <v>44851.638888888891</v>
      </c>
      <c r="K1102" s="43">
        <v>50000.01</v>
      </c>
      <c r="L1102" s="44">
        <v>44909</v>
      </c>
      <c r="M1102" s="8" t="str">
        <f>VLOOKUP(MONTH($J1102),Lookup!$A$2:$B$13,2,0)&amp;" "&amp;YEAR($J1102)</f>
        <v>Oct 2022</v>
      </c>
      <c r="N1102" s="34">
        <f t="shared" si="106"/>
        <v>44851.638888888891</v>
      </c>
      <c r="O1102" s="8">
        <f>IF(ISERROR(VLOOKUP($I1102,Lookup!$H$2:$I$11,2,0)),"",VLOOKUP($I1102,Lookup!$H$2:$I$11,2,0))</f>
        <v>6.0000000000000002E-5</v>
      </c>
      <c r="P1102" s="8">
        <f>COUNTIF(J$4:J1102,J1102)</f>
        <v>1</v>
      </c>
    </row>
    <row r="1103" spans="1:16" ht="30" x14ac:dyDescent="0.25">
      <c r="A1103" s="35">
        <f t="shared" si="107"/>
        <v>75000</v>
      </c>
      <c r="B1103" s="8">
        <f t="shared" si="108"/>
        <v>44874.734027777777</v>
      </c>
      <c r="C1103" s="8">
        <f t="shared" si="109"/>
        <v>44902</v>
      </c>
      <c r="D1103" s="38">
        <f t="shared" si="110"/>
        <v>164777.73408777776</v>
      </c>
      <c r="E1103" s="39">
        <f t="shared" si="105"/>
        <v>18</v>
      </c>
      <c r="F1103" s="42" t="s">
        <v>227</v>
      </c>
      <c r="G1103" s="42" t="s">
        <v>4127</v>
      </c>
      <c r="H1103" s="42" t="s">
        <v>4128</v>
      </c>
      <c r="I1103" s="42" t="s">
        <v>2206</v>
      </c>
      <c r="J1103" s="45">
        <v>44874.734027777777</v>
      </c>
      <c r="K1103" s="43">
        <v>75000</v>
      </c>
      <c r="L1103" s="44">
        <v>44902</v>
      </c>
      <c r="M1103" s="8" t="str">
        <f>VLOOKUP(MONTH($J1103),Lookup!$A$2:$B$13,2,0)&amp;" "&amp;YEAR($J1103)</f>
        <v>Nov 2022</v>
      </c>
      <c r="N1103" s="34">
        <f t="shared" si="106"/>
        <v>44874.734027777777</v>
      </c>
      <c r="O1103" s="8">
        <f>IF(ISERROR(VLOOKUP($I1103,Lookup!$H$2:$I$11,2,0)),"",VLOOKUP($I1103,Lookup!$H$2:$I$11,2,0))</f>
        <v>6.0000000000000002E-5</v>
      </c>
      <c r="P1103" s="8">
        <f>COUNTIF(J$4:J1103,J1103)</f>
        <v>1</v>
      </c>
    </row>
    <row r="1104" spans="1:16" ht="30" x14ac:dyDescent="0.25">
      <c r="A1104" s="35">
        <f t="shared" si="107"/>
        <v>50000.01</v>
      </c>
      <c r="B1104" s="8">
        <f t="shared" si="108"/>
        <v>44880.395833333336</v>
      </c>
      <c r="C1104" s="8">
        <f t="shared" si="109"/>
        <v>44900</v>
      </c>
      <c r="D1104" s="38">
        <f t="shared" si="110"/>
        <v>139781.40589333331</v>
      </c>
      <c r="E1104" s="39">
        <f t="shared" si="105"/>
        <v>34</v>
      </c>
      <c r="F1104" s="42" t="s">
        <v>227</v>
      </c>
      <c r="G1104" s="42" t="s">
        <v>4129</v>
      </c>
      <c r="H1104" s="42" t="s">
        <v>4130</v>
      </c>
      <c r="I1104" s="42" t="s">
        <v>2206</v>
      </c>
      <c r="J1104" s="45">
        <v>44880.395833333336</v>
      </c>
      <c r="K1104" s="43">
        <v>50000.01</v>
      </c>
      <c r="L1104" s="44">
        <v>44900</v>
      </c>
      <c r="M1104" s="8" t="str">
        <f>VLOOKUP(MONTH($J1104),Lookup!$A$2:$B$13,2,0)&amp;" "&amp;YEAR($J1104)</f>
        <v>Nov 2022</v>
      </c>
      <c r="N1104" s="34">
        <f t="shared" si="106"/>
        <v>44880.395833333336</v>
      </c>
      <c r="O1104" s="8">
        <f>IF(ISERROR(VLOOKUP($I1104,Lookup!$H$2:$I$11,2,0)),"",VLOOKUP($I1104,Lookup!$H$2:$I$11,2,0))</f>
        <v>6.0000000000000002E-5</v>
      </c>
      <c r="P1104" s="8">
        <f>COUNTIF(J$4:J1104,J1104)</f>
        <v>1</v>
      </c>
    </row>
    <row r="1105" spans="1:16" ht="30" x14ac:dyDescent="0.25">
      <c r="A1105" s="35">
        <f t="shared" si="107"/>
        <v>0</v>
      </c>
      <c r="B1105" s="8">
        <f t="shared" si="108"/>
        <v>44907.454861111109</v>
      </c>
      <c r="C1105" s="8">
        <f t="shared" si="109"/>
        <v>44907</v>
      </c>
      <c r="D1105" s="38">
        <f t="shared" si="110"/>
        <v>89815.454921111115</v>
      </c>
      <c r="E1105" s="39">
        <f t="shared" si="105"/>
        <v>76</v>
      </c>
      <c r="F1105" s="42" t="s">
        <v>227</v>
      </c>
      <c r="G1105" s="42" t="s">
        <v>4131</v>
      </c>
      <c r="H1105" s="42" t="s">
        <v>4132</v>
      </c>
      <c r="I1105" s="42" t="s">
        <v>2206</v>
      </c>
      <c r="J1105" s="45">
        <v>44907.454861111109</v>
      </c>
      <c r="K1105" s="43"/>
      <c r="L1105" s="44">
        <v>44907</v>
      </c>
      <c r="M1105" s="8" t="str">
        <f>VLOOKUP(MONTH($J1105),Lookup!$A$2:$B$13,2,0)&amp;" "&amp;YEAR($J1105)</f>
        <v>Dec 2022</v>
      </c>
      <c r="N1105" s="34">
        <f t="shared" si="106"/>
        <v>44907.454861111109</v>
      </c>
      <c r="O1105" s="8">
        <f>IF(ISERROR(VLOOKUP($I1105,Lookup!$H$2:$I$11,2,0)),"",VLOOKUP($I1105,Lookup!$H$2:$I$11,2,0))</f>
        <v>6.0000000000000002E-5</v>
      </c>
      <c r="P1105" s="8">
        <f>COUNTIF(J$4:J1105,J1105)</f>
        <v>1</v>
      </c>
    </row>
    <row r="1106" spans="1:16" ht="30" x14ac:dyDescent="0.25">
      <c r="A1106" s="35">
        <f t="shared" si="107"/>
        <v>300000</v>
      </c>
      <c r="B1106" s="8">
        <f t="shared" si="108"/>
        <v>44852.740277777775</v>
      </c>
      <c r="C1106" s="8">
        <f t="shared" si="109"/>
        <v>44894</v>
      </c>
      <c r="D1106" s="38">
        <f t="shared" si="110"/>
        <v>389747.74033777777</v>
      </c>
      <c r="E1106" s="39">
        <f t="shared" si="105"/>
        <v>1</v>
      </c>
      <c r="F1106" s="42" t="s">
        <v>227</v>
      </c>
      <c r="G1106" s="42" t="s">
        <v>4133</v>
      </c>
      <c r="H1106" s="42" t="s">
        <v>4134</v>
      </c>
      <c r="I1106" s="42" t="s">
        <v>2206</v>
      </c>
      <c r="J1106" s="45">
        <v>44852.740277777775</v>
      </c>
      <c r="K1106" s="43">
        <v>300000</v>
      </c>
      <c r="L1106" s="44">
        <v>44894</v>
      </c>
      <c r="M1106" s="8" t="str">
        <f>VLOOKUP(MONTH($J1106),Lookup!$A$2:$B$13,2,0)&amp;" "&amp;YEAR($J1106)</f>
        <v>Oct 2022</v>
      </c>
      <c r="N1106" s="34">
        <f t="shared" si="106"/>
        <v>44852.740277777775</v>
      </c>
      <c r="O1106" s="8">
        <f>IF(ISERROR(VLOOKUP($I1106,Lookup!$H$2:$I$11,2,0)),"",VLOOKUP($I1106,Lookup!$H$2:$I$11,2,0))</f>
        <v>6.0000000000000002E-5</v>
      </c>
      <c r="P1106" s="8">
        <f>COUNTIF(J$4:J1106,J1106)</f>
        <v>1</v>
      </c>
    </row>
    <row r="1107" spans="1:16" ht="60" x14ac:dyDescent="0.25">
      <c r="A1107" s="35">
        <f t="shared" si="107"/>
        <v>70000.009999999995</v>
      </c>
      <c r="B1107" s="8">
        <f t="shared" si="108"/>
        <v>44847.626388888886</v>
      </c>
      <c r="C1107" s="8">
        <f t="shared" si="109"/>
        <v>44907</v>
      </c>
      <c r="D1107" s="38">
        <f t="shared" si="110"/>
        <v>159755.63644888886</v>
      </c>
      <c r="E1107" s="39">
        <f t="shared" si="105"/>
        <v>23</v>
      </c>
      <c r="F1107" s="42" t="s">
        <v>227</v>
      </c>
      <c r="G1107" s="42" t="s">
        <v>4135</v>
      </c>
      <c r="H1107" s="42" t="s">
        <v>4136</v>
      </c>
      <c r="I1107" s="42" t="s">
        <v>2206</v>
      </c>
      <c r="J1107" s="45">
        <v>44847.626388888886</v>
      </c>
      <c r="K1107" s="43">
        <v>70000.009999999995</v>
      </c>
      <c r="L1107" s="44">
        <v>44907</v>
      </c>
      <c r="M1107" s="8" t="str">
        <f>VLOOKUP(MONTH($J1107),Lookup!$A$2:$B$13,2,0)&amp;" "&amp;YEAR($J1107)</f>
        <v>Oct 2022</v>
      </c>
      <c r="N1107" s="34">
        <f t="shared" si="106"/>
        <v>44847.626388888886</v>
      </c>
      <c r="O1107" s="8">
        <f>IF(ISERROR(VLOOKUP($I1107,Lookup!$H$2:$I$11,2,0)),"",VLOOKUP($I1107,Lookup!$H$2:$I$11,2,0))</f>
        <v>6.0000000000000002E-5</v>
      </c>
      <c r="P1107" s="8">
        <f>COUNTIF(J$4:J1107,J1107)</f>
        <v>1</v>
      </c>
    </row>
    <row r="1108" spans="1:16" ht="45" x14ac:dyDescent="0.25">
      <c r="A1108" s="35">
        <f t="shared" si="107"/>
        <v>100000.01</v>
      </c>
      <c r="B1108" s="8">
        <f t="shared" si="108"/>
        <v>44802.677777777775</v>
      </c>
      <c r="C1108" s="8">
        <f t="shared" si="109"/>
        <v>44909</v>
      </c>
      <c r="D1108" s="38">
        <f t="shared" si="110"/>
        <v>189712.68778477778</v>
      </c>
      <c r="E1108" s="39">
        <f t="shared" si="105"/>
        <v>11</v>
      </c>
      <c r="F1108" s="42" t="s">
        <v>227</v>
      </c>
      <c r="G1108" s="42" t="s">
        <v>4137</v>
      </c>
      <c r="H1108" s="42" t="s">
        <v>4138</v>
      </c>
      <c r="I1108" s="42" t="s">
        <v>2184</v>
      </c>
      <c r="J1108" s="45">
        <v>44802.677777777775</v>
      </c>
      <c r="K1108" s="43">
        <v>100000.01</v>
      </c>
      <c r="L1108" s="44">
        <v>44909</v>
      </c>
      <c r="M1108" s="8" t="str">
        <f>VLOOKUP(MONTH($J1108),Lookup!$A$2:$B$13,2,0)&amp;" "&amp;YEAR($J1108)</f>
        <v>Aug 2022</v>
      </c>
      <c r="N1108" s="34">
        <f t="shared" si="106"/>
        <v>44802.677777777775</v>
      </c>
      <c r="O1108" s="8">
        <f>IF(ISERROR(VLOOKUP($I1108,Lookup!$H$2:$I$11,2,0)),"",VLOOKUP($I1108,Lookup!$H$2:$I$11,2,0))</f>
        <v>6.9999999999999999E-6</v>
      </c>
      <c r="P1108" s="8">
        <f>COUNTIF(J$4:J1108,J1108)</f>
        <v>1</v>
      </c>
    </row>
    <row r="1109" spans="1:16" ht="30" x14ac:dyDescent="0.25">
      <c r="A1109" s="35">
        <f t="shared" si="107"/>
        <v>0</v>
      </c>
      <c r="B1109" s="8">
        <f t="shared" si="108"/>
        <v>44755.40902777778</v>
      </c>
      <c r="C1109" s="8">
        <f t="shared" si="109"/>
        <v>44908</v>
      </c>
      <c r="D1109" s="38">
        <f t="shared" si="110"/>
        <v>89664.409087777793</v>
      </c>
      <c r="E1109" s="39">
        <f t="shared" si="105"/>
        <v>78</v>
      </c>
      <c r="F1109" s="42" t="s">
        <v>227</v>
      </c>
      <c r="G1109" s="42" t="s">
        <v>4139</v>
      </c>
      <c r="H1109" s="42" t="s">
        <v>4139</v>
      </c>
      <c r="I1109" s="42" t="s">
        <v>2206</v>
      </c>
      <c r="J1109" s="45">
        <v>44755.40902777778</v>
      </c>
      <c r="K1109" s="43"/>
      <c r="L1109" s="44">
        <v>44908</v>
      </c>
      <c r="M1109" s="8" t="str">
        <f>VLOOKUP(MONTH($J1109),Lookup!$A$2:$B$13,2,0)&amp;" "&amp;YEAR($J1109)</f>
        <v>Jul 2022</v>
      </c>
      <c r="N1109" s="34">
        <f t="shared" si="106"/>
        <v>44755.40902777778</v>
      </c>
      <c r="O1109" s="8">
        <f>IF(ISERROR(VLOOKUP($I1109,Lookup!$H$2:$I$11,2,0)),"",VLOOKUP($I1109,Lookup!$H$2:$I$11,2,0))</f>
        <v>6.0000000000000002E-5</v>
      </c>
      <c r="P1109" s="8">
        <f>COUNTIF(J$4:J1109,J1109)</f>
        <v>1</v>
      </c>
    </row>
    <row r="1110" spans="1:16" ht="30" x14ac:dyDescent="0.25">
      <c r="A1110" s="35">
        <f t="shared" si="107"/>
        <v>0</v>
      </c>
      <c r="B1110" s="8">
        <f t="shared" si="108"/>
        <v>44816.804166666669</v>
      </c>
      <c r="C1110" s="8">
        <f t="shared" si="109"/>
        <v>44894</v>
      </c>
      <c r="D1110" s="38">
        <f t="shared" si="110"/>
        <v>89711.804173666664</v>
      </c>
      <c r="E1110" s="39">
        <f t="shared" si="105"/>
        <v>77</v>
      </c>
      <c r="F1110" s="42" t="s">
        <v>227</v>
      </c>
      <c r="G1110" s="42" t="s">
        <v>4140</v>
      </c>
      <c r="H1110" s="42" t="s">
        <v>4141</v>
      </c>
      <c r="I1110" s="42" t="s">
        <v>2184</v>
      </c>
      <c r="J1110" s="45">
        <v>44816.804166666669</v>
      </c>
      <c r="K1110" s="43"/>
      <c r="L1110" s="44">
        <v>44894</v>
      </c>
      <c r="M1110" s="8" t="str">
        <f>VLOOKUP(MONTH($J1110),Lookup!$A$2:$B$13,2,0)&amp;" "&amp;YEAR($J1110)</f>
        <v>Sept 2022</v>
      </c>
      <c r="N1110" s="34">
        <f t="shared" si="106"/>
        <v>44816.804166666669</v>
      </c>
      <c r="O1110" s="8">
        <f>IF(ISERROR(VLOOKUP($I1110,Lookup!$H$2:$I$11,2,0)),"",VLOOKUP($I1110,Lookup!$H$2:$I$11,2,0))</f>
        <v>6.9999999999999999E-6</v>
      </c>
      <c r="P1110" s="8">
        <f>COUNTIF(J$4:J1110,J1110)</f>
        <v>1</v>
      </c>
    </row>
    <row r="1111" spans="1:16" ht="30" x14ac:dyDescent="0.25">
      <c r="A1111" s="35">
        <f t="shared" si="107"/>
        <v>50001</v>
      </c>
      <c r="B1111" s="8">
        <f t="shared" si="108"/>
        <v>44672.685416666667</v>
      </c>
      <c r="C1111" s="8">
        <f t="shared" si="109"/>
        <v>44903</v>
      </c>
      <c r="D1111" s="38">
        <f t="shared" si="110"/>
        <v>139578.68542366667</v>
      </c>
      <c r="E1111" s="39">
        <f t="shared" si="105"/>
        <v>60</v>
      </c>
      <c r="F1111" s="42" t="s">
        <v>122</v>
      </c>
      <c r="G1111" s="42" t="s">
        <v>4074</v>
      </c>
      <c r="H1111" s="42" t="s">
        <v>4142</v>
      </c>
      <c r="I1111" s="42" t="s">
        <v>2184</v>
      </c>
      <c r="J1111" s="45">
        <v>44672.685416666667</v>
      </c>
      <c r="K1111" s="43">
        <v>50001</v>
      </c>
      <c r="L1111" s="44">
        <v>44903</v>
      </c>
      <c r="M1111" s="8" t="str">
        <f>VLOOKUP(MONTH($J1111),Lookup!$A$2:$B$13,2,0)&amp;" "&amp;YEAR($J1111)</f>
        <v>Apr 2022</v>
      </c>
      <c r="N1111" s="34">
        <f t="shared" si="106"/>
        <v>44672.685416666667</v>
      </c>
      <c r="O1111" s="8">
        <f>IF(ISERROR(VLOOKUP($I1111,Lookup!$H$2:$I$11,2,0)),"",VLOOKUP($I1111,Lookup!$H$2:$I$11,2,0))</f>
        <v>6.9999999999999999E-6</v>
      </c>
      <c r="P1111" s="8">
        <f>COUNTIF(J$4:J1111,J1111)</f>
        <v>2</v>
      </c>
    </row>
    <row r="1112" spans="1:16" ht="30" x14ac:dyDescent="0.25">
      <c r="A1112" s="35">
        <f t="shared" si="107"/>
        <v>100000</v>
      </c>
      <c r="B1112" s="8">
        <f t="shared" si="108"/>
        <v>44589.614583333336</v>
      </c>
      <c r="C1112" s="8">
        <f t="shared" si="109"/>
        <v>44907</v>
      </c>
      <c r="D1112" s="38">
        <f t="shared" si="110"/>
        <v>189600.61458333334</v>
      </c>
      <c r="E1112" s="39">
        <f t="shared" si="105"/>
        <v>43</v>
      </c>
      <c r="F1112" s="42" t="s">
        <v>309</v>
      </c>
      <c r="G1112" s="42" t="s">
        <v>4143</v>
      </c>
      <c r="H1112" s="42" t="s">
        <v>4144</v>
      </c>
      <c r="I1112" s="42" t="s">
        <v>2167</v>
      </c>
      <c r="J1112" s="45">
        <v>44589.614583333336</v>
      </c>
      <c r="K1112" s="43">
        <v>100000</v>
      </c>
      <c r="L1112" s="44">
        <v>44907</v>
      </c>
      <c r="M1112" s="8" t="str">
        <f>VLOOKUP(MONTH($J1112),Lookup!$A$2:$B$13,2,0)&amp;" "&amp;YEAR($J1112)</f>
        <v>Jan 2022</v>
      </c>
      <c r="N1112" s="34">
        <f t="shared" si="106"/>
        <v>44589.614583333336</v>
      </c>
      <c r="O1112" s="8">
        <f>IF(ISERROR(VLOOKUP($I1112,Lookup!$H$2:$I$11,2,0)),"",VLOOKUP($I1112,Lookup!$H$2:$I$11,2,0))</f>
        <v>103</v>
      </c>
      <c r="P1112" s="8">
        <f>COUNTIF(J$4:J1112,J1112)</f>
        <v>1</v>
      </c>
    </row>
    <row r="1113" spans="1:16" x14ac:dyDescent="0.25">
      <c r="A1113" s="35">
        <f t="shared" si="107"/>
        <v>100000</v>
      </c>
      <c r="B1113" s="8">
        <f t="shared" si="108"/>
        <v>44844.556250000001</v>
      </c>
      <c r="C1113" s="8">
        <f t="shared" si="109"/>
        <v>44894</v>
      </c>
      <c r="D1113" s="38">
        <f t="shared" si="110"/>
        <v>189842.55624999999</v>
      </c>
      <c r="E1113" s="39">
        <f t="shared" si="105"/>
        <v>47</v>
      </c>
      <c r="F1113" s="42" t="s">
        <v>103</v>
      </c>
      <c r="G1113" s="42" t="s">
        <v>4145</v>
      </c>
      <c r="H1113" s="42" t="s">
        <v>4145</v>
      </c>
      <c r="I1113" s="42" t="s">
        <v>2167</v>
      </c>
      <c r="J1113" s="45">
        <v>44844.556250000001</v>
      </c>
      <c r="K1113" s="43">
        <v>100000</v>
      </c>
      <c r="L1113" s="44">
        <v>44894</v>
      </c>
      <c r="M1113" s="8" t="str">
        <f>VLOOKUP(MONTH($J1113),Lookup!$A$2:$B$13,2,0)&amp;" "&amp;YEAR($J1113)</f>
        <v>Oct 2022</v>
      </c>
      <c r="N1113" s="34">
        <f t="shared" si="106"/>
        <v>44844.556250000001</v>
      </c>
      <c r="O1113" s="8">
        <f>IF(ISERROR(VLOOKUP($I1113,Lookup!$H$2:$I$11,2,0)),"",VLOOKUP($I1113,Lookup!$H$2:$I$11,2,0))</f>
        <v>103</v>
      </c>
      <c r="P1113" s="8">
        <f>COUNTIF(J$4:J1113,J1113)</f>
        <v>1</v>
      </c>
    </row>
    <row r="1114" spans="1:16" ht="30" x14ac:dyDescent="0.25">
      <c r="A1114" s="35">
        <f t="shared" si="107"/>
        <v>90000</v>
      </c>
      <c r="B1114" s="8">
        <f t="shared" si="108"/>
        <v>44580.38958333333</v>
      </c>
      <c r="C1114" s="8">
        <f t="shared" si="109"/>
        <v>44909</v>
      </c>
      <c r="D1114" s="38">
        <f t="shared" si="110"/>
        <v>179490.38964333333</v>
      </c>
      <c r="E1114" s="39">
        <f t="shared" si="105"/>
        <v>37</v>
      </c>
      <c r="F1114" s="42" t="s">
        <v>198</v>
      </c>
      <c r="G1114" s="42" t="s">
        <v>4146</v>
      </c>
      <c r="H1114" s="42" t="s">
        <v>4147</v>
      </c>
      <c r="I1114" s="42" t="s">
        <v>2206</v>
      </c>
      <c r="J1114" s="45">
        <v>44580.38958333333</v>
      </c>
      <c r="K1114" s="43">
        <v>90000</v>
      </c>
      <c r="L1114" s="44">
        <v>44909</v>
      </c>
      <c r="M1114" s="8" t="str">
        <f>VLOOKUP(MONTH($J1114),Lookup!$A$2:$B$13,2,0)&amp;" "&amp;YEAR($J1114)</f>
        <v>Jan 2022</v>
      </c>
      <c r="N1114" s="34">
        <f t="shared" si="106"/>
        <v>44580.38958333333</v>
      </c>
      <c r="O1114" s="8">
        <f>IF(ISERROR(VLOOKUP($I1114,Lookup!$H$2:$I$11,2,0)),"",VLOOKUP($I1114,Lookup!$H$2:$I$11,2,0))</f>
        <v>6.0000000000000002E-5</v>
      </c>
      <c r="P1114" s="8">
        <f>COUNTIF(J$4:J1114,J1114)</f>
        <v>1</v>
      </c>
    </row>
    <row r="1115" spans="1:16" ht="45" x14ac:dyDescent="0.25">
      <c r="A1115" s="35">
        <f t="shared" si="107"/>
        <v>150001</v>
      </c>
      <c r="B1115" s="8">
        <f t="shared" si="108"/>
        <v>44636.556250000001</v>
      </c>
      <c r="C1115" s="8">
        <f t="shared" si="109"/>
        <v>44908</v>
      </c>
      <c r="D1115" s="38">
        <f t="shared" si="110"/>
        <v>239546.55630999999</v>
      </c>
      <c r="E1115" s="39">
        <f t="shared" si="105"/>
        <v>21</v>
      </c>
      <c r="F1115" s="42" t="s">
        <v>198</v>
      </c>
      <c r="G1115" s="42" t="s">
        <v>4148</v>
      </c>
      <c r="H1115" s="42" t="s">
        <v>4149</v>
      </c>
      <c r="I1115" s="42" t="s">
        <v>2206</v>
      </c>
      <c r="J1115" s="45">
        <v>44636.556250000001</v>
      </c>
      <c r="K1115" s="43">
        <v>150001</v>
      </c>
      <c r="L1115" s="44">
        <v>44908</v>
      </c>
      <c r="M1115" s="8" t="str">
        <f>VLOOKUP(MONTH($J1115),Lookup!$A$2:$B$13,2,0)&amp;" "&amp;YEAR($J1115)</f>
        <v>Mar 2022</v>
      </c>
      <c r="N1115" s="34">
        <f t="shared" si="106"/>
        <v>44636.556250000001</v>
      </c>
      <c r="O1115" s="8">
        <f>IF(ISERROR(VLOOKUP($I1115,Lookup!$H$2:$I$11,2,0)),"",VLOOKUP($I1115,Lookup!$H$2:$I$11,2,0))</f>
        <v>6.0000000000000002E-5</v>
      </c>
      <c r="P1115" s="8">
        <f>COUNTIF(J$4:J1115,J1115)</f>
        <v>1</v>
      </c>
    </row>
    <row r="1116" spans="1:16" ht="30" x14ac:dyDescent="0.25">
      <c r="A1116" s="35">
        <f t="shared" si="107"/>
        <v>50001</v>
      </c>
      <c r="B1116" s="8">
        <f t="shared" si="108"/>
        <v>44573.47152777778</v>
      </c>
      <c r="C1116" s="8">
        <f t="shared" si="109"/>
        <v>44894</v>
      </c>
      <c r="D1116" s="38">
        <f t="shared" si="110"/>
        <v>139469.47158777778</v>
      </c>
      <c r="E1116" s="39">
        <f t="shared" si="105"/>
        <v>62</v>
      </c>
      <c r="F1116" s="42" t="s">
        <v>198</v>
      </c>
      <c r="G1116" s="42" t="s">
        <v>4150</v>
      </c>
      <c r="H1116" s="42" t="s">
        <v>4151</v>
      </c>
      <c r="I1116" s="42" t="s">
        <v>2206</v>
      </c>
      <c r="J1116" s="45">
        <v>44573.47152777778</v>
      </c>
      <c r="K1116" s="43">
        <v>50001</v>
      </c>
      <c r="L1116" s="44">
        <v>44894</v>
      </c>
      <c r="M1116" s="8" t="str">
        <f>VLOOKUP(MONTH($J1116),Lookup!$A$2:$B$13,2,0)&amp;" "&amp;YEAR($J1116)</f>
        <v>Jan 2022</v>
      </c>
      <c r="N1116" s="34">
        <f t="shared" si="106"/>
        <v>44573.47152777778</v>
      </c>
      <c r="O1116" s="8">
        <f>IF(ISERROR(VLOOKUP($I1116,Lookup!$H$2:$I$11,2,0)),"",VLOOKUP($I1116,Lookup!$H$2:$I$11,2,0))</f>
        <v>6.0000000000000002E-5</v>
      </c>
      <c r="P1116" s="8">
        <f>COUNTIF(J$4:J1116,J1116)</f>
        <v>1</v>
      </c>
    </row>
    <row r="1117" spans="1:16" ht="30" x14ac:dyDescent="0.25">
      <c r="A1117" s="35">
        <f t="shared" si="107"/>
        <v>840000</v>
      </c>
      <c r="B1117" s="8">
        <f t="shared" si="108"/>
        <v>44620.45</v>
      </c>
      <c r="C1117" s="8">
        <f t="shared" si="109"/>
        <v>44894</v>
      </c>
      <c r="D1117" s="38">
        <f t="shared" si="110"/>
        <v>929515.45005999994</v>
      </c>
      <c r="E1117" s="39">
        <f t="shared" si="105"/>
        <v>3</v>
      </c>
      <c r="F1117" s="42" t="s">
        <v>198</v>
      </c>
      <c r="G1117" s="42" t="s">
        <v>4152</v>
      </c>
      <c r="H1117" s="42" t="s">
        <v>4153</v>
      </c>
      <c r="I1117" s="42" t="s">
        <v>2206</v>
      </c>
      <c r="J1117" s="45">
        <v>44620.45</v>
      </c>
      <c r="K1117" s="43">
        <v>840000</v>
      </c>
      <c r="L1117" s="44">
        <v>44894</v>
      </c>
      <c r="M1117" s="8" t="str">
        <f>VLOOKUP(MONTH($J1117),Lookup!$A$2:$B$13,2,0)&amp;" "&amp;YEAR($J1117)</f>
        <v>Feb 2022</v>
      </c>
      <c r="N1117" s="34">
        <f t="shared" si="106"/>
        <v>44620.45</v>
      </c>
      <c r="O1117" s="8">
        <f>IF(ISERROR(VLOOKUP($I1117,Lookup!$H$2:$I$11,2,0)),"",VLOOKUP($I1117,Lookup!$H$2:$I$11,2,0))</f>
        <v>6.0000000000000002E-5</v>
      </c>
      <c r="P1117" s="8">
        <f>COUNTIF(J$4:J1117,J1117)</f>
        <v>1</v>
      </c>
    </row>
    <row r="1118" spans="1:16" ht="60" x14ac:dyDescent="0.25">
      <c r="A1118" s="35">
        <f t="shared" si="107"/>
        <v>120000</v>
      </c>
      <c r="B1118" s="8">
        <f t="shared" si="108"/>
        <v>44610.313888888886</v>
      </c>
      <c r="C1118" s="8">
        <f t="shared" si="109"/>
        <v>44902</v>
      </c>
      <c r="D1118" s="38">
        <f t="shared" si="110"/>
        <v>209513.31394888888</v>
      </c>
      <c r="E1118" s="39">
        <f t="shared" si="105"/>
        <v>29</v>
      </c>
      <c r="F1118" s="42" t="s">
        <v>198</v>
      </c>
      <c r="G1118" s="42" t="s">
        <v>4154</v>
      </c>
      <c r="H1118" s="42" t="s">
        <v>4155</v>
      </c>
      <c r="I1118" s="42" t="s">
        <v>2206</v>
      </c>
      <c r="J1118" s="45">
        <v>44610.313888888886</v>
      </c>
      <c r="K1118" s="43">
        <v>120000</v>
      </c>
      <c r="L1118" s="44">
        <v>44902</v>
      </c>
      <c r="M1118" s="8" t="str">
        <f>VLOOKUP(MONTH($J1118),Lookup!$A$2:$B$13,2,0)&amp;" "&amp;YEAR($J1118)</f>
        <v>Feb 2022</v>
      </c>
      <c r="N1118" s="34">
        <f t="shared" si="106"/>
        <v>44610.313888888886</v>
      </c>
      <c r="O1118" s="8">
        <f>IF(ISERROR(VLOOKUP($I1118,Lookup!$H$2:$I$11,2,0)),"",VLOOKUP($I1118,Lookup!$H$2:$I$11,2,0))</f>
        <v>6.0000000000000002E-5</v>
      </c>
      <c r="P1118" s="8">
        <f>COUNTIF(J$4:J1118,J1118)</f>
        <v>1</v>
      </c>
    </row>
    <row r="1119" spans="1:16" ht="30" x14ac:dyDescent="0.25">
      <c r="A1119" s="35">
        <f t="shared" si="107"/>
        <v>65000</v>
      </c>
      <c r="B1119" s="8">
        <f t="shared" si="108"/>
        <v>44559.625</v>
      </c>
      <c r="C1119" s="8">
        <f t="shared" si="109"/>
        <v>44901</v>
      </c>
      <c r="D1119" s="38">
        <f t="shared" si="110"/>
        <v>154461.62505999999</v>
      </c>
      <c r="E1119" s="39">
        <f t="shared" si="105"/>
        <v>44</v>
      </c>
      <c r="F1119" s="42" t="s">
        <v>198</v>
      </c>
      <c r="G1119" s="42" t="s">
        <v>4156</v>
      </c>
      <c r="H1119" s="42" t="s">
        <v>4157</v>
      </c>
      <c r="I1119" s="42" t="s">
        <v>2206</v>
      </c>
      <c r="J1119" s="45">
        <v>44559.625</v>
      </c>
      <c r="K1119" s="43">
        <v>65000</v>
      </c>
      <c r="L1119" s="44">
        <v>44901</v>
      </c>
      <c r="M1119" s="8" t="str">
        <f>VLOOKUP(MONTH($J1119),Lookup!$A$2:$B$13,2,0)&amp;" "&amp;YEAR($J1119)</f>
        <v>Dec 2021</v>
      </c>
      <c r="N1119" s="34">
        <f t="shared" si="106"/>
        <v>44559.625</v>
      </c>
      <c r="O1119" s="8">
        <f>IF(ISERROR(VLOOKUP($I1119,Lookup!$H$2:$I$11,2,0)),"",VLOOKUP($I1119,Lookup!$H$2:$I$11,2,0))</f>
        <v>6.0000000000000002E-5</v>
      </c>
      <c r="P1119" s="8">
        <f>COUNTIF(J$4:J1119,J1119)</f>
        <v>1</v>
      </c>
    </row>
    <row r="1120" spans="1:16" ht="45" x14ac:dyDescent="0.25">
      <c r="A1120" s="35">
        <f t="shared" si="107"/>
        <v>50000</v>
      </c>
      <c r="B1120" s="8">
        <f t="shared" si="108"/>
        <v>44578.464583333334</v>
      </c>
      <c r="C1120" s="8">
        <f t="shared" si="109"/>
        <v>44909</v>
      </c>
      <c r="D1120" s="38">
        <f t="shared" si="110"/>
        <v>139488.46464333334</v>
      </c>
      <c r="E1120" s="39">
        <f t="shared" si="105"/>
        <v>61</v>
      </c>
      <c r="F1120" s="42" t="s">
        <v>198</v>
      </c>
      <c r="G1120" s="42" t="s">
        <v>4158</v>
      </c>
      <c r="H1120" s="42" t="s">
        <v>4159</v>
      </c>
      <c r="I1120" s="42" t="s">
        <v>2206</v>
      </c>
      <c r="J1120" s="45">
        <v>44578.464583333334</v>
      </c>
      <c r="K1120" s="43">
        <v>50000</v>
      </c>
      <c r="L1120" s="44">
        <v>44909</v>
      </c>
      <c r="M1120" s="8" t="str">
        <f>VLOOKUP(MONTH($J1120),Lookup!$A$2:$B$13,2,0)&amp;" "&amp;YEAR($J1120)</f>
        <v>Jan 2022</v>
      </c>
      <c r="N1120" s="34">
        <f t="shared" si="106"/>
        <v>44578.464583333334</v>
      </c>
      <c r="O1120" s="8">
        <f>IF(ISERROR(VLOOKUP($I1120,Lookup!$H$2:$I$11,2,0)),"",VLOOKUP($I1120,Lookup!$H$2:$I$11,2,0))</f>
        <v>6.0000000000000002E-5</v>
      </c>
      <c r="P1120" s="8">
        <f>COUNTIF(J$4:J1120,J1120)</f>
        <v>1</v>
      </c>
    </row>
    <row r="1121" spans="1:16" ht="30" x14ac:dyDescent="0.25">
      <c r="A1121" s="35">
        <f t="shared" si="107"/>
        <v>140000</v>
      </c>
      <c r="B1121" s="8">
        <f t="shared" si="108"/>
        <v>44592.332638888889</v>
      </c>
      <c r="C1121" s="8">
        <f t="shared" si="109"/>
        <v>44901</v>
      </c>
      <c r="D1121" s="38">
        <f t="shared" si="110"/>
        <v>229495.33269888887</v>
      </c>
      <c r="E1121" s="39">
        <f t="shared" si="105"/>
        <v>23</v>
      </c>
      <c r="F1121" s="42" t="s">
        <v>198</v>
      </c>
      <c r="G1121" s="42" t="s">
        <v>4160</v>
      </c>
      <c r="H1121" s="42" t="s">
        <v>4161</v>
      </c>
      <c r="I1121" s="42" t="s">
        <v>2206</v>
      </c>
      <c r="J1121" s="45">
        <v>44592.332638888889</v>
      </c>
      <c r="K1121" s="43">
        <v>140000</v>
      </c>
      <c r="L1121" s="44">
        <v>44901</v>
      </c>
      <c r="M1121" s="8" t="str">
        <f>VLOOKUP(MONTH($J1121),Lookup!$A$2:$B$13,2,0)&amp;" "&amp;YEAR($J1121)</f>
        <v>Jan 2022</v>
      </c>
      <c r="N1121" s="34">
        <f t="shared" si="106"/>
        <v>44592.332638888889</v>
      </c>
      <c r="O1121" s="8">
        <f>IF(ISERROR(VLOOKUP($I1121,Lookup!$H$2:$I$11,2,0)),"",VLOOKUP($I1121,Lookup!$H$2:$I$11,2,0))</f>
        <v>6.0000000000000002E-5</v>
      </c>
      <c r="P1121" s="8">
        <f>COUNTIF(J$4:J1121,J1121)</f>
        <v>2</v>
      </c>
    </row>
    <row r="1122" spans="1:16" ht="30" x14ac:dyDescent="0.25">
      <c r="A1122" s="35">
        <f t="shared" si="107"/>
        <v>13000</v>
      </c>
      <c r="B1122" s="8">
        <f t="shared" si="108"/>
        <v>44777.688194444447</v>
      </c>
      <c r="C1122" s="8">
        <f t="shared" si="109"/>
        <v>44908</v>
      </c>
      <c r="D1122" s="38">
        <f t="shared" si="110"/>
        <v>102686.68819524445</v>
      </c>
      <c r="E1122" s="39">
        <f t="shared" si="105"/>
        <v>70</v>
      </c>
      <c r="F1122" s="42" t="s">
        <v>198</v>
      </c>
      <c r="G1122" s="42" t="s">
        <v>4162</v>
      </c>
      <c r="H1122" s="42" t="s">
        <v>4163</v>
      </c>
      <c r="I1122" s="42" t="s">
        <v>2173</v>
      </c>
      <c r="J1122" s="45">
        <v>44777.688194444447</v>
      </c>
      <c r="K1122" s="43">
        <v>13000</v>
      </c>
      <c r="L1122" s="44">
        <v>44908</v>
      </c>
      <c r="M1122" s="8" t="str">
        <f>VLOOKUP(MONTH($J1122),Lookup!$A$2:$B$13,2,0)&amp;" "&amp;YEAR($J1122)</f>
        <v>Aug 2022</v>
      </c>
      <c r="N1122" s="34">
        <f t="shared" si="106"/>
        <v>44777.688194444447</v>
      </c>
      <c r="O1122" s="8">
        <f>IF(ISERROR(VLOOKUP($I1122,Lookup!$H$2:$I$11,2,0)),"",VLOOKUP($I1122,Lookup!$H$2:$I$11,2,0))</f>
        <v>7.9999999999999996E-7</v>
      </c>
      <c r="P1122" s="8">
        <f>COUNTIF(J$4:J1122,J1122)</f>
        <v>1</v>
      </c>
    </row>
    <row r="1123" spans="1:16" ht="60" x14ac:dyDescent="0.25">
      <c r="A1123" s="35">
        <f t="shared" si="107"/>
        <v>22000</v>
      </c>
      <c r="B1123" s="8">
        <f t="shared" si="108"/>
        <v>44580.37777777778</v>
      </c>
      <c r="C1123" s="8">
        <f t="shared" si="109"/>
        <v>44874</v>
      </c>
      <c r="D1123" s="38">
        <f t="shared" si="110"/>
        <v>111455.37777857779</v>
      </c>
      <c r="E1123" s="39">
        <f t="shared" si="105"/>
        <v>69</v>
      </c>
      <c r="F1123" s="42" t="s">
        <v>198</v>
      </c>
      <c r="G1123" s="42" t="s">
        <v>4164</v>
      </c>
      <c r="H1123" s="42" t="s">
        <v>4164</v>
      </c>
      <c r="I1123" s="42" t="s">
        <v>2173</v>
      </c>
      <c r="J1123" s="45">
        <v>44580.37777777778</v>
      </c>
      <c r="K1123" s="43">
        <v>22000</v>
      </c>
      <c r="L1123" s="44">
        <v>44874</v>
      </c>
      <c r="M1123" s="8" t="str">
        <f>VLOOKUP(MONTH($J1123),Lookup!$A$2:$B$13,2,0)&amp;" "&amp;YEAR($J1123)</f>
        <v>Jan 2022</v>
      </c>
      <c r="N1123" s="34">
        <f t="shared" si="106"/>
        <v>44580.37777777778</v>
      </c>
      <c r="O1123" s="8">
        <f>IF(ISERROR(VLOOKUP($I1123,Lookup!$H$2:$I$11,2,0)),"",VLOOKUP($I1123,Lookup!$H$2:$I$11,2,0))</f>
        <v>7.9999999999999996E-7</v>
      </c>
      <c r="P1123" s="8">
        <f>COUNTIF(J$4:J1123,J1123)</f>
        <v>1</v>
      </c>
    </row>
    <row r="1124" spans="1:16" ht="30" x14ac:dyDescent="0.25">
      <c r="A1124" s="35">
        <f t="shared" si="107"/>
        <v>200000</v>
      </c>
      <c r="B1124" s="8">
        <f t="shared" si="108"/>
        <v>44589.614583333336</v>
      </c>
      <c r="C1124" s="8">
        <f t="shared" si="109"/>
        <v>44907</v>
      </c>
      <c r="D1124" s="38">
        <f t="shared" si="110"/>
        <v>289498.61464333336</v>
      </c>
      <c r="E1124" s="39">
        <f t="shared" si="105"/>
        <v>17</v>
      </c>
      <c r="F1124" s="42" t="s">
        <v>198</v>
      </c>
      <c r="G1124" s="42" t="s">
        <v>4143</v>
      </c>
      <c r="H1124" s="42" t="s">
        <v>4143</v>
      </c>
      <c r="I1124" s="42" t="s">
        <v>2206</v>
      </c>
      <c r="J1124" s="45">
        <v>44589.614583333336</v>
      </c>
      <c r="K1124" s="43">
        <v>200000</v>
      </c>
      <c r="L1124" s="44">
        <v>44907</v>
      </c>
      <c r="M1124" s="8" t="str">
        <f>VLOOKUP(MONTH($J1124),Lookup!$A$2:$B$13,2,0)&amp;" "&amp;YEAR($J1124)</f>
        <v>Jan 2022</v>
      </c>
      <c r="N1124" s="34">
        <f t="shared" si="106"/>
        <v>44589.614583333336</v>
      </c>
      <c r="O1124" s="8">
        <f>IF(ISERROR(VLOOKUP($I1124,Lookup!$H$2:$I$11,2,0)),"",VLOOKUP($I1124,Lookup!$H$2:$I$11,2,0))</f>
        <v>6.0000000000000002E-5</v>
      </c>
      <c r="P1124" s="8">
        <f>COUNTIF(J$4:J1124,J1124)</f>
        <v>2</v>
      </c>
    </row>
    <row r="1125" spans="1:16" ht="30" x14ac:dyDescent="0.25">
      <c r="A1125" s="35">
        <f t="shared" si="107"/>
        <v>600000</v>
      </c>
      <c r="B1125" s="8">
        <f t="shared" si="108"/>
        <v>44251.386805555558</v>
      </c>
      <c r="C1125" s="8">
        <f t="shared" si="109"/>
        <v>44908</v>
      </c>
      <c r="D1125" s="38">
        <f t="shared" si="110"/>
        <v>689160.38686555554</v>
      </c>
      <c r="E1125" s="39">
        <f t="shared" si="105"/>
        <v>4</v>
      </c>
      <c r="F1125" s="42" t="s">
        <v>198</v>
      </c>
      <c r="G1125" s="42" t="s">
        <v>4165</v>
      </c>
      <c r="H1125" s="42" t="s">
        <v>4166</v>
      </c>
      <c r="I1125" s="42" t="s">
        <v>2206</v>
      </c>
      <c r="J1125" s="45">
        <v>44251.386805555558</v>
      </c>
      <c r="K1125" s="43">
        <v>600000</v>
      </c>
      <c r="L1125" s="44">
        <v>44908</v>
      </c>
      <c r="M1125" s="8" t="str">
        <f>VLOOKUP(MONTH($J1125),Lookup!$A$2:$B$13,2,0)&amp;" "&amp;YEAR($J1125)</f>
        <v>Feb 2021</v>
      </c>
      <c r="N1125" s="34">
        <f t="shared" si="106"/>
        <v>44251.386805555558</v>
      </c>
      <c r="O1125" s="8">
        <f>IF(ISERROR(VLOOKUP($I1125,Lookup!$H$2:$I$11,2,0)),"",VLOOKUP($I1125,Lookup!$H$2:$I$11,2,0))</f>
        <v>6.0000000000000002E-5</v>
      </c>
      <c r="P1125" s="8">
        <f>COUNTIF(J$4:J1125,J1125)</f>
        <v>1</v>
      </c>
    </row>
    <row r="1126" spans="1:16" ht="30" x14ac:dyDescent="0.25">
      <c r="A1126" s="35">
        <f t="shared" si="107"/>
        <v>125000</v>
      </c>
      <c r="B1126" s="8">
        <f t="shared" si="108"/>
        <v>44585.386111111111</v>
      </c>
      <c r="C1126" s="8">
        <f t="shared" si="109"/>
        <v>44902</v>
      </c>
      <c r="D1126" s="38">
        <f t="shared" si="110"/>
        <v>214488.38617111111</v>
      </c>
      <c r="E1126" s="39">
        <f t="shared" si="105"/>
        <v>26</v>
      </c>
      <c r="F1126" s="42" t="s">
        <v>198</v>
      </c>
      <c r="G1126" s="42" t="s">
        <v>4167</v>
      </c>
      <c r="H1126" s="42" t="s">
        <v>4167</v>
      </c>
      <c r="I1126" s="42" t="s">
        <v>2206</v>
      </c>
      <c r="J1126" s="45">
        <v>44585.386111111111</v>
      </c>
      <c r="K1126" s="43">
        <v>125000</v>
      </c>
      <c r="L1126" s="44">
        <v>44902</v>
      </c>
      <c r="M1126" s="8" t="str">
        <f>VLOOKUP(MONTH($J1126),Lookup!$A$2:$B$13,2,0)&amp;" "&amp;YEAR($J1126)</f>
        <v>Jan 2022</v>
      </c>
      <c r="N1126" s="34">
        <f t="shared" si="106"/>
        <v>44585.386111111111</v>
      </c>
      <c r="O1126" s="8">
        <f>IF(ISERROR(VLOOKUP($I1126,Lookup!$H$2:$I$11,2,0)),"",VLOOKUP($I1126,Lookup!$H$2:$I$11,2,0))</f>
        <v>6.0000000000000002E-5</v>
      </c>
      <c r="P1126" s="8">
        <f>COUNTIF(J$4:J1126,J1126)</f>
        <v>1</v>
      </c>
    </row>
    <row r="1127" spans="1:16" ht="30" x14ac:dyDescent="0.25">
      <c r="A1127" s="35">
        <f t="shared" si="107"/>
        <v>50000</v>
      </c>
      <c r="B1127" s="8">
        <f t="shared" si="108"/>
        <v>44600.486111111109</v>
      </c>
      <c r="C1127" s="8">
        <f t="shared" si="109"/>
        <v>44904</v>
      </c>
      <c r="D1127" s="38">
        <f t="shared" si="110"/>
        <v>139505.48617111112</v>
      </c>
      <c r="E1127" s="39">
        <f t="shared" si="105"/>
        <v>60</v>
      </c>
      <c r="F1127" s="42" t="s">
        <v>198</v>
      </c>
      <c r="G1127" s="42" t="s">
        <v>4168</v>
      </c>
      <c r="H1127" s="42" t="s">
        <v>4169</v>
      </c>
      <c r="I1127" s="42" t="s">
        <v>2206</v>
      </c>
      <c r="J1127" s="45">
        <v>44600.486111111109</v>
      </c>
      <c r="K1127" s="43">
        <v>50000</v>
      </c>
      <c r="L1127" s="44">
        <v>44904</v>
      </c>
      <c r="M1127" s="8" t="str">
        <f>VLOOKUP(MONTH($J1127),Lookup!$A$2:$B$13,2,0)&amp;" "&amp;YEAR($J1127)</f>
        <v>Feb 2022</v>
      </c>
      <c r="N1127" s="34">
        <f t="shared" si="106"/>
        <v>44600.486111111109</v>
      </c>
      <c r="O1127" s="8">
        <f>IF(ISERROR(VLOOKUP($I1127,Lookup!$H$2:$I$11,2,0)),"",VLOOKUP($I1127,Lookup!$H$2:$I$11,2,0))</f>
        <v>6.0000000000000002E-5</v>
      </c>
      <c r="P1127" s="8">
        <f>COUNTIF(J$4:J1127,J1127)</f>
        <v>1</v>
      </c>
    </row>
    <row r="1128" spans="1:16" ht="45" x14ac:dyDescent="0.25">
      <c r="A1128" s="35">
        <f t="shared" si="107"/>
        <v>50000</v>
      </c>
      <c r="B1128" s="8">
        <f t="shared" si="108"/>
        <v>44622.362500000003</v>
      </c>
      <c r="C1128" s="8">
        <f t="shared" si="109"/>
        <v>44902</v>
      </c>
      <c r="D1128" s="38">
        <f t="shared" si="110"/>
        <v>139525.36255999998</v>
      </c>
      <c r="E1128" s="39">
        <f t="shared" si="105"/>
        <v>59</v>
      </c>
      <c r="F1128" s="42" t="s">
        <v>198</v>
      </c>
      <c r="G1128" s="42" t="s">
        <v>4170</v>
      </c>
      <c r="H1128" s="42" t="s">
        <v>4171</v>
      </c>
      <c r="I1128" s="42" t="s">
        <v>2206</v>
      </c>
      <c r="J1128" s="45">
        <v>44622.362500000003</v>
      </c>
      <c r="K1128" s="43">
        <v>50000</v>
      </c>
      <c r="L1128" s="44">
        <v>44902</v>
      </c>
      <c r="M1128" s="8" t="str">
        <f>VLOOKUP(MONTH($J1128),Lookup!$A$2:$B$13,2,0)&amp;" "&amp;YEAR($J1128)</f>
        <v>Mar 2022</v>
      </c>
      <c r="N1128" s="34">
        <f t="shared" si="106"/>
        <v>44622.362500000003</v>
      </c>
      <c r="O1128" s="8">
        <f>IF(ISERROR(VLOOKUP($I1128,Lookup!$H$2:$I$11,2,0)),"",VLOOKUP($I1128,Lookup!$H$2:$I$11,2,0))</f>
        <v>6.0000000000000002E-5</v>
      </c>
      <c r="P1128" s="8">
        <f>COUNTIF(J$4:J1128,J1128)</f>
        <v>1</v>
      </c>
    </row>
    <row r="1129" spans="1:16" ht="30" x14ac:dyDescent="0.25">
      <c r="A1129" s="35">
        <f t="shared" si="107"/>
        <v>138240</v>
      </c>
      <c r="B1129" s="8">
        <f t="shared" si="108"/>
        <v>44630.26666666667</v>
      </c>
      <c r="C1129" s="8">
        <f t="shared" si="109"/>
        <v>44902</v>
      </c>
      <c r="D1129" s="38">
        <f t="shared" si="110"/>
        <v>227773.26672666665</v>
      </c>
      <c r="E1129" s="39">
        <f t="shared" si="105"/>
        <v>24</v>
      </c>
      <c r="F1129" s="42" t="s">
        <v>198</v>
      </c>
      <c r="G1129" s="42" t="s">
        <v>4172</v>
      </c>
      <c r="H1129" s="42" t="s">
        <v>4173</v>
      </c>
      <c r="I1129" s="42" t="s">
        <v>2206</v>
      </c>
      <c r="J1129" s="45">
        <v>44630.26666666667</v>
      </c>
      <c r="K1129" s="43">
        <v>138240</v>
      </c>
      <c r="L1129" s="44">
        <v>44902</v>
      </c>
      <c r="M1129" s="8" t="str">
        <f>VLOOKUP(MONTH($J1129),Lookup!$A$2:$B$13,2,0)&amp;" "&amp;YEAR($J1129)</f>
        <v>Mar 2022</v>
      </c>
      <c r="N1129" s="34">
        <f t="shared" si="106"/>
        <v>44630.26666666667</v>
      </c>
      <c r="O1129" s="8">
        <f>IF(ISERROR(VLOOKUP($I1129,Lookup!$H$2:$I$11,2,0)),"",VLOOKUP($I1129,Lookup!$H$2:$I$11,2,0))</f>
        <v>6.0000000000000002E-5</v>
      </c>
      <c r="P1129" s="8">
        <f>COUNTIF(J$4:J1129,J1129)</f>
        <v>1</v>
      </c>
    </row>
    <row r="1130" spans="1:16" ht="45" x14ac:dyDescent="0.25">
      <c r="A1130" s="35">
        <f t="shared" si="107"/>
        <v>350000</v>
      </c>
      <c r="B1130" s="8">
        <f t="shared" si="108"/>
        <v>44663.618750000001</v>
      </c>
      <c r="C1130" s="8">
        <f t="shared" si="109"/>
        <v>44894</v>
      </c>
      <c r="D1130" s="38">
        <f t="shared" si="110"/>
        <v>439558.61881000001</v>
      </c>
      <c r="E1130" s="39">
        <f t="shared" si="105"/>
        <v>9</v>
      </c>
      <c r="F1130" s="42" t="s">
        <v>198</v>
      </c>
      <c r="G1130" s="42" t="s">
        <v>4174</v>
      </c>
      <c r="H1130" s="42" t="s">
        <v>4175</v>
      </c>
      <c r="I1130" s="42" t="s">
        <v>2206</v>
      </c>
      <c r="J1130" s="45">
        <v>44663.618750000001</v>
      </c>
      <c r="K1130" s="43">
        <v>350000</v>
      </c>
      <c r="L1130" s="44">
        <v>44894</v>
      </c>
      <c r="M1130" s="8" t="str">
        <f>VLOOKUP(MONTH($J1130),Lookup!$A$2:$B$13,2,0)&amp;" "&amp;YEAR($J1130)</f>
        <v>Apr 2022</v>
      </c>
      <c r="N1130" s="34">
        <f t="shared" si="106"/>
        <v>44663.618750000001</v>
      </c>
      <c r="O1130" s="8">
        <f>IF(ISERROR(VLOOKUP($I1130,Lookup!$H$2:$I$11,2,0)),"",VLOOKUP($I1130,Lookup!$H$2:$I$11,2,0))</f>
        <v>6.0000000000000002E-5</v>
      </c>
      <c r="P1130" s="8">
        <f>COUNTIF(J$4:J1130,J1130)</f>
        <v>1</v>
      </c>
    </row>
    <row r="1131" spans="1:16" ht="30" x14ac:dyDescent="0.25">
      <c r="A1131" s="35">
        <f t="shared" si="107"/>
        <v>50000</v>
      </c>
      <c r="B1131" s="8">
        <f t="shared" si="108"/>
        <v>44636.313194444447</v>
      </c>
      <c r="C1131" s="8">
        <f t="shared" si="109"/>
        <v>44750</v>
      </c>
      <c r="D1131" s="38">
        <f t="shared" si="110"/>
        <v>139387.31320144446</v>
      </c>
      <c r="E1131" s="39">
        <f t="shared" si="105"/>
        <v>63</v>
      </c>
      <c r="F1131" s="42" t="s">
        <v>198</v>
      </c>
      <c r="G1131" s="42" t="s">
        <v>4176</v>
      </c>
      <c r="H1131" s="42" t="s">
        <v>4177</v>
      </c>
      <c r="I1131" s="42" t="s">
        <v>2184</v>
      </c>
      <c r="J1131" s="45">
        <v>44636.313194444447</v>
      </c>
      <c r="K1131" s="43">
        <v>50000</v>
      </c>
      <c r="L1131" s="44">
        <v>44750</v>
      </c>
      <c r="M1131" s="8" t="str">
        <f>VLOOKUP(MONTH($J1131),Lookup!$A$2:$B$13,2,0)&amp;" "&amp;YEAR($J1131)</f>
        <v>Mar 2022</v>
      </c>
      <c r="N1131" s="34">
        <f t="shared" si="106"/>
        <v>44636.313194444447</v>
      </c>
      <c r="O1131" s="8">
        <f>IF(ISERROR(VLOOKUP($I1131,Lookup!$H$2:$I$11,2,0)),"",VLOOKUP($I1131,Lookup!$H$2:$I$11,2,0))</f>
        <v>6.9999999999999999E-6</v>
      </c>
      <c r="P1131" s="8">
        <f>COUNTIF(J$4:J1131,J1131)</f>
        <v>1</v>
      </c>
    </row>
    <row r="1132" spans="1:16" ht="30" x14ac:dyDescent="0.25">
      <c r="A1132" s="35">
        <f t="shared" si="107"/>
        <v>70000</v>
      </c>
      <c r="B1132" s="8">
        <f t="shared" si="108"/>
        <v>44602.256249999999</v>
      </c>
      <c r="C1132" s="8">
        <f t="shared" si="109"/>
        <v>44902</v>
      </c>
      <c r="D1132" s="38">
        <f t="shared" si="110"/>
        <v>159505.25631</v>
      </c>
      <c r="E1132" s="39">
        <f t="shared" si="105"/>
        <v>42</v>
      </c>
      <c r="F1132" s="42" t="s">
        <v>198</v>
      </c>
      <c r="G1132" s="42" t="s">
        <v>4178</v>
      </c>
      <c r="H1132" s="42" t="s">
        <v>4179</v>
      </c>
      <c r="I1132" s="42" t="s">
        <v>2206</v>
      </c>
      <c r="J1132" s="45">
        <v>44602.256249999999</v>
      </c>
      <c r="K1132" s="43">
        <v>70000</v>
      </c>
      <c r="L1132" s="44">
        <v>44902</v>
      </c>
      <c r="M1132" s="8" t="str">
        <f>VLOOKUP(MONTH($J1132),Lookup!$A$2:$B$13,2,0)&amp;" "&amp;YEAR($J1132)</f>
        <v>Feb 2022</v>
      </c>
      <c r="N1132" s="34">
        <f t="shared" si="106"/>
        <v>44602.256249999999</v>
      </c>
      <c r="O1132" s="8">
        <f>IF(ISERROR(VLOOKUP($I1132,Lookup!$H$2:$I$11,2,0)),"",VLOOKUP($I1132,Lookup!$H$2:$I$11,2,0))</f>
        <v>6.0000000000000002E-5</v>
      </c>
      <c r="P1132" s="8">
        <f>COUNTIF(J$4:J1132,J1132)</f>
        <v>1</v>
      </c>
    </row>
    <row r="1133" spans="1:16" ht="45" x14ac:dyDescent="0.25">
      <c r="A1133" s="35">
        <f t="shared" si="107"/>
        <v>30001</v>
      </c>
      <c r="B1133" s="8">
        <f t="shared" si="108"/>
        <v>44660.65347222222</v>
      </c>
      <c r="C1133" s="8">
        <f t="shared" si="109"/>
        <v>44868</v>
      </c>
      <c r="D1133" s="38">
        <f t="shared" si="110"/>
        <v>119530.65347302222</v>
      </c>
      <c r="E1133" s="39">
        <f t="shared" si="105"/>
        <v>66</v>
      </c>
      <c r="F1133" s="42" t="s">
        <v>198</v>
      </c>
      <c r="G1133" s="42" t="s">
        <v>4180</v>
      </c>
      <c r="H1133" s="42" t="s">
        <v>4171</v>
      </c>
      <c r="I1133" s="42" t="s">
        <v>2173</v>
      </c>
      <c r="J1133" s="45">
        <v>44660.65347222222</v>
      </c>
      <c r="K1133" s="43">
        <v>30001</v>
      </c>
      <c r="L1133" s="44">
        <v>44868</v>
      </c>
      <c r="M1133" s="8" t="str">
        <f>VLOOKUP(MONTH($J1133),Lookup!$A$2:$B$13,2,0)&amp;" "&amp;YEAR($J1133)</f>
        <v>Apr 2022</v>
      </c>
      <c r="N1133" s="34">
        <f t="shared" si="106"/>
        <v>44660.65347222222</v>
      </c>
      <c r="O1133" s="8">
        <f>IF(ISERROR(VLOOKUP($I1133,Lookup!$H$2:$I$11,2,0)),"",VLOOKUP($I1133,Lookup!$H$2:$I$11,2,0))</f>
        <v>7.9999999999999996E-7</v>
      </c>
      <c r="P1133" s="8">
        <f>COUNTIF(J$4:J1133,J1133)</f>
        <v>1</v>
      </c>
    </row>
    <row r="1134" spans="1:16" ht="30" x14ac:dyDescent="0.25">
      <c r="A1134" s="35">
        <f t="shared" si="107"/>
        <v>200000</v>
      </c>
      <c r="B1134" s="8">
        <f t="shared" si="108"/>
        <v>44683.375</v>
      </c>
      <c r="C1134" s="8">
        <f t="shared" si="109"/>
        <v>44901</v>
      </c>
      <c r="D1134" s="38">
        <f t="shared" si="110"/>
        <v>289585.37505999999</v>
      </c>
      <c r="E1134" s="39">
        <f t="shared" si="105"/>
        <v>16</v>
      </c>
      <c r="F1134" s="42" t="s">
        <v>198</v>
      </c>
      <c r="G1134" s="42" t="s">
        <v>4181</v>
      </c>
      <c r="H1134" s="42" t="s">
        <v>4182</v>
      </c>
      <c r="I1134" s="42" t="s">
        <v>2206</v>
      </c>
      <c r="J1134" s="45">
        <v>44683.375</v>
      </c>
      <c r="K1134" s="43">
        <v>200000</v>
      </c>
      <c r="L1134" s="44">
        <v>44901</v>
      </c>
      <c r="M1134" s="8" t="str">
        <f>VLOOKUP(MONTH($J1134),Lookup!$A$2:$B$13,2,0)&amp;" "&amp;YEAR($J1134)</f>
        <v>May 2022</v>
      </c>
      <c r="N1134" s="34">
        <f t="shared" si="106"/>
        <v>44683.375</v>
      </c>
      <c r="O1134" s="8">
        <f>IF(ISERROR(VLOOKUP($I1134,Lookup!$H$2:$I$11,2,0)),"",VLOOKUP($I1134,Lookup!$H$2:$I$11,2,0))</f>
        <v>6.0000000000000002E-5</v>
      </c>
      <c r="P1134" s="8">
        <f>COUNTIF(J$4:J1134,J1134)</f>
        <v>1</v>
      </c>
    </row>
    <row r="1135" spans="1:16" ht="45" x14ac:dyDescent="0.25">
      <c r="A1135" s="35">
        <f t="shared" si="107"/>
        <v>95000</v>
      </c>
      <c r="B1135" s="8">
        <f t="shared" si="108"/>
        <v>44616.661805555559</v>
      </c>
      <c r="C1135" s="8">
        <f t="shared" si="109"/>
        <v>44902</v>
      </c>
      <c r="D1135" s="38">
        <f t="shared" si="110"/>
        <v>184519.66186555556</v>
      </c>
      <c r="E1135" s="39">
        <f t="shared" si="105"/>
        <v>34</v>
      </c>
      <c r="F1135" s="42" t="s">
        <v>198</v>
      </c>
      <c r="G1135" s="42" t="s">
        <v>4183</v>
      </c>
      <c r="H1135" s="42" t="s">
        <v>4184</v>
      </c>
      <c r="I1135" s="42" t="s">
        <v>2206</v>
      </c>
      <c r="J1135" s="45">
        <v>44616.661805555559</v>
      </c>
      <c r="K1135" s="43">
        <v>95000</v>
      </c>
      <c r="L1135" s="44">
        <v>44902</v>
      </c>
      <c r="M1135" s="8" t="str">
        <f>VLOOKUP(MONTH($J1135),Lookup!$A$2:$B$13,2,0)&amp;" "&amp;YEAR($J1135)</f>
        <v>Feb 2022</v>
      </c>
      <c r="N1135" s="34">
        <f t="shared" si="106"/>
        <v>44616.661805555559</v>
      </c>
      <c r="O1135" s="8">
        <f>IF(ISERROR(VLOOKUP($I1135,Lookup!$H$2:$I$11,2,0)),"",VLOOKUP($I1135,Lookup!$H$2:$I$11,2,0))</f>
        <v>6.0000000000000002E-5</v>
      </c>
      <c r="P1135" s="8">
        <f>COUNTIF(J$4:J1135,J1135)</f>
        <v>1</v>
      </c>
    </row>
    <row r="1136" spans="1:16" ht="45" x14ac:dyDescent="0.25">
      <c r="A1136" s="35">
        <f t="shared" si="107"/>
        <v>125001</v>
      </c>
      <c r="B1136" s="8">
        <f t="shared" si="108"/>
        <v>44687.315972222219</v>
      </c>
      <c r="C1136" s="8">
        <f t="shared" si="109"/>
        <v>44894</v>
      </c>
      <c r="D1136" s="38">
        <f t="shared" si="110"/>
        <v>214583.31603222221</v>
      </c>
      <c r="E1136" s="39">
        <f t="shared" si="105"/>
        <v>25</v>
      </c>
      <c r="F1136" s="42" t="s">
        <v>198</v>
      </c>
      <c r="G1136" s="42" t="s">
        <v>4185</v>
      </c>
      <c r="H1136" s="42" t="s">
        <v>4186</v>
      </c>
      <c r="I1136" s="42" t="s">
        <v>2206</v>
      </c>
      <c r="J1136" s="45">
        <v>44687.315972222219</v>
      </c>
      <c r="K1136" s="43">
        <v>125001</v>
      </c>
      <c r="L1136" s="44">
        <v>44894</v>
      </c>
      <c r="M1136" s="8" t="str">
        <f>VLOOKUP(MONTH($J1136),Lookup!$A$2:$B$13,2,0)&amp;" "&amp;YEAR($J1136)</f>
        <v>May 2022</v>
      </c>
      <c r="N1136" s="34">
        <f t="shared" si="106"/>
        <v>44687.315972222219</v>
      </c>
      <c r="O1136" s="8">
        <f>IF(ISERROR(VLOOKUP($I1136,Lookup!$H$2:$I$11,2,0)),"",VLOOKUP($I1136,Lookup!$H$2:$I$11,2,0))</f>
        <v>6.0000000000000002E-5</v>
      </c>
      <c r="P1136" s="8">
        <f>COUNTIF(J$4:J1136,J1136)</f>
        <v>1</v>
      </c>
    </row>
    <row r="1137" spans="1:16" ht="30" x14ac:dyDescent="0.25">
      <c r="A1137" s="35">
        <f t="shared" si="107"/>
        <v>40000</v>
      </c>
      <c r="B1137" s="8">
        <f t="shared" si="108"/>
        <v>44621.480555555558</v>
      </c>
      <c r="C1137" s="8">
        <f t="shared" si="109"/>
        <v>44908</v>
      </c>
      <c r="D1137" s="38">
        <f t="shared" si="110"/>
        <v>129530.48055635556</v>
      </c>
      <c r="E1137" s="39">
        <f t="shared" si="105"/>
        <v>64</v>
      </c>
      <c r="F1137" s="42" t="s">
        <v>198</v>
      </c>
      <c r="G1137" s="42" t="s">
        <v>4187</v>
      </c>
      <c r="H1137" s="42" t="s">
        <v>4188</v>
      </c>
      <c r="I1137" s="42" t="s">
        <v>2173</v>
      </c>
      <c r="J1137" s="45">
        <v>44621.480555555558</v>
      </c>
      <c r="K1137" s="43">
        <v>40000</v>
      </c>
      <c r="L1137" s="44">
        <v>44908</v>
      </c>
      <c r="M1137" s="8" t="str">
        <f>VLOOKUP(MONTH($J1137),Lookup!$A$2:$B$13,2,0)&amp;" "&amp;YEAR($J1137)</f>
        <v>Mar 2022</v>
      </c>
      <c r="N1137" s="34">
        <f t="shared" si="106"/>
        <v>44621.480555555558</v>
      </c>
      <c r="O1137" s="8">
        <f>IF(ISERROR(VLOOKUP($I1137,Lookup!$H$2:$I$11,2,0)),"",VLOOKUP($I1137,Lookup!$H$2:$I$11,2,0))</f>
        <v>7.9999999999999996E-7</v>
      </c>
      <c r="P1137" s="8">
        <f>COUNTIF(J$4:J1137,J1137)</f>
        <v>1</v>
      </c>
    </row>
    <row r="1138" spans="1:16" ht="30" x14ac:dyDescent="0.25">
      <c r="A1138" s="35">
        <f t="shared" si="107"/>
        <v>300001</v>
      </c>
      <c r="B1138" s="8">
        <f t="shared" si="108"/>
        <v>44632.938888888886</v>
      </c>
      <c r="C1138" s="8">
        <f t="shared" si="109"/>
        <v>44894</v>
      </c>
      <c r="D1138" s="38">
        <f t="shared" si="110"/>
        <v>389528.93894888886</v>
      </c>
      <c r="E1138" s="39">
        <f t="shared" si="105"/>
        <v>12</v>
      </c>
      <c r="F1138" s="42" t="s">
        <v>198</v>
      </c>
      <c r="G1138" s="42" t="s">
        <v>4189</v>
      </c>
      <c r="H1138" s="42" t="s">
        <v>4190</v>
      </c>
      <c r="I1138" s="42" t="s">
        <v>2206</v>
      </c>
      <c r="J1138" s="45">
        <v>44632.938888888886</v>
      </c>
      <c r="K1138" s="43">
        <v>300001</v>
      </c>
      <c r="L1138" s="44">
        <v>44894</v>
      </c>
      <c r="M1138" s="8" t="str">
        <f>VLOOKUP(MONTH($J1138),Lookup!$A$2:$B$13,2,0)&amp;" "&amp;YEAR($J1138)</f>
        <v>Mar 2022</v>
      </c>
      <c r="N1138" s="34">
        <f t="shared" si="106"/>
        <v>44632.938888888886</v>
      </c>
      <c r="O1138" s="8">
        <f>IF(ISERROR(VLOOKUP($I1138,Lookup!$H$2:$I$11,2,0)),"",VLOOKUP($I1138,Lookup!$H$2:$I$11,2,0))</f>
        <v>6.0000000000000002E-5</v>
      </c>
      <c r="P1138" s="8">
        <f>COUNTIF(J$4:J1138,J1138)</f>
        <v>1</v>
      </c>
    </row>
    <row r="1139" spans="1:16" ht="30" x14ac:dyDescent="0.25">
      <c r="A1139" s="35">
        <f t="shared" si="107"/>
        <v>500000</v>
      </c>
      <c r="B1139" s="8">
        <f t="shared" si="108"/>
        <v>44751.256944444445</v>
      </c>
      <c r="C1139" s="8">
        <f t="shared" si="109"/>
        <v>44874</v>
      </c>
      <c r="D1139" s="38">
        <f t="shared" si="110"/>
        <v>589626.25695144455</v>
      </c>
      <c r="E1139" s="39">
        <f t="shared" si="105"/>
        <v>5</v>
      </c>
      <c r="F1139" s="42" t="s">
        <v>198</v>
      </c>
      <c r="G1139" s="42" t="s">
        <v>4191</v>
      </c>
      <c r="H1139" s="42" t="s">
        <v>4192</v>
      </c>
      <c r="I1139" s="42" t="s">
        <v>2184</v>
      </c>
      <c r="J1139" s="45">
        <v>44751.256944444445</v>
      </c>
      <c r="K1139" s="43">
        <v>500000</v>
      </c>
      <c r="L1139" s="44">
        <v>44874</v>
      </c>
      <c r="M1139" s="8" t="str">
        <f>VLOOKUP(MONTH($J1139),Lookup!$A$2:$B$13,2,0)&amp;" "&amp;YEAR($J1139)</f>
        <v>Jul 2022</v>
      </c>
      <c r="N1139" s="34">
        <f t="shared" si="106"/>
        <v>44751.256944444445</v>
      </c>
      <c r="O1139" s="8">
        <f>IF(ISERROR(VLOOKUP($I1139,Lookup!$H$2:$I$11,2,0)),"",VLOOKUP($I1139,Lookup!$H$2:$I$11,2,0))</f>
        <v>6.9999999999999999E-6</v>
      </c>
      <c r="P1139" s="8">
        <f>COUNTIF(J$4:J1139,J1139)</f>
        <v>1</v>
      </c>
    </row>
    <row r="1140" spans="1:16" ht="45" x14ac:dyDescent="0.25">
      <c r="A1140" s="35">
        <f t="shared" si="107"/>
        <v>230000</v>
      </c>
      <c r="B1140" s="8">
        <f t="shared" si="108"/>
        <v>44641.617361111108</v>
      </c>
      <c r="C1140" s="8">
        <f t="shared" si="109"/>
        <v>44894</v>
      </c>
      <c r="D1140" s="38">
        <f t="shared" si="110"/>
        <v>319536.61742111109</v>
      </c>
      <c r="E1140" s="39">
        <f t="shared" si="105"/>
        <v>13</v>
      </c>
      <c r="F1140" s="42" t="s">
        <v>198</v>
      </c>
      <c r="G1140" s="42" t="s">
        <v>4193</v>
      </c>
      <c r="H1140" s="42" t="s">
        <v>4194</v>
      </c>
      <c r="I1140" s="42" t="s">
        <v>2206</v>
      </c>
      <c r="J1140" s="45">
        <v>44641.617361111108</v>
      </c>
      <c r="K1140" s="43">
        <v>230000</v>
      </c>
      <c r="L1140" s="44">
        <v>44894</v>
      </c>
      <c r="M1140" s="8" t="str">
        <f>VLOOKUP(MONTH($J1140),Lookup!$A$2:$B$13,2,0)&amp;" "&amp;YEAR($J1140)</f>
        <v>Mar 2022</v>
      </c>
      <c r="N1140" s="34">
        <f t="shared" si="106"/>
        <v>44641.617361111108</v>
      </c>
      <c r="O1140" s="8">
        <f>IF(ISERROR(VLOOKUP($I1140,Lookup!$H$2:$I$11,2,0)),"",VLOOKUP($I1140,Lookup!$H$2:$I$11,2,0))</f>
        <v>6.0000000000000002E-5</v>
      </c>
      <c r="P1140" s="8">
        <f>COUNTIF(J$4:J1140,J1140)</f>
        <v>1</v>
      </c>
    </row>
    <row r="1141" spans="1:16" ht="30" x14ac:dyDescent="0.25">
      <c r="A1141" s="35">
        <f t="shared" si="107"/>
        <v>350000</v>
      </c>
      <c r="B1141" s="8">
        <f t="shared" si="108"/>
        <v>44669.415277777778</v>
      </c>
      <c r="C1141" s="8">
        <f t="shared" si="109"/>
        <v>44900</v>
      </c>
      <c r="D1141" s="38">
        <f t="shared" si="110"/>
        <v>439570.41533777775</v>
      </c>
      <c r="E1141" s="39">
        <f t="shared" si="105"/>
        <v>8</v>
      </c>
      <c r="F1141" s="42" t="s">
        <v>198</v>
      </c>
      <c r="G1141" s="42" t="s">
        <v>4195</v>
      </c>
      <c r="H1141" s="42" t="s">
        <v>4195</v>
      </c>
      <c r="I1141" s="42" t="s">
        <v>2206</v>
      </c>
      <c r="J1141" s="45">
        <v>44669.415277777778</v>
      </c>
      <c r="K1141" s="43">
        <v>350000</v>
      </c>
      <c r="L1141" s="44">
        <v>44900</v>
      </c>
      <c r="M1141" s="8" t="str">
        <f>VLOOKUP(MONTH($J1141),Lookup!$A$2:$B$13,2,0)&amp;" "&amp;YEAR($J1141)</f>
        <v>Apr 2022</v>
      </c>
      <c r="N1141" s="34">
        <f t="shared" si="106"/>
        <v>44669.415277777778</v>
      </c>
      <c r="O1141" s="8">
        <f>IF(ISERROR(VLOOKUP($I1141,Lookup!$H$2:$I$11,2,0)),"",VLOOKUP($I1141,Lookup!$H$2:$I$11,2,0))</f>
        <v>6.0000000000000002E-5</v>
      </c>
      <c r="P1141" s="8">
        <f>COUNTIF(J$4:J1141,J1141)</f>
        <v>1</v>
      </c>
    </row>
    <row r="1142" spans="1:16" ht="30" x14ac:dyDescent="0.25">
      <c r="A1142" s="35">
        <f t="shared" si="107"/>
        <v>170000</v>
      </c>
      <c r="B1142" s="8">
        <f t="shared" si="108"/>
        <v>44589.417361111111</v>
      </c>
      <c r="C1142" s="8">
        <f t="shared" si="109"/>
        <v>44908</v>
      </c>
      <c r="D1142" s="38">
        <f t="shared" si="110"/>
        <v>259498.41742111111</v>
      </c>
      <c r="E1142" s="39">
        <f t="shared" si="105"/>
        <v>19</v>
      </c>
      <c r="F1142" s="42" t="s">
        <v>198</v>
      </c>
      <c r="G1142" s="42" t="s">
        <v>4196</v>
      </c>
      <c r="H1142" s="42" t="s">
        <v>4197</v>
      </c>
      <c r="I1142" s="42" t="s">
        <v>2206</v>
      </c>
      <c r="J1142" s="45">
        <v>44589.417361111111</v>
      </c>
      <c r="K1142" s="43">
        <v>170000</v>
      </c>
      <c r="L1142" s="44">
        <v>44908</v>
      </c>
      <c r="M1142" s="8" t="str">
        <f>VLOOKUP(MONTH($J1142),Lookup!$A$2:$B$13,2,0)&amp;" "&amp;YEAR($J1142)</f>
        <v>Jan 2022</v>
      </c>
      <c r="N1142" s="34">
        <f t="shared" si="106"/>
        <v>44589.417361111111</v>
      </c>
      <c r="O1142" s="8">
        <f>IF(ISERROR(VLOOKUP($I1142,Lookup!$H$2:$I$11,2,0)),"",VLOOKUP($I1142,Lookup!$H$2:$I$11,2,0))</f>
        <v>6.0000000000000002E-5</v>
      </c>
      <c r="P1142" s="8">
        <f>COUNTIF(J$4:J1142,J1142)</f>
        <v>1</v>
      </c>
    </row>
    <row r="1143" spans="1:16" ht="30" x14ac:dyDescent="0.25">
      <c r="A1143" s="35">
        <f t="shared" si="107"/>
        <v>50001</v>
      </c>
      <c r="B1143" s="8">
        <f t="shared" si="108"/>
        <v>44642.752083333333</v>
      </c>
      <c r="C1143" s="8">
        <f t="shared" si="109"/>
        <v>44888</v>
      </c>
      <c r="D1143" s="38">
        <f t="shared" si="110"/>
        <v>139532.75214333332</v>
      </c>
      <c r="E1143" s="39">
        <f t="shared" si="105"/>
        <v>58</v>
      </c>
      <c r="F1143" s="42" t="s">
        <v>198</v>
      </c>
      <c r="G1143" s="42" t="s">
        <v>4198</v>
      </c>
      <c r="H1143" s="42" t="s">
        <v>4199</v>
      </c>
      <c r="I1143" s="42" t="s">
        <v>2206</v>
      </c>
      <c r="J1143" s="45">
        <v>44642.752083333333</v>
      </c>
      <c r="K1143" s="43">
        <v>50001</v>
      </c>
      <c r="L1143" s="44">
        <v>44888</v>
      </c>
      <c r="M1143" s="8" t="str">
        <f>VLOOKUP(MONTH($J1143),Lookup!$A$2:$B$13,2,0)&amp;" "&amp;YEAR($J1143)</f>
        <v>Mar 2022</v>
      </c>
      <c r="N1143" s="34">
        <f t="shared" si="106"/>
        <v>44642.752083333333</v>
      </c>
      <c r="O1143" s="8">
        <f>IF(ISERROR(VLOOKUP($I1143,Lookup!$H$2:$I$11,2,0)),"",VLOOKUP($I1143,Lookup!$H$2:$I$11,2,0))</f>
        <v>6.0000000000000002E-5</v>
      </c>
      <c r="P1143" s="8">
        <f>COUNTIF(J$4:J1143,J1143)</f>
        <v>1</v>
      </c>
    </row>
    <row r="1144" spans="1:16" ht="30" x14ac:dyDescent="0.25">
      <c r="A1144" s="35">
        <f t="shared" si="107"/>
        <v>123000</v>
      </c>
      <c r="B1144" s="8">
        <f t="shared" si="108"/>
        <v>44609.579861111109</v>
      </c>
      <c r="C1144" s="8">
        <f t="shared" si="109"/>
        <v>44909</v>
      </c>
      <c r="D1144" s="38">
        <f t="shared" si="110"/>
        <v>212519.57992111112</v>
      </c>
      <c r="E1144" s="39">
        <f t="shared" si="105"/>
        <v>27</v>
      </c>
      <c r="F1144" s="42" t="s">
        <v>198</v>
      </c>
      <c r="G1144" s="42" t="s">
        <v>4200</v>
      </c>
      <c r="H1144" s="42" t="s">
        <v>4201</v>
      </c>
      <c r="I1144" s="42" t="s">
        <v>2206</v>
      </c>
      <c r="J1144" s="45">
        <v>44609.579861111109</v>
      </c>
      <c r="K1144" s="43">
        <v>123000</v>
      </c>
      <c r="L1144" s="44">
        <v>44909</v>
      </c>
      <c r="M1144" s="8" t="str">
        <f>VLOOKUP(MONTH($J1144),Lookup!$A$2:$B$13,2,0)&amp;" "&amp;YEAR($J1144)</f>
        <v>Feb 2022</v>
      </c>
      <c r="N1144" s="34">
        <f t="shared" si="106"/>
        <v>44609.579861111109</v>
      </c>
      <c r="O1144" s="8">
        <f>IF(ISERROR(VLOOKUP($I1144,Lookup!$H$2:$I$11,2,0)),"",VLOOKUP($I1144,Lookup!$H$2:$I$11,2,0))</f>
        <v>6.0000000000000002E-5</v>
      </c>
      <c r="P1144" s="8">
        <f>COUNTIF(J$4:J1144,J1144)</f>
        <v>1</v>
      </c>
    </row>
    <row r="1145" spans="1:16" ht="30" x14ac:dyDescent="0.25">
      <c r="A1145" s="35">
        <f t="shared" si="107"/>
        <v>60000</v>
      </c>
      <c r="B1145" s="8">
        <f t="shared" si="108"/>
        <v>44637.25</v>
      </c>
      <c r="C1145" s="8">
        <f t="shared" si="109"/>
        <v>44907</v>
      </c>
      <c r="D1145" s="38">
        <f t="shared" si="110"/>
        <v>149545.25005999999</v>
      </c>
      <c r="E1145" s="39">
        <f t="shared" si="105"/>
        <v>48</v>
      </c>
      <c r="F1145" s="42" t="s">
        <v>198</v>
      </c>
      <c r="G1145" s="42" t="s">
        <v>4202</v>
      </c>
      <c r="H1145" s="42" t="s">
        <v>4202</v>
      </c>
      <c r="I1145" s="42" t="s">
        <v>2206</v>
      </c>
      <c r="J1145" s="45">
        <v>44637.25</v>
      </c>
      <c r="K1145" s="43">
        <v>60000</v>
      </c>
      <c r="L1145" s="44">
        <v>44907</v>
      </c>
      <c r="M1145" s="8" t="str">
        <f>VLOOKUP(MONTH($J1145),Lookup!$A$2:$B$13,2,0)&amp;" "&amp;YEAR($J1145)</f>
        <v>Mar 2022</v>
      </c>
      <c r="N1145" s="34">
        <f t="shared" si="106"/>
        <v>44637.25</v>
      </c>
      <c r="O1145" s="8">
        <f>IF(ISERROR(VLOOKUP($I1145,Lookup!$H$2:$I$11,2,0)),"",VLOOKUP($I1145,Lookup!$H$2:$I$11,2,0))</f>
        <v>6.0000000000000002E-5</v>
      </c>
      <c r="P1145" s="8">
        <f>COUNTIF(J$4:J1145,J1145)</f>
        <v>1</v>
      </c>
    </row>
    <row r="1146" spans="1:16" ht="30" x14ac:dyDescent="0.25">
      <c r="A1146" s="35">
        <f t="shared" si="107"/>
        <v>25001</v>
      </c>
      <c r="B1146" s="8">
        <f t="shared" si="108"/>
        <v>44649.633333333331</v>
      </c>
      <c r="C1146" s="8">
        <f t="shared" si="109"/>
        <v>44903</v>
      </c>
      <c r="D1146" s="38">
        <f t="shared" si="110"/>
        <v>114554.63333413334</v>
      </c>
      <c r="E1146" s="39">
        <f t="shared" si="105"/>
        <v>68</v>
      </c>
      <c r="F1146" s="42" t="s">
        <v>198</v>
      </c>
      <c r="G1146" s="42" t="s">
        <v>4176</v>
      </c>
      <c r="H1146" s="42" t="s">
        <v>4177</v>
      </c>
      <c r="I1146" s="42" t="s">
        <v>2173</v>
      </c>
      <c r="J1146" s="45">
        <v>44649.633333333331</v>
      </c>
      <c r="K1146" s="43">
        <v>25001</v>
      </c>
      <c r="L1146" s="44">
        <v>44903</v>
      </c>
      <c r="M1146" s="8" t="str">
        <f>VLOOKUP(MONTH($J1146),Lookup!$A$2:$B$13,2,0)&amp;" "&amp;YEAR($J1146)</f>
        <v>Mar 2022</v>
      </c>
      <c r="N1146" s="34">
        <f t="shared" si="106"/>
        <v>44649.633333333331</v>
      </c>
      <c r="O1146" s="8">
        <f>IF(ISERROR(VLOOKUP($I1146,Lookup!$H$2:$I$11,2,0)),"",VLOOKUP($I1146,Lookup!$H$2:$I$11,2,0))</f>
        <v>7.9999999999999996E-7</v>
      </c>
      <c r="P1146" s="8">
        <f>COUNTIF(J$4:J1146,J1146)</f>
        <v>1</v>
      </c>
    </row>
    <row r="1147" spans="1:16" ht="30" x14ac:dyDescent="0.25">
      <c r="A1147" s="35">
        <f t="shared" si="107"/>
        <v>3100000</v>
      </c>
      <c r="B1147" s="8">
        <f t="shared" si="108"/>
        <v>44630.61041666667</v>
      </c>
      <c r="C1147" s="8">
        <f t="shared" si="109"/>
        <v>44908</v>
      </c>
      <c r="D1147" s="38">
        <f t="shared" si="110"/>
        <v>3189539.6104766666</v>
      </c>
      <c r="E1147" s="39">
        <f t="shared" si="105"/>
        <v>0</v>
      </c>
      <c r="F1147" s="42" t="s">
        <v>198</v>
      </c>
      <c r="G1147" s="42" t="s">
        <v>4203</v>
      </c>
      <c r="H1147" s="42" t="s">
        <v>4203</v>
      </c>
      <c r="I1147" s="42" t="s">
        <v>2206</v>
      </c>
      <c r="J1147" s="45">
        <v>44630.61041666667</v>
      </c>
      <c r="K1147" s="43">
        <v>3100000</v>
      </c>
      <c r="L1147" s="44">
        <v>44908</v>
      </c>
      <c r="M1147" s="8" t="str">
        <f>VLOOKUP(MONTH($J1147),Lookup!$A$2:$B$13,2,0)&amp;" "&amp;YEAR($J1147)</f>
        <v>Mar 2022</v>
      </c>
      <c r="N1147" s="34">
        <f t="shared" si="106"/>
        <v>44630.61041666667</v>
      </c>
      <c r="O1147" s="8">
        <f>IF(ISERROR(VLOOKUP($I1147,Lookup!$H$2:$I$11,2,0)),"",VLOOKUP($I1147,Lookup!$H$2:$I$11,2,0))</f>
        <v>6.0000000000000002E-5</v>
      </c>
      <c r="P1147" s="8">
        <f>COUNTIF(J$4:J1147,J1147)</f>
        <v>1</v>
      </c>
    </row>
    <row r="1148" spans="1:16" ht="30" x14ac:dyDescent="0.25">
      <c r="A1148" s="35">
        <f t="shared" si="107"/>
        <v>500001</v>
      </c>
      <c r="B1148" s="8">
        <f t="shared" si="108"/>
        <v>44638.53125</v>
      </c>
      <c r="C1148" s="8">
        <f t="shared" si="109"/>
        <v>44894</v>
      </c>
      <c r="D1148" s="38">
        <f t="shared" si="110"/>
        <v>589534.53130999999</v>
      </c>
      <c r="E1148" s="39">
        <f t="shared" si="105"/>
        <v>6</v>
      </c>
      <c r="F1148" s="42" t="s">
        <v>198</v>
      </c>
      <c r="G1148" s="42" t="s">
        <v>4204</v>
      </c>
      <c r="H1148" s="42" t="s">
        <v>4204</v>
      </c>
      <c r="I1148" s="42" t="s">
        <v>2206</v>
      </c>
      <c r="J1148" s="45">
        <v>44638.53125</v>
      </c>
      <c r="K1148" s="43">
        <v>500001</v>
      </c>
      <c r="L1148" s="44">
        <v>44894</v>
      </c>
      <c r="M1148" s="8" t="str">
        <f>VLOOKUP(MONTH($J1148),Lookup!$A$2:$B$13,2,0)&amp;" "&amp;YEAR($J1148)</f>
        <v>Mar 2022</v>
      </c>
      <c r="N1148" s="34">
        <f t="shared" si="106"/>
        <v>44638.53125</v>
      </c>
      <c r="O1148" s="8">
        <f>IF(ISERROR(VLOOKUP($I1148,Lookup!$H$2:$I$11,2,0)),"",VLOOKUP($I1148,Lookup!$H$2:$I$11,2,0))</f>
        <v>6.0000000000000002E-5</v>
      </c>
      <c r="P1148" s="8">
        <f>COUNTIF(J$4:J1148,J1148)</f>
        <v>1</v>
      </c>
    </row>
    <row r="1149" spans="1:16" ht="45" x14ac:dyDescent="0.25">
      <c r="A1149" s="35">
        <f t="shared" si="107"/>
        <v>300001</v>
      </c>
      <c r="B1149" s="8">
        <f t="shared" si="108"/>
        <v>44776.600694444445</v>
      </c>
      <c r="C1149" s="8">
        <f t="shared" si="109"/>
        <v>44908</v>
      </c>
      <c r="D1149" s="38">
        <f t="shared" si="110"/>
        <v>389789.60069444444</v>
      </c>
      <c r="E1149" s="39">
        <f t="shared" si="105"/>
        <v>10</v>
      </c>
      <c r="F1149" s="42" t="s">
        <v>198</v>
      </c>
      <c r="G1149" s="42" t="s">
        <v>4205</v>
      </c>
      <c r="H1149" s="42" t="s">
        <v>4206</v>
      </c>
      <c r="I1149" s="42" t="s">
        <v>2167</v>
      </c>
      <c r="J1149" s="45">
        <v>44776.600694444445</v>
      </c>
      <c r="K1149" s="43">
        <v>300001</v>
      </c>
      <c r="L1149" s="44">
        <v>44908</v>
      </c>
      <c r="M1149" s="8" t="str">
        <f>VLOOKUP(MONTH($J1149),Lookup!$A$2:$B$13,2,0)&amp;" "&amp;YEAR($J1149)</f>
        <v>Aug 2022</v>
      </c>
      <c r="N1149" s="34">
        <f t="shared" si="106"/>
        <v>44776.600694444445</v>
      </c>
      <c r="O1149" s="8">
        <f>IF(ISERROR(VLOOKUP($I1149,Lookup!$H$2:$I$11,2,0)),"",VLOOKUP($I1149,Lookup!$H$2:$I$11,2,0))</f>
        <v>103</v>
      </c>
      <c r="P1149" s="8">
        <f>COUNTIF(J$4:J1149,J1149)</f>
        <v>1</v>
      </c>
    </row>
    <row r="1150" spans="1:16" ht="30" x14ac:dyDescent="0.25">
      <c r="A1150" s="35">
        <f t="shared" si="107"/>
        <v>110000</v>
      </c>
      <c r="B1150" s="8">
        <f t="shared" si="108"/>
        <v>44679.620138888888</v>
      </c>
      <c r="C1150" s="8">
        <f t="shared" si="109"/>
        <v>44894</v>
      </c>
      <c r="D1150" s="38">
        <f t="shared" si="110"/>
        <v>199574.62019888888</v>
      </c>
      <c r="E1150" s="39">
        <f t="shared" si="105"/>
        <v>30</v>
      </c>
      <c r="F1150" s="42" t="s">
        <v>198</v>
      </c>
      <c r="G1150" s="42" t="s">
        <v>4207</v>
      </c>
      <c r="H1150" s="42" t="s">
        <v>4207</v>
      </c>
      <c r="I1150" s="42" t="s">
        <v>2206</v>
      </c>
      <c r="J1150" s="45">
        <v>44679.620138888888</v>
      </c>
      <c r="K1150" s="43">
        <v>110000</v>
      </c>
      <c r="L1150" s="44">
        <v>44894</v>
      </c>
      <c r="M1150" s="8" t="str">
        <f>VLOOKUP(MONTH($J1150),Lookup!$A$2:$B$13,2,0)&amp;" "&amp;YEAR($J1150)</f>
        <v>Apr 2022</v>
      </c>
      <c r="N1150" s="34">
        <f t="shared" si="106"/>
        <v>44679.620138888888</v>
      </c>
      <c r="O1150" s="8">
        <f>IF(ISERROR(VLOOKUP($I1150,Lookup!$H$2:$I$11,2,0)),"",VLOOKUP($I1150,Lookup!$H$2:$I$11,2,0))</f>
        <v>6.0000000000000002E-5</v>
      </c>
      <c r="P1150" s="8">
        <f>COUNTIF(J$4:J1150,J1150)</f>
        <v>1</v>
      </c>
    </row>
    <row r="1151" spans="1:16" ht="30" x14ac:dyDescent="0.25">
      <c r="A1151" s="35">
        <f t="shared" si="107"/>
        <v>1000000</v>
      </c>
      <c r="B1151" s="8">
        <f t="shared" si="108"/>
        <v>44741.581944444442</v>
      </c>
      <c r="C1151" s="8">
        <f t="shared" si="109"/>
        <v>44908</v>
      </c>
      <c r="D1151" s="38">
        <f t="shared" si="110"/>
        <v>1089650.5820044444</v>
      </c>
      <c r="E1151" s="39">
        <f t="shared" si="105"/>
        <v>2</v>
      </c>
      <c r="F1151" s="42" t="s">
        <v>198</v>
      </c>
      <c r="G1151" s="42" t="s">
        <v>4208</v>
      </c>
      <c r="H1151" s="42" t="s">
        <v>4209</v>
      </c>
      <c r="I1151" s="42" t="s">
        <v>2206</v>
      </c>
      <c r="J1151" s="45">
        <v>44741.581944444442</v>
      </c>
      <c r="K1151" s="43">
        <v>1000000</v>
      </c>
      <c r="L1151" s="44">
        <v>44908</v>
      </c>
      <c r="M1151" s="8" t="str">
        <f>VLOOKUP(MONTH($J1151),Lookup!$A$2:$B$13,2,0)&amp;" "&amp;YEAR($J1151)</f>
        <v>Jun 2022</v>
      </c>
      <c r="N1151" s="34">
        <f t="shared" si="106"/>
        <v>44741.581944444442</v>
      </c>
      <c r="O1151" s="8">
        <f>IF(ISERROR(VLOOKUP($I1151,Lookup!$H$2:$I$11,2,0)),"",VLOOKUP($I1151,Lookup!$H$2:$I$11,2,0))</f>
        <v>6.0000000000000002E-5</v>
      </c>
      <c r="P1151" s="8">
        <f>COUNTIF(J$4:J1151,J1151)</f>
        <v>1</v>
      </c>
    </row>
    <row r="1152" spans="1:16" ht="30" x14ac:dyDescent="0.25">
      <c r="A1152" s="35">
        <f t="shared" si="107"/>
        <v>50001</v>
      </c>
      <c r="B1152" s="8">
        <f t="shared" si="108"/>
        <v>44850.863888888889</v>
      </c>
      <c r="C1152" s="8">
        <f t="shared" si="109"/>
        <v>44894</v>
      </c>
      <c r="D1152" s="38">
        <f t="shared" si="110"/>
        <v>139746.86389588888</v>
      </c>
      <c r="E1152" s="39">
        <f t="shared" si="105"/>
        <v>50</v>
      </c>
      <c r="F1152" s="42" t="s">
        <v>198</v>
      </c>
      <c r="G1152" s="42" t="s">
        <v>4210</v>
      </c>
      <c r="H1152" s="42" t="s">
        <v>4211</v>
      </c>
      <c r="I1152" s="42" t="s">
        <v>2184</v>
      </c>
      <c r="J1152" s="45">
        <v>44850.863888888889</v>
      </c>
      <c r="K1152" s="43">
        <v>50001</v>
      </c>
      <c r="L1152" s="44">
        <v>44894</v>
      </c>
      <c r="M1152" s="8" t="str">
        <f>VLOOKUP(MONTH($J1152),Lookup!$A$2:$B$13,2,0)&amp;" "&amp;YEAR($J1152)</f>
        <v>Oct 2022</v>
      </c>
      <c r="N1152" s="34">
        <f t="shared" si="106"/>
        <v>44850.863888888889</v>
      </c>
      <c r="O1152" s="8">
        <f>IF(ISERROR(VLOOKUP($I1152,Lookup!$H$2:$I$11,2,0)),"",VLOOKUP($I1152,Lookup!$H$2:$I$11,2,0))</f>
        <v>6.9999999999999999E-6</v>
      </c>
      <c r="P1152" s="8">
        <f>COUNTIF(J$4:J1152,J1152)</f>
        <v>1</v>
      </c>
    </row>
    <row r="1153" spans="1:16" ht="30" x14ac:dyDescent="0.25">
      <c r="A1153" s="35">
        <f t="shared" si="107"/>
        <v>75001</v>
      </c>
      <c r="B1153" s="8">
        <f t="shared" si="108"/>
        <v>44753.561111111114</v>
      </c>
      <c r="C1153" s="8">
        <f t="shared" si="109"/>
        <v>44904</v>
      </c>
      <c r="D1153" s="38">
        <f t="shared" si="110"/>
        <v>164659.5611711111</v>
      </c>
      <c r="E1153" s="39">
        <f t="shared" si="105"/>
        <v>40</v>
      </c>
      <c r="F1153" s="42" t="s">
        <v>198</v>
      </c>
      <c r="G1153" s="42" t="s">
        <v>4212</v>
      </c>
      <c r="H1153" s="42" t="s">
        <v>4213</v>
      </c>
      <c r="I1153" s="42" t="s">
        <v>2206</v>
      </c>
      <c r="J1153" s="45">
        <v>44753.561111111114</v>
      </c>
      <c r="K1153" s="43">
        <v>75001</v>
      </c>
      <c r="L1153" s="44">
        <v>44904</v>
      </c>
      <c r="M1153" s="8" t="str">
        <f>VLOOKUP(MONTH($J1153),Lookup!$A$2:$B$13,2,0)&amp;" "&amp;YEAR($J1153)</f>
        <v>Jul 2022</v>
      </c>
      <c r="N1153" s="34">
        <f t="shared" si="106"/>
        <v>44753.561111111114</v>
      </c>
      <c r="O1153" s="8">
        <f>IF(ISERROR(VLOOKUP($I1153,Lookup!$H$2:$I$11,2,0)),"",VLOOKUP($I1153,Lookup!$H$2:$I$11,2,0))</f>
        <v>6.0000000000000002E-5</v>
      </c>
      <c r="P1153" s="8">
        <f>COUNTIF(J$4:J1153,J1153)</f>
        <v>1</v>
      </c>
    </row>
    <row r="1154" spans="1:16" ht="30" x14ac:dyDescent="0.25">
      <c r="A1154" s="35">
        <f t="shared" si="107"/>
        <v>100001</v>
      </c>
      <c r="B1154" s="8">
        <f t="shared" si="108"/>
        <v>44709.42291666667</v>
      </c>
      <c r="C1154" s="8">
        <f t="shared" si="109"/>
        <v>44908</v>
      </c>
      <c r="D1154" s="38">
        <f t="shared" si="110"/>
        <v>189619.42297666665</v>
      </c>
      <c r="E1154" s="39">
        <f t="shared" si="105"/>
        <v>31</v>
      </c>
      <c r="F1154" s="42" t="s">
        <v>198</v>
      </c>
      <c r="G1154" s="42" t="s">
        <v>4214</v>
      </c>
      <c r="H1154" s="42" t="s">
        <v>4214</v>
      </c>
      <c r="I1154" s="42" t="s">
        <v>2206</v>
      </c>
      <c r="J1154" s="45">
        <v>44709.42291666667</v>
      </c>
      <c r="K1154" s="43">
        <v>100001</v>
      </c>
      <c r="L1154" s="44">
        <v>44908</v>
      </c>
      <c r="M1154" s="8" t="str">
        <f>VLOOKUP(MONTH($J1154),Lookup!$A$2:$B$13,2,0)&amp;" "&amp;YEAR($J1154)</f>
        <v>May 2022</v>
      </c>
      <c r="N1154" s="34">
        <f t="shared" si="106"/>
        <v>44709.42291666667</v>
      </c>
      <c r="O1154" s="8">
        <f>IF(ISERROR(VLOOKUP($I1154,Lookup!$H$2:$I$11,2,0)),"",VLOOKUP($I1154,Lookup!$H$2:$I$11,2,0))</f>
        <v>6.0000000000000002E-5</v>
      </c>
      <c r="P1154" s="8">
        <f>COUNTIF(J$4:J1154,J1154)</f>
        <v>1</v>
      </c>
    </row>
    <row r="1155" spans="1:16" ht="30" x14ac:dyDescent="0.25">
      <c r="A1155" s="35">
        <f t="shared" si="107"/>
        <v>175000</v>
      </c>
      <c r="B1155" s="8">
        <f t="shared" si="108"/>
        <v>44720.59097222222</v>
      </c>
      <c r="C1155" s="8">
        <f t="shared" si="109"/>
        <v>44868</v>
      </c>
      <c r="D1155" s="38">
        <f t="shared" si="110"/>
        <v>264589.5910322222</v>
      </c>
      <c r="E1155" s="39">
        <f t="shared" si="105"/>
        <v>18</v>
      </c>
      <c r="F1155" s="42" t="s">
        <v>198</v>
      </c>
      <c r="G1155" s="42" t="s">
        <v>4215</v>
      </c>
      <c r="H1155" s="42" t="s">
        <v>4216</v>
      </c>
      <c r="I1155" s="42" t="s">
        <v>2206</v>
      </c>
      <c r="J1155" s="45">
        <v>44720.59097222222</v>
      </c>
      <c r="K1155" s="43">
        <v>175000</v>
      </c>
      <c r="L1155" s="44">
        <v>44868</v>
      </c>
      <c r="M1155" s="8" t="str">
        <f>VLOOKUP(MONTH($J1155),Lookup!$A$2:$B$13,2,0)&amp;" "&amp;YEAR($J1155)</f>
        <v>Jun 2022</v>
      </c>
      <c r="N1155" s="34">
        <f t="shared" si="106"/>
        <v>44720.59097222222</v>
      </c>
      <c r="O1155" s="8">
        <f>IF(ISERROR(VLOOKUP($I1155,Lookup!$H$2:$I$11,2,0)),"",VLOOKUP($I1155,Lookup!$H$2:$I$11,2,0))</f>
        <v>6.0000000000000002E-5</v>
      </c>
      <c r="P1155" s="8">
        <f>COUNTIF(J$4:J1155,J1155)</f>
        <v>1</v>
      </c>
    </row>
    <row r="1156" spans="1:16" ht="30" x14ac:dyDescent="0.25">
      <c r="A1156" s="35">
        <f t="shared" si="107"/>
        <v>60000</v>
      </c>
      <c r="B1156" s="8">
        <f t="shared" si="108"/>
        <v>44706.361805555556</v>
      </c>
      <c r="C1156" s="8">
        <f t="shared" si="109"/>
        <v>44943</v>
      </c>
      <c r="D1156" s="38">
        <f t="shared" si="110"/>
        <v>149650.36186555555</v>
      </c>
      <c r="E1156" s="39">
        <f t="shared" si="105"/>
        <v>47</v>
      </c>
      <c r="F1156" s="42" t="s">
        <v>198</v>
      </c>
      <c r="G1156" s="42" t="s">
        <v>4217</v>
      </c>
      <c r="H1156" s="42" t="s">
        <v>4218</v>
      </c>
      <c r="I1156" s="42" t="s">
        <v>2206</v>
      </c>
      <c r="J1156" s="45">
        <v>44706.361805555556</v>
      </c>
      <c r="K1156" s="43">
        <v>60000</v>
      </c>
      <c r="L1156" s="44">
        <v>44943</v>
      </c>
      <c r="M1156" s="8" t="str">
        <f>VLOOKUP(MONTH($J1156),Lookup!$A$2:$B$13,2,0)&amp;" "&amp;YEAR($J1156)</f>
        <v>May 2022</v>
      </c>
      <c r="N1156" s="34">
        <f t="shared" si="106"/>
        <v>44706.361805555556</v>
      </c>
      <c r="O1156" s="8">
        <f>IF(ISERROR(VLOOKUP($I1156,Lookup!$H$2:$I$11,2,0)),"",VLOOKUP($I1156,Lookup!$H$2:$I$11,2,0))</f>
        <v>6.0000000000000002E-5</v>
      </c>
      <c r="P1156" s="8">
        <f>COUNTIF(J$4:J1156,J1156)</f>
        <v>1</v>
      </c>
    </row>
    <row r="1157" spans="1:16" ht="30" x14ac:dyDescent="0.25">
      <c r="A1157" s="35">
        <f t="shared" si="107"/>
        <v>50000</v>
      </c>
      <c r="B1157" s="8">
        <f t="shared" si="108"/>
        <v>44713.87777777778</v>
      </c>
      <c r="C1157" s="8">
        <f t="shared" si="109"/>
        <v>44894</v>
      </c>
      <c r="D1157" s="38">
        <f t="shared" si="110"/>
        <v>139608.87783777778</v>
      </c>
      <c r="E1157" s="39">
        <f t="shared" ref="E1157:E1220" si="111">IF($D1157="","",COUNTIFS($F$4:$F$5000,$F1157,$D$4:$D$5000,"&gt;"&amp;$D1157))</f>
        <v>52</v>
      </c>
      <c r="F1157" s="42" t="s">
        <v>198</v>
      </c>
      <c r="G1157" s="42" t="s">
        <v>4219</v>
      </c>
      <c r="H1157" s="42" t="s">
        <v>4220</v>
      </c>
      <c r="I1157" s="42" t="s">
        <v>2206</v>
      </c>
      <c r="J1157" s="45">
        <v>44713.87777777778</v>
      </c>
      <c r="K1157" s="43">
        <v>50000</v>
      </c>
      <c r="L1157" s="44">
        <v>44894</v>
      </c>
      <c r="M1157" s="8" t="str">
        <f>VLOOKUP(MONTH($J1157),Lookup!$A$2:$B$13,2,0)&amp;" "&amp;YEAR($J1157)</f>
        <v>Jun 2022</v>
      </c>
      <c r="N1157" s="34">
        <f t="shared" ref="N1157:N1220" si="112">IF(ISBLANK($J1157),"1/1/9999",J1157)</f>
        <v>44713.87777777778</v>
      </c>
      <c r="O1157" s="8">
        <f>IF(ISERROR(VLOOKUP($I1157,Lookup!$H$2:$I$11,2,0)),"",VLOOKUP($I1157,Lookup!$H$2:$I$11,2,0))</f>
        <v>6.0000000000000002E-5</v>
      </c>
      <c r="P1157" s="8">
        <f>COUNTIF(J$4:J1157,J1157)</f>
        <v>1</v>
      </c>
    </row>
    <row r="1158" spans="1:16" ht="30" x14ac:dyDescent="0.25">
      <c r="A1158" s="35">
        <f t="shared" ref="A1158:A1221" si="113">K1158</f>
        <v>150000</v>
      </c>
      <c r="B1158" s="8">
        <f t="shared" ref="B1158:B1221" si="114">J1158</f>
        <v>44854.542361111111</v>
      </c>
      <c r="C1158" s="8">
        <f t="shared" ref="C1158:C1221" si="115">L1158</f>
        <v>44903</v>
      </c>
      <c r="D1158" s="38">
        <f t="shared" ref="D1158:D1221" si="116">SUM(A1158:C1158)+O1158+P1158</f>
        <v>239758.54242111111</v>
      </c>
      <c r="E1158" s="39">
        <f t="shared" si="111"/>
        <v>20</v>
      </c>
      <c r="F1158" s="42" t="s">
        <v>198</v>
      </c>
      <c r="G1158" s="42" t="s">
        <v>4221</v>
      </c>
      <c r="H1158" s="42" t="s">
        <v>4222</v>
      </c>
      <c r="I1158" s="42" t="s">
        <v>2206</v>
      </c>
      <c r="J1158" s="45">
        <v>44854.542361111111</v>
      </c>
      <c r="K1158" s="43">
        <v>150000</v>
      </c>
      <c r="L1158" s="44">
        <v>44903</v>
      </c>
      <c r="M1158" s="8" t="str">
        <f>VLOOKUP(MONTH($J1158),Lookup!$A$2:$B$13,2,0)&amp;" "&amp;YEAR($J1158)</f>
        <v>Oct 2022</v>
      </c>
      <c r="N1158" s="34">
        <f t="shared" si="112"/>
        <v>44854.542361111111</v>
      </c>
      <c r="O1158" s="8">
        <f>IF(ISERROR(VLOOKUP($I1158,Lookup!$H$2:$I$11,2,0)),"",VLOOKUP($I1158,Lookup!$H$2:$I$11,2,0))</f>
        <v>6.0000000000000002E-5</v>
      </c>
      <c r="P1158" s="8">
        <f>COUNTIF(J$4:J1158,J1158)</f>
        <v>1</v>
      </c>
    </row>
    <row r="1159" spans="1:16" ht="30" x14ac:dyDescent="0.25">
      <c r="A1159" s="35">
        <f t="shared" si="113"/>
        <v>50000</v>
      </c>
      <c r="B1159" s="8">
        <f t="shared" si="114"/>
        <v>44684.283333333333</v>
      </c>
      <c r="C1159" s="8">
        <f t="shared" si="115"/>
        <v>44874</v>
      </c>
      <c r="D1159" s="38">
        <f t="shared" si="116"/>
        <v>139559.28339333332</v>
      </c>
      <c r="E1159" s="39">
        <f t="shared" si="111"/>
        <v>56</v>
      </c>
      <c r="F1159" s="42" t="s">
        <v>198</v>
      </c>
      <c r="G1159" s="42" t="s">
        <v>4223</v>
      </c>
      <c r="H1159" s="42" t="s">
        <v>4224</v>
      </c>
      <c r="I1159" s="42" t="s">
        <v>2206</v>
      </c>
      <c r="J1159" s="45">
        <v>44684.283333333333</v>
      </c>
      <c r="K1159" s="43">
        <v>50000</v>
      </c>
      <c r="L1159" s="44">
        <v>44874</v>
      </c>
      <c r="M1159" s="8" t="str">
        <f>VLOOKUP(MONTH($J1159),Lookup!$A$2:$B$13,2,0)&amp;" "&amp;YEAR($J1159)</f>
        <v>May 2022</v>
      </c>
      <c r="N1159" s="34">
        <f t="shared" si="112"/>
        <v>44684.283333333333</v>
      </c>
      <c r="O1159" s="8">
        <f>IF(ISERROR(VLOOKUP($I1159,Lookup!$H$2:$I$11,2,0)),"",VLOOKUP($I1159,Lookup!$H$2:$I$11,2,0))</f>
        <v>6.0000000000000002E-5</v>
      </c>
      <c r="P1159" s="8">
        <f>COUNTIF(J$4:J1159,J1159)</f>
        <v>1</v>
      </c>
    </row>
    <row r="1160" spans="1:16" ht="30" x14ac:dyDescent="0.25">
      <c r="A1160" s="35">
        <f t="shared" si="113"/>
        <v>50001</v>
      </c>
      <c r="B1160" s="8">
        <f t="shared" si="114"/>
        <v>44676.319444444445</v>
      </c>
      <c r="C1160" s="8">
        <f t="shared" si="115"/>
        <v>44874</v>
      </c>
      <c r="D1160" s="38">
        <f t="shared" si="116"/>
        <v>139552.31945144443</v>
      </c>
      <c r="E1160" s="39">
        <f t="shared" si="111"/>
        <v>57</v>
      </c>
      <c r="F1160" s="42" t="s">
        <v>198</v>
      </c>
      <c r="G1160" s="42" t="s">
        <v>4225</v>
      </c>
      <c r="H1160" s="42" t="s">
        <v>4226</v>
      </c>
      <c r="I1160" s="42" t="s">
        <v>2184</v>
      </c>
      <c r="J1160" s="45">
        <v>44676.319444444445</v>
      </c>
      <c r="K1160" s="43">
        <v>50001</v>
      </c>
      <c r="L1160" s="44">
        <v>44874</v>
      </c>
      <c r="M1160" s="8" t="str">
        <f>VLOOKUP(MONTH($J1160),Lookup!$A$2:$B$13,2,0)&amp;" "&amp;YEAR($J1160)</f>
        <v>Apr 2022</v>
      </c>
      <c r="N1160" s="34">
        <f t="shared" si="112"/>
        <v>44676.319444444445</v>
      </c>
      <c r="O1160" s="8">
        <f>IF(ISERROR(VLOOKUP($I1160,Lookup!$H$2:$I$11,2,0)),"",VLOOKUP($I1160,Lookup!$H$2:$I$11,2,0))</f>
        <v>6.9999999999999999E-6</v>
      </c>
      <c r="P1160" s="8">
        <f>COUNTIF(J$4:J1160,J1160)</f>
        <v>1</v>
      </c>
    </row>
    <row r="1161" spans="1:16" ht="45" x14ac:dyDescent="0.25">
      <c r="A1161" s="35">
        <f t="shared" si="113"/>
        <v>49999</v>
      </c>
      <c r="B1161" s="8">
        <f t="shared" si="114"/>
        <v>44680.521527777775</v>
      </c>
      <c r="C1161" s="8">
        <f t="shared" si="115"/>
        <v>44894</v>
      </c>
      <c r="D1161" s="38">
        <f t="shared" si="116"/>
        <v>139574.52152857778</v>
      </c>
      <c r="E1161" s="39">
        <f t="shared" si="111"/>
        <v>55</v>
      </c>
      <c r="F1161" s="42" t="s">
        <v>198</v>
      </c>
      <c r="G1161" s="42" t="s">
        <v>4227</v>
      </c>
      <c r="H1161" s="42" t="s">
        <v>4228</v>
      </c>
      <c r="I1161" s="42" t="s">
        <v>2173</v>
      </c>
      <c r="J1161" s="45">
        <v>44680.521527777775</v>
      </c>
      <c r="K1161" s="43">
        <v>49999</v>
      </c>
      <c r="L1161" s="44">
        <v>44894</v>
      </c>
      <c r="M1161" s="8" t="str">
        <f>VLOOKUP(MONTH($J1161),Lookup!$A$2:$B$13,2,0)&amp;" "&amp;YEAR($J1161)</f>
        <v>Apr 2022</v>
      </c>
      <c r="N1161" s="34">
        <f t="shared" si="112"/>
        <v>44680.521527777775</v>
      </c>
      <c r="O1161" s="8">
        <f>IF(ISERROR(VLOOKUP($I1161,Lookup!$H$2:$I$11,2,0)),"",VLOOKUP($I1161,Lookup!$H$2:$I$11,2,0))</f>
        <v>7.9999999999999996E-7</v>
      </c>
      <c r="P1161" s="8">
        <f>COUNTIF(J$4:J1161,J1161)</f>
        <v>1</v>
      </c>
    </row>
    <row r="1162" spans="1:16" ht="45" x14ac:dyDescent="0.25">
      <c r="A1162" s="35">
        <f t="shared" si="113"/>
        <v>100000</v>
      </c>
      <c r="B1162" s="8">
        <f t="shared" si="114"/>
        <v>44687.617361111108</v>
      </c>
      <c r="C1162" s="8">
        <f t="shared" si="115"/>
        <v>44895</v>
      </c>
      <c r="D1162" s="38">
        <f t="shared" si="116"/>
        <v>189583.61742111109</v>
      </c>
      <c r="E1162" s="39">
        <f t="shared" si="111"/>
        <v>32</v>
      </c>
      <c r="F1162" s="42" t="s">
        <v>198</v>
      </c>
      <c r="G1162" s="42" t="s">
        <v>4229</v>
      </c>
      <c r="H1162" s="42" t="s">
        <v>4230</v>
      </c>
      <c r="I1162" s="42" t="s">
        <v>2206</v>
      </c>
      <c r="J1162" s="45">
        <v>44687.617361111108</v>
      </c>
      <c r="K1162" s="43">
        <v>100000</v>
      </c>
      <c r="L1162" s="44">
        <v>44895</v>
      </c>
      <c r="M1162" s="8" t="str">
        <f>VLOOKUP(MONTH($J1162),Lookup!$A$2:$B$13,2,0)&amp;" "&amp;YEAR($J1162)</f>
        <v>May 2022</v>
      </c>
      <c r="N1162" s="34">
        <f t="shared" si="112"/>
        <v>44687.617361111108</v>
      </c>
      <c r="O1162" s="8">
        <f>IF(ISERROR(VLOOKUP($I1162,Lookup!$H$2:$I$11,2,0)),"",VLOOKUP($I1162,Lookup!$H$2:$I$11,2,0))</f>
        <v>6.0000000000000002E-5</v>
      </c>
      <c r="P1162" s="8">
        <f>COUNTIF(J$4:J1162,J1162)</f>
        <v>1</v>
      </c>
    </row>
    <row r="1163" spans="1:16" ht="45" x14ac:dyDescent="0.25">
      <c r="A1163" s="35">
        <f t="shared" si="113"/>
        <v>25001</v>
      </c>
      <c r="B1163" s="8">
        <f t="shared" si="114"/>
        <v>44693.525694444441</v>
      </c>
      <c r="C1163" s="8">
        <f t="shared" si="115"/>
        <v>44908</v>
      </c>
      <c r="D1163" s="38">
        <f t="shared" si="116"/>
        <v>114603.52569524445</v>
      </c>
      <c r="E1163" s="39">
        <f t="shared" si="111"/>
        <v>67</v>
      </c>
      <c r="F1163" s="42" t="s">
        <v>198</v>
      </c>
      <c r="G1163" s="42" t="s">
        <v>4231</v>
      </c>
      <c r="H1163" s="42" t="s">
        <v>4232</v>
      </c>
      <c r="I1163" s="42" t="s">
        <v>2173</v>
      </c>
      <c r="J1163" s="45">
        <v>44693.525694444441</v>
      </c>
      <c r="K1163" s="43">
        <v>25001</v>
      </c>
      <c r="L1163" s="44">
        <v>44908</v>
      </c>
      <c r="M1163" s="8" t="str">
        <f>VLOOKUP(MONTH($J1163),Lookup!$A$2:$B$13,2,0)&amp;" "&amp;YEAR($J1163)</f>
        <v>May 2022</v>
      </c>
      <c r="N1163" s="34">
        <f t="shared" si="112"/>
        <v>44693.525694444441</v>
      </c>
      <c r="O1163" s="8">
        <f>IF(ISERROR(VLOOKUP($I1163,Lookup!$H$2:$I$11,2,0)),"",VLOOKUP($I1163,Lookup!$H$2:$I$11,2,0))</f>
        <v>7.9999999999999996E-7</v>
      </c>
      <c r="P1163" s="8">
        <f>COUNTIF(J$4:J1163,J1163)</f>
        <v>1</v>
      </c>
    </row>
    <row r="1164" spans="1:16" ht="30" x14ac:dyDescent="0.25">
      <c r="A1164" s="35">
        <f t="shared" si="113"/>
        <v>70000</v>
      </c>
      <c r="B1164" s="8">
        <f t="shared" si="114"/>
        <v>44719.855555555558</v>
      </c>
      <c r="C1164" s="8">
        <f t="shared" si="115"/>
        <v>44908</v>
      </c>
      <c r="D1164" s="38">
        <f t="shared" si="116"/>
        <v>159628.85561555554</v>
      </c>
      <c r="E1164" s="39">
        <f t="shared" si="111"/>
        <v>41</v>
      </c>
      <c r="F1164" s="42" t="s">
        <v>198</v>
      </c>
      <c r="G1164" s="42" t="s">
        <v>4233</v>
      </c>
      <c r="H1164" s="42" t="s">
        <v>4234</v>
      </c>
      <c r="I1164" s="42" t="s">
        <v>2206</v>
      </c>
      <c r="J1164" s="45">
        <v>44719.855555555558</v>
      </c>
      <c r="K1164" s="43">
        <v>70000</v>
      </c>
      <c r="L1164" s="44">
        <v>44908</v>
      </c>
      <c r="M1164" s="8" t="str">
        <f>VLOOKUP(MONTH($J1164),Lookup!$A$2:$B$13,2,0)&amp;" "&amp;YEAR($J1164)</f>
        <v>Jun 2022</v>
      </c>
      <c r="N1164" s="34">
        <f t="shared" si="112"/>
        <v>44719.855555555558</v>
      </c>
      <c r="O1164" s="8">
        <f>IF(ISERROR(VLOOKUP($I1164,Lookup!$H$2:$I$11,2,0)),"",VLOOKUP($I1164,Lookup!$H$2:$I$11,2,0))</f>
        <v>6.0000000000000002E-5</v>
      </c>
      <c r="P1164" s="8">
        <f>COUNTIF(J$4:J1164,J1164)</f>
        <v>1</v>
      </c>
    </row>
    <row r="1165" spans="1:16" ht="45" x14ac:dyDescent="0.25">
      <c r="A1165" s="35">
        <f t="shared" si="113"/>
        <v>50001</v>
      </c>
      <c r="B1165" s="8">
        <f t="shared" si="114"/>
        <v>44724.586111111108</v>
      </c>
      <c r="C1165" s="8">
        <f t="shared" si="115"/>
        <v>44901</v>
      </c>
      <c r="D1165" s="38">
        <f t="shared" si="116"/>
        <v>139627.5861181111</v>
      </c>
      <c r="E1165" s="39">
        <f t="shared" si="111"/>
        <v>51</v>
      </c>
      <c r="F1165" s="42" t="s">
        <v>198</v>
      </c>
      <c r="G1165" s="42" t="s">
        <v>4235</v>
      </c>
      <c r="H1165" s="42" t="s">
        <v>4236</v>
      </c>
      <c r="I1165" s="42" t="s">
        <v>2184</v>
      </c>
      <c r="J1165" s="45">
        <v>44724.586111111108</v>
      </c>
      <c r="K1165" s="43">
        <v>50001</v>
      </c>
      <c r="L1165" s="44">
        <v>44901</v>
      </c>
      <c r="M1165" s="8" t="str">
        <f>VLOOKUP(MONTH($J1165),Lookup!$A$2:$B$13,2,0)&amp;" "&amp;YEAR($J1165)</f>
        <v>Jun 2022</v>
      </c>
      <c r="N1165" s="34">
        <f t="shared" si="112"/>
        <v>44724.586111111108</v>
      </c>
      <c r="O1165" s="8">
        <f>IF(ISERROR(VLOOKUP($I1165,Lookup!$H$2:$I$11,2,0)),"",VLOOKUP($I1165,Lookup!$H$2:$I$11,2,0))</f>
        <v>6.9999999999999999E-6</v>
      </c>
      <c r="P1165" s="8">
        <f>COUNTIF(J$4:J1165,J1165)</f>
        <v>1</v>
      </c>
    </row>
    <row r="1166" spans="1:16" ht="45" x14ac:dyDescent="0.25">
      <c r="A1166" s="35">
        <f t="shared" si="113"/>
        <v>120000</v>
      </c>
      <c r="B1166" s="8">
        <f t="shared" si="114"/>
        <v>44860.477083333331</v>
      </c>
      <c r="C1166" s="8">
        <f t="shared" si="115"/>
        <v>44909</v>
      </c>
      <c r="D1166" s="38">
        <f t="shared" si="116"/>
        <v>209770.47714333332</v>
      </c>
      <c r="E1166" s="39">
        <f t="shared" si="111"/>
        <v>28</v>
      </c>
      <c r="F1166" s="42" t="s">
        <v>198</v>
      </c>
      <c r="G1166" s="42" t="s">
        <v>4237</v>
      </c>
      <c r="H1166" s="42" t="s">
        <v>4238</v>
      </c>
      <c r="I1166" s="42" t="s">
        <v>2206</v>
      </c>
      <c r="J1166" s="45">
        <v>44860.477083333331</v>
      </c>
      <c r="K1166" s="43">
        <v>120000</v>
      </c>
      <c r="L1166" s="44">
        <v>44909</v>
      </c>
      <c r="M1166" s="8" t="str">
        <f>VLOOKUP(MONTH($J1166),Lookup!$A$2:$B$13,2,0)&amp;" "&amp;YEAR($J1166)</f>
        <v>Oct 2022</v>
      </c>
      <c r="N1166" s="34">
        <f t="shared" si="112"/>
        <v>44860.477083333331</v>
      </c>
      <c r="O1166" s="8">
        <f>IF(ISERROR(VLOOKUP($I1166,Lookup!$H$2:$I$11,2,0)),"",VLOOKUP($I1166,Lookup!$H$2:$I$11,2,0))</f>
        <v>6.0000000000000002E-5</v>
      </c>
      <c r="P1166" s="8">
        <f>COUNTIF(J$4:J1166,J1166)</f>
        <v>1</v>
      </c>
    </row>
    <row r="1167" spans="1:16" ht="30" x14ac:dyDescent="0.25">
      <c r="A1167" s="35">
        <f t="shared" si="113"/>
        <v>400001</v>
      </c>
      <c r="B1167" s="8">
        <f t="shared" si="114"/>
        <v>44704.357638888891</v>
      </c>
      <c r="C1167" s="8">
        <f t="shared" si="115"/>
        <v>44908</v>
      </c>
      <c r="D1167" s="38">
        <f t="shared" si="116"/>
        <v>489614.35769888887</v>
      </c>
      <c r="E1167" s="39">
        <f t="shared" si="111"/>
        <v>7</v>
      </c>
      <c r="F1167" s="42" t="s">
        <v>198</v>
      </c>
      <c r="G1167" s="42" t="s">
        <v>4239</v>
      </c>
      <c r="H1167" s="42" t="s">
        <v>4240</v>
      </c>
      <c r="I1167" s="42" t="s">
        <v>2206</v>
      </c>
      <c r="J1167" s="45">
        <v>44704.357638888891</v>
      </c>
      <c r="K1167" s="43">
        <v>400001</v>
      </c>
      <c r="L1167" s="44">
        <v>44908</v>
      </c>
      <c r="M1167" s="8" t="str">
        <f>VLOOKUP(MONTH($J1167),Lookup!$A$2:$B$13,2,0)&amp;" "&amp;YEAR($J1167)</f>
        <v>May 2022</v>
      </c>
      <c r="N1167" s="34">
        <f t="shared" si="112"/>
        <v>44704.357638888891</v>
      </c>
      <c r="O1167" s="8">
        <f>IF(ISERROR(VLOOKUP($I1167,Lookup!$H$2:$I$11,2,0)),"",VLOOKUP($I1167,Lookup!$H$2:$I$11,2,0))</f>
        <v>6.0000000000000002E-5</v>
      </c>
      <c r="P1167" s="8">
        <f>COUNTIF(J$4:J1167,J1167)</f>
        <v>1</v>
      </c>
    </row>
    <row r="1168" spans="1:16" ht="30" x14ac:dyDescent="0.25">
      <c r="A1168" s="35">
        <f t="shared" si="113"/>
        <v>100001</v>
      </c>
      <c r="B1168" s="8">
        <f t="shared" si="114"/>
        <v>44705.512499999997</v>
      </c>
      <c r="C1168" s="8">
        <f t="shared" si="115"/>
        <v>44874</v>
      </c>
      <c r="D1168" s="38">
        <f t="shared" si="116"/>
        <v>189581.51250700001</v>
      </c>
      <c r="E1168" s="39">
        <f t="shared" si="111"/>
        <v>33</v>
      </c>
      <c r="F1168" s="42" t="s">
        <v>198</v>
      </c>
      <c r="G1168" s="42" t="s">
        <v>4241</v>
      </c>
      <c r="H1168" s="42" t="s">
        <v>4242</v>
      </c>
      <c r="I1168" s="42" t="s">
        <v>2184</v>
      </c>
      <c r="J1168" s="45">
        <v>44705.512499999997</v>
      </c>
      <c r="K1168" s="43">
        <v>100001</v>
      </c>
      <c r="L1168" s="44">
        <v>44874</v>
      </c>
      <c r="M1168" s="8" t="str">
        <f>VLOOKUP(MONTH($J1168),Lookup!$A$2:$B$13,2,0)&amp;" "&amp;YEAR($J1168)</f>
        <v>May 2022</v>
      </c>
      <c r="N1168" s="34">
        <f t="shared" si="112"/>
        <v>44705.512499999997</v>
      </c>
      <c r="O1168" s="8">
        <f>IF(ISERROR(VLOOKUP($I1168,Lookup!$H$2:$I$11,2,0)),"",VLOOKUP($I1168,Lookup!$H$2:$I$11,2,0))</f>
        <v>6.9999999999999999E-6</v>
      </c>
      <c r="P1168" s="8">
        <f>COUNTIF(J$4:J1168,J1168)</f>
        <v>1</v>
      </c>
    </row>
    <row r="1169" spans="1:16" ht="30" x14ac:dyDescent="0.25">
      <c r="A1169" s="35">
        <f t="shared" si="113"/>
        <v>0</v>
      </c>
      <c r="B1169" s="8">
        <f t="shared" si="114"/>
        <v>44803.343055555553</v>
      </c>
      <c r="C1169" s="8">
        <f t="shared" si="115"/>
        <v>44803</v>
      </c>
      <c r="D1169" s="38">
        <f t="shared" si="116"/>
        <v>89607.343115555559</v>
      </c>
      <c r="E1169" s="39">
        <f t="shared" si="111"/>
        <v>72</v>
      </c>
      <c r="F1169" s="42" t="s">
        <v>198</v>
      </c>
      <c r="G1169" s="42" t="s">
        <v>4243</v>
      </c>
      <c r="H1169" s="42" t="s">
        <v>4244</v>
      </c>
      <c r="I1169" s="42" t="s">
        <v>2206</v>
      </c>
      <c r="J1169" s="45">
        <v>44803.343055555553</v>
      </c>
      <c r="K1169" s="43"/>
      <c r="L1169" s="44">
        <v>44803</v>
      </c>
      <c r="M1169" s="8" t="str">
        <f>VLOOKUP(MONTH($J1169),Lookup!$A$2:$B$13,2,0)&amp;" "&amp;YEAR($J1169)</f>
        <v>Aug 2022</v>
      </c>
      <c r="N1169" s="34">
        <f t="shared" si="112"/>
        <v>44803.343055555553</v>
      </c>
      <c r="O1169" s="8">
        <f>IF(ISERROR(VLOOKUP($I1169,Lookup!$H$2:$I$11,2,0)),"",VLOOKUP($I1169,Lookup!$H$2:$I$11,2,0))</f>
        <v>6.0000000000000002E-5</v>
      </c>
      <c r="P1169" s="8">
        <f>COUNTIF(J$4:J1169,J1169)</f>
        <v>1</v>
      </c>
    </row>
    <row r="1170" spans="1:16" ht="45" x14ac:dyDescent="0.25">
      <c r="A1170" s="35">
        <f t="shared" si="113"/>
        <v>75001</v>
      </c>
      <c r="B1170" s="8">
        <f t="shared" si="114"/>
        <v>44754.395833333336</v>
      </c>
      <c r="C1170" s="8">
        <f t="shared" si="115"/>
        <v>44908</v>
      </c>
      <c r="D1170" s="38">
        <f t="shared" si="116"/>
        <v>164664.39589333333</v>
      </c>
      <c r="E1170" s="39">
        <f t="shared" si="111"/>
        <v>39</v>
      </c>
      <c r="F1170" s="42" t="s">
        <v>198</v>
      </c>
      <c r="G1170" s="42" t="s">
        <v>4245</v>
      </c>
      <c r="H1170" s="42" t="s">
        <v>4246</v>
      </c>
      <c r="I1170" s="42" t="s">
        <v>2206</v>
      </c>
      <c r="J1170" s="45">
        <v>44754.395833333336</v>
      </c>
      <c r="K1170" s="43">
        <v>75001</v>
      </c>
      <c r="L1170" s="44">
        <v>44908</v>
      </c>
      <c r="M1170" s="8" t="str">
        <f>VLOOKUP(MONTH($J1170),Lookup!$A$2:$B$13,2,0)&amp;" "&amp;YEAR($J1170)</f>
        <v>Jul 2022</v>
      </c>
      <c r="N1170" s="34">
        <f t="shared" si="112"/>
        <v>44754.395833333336</v>
      </c>
      <c r="O1170" s="8">
        <f>IF(ISERROR(VLOOKUP($I1170,Lookup!$H$2:$I$11,2,0)),"",VLOOKUP($I1170,Lookup!$H$2:$I$11,2,0))</f>
        <v>6.0000000000000002E-5</v>
      </c>
      <c r="P1170" s="8">
        <f>COUNTIF(J$4:J1170,J1170)</f>
        <v>1</v>
      </c>
    </row>
    <row r="1171" spans="1:16" ht="45" x14ac:dyDescent="0.25">
      <c r="A1171" s="35">
        <f t="shared" si="113"/>
        <v>90001</v>
      </c>
      <c r="B1171" s="8">
        <f t="shared" si="114"/>
        <v>44832.805555555555</v>
      </c>
      <c r="C1171" s="8">
        <f t="shared" si="115"/>
        <v>44848</v>
      </c>
      <c r="D1171" s="38">
        <f t="shared" si="116"/>
        <v>179682.80561555555</v>
      </c>
      <c r="E1171" s="39">
        <f t="shared" si="111"/>
        <v>36</v>
      </c>
      <c r="F1171" s="42" t="s">
        <v>198</v>
      </c>
      <c r="G1171" s="42" t="s">
        <v>4247</v>
      </c>
      <c r="H1171" s="42" t="s">
        <v>4248</v>
      </c>
      <c r="I1171" s="42" t="s">
        <v>2206</v>
      </c>
      <c r="J1171" s="45">
        <v>44832.805555555555</v>
      </c>
      <c r="K1171" s="43">
        <v>90001</v>
      </c>
      <c r="L1171" s="44">
        <v>44848</v>
      </c>
      <c r="M1171" s="8" t="str">
        <f>VLOOKUP(MONTH($J1171),Lookup!$A$2:$B$13,2,0)&amp;" "&amp;YEAR($J1171)</f>
        <v>Sept 2022</v>
      </c>
      <c r="N1171" s="34">
        <f t="shared" si="112"/>
        <v>44832.805555555555</v>
      </c>
      <c r="O1171" s="8">
        <f>IF(ISERROR(VLOOKUP($I1171,Lookup!$H$2:$I$11,2,0)),"",VLOOKUP($I1171,Lookup!$H$2:$I$11,2,0))</f>
        <v>6.0000000000000002E-5</v>
      </c>
      <c r="P1171" s="8">
        <f>COUNTIF(J$4:J1171,J1171)</f>
        <v>1</v>
      </c>
    </row>
    <row r="1172" spans="1:16" ht="30" x14ac:dyDescent="0.25">
      <c r="A1172" s="35">
        <f t="shared" si="113"/>
        <v>80001</v>
      </c>
      <c r="B1172" s="8">
        <f t="shared" si="114"/>
        <v>44839.545138888891</v>
      </c>
      <c r="C1172" s="8">
        <f t="shared" si="115"/>
        <v>44909</v>
      </c>
      <c r="D1172" s="38">
        <f t="shared" si="116"/>
        <v>169750.54519888887</v>
      </c>
      <c r="E1172" s="39">
        <f t="shared" si="111"/>
        <v>38</v>
      </c>
      <c r="F1172" s="42" t="s">
        <v>198</v>
      </c>
      <c r="G1172" s="42" t="s">
        <v>4249</v>
      </c>
      <c r="H1172" s="42" t="s">
        <v>4250</v>
      </c>
      <c r="I1172" s="42" t="s">
        <v>2206</v>
      </c>
      <c r="J1172" s="45">
        <v>44839.545138888891</v>
      </c>
      <c r="K1172" s="43">
        <v>80001</v>
      </c>
      <c r="L1172" s="44">
        <v>44909</v>
      </c>
      <c r="M1172" s="8" t="str">
        <f>VLOOKUP(MONTH($J1172),Lookup!$A$2:$B$13,2,0)&amp;" "&amp;YEAR($J1172)</f>
        <v>Oct 2022</v>
      </c>
      <c r="N1172" s="34">
        <f t="shared" si="112"/>
        <v>44839.545138888891</v>
      </c>
      <c r="O1172" s="8">
        <f>IF(ISERROR(VLOOKUP($I1172,Lookup!$H$2:$I$11,2,0)),"",VLOOKUP($I1172,Lookup!$H$2:$I$11,2,0))</f>
        <v>6.0000000000000002E-5</v>
      </c>
      <c r="P1172" s="8">
        <f>COUNTIF(J$4:J1172,J1172)</f>
        <v>1</v>
      </c>
    </row>
    <row r="1173" spans="1:16" ht="30" x14ac:dyDescent="0.25">
      <c r="A1173" s="35">
        <f t="shared" si="113"/>
        <v>90001</v>
      </c>
      <c r="B1173" s="8">
        <f t="shared" si="114"/>
        <v>44832.798611111109</v>
      </c>
      <c r="C1173" s="8">
        <f t="shared" si="115"/>
        <v>44867</v>
      </c>
      <c r="D1173" s="38">
        <f t="shared" si="116"/>
        <v>179701.80161111112</v>
      </c>
      <c r="E1173" s="39">
        <f t="shared" si="111"/>
        <v>35</v>
      </c>
      <c r="F1173" s="42" t="s">
        <v>198</v>
      </c>
      <c r="G1173" s="42" t="s">
        <v>4251</v>
      </c>
      <c r="H1173" s="42" t="s">
        <v>4252</v>
      </c>
      <c r="I1173" s="42" t="s">
        <v>2525</v>
      </c>
      <c r="J1173" s="45">
        <v>44832.798611111109</v>
      </c>
      <c r="K1173" s="43">
        <v>90001</v>
      </c>
      <c r="L1173" s="44">
        <v>44867</v>
      </c>
      <c r="M1173" s="8" t="str">
        <f>VLOOKUP(MONTH($J1173),Lookup!$A$2:$B$13,2,0)&amp;" "&amp;YEAR($J1173)</f>
        <v>Sept 2022</v>
      </c>
      <c r="N1173" s="34">
        <f t="shared" si="112"/>
        <v>44832.798611111109</v>
      </c>
      <c r="O1173" s="8">
        <f>IF(ISERROR(VLOOKUP($I1173,Lookup!$H$2:$I$11,2,0)),"",VLOOKUP($I1173,Lookup!$H$2:$I$11,2,0))</f>
        <v>3.0000000000000001E-3</v>
      </c>
      <c r="P1173" s="8">
        <f>COUNTIF(J$4:J1173,J1173)</f>
        <v>1</v>
      </c>
    </row>
    <row r="1174" spans="1:16" ht="45" x14ac:dyDescent="0.25">
      <c r="A1174" s="35">
        <f t="shared" si="113"/>
        <v>225000</v>
      </c>
      <c r="B1174" s="8">
        <f t="shared" si="114"/>
        <v>44617.513888888891</v>
      </c>
      <c r="C1174" s="8">
        <f t="shared" si="115"/>
        <v>44909</v>
      </c>
      <c r="D1174" s="38">
        <f t="shared" si="116"/>
        <v>314527.51394888887</v>
      </c>
      <c r="E1174" s="39">
        <f t="shared" si="111"/>
        <v>14</v>
      </c>
      <c r="F1174" s="42" t="s">
        <v>198</v>
      </c>
      <c r="G1174" s="42" t="s">
        <v>4253</v>
      </c>
      <c r="H1174" s="42" t="s">
        <v>4254</v>
      </c>
      <c r="I1174" s="42" t="s">
        <v>2206</v>
      </c>
      <c r="J1174" s="45">
        <v>44617.513888888891</v>
      </c>
      <c r="K1174" s="43">
        <v>225000</v>
      </c>
      <c r="L1174" s="44">
        <v>44909</v>
      </c>
      <c r="M1174" s="8" t="str">
        <f>VLOOKUP(MONTH($J1174),Lookup!$A$2:$B$13,2,0)&amp;" "&amp;YEAR($J1174)</f>
        <v>Feb 2022</v>
      </c>
      <c r="N1174" s="34">
        <f t="shared" si="112"/>
        <v>44617.513888888891</v>
      </c>
      <c r="O1174" s="8">
        <f>IF(ISERROR(VLOOKUP($I1174,Lookup!$H$2:$I$11,2,0)),"",VLOOKUP($I1174,Lookup!$H$2:$I$11,2,0))</f>
        <v>6.0000000000000002E-5</v>
      </c>
      <c r="P1174" s="8">
        <f>COUNTIF(J$4:J1174,J1174)</f>
        <v>1</v>
      </c>
    </row>
    <row r="1175" spans="1:16" ht="30" x14ac:dyDescent="0.25">
      <c r="A1175" s="35">
        <f t="shared" si="113"/>
        <v>55000</v>
      </c>
      <c r="B1175" s="8">
        <f t="shared" si="114"/>
        <v>44854.738194444442</v>
      </c>
      <c r="C1175" s="8">
        <f t="shared" si="115"/>
        <v>44710</v>
      </c>
      <c r="D1175" s="38">
        <f t="shared" si="116"/>
        <v>144565.73820144444</v>
      </c>
      <c r="E1175" s="39">
        <f t="shared" si="111"/>
        <v>49</v>
      </c>
      <c r="F1175" s="42" t="s">
        <v>198</v>
      </c>
      <c r="G1175" s="42" t="s">
        <v>4255</v>
      </c>
      <c r="H1175" s="42" t="s">
        <v>4256</v>
      </c>
      <c r="I1175" s="42" t="s">
        <v>2184</v>
      </c>
      <c r="J1175" s="45">
        <v>44854.738194444442</v>
      </c>
      <c r="K1175" s="43">
        <v>55000</v>
      </c>
      <c r="L1175" s="44">
        <v>44710</v>
      </c>
      <c r="M1175" s="8" t="str">
        <f>VLOOKUP(MONTH($J1175),Lookup!$A$2:$B$13,2,0)&amp;" "&amp;YEAR($J1175)</f>
        <v>Oct 2022</v>
      </c>
      <c r="N1175" s="34">
        <f t="shared" si="112"/>
        <v>44854.738194444442</v>
      </c>
      <c r="O1175" s="8">
        <f>IF(ISERROR(VLOOKUP($I1175,Lookup!$H$2:$I$11,2,0)),"",VLOOKUP($I1175,Lookup!$H$2:$I$11,2,0))</f>
        <v>6.9999999999999999E-6</v>
      </c>
      <c r="P1175" s="8">
        <f>COUNTIF(J$4:J1175,J1175)</f>
        <v>1</v>
      </c>
    </row>
    <row r="1176" spans="1:16" ht="30" x14ac:dyDescent="0.25">
      <c r="A1176" s="35">
        <f t="shared" si="113"/>
        <v>140000</v>
      </c>
      <c r="B1176" s="8">
        <f t="shared" si="114"/>
        <v>44766.564583333333</v>
      </c>
      <c r="C1176" s="8">
        <f t="shared" si="115"/>
        <v>44894</v>
      </c>
      <c r="D1176" s="38">
        <f t="shared" si="116"/>
        <v>229764.56458333333</v>
      </c>
      <c r="E1176" s="39">
        <f t="shared" si="111"/>
        <v>22</v>
      </c>
      <c r="F1176" s="42" t="s">
        <v>198</v>
      </c>
      <c r="G1176" s="42" t="s">
        <v>4257</v>
      </c>
      <c r="H1176" s="42" t="s">
        <v>4258</v>
      </c>
      <c r="I1176" s="42" t="s">
        <v>2167</v>
      </c>
      <c r="J1176" s="45">
        <v>44766.564583333333</v>
      </c>
      <c r="K1176" s="43">
        <v>140000</v>
      </c>
      <c r="L1176" s="44">
        <v>44894</v>
      </c>
      <c r="M1176" s="8" t="str">
        <f>VLOOKUP(MONTH($J1176),Lookup!$A$2:$B$13,2,0)&amp;" "&amp;YEAR($J1176)</f>
        <v>Jul 2022</v>
      </c>
      <c r="N1176" s="34">
        <f t="shared" si="112"/>
        <v>44766.564583333333</v>
      </c>
      <c r="O1176" s="8">
        <f>IF(ISERROR(VLOOKUP($I1176,Lookup!$H$2:$I$11,2,0)),"",VLOOKUP($I1176,Lookup!$H$2:$I$11,2,0))</f>
        <v>103</v>
      </c>
      <c r="P1176" s="8">
        <f>COUNTIF(J$4:J1176,J1176)</f>
        <v>1</v>
      </c>
    </row>
    <row r="1177" spans="1:16" ht="30" x14ac:dyDescent="0.25">
      <c r="A1177" s="35">
        <f t="shared" si="113"/>
        <v>60001</v>
      </c>
      <c r="B1177" s="8">
        <f t="shared" si="114"/>
        <v>44762.515972222223</v>
      </c>
      <c r="C1177" s="8">
        <f t="shared" si="115"/>
        <v>44894</v>
      </c>
      <c r="D1177" s="38">
        <f t="shared" si="116"/>
        <v>149658.51597922223</v>
      </c>
      <c r="E1177" s="39">
        <f t="shared" si="111"/>
        <v>46</v>
      </c>
      <c r="F1177" s="42" t="s">
        <v>198</v>
      </c>
      <c r="G1177" s="42" t="s">
        <v>4259</v>
      </c>
      <c r="H1177" s="42" t="s">
        <v>4260</v>
      </c>
      <c r="I1177" s="42" t="s">
        <v>2184</v>
      </c>
      <c r="J1177" s="45">
        <v>44762.515972222223</v>
      </c>
      <c r="K1177" s="43">
        <v>60001</v>
      </c>
      <c r="L1177" s="44">
        <v>44894</v>
      </c>
      <c r="M1177" s="8" t="str">
        <f>VLOOKUP(MONTH($J1177),Lookup!$A$2:$B$13,2,0)&amp;" "&amp;YEAR($J1177)</f>
        <v>Jul 2022</v>
      </c>
      <c r="N1177" s="34">
        <f t="shared" si="112"/>
        <v>44762.515972222223</v>
      </c>
      <c r="O1177" s="8">
        <f>IF(ISERROR(VLOOKUP($I1177,Lookup!$H$2:$I$11,2,0)),"",VLOOKUP($I1177,Lookup!$H$2:$I$11,2,0))</f>
        <v>6.9999999999999999E-6</v>
      </c>
      <c r="P1177" s="8">
        <f>COUNTIF(J$4:J1177,J1177)</f>
        <v>1</v>
      </c>
    </row>
    <row r="1178" spans="1:16" ht="45" x14ac:dyDescent="0.25">
      <c r="A1178" s="35">
        <f t="shared" si="113"/>
        <v>50001</v>
      </c>
      <c r="B1178" s="8">
        <f t="shared" si="114"/>
        <v>44672.48333333333</v>
      </c>
      <c r="C1178" s="8">
        <f t="shared" si="115"/>
        <v>44902</v>
      </c>
      <c r="D1178" s="38">
        <f t="shared" si="116"/>
        <v>139576.48339333333</v>
      </c>
      <c r="E1178" s="39">
        <f t="shared" si="111"/>
        <v>54</v>
      </c>
      <c r="F1178" s="42" t="s">
        <v>198</v>
      </c>
      <c r="G1178" s="42" t="s">
        <v>4261</v>
      </c>
      <c r="H1178" s="42" t="s">
        <v>4262</v>
      </c>
      <c r="I1178" s="42" t="s">
        <v>2206</v>
      </c>
      <c r="J1178" s="45">
        <v>44672.48333333333</v>
      </c>
      <c r="K1178" s="43">
        <v>50001</v>
      </c>
      <c r="L1178" s="44">
        <v>44902</v>
      </c>
      <c r="M1178" s="8" t="str">
        <f>VLOOKUP(MONTH($J1178),Lookup!$A$2:$B$13,2,0)&amp;" "&amp;YEAR($J1178)</f>
        <v>Apr 2022</v>
      </c>
      <c r="N1178" s="34">
        <f t="shared" si="112"/>
        <v>44672.48333333333</v>
      </c>
      <c r="O1178" s="8">
        <f>IF(ISERROR(VLOOKUP($I1178,Lookup!$H$2:$I$11,2,0)),"",VLOOKUP($I1178,Lookup!$H$2:$I$11,2,0))</f>
        <v>6.0000000000000002E-5</v>
      </c>
      <c r="P1178" s="8">
        <f>COUNTIF(J$4:J1178,J1178)</f>
        <v>1</v>
      </c>
    </row>
    <row r="1179" spans="1:16" ht="30" x14ac:dyDescent="0.25">
      <c r="A1179" s="35">
        <f t="shared" si="113"/>
        <v>300001</v>
      </c>
      <c r="B1179" s="8">
        <f t="shared" si="114"/>
        <v>44750.417361111111</v>
      </c>
      <c r="C1179" s="8">
        <f t="shared" si="115"/>
        <v>44908</v>
      </c>
      <c r="D1179" s="38">
        <f t="shared" si="116"/>
        <v>389660.41742111108</v>
      </c>
      <c r="E1179" s="39">
        <f t="shared" si="111"/>
        <v>11</v>
      </c>
      <c r="F1179" s="42" t="s">
        <v>198</v>
      </c>
      <c r="G1179" s="42" t="s">
        <v>4263</v>
      </c>
      <c r="H1179" s="42" t="s">
        <v>4264</v>
      </c>
      <c r="I1179" s="42" t="s">
        <v>2206</v>
      </c>
      <c r="J1179" s="45">
        <v>44750.417361111111</v>
      </c>
      <c r="K1179" s="43">
        <v>300001</v>
      </c>
      <c r="L1179" s="44">
        <v>44908</v>
      </c>
      <c r="M1179" s="8" t="str">
        <f>VLOOKUP(MONTH($J1179),Lookup!$A$2:$B$13,2,0)&amp;" "&amp;YEAR($J1179)</f>
        <v>Jul 2022</v>
      </c>
      <c r="N1179" s="34">
        <f t="shared" si="112"/>
        <v>44750.417361111111</v>
      </c>
      <c r="O1179" s="8">
        <f>IF(ISERROR(VLOOKUP($I1179,Lookup!$H$2:$I$11,2,0)),"",VLOOKUP($I1179,Lookup!$H$2:$I$11,2,0))</f>
        <v>6.0000000000000002E-5</v>
      </c>
      <c r="P1179" s="8">
        <f>COUNTIF(J$4:J1179,J1179)</f>
        <v>1</v>
      </c>
    </row>
    <row r="1180" spans="1:16" ht="30" x14ac:dyDescent="0.25">
      <c r="A1180" s="35">
        <f t="shared" si="113"/>
        <v>50001</v>
      </c>
      <c r="B1180" s="8">
        <f t="shared" si="114"/>
        <v>44792.594444444447</v>
      </c>
      <c r="C1180" s="8">
        <f t="shared" si="115"/>
        <v>44894</v>
      </c>
      <c r="D1180" s="38">
        <f t="shared" si="116"/>
        <v>139588.49444444446</v>
      </c>
      <c r="E1180" s="39">
        <f t="shared" si="111"/>
        <v>53</v>
      </c>
      <c r="F1180" s="42" t="s">
        <v>198</v>
      </c>
      <c r="G1180" s="42" t="s">
        <v>4265</v>
      </c>
      <c r="H1180" s="42" t="s">
        <v>4266</v>
      </c>
      <c r="I1180" s="42" t="s">
        <v>2170</v>
      </c>
      <c r="J1180" s="45">
        <v>44792.594444444447</v>
      </c>
      <c r="K1180" s="43">
        <v>50001</v>
      </c>
      <c r="L1180" s="44">
        <v>44894</v>
      </c>
      <c r="M1180" s="8" t="str">
        <f>VLOOKUP(MONTH($J1180),Lookup!$A$2:$B$13,2,0)&amp;" "&amp;YEAR($J1180)</f>
        <v>Aug 2022</v>
      </c>
      <c r="N1180" s="34">
        <f t="shared" si="112"/>
        <v>44792.594444444447</v>
      </c>
      <c r="O1180" s="8">
        <f>IF(ISERROR(VLOOKUP($I1180,Lookup!$H$2:$I$11,2,0)),"",VLOOKUP($I1180,Lookup!$H$2:$I$11,2,0))</f>
        <v>-100.1</v>
      </c>
      <c r="P1180" s="8">
        <f>COUNTIF(J$4:J1180,J1180)</f>
        <v>1</v>
      </c>
    </row>
    <row r="1181" spans="1:16" ht="30" x14ac:dyDescent="0.25">
      <c r="A1181" s="35">
        <f t="shared" si="113"/>
        <v>200000</v>
      </c>
      <c r="B1181" s="8">
        <f t="shared" si="114"/>
        <v>44774.630555555559</v>
      </c>
      <c r="C1181" s="8">
        <f t="shared" si="115"/>
        <v>44903</v>
      </c>
      <c r="D1181" s="38">
        <f t="shared" si="116"/>
        <v>289781.63055555557</v>
      </c>
      <c r="E1181" s="39">
        <f t="shared" si="111"/>
        <v>15</v>
      </c>
      <c r="F1181" s="42" t="s">
        <v>198</v>
      </c>
      <c r="G1181" s="42" t="s">
        <v>4267</v>
      </c>
      <c r="H1181" s="42" t="s">
        <v>4268</v>
      </c>
      <c r="I1181" s="42" t="s">
        <v>2167</v>
      </c>
      <c r="J1181" s="45">
        <v>44774.630555555559</v>
      </c>
      <c r="K1181" s="43">
        <v>200000</v>
      </c>
      <c r="L1181" s="44">
        <v>44903</v>
      </c>
      <c r="M1181" s="8" t="str">
        <f>VLOOKUP(MONTH($J1181),Lookup!$A$2:$B$13,2,0)&amp;" "&amp;YEAR($J1181)</f>
        <v>Aug 2022</v>
      </c>
      <c r="N1181" s="34">
        <f t="shared" si="112"/>
        <v>44774.630555555559</v>
      </c>
      <c r="O1181" s="8">
        <f>IF(ISERROR(VLOOKUP($I1181,Lookup!$H$2:$I$11,2,0)),"",VLOOKUP($I1181,Lookup!$H$2:$I$11,2,0))</f>
        <v>103</v>
      </c>
      <c r="P1181" s="8">
        <f>COUNTIF(J$4:J1181,J1181)</f>
        <v>1</v>
      </c>
    </row>
    <row r="1182" spans="1:16" ht="30" x14ac:dyDescent="0.25">
      <c r="A1182" s="35">
        <f t="shared" si="113"/>
        <v>60000</v>
      </c>
      <c r="B1182" s="8">
        <f t="shared" si="114"/>
        <v>44844.556250000001</v>
      </c>
      <c r="C1182" s="8">
        <f t="shared" si="115"/>
        <v>44894</v>
      </c>
      <c r="D1182" s="38">
        <f t="shared" si="116"/>
        <v>149740.55630999999</v>
      </c>
      <c r="E1182" s="39">
        <f t="shared" si="111"/>
        <v>45</v>
      </c>
      <c r="F1182" s="42" t="s">
        <v>198</v>
      </c>
      <c r="G1182" s="42" t="s">
        <v>4145</v>
      </c>
      <c r="H1182" s="42" t="s">
        <v>4269</v>
      </c>
      <c r="I1182" s="42" t="s">
        <v>2206</v>
      </c>
      <c r="J1182" s="45">
        <v>44844.556250000001</v>
      </c>
      <c r="K1182" s="43">
        <v>60000</v>
      </c>
      <c r="L1182" s="44">
        <v>44894</v>
      </c>
      <c r="M1182" s="8" t="str">
        <f>VLOOKUP(MONTH($J1182),Lookup!$A$2:$B$13,2,0)&amp;" "&amp;YEAR($J1182)</f>
        <v>Oct 2022</v>
      </c>
      <c r="N1182" s="34">
        <f t="shared" si="112"/>
        <v>44844.556250000001</v>
      </c>
      <c r="O1182" s="8">
        <f>IF(ISERROR(VLOOKUP($I1182,Lookup!$H$2:$I$11,2,0)),"",VLOOKUP($I1182,Lookup!$H$2:$I$11,2,0))</f>
        <v>6.0000000000000002E-5</v>
      </c>
      <c r="P1182" s="8">
        <f>COUNTIF(J$4:J1182,J1182)</f>
        <v>2</v>
      </c>
    </row>
    <row r="1183" spans="1:16" ht="30" x14ac:dyDescent="0.25">
      <c r="A1183" s="35">
        <f t="shared" si="113"/>
        <v>30000</v>
      </c>
      <c r="B1183" s="8">
        <f t="shared" si="114"/>
        <v>44875.398611111108</v>
      </c>
      <c r="C1183" s="8">
        <f t="shared" si="115"/>
        <v>44901</v>
      </c>
      <c r="D1183" s="38">
        <f t="shared" si="116"/>
        <v>119777.39861191111</v>
      </c>
      <c r="E1183" s="39">
        <f t="shared" si="111"/>
        <v>65</v>
      </c>
      <c r="F1183" s="42" t="s">
        <v>198</v>
      </c>
      <c r="G1183" s="42" t="s">
        <v>4270</v>
      </c>
      <c r="H1183" s="42" t="s">
        <v>4271</v>
      </c>
      <c r="I1183" s="42" t="s">
        <v>2173</v>
      </c>
      <c r="J1183" s="45">
        <v>44875.398611111108</v>
      </c>
      <c r="K1183" s="43">
        <v>30000</v>
      </c>
      <c r="L1183" s="44">
        <v>44901</v>
      </c>
      <c r="M1183" s="8" t="str">
        <f>VLOOKUP(MONTH($J1183),Lookup!$A$2:$B$13,2,0)&amp;" "&amp;YEAR($J1183)</f>
        <v>Nov 2022</v>
      </c>
      <c r="N1183" s="34">
        <f t="shared" si="112"/>
        <v>44875.398611111108</v>
      </c>
      <c r="O1183" s="8">
        <f>IF(ISERROR(VLOOKUP($I1183,Lookup!$H$2:$I$11,2,0)),"",VLOOKUP($I1183,Lookup!$H$2:$I$11,2,0))</f>
        <v>7.9999999999999996E-7</v>
      </c>
      <c r="P1183" s="8">
        <f>COUNTIF(J$4:J1183,J1183)</f>
        <v>1</v>
      </c>
    </row>
    <row r="1184" spans="1:16" ht="30" x14ac:dyDescent="0.25">
      <c r="A1184" s="35">
        <f t="shared" si="113"/>
        <v>65000</v>
      </c>
      <c r="B1184" s="8">
        <f t="shared" si="114"/>
        <v>44859.59097222222</v>
      </c>
      <c r="C1184" s="8">
        <f t="shared" si="115"/>
        <v>44908</v>
      </c>
      <c r="D1184" s="38">
        <f t="shared" si="116"/>
        <v>154768.5910322222</v>
      </c>
      <c r="E1184" s="39">
        <f t="shared" si="111"/>
        <v>43</v>
      </c>
      <c r="F1184" s="42" t="s">
        <v>198</v>
      </c>
      <c r="G1184" s="42" t="s">
        <v>4272</v>
      </c>
      <c r="H1184" s="42" t="s">
        <v>4272</v>
      </c>
      <c r="I1184" s="42" t="s">
        <v>2206</v>
      </c>
      <c r="J1184" s="45">
        <v>44859.59097222222</v>
      </c>
      <c r="K1184" s="43">
        <v>65000</v>
      </c>
      <c r="L1184" s="44">
        <v>44908</v>
      </c>
      <c r="M1184" s="8" t="str">
        <f>VLOOKUP(MONTH($J1184),Lookup!$A$2:$B$13,2,0)&amp;" "&amp;YEAR($J1184)</f>
        <v>Oct 2022</v>
      </c>
      <c r="N1184" s="34">
        <f t="shared" si="112"/>
        <v>44859.59097222222</v>
      </c>
      <c r="O1184" s="8">
        <f>IF(ISERROR(VLOOKUP($I1184,Lookup!$H$2:$I$11,2,0)),"",VLOOKUP($I1184,Lookup!$H$2:$I$11,2,0))</f>
        <v>6.0000000000000002E-5</v>
      </c>
      <c r="P1184" s="8">
        <f>COUNTIF(J$4:J1184,J1184)</f>
        <v>1</v>
      </c>
    </row>
    <row r="1185" spans="1:16" ht="30" x14ac:dyDescent="0.25">
      <c r="A1185" s="35">
        <f t="shared" si="113"/>
        <v>1000000</v>
      </c>
      <c r="B1185" s="8">
        <f t="shared" si="114"/>
        <v>44823.475694444445</v>
      </c>
      <c r="C1185" s="8">
        <f t="shared" si="115"/>
        <v>44909</v>
      </c>
      <c r="D1185" s="38">
        <f t="shared" si="116"/>
        <v>1089733.4757544445</v>
      </c>
      <c r="E1185" s="39">
        <f t="shared" si="111"/>
        <v>1</v>
      </c>
      <c r="F1185" s="42" t="s">
        <v>198</v>
      </c>
      <c r="G1185" s="42" t="s">
        <v>4273</v>
      </c>
      <c r="H1185" s="42" t="s">
        <v>4274</v>
      </c>
      <c r="I1185" s="42" t="s">
        <v>2206</v>
      </c>
      <c r="J1185" s="45">
        <v>44823.475694444445</v>
      </c>
      <c r="K1185" s="43">
        <v>1000000</v>
      </c>
      <c r="L1185" s="44">
        <v>44909</v>
      </c>
      <c r="M1185" s="8" t="str">
        <f>VLOOKUP(MONTH($J1185),Lookup!$A$2:$B$13,2,0)&amp;" "&amp;YEAR($J1185)</f>
        <v>Sept 2022</v>
      </c>
      <c r="N1185" s="34">
        <f t="shared" si="112"/>
        <v>44823.475694444445</v>
      </c>
      <c r="O1185" s="8">
        <f>IF(ISERROR(VLOOKUP($I1185,Lookup!$H$2:$I$11,2,0)),"",VLOOKUP($I1185,Lookup!$H$2:$I$11,2,0))</f>
        <v>6.0000000000000002E-5</v>
      </c>
      <c r="P1185" s="8">
        <f>COUNTIF(J$4:J1185,J1185)</f>
        <v>1</v>
      </c>
    </row>
    <row r="1186" spans="1:16" ht="30" x14ac:dyDescent="0.25">
      <c r="A1186" s="35">
        <f t="shared" si="113"/>
        <v>60000</v>
      </c>
      <c r="B1186" s="8">
        <f t="shared" si="114"/>
        <v>44861.504166666666</v>
      </c>
      <c r="C1186" s="8">
        <f t="shared" si="115"/>
        <v>44907</v>
      </c>
      <c r="D1186" s="38">
        <f t="shared" si="116"/>
        <v>149769.50417366665</v>
      </c>
      <c r="E1186" s="39">
        <f t="shared" si="111"/>
        <v>6</v>
      </c>
      <c r="F1186" s="42" t="s">
        <v>183</v>
      </c>
      <c r="G1186" s="42" t="s">
        <v>4275</v>
      </c>
      <c r="H1186" s="42" t="s">
        <v>4276</v>
      </c>
      <c r="I1186" s="42" t="s">
        <v>2184</v>
      </c>
      <c r="J1186" s="45">
        <v>44861.504166666666</v>
      </c>
      <c r="K1186" s="43">
        <v>60000</v>
      </c>
      <c r="L1186" s="44">
        <v>44907</v>
      </c>
      <c r="M1186" s="8" t="str">
        <f>VLOOKUP(MONTH($J1186),Lookup!$A$2:$B$13,2,0)&amp;" "&amp;YEAR($J1186)</f>
        <v>Oct 2022</v>
      </c>
      <c r="N1186" s="34">
        <f t="shared" si="112"/>
        <v>44861.504166666666</v>
      </c>
      <c r="O1186" s="8">
        <f>IF(ISERROR(VLOOKUP($I1186,Lookup!$H$2:$I$11,2,0)),"",VLOOKUP($I1186,Lookup!$H$2:$I$11,2,0))</f>
        <v>6.9999999999999999E-6</v>
      </c>
      <c r="P1186" s="8">
        <f>COUNTIF(J$4:J1186,J1186)</f>
        <v>1</v>
      </c>
    </row>
    <row r="1187" spans="1:16" x14ac:dyDescent="0.25">
      <c r="A1187" s="35">
        <f t="shared" si="113"/>
        <v>25000</v>
      </c>
      <c r="B1187" s="8">
        <f t="shared" si="114"/>
        <v>44811.570833333331</v>
      </c>
      <c r="C1187" s="8">
        <f t="shared" si="115"/>
        <v>44894</v>
      </c>
      <c r="D1187" s="38">
        <f t="shared" si="116"/>
        <v>114706.57083413334</v>
      </c>
      <c r="E1187" s="39">
        <f t="shared" si="111"/>
        <v>15</v>
      </c>
      <c r="F1187" s="42" t="s">
        <v>183</v>
      </c>
      <c r="G1187" s="42" t="s">
        <v>4277</v>
      </c>
      <c r="H1187" s="42" t="s">
        <v>4278</v>
      </c>
      <c r="I1187" s="42" t="s">
        <v>2173</v>
      </c>
      <c r="J1187" s="45">
        <v>44811.570833333331</v>
      </c>
      <c r="K1187" s="43">
        <v>25000</v>
      </c>
      <c r="L1187" s="44">
        <v>44894</v>
      </c>
      <c r="M1187" s="8" t="str">
        <f>VLOOKUP(MONTH($J1187),Lookup!$A$2:$B$13,2,0)&amp;" "&amp;YEAR($J1187)</f>
        <v>Sept 2022</v>
      </c>
      <c r="N1187" s="34">
        <f t="shared" si="112"/>
        <v>44811.570833333331</v>
      </c>
      <c r="O1187" s="8">
        <f>IF(ISERROR(VLOOKUP($I1187,Lookup!$H$2:$I$11,2,0)),"",VLOOKUP($I1187,Lookup!$H$2:$I$11,2,0))</f>
        <v>7.9999999999999996E-7</v>
      </c>
      <c r="P1187" s="8">
        <f>COUNTIF(J$4:J1187,J1187)</f>
        <v>1</v>
      </c>
    </row>
    <row r="1188" spans="1:16" ht="30" x14ac:dyDescent="0.25">
      <c r="A1188" s="35">
        <f t="shared" si="113"/>
        <v>50001</v>
      </c>
      <c r="B1188" s="8">
        <f t="shared" si="114"/>
        <v>44782.420138888891</v>
      </c>
      <c r="C1188" s="8">
        <f t="shared" si="115"/>
        <v>44909</v>
      </c>
      <c r="D1188" s="38">
        <f t="shared" si="116"/>
        <v>139796.42013888888</v>
      </c>
      <c r="E1188" s="39">
        <f t="shared" si="111"/>
        <v>9</v>
      </c>
      <c r="F1188" s="42" t="s">
        <v>183</v>
      </c>
      <c r="G1188" s="42" t="s">
        <v>4279</v>
      </c>
      <c r="H1188" s="42" t="s">
        <v>4280</v>
      </c>
      <c r="I1188" s="42" t="s">
        <v>2167</v>
      </c>
      <c r="J1188" s="45">
        <v>44782.420138888891</v>
      </c>
      <c r="K1188" s="43">
        <v>50001</v>
      </c>
      <c r="L1188" s="44">
        <v>44909</v>
      </c>
      <c r="M1188" s="8" t="str">
        <f>VLOOKUP(MONTH($J1188),Lookup!$A$2:$B$13,2,0)&amp;" "&amp;YEAR($J1188)</f>
        <v>Aug 2022</v>
      </c>
      <c r="N1188" s="34">
        <f t="shared" si="112"/>
        <v>44782.420138888891</v>
      </c>
      <c r="O1188" s="8">
        <f>IF(ISERROR(VLOOKUP($I1188,Lookup!$H$2:$I$11,2,0)),"",VLOOKUP($I1188,Lookup!$H$2:$I$11,2,0))</f>
        <v>103</v>
      </c>
      <c r="P1188" s="8">
        <f>COUNTIF(J$4:J1188,J1188)</f>
        <v>1</v>
      </c>
    </row>
    <row r="1189" spans="1:16" ht="30" x14ac:dyDescent="0.25">
      <c r="A1189" s="35">
        <f t="shared" si="113"/>
        <v>50001</v>
      </c>
      <c r="B1189" s="8">
        <f t="shared" si="114"/>
        <v>44795.325694444444</v>
      </c>
      <c r="C1189" s="8">
        <f t="shared" si="115"/>
        <v>44908</v>
      </c>
      <c r="D1189" s="38">
        <f t="shared" si="116"/>
        <v>139605.22569444444</v>
      </c>
      <c r="E1189" s="39">
        <f t="shared" si="111"/>
        <v>13</v>
      </c>
      <c r="F1189" s="42" t="s">
        <v>183</v>
      </c>
      <c r="G1189" s="42" t="s">
        <v>4281</v>
      </c>
      <c r="H1189" s="42" t="s">
        <v>4282</v>
      </c>
      <c r="I1189" s="42" t="s">
        <v>2170</v>
      </c>
      <c r="J1189" s="45">
        <v>44795.325694444444</v>
      </c>
      <c r="K1189" s="43">
        <v>50001</v>
      </c>
      <c r="L1189" s="44">
        <v>44908</v>
      </c>
      <c r="M1189" s="8" t="str">
        <f>VLOOKUP(MONTH($J1189),Lookup!$A$2:$B$13,2,0)&amp;" "&amp;YEAR($J1189)</f>
        <v>Aug 2022</v>
      </c>
      <c r="N1189" s="34">
        <f t="shared" si="112"/>
        <v>44795.325694444444</v>
      </c>
      <c r="O1189" s="8">
        <f>IF(ISERROR(VLOOKUP($I1189,Lookup!$H$2:$I$11,2,0)),"",VLOOKUP($I1189,Lookup!$H$2:$I$11,2,0))</f>
        <v>-100.1</v>
      </c>
      <c r="P1189" s="8">
        <f>COUNTIF(J$4:J1189,J1189)</f>
        <v>1</v>
      </c>
    </row>
    <row r="1190" spans="1:16" ht="45" x14ac:dyDescent="0.25">
      <c r="A1190" s="35">
        <f t="shared" si="113"/>
        <v>60000</v>
      </c>
      <c r="B1190" s="8">
        <f t="shared" si="114"/>
        <v>44819.488888888889</v>
      </c>
      <c r="C1190" s="8">
        <f t="shared" si="115"/>
        <v>44909</v>
      </c>
      <c r="D1190" s="38">
        <f t="shared" si="116"/>
        <v>149729.48894888887</v>
      </c>
      <c r="E1190" s="39">
        <f t="shared" si="111"/>
        <v>7</v>
      </c>
      <c r="F1190" s="42" t="s">
        <v>183</v>
      </c>
      <c r="G1190" s="42" t="s">
        <v>4283</v>
      </c>
      <c r="H1190" s="42" t="s">
        <v>4284</v>
      </c>
      <c r="I1190" s="42" t="s">
        <v>2206</v>
      </c>
      <c r="J1190" s="45">
        <v>44819.488888888889</v>
      </c>
      <c r="K1190" s="43">
        <v>60000</v>
      </c>
      <c r="L1190" s="44">
        <v>44909</v>
      </c>
      <c r="M1190" s="8" t="str">
        <f>VLOOKUP(MONTH($J1190),Lookup!$A$2:$B$13,2,0)&amp;" "&amp;YEAR($J1190)</f>
        <v>Sept 2022</v>
      </c>
      <c r="N1190" s="34">
        <f t="shared" si="112"/>
        <v>44819.488888888889</v>
      </c>
      <c r="O1190" s="8">
        <f>IF(ISERROR(VLOOKUP($I1190,Lookup!$H$2:$I$11,2,0)),"",VLOOKUP($I1190,Lookup!$H$2:$I$11,2,0))</f>
        <v>6.0000000000000002E-5</v>
      </c>
      <c r="P1190" s="8">
        <f>COUNTIF(J$4:J1190,J1190)</f>
        <v>1</v>
      </c>
    </row>
    <row r="1191" spans="1:16" ht="30" x14ac:dyDescent="0.25">
      <c r="A1191" s="35">
        <f t="shared" si="113"/>
        <v>15001</v>
      </c>
      <c r="B1191" s="8">
        <f t="shared" si="114"/>
        <v>44845.456944444442</v>
      </c>
      <c r="C1191" s="8">
        <f t="shared" si="115"/>
        <v>44894</v>
      </c>
      <c r="D1191" s="38">
        <f t="shared" si="116"/>
        <v>104741.45694524446</v>
      </c>
      <c r="E1191" s="39">
        <f t="shared" si="111"/>
        <v>16</v>
      </c>
      <c r="F1191" s="42" t="s">
        <v>183</v>
      </c>
      <c r="G1191" s="42" t="s">
        <v>4285</v>
      </c>
      <c r="H1191" s="42" t="s">
        <v>4285</v>
      </c>
      <c r="I1191" s="42" t="s">
        <v>2173</v>
      </c>
      <c r="J1191" s="45">
        <v>44845.456944444442</v>
      </c>
      <c r="K1191" s="43">
        <v>15001</v>
      </c>
      <c r="L1191" s="44">
        <v>44894</v>
      </c>
      <c r="M1191" s="8" t="str">
        <f>VLOOKUP(MONTH($J1191),Lookup!$A$2:$B$13,2,0)&amp;" "&amp;YEAR($J1191)</f>
        <v>Oct 2022</v>
      </c>
      <c r="N1191" s="34">
        <f t="shared" si="112"/>
        <v>44845.456944444442</v>
      </c>
      <c r="O1191" s="8">
        <f>IF(ISERROR(VLOOKUP($I1191,Lookup!$H$2:$I$11,2,0)),"",VLOOKUP($I1191,Lookup!$H$2:$I$11,2,0))</f>
        <v>7.9999999999999996E-7</v>
      </c>
      <c r="P1191" s="8">
        <f>COUNTIF(J$4:J1191,J1191)</f>
        <v>1</v>
      </c>
    </row>
    <row r="1192" spans="1:16" x14ac:dyDescent="0.25">
      <c r="A1192" s="35">
        <f t="shared" si="113"/>
        <v>250000</v>
      </c>
      <c r="B1192" s="8">
        <f t="shared" si="114"/>
        <v>44847.413194444445</v>
      </c>
      <c r="C1192" s="8">
        <f t="shared" si="115"/>
        <v>44965</v>
      </c>
      <c r="D1192" s="38">
        <f t="shared" si="116"/>
        <v>339813.41325444443</v>
      </c>
      <c r="E1192" s="39">
        <f t="shared" si="111"/>
        <v>2</v>
      </c>
      <c r="F1192" s="42" t="s">
        <v>183</v>
      </c>
      <c r="G1192" s="42" t="s">
        <v>4286</v>
      </c>
      <c r="H1192" s="42" t="s">
        <v>4287</v>
      </c>
      <c r="I1192" s="42" t="s">
        <v>2206</v>
      </c>
      <c r="J1192" s="45">
        <v>44847.413194444445</v>
      </c>
      <c r="K1192" s="43">
        <v>250000</v>
      </c>
      <c r="L1192" s="44">
        <v>44965</v>
      </c>
      <c r="M1192" s="8" t="str">
        <f>VLOOKUP(MONTH($J1192),Lookup!$A$2:$B$13,2,0)&amp;" "&amp;YEAR($J1192)</f>
        <v>Oct 2022</v>
      </c>
      <c r="N1192" s="34">
        <f t="shared" si="112"/>
        <v>44847.413194444445</v>
      </c>
      <c r="O1192" s="8">
        <f>IF(ISERROR(VLOOKUP($I1192,Lookup!$H$2:$I$11,2,0)),"",VLOOKUP($I1192,Lookup!$H$2:$I$11,2,0))</f>
        <v>6.0000000000000002E-5</v>
      </c>
      <c r="P1192" s="8">
        <f>COUNTIF(J$4:J1192,J1192)</f>
        <v>1</v>
      </c>
    </row>
    <row r="1193" spans="1:16" x14ac:dyDescent="0.25">
      <c r="A1193" s="35">
        <f t="shared" si="113"/>
        <v>50000</v>
      </c>
      <c r="B1193" s="8">
        <f t="shared" si="114"/>
        <v>44903.488194444442</v>
      </c>
      <c r="C1193" s="8">
        <f t="shared" si="115"/>
        <v>44909</v>
      </c>
      <c r="D1193" s="38">
        <f t="shared" si="116"/>
        <v>139813.48825444444</v>
      </c>
      <c r="E1193" s="39">
        <f t="shared" si="111"/>
        <v>8</v>
      </c>
      <c r="F1193" s="42" t="s">
        <v>183</v>
      </c>
      <c r="G1193" s="42" t="s">
        <v>4288</v>
      </c>
      <c r="H1193" s="42" t="s">
        <v>4289</v>
      </c>
      <c r="I1193" s="42" t="s">
        <v>2206</v>
      </c>
      <c r="J1193" s="45">
        <v>44903.488194444442</v>
      </c>
      <c r="K1193" s="43">
        <v>50000</v>
      </c>
      <c r="L1193" s="44">
        <v>44909</v>
      </c>
      <c r="M1193" s="8" t="str">
        <f>VLOOKUP(MONTH($J1193),Lookup!$A$2:$B$13,2,0)&amp;" "&amp;YEAR($J1193)</f>
        <v>Dec 2022</v>
      </c>
      <c r="N1193" s="34">
        <f t="shared" si="112"/>
        <v>44903.488194444442</v>
      </c>
      <c r="O1193" s="8">
        <f>IF(ISERROR(VLOOKUP($I1193,Lookup!$H$2:$I$11,2,0)),"",VLOOKUP($I1193,Lookup!$H$2:$I$11,2,0))</f>
        <v>6.0000000000000002E-5</v>
      </c>
      <c r="P1193" s="8">
        <f>COUNTIF(J$4:J1193,J1193)</f>
        <v>1</v>
      </c>
    </row>
    <row r="1194" spans="1:16" x14ac:dyDescent="0.25">
      <c r="A1194" s="35">
        <f t="shared" si="113"/>
        <v>500001</v>
      </c>
      <c r="B1194" s="8">
        <f t="shared" si="114"/>
        <v>44806.484722222223</v>
      </c>
      <c r="C1194" s="8">
        <f t="shared" si="115"/>
        <v>44908</v>
      </c>
      <c r="D1194" s="38">
        <f t="shared" si="116"/>
        <v>589716.48478222219</v>
      </c>
      <c r="E1194" s="39">
        <f t="shared" si="111"/>
        <v>0</v>
      </c>
      <c r="F1194" s="42" t="s">
        <v>183</v>
      </c>
      <c r="G1194" s="42" t="s">
        <v>4290</v>
      </c>
      <c r="H1194" s="42" t="s">
        <v>4291</v>
      </c>
      <c r="I1194" s="42" t="s">
        <v>2206</v>
      </c>
      <c r="J1194" s="45">
        <v>44806.484722222223</v>
      </c>
      <c r="K1194" s="43">
        <v>500001</v>
      </c>
      <c r="L1194" s="44">
        <v>44908</v>
      </c>
      <c r="M1194" s="8" t="str">
        <f>VLOOKUP(MONTH($J1194),Lookup!$A$2:$B$13,2,0)&amp;" "&amp;YEAR($J1194)</f>
        <v>Sept 2022</v>
      </c>
      <c r="N1194" s="34">
        <f t="shared" si="112"/>
        <v>44806.484722222223</v>
      </c>
      <c r="O1194" s="8">
        <f>IF(ISERROR(VLOOKUP($I1194,Lookup!$H$2:$I$11,2,0)),"",VLOOKUP($I1194,Lookup!$H$2:$I$11,2,0))</f>
        <v>6.0000000000000002E-5</v>
      </c>
      <c r="P1194" s="8">
        <f>COUNTIF(J$4:J1194,J1194)</f>
        <v>1</v>
      </c>
    </row>
    <row r="1195" spans="1:16" ht="30" x14ac:dyDescent="0.25">
      <c r="A1195" s="35">
        <f t="shared" si="113"/>
        <v>100001</v>
      </c>
      <c r="B1195" s="8">
        <f t="shared" si="114"/>
        <v>44831.692361111112</v>
      </c>
      <c r="C1195" s="8">
        <f t="shared" si="115"/>
        <v>44905</v>
      </c>
      <c r="D1195" s="38">
        <f t="shared" si="116"/>
        <v>189738.6924211111</v>
      </c>
      <c r="E1195" s="39">
        <f t="shared" si="111"/>
        <v>5</v>
      </c>
      <c r="F1195" s="42" t="s">
        <v>183</v>
      </c>
      <c r="G1195" s="42" t="s">
        <v>4292</v>
      </c>
      <c r="H1195" s="42" t="s">
        <v>4293</v>
      </c>
      <c r="I1195" s="42" t="s">
        <v>2206</v>
      </c>
      <c r="J1195" s="45">
        <v>44831.692361111112</v>
      </c>
      <c r="K1195" s="43">
        <v>100001</v>
      </c>
      <c r="L1195" s="44">
        <v>44905</v>
      </c>
      <c r="M1195" s="8" t="str">
        <f>VLOOKUP(MONTH($J1195),Lookup!$A$2:$B$13,2,0)&amp;" "&amp;YEAR($J1195)</f>
        <v>Sept 2022</v>
      </c>
      <c r="N1195" s="34">
        <f t="shared" si="112"/>
        <v>44831.692361111112</v>
      </c>
      <c r="O1195" s="8">
        <f>IF(ISERROR(VLOOKUP($I1195,Lookup!$H$2:$I$11,2,0)),"",VLOOKUP($I1195,Lookup!$H$2:$I$11,2,0))</f>
        <v>6.0000000000000002E-5</v>
      </c>
      <c r="P1195" s="8">
        <f>COUNTIF(J$4:J1195,J1195)</f>
        <v>1</v>
      </c>
    </row>
    <row r="1196" spans="1:16" x14ac:dyDescent="0.25">
      <c r="A1196" s="35">
        <f t="shared" si="113"/>
        <v>250001</v>
      </c>
      <c r="B1196" s="8">
        <f t="shared" si="114"/>
        <v>44844.515277777777</v>
      </c>
      <c r="C1196" s="8">
        <f t="shared" si="115"/>
        <v>44902</v>
      </c>
      <c r="D1196" s="38">
        <f t="shared" si="116"/>
        <v>339748.51533777779</v>
      </c>
      <c r="E1196" s="39">
        <f t="shared" si="111"/>
        <v>3</v>
      </c>
      <c r="F1196" s="42" t="s">
        <v>183</v>
      </c>
      <c r="G1196" s="42" t="s">
        <v>4294</v>
      </c>
      <c r="H1196" s="42" t="s">
        <v>4295</v>
      </c>
      <c r="I1196" s="42" t="s">
        <v>2206</v>
      </c>
      <c r="J1196" s="45">
        <v>44844.515277777777</v>
      </c>
      <c r="K1196" s="43">
        <v>250001</v>
      </c>
      <c r="L1196" s="44">
        <v>44902</v>
      </c>
      <c r="M1196" s="8" t="str">
        <f>VLOOKUP(MONTH($J1196),Lookup!$A$2:$B$13,2,0)&amp;" "&amp;YEAR($J1196)</f>
        <v>Oct 2022</v>
      </c>
      <c r="N1196" s="34">
        <f t="shared" si="112"/>
        <v>44844.515277777777</v>
      </c>
      <c r="O1196" s="8">
        <f>IF(ISERROR(VLOOKUP($I1196,Lookup!$H$2:$I$11,2,0)),"",VLOOKUP($I1196,Lookup!$H$2:$I$11,2,0))</f>
        <v>6.0000000000000002E-5</v>
      </c>
      <c r="P1196" s="8">
        <f>COUNTIF(J$4:J1196,J1196)</f>
        <v>1</v>
      </c>
    </row>
    <row r="1197" spans="1:16" x14ac:dyDescent="0.25">
      <c r="A1197" s="35">
        <f t="shared" si="113"/>
        <v>50001</v>
      </c>
      <c r="B1197" s="8">
        <f t="shared" si="114"/>
        <v>44836.727083333331</v>
      </c>
      <c r="C1197" s="8">
        <f t="shared" si="115"/>
        <v>44908</v>
      </c>
      <c r="D1197" s="38">
        <f t="shared" si="116"/>
        <v>139746.72714333332</v>
      </c>
      <c r="E1197" s="39">
        <f t="shared" si="111"/>
        <v>12</v>
      </c>
      <c r="F1197" s="42" t="s">
        <v>183</v>
      </c>
      <c r="G1197" s="42" t="s">
        <v>4296</v>
      </c>
      <c r="H1197" s="42" t="s">
        <v>4297</v>
      </c>
      <c r="I1197" s="42" t="s">
        <v>2206</v>
      </c>
      <c r="J1197" s="45">
        <v>44836.727083333331</v>
      </c>
      <c r="K1197" s="43">
        <v>50001</v>
      </c>
      <c r="L1197" s="44">
        <v>44908</v>
      </c>
      <c r="M1197" s="8" t="str">
        <f>VLOOKUP(MONTH($J1197),Lookup!$A$2:$B$13,2,0)&amp;" "&amp;YEAR($J1197)</f>
        <v>Oct 2022</v>
      </c>
      <c r="N1197" s="34">
        <f t="shared" si="112"/>
        <v>44836.727083333331</v>
      </c>
      <c r="O1197" s="8">
        <f>IF(ISERROR(VLOOKUP($I1197,Lookup!$H$2:$I$11,2,0)),"",VLOOKUP($I1197,Lookup!$H$2:$I$11,2,0))</f>
        <v>6.0000000000000002E-5</v>
      </c>
      <c r="P1197" s="8">
        <f>COUNTIF(J$4:J1197,J1197)</f>
        <v>1</v>
      </c>
    </row>
    <row r="1198" spans="1:16" ht="30" x14ac:dyDescent="0.25">
      <c r="A1198" s="35">
        <f t="shared" si="113"/>
        <v>50000</v>
      </c>
      <c r="B1198" s="8">
        <f t="shared" si="114"/>
        <v>44844.683333333334</v>
      </c>
      <c r="C1198" s="8">
        <f t="shared" si="115"/>
        <v>44902</v>
      </c>
      <c r="D1198" s="38">
        <f t="shared" si="116"/>
        <v>139747.68339333334</v>
      </c>
      <c r="E1198" s="39">
        <f t="shared" si="111"/>
        <v>11</v>
      </c>
      <c r="F1198" s="42" t="s">
        <v>183</v>
      </c>
      <c r="G1198" s="42" t="s">
        <v>4298</v>
      </c>
      <c r="H1198" s="42" t="s">
        <v>4299</v>
      </c>
      <c r="I1198" s="42" t="s">
        <v>2206</v>
      </c>
      <c r="J1198" s="45">
        <v>44844.683333333334</v>
      </c>
      <c r="K1198" s="43">
        <v>50000</v>
      </c>
      <c r="L1198" s="44">
        <v>44902</v>
      </c>
      <c r="M1198" s="8" t="str">
        <f>VLOOKUP(MONTH($J1198),Lookup!$A$2:$B$13,2,0)&amp;" "&amp;YEAR($J1198)</f>
        <v>Oct 2022</v>
      </c>
      <c r="N1198" s="34">
        <f t="shared" si="112"/>
        <v>44844.683333333334</v>
      </c>
      <c r="O1198" s="8">
        <f>IF(ISERROR(VLOOKUP($I1198,Lookup!$H$2:$I$11,2,0)),"",VLOOKUP($I1198,Lookup!$H$2:$I$11,2,0))</f>
        <v>6.0000000000000002E-5</v>
      </c>
      <c r="P1198" s="8">
        <f>COUNTIF(J$4:J1198,J1198)</f>
        <v>1</v>
      </c>
    </row>
    <row r="1199" spans="1:16" ht="30" x14ac:dyDescent="0.25">
      <c r="A1199" s="35">
        <f t="shared" si="113"/>
        <v>50000</v>
      </c>
      <c r="B1199" s="8">
        <f t="shared" si="114"/>
        <v>44861.504166666666</v>
      </c>
      <c r="C1199" s="8">
        <f t="shared" si="115"/>
        <v>44907</v>
      </c>
      <c r="D1199" s="38">
        <f t="shared" si="116"/>
        <v>139770.50422666664</v>
      </c>
      <c r="E1199" s="39">
        <f t="shared" si="111"/>
        <v>10</v>
      </c>
      <c r="F1199" s="42" t="s">
        <v>183</v>
      </c>
      <c r="G1199" s="42" t="s">
        <v>4275</v>
      </c>
      <c r="H1199" s="42" t="s">
        <v>4275</v>
      </c>
      <c r="I1199" s="42" t="s">
        <v>2206</v>
      </c>
      <c r="J1199" s="45">
        <v>44861.504166666666</v>
      </c>
      <c r="K1199" s="43">
        <v>50000</v>
      </c>
      <c r="L1199" s="44">
        <v>44907</v>
      </c>
      <c r="M1199" s="8" t="str">
        <f>VLOOKUP(MONTH($J1199),Lookup!$A$2:$B$13,2,0)&amp;" "&amp;YEAR($J1199)</f>
        <v>Oct 2022</v>
      </c>
      <c r="N1199" s="34">
        <f t="shared" si="112"/>
        <v>44861.504166666666</v>
      </c>
      <c r="O1199" s="8">
        <f>IF(ISERROR(VLOOKUP($I1199,Lookup!$H$2:$I$11,2,0)),"",VLOOKUP($I1199,Lookup!$H$2:$I$11,2,0))</f>
        <v>6.0000000000000002E-5</v>
      </c>
      <c r="P1199" s="8">
        <f>COUNTIF(J$4:J1199,J1199)</f>
        <v>2</v>
      </c>
    </row>
    <row r="1200" spans="1:16" ht="30" x14ac:dyDescent="0.25">
      <c r="A1200" s="35">
        <f t="shared" si="113"/>
        <v>48000</v>
      </c>
      <c r="B1200" s="8">
        <f t="shared" si="114"/>
        <v>44866.411111111112</v>
      </c>
      <c r="C1200" s="8">
        <f t="shared" si="115"/>
        <v>44894</v>
      </c>
      <c r="D1200" s="38">
        <f t="shared" si="116"/>
        <v>137761.41111191112</v>
      </c>
      <c r="E1200" s="39">
        <f t="shared" si="111"/>
        <v>14</v>
      </c>
      <c r="F1200" s="42" t="s">
        <v>183</v>
      </c>
      <c r="G1200" s="42" t="s">
        <v>4300</v>
      </c>
      <c r="H1200" s="42" t="s">
        <v>4301</v>
      </c>
      <c r="I1200" s="42" t="s">
        <v>2173</v>
      </c>
      <c r="J1200" s="45">
        <v>44866.411111111112</v>
      </c>
      <c r="K1200" s="43">
        <v>48000</v>
      </c>
      <c r="L1200" s="44">
        <v>44894</v>
      </c>
      <c r="M1200" s="8" t="str">
        <f>VLOOKUP(MONTH($J1200),Lookup!$A$2:$B$13,2,0)&amp;" "&amp;YEAR($J1200)</f>
        <v>Nov 2022</v>
      </c>
      <c r="N1200" s="34">
        <f t="shared" si="112"/>
        <v>44866.411111111112</v>
      </c>
      <c r="O1200" s="8">
        <f>IF(ISERROR(VLOOKUP($I1200,Lookup!$H$2:$I$11,2,0)),"",VLOOKUP($I1200,Lookup!$H$2:$I$11,2,0))</f>
        <v>7.9999999999999996E-7</v>
      </c>
      <c r="P1200" s="8">
        <f>COUNTIF(J$4:J1200,J1200)</f>
        <v>1</v>
      </c>
    </row>
    <row r="1201" spans="1:16" ht="60" x14ac:dyDescent="0.25">
      <c r="A1201" s="35">
        <f t="shared" si="113"/>
        <v>225000</v>
      </c>
      <c r="B1201" s="8">
        <f t="shared" si="114"/>
        <v>44873.414583333331</v>
      </c>
      <c r="C1201" s="8">
        <f t="shared" si="115"/>
        <v>44902</v>
      </c>
      <c r="D1201" s="38">
        <f t="shared" si="116"/>
        <v>314776.41464333329</v>
      </c>
      <c r="E1201" s="39">
        <f t="shared" si="111"/>
        <v>4</v>
      </c>
      <c r="F1201" s="42" t="s">
        <v>183</v>
      </c>
      <c r="G1201" s="42" t="s">
        <v>4302</v>
      </c>
      <c r="H1201" s="42" t="s">
        <v>4303</v>
      </c>
      <c r="I1201" s="42" t="s">
        <v>2206</v>
      </c>
      <c r="J1201" s="45">
        <v>44873.414583333331</v>
      </c>
      <c r="K1201" s="43">
        <v>225000</v>
      </c>
      <c r="L1201" s="44">
        <v>44902</v>
      </c>
      <c r="M1201" s="8" t="str">
        <f>VLOOKUP(MONTH($J1201),Lookup!$A$2:$B$13,2,0)&amp;" "&amp;YEAR($J1201)</f>
        <v>Nov 2022</v>
      </c>
      <c r="N1201" s="34">
        <f t="shared" si="112"/>
        <v>44873.414583333331</v>
      </c>
      <c r="O1201" s="8">
        <f>IF(ISERROR(VLOOKUP($I1201,Lookup!$H$2:$I$11,2,0)),"",VLOOKUP($I1201,Lookup!$H$2:$I$11,2,0))</f>
        <v>6.0000000000000002E-5</v>
      </c>
      <c r="P1201" s="8">
        <f>COUNTIF(J$4:J1201,J1201)</f>
        <v>1</v>
      </c>
    </row>
    <row r="1202" spans="1:16" x14ac:dyDescent="0.25">
      <c r="A1202" s="35">
        <f t="shared" si="113"/>
        <v>400000</v>
      </c>
      <c r="B1202" s="8">
        <f t="shared" si="114"/>
        <v>44908.505555555559</v>
      </c>
      <c r="C1202" s="8">
        <f t="shared" si="115"/>
        <v>44909</v>
      </c>
      <c r="D1202" s="38">
        <f t="shared" si="116"/>
        <v>489818.50561555556</v>
      </c>
      <c r="E1202" s="39">
        <f t="shared" si="111"/>
        <v>1</v>
      </c>
      <c r="F1202" s="42" t="s">
        <v>183</v>
      </c>
      <c r="G1202" s="42" t="s">
        <v>4304</v>
      </c>
      <c r="H1202" s="42" t="s">
        <v>4305</v>
      </c>
      <c r="I1202" s="42" t="s">
        <v>2206</v>
      </c>
      <c r="J1202" s="45">
        <v>44908.505555555559</v>
      </c>
      <c r="K1202" s="43">
        <v>400000</v>
      </c>
      <c r="L1202" s="44">
        <v>44909</v>
      </c>
      <c r="M1202" s="8" t="str">
        <f>VLOOKUP(MONTH($J1202),Lookup!$A$2:$B$13,2,0)&amp;" "&amp;YEAR($J1202)</f>
        <v>Dec 2022</v>
      </c>
      <c r="N1202" s="34">
        <f t="shared" si="112"/>
        <v>44908.505555555559</v>
      </c>
      <c r="O1202" s="8">
        <f>IF(ISERROR(VLOOKUP($I1202,Lookup!$H$2:$I$11,2,0)),"",VLOOKUP($I1202,Lookup!$H$2:$I$11,2,0))</f>
        <v>6.0000000000000002E-5</v>
      </c>
      <c r="P1202" s="8">
        <f>COUNTIF(J$4:J1202,J1202)</f>
        <v>1</v>
      </c>
    </row>
    <row r="1203" spans="1:16" x14ac:dyDescent="0.25">
      <c r="A1203" s="35">
        <f t="shared" si="113"/>
        <v>15000</v>
      </c>
      <c r="B1203" s="8">
        <f t="shared" si="114"/>
        <v>44610.356249999997</v>
      </c>
      <c r="C1203" s="8">
        <f t="shared" si="115"/>
        <v>44894</v>
      </c>
      <c r="D1203" s="38">
        <f t="shared" si="116"/>
        <v>104505.3562508</v>
      </c>
      <c r="E1203" s="39">
        <f t="shared" si="111"/>
        <v>48</v>
      </c>
      <c r="F1203" s="42" t="s">
        <v>143</v>
      </c>
      <c r="G1203" s="42" t="s">
        <v>4306</v>
      </c>
      <c r="H1203" s="42" t="s">
        <v>4307</v>
      </c>
      <c r="I1203" s="42" t="s">
        <v>2173</v>
      </c>
      <c r="J1203" s="45">
        <v>44610.356249999997</v>
      </c>
      <c r="K1203" s="43">
        <v>15000</v>
      </c>
      <c r="L1203" s="44">
        <v>44894</v>
      </c>
      <c r="M1203" s="8" t="str">
        <f>VLOOKUP(MONTH($J1203),Lookup!$A$2:$B$13,2,0)&amp;" "&amp;YEAR($J1203)</f>
        <v>Feb 2022</v>
      </c>
      <c r="N1203" s="34">
        <f t="shared" si="112"/>
        <v>44610.356249999997</v>
      </c>
      <c r="O1203" s="8">
        <f>IF(ISERROR(VLOOKUP($I1203,Lookup!$H$2:$I$11,2,0)),"",VLOOKUP($I1203,Lookup!$H$2:$I$11,2,0))</f>
        <v>7.9999999999999996E-7</v>
      </c>
      <c r="P1203" s="8">
        <f>COUNTIF(J$4:J1203,J1203)</f>
        <v>1</v>
      </c>
    </row>
    <row r="1204" spans="1:16" ht="45" x14ac:dyDescent="0.25">
      <c r="A1204" s="35">
        <f t="shared" si="113"/>
        <v>50001</v>
      </c>
      <c r="B1204" s="8">
        <f t="shared" si="114"/>
        <v>44634.513194444444</v>
      </c>
      <c r="C1204" s="8">
        <f t="shared" si="115"/>
        <v>44874</v>
      </c>
      <c r="D1204" s="38">
        <f t="shared" si="116"/>
        <v>139510.51325444444</v>
      </c>
      <c r="E1204" s="39">
        <f t="shared" si="111"/>
        <v>44</v>
      </c>
      <c r="F1204" s="42" t="s">
        <v>143</v>
      </c>
      <c r="G1204" s="42" t="s">
        <v>4308</v>
      </c>
      <c r="H1204" s="42" t="s">
        <v>4309</v>
      </c>
      <c r="I1204" s="42" t="s">
        <v>2206</v>
      </c>
      <c r="J1204" s="45">
        <v>44634.513194444444</v>
      </c>
      <c r="K1204" s="43">
        <v>50001</v>
      </c>
      <c r="L1204" s="44">
        <v>44874</v>
      </c>
      <c r="M1204" s="8" t="str">
        <f>VLOOKUP(MONTH($J1204),Lookup!$A$2:$B$13,2,0)&amp;" "&amp;YEAR($J1204)</f>
        <v>Mar 2022</v>
      </c>
      <c r="N1204" s="34">
        <f t="shared" si="112"/>
        <v>44634.513194444444</v>
      </c>
      <c r="O1204" s="8">
        <f>IF(ISERROR(VLOOKUP($I1204,Lookup!$H$2:$I$11,2,0)),"",VLOOKUP($I1204,Lookup!$H$2:$I$11,2,0))</f>
        <v>6.0000000000000002E-5</v>
      </c>
      <c r="P1204" s="8">
        <f>COUNTIF(J$4:J1204,J1204)</f>
        <v>1</v>
      </c>
    </row>
    <row r="1205" spans="1:16" ht="60" x14ac:dyDescent="0.25">
      <c r="A1205" s="35">
        <f t="shared" si="113"/>
        <v>50000</v>
      </c>
      <c r="B1205" s="8">
        <f t="shared" si="114"/>
        <v>44637.695138888892</v>
      </c>
      <c r="C1205" s="8">
        <f t="shared" si="115"/>
        <v>44894</v>
      </c>
      <c r="D1205" s="38">
        <f t="shared" si="116"/>
        <v>139532.69519888889</v>
      </c>
      <c r="E1205" s="39">
        <f t="shared" si="111"/>
        <v>43</v>
      </c>
      <c r="F1205" s="42" t="s">
        <v>143</v>
      </c>
      <c r="G1205" s="42" t="s">
        <v>4310</v>
      </c>
      <c r="H1205" s="42" t="s">
        <v>4311</v>
      </c>
      <c r="I1205" s="42" t="s">
        <v>2206</v>
      </c>
      <c r="J1205" s="45">
        <v>44637.695138888892</v>
      </c>
      <c r="K1205" s="43">
        <v>50000</v>
      </c>
      <c r="L1205" s="44">
        <v>44894</v>
      </c>
      <c r="M1205" s="8" t="str">
        <f>VLOOKUP(MONTH($J1205),Lookup!$A$2:$B$13,2,0)&amp;" "&amp;YEAR($J1205)</f>
        <v>Mar 2022</v>
      </c>
      <c r="N1205" s="34">
        <f t="shared" si="112"/>
        <v>44637.695138888892</v>
      </c>
      <c r="O1205" s="8">
        <f>IF(ISERROR(VLOOKUP($I1205,Lookup!$H$2:$I$11,2,0)),"",VLOOKUP($I1205,Lookup!$H$2:$I$11,2,0))</f>
        <v>6.0000000000000002E-5</v>
      </c>
      <c r="P1205" s="8">
        <f>COUNTIF(J$4:J1205,J1205)</f>
        <v>1</v>
      </c>
    </row>
    <row r="1206" spans="1:16" x14ac:dyDescent="0.25">
      <c r="A1206" s="35">
        <f t="shared" si="113"/>
        <v>50001</v>
      </c>
      <c r="B1206" s="8">
        <f t="shared" si="114"/>
        <v>44614.345138888886</v>
      </c>
      <c r="C1206" s="8">
        <f t="shared" si="115"/>
        <v>44874</v>
      </c>
      <c r="D1206" s="38">
        <f t="shared" si="116"/>
        <v>139490.34519888888</v>
      </c>
      <c r="E1206" s="39">
        <f t="shared" si="111"/>
        <v>45</v>
      </c>
      <c r="F1206" s="42" t="s">
        <v>143</v>
      </c>
      <c r="G1206" s="42" t="s">
        <v>4312</v>
      </c>
      <c r="H1206" s="42" t="s">
        <v>4313</v>
      </c>
      <c r="I1206" s="42" t="s">
        <v>2206</v>
      </c>
      <c r="J1206" s="45">
        <v>44614.345138888886</v>
      </c>
      <c r="K1206" s="43">
        <v>50001</v>
      </c>
      <c r="L1206" s="44">
        <v>44874</v>
      </c>
      <c r="M1206" s="8" t="str">
        <f>VLOOKUP(MONTH($J1206),Lookup!$A$2:$B$13,2,0)&amp;" "&amp;YEAR($J1206)</f>
        <v>Feb 2022</v>
      </c>
      <c r="N1206" s="34">
        <f t="shared" si="112"/>
        <v>44614.345138888886</v>
      </c>
      <c r="O1206" s="8">
        <f>IF(ISERROR(VLOOKUP($I1206,Lookup!$H$2:$I$11,2,0)),"",VLOOKUP($I1206,Lookup!$H$2:$I$11,2,0))</f>
        <v>6.0000000000000002E-5</v>
      </c>
      <c r="P1206" s="8">
        <f>COUNTIF(J$4:J1206,J1206)</f>
        <v>1</v>
      </c>
    </row>
    <row r="1207" spans="1:16" ht="30" x14ac:dyDescent="0.25">
      <c r="A1207" s="35">
        <f t="shared" si="113"/>
        <v>50001</v>
      </c>
      <c r="B1207" s="8">
        <f t="shared" si="114"/>
        <v>44879.674305555556</v>
      </c>
      <c r="C1207" s="8">
        <f t="shared" si="115"/>
        <v>44894</v>
      </c>
      <c r="D1207" s="38">
        <f t="shared" si="116"/>
        <v>139775.67436555555</v>
      </c>
      <c r="E1207" s="39">
        <f t="shared" si="111"/>
        <v>35</v>
      </c>
      <c r="F1207" s="42" t="s">
        <v>143</v>
      </c>
      <c r="G1207" s="42" t="s">
        <v>4314</v>
      </c>
      <c r="H1207" s="42" t="s">
        <v>4315</v>
      </c>
      <c r="I1207" s="42" t="s">
        <v>2206</v>
      </c>
      <c r="J1207" s="45">
        <v>44879.674305555556</v>
      </c>
      <c r="K1207" s="43">
        <v>50001</v>
      </c>
      <c r="L1207" s="44">
        <v>44894</v>
      </c>
      <c r="M1207" s="8" t="str">
        <f>VLOOKUP(MONTH($J1207),Lookup!$A$2:$B$13,2,0)&amp;" "&amp;YEAR($J1207)</f>
        <v>Nov 2022</v>
      </c>
      <c r="N1207" s="34">
        <f t="shared" si="112"/>
        <v>44879.674305555556</v>
      </c>
      <c r="O1207" s="8">
        <f>IF(ISERROR(VLOOKUP($I1207,Lookup!$H$2:$I$11,2,0)),"",VLOOKUP($I1207,Lookup!$H$2:$I$11,2,0))</f>
        <v>6.0000000000000002E-5</v>
      </c>
      <c r="P1207" s="8">
        <f>COUNTIF(J$4:J1207,J1207)</f>
        <v>1</v>
      </c>
    </row>
    <row r="1208" spans="1:16" ht="30" x14ac:dyDescent="0.25">
      <c r="A1208" s="35">
        <f t="shared" si="113"/>
        <v>100000</v>
      </c>
      <c r="B1208" s="8">
        <f t="shared" si="114"/>
        <v>44781.518750000003</v>
      </c>
      <c r="C1208" s="8">
        <f t="shared" si="115"/>
        <v>44895</v>
      </c>
      <c r="D1208" s="38">
        <f t="shared" si="116"/>
        <v>189677.51875699998</v>
      </c>
      <c r="E1208" s="39">
        <f t="shared" si="111"/>
        <v>18</v>
      </c>
      <c r="F1208" s="42" t="s">
        <v>143</v>
      </c>
      <c r="G1208" s="42" t="s">
        <v>4316</v>
      </c>
      <c r="H1208" s="42" t="s">
        <v>4317</v>
      </c>
      <c r="I1208" s="42" t="s">
        <v>2184</v>
      </c>
      <c r="J1208" s="45">
        <v>44781.518750000003</v>
      </c>
      <c r="K1208" s="43">
        <v>100000</v>
      </c>
      <c r="L1208" s="44">
        <v>44895</v>
      </c>
      <c r="M1208" s="8" t="str">
        <f>VLOOKUP(MONTH($J1208),Lookup!$A$2:$B$13,2,0)&amp;" "&amp;YEAR($J1208)</f>
        <v>Aug 2022</v>
      </c>
      <c r="N1208" s="34">
        <f t="shared" si="112"/>
        <v>44781.518750000003</v>
      </c>
      <c r="O1208" s="8">
        <f>IF(ISERROR(VLOOKUP($I1208,Lookup!$H$2:$I$11,2,0)),"",VLOOKUP($I1208,Lookup!$H$2:$I$11,2,0))</f>
        <v>6.9999999999999999E-6</v>
      </c>
      <c r="P1208" s="8">
        <f>COUNTIF(J$4:J1208,J1208)</f>
        <v>1</v>
      </c>
    </row>
    <row r="1209" spans="1:16" ht="45" x14ac:dyDescent="0.25">
      <c r="A1209" s="35">
        <f t="shared" si="113"/>
        <v>50000</v>
      </c>
      <c r="B1209" s="8">
        <f t="shared" si="114"/>
        <v>44684.497916666667</v>
      </c>
      <c r="C1209" s="8">
        <f t="shared" si="115"/>
        <v>44874</v>
      </c>
      <c r="D1209" s="38">
        <f t="shared" si="116"/>
        <v>139559.49792366667</v>
      </c>
      <c r="E1209" s="39">
        <f t="shared" si="111"/>
        <v>41</v>
      </c>
      <c r="F1209" s="42" t="s">
        <v>143</v>
      </c>
      <c r="G1209" s="42" t="s">
        <v>4318</v>
      </c>
      <c r="H1209" s="42" t="s">
        <v>4319</v>
      </c>
      <c r="I1209" s="42" t="s">
        <v>2184</v>
      </c>
      <c r="J1209" s="45">
        <v>44684.497916666667</v>
      </c>
      <c r="K1209" s="43">
        <v>50000</v>
      </c>
      <c r="L1209" s="44">
        <v>44874</v>
      </c>
      <c r="M1209" s="8" t="str">
        <f>VLOOKUP(MONTH($J1209),Lookup!$A$2:$B$13,2,0)&amp;" "&amp;YEAR($J1209)</f>
        <v>May 2022</v>
      </c>
      <c r="N1209" s="34">
        <f t="shared" si="112"/>
        <v>44684.497916666667</v>
      </c>
      <c r="O1209" s="8">
        <f>IF(ISERROR(VLOOKUP($I1209,Lookup!$H$2:$I$11,2,0)),"",VLOOKUP($I1209,Lookup!$H$2:$I$11,2,0))</f>
        <v>6.9999999999999999E-6</v>
      </c>
      <c r="P1209" s="8">
        <f>COUNTIF(J$4:J1209,J1209)</f>
        <v>1</v>
      </c>
    </row>
    <row r="1210" spans="1:16" ht="30" x14ac:dyDescent="0.25">
      <c r="A1210" s="35">
        <f t="shared" si="113"/>
        <v>200000</v>
      </c>
      <c r="B1210" s="8">
        <f t="shared" si="114"/>
        <v>44700.709722222222</v>
      </c>
      <c r="C1210" s="8">
        <f t="shared" si="115"/>
        <v>44894</v>
      </c>
      <c r="D1210" s="38">
        <f t="shared" si="116"/>
        <v>289595.70972922223</v>
      </c>
      <c r="E1210" s="39">
        <f t="shared" si="111"/>
        <v>8</v>
      </c>
      <c r="F1210" s="42" t="s">
        <v>143</v>
      </c>
      <c r="G1210" s="42" t="s">
        <v>4320</v>
      </c>
      <c r="H1210" s="42" t="s">
        <v>4321</v>
      </c>
      <c r="I1210" s="42" t="s">
        <v>2184</v>
      </c>
      <c r="J1210" s="45">
        <v>44700.709722222222</v>
      </c>
      <c r="K1210" s="43">
        <v>200000</v>
      </c>
      <c r="L1210" s="44">
        <v>44894</v>
      </c>
      <c r="M1210" s="8" t="str">
        <f>VLOOKUP(MONTH($J1210),Lookup!$A$2:$B$13,2,0)&amp;" "&amp;YEAR($J1210)</f>
        <v>May 2022</v>
      </c>
      <c r="N1210" s="34">
        <f t="shared" si="112"/>
        <v>44700.709722222222</v>
      </c>
      <c r="O1210" s="8">
        <f>IF(ISERROR(VLOOKUP($I1210,Lookup!$H$2:$I$11,2,0)),"",VLOOKUP($I1210,Lookup!$H$2:$I$11,2,0))</f>
        <v>6.9999999999999999E-6</v>
      </c>
      <c r="P1210" s="8">
        <f>COUNTIF(J$4:J1210,J1210)</f>
        <v>1</v>
      </c>
    </row>
    <row r="1211" spans="1:16" ht="30" x14ac:dyDescent="0.25">
      <c r="A1211" s="35">
        <f t="shared" si="113"/>
        <v>100000</v>
      </c>
      <c r="B1211" s="8">
        <f t="shared" si="114"/>
        <v>44664.431944444441</v>
      </c>
      <c r="C1211" s="8">
        <f t="shared" si="115"/>
        <v>44895</v>
      </c>
      <c r="D1211" s="38">
        <f t="shared" si="116"/>
        <v>189560.43200444442</v>
      </c>
      <c r="E1211" s="39">
        <f t="shared" si="111"/>
        <v>21</v>
      </c>
      <c r="F1211" s="42" t="s">
        <v>143</v>
      </c>
      <c r="G1211" s="42" t="s">
        <v>4322</v>
      </c>
      <c r="H1211" s="42" t="s">
        <v>4323</v>
      </c>
      <c r="I1211" s="42" t="s">
        <v>2206</v>
      </c>
      <c r="J1211" s="45">
        <v>44664.431944444441</v>
      </c>
      <c r="K1211" s="43">
        <v>100000</v>
      </c>
      <c r="L1211" s="44">
        <v>44895</v>
      </c>
      <c r="M1211" s="8" t="str">
        <f>VLOOKUP(MONTH($J1211),Lookup!$A$2:$B$13,2,0)&amp;" "&amp;YEAR($J1211)</f>
        <v>Apr 2022</v>
      </c>
      <c r="N1211" s="34">
        <f t="shared" si="112"/>
        <v>44664.431944444441</v>
      </c>
      <c r="O1211" s="8">
        <f>IF(ISERROR(VLOOKUP($I1211,Lookup!$H$2:$I$11,2,0)),"",VLOOKUP($I1211,Lookup!$H$2:$I$11,2,0))</f>
        <v>6.0000000000000002E-5</v>
      </c>
      <c r="P1211" s="8">
        <f>COUNTIF(J$4:J1211,J1211)</f>
        <v>1</v>
      </c>
    </row>
    <row r="1212" spans="1:16" ht="30" x14ac:dyDescent="0.25">
      <c r="A1212" s="35">
        <f t="shared" si="113"/>
        <v>70000</v>
      </c>
      <c r="B1212" s="8">
        <f t="shared" si="114"/>
        <v>44684.874305555553</v>
      </c>
      <c r="C1212" s="8">
        <f t="shared" si="115"/>
        <v>44908</v>
      </c>
      <c r="D1212" s="38">
        <f t="shared" si="116"/>
        <v>159593.87436555553</v>
      </c>
      <c r="E1212" s="39">
        <f t="shared" si="111"/>
        <v>29</v>
      </c>
      <c r="F1212" s="42" t="s">
        <v>143</v>
      </c>
      <c r="G1212" s="42" t="s">
        <v>4324</v>
      </c>
      <c r="H1212" s="42" t="s">
        <v>4325</v>
      </c>
      <c r="I1212" s="42" t="s">
        <v>2206</v>
      </c>
      <c r="J1212" s="45">
        <v>44684.874305555553</v>
      </c>
      <c r="K1212" s="43">
        <v>70000</v>
      </c>
      <c r="L1212" s="44">
        <v>44908</v>
      </c>
      <c r="M1212" s="8" t="str">
        <f>VLOOKUP(MONTH($J1212),Lookup!$A$2:$B$13,2,0)&amp;" "&amp;YEAR($J1212)</f>
        <v>May 2022</v>
      </c>
      <c r="N1212" s="34">
        <f t="shared" si="112"/>
        <v>44684.874305555553</v>
      </c>
      <c r="O1212" s="8">
        <f>IF(ISERROR(VLOOKUP($I1212,Lookup!$H$2:$I$11,2,0)),"",VLOOKUP($I1212,Lookup!$H$2:$I$11,2,0))</f>
        <v>6.0000000000000002E-5</v>
      </c>
      <c r="P1212" s="8">
        <f>COUNTIF(J$4:J1212,J1212)</f>
        <v>1</v>
      </c>
    </row>
    <row r="1213" spans="1:16" ht="45" x14ac:dyDescent="0.25">
      <c r="A1213" s="35">
        <f t="shared" si="113"/>
        <v>200000</v>
      </c>
      <c r="B1213" s="8">
        <f t="shared" si="114"/>
        <v>44852.78125</v>
      </c>
      <c r="C1213" s="8">
        <f t="shared" si="115"/>
        <v>44902</v>
      </c>
      <c r="D1213" s="38">
        <f t="shared" si="116"/>
        <v>289755.781257</v>
      </c>
      <c r="E1213" s="39">
        <f t="shared" si="111"/>
        <v>6</v>
      </c>
      <c r="F1213" s="42" t="s">
        <v>143</v>
      </c>
      <c r="G1213" s="42" t="s">
        <v>4326</v>
      </c>
      <c r="H1213" s="42" t="s">
        <v>4326</v>
      </c>
      <c r="I1213" s="42" t="s">
        <v>2184</v>
      </c>
      <c r="J1213" s="45">
        <v>44852.78125</v>
      </c>
      <c r="K1213" s="43">
        <v>200000</v>
      </c>
      <c r="L1213" s="44">
        <v>44902</v>
      </c>
      <c r="M1213" s="8" t="str">
        <f>VLOOKUP(MONTH($J1213),Lookup!$A$2:$B$13,2,0)&amp;" "&amp;YEAR($J1213)</f>
        <v>Oct 2022</v>
      </c>
      <c r="N1213" s="34">
        <f t="shared" si="112"/>
        <v>44852.78125</v>
      </c>
      <c r="O1213" s="8">
        <f>IF(ISERROR(VLOOKUP($I1213,Lookup!$H$2:$I$11,2,0)),"",VLOOKUP($I1213,Lookup!$H$2:$I$11,2,0))</f>
        <v>6.9999999999999999E-6</v>
      </c>
      <c r="P1213" s="8">
        <f>COUNTIF(J$4:J1213,J1213)</f>
        <v>1</v>
      </c>
    </row>
    <row r="1214" spans="1:16" x14ac:dyDescent="0.25">
      <c r="A1214" s="35">
        <f t="shared" si="113"/>
        <v>50001</v>
      </c>
      <c r="B1214" s="8">
        <f t="shared" si="114"/>
        <v>44656.630555555559</v>
      </c>
      <c r="C1214" s="8">
        <f t="shared" si="115"/>
        <v>44894</v>
      </c>
      <c r="D1214" s="38">
        <f t="shared" si="116"/>
        <v>139552.63061555556</v>
      </c>
      <c r="E1214" s="39">
        <f t="shared" si="111"/>
        <v>42</v>
      </c>
      <c r="F1214" s="42" t="s">
        <v>143</v>
      </c>
      <c r="G1214" s="42" t="s">
        <v>4327</v>
      </c>
      <c r="H1214" s="42" t="s">
        <v>4328</v>
      </c>
      <c r="I1214" s="42" t="s">
        <v>2206</v>
      </c>
      <c r="J1214" s="45">
        <v>44656.630555555559</v>
      </c>
      <c r="K1214" s="43">
        <v>50001</v>
      </c>
      <c r="L1214" s="44">
        <v>44894</v>
      </c>
      <c r="M1214" s="8" t="str">
        <f>VLOOKUP(MONTH($J1214),Lookup!$A$2:$B$13,2,0)&amp;" "&amp;YEAR($J1214)</f>
        <v>Apr 2022</v>
      </c>
      <c r="N1214" s="34">
        <f t="shared" si="112"/>
        <v>44656.630555555559</v>
      </c>
      <c r="O1214" s="8">
        <f>IF(ISERROR(VLOOKUP($I1214,Lookup!$H$2:$I$11,2,0)),"",VLOOKUP($I1214,Lookup!$H$2:$I$11,2,0))</f>
        <v>6.0000000000000002E-5</v>
      </c>
      <c r="P1214" s="8">
        <f>COUNTIF(J$4:J1214,J1214)</f>
        <v>1</v>
      </c>
    </row>
    <row r="1215" spans="1:16" ht="30" x14ac:dyDescent="0.25">
      <c r="A1215" s="35">
        <f t="shared" si="113"/>
        <v>400000</v>
      </c>
      <c r="B1215" s="8">
        <f t="shared" si="114"/>
        <v>44720.556944444441</v>
      </c>
      <c r="C1215" s="8">
        <f t="shared" si="115"/>
        <v>45007</v>
      </c>
      <c r="D1215" s="38">
        <f t="shared" si="116"/>
        <v>489728.55695144442</v>
      </c>
      <c r="E1215" s="39">
        <f t="shared" si="111"/>
        <v>4</v>
      </c>
      <c r="F1215" s="42" t="s">
        <v>143</v>
      </c>
      <c r="G1215" s="42" t="s">
        <v>4329</v>
      </c>
      <c r="H1215" s="42" t="s">
        <v>4330</v>
      </c>
      <c r="I1215" s="42" t="s">
        <v>2184</v>
      </c>
      <c r="J1215" s="45">
        <v>44720.556944444441</v>
      </c>
      <c r="K1215" s="43">
        <v>400000</v>
      </c>
      <c r="L1215" s="44">
        <v>45007</v>
      </c>
      <c r="M1215" s="8" t="str">
        <f>VLOOKUP(MONTH($J1215),Lookup!$A$2:$B$13,2,0)&amp;" "&amp;YEAR($J1215)</f>
        <v>Jun 2022</v>
      </c>
      <c r="N1215" s="34">
        <f t="shared" si="112"/>
        <v>44720.556944444441</v>
      </c>
      <c r="O1215" s="8">
        <f>IF(ISERROR(VLOOKUP($I1215,Lookup!$H$2:$I$11,2,0)),"",VLOOKUP($I1215,Lookup!$H$2:$I$11,2,0))</f>
        <v>6.9999999999999999E-6</v>
      </c>
      <c r="P1215" s="8">
        <f>COUNTIF(J$4:J1215,J1215)</f>
        <v>1</v>
      </c>
    </row>
    <row r="1216" spans="1:16" ht="30" x14ac:dyDescent="0.25">
      <c r="A1216" s="35">
        <f t="shared" si="113"/>
        <v>50001</v>
      </c>
      <c r="B1216" s="8">
        <f t="shared" si="114"/>
        <v>44782.426388888889</v>
      </c>
      <c r="C1216" s="8">
        <f t="shared" si="115"/>
        <v>44901</v>
      </c>
      <c r="D1216" s="38">
        <f t="shared" si="116"/>
        <v>139685.42639588888</v>
      </c>
      <c r="E1216" s="39">
        <f t="shared" si="111"/>
        <v>37</v>
      </c>
      <c r="F1216" s="42" t="s">
        <v>143</v>
      </c>
      <c r="G1216" s="42" t="s">
        <v>4331</v>
      </c>
      <c r="H1216" s="42" t="s">
        <v>4332</v>
      </c>
      <c r="I1216" s="42" t="s">
        <v>2184</v>
      </c>
      <c r="J1216" s="45">
        <v>44782.426388888889</v>
      </c>
      <c r="K1216" s="43">
        <v>50001</v>
      </c>
      <c r="L1216" s="44">
        <v>44901</v>
      </c>
      <c r="M1216" s="8" t="str">
        <f>VLOOKUP(MONTH($J1216),Lookup!$A$2:$B$13,2,0)&amp;" "&amp;YEAR($J1216)</f>
        <v>Aug 2022</v>
      </c>
      <c r="N1216" s="34">
        <f t="shared" si="112"/>
        <v>44782.426388888889</v>
      </c>
      <c r="O1216" s="8">
        <f>IF(ISERROR(VLOOKUP($I1216,Lookup!$H$2:$I$11,2,0)),"",VLOOKUP($I1216,Lookup!$H$2:$I$11,2,0))</f>
        <v>6.9999999999999999E-6</v>
      </c>
      <c r="P1216" s="8">
        <f>COUNTIF(J$4:J1216,J1216)</f>
        <v>1</v>
      </c>
    </row>
    <row r="1217" spans="1:16" x14ac:dyDescent="0.25">
      <c r="A1217" s="35">
        <f t="shared" si="113"/>
        <v>100000</v>
      </c>
      <c r="B1217" s="8">
        <f t="shared" si="114"/>
        <v>44677.801388888889</v>
      </c>
      <c r="C1217" s="8">
        <f t="shared" si="115"/>
        <v>44894</v>
      </c>
      <c r="D1217" s="38">
        <f t="shared" si="116"/>
        <v>189572.80144888887</v>
      </c>
      <c r="E1217" s="39">
        <f t="shared" si="111"/>
        <v>20</v>
      </c>
      <c r="F1217" s="42" t="s">
        <v>143</v>
      </c>
      <c r="G1217" s="42" t="s">
        <v>4333</v>
      </c>
      <c r="H1217" s="42" t="s">
        <v>4334</v>
      </c>
      <c r="I1217" s="42" t="s">
        <v>2206</v>
      </c>
      <c r="J1217" s="45">
        <v>44677.801388888889</v>
      </c>
      <c r="K1217" s="43">
        <v>100000</v>
      </c>
      <c r="L1217" s="44">
        <v>44894</v>
      </c>
      <c r="M1217" s="8" t="str">
        <f>VLOOKUP(MONTH($J1217),Lookup!$A$2:$B$13,2,0)&amp;" "&amp;YEAR($J1217)</f>
        <v>Apr 2022</v>
      </c>
      <c r="N1217" s="34">
        <f t="shared" si="112"/>
        <v>44677.801388888889</v>
      </c>
      <c r="O1217" s="8">
        <f>IF(ISERROR(VLOOKUP($I1217,Lookup!$H$2:$I$11,2,0)),"",VLOOKUP($I1217,Lookup!$H$2:$I$11,2,0))</f>
        <v>6.0000000000000002E-5</v>
      </c>
      <c r="P1217" s="8">
        <f>COUNTIF(J$4:J1217,J1217)</f>
        <v>1</v>
      </c>
    </row>
    <row r="1218" spans="1:16" ht="30" x14ac:dyDescent="0.25">
      <c r="A1218" s="35">
        <f t="shared" si="113"/>
        <v>100000</v>
      </c>
      <c r="B1218" s="8">
        <f t="shared" si="114"/>
        <v>44713.638888888891</v>
      </c>
      <c r="C1218" s="8">
        <f t="shared" si="115"/>
        <v>44908</v>
      </c>
      <c r="D1218" s="38">
        <f t="shared" si="116"/>
        <v>189622.63894888887</v>
      </c>
      <c r="E1218" s="39">
        <f t="shared" si="111"/>
        <v>19</v>
      </c>
      <c r="F1218" s="42" t="s">
        <v>143</v>
      </c>
      <c r="G1218" s="42" t="s">
        <v>4335</v>
      </c>
      <c r="H1218" s="42" t="s">
        <v>4335</v>
      </c>
      <c r="I1218" s="42" t="s">
        <v>2206</v>
      </c>
      <c r="J1218" s="45">
        <v>44713.638888888891</v>
      </c>
      <c r="K1218" s="43">
        <v>100000</v>
      </c>
      <c r="L1218" s="44">
        <v>44908</v>
      </c>
      <c r="M1218" s="8" t="str">
        <f>VLOOKUP(MONTH($J1218),Lookup!$A$2:$B$13,2,0)&amp;" "&amp;YEAR($J1218)</f>
        <v>Jun 2022</v>
      </c>
      <c r="N1218" s="34">
        <f t="shared" si="112"/>
        <v>44713.638888888891</v>
      </c>
      <c r="O1218" s="8">
        <f>IF(ISERROR(VLOOKUP($I1218,Lookup!$H$2:$I$11,2,0)),"",VLOOKUP($I1218,Lookup!$H$2:$I$11,2,0))</f>
        <v>6.0000000000000002E-5</v>
      </c>
      <c r="P1218" s="8">
        <f>COUNTIF(J$4:J1218,J1218)</f>
        <v>1</v>
      </c>
    </row>
    <row r="1219" spans="1:16" x14ac:dyDescent="0.25">
      <c r="A1219" s="35">
        <f t="shared" si="113"/>
        <v>50000</v>
      </c>
      <c r="B1219" s="8">
        <f t="shared" si="114"/>
        <v>44671.546527777777</v>
      </c>
      <c r="C1219" s="8">
        <f t="shared" si="115"/>
        <v>44894</v>
      </c>
      <c r="D1219" s="38">
        <f t="shared" si="116"/>
        <v>139566.54658777776</v>
      </c>
      <c r="E1219" s="39">
        <f t="shared" si="111"/>
        <v>40</v>
      </c>
      <c r="F1219" s="42" t="s">
        <v>143</v>
      </c>
      <c r="G1219" s="42" t="s">
        <v>4336</v>
      </c>
      <c r="H1219" s="42" t="s">
        <v>4337</v>
      </c>
      <c r="I1219" s="42" t="s">
        <v>2206</v>
      </c>
      <c r="J1219" s="45">
        <v>44671.546527777777</v>
      </c>
      <c r="K1219" s="43">
        <v>50000</v>
      </c>
      <c r="L1219" s="44">
        <v>44894</v>
      </c>
      <c r="M1219" s="8" t="str">
        <f>VLOOKUP(MONTH($J1219),Lookup!$A$2:$B$13,2,0)&amp;" "&amp;YEAR($J1219)</f>
        <v>Apr 2022</v>
      </c>
      <c r="N1219" s="34">
        <f t="shared" si="112"/>
        <v>44671.546527777777</v>
      </c>
      <c r="O1219" s="8">
        <f>IF(ISERROR(VLOOKUP($I1219,Lookup!$H$2:$I$11,2,0)),"",VLOOKUP($I1219,Lookup!$H$2:$I$11,2,0))</f>
        <v>6.0000000000000002E-5</v>
      </c>
      <c r="P1219" s="8">
        <f>COUNTIF(J$4:J1219,J1219)</f>
        <v>1</v>
      </c>
    </row>
    <row r="1220" spans="1:16" ht="30" x14ac:dyDescent="0.25">
      <c r="A1220" s="35">
        <f t="shared" si="113"/>
        <v>55001</v>
      </c>
      <c r="B1220" s="8">
        <f t="shared" si="114"/>
        <v>44676.82708333333</v>
      </c>
      <c r="C1220" s="8">
        <f t="shared" si="115"/>
        <v>44874</v>
      </c>
      <c r="D1220" s="38">
        <f t="shared" si="116"/>
        <v>144552.82709033333</v>
      </c>
      <c r="E1220" s="39">
        <f t="shared" si="111"/>
        <v>34</v>
      </c>
      <c r="F1220" s="42" t="s">
        <v>143</v>
      </c>
      <c r="G1220" s="42" t="s">
        <v>4338</v>
      </c>
      <c r="H1220" s="42" t="s">
        <v>4339</v>
      </c>
      <c r="I1220" s="42" t="s">
        <v>2184</v>
      </c>
      <c r="J1220" s="45">
        <v>44676.82708333333</v>
      </c>
      <c r="K1220" s="43">
        <v>55001</v>
      </c>
      <c r="L1220" s="44">
        <v>44874</v>
      </c>
      <c r="M1220" s="8" t="str">
        <f>VLOOKUP(MONTH($J1220),Lookup!$A$2:$B$13,2,0)&amp;" "&amp;YEAR($J1220)</f>
        <v>Apr 2022</v>
      </c>
      <c r="N1220" s="34">
        <f t="shared" si="112"/>
        <v>44676.82708333333</v>
      </c>
      <c r="O1220" s="8">
        <f>IF(ISERROR(VLOOKUP($I1220,Lookup!$H$2:$I$11,2,0)),"",VLOOKUP($I1220,Lookup!$H$2:$I$11,2,0))</f>
        <v>6.9999999999999999E-6</v>
      </c>
      <c r="P1220" s="8">
        <f>COUNTIF(J$4:J1220,J1220)</f>
        <v>1</v>
      </c>
    </row>
    <row r="1221" spans="1:16" ht="45" x14ac:dyDescent="0.25">
      <c r="A1221" s="35">
        <f t="shared" si="113"/>
        <v>10000</v>
      </c>
      <c r="B1221" s="8">
        <f t="shared" si="114"/>
        <v>44705.583333333336</v>
      </c>
      <c r="C1221" s="8">
        <f t="shared" si="115"/>
        <v>44902</v>
      </c>
      <c r="D1221" s="38">
        <f t="shared" si="116"/>
        <v>99608.583334133349</v>
      </c>
      <c r="E1221" s="39">
        <f t="shared" ref="E1221:E1284" si="117">IF($D1221="","",COUNTIFS($F$4:$F$5000,$F1221,$D$4:$D$5000,"&gt;"&amp;$D1221))</f>
        <v>49</v>
      </c>
      <c r="F1221" s="42" t="s">
        <v>143</v>
      </c>
      <c r="G1221" s="42" t="s">
        <v>4340</v>
      </c>
      <c r="H1221" s="42" t="s">
        <v>4341</v>
      </c>
      <c r="I1221" s="42" t="s">
        <v>2173</v>
      </c>
      <c r="J1221" s="45">
        <v>44705.583333333336</v>
      </c>
      <c r="K1221" s="43">
        <v>10000</v>
      </c>
      <c r="L1221" s="44">
        <v>44902</v>
      </c>
      <c r="M1221" s="8" t="str">
        <f>VLOOKUP(MONTH($J1221),Lookup!$A$2:$B$13,2,0)&amp;" "&amp;YEAR($J1221)</f>
        <v>May 2022</v>
      </c>
      <c r="N1221" s="34">
        <f t="shared" ref="N1221:N1284" si="118">IF(ISBLANK($J1221),"1/1/9999",J1221)</f>
        <v>44705.583333333336</v>
      </c>
      <c r="O1221" s="8">
        <f>IF(ISERROR(VLOOKUP($I1221,Lookup!$H$2:$I$11,2,0)),"",VLOOKUP($I1221,Lookup!$H$2:$I$11,2,0))</f>
        <v>7.9999999999999996E-7</v>
      </c>
      <c r="P1221" s="8">
        <f>COUNTIF(J$4:J1221,J1221)</f>
        <v>1</v>
      </c>
    </row>
    <row r="1222" spans="1:16" ht="30" x14ac:dyDescent="0.25">
      <c r="A1222" s="35">
        <f t="shared" ref="A1222:A1285" si="119">K1222</f>
        <v>50001</v>
      </c>
      <c r="B1222" s="8">
        <f t="shared" ref="B1222:B1285" si="120">J1222</f>
        <v>44684.415277777778</v>
      </c>
      <c r="C1222" s="8">
        <f t="shared" ref="C1222:C1285" si="121">L1222</f>
        <v>44802</v>
      </c>
      <c r="D1222" s="38">
        <f t="shared" ref="D1222:D1285" si="122">SUM(A1222:C1222)+O1222+P1222</f>
        <v>139488.41533777775</v>
      </c>
      <c r="E1222" s="39">
        <f t="shared" si="117"/>
        <v>46</v>
      </c>
      <c r="F1222" s="42" t="s">
        <v>143</v>
      </c>
      <c r="G1222" s="42" t="s">
        <v>4342</v>
      </c>
      <c r="H1222" s="42" t="s">
        <v>4343</v>
      </c>
      <c r="I1222" s="42" t="s">
        <v>2206</v>
      </c>
      <c r="J1222" s="45">
        <v>44684.415277777778</v>
      </c>
      <c r="K1222" s="43">
        <v>50001</v>
      </c>
      <c r="L1222" s="44">
        <v>44802</v>
      </c>
      <c r="M1222" s="8" t="str">
        <f>VLOOKUP(MONTH($J1222),Lookup!$A$2:$B$13,2,0)&amp;" "&amp;YEAR($J1222)</f>
        <v>May 2022</v>
      </c>
      <c r="N1222" s="34">
        <f t="shared" si="118"/>
        <v>44684.415277777778</v>
      </c>
      <c r="O1222" s="8">
        <f>IF(ISERROR(VLOOKUP($I1222,Lookup!$H$2:$I$11,2,0)),"",VLOOKUP($I1222,Lookup!$H$2:$I$11,2,0))</f>
        <v>6.0000000000000002E-5</v>
      </c>
      <c r="P1222" s="8">
        <f>COUNTIF(J$4:J1222,J1222)</f>
        <v>1</v>
      </c>
    </row>
    <row r="1223" spans="1:16" x14ac:dyDescent="0.25">
      <c r="A1223" s="35">
        <f t="shared" si="119"/>
        <v>500000</v>
      </c>
      <c r="B1223" s="8">
        <f t="shared" si="120"/>
        <v>44700.543749999997</v>
      </c>
      <c r="C1223" s="8">
        <f t="shared" si="121"/>
        <v>44908</v>
      </c>
      <c r="D1223" s="38">
        <f t="shared" si="122"/>
        <v>589609.54380999994</v>
      </c>
      <c r="E1223" s="39">
        <f t="shared" si="117"/>
        <v>3</v>
      </c>
      <c r="F1223" s="42" t="s">
        <v>143</v>
      </c>
      <c r="G1223" s="42" t="s">
        <v>4344</v>
      </c>
      <c r="H1223" s="42" t="s">
        <v>4345</v>
      </c>
      <c r="I1223" s="42" t="s">
        <v>2206</v>
      </c>
      <c r="J1223" s="45">
        <v>44700.543749999997</v>
      </c>
      <c r="K1223" s="43">
        <v>500000</v>
      </c>
      <c r="L1223" s="44">
        <v>44908</v>
      </c>
      <c r="M1223" s="8" t="str">
        <f>VLOOKUP(MONTH($J1223),Lookup!$A$2:$B$13,2,0)&amp;" "&amp;YEAR($J1223)</f>
        <v>May 2022</v>
      </c>
      <c r="N1223" s="34">
        <f t="shared" si="118"/>
        <v>44700.543749999997</v>
      </c>
      <c r="O1223" s="8">
        <f>IF(ISERROR(VLOOKUP($I1223,Lookup!$H$2:$I$11,2,0)),"",VLOOKUP($I1223,Lookup!$H$2:$I$11,2,0))</f>
        <v>6.0000000000000002E-5</v>
      </c>
      <c r="P1223" s="8">
        <f>COUNTIF(J$4:J1223,J1223)</f>
        <v>1</v>
      </c>
    </row>
    <row r="1224" spans="1:16" ht="30" x14ac:dyDescent="0.25">
      <c r="A1224" s="35">
        <f t="shared" si="119"/>
        <v>50000</v>
      </c>
      <c r="B1224" s="8">
        <f t="shared" si="120"/>
        <v>44694.701388888891</v>
      </c>
      <c r="C1224" s="8">
        <f t="shared" si="121"/>
        <v>44874</v>
      </c>
      <c r="D1224" s="38">
        <f t="shared" si="122"/>
        <v>139569.70144888887</v>
      </c>
      <c r="E1224" s="39">
        <f t="shared" si="117"/>
        <v>38</v>
      </c>
      <c r="F1224" s="42" t="s">
        <v>143</v>
      </c>
      <c r="G1224" s="42" t="s">
        <v>4346</v>
      </c>
      <c r="H1224" s="42" t="s">
        <v>4347</v>
      </c>
      <c r="I1224" s="42" t="s">
        <v>2206</v>
      </c>
      <c r="J1224" s="45">
        <v>44694.701388888891</v>
      </c>
      <c r="K1224" s="43">
        <v>50000</v>
      </c>
      <c r="L1224" s="44">
        <v>44874</v>
      </c>
      <c r="M1224" s="8" t="str">
        <f>VLOOKUP(MONTH($J1224),Lookup!$A$2:$B$13,2,0)&amp;" "&amp;YEAR($J1224)</f>
        <v>May 2022</v>
      </c>
      <c r="N1224" s="34">
        <f t="shared" si="118"/>
        <v>44694.701388888891</v>
      </c>
      <c r="O1224" s="8">
        <f>IF(ISERROR(VLOOKUP($I1224,Lookup!$H$2:$I$11,2,0)),"",VLOOKUP($I1224,Lookup!$H$2:$I$11,2,0))</f>
        <v>6.0000000000000002E-5</v>
      </c>
      <c r="P1224" s="8">
        <f>COUNTIF(J$4:J1224,J1224)</f>
        <v>1</v>
      </c>
    </row>
    <row r="1225" spans="1:16" ht="60" x14ac:dyDescent="0.25">
      <c r="A1225" s="35">
        <f t="shared" si="119"/>
        <v>75000</v>
      </c>
      <c r="B1225" s="8">
        <f t="shared" si="120"/>
        <v>44763.531944444447</v>
      </c>
      <c r="C1225" s="8">
        <f t="shared" si="121"/>
        <v>44762</v>
      </c>
      <c r="D1225" s="38">
        <f t="shared" si="122"/>
        <v>164426.43194444446</v>
      </c>
      <c r="E1225" s="39">
        <f t="shared" si="117"/>
        <v>27</v>
      </c>
      <c r="F1225" s="42" t="s">
        <v>143</v>
      </c>
      <c r="G1225" s="42" t="s">
        <v>4348</v>
      </c>
      <c r="H1225" s="42" t="s">
        <v>4349</v>
      </c>
      <c r="I1225" s="42" t="s">
        <v>2170</v>
      </c>
      <c r="J1225" s="45">
        <v>44763.531944444447</v>
      </c>
      <c r="K1225" s="43">
        <v>75000</v>
      </c>
      <c r="L1225" s="44">
        <v>44762</v>
      </c>
      <c r="M1225" s="8" t="str">
        <f>VLOOKUP(MONTH($J1225),Lookup!$A$2:$B$13,2,0)&amp;" "&amp;YEAR($J1225)</f>
        <v>Jul 2022</v>
      </c>
      <c r="N1225" s="34">
        <f t="shared" si="118"/>
        <v>44763.531944444447</v>
      </c>
      <c r="O1225" s="8">
        <f>IF(ISERROR(VLOOKUP($I1225,Lookup!$H$2:$I$11,2,0)),"",VLOOKUP($I1225,Lookup!$H$2:$I$11,2,0))</f>
        <v>-100.1</v>
      </c>
      <c r="P1225" s="8">
        <f>COUNTIF(J$4:J1225,J1225)</f>
        <v>1</v>
      </c>
    </row>
    <row r="1226" spans="1:16" ht="30" x14ac:dyDescent="0.25">
      <c r="A1226" s="35">
        <f t="shared" si="119"/>
        <v>7000000</v>
      </c>
      <c r="B1226" s="8">
        <f t="shared" si="120"/>
        <v>44742.486111111109</v>
      </c>
      <c r="C1226" s="8">
        <f t="shared" si="121"/>
        <v>44907</v>
      </c>
      <c r="D1226" s="38">
        <f t="shared" si="122"/>
        <v>7089650.4861711115</v>
      </c>
      <c r="E1226" s="39">
        <f t="shared" si="117"/>
        <v>0</v>
      </c>
      <c r="F1226" s="42" t="s">
        <v>143</v>
      </c>
      <c r="G1226" s="42" t="s">
        <v>4350</v>
      </c>
      <c r="H1226" s="42" t="s">
        <v>4351</v>
      </c>
      <c r="I1226" s="42" t="s">
        <v>2206</v>
      </c>
      <c r="J1226" s="45">
        <v>44742.486111111109</v>
      </c>
      <c r="K1226" s="43">
        <v>7000000</v>
      </c>
      <c r="L1226" s="44">
        <v>44907</v>
      </c>
      <c r="M1226" s="8" t="str">
        <f>VLOOKUP(MONTH($J1226),Lookup!$A$2:$B$13,2,0)&amp;" "&amp;YEAR($J1226)</f>
        <v>Jun 2022</v>
      </c>
      <c r="N1226" s="34">
        <f t="shared" si="118"/>
        <v>44742.486111111109</v>
      </c>
      <c r="O1226" s="8">
        <f>IF(ISERROR(VLOOKUP($I1226,Lookup!$H$2:$I$11,2,0)),"",VLOOKUP($I1226,Lookup!$H$2:$I$11,2,0))</f>
        <v>6.0000000000000002E-5</v>
      </c>
      <c r="P1226" s="8">
        <f>COUNTIF(J$4:J1226,J1226)</f>
        <v>1</v>
      </c>
    </row>
    <row r="1227" spans="1:16" ht="45" x14ac:dyDescent="0.25">
      <c r="A1227" s="35">
        <f t="shared" si="119"/>
        <v>120000</v>
      </c>
      <c r="B1227" s="8">
        <f t="shared" si="120"/>
        <v>44832.604861111111</v>
      </c>
      <c r="C1227" s="8">
        <f t="shared" si="121"/>
        <v>44902</v>
      </c>
      <c r="D1227" s="38">
        <f t="shared" si="122"/>
        <v>209735.60492111111</v>
      </c>
      <c r="E1227" s="39">
        <f t="shared" si="117"/>
        <v>13</v>
      </c>
      <c r="F1227" s="42" t="s">
        <v>143</v>
      </c>
      <c r="G1227" s="42" t="s">
        <v>4352</v>
      </c>
      <c r="H1227" s="42" t="s">
        <v>4353</v>
      </c>
      <c r="I1227" s="42" t="s">
        <v>2206</v>
      </c>
      <c r="J1227" s="45">
        <v>44832.604861111111</v>
      </c>
      <c r="K1227" s="43">
        <v>120000</v>
      </c>
      <c r="L1227" s="44">
        <v>44902</v>
      </c>
      <c r="M1227" s="8" t="str">
        <f>VLOOKUP(MONTH($J1227),Lookup!$A$2:$B$13,2,0)&amp;" "&amp;YEAR($J1227)</f>
        <v>Sept 2022</v>
      </c>
      <c r="N1227" s="34">
        <f t="shared" si="118"/>
        <v>44832.604861111111</v>
      </c>
      <c r="O1227" s="8">
        <f>IF(ISERROR(VLOOKUP($I1227,Lookup!$H$2:$I$11,2,0)),"",VLOOKUP($I1227,Lookup!$H$2:$I$11,2,0))</f>
        <v>6.0000000000000002E-5</v>
      </c>
      <c r="P1227" s="8">
        <f>COUNTIF(J$4:J1227,J1227)</f>
        <v>1</v>
      </c>
    </row>
    <row r="1228" spans="1:16" x14ac:dyDescent="0.25">
      <c r="A1228" s="35">
        <f t="shared" si="119"/>
        <v>90000</v>
      </c>
      <c r="B1228" s="8">
        <f t="shared" si="120"/>
        <v>44849.786805555559</v>
      </c>
      <c r="C1228" s="8">
        <f t="shared" si="121"/>
        <v>44902</v>
      </c>
      <c r="D1228" s="38">
        <f t="shared" si="122"/>
        <v>179752.78686555556</v>
      </c>
      <c r="E1228" s="39">
        <f t="shared" si="117"/>
        <v>23</v>
      </c>
      <c r="F1228" s="42" t="s">
        <v>143</v>
      </c>
      <c r="G1228" s="42" t="s">
        <v>4354</v>
      </c>
      <c r="H1228" s="42" t="s">
        <v>4355</v>
      </c>
      <c r="I1228" s="42" t="s">
        <v>2206</v>
      </c>
      <c r="J1228" s="45">
        <v>44849.786805555559</v>
      </c>
      <c r="K1228" s="43">
        <v>90000</v>
      </c>
      <c r="L1228" s="44">
        <v>44902</v>
      </c>
      <c r="M1228" s="8" t="str">
        <f>VLOOKUP(MONTH($J1228),Lookup!$A$2:$B$13,2,0)&amp;" "&amp;YEAR($J1228)</f>
        <v>Oct 2022</v>
      </c>
      <c r="N1228" s="34">
        <f t="shared" si="118"/>
        <v>44849.786805555559</v>
      </c>
      <c r="O1228" s="8">
        <f>IF(ISERROR(VLOOKUP($I1228,Lookup!$H$2:$I$11,2,0)),"",VLOOKUP($I1228,Lookup!$H$2:$I$11,2,0))</f>
        <v>6.0000000000000002E-5</v>
      </c>
      <c r="P1228" s="8">
        <f>COUNTIF(J$4:J1228,J1228)</f>
        <v>1</v>
      </c>
    </row>
    <row r="1229" spans="1:16" x14ac:dyDescent="0.25">
      <c r="A1229" s="35">
        <f t="shared" si="119"/>
        <v>60000</v>
      </c>
      <c r="B1229" s="8">
        <f t="shared" si="120"/>
        <v>44822.702777777777</v>
      </c>
      <c r="C1229" s="8">
        <f t="shared" si="121"/>
        <v>44894</v>
      </c>
      <c r="D1229" s="38">
        <f t="shared" si="122"/>
        <v>149717.70283777776</v>
      </c>
      <c r="E1229" s="39">
        <f t="shared" si="117"/>
        <v>32</v>
      </c>
      <c r="F1229" s="42" t="s">
        <v>143</v>
      </c>
      <c r="G1229" s="42" t="s">
        <v>4356</v>
      </c>
      <c r="H1229" s="42" t="s">
        <v>4357</v>
      </c>
      <c r="I1229" s="42" t="s">
        <v>2206</v>
      </c>
      <c r="J1229" s="45">
        <v>44822.702777777777</v>
      </c>
      <c r="K1229" s="43">
        <v>60000</v>
      </c>
      <c r="L1229" s="44">
        <v>44894</v>
      </c>
      <c r="M1229" s="8" t="str">
        <f>VLOOKUP(MONTH($J1229),Lookup!$A$2:$B$13,2,0)&amp;" "&amp;YEAR($J1229)</f>
        <v>Sept 2022</v>
      </c>
      <c r="N1229" s="34">
        <f t="shared" si="118"/>
        <v>44822.702777777777</v>
      </c>
      <c r="O1229" s="8">
        <f>IF(ISERROR(VLOOKUP($I1229,Lookup!$H$2:$I$11,2,0)),"",VLOOKUP($I1229,Lookup!$H$2:$I$11,2,0))</f>
        <v>6.0000000000000002E-5</v>
      </c>
      <c r="P1229" s="8">
        <f>COUNTIF(J$4:J1229,J1229)</f>
        <v>1</v>
      </c>
    </row>
    <row r="1230" spans="1:16" ht="30" x14ac:dyDescent="0.25">
      <c r="A1230" s="35">
        <f t="shared" si="119"/>
        <v>60000</v>
      </c>
      <c r="B1230" s="8">
        <f t="shared" si="120"/>
        <v>44830.56527777778</v>
      </c>
      <c r="C1230" s="8">
        <f t="shared" si="121"/>
        <v>44908</v>
      </c>
      <c r="D1230" s="38">
        <f t="shared" si="122"/>
        <v>149739.56533777778</v>
      </c>
      <c r="E1230" s="39">
        <f t="shared" si="117"/>
        <v>30</v>
      </c>
      <c r="F1230" s="42" t="s">
        <v>143</v>
      </c>
      <c r="G1230" s="42" t="s">
        <v>4358</v>
      </c>
      <c r="H1230" s="42" t="s">
        <v>4359</v>
      </c>
      <c r="I1230" s="42" t="s">
        <v>2206</v>
      </c>
      <c r="J1230" s="45">
        <v>44830.56527777778</v>
      </c>
      <c r="K1230" s="43">
        <v>60000</v>
      </c>
      <c r="L1230" s="44">
        <v>44908</v>
      </c>
      <c r="M1230" s="8" t="str">
        <f>VLOOKUP(MONTH($J1230),Lookup!$A$2:$B$13,2,0)&amp;" "&amp;YEAR($J1230)</f>
        <v>Sept 2022</v>
      </c>
      <c r="N1230" s="34">
        <f t="shared" si="118"/>
        <v>44830.56527777778</v>
      </c>
      <c r="O1230" s="8">
        <f>IF(ISERROR(VLOOKUP($I1230,Lookup!$H$2:$I$11,2,0)),"",VLOOKUP($I1230,Lookup!$H$2:$I$11,2,0))</f>
        <v>6.0000000000000002E-5</v>
      </c>
      <c r="P1230" s="8">
        <f>COUNTIF(J$4:J1230,J1230)</f>
        <v>1</v>
      </c>
    </row>
    <row r="1231" spans="1:16" ht="30" x14ac:dyDescent="0.25">
      <c r="A1231" s="35">
        <f t="shared" si="119"/>
        <v>500000</v>
      </c>
      <c r="B1231" s="8">
        <f t="shared" si="120"/>
        <v>44811.42291666667</v>
      </c>
      <c r="C1231" s="8">
        <f t="shared" si="121"/>
        <v>44894</v>
      </c>
      <c r="D1231" s="38">
        <f t="shared" si="122"/>
        <v>589706.42292366677</v>
      </c>
      <c r="E1231" s="39">
        <f t="shared" si="117"/>
        <v>2</v>
      </c>
      <c r="F1231" s="42" t="s">
        <v>143</v>
      </c>
      <c r="G1231" s="42" t="s">
        <v>4360</v>
      </c>
      <c r="H1231" s="42" t="s">
        <v>4361</v>
      </c>
      <c r="I1231" s="42" t="s">
        <v>2184</v>
      </c>
      <c r="J1231" s="45">
        <v>44811.42291666667</v>
      </c>
      <c r="K1231" s="43">
        <v>500000</v>
      </c>
      <c r="L1231" s="44">
        <v>44894</v>
      </c>
      <c r="M1231" s="8" t="str">
        <f>VLOOKUP(MONTH($J1231),Lookup!$A$2:$B$13,2,0)&amp;" "&amp;YEAR($J1231)</f>
        <v>Sept 2022</v>
      </c>
      <c r="N1231" s="34">
        <f t="shared" si="118"/>
        <v>44811.42291666667</v>
      </c>
      <c r="O1231" s="8">
        <f>IF(ISERROR(VLOOKUP($I1231,Lookup!$H$2:$I$11,2,0)),"",VLOOKUP($I1231,Lookup!$H$2:$I$11,2,0))</f>
        <v>6.9999999999999999E-6</v>
      </c>
      <c r="P1231" s="8">
        <f>COUNTIF(J$4:J1231,J1231)</f>
        <v>1</v>
      </c>
    </row>
    <row r="1232" spans="1:16" x14ac:dyDescent="0.25">
      <c r="A1232" s="35">
        <f t="shared" si="119"/>
        <v>60000</v>
      </c>
      <c r="B1232" s="8">
        <f t="shared" si="120"/>
        <v>44767.547222222223</v>
      </c>
      <c r="C1232" s="8">
        <f t="shared" si="121"/>
        <v>44900</v>
      </c>
      <c r="D1232" s="38">
        <f t="shared" si="122"/>
        <v>149668.54728222222</v>
      </c>
      <c r="E1232" s="39">
        <f t="shared" si="117"/>
        <v>33</v>
      </c>
      <c r="F1232" s="42" t="s">
        <v>143</v>
      </c>
      <c r="G1232" s="42" t="s">
        <v>4362</v>
      </c>
      <c r="H1232" s="42" t="s">
        <v>4363</v>
      </c>
      <c r="I1232" s="42" t="s">
        <v>2206</v>
      </c>
      <c r="J1232" s="45">
        <v>44767.547222222223</v>
      </c>
      <c r="K1232" s="43">
        <v>60000</v>
      </c>
      <c r="L1232" s="44">
        <v>44900</v>
      </c>
      <c r="M1232" s="8" t="str">
        <f>VLOOKUP(MONTH($J1232),Lookup!$A$2:$B$13,2,0)&amp;" "&amp;YEAR($J1232)</f>
        <v>Jul 2022</v>
      </c>
      <c r="N1232" s="34">
        <f t="shared" si="118"/>
        <v>44767.547222222223</v>
      </c>
      <c r="O1232" s="8">
        <f>IF(ISERROR(VLOOKUP($I1232,Lookup!$H$2:$I$11,2,0)),"",VLOOKUP($I1232,Lookup!$H$2:$I$11,2,0))</f>
        <v>6.0000000000000002E-5</v>
      </c>
      <c r="P1232" s="8">
        <f>COUNTIF(J$4:J1232,J1232)</f>
        <v>1</v>
      </c>
    </row>
    <row r="1233" spans="1:16" ht="30" x14ac:dyDescent="0.25">
      <c r="A1233" s="35">
        <f t="shared" si="119"/>
        <v>75000</v>
      </c>
      <c r="B1233" s="8">
        <f t="shared" si="120"/>
        <v>44795.4</v>
      </c>
      <c r="C1233" s="8">
        <f t="shared" si="121"/>
        <v>44894</v>
      </c>
      <c r="D1233" s="38">
        <f t="shared" si="122"/>
        <v>164690.40005999999</v>
      </c>
      <c r="E1233" s="39">
        <f t="shared" si="117"/>
        <v>26</v>
      </c>
      <c r="F1233" s="42" t="s">
        <v>143</v>
      </c>
      <c r="G1233" s="42" t="s">
        <v>4364</v>
      </c>
      <c r="H1233" s="42" t="s">
        <v>4365</v>
      </c>
      <c r="I1233" s="42" t="s">
        <v>2206</v>
      </c>
      <c r="J1233" s="45">
        <v>44795.4</v>
      </c>
      <c r="K1233" s="43">
        <v>75000</v>
      </c>
      <c r="L1233" s="44">
        <v>44894</v>
      </c>
      <c r="M1233" s="8" t="str">
        <f>VLOOKUP(MONTH($J1233),Lookup!$A$2:$B$13,2,0)&amp;" "&amp;YEAR($J1233)</f>
        <v>Aug 2022</v>
      </c>
      <c r="N1233" s="34">
        <f t="shared" si="118"/>
        <v>44795.4</v>
      </c>
      <c r="O1233" s="8">
        <f>IF(ISERROR(VLOOKUP($I1233,Lookup!$H$2:$I$11,2,0)),"",VLOOKUP($I1233,Lookup!$H$2:$I$11,2,0))</f>
        <v>6.0000000000000002E-5</v>
      </c>
      <c r="P1233" s="8">
        <f>COUNTIF(J$4:J1233,J1233)</f>
        <v>1</v>
      </c>
    </row>
    <row r="1234" spans="1:16" ht="30" x14ac:dyDescent="0.25">
      <c r="A1234" s="35">
        <f t="shared" si="119"/>
        <v>50000</v>
      </c>
      <c r="B1234" s="8">
        <f t="shared" si="120"/>
        <v>44831.308333333334</v>
      </c>
      <c r="C1234" s="8">
        <f t="shared" si="121"/>
        <v>44904</v>
      </c>
      <c r="D1234" s="38">
        <f t="shared" si="122"/>
        <v>139736.30839333334</v>
      </c>
      <c r="E1234" s="39">
        <f t="shared" si="117"/>
        <v>36</v>
      </c>
      <c r="F1234" s="42" t="s">
        <v>143</v>
      </c>
      <c r="G1234" s="42" t="s">
        <v>4366</v>
      </c>
      <c r="H1234" s="42" t="s">
        <v>4367</v>
      </c>
      <c r="I1234" s="42" t="s">
        <v>2206</v>
      </c>
      <c r="J1234" s="45">
        <v>44831.308333333334</v>
      </c>
      <c r="K1234" s="43">
        <v>50000</v>
      </c>
      <c r="L1234" s="44">
        <v>44904</v>
      </c>
      <c r="M1234" s="8" t="str">
        <f>VLOOKUP(MONTH($J1234),Lookup!$A$2:$B$13,2,0)&amp;" "&amp;YEAR($J1234)</f>
        <v>Sept 2022</v>
      </c>
      <c r="N1234" s="34">
        <f t="shared" si="118"/>
        <v>44831.308333333334</v>
      </c>
      <c r="O1234" s="8">
        <f>IF(ISERROR(VLOOKUP($I1234,Lookup!$H$2:$I$11,2,0)),"",VLOOKUP($I1234,Lookup!$H$2:$I$11,2,0))</f>
        <v>6.0000000000000002E-5</v>
      </c>
      <c r="P1234" s="8">
        <f>COUNTIF(J$4:J1234,J1234)</f>
        <v>1</v>
      </c>
    </row>
    <row r="1235" spans="1:16" ht="45" x14ac:dyDescent="0.25">
      <c r="A1235" s="35">
        <f t="shared" si="119"/>
        <v>150000</v>
      </c>
      <c r="B1235" s="8">
        <f t="shared" si="120"/>
        <v>44811.740277777775</v>
      </c>
      <c r="C1235" s="8">
        <f t="shared" si="121"/>
        <v>44880</v>
      </c>
      <c r="D1235" s="38">
        <f t="shared" si="122"/>
        <v>239692.74033777777</v>
      </c>
      <c r="E1235" s="39">
        <f t="shared" si="117"/>
        <v>11</v>
      </c>
      <c r="F1235" s="42" t="s">
        <v>143</v>
      </c>
      <c r="G1235" s="42" t="s">
        <v>4368</v>
      </c>
      <c r="H1235" s="42" t="s">
        <v>4369</v>
      </c>
      <c r="I1235" s="42" t="s">
        <v>2206</v>
      </c>
      <c r="J1235" s="45">
        <v>44811.740277777775</v>
      </c>
      <c r="K1235" s="43">
        <v>150000</v>
      </c>
      <c r="L1235" s="44">
        <v>44880</v>
      </c>
      <c r="M1235" s="8" t="str">
        <f>VLOOKUP(MONTH($J1235),Lookup!$A$2:$B$13,2,0)&amp;" "&amp;YEAR($J1235)</f>
        <v>Sept 2022</v>
      </c>
      <c r="N1235" s="34">
        <f t="shared" si="118"/>
        <v>44811.740277777775</v>
      </c>
      <c r="O1235" s="8">
        <f>IF(ISERROR(VLOOKUP($I1235,Lookup!$H$2:$I$11,2,0)),"",VLOOKUP($I1235,Lookup!$H$2:$I$11,2,0))</f>
        <v>6.0000000000000002E-5</v>
      </c>
      <c r="P1235" s="8">
        <f>COUNTIF(J$4:J1235,J1235)</f>
        <v>1</v>
      </c>
    </row>
    <row r="1236" spans="1:16" ht="30" x14ac:dyDescent="0.25">
      <c r="A1236" s="35">
        <f t="shared" si="119"/>
        <v>100000</v>
      </c>
      <c r="B1236" s="8">
        <f t="shared" si="120"/>
        <v>44768.558333333334</v>
      </c>
      <c r="C1236" s="8">
        <f t="shared" si="121"/>
        <v>44908</v>
      </c>
      <c r="D1236" s="38">
        <f t="shared" si="122"/>
        <v>189677.55839333334</v>
      </c>
      <c r="E1236" s="39">
        <f t="shared" si="117"/>
        <v>17</v>
      </c>
      <c r="F1236" s="42" t="s">
        <v>143</v>
      </c>
      <c r="G1236" s="42" t="s">
        <v>4370</v>
      </c>
      <c r="H1236" s="42" t="s">
        <v>4371</v>
      </c>
      <c r="I1236" s="42" t="s">
        <v>2206</v>
      </c>
      <c r="J1236" s="45">
        <v>44768.558333333334</v>
      </c>
      <c r="K1236" s="43">
        <v>100000</v>
      </c>
      <c r="L1236" s="44">
        <v>44908</v>
      </c>
      <c r="M1236" s="8" t="str">
        <f>VLOOKUP(MONTH($J1236),Lookup!$A$2:$B$13,2,0)&amp;" "&amp;YEAR($J1236)</f>
        <v>Jul 2022</v>
      </c>
      <c r="N1236" s="34">
        <f t="shared" si="118"/>
        <v>44768.558333333334</v>
      </c>
      <c r="O1236" s="8">
        <f>IF(ISERROR(VLOOKUP($I1236,Lookup!$H$2:$I$11,2,0)),"",VLOOKUP($I1236,Lookup!$H$2:$I$11,2,0))</f>
        <v>6.0000000000000002E-5</v>
      </c>
      <c r="P1236" s="8">
        <f>COUNTIF(J$4:J1236,J1236)</f>
        <v>1</v>
      </c>
    </row>
    <row r="1237" spans="1:16" ht="45" x14ac:dyDescent="0.25">
      <c r="A1237" s="35">
        <f t="shared" si="119"/>
        <v>100000</v>
      </c>
      <c r="B1237" s="8">
        <f t="shared" si="120"/>
        <v>44811.410416666666</v>
      </c>
      <c r="C1237" s="8">
        <f t="shared" si="121"/>
        <v>44957</v>
      </c>
      <c r="D1237" s="38">
        <f t="shared" si="122"/>
        <v>189769.41047666664</v>
      </c>
      <c r="E1237" s="39">
        <f t="shared" si="117"/>
        <v>15</v>
      </c>
      <c r="F1237" s="42" t="s">
        <v>143</v>
      </c>
      <c r="G1237" s="42" t="s">
        <v>4372</v>
      </c>
      <c r="H1237" s="42" t="s">
        <v>4373</v>
      </c>
      <c r="I1237" s="42" t="s">
        <v>2206</v>
      </c>
      <c r="J1237" s="45">
        <v>44811.410416666666</v>
      </c>
      <c r="K1237" s="43">
        <v>100000</v>
      </c>
      <c r="L1237" s="44">
        <v>44957</v>
      </c>
      <c r="M1237" s="8" t="str">
        <f>VLOOKUP(MONTH($J1237),Lookup!$A$2:$B$13,2,0)&amp;" "&amp;YEAR($J1237)</f>
        <v>Sept 2022</v>
      </c>
      <c r="N1237" s="34">
        <f t="shared" si="118"/>
        <v>44811.410416666666</v>
      </c>
      <c r="O1237" s="8">
        <f>IF(ISERROR(VLOOKUP($I1237,Lookup!$H$2:$I$11,2,0)),"",VLOOKUP($I1237,Lookup!$H$2:$I$11,2,0))</f>
        <v>6.0000000000000002E-5</v>
      </c>
      <c r="P1237" s="8">
        <f>COUNTIF(J$4:J1237,J1237)</f>
        <v>1</v>
      </c>
    </row>
    <row r="1238" spans="1:16" ht="30" x14ac:dyDescent="0.25">
      <c r="A1238" s="35">
        <f t="shared" si="119"/>
        <v>500000</v>
      </c>
      <c r="B1238" s="8">
        <f t="shared" si="120"/>
        <v>44852.357638888891</v>
      </c>
      <c r="C1238" s="8">
        <f t="shared" si="121"/>
        <v>44902</v>
      </c>
      <c r="D1238" s="38">
        <f t="shared" si="122"/>
        <v>589755.35769888887</v>
      </c>
      <c r="E1238" s="39">
        <f t="shared" si="117"/>
        <v>1</v>
      </c>
      <c r="F1238" s="42" t="s">
        <v>143</v>
      </c>
      <c r="G1238" s="42" t="s">
        <v>4374</v>
      </c>
      <c r="H1238" s="42" t="s">
        <v>4375</v>
      </c>
      <c r="I1238" s="42" t="s">
        <v>2206</v>
      </c>
      <c r="J1238" s="45">
        <v>44852.357638888891</v>
      </c>
      <c r="K1238" s="43">
        <v>500000</v>
      </c>
      <c r="L1238" s="44">
        <v>44902</v>
      </c>
      <c r="M1238" s="8" t="str">
        <f>VLOOKUP(MONTH($J1238),Lookup!$A$2:$B$13,2,0)&amp;" "&amp;YEAR($J1238)</f>
        <v>Oct 2022</v>
      </c>
      <c r="N1238" s="34">
        <f t="shared" si="118"/>
        <v>44852.357638888891</v>
      </c>
      <c r="O1238" s="8">
        <f>IF(ISERROR(VLOOKUP($I1238,Lookup!$H$2:$I$11,2,0)),"",VLOOKUP($I1238,Lookup!$H$2:$I$11,2,0))</f>
        <v>6.0000000000000002E-5</v>
      </c>
      <c r="P1238" s="8">
        <f>COUNTIF(J$4:J1238,J1238)</f>
        <v>1</v>
      </c>
    </row>
    <row r="1239" spans="1:16" ht="30" x14ac:dyDescent="0.25">
      <c r="A1239" s="35">
        <f t="shared" si="119"/>
        <v>80000</v>
      </c>
      <c r="B1239" s="8">
        <f t="shared" si="120"/>
        <v>44905.46597222222</v>
      </c>
      <c r="C1239" s="8">
        <f t="shared" si="121"/>
        <v>44908</v>
      </c>
      <c r="D1239" s="38">
        <f t="shared" si="122"/>
        <v>169814.4660322222</v>
      </c>
      <c r="E1239" s="39">
        <f t="shared" si="117"/>
        <v>24</v>
      </c>
      <c r="F1239" s="42" t="s">
        <v>143</v>
      </c>
      <c r="G1239" s="42" t="s">
        <v>4376</v>
      </c>
      <c r="H1239" s="42" t="s">
        <v>4377</v>
      </c>
      <c r="I1239" s="42" t="s">
        <v>2206</v>
      </c>
      <c r="J1239" s="45">
        <v>44905.46597222222</v>
      </c>
      <c r="K1239" s="43">
        <v>80000</v>
      </c>
      <c r="L1239" s="44">
        <v>44908</v>
      </c>
      <c r="M1239" s="8" t="str">
        <f>VLOOKUP(MONTH($J1239),Lookup!$A$2:$B$13,2,0)&amp;" "&amp;YEAR($J1239)</f>
        <v>Dec 2022</v>
      </c>
      <c r="N1239" s="34">
        <f t="shared" si="118"/>
        <v>44905.46597222222</v>
      </c>
      <c r="O1239" s="8">
        <f>IF(ISERROR(VLOOKUP($I1239,Lookup!$H$2:$I$11,2,0)),"",VLOOKUP($I1239,Lookup!$H$2:$I$11,2,0))</f>
        <v>6.0000000000000002E-5</v>
      </c>
      <c r="P1239" s="8">
        <f>COUNTIF(J$4:J1239,J1239)</f>
        <v>1</v>
      </c>
    </row>
    <row r="1240" spans="1:16" x14ac:dyDescent="0.25">
      <c r="A1240" s="35">
        <f t="shared" si="119"/>
        <v>70000</v>
      </c>
      <c r="B1240" s="8">
        <f t="shared" si="120"/>
        <v>44816.777777777781</v>
      </c>
      <c r="C1240" s="8">
        <f t="shared" si="121"/>
        <v>44895</v>
      </c>
      <c r="D1240" s="38">
        <f t="shared" si="122"/>
        <v>159712.77783777777</v>
      </c>
      <c r="E1240" s="39">
        <f t="shared" si="117"/>
        <v>28</v>
      </c>
      <c r="F1240" s="42" t="s">
        <v>143</v>
      </c>
      <c r="G1240" s="42" t="s">
        <v>4378</v>
      </c>
      <c r="H1240" s="42" t="s">
        <v>4379</v>
      </c>
      <c r="I1240" s="42" t="s">
        <v>2206</v>
      </c>
      <c r="J1240" s="45">
        <v>44816.777777777781</v>
      </c>
      <c r="K1240" s="43">
        <v>70000</v>
      </c>
      <c r="L1240" s="44">
        <v>44895</v>
      </c>
      <c r="M1240" s="8" t="str">
        <f>VLOOKUP(MONTH($J1240),Lookup!$A$2:$B$13,2,0)&amp;" "&amp;YEAR($J1240)</f>
        <v>Sept 2022</v>
      </c>
      <c r="N1240" s="34">
        <f t="shared" si="118"/>
        <v>44816.777777777781</v>
      </c>
      <c r="O1240" s="8">
        <f>IF(ISERROR(VLOOKUP($I1240,Lookup!$H$2:$I$11,2,0)),"",VLOOKUP($I1240,Lookup!$H$2:$I$11,2,0))</f>
        <v>6.0000000000000002E-5</v>
      </c>
      <c r="P1240" s="8">
        <f>COUNTIF(J$4:J1240,J1240)</f>
        <v>1</v>
      </c>
    </row>
    <row r="1241" spans="1:16" x14ac:dyDescent="0.25">
      <c r="A1241" s="35">
        <f t="shared" si="119"/>
        <v>100000</v>
      </c>
      <c r="B1241" s="8">
        <f t="shared" si="120"/>
        <v>44770.824305555558</v>
      </c>
      <c r="C1241" s="8">
        <f t="shared" si="121"/>
        <v>44908</v>
      </c>
      <c r="D1241" s="38">
        <f t="shared" si="122"/>
        <v>189679.82436555554</v>
      </c>
      <c r="E1241" s="39">
        <f t="shared" si="117"/>
        <v>16</v>
      </c>
      <c r="F1241" s="42" t="s">
        <v>143</v>
      </c>
      <c r="G1241" s="42" t="s">
        <v>4380</v>
      </c>
      <c r="H1241" s="42" t="s">
        <v>4381</v>
      </c>
      <c r="I1241" s="42" t="s">
        <v>2206</v>
      </c>
      <c r="J1241" s="45">
        <v>44770.824305555558</v>
      </c>
      <c r="K1241" s="43">
        <v>100000</v>
      </c>
      <c r="L1241" s="44">
        <v>44908</v>
      </c>
      <c r="M1241" s="8" t="str">
        <f>VLOOKUP(MONTH($J1241),Lookup!$A$2:$B$13,2,0)&amp;" "&amp;YEAR($J1241)</f>
        <v>Jul 2022</v>
      </c>
      <c r="N1241" s="34">
        <f t="shared" si="118"/>
        <v>44770.824305555558</v>
      </c>
      <c r="O1241" s="8">
        <f>IF(ISERROR(VLOOKUP($I1241,Lookup!$H$2:$I$11,2,0)),"",VLOOKUP($I1241,Lookup!$H$2:$I$11,2,0))</f>
        <v>6.0000000000000002E-5</v>
      </c>
      <c r="P1241" s="8">
        <f>COUNTIF(J$4:J1241,J1241)</f>
        <v>1</v>
      </c>
    </row>
    <row r="1242" spans="1:16" ht="30" x14ac:dyDescent="0.25">
      <c r="A1242" s="35">
        <f t="shared" si="119"/>
        <v>50000</v>
      </c>
      <c r="B1242" s="8">
        <f t="shared" si="120"/>
        <v>44769.669444444444</v>
      </c>
      <c r="C1242" s="8">
        <f t="shared" si="121"/>
        <v>44896</v>
      </c>
      <c r="D1242" s="38">
        <f t="shared" si="122"/>
        <v>139566.56944444444</v>
      </c>
      <c r="E1242" s="39">
        <f t="shared" si="117"/>
        <v>39</v>
      </c>
      <c r="F1242" s="42" t="s">
        <v>143</v>
      </c>
      <c r="G1242" s="42" t="s">
        <v>4382</v>
      </c>
      <c r="H1242" s="42" t="s">
        <v>4383</v>
      </c>
      <c r="I1242" s="42" t="s">
        <v>2170</v>
      </c>
      <c r="J1242" s="45">
        <v>44769.669444444444</v>
      </c>
      <c r="K1242" s="43">
        <v>50000</v>
      </c>
      <c r="L1242" s="44">
        <v>44896</v>
      </c>
      <c r="M1242" s="8" t="str">
        <f>VLOOKUP(MONTH($J1242),Lookup!$A$2:$B$13,2,0)&amp;" "&amp;YEAR($J1242)</f>
        <v>Jul 2022</v>
      </c>
      <c r="N1242" s="34">
        <f t="shared" si="118"/>
        <v>44769.669444444444</v>
      </c>
      <c r="O1242" s="8">
        <f>IF(ISERROR(VLOOKUP($I1242,Lookup!$H$2:$I$11,2,0)),"",VLOOKUP($I1242,Lookup!$H$2:$I$11,2,0))</f>
        <v>-100.1</v>
      </c>
      <c r="P1242" s="8">
        <f>COUNTIF(J$4:J1242,J1242)</f>
        <v>1</v>
      </c>
    </row>
    <row r="1243" spans="1:16" x14ac:dyDescent="0.25">
      <c r="A1243" s="35">
        <f t="shared" si="119"/>
        <v>200000</v>
      </c>
      <c r="B1243" s="8">
        <f t="shared" si="120"/>
        <v>44859.330555555556</v>
      </c>
      <c r="C1243" s="8">
        <f t="shared" si="121"/>
        <v>44904</v>
      </c>
      <c r="D1243" s="38">
        <f t="shared" si="122"/>
        <v>289764.33061555552</v>
      </c>
      <c r="E1243" s="39">
        <f t="shared" si="117"/>
        <v>5</v>
      </c>
      <c r="F1243" s="42" t="s">
        <v>143</v>
      </c>
      <c r="G1243" s="42" t="s">
        <v>4384</v>
      </c>
      <c r="H1243" s="42" t="s">
        <v>4385</v>
      </c>
      <c r="I1243" s="42" t="s">
        <v>2206</v>
      </c>
      <c r="J1243" s="45">
        <v>44859.330555555556</v>
      </c>
      <c r="K1243" s="43">
        <v>200000</v>
      </c>
      <c r="L1243" s="44">
        <v>44904</v>
      </c>
      <c r="M1243" s="8" t="str">
        <f>VLOOKUP(MONTH($J1243),Lookup!$A$2:$B$13,2,0)&amp;" "&amp;YEAR($J1243)</f>
        <v>Oct 2022</v>
      </c>
      <c r="N1243" s="34">
        <f t="shared" si="118"/>
        <v>44859.330555555556</v>
      </c>
      <c r="O1243" s="8">
        <f>IF(ISERROR(VLOOKUP($I1243,Lookup!$H$2:$I$11,2,0)),"",VLOOKUP($I1243,Lookup!$H$2:$I$11,2,0))</f>
        <v>6.0000000000000002E-5</v>
      </c>
      <c r="P1243" s="8">
        <f>COUNTIF(J$4:J1243,J1243)</f>
        <v>1</v>
      </c>
    </row>
    <row r="1244" spans="1:16" ht="30" x14ac:dyDescent="0.25">
      <c r="A1244" s="35">
        <f t="shared" si="119"/>
        <v>25000</v>
      </c>
      <c r="B1244" s="8">
        <f t="shared" si="120"/>
        <v>44839.631249999999</v>
      </c>
      <c r="C1244" s="8">
        <f t="shared" si="121"/>
        <v>44894</v>
      </c>
      <c r="D1244" s="38">
        <f t="shared" si="122"/>
        <v>114734.63125080001</v>
      </c>
      <c r="E1244" s="39">
        <f t="shared" si="117"/>
        <v>47</v>
      </c>
      <c r="F1244" s="42" t="s">
        <v>143</v>
      </c>
      <c r="G1244" s="42" t="s">
        <v>4386</v>
      </c>
      <c r="H1244" s="42" t="s">
        <v>4387</v>
      </c>
      <c r="I1244" s="42" t="s">
        <v>2173</v>
      </c>
      <c r="J1244" s="45">
        <v>44839.631249999999</v>
      </c>
      <c r="K1244" s="43">
        <v>25000</v>
      </c>
      <c r="L1244" s="44">
        <v>44894</v>
      </c>
      <c r="M1244" s="8" t="str">
        <f>VLOOKUP(MONTH($J1244),Lookup!$A$2:$B$13,2,0)&amp;" "&amp;YEAR($J1244)</f>
        <v>Oct 2022</v>
      </c>
      <c r="N1244" s="34">
        <f t="shared" si="118"/>
        <v>44839.631249999999</v>
      </c>
      <c r="O1244" s="8">
        <f>IF(ISERROR(VLOOKUP($I1244,Lookup!$H$2:$I$11,2,0)),"",VLOOKUP($I1244,Lookup!$H$2:$I$11,2,0))</f>
        <v>7.9999999999999996E-7</v>
      </c>
      <c r="P1244" s="8">
        <f>COUNTIF(J$4:J1244,J1244)</f>
        <v>1</v>
      </c>
    </row>
    <row r="1245" spans="1:16" x14ac:dyDescent="0.25">
      <c r="A1245" s="35">
        <f t="shared" si="119"/>
        <v>125000</v>
      </c>
      <c r="B1245" s="8">
        <f t="shared" si="120"/>
        <v>44873.498611111114</v>
      </c>
      <c r="C1245" s="8">
        <f t="shared" si="121"/>
        <v>44895</v>
      </c>
      <c r="D1245" s="38">
        <f t="shared" si="122"/>
        <v>214769.4986711111</v>
      </c>
      <c r="E1245" s="39">
        <f t="shared" si="117"/>
        <v>12</v>
      </c>
      <c r="F1245" s="42" t="s">
        <v>143</v>
      </c>
      <c r="G1245" s="42" t="s">
        <v>4388</v>
      </c>
      <c r="H1245" s="42" t="s">
        <v>4389</v>
      </c>
      <c r="I1245" s="42" t="s">
        <v>2206</v>
      </c>
      <c r="J1245" s="45">
        <v>44873.498611111114</v>
      </c>
      <c r="K1245" s="43">
        <v>125000</v>
      </c>
      <c r="L1245" s="44">
        <v>44895</v>
      </c>
      <c r="M1245" s="8" t="str">
        <f>VLOOKUP(MONTH($J1245),Lookup!$A$2:$B$13,2,0)&amp;" "&amp;YEAR($J1245)</f>
        <v>Nov 2022</v>
      </c>
      <c r="N1245" s="34">
        <f t="shared" si="118"/>
        <v>44873.498611111114</v>
      </c>
      <c r="O1245" s="8">
        <f>IF(ISERROR(VLOOKUP($I1245,Lookup!$H$2:$I$11,2,0)),"",VLOOKUP($I1245,Lookup!$H$2:$I$11,2,0))</f>
        <v>6.0000000000000002E-5</v>
      </c>
      <c r="P1245" s="8">
        <f>COUNTIF(J$4:J1245,J1245)</f>
        <v>1</v>
      </c>
    </row>
    <row r="1246" spans="1:16" ht="45" x14ac:dyDescent="0.25">
      <c r="A1246" s="35">
        <f t="shared" si="119"/>
        <v>75000</v>
      </c>
      <c r="B1246" s="8">
        <f t="shared" si="120"/>
        <v>44876.348611111112</v>
      </c>
      <c r="C1246" s="8">
        <f t="shared" si="121"/>
        <v>44910</v>
      </c>
      <c r="D1246" s="38">
        <f t="shared" si="122"/>
        <v>164787.3486711111</v>
      </c>
      <c r="E1246" s="39">
        <f t="shared" si="117"/>
        <v>25</v>
      </c>
      <c r="F1246" s="42" t="s">
        <v>143</v>
      </c>
      <c r="G1246" s="42" t="s">
        <v>4390</v>
      </c>
      <c r="H1246" s="42" t="s">
        <v>4391</v>
      </c>
      <c r="I1246" s="42" t="s">
        <v>2206</v>
      </c>
      <c r="J1246" s="45">
        <v>44876.348611111112</v>
      </c>
      <c r="K1246" s="43">
        <v>75000</v>
      </c>
      <c r="L1246" s="44">
        <v>44910</v>
      </c>
      <c r="M1246" s="8" t="str">
        <f>VLOOKUP(MONTH($J1246),Lookup!$A$2:$B$13,2,0)&amp;" "&amp;YEAR($J1246)</f>
        <v>Nov 2022</v>
      </c>
      <c r="N1246" s="34">
        <f t="shared" si="118"/>
        <v>44876.348611111112</v>
      </c>
      <c r="O1246" s="8">
        <f>IF(ISERROR(VLOOKUP($I1246,Lookup!$H$2:$I$11,2,0)),"",VLOOKUP($I1246,Lookup!$H$2:$I$11,2,0))</f>
        <v>6.0000000000000002E-5</v>
      </c>
      <c r="P1246" s="8">
        <f>COUNTIF(J$4:J1246,J1246)</f>
        <v>1</v>
      </c>
    </row>
    <row r="1247" spans="1:16" x14ac:dyDescent="0.25">
      <c r="A1247" s="35">
        <f t="shared" si="119"/>
        <v>160000</v>
      </c>
      <c r="B1247" s="8">
        <f t="shared" si="120"/>
        <v>44897.579861111109</v>
      </c>
      <c r="C1247" s="8">
        <f t="shared" si="121"/>
        <v>44908</v>
      </c>
      <c r="D1247" s="38">
        <f t="shared" si="122"/>
        <v>249806.57992111112</v>
      </c>
      <c r="E1247" s="39">
        <f t="shared" si="117"/>
        <v>9</v>
      </c>
      <c r="F1247" s="42" t="s">
        <v>143</v>
      </c>
      <c r="G1247" s="42" t="s">
        <v>4392</v>
      </c>
      <c r="H1247" s="42" t="s">
        <v>4393</v>
      </c>
      <c r="I1247" s="42" t="s">
        <v>2206</v>
      </c>
      <c r="J1247" s="45">
        <v>44897.579861111109</v>
      </c>
      <c r="K1247" s="43">
        <v>160000</v>
      </c>
      <c r="L1247" s="44">
        <v>44908</v>
      </c>
      <c r="M1247" s="8" t="str">
        <f>VLOOKUP(MONTH($J1247),Lookup!$A$2:$B$13,2,0)&amp;" "&amp;YEAR($J1247)</f>
        <v>Dec 2022</v>
      </c>
      <c r="N1247" s="34">
        <f t="shared" si="118"/>
        <v>44897.579861111109</v>
      </c>
      <c r="O1247" s="8">
        <f>IF(ISERROR(VLOOKUP($I1247,Lookup!$H$2:$I$11,2,0)),"",VLOOKUP($I1247,Lookup!$H$2:$I$11,2,0))</f>
        <v>6.0000000000000002E-5</v>
      </c>
      <c r="P1247" s="8">
        <f>COUNTIF(J$4:J1247,J1247)</f>
        <v>1</v>
      </c>
    </row>
    <row r="1248" spans="1:16" ht="30" x14ac:dyDescent="0.25">
      <c r="A1248" s="35">
        <f t="shared" si="119"/>
        <v>120000</v>
      </c>
      <c r="B1248" s="8">
        <f t="shared" si="120"/>
        <v>44608.44027777778</v>
      </c>
      <c r="C1248" s="8">
        <f t="shared" si="121"/>
        <v>44914</v>
      </c>
      <c r="D1248" s="38">
        <f t="shared" si="122"/>
        <v>209523.44033777778</v>
      </c>
      <c r="E1248" s="39">
        <f t="shared" si="117"/>
        <v>14</v>
      </c>
      <c r="F1248" s="42" t="s">
        <v>143</v>
      </c>
      <c r="G1248" s="42" t="s">
        <v>4394</v>
      </c>
      <c r="H1248" s="42" t="s">
        <v>4395</v>
      </c>
      <c r="I1248" s="42" t="s">
        <v>2206</v>
      </c>
      <c r="J1248" s="45">
        <v>44608.44027777778</v>
      </c>
      <c r="K1248" s="43">
        <v>120000</v>
      </c>
      <c r="L1248" s="44">
        <v>44914</v>
      </c>
      <c r="M1248" s="8" t="str">
        <f>VLOOKUP(MONTH($J1248),Lookup!$A$2:$B$13,2,0)&amp;" "&amp;YEAR($J1248)</f>
        <v>Feb 2022</v>
      </c>
      <c r="N1248" s="34">
        <f t="shared" si="118"/>
        <v>44608.44027777778</v>
      </c>
      <c r="O1248" s="8">
        <f>IF(ISERROR(VLOOKUP($I1248,Lookup!$H$2:$I$11,2,0)),"",VLOOKUP($I1248,Lookup!$H$2:$I$11,2,0))</f>
        <v>6.0000000000000002E-5</v>
      </c>
      <c r="P1248" s="8">
        <f>COUNTIF(J$4:J1248,J1248)</f>
        <v>1</v>
      </c>
    </row>
    <row r="1249" spans="1:16" ht="30" x14ac:dyDescent="0.25">
      <c r="A1249" s="35">
        <f t="shared" si="119"/>
        <v>0</v>
      </c>
      <c r="B1249" s="8">
        <f t="shared" si="120"/>
        <v>44879.674305555556</v>
      </c>
      <c r="C1249" s="8">
        <f t="shared" si="121"/>
        <v>44894</v>
      </c>
      <c r="D1249" s="38">
        <f t="shared" si="122"/>
        <v>89775.674365555562</v>
      </c>
      <c r="E1249" s="39">
        <f t="shared" si="117"/>
        <v>50</v>
      </c>
      <c r="F1249" s="42" t="s">
        <v>143</v>
      </c>
      <c r="G1249" s="42" t="s">
        <v>4314</v>
      </c>
      <c r="H1249" s="42" t="s">
        <v>4396</v>
      </c>
      <c r="I1249" s="42" t="s">
        <v>2206</v>
      </c>
      <c r="J1249" s="45">
        <v>44879.674305555556</v>
      </c>
      <c r="K1249" s="43"/>
      <c r="L1249" s="44">
        <v>44894</v>
      </c>
      <c r="M1249" s="8" t="str">
        <f>VLOOKUP(MONTH($J1249),Lookup!$A$2:$B$13,2,0)&amp;" "&amp;YEAR($J1249)</f>
        <v>Nov 2022</v>
      </c>
      <c r="N1249" s="34">
        <f t="shared" si="118"/>
        <v>44879.674305555556</v>
      </c>
      <c r="O1249" s="8">
        <f>IF(ISERROR(VLOOKUP($I1249,Lookup!$H$2:$I$11,2,0)),"",VLOOKUP($I1249,Lookup!$H$2:$I$11,2,0))</f>
        <v>6.0000000000000002E-5</v>
      </c>
      <c r="P1249" s="8">
        <f>COUNTIF(J$4:J1249,J1249)</f>
        <v>2</v>
      </c>
    </row>
    <row r="1250" spans="1:16" ht="45" x14ac:dyDescent="0.25">
      <c r="A1250" s="35">
        <f t="shared" si="119"/>
        <v>90000</v>
      </c>
      <c r="B1250" s="8">
        <f t="shared" si="120"/>
        <v>44852.78125</v>
      </c>
      <c r="C1250" s="8">
        <f t="shared" si="121"/>
        <v>44902</v>
      </c>
      <c r="D1250" s="38">
        <f t="shared" si="122"/>
        <v>179756.781257</v>
      </c>
      <c r="E1250" s="39">
        <f t="shared" si="117"/>
        <v>22</v>
      </c>
      <c r="F1250" s="42" t="s">
        <v>143</v>
      </c>
      <c r="G1250" s="42" t="s">
        <v>4326</v>
      </c>
      <c r="H1250" s="42" t="s">
        <v>4397</v>
      </c>
      <c r="I1250" s="42" t="s">
        <v>2184</v>
      </c>
      <c r="J1250" s="45">
        <v>44852.78125</v>
      </c>
      <c r="K1250" s="43">
        <v>90000</v>
      </c>
      <c r="L1250" s="44">
        <v>44902</v>
      </c>
      <c r="M1250" s="8" t="str">
        <f>VLOOKUP(MONTH($J1250),Lookup!$A$2:$B$13,2,0)&amp;" "&amp;YEAR($J1250)</f>
        <v>Oct 2022</v>
      </c>
      <c r="N1250" s="34">
        <f t="shared" si="118"/>
        <v>44852.78125</v>
      </c>
      <c r="O1250" s="8">
        <f>IF(ISERROR(VLOOKUP($I1250,Lookup!$H$2:$I$11,2,0)),"",VLOOKUP($I1250,Lookup!$H$2:$I$11,2,0))</f>
        <v>6.9999999999999999E-6</v>
      </c>
      <c r="P1250" s="8">
        <f>COUNTIF(J$4:J1250,J1250)</f>
        <v>2</v>
      </c>
    </row>
    <row r="1251" spans="1:16" x14ac:dyDescent="0.25">
      <c r="A1251" s="35">
        <f t="shared" si="119"/>
        <v>200000</v>
      </c>
      <c r="B1251" s="8">
        <f t="shared" si="120"/>
        <v>44798.683333333334</v>
      </c>
      <c r="C1251" s="8">
        <f t="shared" si="121"/>
        <v>44909</v>
      </c>
      <c r="D1251" s="38">
        <f t="shared" si="122"/>
        <v>289708.68339333334</v>
      </c>
      <c r="E1251" s="39">
        <f t="shared" si="117"/>
        <v>7</v>
      </c>
      <c r="F1251" s="42" t="s">
        <v>143</v>
      </c>
      <c r="G1251" s="42" t="s">
        <v>4398</v>
      </c>
      <c r="H1251" s="42" t="s">
        <v>4399</v>
      </c>
      <c r="I1251" s="42" t="s">
        <v>2206</v>
      </c>
      <c r="J1251" s="45">
        <v>44798.683333333334</v>
      </c>
      <c r="K1251" s="43">
        <v>200000</v>
      </c>
      <c r="L1251" s="44">
        <v>44909</v>
      </c>
      <c r="M1251" s="8" t="str">
        <f>VLOOKUP(MONTH($J1251),Lookup!$A$2:$B$13,2,0)&amp;" "&amp;YEAR($J1251)</f>
        <v>Aug 2022</v>
      </c>
      <c r="N1251" s="34">
        <f t="shared" si="118"/>
        <v>44798.683333333334</v>
      </c>
      <c r="O1251" s="8">
        <f>IF(ISERROR(VLOOKUP($I1251,Lookup!$H$2:$I$11,2,0)),"",VLOOKUP($I1251,Lookup!$H$2:$I$11,2,0))</f>
        <v>6.0000000000000002E-5</v>
      </c>
      <c r="P1251" s="8">
        <f>COUNTIF(J$4:J1251,J1251)</f>
        <v>1</v>
      </c>
    </row>
    <row r="1252" spans="1:16" x14ac:dyDescent="0.25">
      <c r="A1252" s="35">
        <f t="shared" si="119"/>
        <v>60000</v>
      </c>
      <c r="B1252" s="8">
        <f t="shared" si="120"/>
        <v>44823.565972222219</v>
      </c>
      <c r="C1252" s="8">
        <f t="shared" si="121"/>
        <v>44895</v>
      </c>
      <c r="D1252" s="38">
        <f t="shared" si="122"/>
        <v>149719.56897222222</v>
      </c>
      <c r="E1252" s="39">
        <f t="shared" si="117"/>
        <v>31</v>
      </c>
      <c r="F1252" s="42" t="s">
        <v>143</v>
      </c>
      <c r="G1252" s="42" t="s">
        <v>4400</v>
      </c>
      <c r="H1252" s="42" t="s">
        <v>4401</v>
      </c>
      <c r="I1252" s="42" t="s">
        <v>2525</v>
      </c>
      <c r="J1252" s="45">
        <v>44823.565972222219</v>
      </c>
      <c r="K1252" s="43">
        <v>60000</v>
      </c>
      <c r="L1252" s="44">
        <v>44895</v>
      </c>
      <c r="M1252" s="8" t="str">
        <f>VLOOKUP(MONTH($J1252),Lookup!$A$2:$B$13,2,0)&amp;" "&amp;YEAR($J1252)</f>
        <v>Sept 2022</v>
      </c>
      <c r="N1252" s="34">
        <f t="shared" si="118"/>
        <v>44823.565972222219</v>
      </c>
      <c r="O1252" s="8">
        <f>IF(ISERROR(VLOOKUP($I1252,Lookup!$H$2:$I$11,2,0)),"",VLOOKUP($I1252,Lookup!$H$2:$I$11,2,0))</f>
        <v>3.0000000000000001E-3</v>
      </c>
      <c r="P1252" s="8">
        <f>COUNTIF(J$4:J1252,J1252)</f>
        <v>1</v>
      </c>
    </row>
    <row r="1253" spans="1:16" ht="30" x14ac:dyDescent="0.25">
      <c r="A1253" s="35">
        <f t="shared" si="119"/>
        <v>150000</v>
      </c>
      <c r="B1253" s="8">
        <f t="shared" si="120"/>
        <v>44887.517361111109</v>
      </c>
      <c r="C1253" s="8">
        <f t="shared" si="121"/>
        <v>44908</v>
      </c>
      <c r="D1253" s="38">
        <f t="shared" si="122"/>
        <v>239796.51742111112</v>
      </c>
      <c r="E1253" s="39">
        <f t="shared" si="117"/>
        <v>10</v>
      </c>
      <c r="F1253" s="42" t="s">
        <v>143</v>
      </c>
      <c r="G1253" s="42" t="s">
        <v>4402</v>
      </c>
      <c r="H1253" s="42" t="s">
        <v>4403</v>
      </c>
      <c r="I1253" s="42" t="s">
        <v>2206</v>
      </c>
      <c r="J1253" s="45">
        <v>44887.517361111109</v>
      </c>
      <c r="K1253" s="43">
        <v>150000</v>
      </c>
      <c r="L1253" s="44">
        <v>44908</v>
      </c>
      <c r="M1253" s="8" t="str">
        <f>VLOOKUP(MONTH($J1253),Lookup!$A$2:$B$13,2,0)&amp;" "&amp;YEAR($J1253)</f>
        <v>Nov 2022</v>
      </c>
      <c r="N1253" s="34">
        <f t="shared" si="118"/>
        <v>44887.517361111109</v>
      </c>
      <c r="O1253" s="8">
        <f>IF(ISERROR(VLOOKUP($I1253,Lookup!$H$2:$I$11,2,0)),"",VLOOKUP($I1253,Lookup!$H$2:$I$11,2,0))</f>
        <v>6.0000000000000002E-5</v>
      </c>
      <c r="P1253" s="8">
        <f>COUNTIF(J$4:J1253,J1253)</f>
        <v>1</v>
      </c>
    </row>
    <row r="1254" spans="1:16" ht="45" x14ac:dyDescent="0.25">
      <c r="A1254" s="35">
        <f t="shared" si="119"/>
        <v>5000</v>
      </c>
      <c r="B1254" s="8">
        <f t="shared" si="120"/>
        <v>44616.866666666669</v>
      </c>
      <c r="C1254" s="8">
        <f t="shared" si="121"/>
        <v>44721</v>
      </c>
      <c r="D1254" s="38">
        <f t="shared" si="122"/>
        <v>94338.866667466675</v>
      </c>
      <c r="E1254" s="39">
        <f t="shared" si="117"/>
        <v>74</v>
      </c>
      <c r="F1254" s="42" t="s">
        <v>153</v>
      </c>
      <c r="G1254" s="42" t="s">
        <v>4404</v>
      </c>
      <c r="H1254" s="42" t="s">
        <v>4405</v>
      </c>
      <c r="I1254" s="42" t="s">
        <v>2173</v>
      </c>
      <c r="J1254" s="45">
        <v>44616.866666666669</v>
      </c>
      <c r="K1254" s="43">
        <v>5000</v>
      </c>
      <c r="L1254" s="44">
        <v>44721</v>
      </c>
      <c r="M1254" s="8" t="str">
        <f>VLOOKUP(MONTH($J1254),Lookup!$A$2:$B$13,2,0)&amp;" "&amp;YEAR($J1254)</f>
        <v>Feb 2022</v>
      </c>
      <c r="N1254" s="34">
        <f t="shared" si="118"/>
        <v>44616.866666666669</v>
      </c>
      <c r="O1254" s="8">
        <f>IF(ISERROR(VLOOKUP($I1254,Lookup!$H$2:$I$11,2,0)),"",VLOOKUP($I1254,Lookup!$H$2:$I$11,2,0))</f>
        <v>7.9999999999999996E-7</v>
      </c>
      <c r="P1254" s="8">
        <f>COUNTIF(J$4:J1254,J1254)</f>
        <v>1</v>
      </c>
    </row>
    <row r="1255" spans="1:16" ht="30" x14ac:dyDescent="0.25">
      <c r="A1255" s="35">
        <f t="shared" si="119"/>
        <v>350000</v>
      </c>
      <c r="B1255" s="8">
        <f t="shared" si="120"/>
        <v>44613.558333333334</v>
      </c>
      <c r="C1255" s="8">
        <f t="shared" si="121"/>
        <v>44908</v>
      </c>
      <c r="D1255" s="38">
        <f t="shared" si="122"/>
        <v>439625.55833333335</v>
      </c>
      <c r="E1255" s="39">
        <f t="shared" si="117"/>
        <v>9</v>
      </c>
      <c r="F1255" s="42" t="s">
        <v>153</v>
      </c>
      <c r="G1255" s="42" t="s">
        <v>4406</v>
      </c>
      <c r="H1255" s="42" t="s">
        <v>4407</v>
      </c>
      <c r="I1255" s="42" t="s">
        <v>2167</v>
      </c>
      <c r="J1255" s="45">
        <v>44613.558333333334</v>
      </c>
      <c r="K1255" s="43">
        <v>350000</v>
      </c>
      <c r="L1255" s="44">
        <v>44908</v>
      </c>
      <c r="M1255" s="8" t="str">
        <f>VLOOKUP(MONTH($J1255),Lookup!$A$2:$B$13,2,0)&amp;" "&amp;YEAR($J1255)</f>
        <v>Feb 2022</v>
      </c>
      <c r="N1255" s="34">
        <f t="shared" si="118"/>
        <v>44613.558333333334</v>
      </c>
      <c r="O1255" s="8">
        <f>IF(ISERROR(VLOOKUP($I1255,Lookup!$H$2:$I$11,2,0)),"",VLOOKUP($I1255,Lookup!$H$2:$I$11,2,0))</f>
        <v>103</v>
      </c>
      <c r="P1255" s="8">
        <f>COUNTIF(J$4:J1255,J1255)</f>
        <v>1</v>
      </c>
    </row>
    <row r="1256" spans="1:16" ht="30" x14ac:dyDescent="0.25">
      <c r="A1256" s="35">
        <f t="shared" si="119"/>
        <v>70000</v>
      </c>
      <c r="B1256" s="8">
        <f t="shared" si="120"/>
        <v>44615.701388888891</v>
      </c>
      <c r="C1256" s="8">
        <f t="shared" si="121"/>
        <v>44908</v>
      </c>
      <c r="D1256" s="38">
        <f t="shared" si="122"/>
        <v>159627.70138888888</v>
      </c>
      <c r="E1256" s="39">
        <f t="shared" si="117"/>
        <v>49</v>
      </c>
      <c r="F1256" s="42" t="s">
        <v>153</v>
      </c>
      <c r="G1256" s="42" t="s">
        <v>4408</v>
      </c>
      <c r="H1256" s="42" t="s">
        <v>4409</v>
      </c>
      <c r="I1256" s="42" t="s">
        <v>2167</v>
      </c>
      <c r="J1256" s="45">
        <v>44615.701388888891</v>
      </c>
      <c r="K1256" s="43">
        <v>70000</v>
      </c>
      <c r="L1256" s="44">
        <v>44908</v>
      </c>
      <c r="M1256" s="8" t="str">
        <f>VLOOKUP(MONTH($J1256),Lookup!$A$2:$B$13,2,0)&amp;" "&amp;YEAR($J1256)</f>
        <v>Feb 2022</v>
      </c>
      <c r="N1256" s="34">
        <f t="shared" si="118"/>
        <v>44615.701388888891</v>
      </c>
      <c r="O1256" s="8">
        <f>IF(ISERROR(VLOOKUP($I1256,Lookup!$H$2:$I$11,2,0)),"",VLOOKUP($I1256,Lookup!$H$2:$I$11,2,0))</f>
        <v>103</v>
      </c>
      <c r="P1256" s="8">
        <f>COUNTIF(J$4:J1256,J1256)</f>
        <v>1</v>
      </c>
    </row>
    <row r="1257" spans="1:16" ht="30" x14ac:dyDescent="0.25">
      <c r="A1257" s="35">
        <f t="shared" si="119"/>
        <v>150000</v>
      </c>
      <c r="B1257" s="8">
        <f t="shared" si="120"/>
        <v>44630.599305555559</v>
      </c>
      <c r="C1257" s="8">
        <f t="shared" si="121"/>
        <v>44908</v>
      </c>
      <c r="D1257" s="38">
        <f t="shared" si="122"/>
        <v>239642.59930555557</v>
      </c>
      <c r="E1257" s="39">
        <f t="shared" si="117"/>
        <v>21</v>
      </c>
      <c r="F1257" s="42" t="s">
        <v>153</v>
      </c>
      <c r="G1257" s="42" t="s">
        <v>4410</v>
      </c>
      <c r="H1257" s="42" t="s">
        <v>4411</v>
      </c>
      <c r="I1257" s="42" t="s">
        <v>2167</v>
      </c>
      <c r="J1257" s="45">
        <v>44630.599305555559</v>
      </c>
      <c r="K1257" s="43">
        <v>150000</v>
      </c>
      <c r="L1257" s="44">
        <v>44908</v>
      </c>
      <c r="M1257" s="8" t="str">
        <f>VLOOKUP(MONTH($J1257),Lookup!$A$2:$B$13,2,0)&amp;" "&amp;YEAR($J1257)</f>
        <v>Mar 2022</v>
      </c>
      <c r="N1257" s="34">
        <f t="shared" si="118"/>
        <v>44630.599305555559</v>
      </c>
      <c r="O1257" s="8">
        <f>IF(ISERROR(VLOOKUP($I1257,Lookup!$H$2:$I$11,2,0)),"",VLOOKUP($I1257,Lookup!$H$2:$I$11,2,0))</f>
        <v>103</v>
      </c>
      <c r="P1257" s="8">
        <f>COUNTIF(J$4:J1257,J1257)</f>
        <v>1</v>
      </c>
    </row>
    <row r="1258" spans="1:16" ht="30" x14ac:dyDescent="0.25">
      <c r="A1258" s="35">
        <f t="shared" si="119"/>
        <v>1300000</v>
      </c>
      <c r="B1258" s="8">
        <f t="shared" si="120"/>
        <v>44634.417361111111</v>
      </c>
      <c r="C1258" s="8">
        <f t="shared" si="121"/>
        <v>44908</v>
      </c>
      <c r="D1258" s="38">
        <f t="shared" si="122"/>
        <v>1389646.4173611111</v>
      </c>
      <c r="E1258" s="39">
        <f t="shared" si="117"/>
        <v>0</v>
      </c>
      <c r="F1258" s="42" t="s">
        <v>153</v>
      </c>
      <c r="G1258" s="42" t="s">
        <v>4412</v>
      </c>
      <c r="H1258" s="42" t="s">
        <v>4413</v>
      </c>
      <c r="I1258" s="42" t="s">
        <v>2167</v>
      </c>
      <c r="J1258" s="45">
        <v>44634.417361111111</v>
      </c>
      <c r="K1258" s="43">
        <v>1300000</v>
      </c>
      <c r="L1258" s="44">
        <v>44908</v>
      </c>
      <c r="M1258" s="8" t="str">
        <f>VLOOKUP(MONTH($J1258),Lookup!$A$2:$B$13,2,0)&amp;" "&amp;YEAR($J1258)</f>
        <v>Mar 2022</v>
      </c>
      <c r="N1258" s="34">
        <f t="shared" si="118"/>
        <v>44634.417361111111</v>
      </c>
      <c r="O1258" s="8">
        <f>IF(ISERROR(VLOOKUP($I1258,Lookup!$H$2:$I$11,2,0)),"",VLOOKUP($I1258,Lookup!$H$2:$I$11,2,0))</f>
        <v>103</v>
      </c>
      <c r="P1258" s="8">
        <f>COUNTIF(J$4:J1258,J1258)</f>
        <v>1</v>
      </c>
    </row>
    <row r="1259" spans="1:16" ht="30" x14ac:dyDescent="0.25">
      <c r="A1259" s="35">
        <f t="shared" si="119"/>
        <v>120000</v>
      </c>
      <c r="B1259" s="8">
        <f t="shared" si="120"/>
        <v>44652.318055555559</v>
      </c>
      <c r="C1259" s="8">
        <f t="shared" si="121"/>
        <v>44909</v>
      </c>
      <c r="D1259" s="38">
        <f t="shared" si="122"/>
        <v>209665.31805555557</v>
      </c>
      <c r="E1259" s="39">
        <f t="shared" si="117"/>
        <v>27</v>
      </c>
      <c r="F1259" s="42" t="s">
        <v>153</v>
      </c>
      <c r="G1259" s="42" t="s">
        <v>4414</v>
      </c>
      <c r="H1259" s="42" t="s">
        <v>4415</v>
      </c>
      <c r="I1259" s="42" t="s">
        <v>2167</v>
      </c>
      <c r="J1259" s="45">
        <v>44652.318055555559</v>
      </c>
      <c r="K1259" s="43">
        <v>120000</v>
      </c>
      <c r="L1259" s="44">
        <v>44909</v>
      </c>
      <c r="M1259" s="8" t="str">
        <f>VLOOKUP(MONTH($J1259),Lookup!$A$2:$B$13,2,0)&amp;" "&amp;YEAR($J1259)</f>
        <v>Apr 2022</v>
      </c>
      <c r="N1259" s="34">
        <f t="shared" si="118"/>
        <v>44652.318055555559</v>
      </c>
      <c r="O1259" s="8">
        <f>IF(ISERROR(VLOOKUP($I1259,Lookup!$H$2:$I$11,2,0)),"",VLOOKUP($I1259,Lookup!$H$2:$I$11,2,0))</f>
        <v>103</v>
      </c>
      <c r="P1259" s="8">
        <f>COUNTIF(J$4:J1259,J1259)</f>
        <v>1</v>
      </c>
    </row>
    <row r="1260" spans="1:16" ht="30" x14ac:dyDescent="0.25">
      <c r="A1260" s="35">
        <f t="shared" si="119"/>
        <v>10000</v>
      </c>
      <c r="B1260" s="8">
        <f t="shared" si="120"/>
        <v>44638.526388888888</v>
      </c>
      <c r="C1260" s="8">
        <f t="shared" si="121"/>
        <v>44896</v>
      </c>
      <c r="D1260" s="38">
        <f t="shared" si="122"/>
        <v>99535.526389688894</v>
      </c>
      <c r="E1260" s="39">
        <f t="shared" si="117"/>
        <v>72</v>
      </c>
      <c r="F1260" s="42" t="s">
        <v>153</v>
      </c>
      <c r="G1260" s="42" t="s">
        <v>4416</v>
      </c>
      <c r="H1260" s="42" t="s">
        <v>4417</v>
      </c>
      <c r="I1260" s="42" t="s">
        <v>2173</v>
      </c>
      <c r="J1260" s="45">
        <v>44638.526388888888</v>
      </c>
      <c r="K1260" s="43">
        <v>10000</v>
      </c>
      <c r="L1260" s="44">
        <v>44896</v>
      </c>
      <c r="M1260" s="8" t="str">
        <f>VLOOKUP(MONTH($J1260),Lookup!$A$2:$B$13,2,0)&amp;" "&amp;YEAR($J1260)</f>
        <v>Mar 2022</v>
      </c>
      <c r="N1260" s="34">
        <f t="shared" si="118"/>
        <v>44638.526388888888</v>
      </c>
      <c r="O1260" s="8">
        <f>IF(ISERROR(VLOOKUP($I1260,Lookup!$H$2:$I$11,2,0)),"",VLOOKUP($I1260,Lookup!$H$2:$I$11,2,0))</f>
        <v>7.9999999999999996E-7</v>
      </c>
      <c r="P1260" s="8">
        <f>COUNTIF(J$4:J1260,J1260)</f>
        <v>1</v>
      </c>
    </row>
    <row r="1261" spans="1:16" x14ac:dyDescent="0.25">
      <c r="A1261" s="35">
        <f t="shared" si="119"/>
        <v>60000</v>
      </c>
      <c r="B1261" s="8">
        <f t="shared" si="120"/>
        <v>44886.606944444444</v>
      </c>
      <c r="C1261" s="8">
        <f t="shared" si="121"/>
        <v>44756</v>
      </c>
      <c r="D1261" s="38">
        <f t="shared" si="122"/>
        <v>149543.50694444444</v>
      </c>
      <c r="E1261" s="39">
        <f t="shared" si="117"/>
        <v>54</v>
      </c>
      <c r="F1261" s="42" t="s">
        <v>153</v>
      </c>
      <c r="G1261" s="42" t="s">
        <v>4418</v>
      </c>
      <c r="H1261" s="42" t="s">
        <v>4418</v>
      </c>
      <c r="I1261" s="42" t="s">
        <v>2170</v>
      </c>
      <c r="J1261" s="45">
        <v>44886.606944444444</v>
      </c>
      <c r="K1261" s="43">
        <v>60000</v>
      </c>
      <c r="L1261" s="44">
        <v>44756</v>
      </c>
      <c r="M1261" s="8" t="str">
        <f>VLOOKUP(MONTH($J1261),Lookup!$A$2:$B$13,2,0)&amp;" "&amp;YEAR($J1261)</f>
        <v>Nov 2022</v>
      </c>
      <c r="N1261" s="34">
        <f t="shared" si="118"/>
        <v>44886.606944444444</v>
      </c>
      <c r="O1261" s="8">
        <f>IF(ISERROR(VLOOKUP($I1261,Lookup!$H$2:$I$11,2,0)),"",VLOOKUP($I1261,Lookup!$H$2:$I$11,2,0))</f>
        <v>-100.1</v>
      </c>
      <c r="P1261" s="8">
        <f>COUNTIF(J$4:J1261,J1261)</f>
        <v>1</v>
      </c>
    </row>
    <row r="1262" spans="1:16" ht="30" x14ac:dyDescent="0.25">
      <c r="A1262" s="35">
        <f t="shared" si="119"/>
        <v>100000</v>
      </c>
      <c r="B1262" s="8">
        <f t="shared" si="120"/>
        <v>44790.54583333333</v>
      </c>
      <c r="C1262" s="8">
        <f t="shared" si="121"/>
        <v>44908</v>
      </c>
      <c r="D1262" s="38">
        <f t="shared" si="122"/>
        <v>189802.54583333334</v>
      </c>
      <c r="E1262" s="39">
        <f t="shared" si="117"/>
        <v>30</v>
      </c>
      <c r="F1262" s="42" t="s">
        <v>153</v>
      </c>
      <c r="G1262" s="42" t="s">
        <v>4419</v>
      </c>
      <c r="H1262" s="42" t="s">
        <v>4420</v>
      </c>
      <c r="I1262" s="42" t="s">
        <v>2167</v>
      </c>
      <c r="J1262" s="45">
        <v>44790.54583333333</v>
      </c>
      <c r="K1262" s="43">
        <v>100000</v>
      </c>
      <c r="L1262" s="44">
        <v>44908</v>
      </c>
      <c r="M1262" s="8" t="str">
        <f>VLOOKUP(MONTH($J1262),Lookup!$A$2:$B$13,2,0)&amp;" "&amp;YEAR($J1262)</f>
        <v>Aug 2022</v>
      </c>
      <c r="N1262" s="34">
        <f t="shared" si="118"/>
        <v>44790.54583333333</v>
      </c>
      <c r="O1262" s="8">
        <f>IF(ISERROR(VLOOKUP($I1262,Lookup!$H$2:$I$11,2,0)),"",VLOOKUP($I1262,Lookup!$H$2:$I$11,2,0))</f>
        <v>103</v>
      </c>
      <c r="P1262" s="8">
        <f>COUNTIF(J$4:J1262,J1262)</f>
        <v>1</v>
      </c>
    </row>
    <row r="1263" spans="1:16" ht="30" x14ac:dyDescent="0.25">
      <c r="A1263" s="35">
        <f t="shared" si="119"/>
        <v>200000</v>
      </c>
      <c r="B1263" s="8">
        <f t="shared" si="120"/>
        <v>44676.456944444442</v>
      </c>
      <c r="C1263" s="8">
        <f t="shared" si="121"/>
        <v>44908</v>
      </c>
      <c r="D1263" s="38">
        <f t="shared" si="122"/>
        <v>289688.45694444445</v>
      </c>
      <c r="E1263" s="39">
        <f t="shared" si="117"/>
        <v>17</v>
      </c>
      <c r="F1263" s="42" t="s">
        <v>153</v>
      </c>
      <c r="G1263" s="42" t="s">
        <v>4421</v>
      </c>
      <c r="H1263" s="42" t="s">
        <v>4422</v>
      </c>
      <c r="I1263" s="42" t="s">
        <v>2167</v>
      </c>
      <c r="J1263" s="45">
        <v>44676.456944444442</v>
      </c>
      <c r="K1263" s="43">
        <v>200000</v>
      </c>
      <c r="L1263" s="44">
        <v>44908</v>
      </c>
      <c r="M1263" s="8" t="str">
        <f>VLOOKUP(MONTH($J1263),Lookup!$A$2:$B$13,2,0)&amp;" "&amp;YEAR($J1263)</f>
        <v>Apr 2022</v>
      </c>
      <c r="N1263" s="34">
        <f t="shared" si="118"/>
        <v>44676.456944444442</v>
      </c>
      <c r="O1263" s="8">
        <f>IF(ISERROR(VLOOKUP($I1263,Lookup!$H$2:$I$11,2,0)),"",VLOOKUP($I1263,Lookup!$H$2:$I$11,2,0))</f>
        <v>103</v>
      </c>
      <c r="P1263" s="8">
        <f>COUNTIF(J$4:J1263,J1263)</f>
        <v>1</v>
      </c>
    </row>
    <row r="1264" spans="1:16" ht="60" x14ac:dyDescent="0.25">
      <c r="A1264" s="35">
        <f t="shared" si="119"/>
        <v>0</v>
      </c>
      <c r="B1264" s="8">
        <f t="shared" si="120"/>
        <v>44882.30972222222</v>
      </c>
      <c r="C1264" s="8">
        <f t="shared" si="121"/>
        <v>44894</v>
      </c>
      <c r="D1264" s="38">
        <f t="shared" si="122"/>
        <v>89777.309782222219</v>
      </c>
      <c r="E1264" s="39">
        <f t="shared" si="117"/>
        <v>75</v>
      </c>
      <c r="F1264" s="42" t="s">
        <v>153</v>
      </c>
      <c r="G1264" s="42" t="s">
        <v>4423</v>
      </c>
      <c r="H1264" s="42" t="s">
        <v>4423</v>
      </c>
      <c r="I1264" s="42" t="s">
        <v>2206</v>
      </c>
      <c r="J1264" s="45">
        <v>44882.30972222222</v>
      </c>
      <c r="K1264" s="43"/>
      <c r="L1264" s="44">
        <v>44894</v>
      </c>
      <c r="M1264" s="8" t="str">
        <f>VLOOKUP(MONTH($J1264),Lookup!$A$2:$B$13,2,0)&amp;" "&amp;YEAR($J1264)</f>
        <v>Nov 2022</v>
      </c>
      <c r="N1264" s="34">
        <f t="shared" si="118"/>
        <v>44882.30972222222</v>
      </c>
      <c r="O1264" s="8">
        <f>IF(ISERROR(VLOOKUP($I1264,Lookup!$H$2:$I$11,2,0)),"",VLOOKUP($I1264,Lookup!$H$2:$I$11,2,0))</f>
        <v>6.0000000000000002E-5</v>
      </c>
      <c r="P1264" s="8">
        <f>COUNTIF(J$4:J1264,J1264)</f>
        <v>1</v>
      </c>
    </row>
    <row r="1265" spans="1:16" ht="30" x14ac:dyDescent="0.25">
      <c r="A1265" s="35">
        <f t="shared" si="119"/>
        <v>50000.01</v>
      </c>
      <c r="B1265" s="8">
        <f t="shared" si="120"/>
        <v>44757.273611111108</v>
      </c>
      <c r="C1265" s="8">
        <f t="shared" si="121"/>
        <v>44908</v>
      </c>
      <c r="D1265" s="38">
        <f t="shared" si="122"/>
        <v>139566.1836111111</v>
      </c>
      <c r="E1265" s="39">
        <f t="shared" si="117"/>
        <v>64</v>
      </c>
      <c r="F1265" s="42" t="s">
        <v>153</v>
      </c>
      <c r="G1265" s="42" t="s">
        <v>4424</v>
      </c>
      <c r="H1265" s="42" t="s">
        <v>4424</v>
      </c>
      <c r="I1265" s="42" t="s">
        <v>2170</v>
      </c>
      <c r="J1265" s="45">
        <v>44757.273611111108</v>
      </c>
      <c r="K1265" s="43">
        <v>50000.01</v>
      </c>
      <c r="L1265" s="44">
        <v>44908</v>
      </c>
      <c r="M1265" s="8" t="str">
        <f>VLOOKUP(MONTH($J1265),Lookup!$A$2:$B$13,2,0)&amp;" "&amp;YEAR($J1265)</f>
        <v>Jul 2022</v>
      </c>
      <c r="N1265" s="34">
        <f t="shared" si="118"/>
        <v>44757.273611111108</v>
      </c>
      <c r="O1265" s="8">
        <f>IF(ISERROR(VLOOKUP($I1265,Lookup!$H$2:$I$11,2,0)),"",VLOOKUP($I1265,Lookup!$H$2:$I$11,2,0))</f>
        <v>-100.1</v>
      </c>
      <c r="P1265" s="8">
        <f>COUNTIF(J$4:J1265,J1265)</f>
        <v>1</v>
      </c>
    </row>
    <row r="1266" spans="1:16" ht="30" x14ac:dyDescent="0.25">
      <c r="A1266" s="35">
        <f t="shared" si="119"/>
        <v>350000</v>
      </c>
      <c r="B1266" s="8">
        <f t="shared" si="120"/>
        <v>44686.588194444441</v>
      </c>
      <c r="C1266" s="8">
        <f t="shared" si="121"/>
        <v>44909</v>
      </c>
      <c r="D1266" s="38">
        <f t="shared" si="122"/>
        <v>439699.58819444443</v>
      </c>
      <c r="E1266" s="39">
        <f t="shared" si="117"/>
        <v>8</v>
      </c>
      <c r="F1266" s="42" t="s">
        <v>153</v>
      </c>
      <c r="G1266" s="42" t="s">
        <v>4425</v>
      </c>
      <c r="H1266" s="42" t="s">
        <v>4426</v>
      </c>
      <c r="I1266" s="42" t="s">
        <v>2167</v>
      </c>
      <c r="J1266" s="45">
        <v>44686.588194444441</v>
      </c>
      <c r="K1266" s="43">
        <v>350000</v>
      </c>
      <c r="L1266" s="44">
        <v>44909</v>
      </c>
      <c r="M1266" s="8" t="str">
        <f>VLOOKUP(MONTH($J1266),Lookup!$A$2:$B$13,2,0)&amp;" "&amp;YEAR($J1266)</f>
        <v>May 2022</v>
      </c>
      <c r="N1266" s="34">
        <f t="shared" si="118"/>
        <v>44686.588194444441</v>
      </c>
      <c r="O1266" s="8">
        <f>IF(ISERROR(VLOOKUP($I1266,Lookup!$H$2:$I$11,2,0)),"",VLOOKUP($I1266,Lookup!$H$2:$I$11,2,0))</f>
        <v>103</v>
      </c>
      <c r="P1266" s="8">
        <f>COUNTIF(J$4:J1266,J1266)</f>
        <v>1</v>
      </c>
    </row>
    <row r="1267" spans="1:16" ht="30" x14ac:dyDescent="0.25">
      <c r="A1267" s="35">
        <f t="shared" si="119"/>
        <v>350000</v>
      </c>
      <c r="B1267" s="8">
        <f t="shared" si="120"/>
        <v>44712.642361111109</v>
      </c>
      <c r="C1267" s="8">
        <f t="shared" si="121"/>
        <v>44909</v>
      </c>
      <c r="D1267" s="38">
        <f t="shared" si="122"/>
        <v>439725.64236111112</v>
      </c>
      <c r="E1267" s="39">
        <f t="shared" si="117"/>
        <v>7</v>
      </c>
      <c r="F1267" s="42" t="s">
        <v>153</v>
      </c>
      <c r="G1267" s="42" t="s">
        <v>4427</v>
      </c>
      <c r="H1267" s="42" t="s">
        <v>4428</v>
      </c>
      <c r="I1267" s="42" t="s">
        <v>2167</v>
      </c>
      <c r="J1267" s="45">
        <v>44712.642361111109</v>
      </c>
      <c r="K1267" s="43">
        <v>350000</v>
      </c>
      <c r="L1267" s="44">
        <v>44909</v>
      </c>
      <c r="M1267" s="8" t="str">
        <f>VLOOKUP(MONTH($J1267),Lookup!$A$2:$B$13,2,0)&amp;" "&amp;YEAR($J1267)</f>
        <v>May 2022</v>
      </c>
      <c r="N1267" s="34">
        <f t="shared" si="118"/>
        <v>44712.642361111109</v>
      </c>
      <c r="O1267" s="8">
        <f>IF(ISERROR(VLOOKUP($I1267,Lookup!$H$2:$I$11,2,0)),"",VLOOKUP($I1267,Lookup!$H$2:$I$11,2,0))</f>
        <v>103</v>
      </c>
      <c r="P1267" s="8">
        <f>COUNTIF(J$4:J1267,J1267)</f>
        <v>1</v>
      </c>
    </row>
    <row r="1268" spans="1:16" x14ac:dyDescent="0.25">
      <c r="A1268" s="35">
        <f t="shared" si="119"/>
        <v>100000</v>
      </c>
      <c r="B1268" s="8">
        <f t="shared" si="120"/>
        <v>44657.759722222225</v>
      </c>
      <c r="C1268" s="8">
        <f t="shared" si="121"/>
        <v>44909</v>
      </c>
      <c r="D1268" s="38">
        <f t="shared" si="122"/>
        <v>189670.75972222222</v>
      </c>
      <c r="E1268" s="39">
        <f t="shared" si="117"/>
        <v>40</v>
      </c>
      <c r="F1268" s="42" t="s">
        <v>153</v>
      </c>
      <c r="G1268" s="42" t="s">
        <v>4429</v>
      </c>
      <c r="H1268" s="42" t="s">
        <v>4430</v>
      </c>
      <c r="I1268" s="42" t="s">
        <v>2167</v>
      </c>
      <c r="J1268" s="45">
        <v>44657.759722222225</v>
      </c>
      <c r="K1268" s="43">
        <v>100000</v>
      </c>
      <c r="L1268" s="44">
        <v>44909</v>
      </c>
      <c r="M1268" s="8" t="str">
        <f>VLOOKUP(MONTH($J1268),Lookup!$A$2:$B$13,2,0)&amp;" "&amp;YEAR($J1268)</f>
        <v>Apr 2022</v>
      </c>
      <c r="N1268" s="34">
        <f t="shared" si="118"/>
        <v>44657.759722222225</v>
      </c>
      <c r="O1268" s="8">
        <f>IF(ISERROR(VLOOKUP($I1268,Lookup!$H$2:$I$11,2,0)),"",VLOOKUP($I1268,Lookup!$H$2:$I$11,2,0))</f>
        <v>103</v>
      </c>
      <c r="P1268" s="8">
        <f>COUNTIF(J$4:J1268,J1268)</f>
        <v>1</v>
      </c>
    </row>
    <row r="1269" spans="1:16" ht="30" x14ac:dyDescent="0.25">
      <c r="A1269" s="35">
        <f t="shared" si="119"/>
        <v>100000</v>
      </c>
      <c r="B1269" s="8">
        <f t="shared" si="120"/>
        <v>44726.895833333336</v>
      </c>
      <c r="C1269" s="8">
        <f t="shared" si="121"/>
        <v>44896</v>
      </c>
      <c r="D1269" s="38">
        <f t="shared" si="122"/>
        <v>189726.89583333334</v>
      </c>
      <c r="E1269" s="39">
        <f t="shared" si="117"/>
        <v>36</v>
      </c>
      <c r="F1269" s="42" t="s">
        <v>153</v>
      </c>
      <c r="G1269" s="42" t="s">
        <v>4431</v>
      </c>
      <c r="H1269" s="42" t="s">
        <v>4431</v>
      </c>
      <c r="I1269" s="42" t="s">
        <v>2167</v>
      </c>
      <c r="J1269" s="45">
        <v>44726.895833333336</v>
      </c>
      <c r="K1269" s="43">
        <v>100000</v>
      </c>
      <c r="L1269" s="44">
        <v>44896</v>
      </c>
      <c r="M1269" s="8" t="str">
        <f>VLOOKUP(MONTH($J1269),Lookup!$A$2:$B$13,2,0)&amp;" "&amp;YEAR($J1269)</f>
        <v>Jun 2022</v>
      </c>
      <c r="N1269" s="34">
        <f t="shared" si="118"/>
        <v>44726.895833333336</v>
      </c>
      <c r="O1269" s="8">
        <f>IF(ISERROR(VLOOKUP($I1269,Lookup!$H$2:$I$11,2,0)),"",VLOOKUP($I1269,Lookup!$H$2:$I$11,2,0))</f>
        <v>103</v>
      </c>
      <c r="P1269" s="8">
        <f>COUNTIF(J$4:J1269,J1269)</f>
        <v>1</v>
      </c>
    </row>
    <row r="1270" spans="1:16" ht="30" x14ac:dyDescent="0.25">
      <c r="A1270" s="35">
        <f t="shared" si="119"/>
        <v>60000</v>
      </c>
      <c r="B1270" s="8">
        <f t="shared" si="120"/>
        <v>44811.23333333333</v>
      </c>
      <c r="C1270" s="8">
        <f t="shared" si="121"/>
        <v>44895</v>
      </c>
      <c r="D1270" s="38">
        <f t="shared" si="122"/>
        <v>149707.23339333333</v>
      </c>
      <c r="E1270" s="39">
        <f t="shared" si="117"/>
        <v>53</v>
      </c>
      <c r="F1270" s="42" t="s">
        <v>153</v>
      </c>
      <c r="G1270" s="42" t="s">
        <v>4432</v>
      </c>
      <c r="H1270" s="42" t="s">
        <v>4433</v>
      </c>
      <c r="I1270" s="42" t="s">
        <v>2206</v>
      </c>
      <c r="J1270" s="45">
        <v>44811.23333333333</v>
      </c>
      <c r="K1270" s="43">
        <v>60000</v>
      </c>
      <c r="L1270" s="44">
        <v>44895</v>
      </c>
      <c r="M1270" s="8" t="str">
        <f>VLOOKUP(MONTH($J1270),Lookup!$A$2:$B$13,2,0)&amp;" "&amp;YEAR($J1270)</f>
        <v>Sept 2022</v>
      </c>
      <c r="N1270" s="34">
        <f t="shared" si="118"/>
        <v>44811.23333333333</v>
      </c>
      <c r="O1270" s="8">
        <f>IF(ISERROR(VLOOKUP($I1270,Lookup!$H$2:$I$11,2,0)),"",VLOOKUP($I1270,Lookup!$H$2:$I$11,2,0))</f>
        <v>6.0000000000000002E-5</v>
      </c>
      <c r="P1270" s="8">
        <f>COUNTIF(J$4:J1270,J1270)</f>
        <v>1</v>
      </c>
    </row>
    <row r="1271" spans="1:16" ht="45" x14ac:dyDescent="0.25">
      <c r="A1271" s="35">
        <f t="shared" si="119"/>
        <v>1200000</v>
      </c>
      <c r="B1271" s="8">
        <f t="shared" si="120"/>
        <v>44810.619444444441</v>
      </c>
      <c r="C1271" s="8">
        <f t="shared" si="121"/>
        <v>44909</v>
      </c>
      <c r="D1271" s="38">
        <f t="shared" si="122"/>
        <v>1289720.6195044445</v>
      </c>
      <c r="E1271" s="39">
        <f t="shared" si="117"/>
        <v>1</v>
      </c>
      <c r="F1271" s="42" t="s">
        <v>153</v>
      </c>
      <c r="G1271" s="42" t="s">
        <v>4434</v>
      </c>
      <c r="H1271" s="42" t="s">
        <v>4435</v>
      </c>
      <c r="I1271" s="42" t="s">
        <v>2206</v>
      </c>
      <c r="J1271" s="45">
        <v>44810.619444444441</v>
      </c>
      <c r="K1271" s="43">
        <v>1200000</v>
      </c>
      <c r="L1271" s="44">
        <v>44909</v>
      </c>
      <c r="M1271" s="8" t="str">
        <f>VLOOKUP(MONTH($J1271),Lookup!$A$2:$B$13,2,0)&amp;" "&amp;YEAR($J1271)</f>
        <v>Sept 2022</v>
      </c>
      <c r="N1271" s="34">
        <f t="shared" si="118"/>
        <v>44810.619444444441</v>
      </c>
      <c r="O1271" s="8">
        <f>IF(ISERROR(VLOOKUP($I1271,Lookup!$H$2:$I$11,2,0)),"",VLOOKUP($I1271,Lookup!$H$2:$I$11,2,0))</f>
        <v>6.0000000000000002E-5</v>
      </c>
      <c r="P1271" s="8">
        <f>COUNTIF(J$4:J1271,J1271)</f>
        <v>1</v>
      </c>
    </row>
    <row r="1272" spans="1:16" x14ac:dyDescent="0.25">
      <c r="A1272" s="35">
        <f t="shared" si="119"/>
        <v>300000</v>
      </c>
      <c r="B1272" s="8">
        <f t="shared" si="120"/>
        <v>44820.393750000003</v>
      </c>
      <c r="C1272" s="8">
        <f t="shared" si="121"/>
        <v>44937</v>
      </c>
      <c r="D1272" s="38">
        <f t="shared" si="122"/>
        <v>389758.39380999998</v>
      </c>
      <c r="E1272" s="39">
        <f t="shared" si="117"/>
        <v>10</v>
      </c>
      <c r="F1272" s="42" t="s">
        <v>153</v>
      </c>
      <c r="G1272" s="42" t="s">
        <v>4436</v>
      </c>
      <c r="H1272" s="42" t="s">
        <v>4437</v>
      </c>
      <c r="I1272" s="42" t="s">
        <v>2206</v>
      </c>
      <c r="J1272" s="45">
        <v>44820.393750000003</v>
      </c>
      <c r="K1272" s="43">
        <v>300000</v>
      </c>
      <c r="L1272" s="44">
        <v>44937</v>
      </c>
      <c r="M1272" s="8" t="str">
        <f>VLOOKUP(MONTH($J1272),Lookup!$A$2:$B$13,2,0)&amp;" "&amp;YEAR($J1272)</f>
        <v>Sept 2022</v>
      </c>
      <c r="N1272" s="34">
        <f t="shared" si="118"/>
        <v>44820.393750000003</v>
      </c>
      <c r="O1272" s="8">
        <f>IF(ISERROR(VLOOKUP($I1272,Lookup!$H$2:$I$11,2,0)),"",VLOOKUP($I1272,Lookup!$H$2:$I$11,2,0))</f>
        <v>6.0000000000000002E-5</v>
      </c>
      <c r="P1272" s="8">
        <f>COUNTIF(J$4:J1272,J1272)</f>
        <v>1</v>
      </c>
    </row>
    <row r="1273" spans="1:16" x14ac:dyDescent="0.25">
      <c r="A1273" s="35">
        <f t="shared" si="119"/>
        <v>125000</v>
      </c>
      <c r="B1273" s="8">
        <f t="shared" si="120"/>
        <v>44788.503472222219</v>
      </c>
      <c r="C1273" s="8">
        <f t="shared" si="121"/>
        <v>44894</v>
      </c>
      <c r="D1273" s="38">
        <f t="shared" si="122"/>
        <v>214583.40347222221</v>
      </c>
      <c r="E1273" s="39">
        <f t="shared" si="117"/>
        <v>25</v>
      </c>
      <c r="F1273" s="42" t="s">
        <v>153</v>
      </c>
      <c r="G1273" s="42" t="s">
        <v>4438</v>
      </c>
      <c r="H1273" s="42" t="s">
        <v>4439</v>
      </c>
      <c r="I1273" s="42" t="s">
        <v>2170</v>
      </c>
      <c r="J1273" s="45">
        <v>44788.503472222219</v>
      </c>
      <c r="K1273" s="43">
        <v>125000</v>
      </c>
      <c r="L1273" s="44">
        <v>44894</v>
      </c>
      <c r="M1273" s="8" t="str">
        <f>VLOOKUP(MONTH($J1273),Lookup!$A$2:$B$13,2,0)&amp;" "&amp;YEAR($J1273)</f>
        <v>Aug 2022</v>
      </c>
      <c r="N1273" s="34">
        <f t="shared" si="118"/>
        <v>44788.503472222219</v>
      </c>
      <c r="O1273" s="8">
        <f>IF(ISERROR(VLOOKUP($I1273,Lookup!$H$2:$I$11,2,0)),"",VLOOKUP($I1273,Lookup!$H$2:$I$11,2,0))</f>
        <v>-100.1</v>
      </c>
      <c r="P1273" s="8">
        <f>COUNTIF(J$4:J1273,J1273)</f>
        <v>1</v>
      </c>
    </row>
    <row r="1274" spans="1:16" x14ac:dyDescent="0.25">
      <c r="A1274" s="35">
        <f t="shared" si="119"/>
        <v>600000</v>
      </c>
      <c r="B1274" s="8">
        <f t="shared" si="120"/>
        <v>44808.46875</v>
      </c>
      <c r="C1274" s="8">
        <f t="shared" si="121"/>
        <v>44909</v>
      </c>
      <c r="D1274" s="38">
        <f t="shared" si="122"/>
        <v>689718.46880999999</v>
      </c>
      <c r="E1274" s="39">
        <f t="shared" si="117"/>
        <v>2</v>
      </c>
      <c r="F1274" s="42" t="s">
        <v>153</v>
      </c>
      <c r="G1274" s="42" t="s">
        <v>4440</v>
      </c>
      <c r="H1274" s="42" t="s">
        <v>4441</v>
      </c>
      <c r="I1274" s="42" t="s">
        <v>2206</v>
      </c>
      <c r="J1274" s="45">
        <v>44808.46875</v>
      </c>
      <c r="K1274" s="43">
        <v>600000</v>
      </c>
      <c r="L1274" s="44">
        <v>44909</v>
      </c>
      <c r="M1274" s="8" t="str">
        <f>VLOOKUP(MONTH($J1274),Lookup!$A$2:$B$13,2,0)&amp;" "&amp;YEAR($J1274)</f>
        <v>Sept 2022</v>
      </c>
      <c r="N1274" s="34">
        <f t="shared" si="118"/>
        <v>44808.46875</v>
      </c>
      <c r="O1274" s="8">
        <f>IF(ISERROR(VLOOKUP($I1274,Lookup!$H$2:$I$11,2,0)),"",VLOOKUP($I1274,Lookup!$H$2:$I$11,2,0))</f>
        <v>6.0000000000000002E-5</v>
      </c>
      <c r="P1274" s="8">
        <f>COUNTIF(J$4:J1274,J1274)</f>
        <v>1</v>
      </c>
    </row>
    <row r="1275" spans="1:16" x14ac:dyDescent="0.25">
      <c r="A1275" s="35">
        <f t="shared" si="119"/>
        <v>200000</v>
      </c>
      <c r="B1275" s="8">
        <f t="shared" si="120"/>
        <v>44841.547222222223</v>
      </c>
      <c r="C1275" s="8">
        <f t="shared" si="121"/>
        <v>44908</v>
      </c>
      <c r="D1275" s="38">
        <f t="shared" si="122"/>
        <v>289750.54728222219</v>
      </c>
      <c r="E1275" s="39">
        <f t="shared" si="117"/>
        <v>16</v>
      </c>
      <c r="F1275" s="42" t="s">
        <v>153</v>
      </c>
      <c r="G1275" s="42" t="s">
        <v>4442</v>
      </c>
      <c r="H1275" s="42" t="s">
        <v>4443</v>
      </c>
      <c r="I1275" s="42" t="s">
        <v>2206</v>
      </c>
      <c r="J1275" s="45">
        <v>44841.547222222223</v>
      </c>
      <c r="K1275" s="43">
        <v>200000</v>
      </c>
      <c r="L1275" s="44">
        <v>44908</v>
      </c>
      <c r="M1275" s="8" t="str">
        <f>VLOOKUP(MONTH($J1275),Lookup!$A$2:$B$13,2,0)&amp;" "&amp;YEAR($J1275)</f>
        <v>Oct 2022</v>
      </c>
      <c r="N1275" s="34">
        <f t="shared" si="118"/>
        <v>44841.547222222223</v>
      </c>
      <c r="O1275" s="8">
        <f>IF(ISERROR(VLOOKUP($I1275,Lookup!$H$2:$I$11,2,0)),"",VLOOKUP($I1275,Lookup!$H$2:$I$11,2,0))</f>
        <v>6.0000000000000002E-5</v>
      </c>
      <c r="P1275" s="8">
        <f>COUNTIF(J$4:J1275,J1275)</f>
        <v>1</v>
      </c>
    </row>
    <row r="1276" spans="1:16" ht="30" x14ac:dyDescent="0.25">
      <c r="A1276" s="35">
        <f t="shared" si="119"/>
        <v>50000</v>
      </c>
      <c r="B1276" s="8">
        <f t="shared" si="120"/>
        <v>44840.381944444445</v>
      </c>
      <c r="C1276" s="8">
        <f t="shared" si="121"/>
        <v>44908</v>
      </c>
      <c r="D1276" s="38">
        <f t="shared" si="122"/>
        <v>139749.38200444443</v>
      </c>
      <c r="E1276" s="39">
        <f t="shared" si="117"/>
        <v>58</v>
      </c>
      <c r="F1276" s="42" t="s">
        <v>153</v>
      </c>
      <c r="G1276" s="42" t="s">
        <v>4444</v>
      </c>
      <c r="H1276" s="42" t="s">
        <v>4445</v>
      </c>
      <c r="I1276" s="42" t="s">
        <v>2206</v>
      </c>
      <c r="J1276" s="45">
        <v>44840.381944444445</v>
      </c>
      <c r="K1276" s="43">
        <v>50000</v>
      </c>
      <c r="L1276" s="44">
        <v>44908</v>
      </c>
      <c r="M1276" s="8" t="str">
        <f>VLOOKUP(MONTH($J1276),Lookup!$A$2:$B$13,2,0)&amp;" "&amp;YEAR($J1276)</f>
        <v>Oct 2022</v>
      </c>
      <c r="N1276" s="34">
        <f t="shared" si="118"/>
        <v>44840.381944444445</v>
      </c>
      <c r="O1276" s="8">
        <f>IF(ISERROR(VLOOKUP($I1276,Lookup!$H$2:$I$11,2,0)),"",VLOOKUP($I1276,Lookup!$H$2:$I$11,2,0))</f>
        <v>6.0000000000000002E-5</v>
      </c>
      <c r="P1276" s="8">
        <f>COUNTIF(J$4:J1276,J1276)</f>
        <v>1</v>
      </c>
    </row>
    <row r="1277" spans="1:16" x14ac:dyDescent="0.25">
      <c r="A1277" s="35">
        <f t="shared" si="119"/>
        <v>50001</v>
      </c>
      <c r="B1277" s="8">
        <f t="shared" si="120"/>
        <v>44880.761111111111</v>
      </c>
      <c r="C1277" s="8">
        <f t="shared" si="121"/>
        <v>44903</v>
      </c>
      <c r="D1277" s="38">
        <f t="shared" si="122"/>
        <v>139785.76117111111</v>
      </c>
      <c r="E1277" s="39">
        <f t="shared" si="117"/>
        <v>56</v>
      </c>
      <c r="F1277" s="42" t="s">
        <v>153</v>
      </c>
      <c r="G1277" s="42" t="s">
        <v>4446</v>
      </c>
      <c r="H1277" s="42" t="s">
        <v>4447</v>
      </c>
      <c r="I1277" s="42" t="s">
        <v>2206</v>
      </c>
      <c r="J1277" s="45">
        <v>44880.761111111111</v>
      </c>
      <c r="K1277" s="43">
        <v>50001</v>
      </c>
      <c r="L1277" s="44">
        <v>44903</v>
      </c>
      <c r="M1277" s="8" t="str">
        <f>VLOOKUP(MONTH($J1277),Lookup!$A$2:$B$13,2,0)&amp;" "&amp;YEAR($J1277)</f>
        <v>Nov 2022</v>
      </c>
      <c r="N1277" s="34">
        <f t="shared" si="118"/>
        <v>44880.761111111111</v>
      </c>
      <c r="O1277" s="8">
        <f>IF(ISERROR(VLOOKUP($I1277,Lookup!$H$2:$I$11,2,0)),"",VLOOKUP($I1277,Lookup!$H$2:$I$11,2,0))</f>
        <v>6.0000000000000002E-5</v>
      </c>
      <c r="P1277" s="8">
        <f>COUNTIF(J$4:J1277,J1277)</f>
        <v>1</v>
      </c>
    </row>
    <row r="1278" spans="1:16" ht="30" x14ac:dyDescent="0.25">
      <c r="A1278" s="35">
        <f t="shared" si="119"/>
        <v>100001</v>
      </c>
      <c r="B1278" s="8">
        <f t="shared" si="120"/>
        <v>44806.376388888886</v>
      </c>
      <c r="C1278" s="8">
        <f t="shared" si="121"/>
        <v>44908</v>
      </c>
      <c r="D1278" s="38">
        <f t="shared" si="122"/>
        <v>189716.37644888888</v>
      </c>
      <c r="E1278" s="39">
        <f t="shared" si="117"/>
        <v>38</v>
      </c>
      <c r="F1278" s="42" t="s">
        <v>153</v>
      </c>
      <c r="G1278" s="42" t="s">
        <v>4448</v>
      </c>
      <c r="H1278" s="42" t="s">
        <v>4449</v>
      </c>
      <c r="I1278" s="42" t="s">
        <v>2206</v>
      </c>
      <c r="J1278" s="45">
        <v>44806.376388888886</v>
      </c>
      <c r="K1278" s="43">
        <v>100001</v>
      </c>
      <c r="L1278" s="44">
        <v>44908</v>
      </c>
      <c r="M1278" s="8" t="str">
        <f>VLOOKUP(MONTH($J1278),Lookup!$A$2:$B$13,2,0)&amp;" "&amp;YEAR($J1278)</f>
        <v>Sept 2022</v>
      </c>
      <c r="N1278" s="34">
        <f t="shared" si="118"/>
        <v>44806.376388888886</v>
      </c>
      <c r="O1278" s="8">
        <f>IF(ISERROR(VLOOKUP($I1278,Lookup!$H$2:$I$11,2,0)),"",VLOOKUP($I1278,Lookup!$H$2:$I$11,2,0))</f>
        <v>6.0000000000000002E-5</v>
      </c>
      <c r="P1278" s="8">
        <f>COUNTIF(J$4:J1278,J1278)</f>
        <v>1</v>
      </c>
    </row>
    <row r="1279" spans="1:16" ht="30" x14ac:dyDescent="0.25">
      <c r="A1279" s="35">
        <f t="shared" si="119"/>
        <v>50001</v>
      </c>
      <c r="B1279" s="8">
        <f t="shared" si="120"/>
        <v>44802.477777777778</v>
      </c>
      <c r="C1279" s="8">
        <f t="shared" si="121"/>
        <v>44894</v>
      </c>
      <c r="D1279" s="38">
        <f t="shared" si="122"/>
        <v>139698.47783777775</v>
      </c>
      <c r="E1279" s="39">
        <f t="shared" si="117"/>
        <v>60</v>
      </c>
      <c r="F1279" s="42" t="s">
        <v>153</v>
      </c>
      <c r="G1279" s="42" t="s">
        <v>4450</v>
      </c>
      <c r="H1279" s="42" t="s">
        <v>4451</v>
      </c>
      <c r="I1279" s="42" t="s">
        <v>2206</v>
      </c>
      <c r="J1279" s="45">
        <v>44802.477777777778</v>
      </c>
      <c r="K1279" s="43">
        <v>50001</v>
      </c>
      <c r="L1279" s="44">
        <v>44894</v>
      </c>
      <c r="M1279" s="8" t="str">
        <f>VLOOKUP(MONTH($J1279),Lookup!$A$2:$B$13,2,0)&amp;" "&amp;YEAR($J1279)</f>
        <v>Aug 2022</v>
      </c>
      <c r="N1279" s="34">
        <f t="shared" si="118"/>
        <v>44802.477777777778</v>
      </c>
      <c r="O1279" s="8">
        <f>IF(ISERROR(VLOOKUP($I1279,Lookup!$H$2:$I$11,2,0)),"",VLOOKUP($I1279,Lookup!$H$2:$I$11,2,0))</f>
        <v>6.0000000000000002E-5</v>
      </c>
      <c r="P1279" s="8">
        <f>COUNTIF(J$4:J1279,J1279)</f>
        <v>1</v>
      </c>
    </row>
    <row r="1280" spans="1:16" ht="45" x14ac:dyDescent="0.25">
      <c r="A1280" s="35">
        <f t="shared" si="119"/>
        <v>60000</v>
      </c>
      <c r="B1280" s="8">
        <f t="shared" si="120"/>
        <v>44596.595138888886</v>
      </c>
      <c r="C1280" s="8">
        <f t="shared" si="121"/>
        <v>44894</v>
      </c>
      <c r="D1280" s="38">
        <f t="shared" si="122"/>
        <v>149391.49513888889</v>
      </c>
      <c r="E1280" s="39">
        <f t="shared" si="117"/>
        <v>55</v>
      </c>
      <c r="F1280" s="42" t="s">
        <v>153</v>
      </c>
      <c r="G1280" s="42" t="s">
        <v>4452</v>
      </c>
      <c r="H1280" s="42" t="s">
        <v>4453</v>
      </c>
      <c r="I1280" s="42" t="s">
        <v>2170</v>
      </c>
      <c r="J1280" s="45">
        <v>44596.595138888886</v>
      </c>
      <c r="K1280" s="43">
        <v>60000</v>
      </c>
      <c r="L1280" s="44">
        <v>44894</v>
      </c>
      <c r="M1280" s="8" t="str">
        <f>VLOOKUP(MONTH($J1280),Lookup!$A$2:$B$13,2,0)&amp;" "&amp;YEAR($J1280)</f>
        <v>Feb 2022</v>
      </c>
      <c r="N1280" s="34">
        <f t="shared" si="118"/>
        <v>44596.595138888886</v>
      </c>
      <c r="O1280" s="8">
        <f>IF(ISERROR(VLOOKUP($I1280,Lookup!$H$2:$I$11,2,0)),"",VLOOKUP($I1280,Lookup!$H$2:$I$11,2,0))</f>
        <v>-100.1</v>
      </c>
      <c r="P1280" s="8">
        <f>COUNTIF(J$4:J1280,J1280)</f>
        <v>1</v>
      </c>
    </row>
    <row r="1281" spans="1:16" x14ac:dyDescent="0.25">
      <c r="A1281" s="35">
        <f t="shared" si="119"/>
        <v>150000</v>
      </c>
      <c r="B1281" s="8">
        <f t="shared" si="120"/>
        <v>44696.214583333334</v>
      </c>
      <c r="C1281" s="8">
        <f t="shared" si="121"/>
        <v>44908</v>
      </c>
      <c r="D1281" s="38">
        <f t="shared" si="122"/>
        <v>239505.11458333334</v>
      </c>
      <c r="E1281" s="39">
        <f t="shared" si="117"/>
        <v>23</v>
      </c>
      <c r="F1281" s="42" t="s">
        <v>153</v>
      </c>
      <c r="G1281" s="42" t="s">
        <v>4454</v>
      </c>
      <c r="H1281" s="42" t="s">
        <v>4455</v>
      </c>
      <c r="I1281" s="42" t="s">
        <v>2170</v>
      </c>
      <c r="J1281" s="45">
        <v>44696.214583333334</v>
      </c>
      <c r="K1281" s="43">
        <v>150000</v>
      </c>
      <c r="L1281" s="44">
        <v>44908</v>
      </c>
      <c r="M1281" s="8" t="str">
        <f>VLOOKUP(MONTH($J1281),Lookup!$A$2:$B$13,2,0)&amp;" "&amp;YEAR($J1281)</f>
        <v>May 2022</v>
      </c>
      <c r="N1281" s="34">
        <f t="shared" si="118"/>
        <v>44696.214583333334</v>
      </c>
      <c r="O1281" s="8">
        <f>IF(ISERROR(VLOOKUP($I1281,Lookup!$H$2:$I$11,2,0)),"",VLOOKUP($I1281,Lookup!$H$2:$I$11,2,0))</f>
        <v>-100.1</v>
      </c>
      <c r="P1281" s="8">
        <f>COUNTIF(J$4:J1281,J1281)</f>
        <v>1</v>
      </c>
    </row>
    <row r="1282" spans="1:16" x14ac:dyDescent="0.25">
      <c r="A1282" s="35">
        <f t="shared" si="119"/>
        <v>100000</v>
      </c>
      <c r="B1282" s="8">
        <f t="shared" si="120"/>
        <v>44635.556250000001</v>
      </c>
      <c r="C1282" s="8">
        <f t="shared" si="121"/>
        <v>44908</v>
      </c>
      <c r="D1282" s="38">
        <f t="shared" si="122"/>
        <v>189444.45624999999</v>
      </c>
      <c r="E1282" s="39">
        <f t="shared" si="117"/>
        <v>46</v>
      </c>
      <c r="F1282" s="42" t="s">
        <v>153</v>
      </c>
      <c r="G1282" s="42" t="s">
        <v>4456</v>
      </c>
      <c r="H1282" s="42" t="s">
        <v>4457</v>
      </c>
      <c r="I1282" s="42" t="s">
        <v>2170</v>
      </c>
      <c r="J1282" s="45">
        <v>44635.556250000001</v>
      </c>
      <c r="K1282" s="43">
        <v>100000</v>
      </c>
      <c r="L1282" s="44">
        <v>44908</v>
      </c>
      <c r="M1282" s="8" t="str">
        <f>VLOOKUP(MONTH($J1282),Lookup!$A$2:$B$13,2,0)&amp;" "&amp;YEAR($J1282)</f>
        <v>Mar 2022</v>
      </c>
      <c r="N1282" s="34">
        <f t="shared" si="118"/>
        <v>44635.556250000001</v>
      </c>
      <c r="O1282" s="8">
        <f>IF(ISERROR(VLOOKUP($I1282,Lookup!$H$2:$I$11,2,0)),"",VLOOKUP($I1282,Lookup!$H$2:$I$11,2,0))</f>
        <v>-100.1</v>
      </c>
      <c r="P1282" s="8">
        <f>COUNTIF(J$4:J1282,J1282)</f>
        <v>1</v>
      </c>
    </row>
    <row r="1283" spans="1:16" ht="45" x14ac:dyDescent="0.25">
      <c r="A1283" s="35">
        <f t="shared" si="119"/>
        <v>50000</v>
      </c>
      <c r="B1283" s="8">
        <f t="shared" si="120"/>
        <v>44637.484722222223</v>
      </c>
      <c r="C1283" s="8">
        <f t="shared" si="121"/>
        <v>44894</v>
      </c>
      <c r="D1283" s="38">
        <f t="shared" si="122"/>
        <v>139432.38472222222</v>
      </c>
      <c r="E1283" s="39">
        <f t="shared" si="117"/>
        <v>67</v>
      </c>
      <c r="F1283" s="42" t="s">
        <v>153</v>
      </c>
      <c r="G1283" s="42" t="s">
        <v>4458</v>
      </c>
      <c r="H1283" s="42" t="s">
        <v>4458</v>
      </c>
      <c r="I1283" s="42" t="s">
        <v>2170</v>
      </c>
      <c r="J1283" s="45">
        <v>44637.484722222223</v>
      </c>
      <c r="K1283" s="43">
        <v>50000</v>
      </c>
      <c r="L1283" s="44">
        <v>44894</v>
      </c>
      <c r="M1283" s="8" t="str">
        <f>VLOOKUP(MONTH($J1283),Lookup!$A$2:$B$13,2,0)&amp;" "&amp;YEAR($J1283)</f>
        <v>Mar 2022</v>
      </c>
      <c r="N1283" s="34">
        <f t="shared" si="118"/>
        <v>44637.484722222223</v>
      </c>
      <c r="O1283" s="8">
        <f>IF(ISERROR(VLOOKUP($I1283,Lookup!$H$2:$I$11,2,0)),"",VLOOKUP($I1283,Lookup!$H$2:$I$11,2,0))</f>
        <v>-100.1</v>
      </c>
      <c r="P1283" s="8">
        <f>COUNTIF(J$4:J1283,J1283)</f>
        <v>1</v>
      </c>
    </row>
    <row r="1284" spans="1:16" ht="30" x14ac:dyDescent="0.25">
      <c r="A1284" s="35">
        <f t="shared" si="119"/>
        <v>34000</v>
      </c>
      <c r="B1284" s="8">
        <f t="shared" si="120"/>
        <v>44789.38958333333</v>
      </c>
      <c r="C1284" s="8">
        <f t="shared" si="121"/>
        <v>44898</v>
      </c>
      <c r="D1284" s="38">
        <f t="shared" si="122"/>
        <v>123688.38958413334</v>
      </c>
      <c r="E1284" s="39">
        <f t="shared" si="117"/>
        <v>69</v>
      </c>
      <c r="F1284" s="42" t="s">
        <v>153</v>
      </c>
      <c r="G1284" s="42" t="s">
        <v>4459</v>
      </c>
      <c r="H1284" s="42" t="s">
        <v>4460</v>
      </c>
      <c r="I1284" s="42" t="s">
        <v>2173</v>
      </c>
      <c r="J1284" s="45">
        <v>44789.38958333333</v>
      </c>
      <c r="K1284" s="43">
        <v>34000</v>
      </c>
      <c r="L1284" s="44">
        <v>44898</v>
      </c>
      <c r="M1284" s="8" t="str">
        <f>VLOOKUP(MONTH($J1284),Lookup!$A$2:$B$13,2,0)&amp;" "&amp;YEAR($J1284)</f>
        <v>Aug 2022</v>
      </c>
      <c r="N1284" s="34">
        <f t="shared" si="118"/>
        <v>44789.38958333333</v>
      </c>
      <c r="O1284" s="8">
        <f>IF(ISERROR(VLOOKUP($I1284,Lookup!$H$2:$I$11,2,0)),"",VLOOKUP($I1284,Lookup!$H$2:$I$11,2,0))</f>
        <v>7.9999999999999996E-7</v>
      </c>
      <c r="P1284" s="8">
        <f>COUNTIF(J$4:J1284,J1284)</f>
        <v>1</v>
      </c>
    </row>
    <row r="1285" spans="1:16" ht="30" x14ac:dyDescent="0.25">
      <c r="A1285" s="35">
        <f t="shared" si="119"/>
        <v>100001</v>
      </c>
      <c r="B1285" s="8">
        <f t="shared" si="120"/>
        <v>44728.527777777781</v>
      </c>
      <c r="C1285" s="8">
        <f t="shared" si="121"/>
        <v>44903</v>
      </c>
      <c r="D1285" s="38">
        <f t="shared" si="122"/>
        <v>189736.52777777778</v>
      </c>
      <c r="E1285" s="39">
        <f t="shared" ref="E1285:E1348" si="123">IF($D1285="","",COUNTIFS($F$4:$F$5000,$F1285,$D$4:$D$5000,"&gt;"&amp;$D1285))</f>
        <v>35</v>
      </c>
      <c r="F1285" s="42" t="s">
        <v>153</v>
      </c>
      <c r="G1285" s="42" t="s">
        <v>4461</v>
      </c>
      <c r="H1285" s="42" t="s">
        <v>4461</v>
      </c>
      <c r="I1285" s="42" t="s">
        <v>2167</v>
      </c>
      <c r="J1285" s="45">
        <v>44728.527777777781</v>
      </c>
      <c r="K1285" s="43">
        <v>100001</v>
      </c>
      <c r="L1285" s="44">
        <v>44903</v>
      </c>
      <c r="M1285" s="8" t="str">
        <f>VLOOKUP(MONTH($J1285),Lookup!$A$2:$B$13,2,0)&amp;" "&amp;YEAR($J1285)</f>
        <v>Jun 2022</v>
      </c>
      <c r="N1285" s="34">
        <f t="shared" ref="N1285:N1348" si="124">IF(ISBLANK($J1285),"1/1/9999",J1285)</f>
        <v>44728.527777777781</v>
      </c>
      <c r="O1285" s="8">
        <f>IF(ISERROR(VLOOKUP($I1285,Lookup!$H$2:$I$11,2,0)),"",VLOOKUP($I1285,Lookup!$H$2:$I$11,2,0))</f>
        <v>103</v>
      </c>
      <c r="P1285" s="8">
        <f>COUNTIF(J$4:J1285,J1285)</f>
        <v>1</v>
      </c>
    </row>
    <row r="1286" spans="1:16" x14ac:dyDescent="0.25">
      <c r="A1286" s="35">
        <f t="shared" ref="A1286:A1349" si="125">K1286</f>
        <v>500000</v>
      </c>
      <c r="B1286" s="8">
        <f t="shared" ref="B1286:B1349" si="126">J1286</f>
        <v>44748.624305555553</v>
      </c>
      <c r="C1286" s="8">
        <f t="shared" ref="C1286:C1349" si="127">L1286</f>
        <v>44908</v>
      </c>
      <c r="D1286" s="38">
        <f t="shared" ref="D1286:D1349" si="128">SUM(A1286:C1286)+O1286+P1286</f>
        <v>589760.6243055556</v>
      </c>
      <c r="E1286" s="39">
        <f t="shared" si="123"/>
        <v>3</v>
      </c>
      <c r="F1286" s="42" t="s">
        <v>153</v>
      </c>
      <c r="G1286" s="42" t="s">
        <v>4462</v>
      </c>
      <c r="H1286" s="42" t="s">
        <v>4463</v>
      </c>
      <c r="I1286" s="42" t="s">
        <v>2167</v>
      </c>
      <c r="J1286" s="45">
        <v>44748.624305555553</v>
      </c>
      <c r="K1286" s="43">
        <v>500000</v>
      </c>
      <c r="L1286" s="44">
        <v>44908</v>
      </c>
      <c r="M1286" s="8" t="str">
        <f>VLOOKUP(MONTH($J1286),Lookup!$A$2:$B$13,2,0)&amp;" "&amp;YEAR($J1286)</f>
        <v>Jul 2022</v>
      </c>
      <c r="N1286" s="34">
        <f t="shared" si="124"/>
        <v>44748.624305555553</v>
      </c>
      <c r="O1286" s="8">
        <f>IF(ISERROR(VLOOKUP($I1286,Lookup!$H$2:$I$11,2,0)),"",VLOOKUP($I1286,Lookup!$H$2:$I$11,2,0))</f>
        <v>103</v>
      </c>
      <c r="P1286" s="8">
        <f>COUNTIF(J$4:J1286,J1286)</f>
        <v>1</v>
      </c>
    </row>
    <row r="1287" spans="1:16" ht="30" x14ac:dyDescent="0.25">
      <c r="A1287" s="35">
        <f t="shared" si="125"/>
        <v>50001</v>
      </c>
      <c r="B1287" s="8">
        <f t="shared" si="126"/>
        <v>44782.354861111111</v>
      </c>
      <c r="C1287" s="8">
        <f t="shared" si="127"/>
        <v>44908</v>
      </c>
      <c r="D1287" s="38">
        <f t="shared" si="128"/>
        <v>139592.25486111111</v>
      </c>
      <c r="E1287" s="39">
        <f t="shared" si="123"/>
        <v>61</v>
      </c>
      <c r="F1287" s="42" t="s">
        <v>153</v>
      </c>
      <c r="G1287" s="42" t="s">
        <v>4464</v>
      </c>
      <c r="H1287" s="42" t="s">
        <v>4465</v>
      </c>
      <c r="I1287" s="42" t="s">
        <v>2170</v>
      </c>
      <c r="J1287" s="45">
        <v>44782.354861111111</v>
      </c>
      <c r="K1287" s="43">
        <v>50001</v>
      </c>
      <c r="L1287" s="44">
        <v>44908</v>
      </c>
      <c r="M1287" s="8" t="str">
        <f>VLOOKUP(MONTH($J1287),Lookup!$A$2:$B$13,2,0)&amp;" "&amp;YEAR($J1287)</f>
        <v>Aug 2022</v>
      </c>
      <c r="N1287" s="34">
        <f t="shared" si="124"/>
        <v>44782.354861111111</v>
      </c>
      <c r="O1287" s="8">
        <f>IF(ISERROR(VLOOKUP($I1287,Lookup!$H$2:$I$11,2,0)),"",VLOOKUP($I1287,Lookup!$H$2:$I$11,2,0))</f>
        <v>-100.1</v>
      </c>
      <c r="P1287" s="8">
        <f>COUNTIF(J$4:J1287,J1287)</f>
        <v>1</v>
      </c>
    </row>
    <row r="1288" spans="1:16" ht="45" x14ac:dyDescent="0.25">
      <c r="A1288" s="35">
        <f t="shared" si="125"/>
        <v>100000</v>
      </c>
      <c r="B1288" s="8">
        <f t="shared" si="126"/>
        <v>44707.397222222222</v>
      </c>
      <c r="C1288" s="8">
        <f t="shared" si="127"/>
        <v>44894</v>
      </c>
      <c r="D1288" s="38">
        <f t="shared" si="128"/>
        <v>189502.29722222223</v>
      </c>
      <c r="E1288" s="39">
        <f t="shared" si="123"/>
        <v>45</v>
      </c>
      <c r="F1288" s="42" t="s">
        <v>153</v>
      </c>
      <c r="G1288" s="42" t="s">
        <v>4466</v>
      </c>
      <c r="H1288" s="42" t="s">
        <v>4467</v>
      </c>
      <c r="I1288" s="42" t="s">
        <v>2170</v>
      </c>
      <c r="J1288" s="45">
        <v>44707.397222222222</v>
      </c>
      <c r="K1288" s="43">
        <v>100000</v>
      </c>
      <c r="L1288" s="44">
        <v>44894</v>
      </c>
      <c r="M1288" s="8" t="str">
        <f>VLOOKUP(MONTH($J1288),Lookup!$A$2:$B$13,2,0)&amp;" "&amp;YEAR($J1288)</f>
        <v>May 2022</v>
      </c>
      <c r="N1288" s="34">
        <f t="shared" si="124"/>
        <v>44707.397222222222</v>
      </c>
      <c r="O1288" s="8">
        <f>IF(ISERROR(VLOOKUP($I1288,Lookup!$H$2:$I$11,2,0)),"",VLOOKUP($I1288,Lookup!$H$2:$I$11,2,0))</f>
        <v>-100.1</v>
      </c>
      <c r="P1288" s="8">
        <f>COUNTIF(J$4:J1288,J1288)</f>
        <v>1</v>
      </c>
    </row>
    <row r="1289" spans="1:16" x14ac:dyDescent="0.25">
      <c r="A1289" s="35">
        <f t="shared" si="125"/>
        <v>50000</v>
      </c>
      <c r="B1289" s="8">
        <f t="shared" si="126"/>
        <v>44742.3125</v>
      </c>
      <c r="C1289" s="8">
        <f t="shared" si="127"/>
        <v>44894</v>
      </c>
      <c r="D1289" s="38">
        <f t="shared" si="128"/>
        <v>139537.21249999999</v>
      </c>
      <c r="E1289" s="39">
        <f t="shared" si="123"/>
        <v>65</v>
      </c>
      <c r="F1289" s="42" t="s">
        <v>153</v>
      </c>
      <c r="G1289" s="42" t="s">
        <v>4468</v>
      </c>
      <c r="H1289" s="42" t="s">
        <v>4469</v>
      </c>
      <c r="I1289" s="42" t="s">
        <v>2170</v>
      </c>
      <c r="J1289" s="45">
        <v>44742.3125</v>
      </c>
      <c r="K1289" s="43">
        <v>50000</v>
      </c>
      <c r="L1289" s="44">
        <v>44894</v>
      </c>
      <c r="M1289" s="8" t="str">
        <f>VLOOKUP(MONTH($J1289),Lookup!$A$2:$B$13,2,0)&amp;" "&amp;YEAR($J1289)</f>
        <v>Jun 2022</v>
      </c>
      <c r="N1289" s="34">
        <f t="shared" si="124"/>
        <v>44742.3125</v>
      </c>
      <c r="O1289" s="8">
        <f>IF(ISERROR(VLOOKUP($I1289,Lookup!$H$2:$I$11,2,0)),"",VLOOKUP($I1289,Lookup!$H$2:$I$11,2,0))</f>
        <v>-100.1</v>
      </c>
      <c r="P1289" s="8">
        <f>COUNTIF(J$4:J1289,J1289)</f>
        <v>1</v>
      </c>
    </row>
    <row r="1290" spans="1:16" x14ac:dyDescent="0.25">
      <c r="A1290" s="35">
        <f t="shared" si="125"/>
        <v>100000</v>
      </c>
      <c r="B1290" s="8">
        <f t="shared" si="126"/>
        <v>44754.322222222225</v>
      </c>
      <c r="C1290" s="8">
        <f t="shared" si="127"/>
        <v>44894</v>
      </c>
      <c r="D1290" s="38">
        <f t="shared" si="128"/>
        <v>189549.22222222222</v>
      </c>
      <c r="E1290" s="39">
        <f t="shared" si="123"/>
        <v>44</v>
      </c>
      <c r="F1290" s="42" t="s">
        <v>153</v>
      </c>
      <c r="G1290" s="42" t="s">
        <v>4470</v>
      </c>
      <c r="H1290" s="42" t="s">
        <v>4471</v>
      </c>
      <c r="I1290" s="42" t="s">
        <v>2170</v>
      </c>
      <c r="J1290" s="45">
        <v>44754.322222222225</v>
      </c>
      <c r="K1290" s="43">
        <v>100000</v>
      </c>
      <c r="L1290" s="44">
        <v>44894</v>
      </c>
      <c r="M1290" s="8" t="str">
        <f>VLOOKUP(MONTH($J1290),Lookup!$A$2:$B$13,2,0)&amp;" "&amp;YEAR($J1290)</f>
        <v>Jul 2022</v>
      </c>
      <c r="N1290" s="34">
        <f t="shared" si="124"/>
        <v>44754.322222222225</v>
      </c>
      <c r="O1290" s="8">
        <f>IF(ISERROR(VLOOKUP($I1290,Lookup!$H$2:$I$11,2,0)),"",VLOOKUP($I1290,Lookup!$H$2:$I$11,2,0))</f>
        <v>-100.1</v>
      </c>
      <c r="P1290" s="8">
        <f>COUNTIF(J$4:J1290,J1290)</f>
        <v>1</v>
      </c>
    </row>
    <row r="1291" spans="1:16" ht="45" x14ac:dyDescent="0.25">
      <c r="A1291" s="35">
        <f t="shared" si="125"/>
        <v>65000</v>
      </c>
      <c r="B1291" s="8">
        <f t="shared" si="126"/>
        <v>44720.626388888886</v>
      </c>
      <c r="C1291" s="8">
        <f t="shared" si="127"/>
        <v>44904</v>
      </c>
      <c r="D1291" s="38">
        <f t="shared" si="128"/>
        <v>154728.62638888889</v>
      </c>
      <c r="E1291" s="39">
        <f t="shared" si="123"/>
        <v>51</v>
      </c>
      <c r="F1291" s="42" t="s">
        <v>153</v>
      </c>
      <c r="G1291" s="42" t="s">
        <v>4472</v>
      </c>
      <c r="H1291" s="42" t="s">
        <v>4473</v>
      </c>
      <c r="I1291" s="42" t="s">
        <v>2167</v>
      </c>
      <c r="J1291" s="45">
        <v>44720.626388888886</v>
      </c>
      <c r="K1291" s="43">
        <v>65000</v>
      </c>
      <c r="L1291" s="44">
        <v>44904</v>
      </c>
      <c r="M1291" s="8" t="str">
        <f>VLOOKUP(MONTH($J1291),Lookup!$A$2:$B$13,2,0)&amp;" "&amp;YEAR($J1291)</f>
        <v>Jun 2022</v>
      </c>
      <c r="N1291" s="34">
        <f t="shared" si="124"/>
        <v>44720.626388888886</v>
      </c>
      <c r="O1291" s="8">
        <f>IF(ISERROR(VLOOKUP($I1291,Lookup!$H$2:$I$11,2,0)),"",VLOOKUP($I1291,Lookup!$H$2:$I$11,2,0))</f>
        <v>103</v>
      </c>
      <c r="P1291" s="8">
        <f>COUNTIF(J$4:J1291,J1291)</f>
        <v>1</v>
      </c>
    </row>
    <row r="1292" spans="1:16" ht="45" x14ac:dyDescent="0.25">
      <c r="A1292" s="35">
        <f t="shared" si="125"/>
        <v>50001</v>
      </c>
      <c r="B1292" s="8">
        <f t="shared" si="126"/>
        <v>44589.524305555555</v>
      </c>
      <c r="C1292" s="8">
        <f t="shared" si="127"/>
        <v>44868</v>
      </c>
      <c r="D1292" s="38">
        <f t="shared" si="128"/>
        <v>139359.42430555556</v>
      </c>
      <c r="E1292" s="39">
        <f t="shared" si="123"/>
        <v>68</v>
      </c>
      <c r="F1292" s="42" t="s">
        <v>153</v>
      </c>
      <c r="G1292" s="42" t="s">
        <v>4474</v>
      </c>
      <c r="H1292" s="42" t="s">
        <v>4475</v>
      </c>
      <c r="I1292" s="42" t="s">
        <v>2170</v>
      </c>
      <c r="J1292" s="45">
        <v>44589.524305555555</v>
      </c>
      <c r="K1292" s="43">
        <v>50001</v>
      </c>
      <c r="L1292" s="44">
        <v>44868</v>
      </c>
      <c r="M1292" s="8" t="str">
        <f>VLOOKUP(MONTH($J1292),Lookup!$A$2:$B$13,2,0)&amp;" "&amp;YEAR($J1292)</f>
        <v>Jan 2022</v>
      </c>
      <c r="N1292" s="34">
        <f t="shared" si="124"/>
        <v>44589.524305555555</v>
      </c>
      <c r="O1292" s="8">
        <f>IF(ISERROR(VLOOKUP($I1292,Lookup!$H$2:$I$11,2,0)),"",VLOOKUP($I1292,Lookup!$H$2:$I$11,2,0))</f>
        <v>-100.1</v>
      </c>
      <c r="P1292" s="8">
        <f>COUNTIF(J$4:J1292,J1292)</f>
        <v>1</v>
      </c>
    </row>
    <row r="1293" spans="1:16" ht="30" x14ac:dyDescent="0.25">
      <c r="A1293" s="35">
        <f t="shared" si="125"/>
        <v>100000</v>
      </c>
      <c r="B1293" s="8">
        <f t="shared" si="126"/>
        <v>44736.606249999997</v>
      </c>
      <c r="C1293" s="8">
        <f t="shared" si="127"/>
        <v>44903</v>
      </c>
      <c r="D1293" s="38">
        <f t="shared" si="128"/>
        <v>189743.60625000001</v>
      </c>
      <c r="E1293" s="39">
        <f t="shared" si="123"/>
        <v>34</v>
      </c>
      <c r="F1293" s="42" t="s">
        <v>153</v>
      </c>
      <c r="G1293" s="42" t="s">
        <v>4476</v>
      </c>
      <c r="H1293" s="42" t="s">
        <v>4477</v>
      </c>
      <c r="I1293" s="42" t="s">
        <v>2167</v>
      </c>
      <c r="J1293" s="45">
        <v>44736.606249999997</v>
      </c>
      <c r="K1293" s="43">
        <v>100000</v>
      </c>
      <c r="L1293" s="44">
        <v>44903</v>
      </c>
      <c r="M1293" s="8" t="str">
        <f>VLOOKUP(MONTH($J1293),Lookup!$A$2:$B$13,2,0)&amp;" "&amp;YEAR($J1293)</f>
        <v>Jun 2022</v>
      </c>
      <c r="N1293" s="34">
        <f t="shared" si="124"/>
        <v>44736.606249999997</v>
      </c>
      <c r="O1293" s="8">
        <f>IF(ISERROR(VLOOKUP($I1293,Lookup!$H$2:$I$11,2,0)),"",VLOOKUP($I1293,Lookup!$H$2:$I$11,2,0))</f>
        <v>103</v>
      </c>
      <c r="P1293" s="8">
        <f>COUNTIF(J$4:J1293,J1293)</f>
        <v>1</v>
      </c>
    </row>
    <row r="1294" spans="1:16" x14ac:dyDescent="0.25">
      <c r="A1294" s="35">
        <f t="shared" si="125"/>
        <v>50000</v>
      </c>
      <c r="B1294" s="8">
        <f t="shared" si="126"/>
        <v>44729.467361111114</v>
      </c>
      <c r="C1294" s="8">
        <f t="shared" si="127"/>
        <v>44894</v>
      </c>
      <c r="D1294" s="38">
        <f t="shared" si="128"/>
        <v>139524.3673611111</v>
      </c>
      <c r="E1294" s="39">
        <f t="shared" si="123"/>
        <v>66</v>
      </c>
      <c r="F1294" s="42" t="s">
        <v>153</v>
      </c>
      <c r="G1294" s="42" t="s">
        <v>4478</v>
      </c>
      <c r="H1294" s="42" t="s">
        <v>4479</v>
      </c>
      <c r="I1294" s="42" t="s">
        <v>2170</v>
      </c>
      <c r="J1294" s="45">
        <v>44729.467361111114</v>
      </c>
      <c r="K1294" s="43">
        <v>50000</v>
      </c>
      <c r="L1294" s="44">
        <v>44894</v>
      </c>
      <c r="M1294" s="8" t="str">
        <f>VLOOKUP(MONTH($J1294),Lookup!$A$2:$B$13,2,0)&amp;" "&amp;YEAR($J1294)</f>
        <v>Jun 2022</v>
      </c>
      <c r="N1294" s="34">
        <f t="shared" si="124"/>
        <v>44729.467361111114</v>
      </c>
      <c r="O1294" s="8">
        <f>IF(ISERROR(VLOOKUP($I1294,Lookup!$H$2:$I$11,2,0)),"",VLOOKUP($I1294,Lookup!$H$2:$I$11,2,0))</f>
        <v>-100.1</v>
      </c>
      <c r="P1294" s="8">
        <f>COUNTIF(J$4:J1294,J1294)</f>
        <v>1</v>
      </c>
    </row>
    <row r="1295" spans="1:16" ht="30" x14ac:dyDescent="0.25">
      <c r="A1295" s="35">
        <f t="shared" si="125"/>
        <v>50001</v>
      </c>
      <c r="B1295" s="8">
        <f t="shared" si="126"/>
        <v>44784.466666666667</v>
      </c>
      <c r="C1295" s="8">
        <f t="shared" si="127"/>
        <v>44894</v>
      </c>
      <c r="D1295" s="38">
        <f t="shared" si="128"/>
        <v>139580.36666666667</v>
      </c>
      <c r="E1295" s="39">
        <f t="shared" si="123"/>
        <v>62</v>
      </c>
      <c r="F1295" s="42" t="s">
        <v>153</v>
      </c>
      <c r="G1295" s="42" t="s">
        <v>4480</v>
      </c>
      <c r="H1295" s="42" t="s">
        <v>4480</v>
      </c>
      <c r="I1295" s="42" t="s">
        <v>2170</v>
      </c>
      <c r="J1295" s="45">
        <v>44784.466666666667</v>
      </c>
      <c r="K1295" s="43">
        <v>50001</v>
      </c>
      <c r="L1295" s="44">
        <v>44894</v>
      </c>
      <c r="M1295" s="8" t="str">
        <f>VLOOKUP(MONTH($J1295),Lookup!$A$2:$B$13,2,0)&amp;" "&amp;YEAR($J1295)</f>
        <v>Aug 2022</v>
      </c>
      <c r="N1295" s="34">
        <f t="shared" si="124"/>
        <v>44784.466666666667</v>
      </c>
      <c r="O1295" s="8">
        <f>IF(ISERROR(VLOOKUP($I1295,Lookup!$H$2:$I$11,2,0)),"",VLOOKUP($I1295,Lookup!$H$2:$I$11,2,0))</f>
        <v>-100.1</v>
      </c>
      <c r="P1295" s="8">
        <f>COUNTIF(J$4:J1295,J1295)</f>
        <v>1</v>
      </c>
    </row>
    <row r="1296" spans="1:16" ht="30" x14ac:dyDescent="0.25">
      <c r="A1296" s="35">
        <f t="shared" si="125"/>
        <v>100001</v>
      </c>
      <c r="B1296" s="8">
        <f t="shared" si="126"/>
        <v>44784.615277777775</v>
      </c>
      <c r="C1296" s="8">
        <f t="shared" si="127"/>
        <v>44894</v>
      </c>
      <c r="D1296" s="38">
        <f t="shared" si="128"/>
        <v>189580.51527777777</v>
      </c>
      <c r="E1296" s="39">
        <f t="shared" si="123"/>
        <v>43</v>
      </c>
      <c r="F1296" s="42" t="s">
        <v>153</v>
      </c>
      <c r="G1296" s="42" t="s">
        <v>4481</v>
      </c>
      <c r="H1296" s="42" t="s">
        <v>4482</v>
      </c>
      <c r="I1296" s="42" t="s">
        <v>2170</v>
      </c>
      <c r="J1296" s="45">
        <v>44784.615277777775</v>
      </c>
      <c r="K1296" s="43">
        <v>100001</v>
      </c>
      <c r="L1296" s="44">
        <v>44894</v>
      </c>
      <c r="M1296" s="8" t="str">
        <f>VLOOKUP(MONTH($J1296),Lookup!$A$2:$B$13,2,0)&amp;" "&amp;YEAR($J1296)</f>
        <v>Aug 2022</v>
      </c>
      <c r="N1296" s="34">
        <f t="shared" si="124"/>
        <v>44784.615277777775</v>
      </c>
      <c r="O1296" s="8">
        <f>IF(ISERROR(VLOOKUP($I1296,Lookup!$H$2:$I$11,2,0)),"",VLOOKUP($I1296,Lookup!$H$2:$I$11,2,0))</f>
        <v>-100.1</v>
      </c>
      <c r="P1296" s="8">
        <f>COUNTIF(J$4:J1296,J1296)</f>
        <v>1</v>
      </c>
    </row>
    <row r="1297" spans="1:16" ht="30" x14ac:dyDescent="0.25">
      <c r="A1297" s="35">
        <f t="shared" si="125"/>
        <v>350000</v>
      </c>
      <c r="B1297" s="8">
        <f t="shared" si="126"/>
        <v>44755.654166666667</v>
      </c>
      <c r="C1297" s="8">
        <f t="shared" si="127"/>
        <v>44944</v>
      </c>
      <c r="D1297" s="38">
        <f t="shared" si="128"/>
        <v>439803.65416666667</v>
      </c>
      <c r="E1297" s="39">
        <f t="shared" si="123"/>
        <v>5</v>
      </c>
      <c r="F1297" s="42" t="s">
        <v>153</v>
      </c>
      <c r="G1297" s="42" t="s">
        <v>4483</v>
      </c>
      <c r="H1297" s="42" t="s">
        <v>4484</v>
      </c>
      <c r="I1297" s="42" t="s">
        <v>2167</v>
      </c>
      <c r="J1297" s="45">
        <v>44755.654166666667</v>
      </c>
      <c r="K1297" s="43">
        <v>350000</v>
      </c>
      <c r="L1297" s="44">
        <v>44944</v>
      </c>
      <c r="M1297" s="8" t="str">
        <f>VLOOKUP(MONTH($J1297),Lookup!$A$2:$B$13,2,0)&amp;" "&amp;YEAR($J1297)</f>
        <v>Jul 2022</v>
      </c>
      <c r="N1297" s="34">
        <f t="shared" si="124"/>
        <v>44755.654166666667</v>
      </c>
      <c r="O1297" s="8">
        <f>IF(ISERROR(VLOOKUP($I1297,Lookup!$H$2:$I$11,2,0)),"",VLOOKUP($I1297,Lookup!$H$2:$I$11,2,0))</f>
        <v>103</v>
      </c>
      <c r="P1297" s="8">
        <f>COUNTIF(J$4:J1297,J1297)</f>
        <v>1</v>
      </c>
    </row>
    <row r="1298" spans="1:16" ht="30" x14ac:dyDescent="0.25">
      <c r="A1298" s="35">
        <f t="shared" si="125"/>
        <v>50000</v>
      </c>
      <c r="B1298" s="8">
        <f t="shared" si="126"/>
        <v>44747.613194444442</v>
      </c>
      <c r="C1298" s="8">
        <f t="shared" si="127"/>
        <v>44894</v>
      </c>
      <c r="D1298" s="38">
        <f t="shared" si="128"/>
        <v>139745.61319444445</v>
      </c>
      <c r="E1298" s="39">
        <f t="shared" si="123"/>
        <v>59</v>
      </c>
      <c r="F1298" s="42" t="s">
        <v>153</v>
      </c>
      <c r="G1298" s="42" t="s">
        <v>4485</v>
      </c>
      <c r="H1298" s="42" t="s">
        <v>4486</v>
      </c>
      <c r="I1298" s="42" t="s">
        <v>2167</v>
      </c>
      <c r="J1298" s="45">
        <v>44747.613194444442</v>
      </c>
      <c r="K1298" s="43">
        <v>50000</v>
      </c>
      <c r="L1298" s="44">
        <v>44894</v>
      </c>
      <c r="M1298" s="8" t="str">
        <f>VLOOKUP(MONTH($J1298),Lookup!$A$2:$B$13,2,0)&amp;" "&amp;YEAR($J1298)</f>
        <v>Jul 2022</v>
      </c>
      <c r="N1298" s="34">
        <f t="shared" si="124"/>
        <v>44747.613194444442</v>
      </c>
      <c r="O1298" s="8">
        <f>IF(ISERROR(VLOOKUP($I1298,Lookup!$H$2:$I$11,2,0)),"",VLOOKUP($I1298,Lookup!$H$2:$I$11,2,0))</f>
        <v>103</v>
      </c>
      <c r="P1298" s="8">
        <f>COUNTIF(J$4:J1298,J1298)</f>
        <v>1</v>
      </c>
    </row>
    <row r="1299" spans="1:16" ht="30" x14ac:dyDescent="0.25">
      <c r="A1299" s="35">
        <f t="shared" si="125"/>
        <v>100001</v>
      </c>
      <c r="B1299" s="8">
        <f t="shared" si="126"/>
        <v>44764.624305555553</v>
      </c>
      <c r="C1299" s="8">
        <f t="shared" si="127"/>
        <v>44907</v>
      </c>
      <c r="D1299" s="38">
        <f t="shared" si="128"/>
        <v>189776.62430555554</v>
      </c>
      <c r="E1299" s="39">
        <f t="shared" si="123"/>
        <v>31</v>
      </c>
      <c r="F1299" s="42" t="s">
        <v>153</v>
      </c>
      <c r="G1299" s="42" t="s">
        <v>4487</v>
      </c>
      <c r="H1299" s="42" t="s">
        <v>4488</v>
      </c>
      <c r="I1299" s="42" t="s">
        <v>2167</v>
      </c>
      <c r="J1299" s="45">
        <v>44764.624305555553</v>
      </c>
      <c r="K1299" s="43">
        <v>100001</v>
      </c>
      <c r="L1299" s="44">
        <v>44907</v>
      </c>
      <c r="M1299" s="8" t="str">
        <f>VLOOKUP(MONTH($J1299),Lookup!$A$2:$B$13,2,0)&amp;" "&amp;YEAR($J1299)</f>
        <v>Jul 2022</v>
      </c>
      <c r="N1299" s="34">
        <f t="shared" si="124"/>
        <v>44764.624305555553</v>
      </c>
      <c r="O1299" s="8">
        <f>IF(ISERROR(VLOOKUP($I1299,Lookup!$H$2:$I$11,2,0)),"",VLOOKUP($I1299,Lookup!$H$2:$I$11,2,0))</f>
        <v>103</v>
      </c>
      <c r="P1299" s="8">
        <f>COUNTIF(J$4:J1299,J1299)</f>
        <v>1</v>
      </c>
    </row>
    <row r="1300" spans="1:16" ht="30" x14ac:dyDescent="0.25">
      <c r="A1300" s="35">
        <f t="shared" si="125"/>
        <v>65000</v>
      </c>
      <c r="B1300" s="8">
        <f t="shared" si="126"/>
        <v>44767.576388888891</v>
      </c>
      <c r="C1300" s="8">
        <f t="shared" si="127"/>
        <v>44894</v>
      </c>
      <c r="D1300" s="38">
        <f t="shared" si="128"/>
        <v>154765.57638888888</v>
      </c>
      <c r="E1300" s="39">
        <f t="shared" si="123"/>
        <v>50</v>
      </c>
      <c r="F1300" s="42" t="s">
        <v>153</v>
      </c>
      <c r="G1300" s="42" t="s">
        <v>4489</v>
      </c>
      <c r="H1300" s="42" t="s">
        <v>4490</v>
      </c>
      <c r="I1300" s="42" t="s">
        <v>2167</v>
      </c>
      <c r="J1300" s="45">
        <v>44767.576388888891</v>
      </c>
      <c r="K1300" s="43">
        <v>65000</v>
      </c>
      <c r="L1300" s="44">
        <v>44894</v>
      </c>
      <c r="M1300" s="8" t="str">
        <f>VLOOKUP(MONTH($J1300),Lookup!$A$2:$B$13,2,0)&amp;" "&amp;YEAR($J1300)</f>
        <v>Jul 2022</v>
      </c>
      <c r="N1300" s="34">
        <f t="shared" si="124"/>
        <v>44767.576388888891</v>
      </c>
      <c r="O1300" s="8">
        <f>IF(ISERROR(VLOOKUP($I1300,Lookup!$H$2:$I$11,2,0)),"",VLOOKUP($I1300,Lookup!$H$2:$I$11,2,0))</f>
        <v>103</v>
      </c>
      <c r="P1300" s="8">
        <f>COUNTIF(J$4:J1300,J1300)</f>
        <v>1</v>
      </c>
    </row>
    <row r="1301" spans="1:16" x14ac:dyDescent="0.25">
      <c r="A1301" s="35">
        <f t="shared" si="125"/>
        <v>50001</v>
      </c>
      <c r="B1301" s="8">
        <f t="shared" si="126"/>
        <v>44782.394444444442</v>
      </c>
      <c r="C1301" s="8">
        <f t="shared" si="127"/>
        <v>44894</v>
      </c>
      <c r="D1301" s="38">
        <f t="shared" si="128"/>
        <v>139578.29444444444</v>
      </c>
      <c r="E1301" s="39">
        <f t="shared" si="123"/>
        <v>63</v>
      </c>
      <c r="F1301" s="42" t="s">
        <v>153</v>
      </c>
      <c r="G1301" s="42" t="s">
        <v>4491</v>
      </c>
      <c r="H1301" s="42" t="s">
        <v>4492</v>
      </c>
      <c r="I1301" s="42" t="s">
        <v>2170</v>
      </c>
      <c r="J1301" s="45">
        <v>44782.394444444442</v>
      </c>
      <c r="K1301" s="43">
        <v>50001</v>
      </c>
      <c r="L1301" s="44">
        <v>44894</v>
      </c>
      <c r="M1301" s="8" t="str">
        <f>VLOOKUP(MONTH($J1301),Lookup!$A$2:$B$13,2,0)&amp;" "&amp;YEAR($J1301)</f>
        <v>Aug 2022</v>
      </c>
      <c r="N1301" s="34">
        <f t="shared" si="124"/>
        <v>44782.394444444442</v>
      </c>
      <c r="O1301" s="8">
        <f>IF(ISERROR(VLOOKUP($I1301,Lookup!$H$2:$I$11,2,0)),"",VLOOKUP($I1301,Lookup!$H$2:$I$11,2,0))</f>
        <v>-100.1</v>
      </c>
      <c r="P1301" s="8">
        <f>COUNTIF(J$4:J1301,J1301)</f>
        <v>1</v>
      </c>
    </row>
    <row r="1302" spans="1:16" x14ac:dyDescent="0.25">
      <c r="A1302" s="35">
        <f t="shared" si="125"/>
        <v>100001</v>
      </c>
      <c r="B1302" s="8">
        <f t="shared" si="126"/>
        <v>44698.477083333331</v>
      </c>
      <c r="C1302" s="8">
        <f t="shared" si="127"/>
        <v>44896</v>
      </c>
      <c r="D1302" s="38">
        <f t="shared" si="128"/>
        <v>189699.47708333333</v>
      </c>
      <c r="E1302" s="39">
        <f t="shared" si="123"/>
        <v>39</v>
      </c>
      <c r="F1302" s="42" t="s">
        <v>153</v>
      </c>
      <c r="G1302" s="42" t="s">
        <v>4493</v>
      </c>
      <c r="H1302" s="42" t="s">
        <v>4494</v>
      </c>
      <c r="I1302" s="42" t="s">
        <v>2167</v>
      </c>
      <c r="J1302" s="45">
        <v>44698.477083333331</v>
      </c>
      <c r="K1302" s="43">
        <v>100001</v>
      </c>
      <c r="L1302" s="44">
        <v>44896</v>
      </c>
      <c r="M1302" s="8" t="str">
        <f>VLOOKUP(MONTH($J1302),Lookup!$A$2:$B$13,2,0)&amp;" "&amp;YEAR($J1302)</f>
        <v>May 2022</v>
      </c>
      <c r="N1302" s="34">
        <f t="shared" si="124"/>
        <v>44698.477083333331</v>
      </c>
      <c r="O1302" s="8">
        <f>IF(ISERROR(VLOOKUP($I1302,Lookup!$H$2:$I$11,2,0)),"",VLOOKUP($I1302,Lookup!$H$2:$I$11,2,0))</f>
        <v>103</v>
      </c>
      <c r="P1302" s="8">
        <f>COUNTIF(J$4:J1302,J1302)</f>
        <v>1</v>
      </c>
    </row>
    <row r="1303" spans="1:16" ht="30" x14ac:dyDescent="0.25">
      <c r="A1303" s="35">
        <f t="shared" si="125"/>
        <v>110000</v>
      </c>
      <c r="B1303" s="8">
        <f t="shared" si="126"/>
        <v>44742.740277777775</v>
      </c>
      <c r="C1303" s="8">
        <f t="shared" si="127"/>
        <v>44894</v>
      </c>
      <c r="D1303" s="38">
        <f t="shared" si="128"/>
        <v>199537.64027777777</v>
      </c>
      <c r="E1303" s="39">
        <f t="shared" si="123"/>
        <v>29</v>
      </c>
      <c r="F1303" s="42" t="s">
        <v>153</v>
      </c>
      <c r="G1303" s="42" t="s">
        <v>4495</v>
      </c>
      <c r="H1303" s="42" t="s">
        <v>4496</v>
      </c>
      <c r="I1303" s="42" t="s">
        <v>2170</v>
      </c>
      <c r="J1303" s="45">
        <v>44742.740277777775</v>
      </c>
      <c r="K1303" s="43">
        <v>110000</v>
      </c>
      <c r="L1303" s="44">
        <v>44894</v>
      </c>
      <c r="M1303" s="8" t="str">
        <f>VLOOKUP(MONTH($J1303),Lookup!$A$2:$B$13,2,0)&amp;" "&amp;YEAR($J1303)</f>
        <v>Jun 2022</v>
      </c>
      <c r="N1303" s="34">
        <f t="shared" si="124"/>
        <v>44742.740277777775</v>
      </c>
      <c r="O1303" s="8">
        <f>IF(ISERROR(VLOOKUP($I1303,Lookup!$H$2:$I$11,2,0)),"",VLOOKUP($I1303,Lookup!$H$2:$I$11,2,0))</f>
        <v>-100.1</v>
      </c>
      <c r="P1303" s="8">
        <f>COUNTIF(J$4:J1303,J1303)</f>
        <v>1</v>
      </c>
    </row>
    <row r="1304" spans="1:16" ht="30" x14ac:dyDescent="0.25">
      <c r="A1304" s="35">
        <f t="shared" si="125"/>
        <v>150001</v>
      </c>
      <c r="B1304" s="8">
        <f t="shared" si="126"/>
        <v>44725.574305555558</v>
      </c>
      <c r="C1304" s="8">
        <f t="shared" si="127"/>
        <v>44894</v>
      </c>
      <c r="D1304" s="38">
        <f t="shared" si="128"/>
        <v>239521.47430555554</v>
      </c>
      <c r="E1304" s="39">
        <f t="shared" si="123"/>
        <v>22</v>
      </c>
      <c r="F1304" s="42" t="s">
        <v>153</v>
      </c>
      <c r="G1304" s="42" t="s">
        <v>4497</v>
      </c>
      <c r="H1304" s="42" t="s">
        <v>4498</v>
      </c>
      <c r="I1304" s="42" t="s">
        <v>2170</v>
      </c>
      <c r="J1304" s="45">
        <v>44725.574305555558</v>
      </c>
      <c r="K1304" s="43">
        <v>150001</v>
      </c>
      <c r="L1304" s="44">
        <v>44894</v>
      </c>
      <c r="M1304" s="8" t="str">
        <f>VLOOKUP(MONTH($J1304),Lookup!$A$2:$B$13,2,0)&amp;" "&amp;YEAR($J1304)</f>
        <v>Jun 2022</v>
      </c>
      <c r="N1304" s="34">
        <f t="shared" si="124"/>
        <v>44725.574305555558</v>
      </c>
      <c r="O1304" s="8">
        <f>IF(ISERROR(VLOOKUP($I1304,Lookup!$H$2:$I$11,2,0)),"",VLOOKUP($I1304,Lookup!$H$2:$I$11,2,0))</f>
        <v>-100.1</v>
      </c>
      <c r="P1304" s="8">
        <f>COUNTIF(J$4:J1304,J1304)</f>
        <v>1</v>
      </c>
    </row>
    <row r="1305" spans="1:16" ht="30" x14ac:dyDescent="0.25">
      <c r="A1305" s="35">
        <f t="shared" si="125"/>
        <v>150000</v>
      </c>
      <c r="B1305" s="8">
        <f t="shared" si="126"/>
        <v>44790.590277777781</v>
      </c>
      <c r="C1305" s="8">
        <f t="shared" si="127"/>
        <v>44907</v>
      </c>
      <c r="D1305" s="38">
        <f t="shared" si="128"/>
        <v>239801.59027777778</v>
      </c>
      <c r="E1305" s="39">
        <f t="shared" si="123"/>
        <v>19</v>
      </c>
      <c r="F1305" s="42" t="s">
        <v>153</v>
      </c>
      <c r="G1305" s="42" t="s">
        <v>4499</v>
      </c>
      <c r="H1305" s="42" t="s">
        <v>4500</v>
      </c>
      <c r="I1305" s="42" t="s">
        <v>2167</v>
      </c>
      <c r="J1305" s="45">
        <v>44790.590277777781</v>
      </c>
      <c r="K1305" s="43">
        <v>150000</v>
      </c>
      <c r="L1305" s="44">
        <v>44907</v>
      </c>
      <c r="M1305" s="8" t="str">
        <f>VLOOKUP(MONTH($J1305),Lookup!$A$2:$B$13,2,0)&amp;" "&amp;YEAR($J1305)</f>
        <v>Aug 2022</v>
      </c>
      <c r="N1305" s="34">
        <f t="shared" si="124"/>
        <v>44790.590277777781</v>
      </c>
      <c r="O1305" s="8">
        <f>IF(ISERROR(VLOOKUP($I1305,Lookup!$H$2:$I$11,2,0)),"",VLOOKUP($I1305,Lookup!$H$2:$I$11,2,0))</f>
        <v>103</v>
      </c>
      <c r="P1305" s="8">
        <f>COUNTIF(J$4:J1305,J1305)</f>
        <v>1</v>
      </c>
    </row>
    <row r="1306" spans="1:16" x14ac:dyDescent="0.25">
      <c r="A1306" s="35">
        <f t="shared" si="125"/>
        <v>75000</v>
      </c>
      <c r="B1306" s="8">
        <f t="shared" si="126"/>
        <v>44876.438888888886</v>
      </c>
      <c r="C1306" s="8">
        <f t="shared" si="127"/>
        <v>44906</v>
      </c>
      <c r="D1306" s="38">
        <f t="shared" si="128"/>
        <v>164783.45888888888</v>
      </c>
      <c r="E1306" s="39">
        <f t="shared" si="123"/>
        <v>47</v>
      </c>
      <c r="F1306" s="42" t="s">
        <v>153</v>
      </c>
      <c r="G1306" s="42" t="s">
        <v>1895</v>
      </c>
      <c r="H1306" s="42" t="s">
        <v>1896</v>
      </c>
      <c r="I1306" s="42" t="s">
        <v>105</v>
      </c>
      <c r="J1306" s="45">
        <v>44876.438888888886</v>
      </c>
      <c r="K1306" s="43">
        <v>75000</v>
      </c>
      <c r="L1306" s="44">
        <v>44906</v>
      </c>
      <c r="M1306" s="8" t="str">
        <f>VLOOKUP(MONTH($J1306),Lookup!$A$2:$B$13,2,0)&amp;" "&amp;YEAR($J1306)</f>
        <v>Nov 2022</v>
      </c>
      <c r="N1306" s="34">
        <f t="shared" si="124"/>
        <v>44876.438888888886</v>
      </c>
      <c r="O1306" s="8">
        <f>IF(ISERROR(VLOOKUP($I1306,Lookup!$H$2:$I$11,2,0)),"",VLOOKUP($I1306,Lookup!$H$2:$I$11,2,0))</f>
        <v>0.02</v>
      </c>
      <c r="P1306" s="8">
        <f>COUNTIF(J$4:J1306,J1306)</f>
        <v>1</v>
      </c>
    </row>
    <row r="1307" spans="1:16" x14ac:dyDescent="0.25">
      <c r="A1307" s="35">
        <f t="shared" si="125"/>
        <v>100000</v>
      </c>
      <c r="B1307" s="8">
        <f t="shared" si="126"/>
        <v>44830.628472222219</v>
      </c>
      <c r="C1307" s="8">
        <f t="shared" si="127"/>
        <v>44895</v>
      </c>
      <c r="D1307" s="38">
        <f t="shared" si="128"/>
        <v>189726.63147222222</v>
      </c>
      <c r="E1307" s="39">
        <f t="shared" si="123"/>
        <v>37</v>
      </c>
      <c r="F1307" s="42" t="s">
        <v>153</v>
      </c>
      <c r="G1307" s="42" t="s">
        <v>4501</v>
      </c>
      <c r="H1307" s="42" t="s">
        <v>4501</v>
      </c>
      <c r="I1307" s="42" t="s">
        <v>2525</v>
      </c>
      <c r="J1307" s="45">
        <v>44830.628472222219</v>
      </c>
      <c r="K1307" s="43">
        <v>100000</v>
      </c>
      <c r="L1307" s="44">
        <v>44895</v>
      </c>
      <c r="M1307" s="8" t="str">
        <f>VLOOKUP(MONTH($J1307),Lookup!$A$2:$B$13,2,0)&amp;" "&amp;YEAR($J1307)</f>
        <v>Sept 2022</v>
      </c>
      <c r="N1307" s="34">
        <f t="shared" si="124"/>
        <v>44830.628472222219</v>
      </c>
      <c r="O1307" s="8">
        <f>IF(ISERROR(VLOOKUP($I1307,Lookup!$H$2:$I$11,2,0)),"",VLOOKUP($I1307,Lookup!$H$2:$I$11,2,0))</f>
        <v>3.0000000000000001E-3</v>
      </c>
      <c r="P1307" s="8">
        <f>COUNTIF(J$4:J1307,J1307)</f>
        <v>1</v>
      </c>
    </row>
    <row r="1308" spans="1:16" x14ac:dyDescent="0.25">
      <c r="A1308" s="35">
        <f t="shared" si="125"/>
        <v>300000</v>
      </c>
      <c r="B1308" s="8">
        <f t="shared" si="126"/>
        <v>44728.396527777775</v>
      </c>
      <c r="C1308" s="8">
        <f t="shared" si="127"/>
        <v>44894</v>
      </c>
      <c r="D1308" s="38">
        <f t="shared" si="128"/>
        <v>389523.2965277778</v>
      </c>
      <c r="E1308" s="39">
        <f t="shared" si="123"/>
        <v>11</v>
      </c>
      <c r="F1308" s="42" t="s">
        <v>153</v>
      </c>
      <c r="G1308" s="42" t="s">
        <v>4502</v>
      </c>
      <c r="H1308" s="42" t="s">
        <v>4503</v>
      </c>
      <c r="I1308" s="42" t="s">
        <v>2170</v>
      </c>
      <c r="J1308" s="45">
        <v>44728.396527777775</v>
      </c>
      <c r="K1308" s="43">
        <v>300000</v>
      </c>
      <c r="L1308" s="44">
        <v>44894</v>
      </c>
      <c r="M1308" s="8" t="str">
        <f>VLOOKUP(MONTH($J1308),Lookup!$A$2:$B$13,2,0)&amp;" "&amp;YEAR($J1308)</f>
        <v>Jun 2022</v>
      </c>
      <c r="N1308" s="34">
        <f t="shared" si="124"/>
        <v>44728.396527777775</v>
      </c>
      <c r="O1308" s="8">
        <f>IF(ISERROR(VLOOKUP($I1308,Lookup!$H$2:$I$11,2,0)),"",VLOOKUP($I1308,Lookup!$H$2:$I$11,2,0))</f>
        <v>-100.1</v>
      </c>
      <c r="P1308" s="8">
        <f>COUNTIF(J$4:J1308,J1308)</f>
        <v>1</v>
      </c>
    </row>
    <row r="1309" spans="1:16" x14ac:dyDescent="0.25">
      <c r="A1309" s="35">
        <f t="shared" si="125"/>
        <v>187000</v>
      </c>
      <c r="B1309" s="8">
        <f t="shared" si="126"/>
        <v>44792.603472222225</v>
      </c>
      <c r="C1309" s="8">
        <f t="shared" si="127"/>
        <v>44936</v>
      </c>
      <c r="D1309" s="38">
        <f t="shared" si="128"/>
        <v>276629.50347222225</v>
      </c>
      <c r="E1309" s="39">
        <f t="shared" si="123"/>
        <v>18</v>
      </c>
      <c r="F1309" s="42" t="s">
        <v>153</v>
      </c>
      <c r="G1309" s="42" t="s">
        <v>4504</v>
      </c>
      <c r="H1309" s="42" t="s">
        <v>4505</v>
      </c>
      <c r="I1309" s="42" t="s">
        <v>2170</v>
      </c>
      <c r="J1309" s="45">
        <v>44792.603472222225</v>
      </c>
      <c r="K1309" s="43">
        <v>187000</v>
      </c>
      <c r="L1309" s="44">
        <v>44936</v>
      </c>
      <c r="M1309" s="8" t="str">
        <f>VLOOKUP(MONTH($J1309),Lookup!$A$2:$B$13,2,0)&amp;" "&amp;YEAR($J1309)</f>
        <v>Aug 2022</v>
      </c>
      <c r="N1309" s="34">
        <f t="shared" si="124"/>
        <v>44792.603472222225</v>
      </c>
      <c r="O1309" s="8">
        <f>IF(ISERROR(VLOOKUP($I1309,Lookup!$H$2:$I$11,2,0)),"",VLOOKUP($I1309,Lookup!$H$2:$I$11,2,0))</f>
        <v>-100.1</v>
      </c>
      <c r="P1309" s="8">
        <f>COUNTIF(J$4:J1309,J1309)</f>
        <v>1</v>
      </c>
    </row>
    <row r="1310" spans="1:16" ht="30" x14ac:dyDescent="0.25">
      <c r="A1310" s="35">
        <f t="shared" si="125"/>
        <v>230000</v>
      </c>
      <c r="B1310" s="8">
        <f t="shared" si="126"/>
        <v>44838.489583333336</v>
      </c>
      <c r="C1310" s="8">
        <f t="shared" si="127"/>
        <v>44908</v>
      </c>
      <c r="D1310" s="38">
        <f t="shared" si="128"/>
        <v>319747.48964333331</v>
      </c>
      <c r="E1310" s="39">
        <f t="shared" si="123"/>
        <v>14</v>
      </c>
      <c r="F1310" s="42" t="s">
        <v>153</v>
      </c>
      <c r="G1310" s="42" t="s">
        <v>4506</v>
      </c>
      <c r="H1310" s="42" t="s">
        <v>4507</v>
      </c>
      <c r="I1310" s="42" t="s">
        <v>2206</v>
      </c>
      <c r="J1310" s="45">
        <v>44838.489583333336</v>
      </c>
      <c r="K1310" s="43">
        <v>230000</v>
      </c>
      <c r="L1310" s="44">
        <v>44908</v>
      </c>
      <c r="M1310" s="8" t="str">
        <f>VLOOKUP(MONTH($J1310),Lookup!$A$2:$B$13,2,0)&amp;" "&amp;YEAR($J1310)</f>
        <v>Oct 2022</v>
      </c>
      <c r="N1310" s="34">
        <f t="shared" si="124"/>
        <v>44838.489583333336</v>
      </c>
      <c r="O1310" s="8">
        <f>IF(ISERROR(VLOOKUP($I1310,Lookup!$H$2:$I$11,2,0)),"",VLOOKUP($I1310,Lookup!$H$2:$I$11,2,0))</f>
        <v>6.0000000000000002E-5</v>
      </c>
      <c r="P1310" s="8">
        <f>COUNTIF(J$4:J1310,J1310)</f>
        <v>1</v>
      </c>
    </row>
    <row r="1311" spans="1:16" x14ac:dyDescent="0.25">
      <c r="A1311" s="35">
        <f t="shared" si="125"/>
        <v>75000</v>
      </c>
      <c r="B1311" s="8">
        <f t="shared" si="126"/>
        <v>44861.627083333333</v>
      </c>
      <c r="C1311" s="8">
        <f t="shared" si="127"/>
        <v>44907</v>
      </c>
      <c r="D1311" s="38">
        <f t="shared" si="128"/>
        <v>164769.62714333332</v>
      </c>
      <c r="E1311" s="39">
        <f t="shared" si="123"/>
        <v>48</v>
      </c>
      <c r="F1311" s="42" t="s">
        <v>153</v>
      </c>
      <c r="G1311" s="42" t="s">
        <v>4508</v>
      </c>
      <c r="H1311" s="42" t="s">
        <v>4509</v>
      </c>
      <c r="I1311" s="42" t="s">
        <v>2206</v>
      </c>
      <c r="J1311" s="45">
        <v>44861.627083333333</v>
      </c>
      <c r="K1311" s="43">
        <v>75000</v>
      </c>
      <c r="L1311" s="44">
        <v>44907</v>
      </c>
      <c r="M1311" s="8" t="str">
        <f>VLOOKUP(MONTH($J1311),Lookup!$A$2:$B$13,2,0)&amp;" "&amp;YEAR($J1311)</f>
        <v>Oct 2022</v>
      </c>
      <c r="N1311" s="34">
        <f t="shared" si="124"/>
        <v>44861.627083333333</v>
      </c>
      <c r="O1311" s="8">
        <f>IF(ISERROR(VLOOKUP($I1311,Lookup!$H$2:$I$11,2,0)),"",VLOOKUP($I1311,Lookup!$H$2:$I$11,2,0))</f>
        <v>6.0000000000000002E-5</v>
      </c>
      <c r="P1311" s="8">
        <f>COUNTIF(J$4:J1311,J1311)</f>
        <v>1</v>
      </c>
    </row>
    <row r="1312" spans="1:16" x14ac:dyDescent="0.25">
      <c r="A1312" s="35">
        <f t="shared" si="125"/>
        <v>120000</v>
      </c>
      <c r="B1312" s="8">
        <f t="shared" si="126"/>
        <v>44859.693749999999</v>
      </c>
      <c r="C1312" s="8">
        <f t="shared" si="127"/>
        <v>44953</v>
      </c>
      <c r="D1312" s="38">
        <f t="shared" si="128"/>
        <v>209813.69381</v>
      </c>
      <c r="E1312" s="39">
        <f t="shared" si="123"/>
        <v>26</v>
      </c>
      <c r="F1312" s="42" t="s">
        <v>153</v>
      </c>
      <c r="G1312" s="42" t="s">
        <v>4510</v>
      </c>
      <c r="H1312" s="42" t="s">
        <v>4511</v>
      </c>
      <c r="I1312" s="42" t="s">
        <v>2206</v>
      </c>
      <c r="J1312" s="45">
        <v>44859.693749999999</v>
      </c>
      <c r="K1312" s="43">
        <v>120000</v>
      </c>
      <c r="L1312" s="44">
        <v>44953</v>
      </c>
      <c r="M1312" s="8" t="str">
        <f>VLOOKUP(MONTH($J1312),Lookup!$A$2:$B$13,2,0)&amp;" "&amp;YEAR($J1312)</f>
        <v>Oct 2022</v>
      </c>
      <c r="N1312" s="34">
        <f t="shared" si="124"/>
        <v>44859.693749999999</v>
      </c>
      <c r="O1312" s="8">
        <f>IF(ISERROR(VLOOKUP($I1312,Lookup!$H$2:$I$11,2,0)),"",VLOOKUP($I1312,Lookup!$H$2:$I$11,2,0))</f>
        <v>6.0000000000000002E-5</v>
      </c>
      <c r="P1312" s="8">
        <f>COUNTIF(J$4:J1312,J1312)</f>
        <v>1</v>
      </c>
    </row>
    <row r="1313" spans="1:16" ht="30" x14ac:dyDescent="0.25">
      <c r="A1313" s="35">
        <f t="shared" si="125"/>
        <v>140000</v>
      </c>
      <c r="B1313" s="8">
        <f t="shared" si="126"/>
        <v>44846.482638888891</v>
      </c>
      <c r="C1313" s="8">
        <f t="shared" si="127"/>
        <v>44909</v>
      </c>
      <c r="D1313" s="38">
        <f t="shared" si="128"/>
        <v>229756.48269888887</v>
      </c>
      <c r="E1313" s="39">
        <f t="shared" si="123"/>
        <v>24</v>
      </c>
      <c r="F1313" s="42" t="s">
        <v>153</v>
      </c>
      <c r="G1313" s="42" t="s">
        <v>4512</v>
      </c>
      <c r="H1313" s="42" t="s">
        <v>4513</v>
      </c>
      <c r="I1313" s="42" t="s">
        <v>2206</v>
      </c>
      <c r="J1313" s="45">
        <v>44846.482638888891</v>
      </c>
      <c r="K1313" s="43">
        <v>140000</v>
      </c>
      <c r="L1313" s="44">
        <v>44909</v>
      </c>
      <c r="M1313" s="8" t="str">
        <f>VLOOKUP(MONTH($J1313),Lookup!$A$2:$B$13,2,0)&amp;" "&amp;YEAR($J1313)</f>
        <v>Oct 2022</v>
      </c>
      <c r="N1313" s="34">
        <f t="shared" si="124"/>
        <v>44846.482638888891</v>
      </c>
      <c r="O1313" s="8">
        <f>IF(ISERROR(VLOOKUP($I1313,Lookup!$H$2:$I$11,2,0)),"",VLOOKUP($I1313,Lookup!$H$2:$I$11,2,0))</f>
        <v>6.0000000000000002E-5</v>
      </c>
      <c r="P1313" s="8">
        <f>COUNTIF(J$4:J1313,J1313)</f>
        <v>1</v>
      </c>
    </row>
    <row r="1314" spans="1:16" ht="45" x14ac:dyDescent="0.25">
      <c r="A1314" s="35">
        <f t="shared" si="125"/>
        <v>350000</v>
      </c>
      <c r="B1314" s="8">
        <f t="shared" si="126"/>
        <v>44858.682638888888</v>
      </c>
      <c r="C1314" s="8">
        <f t="shared" si="127"/>
        <v>44908</v>
      </c>
      <c r="D1314" s="38">
        <f t="shared" si="128"/>
        <v>439767.68269888888</v>
      </c>
      <c r="E1314" s="39">
        <f t="shared" si="123"/>
        <v>6</v>
      </c>
      <c r="F1314" s="42" t="s">
        <v>153</v>
      </c>
      <c r="G1314" s="42" t="s">
        <v>4514</v>
      </c>
      <c r="H1314" s="42" t="s">
        <v>4515</v>
      </c>
      <c r="I1314" s="42" t="s">
        <v>2206</v>
      </c>
      <c r="J1314" s="45">
        <v>44858.682638888888</v>
      </c>
      <c r="K1314" s="43">
        <v>350000</v>
      </c>
      <c r="L1314" s="44">
        <v>44908</v>
      </c>
      <c r="M1314" s="8" t="str">
        <f>VLOOKUP(MONTH($J1314),Lookup!$A$2:$B$13,2,0)&amp;" "&amp;YEAR($J1314)</f>
        <v>Oct 2022</v>
      </c>
      <c r="N1314" s="34">
        <f t="shared" si="124"/>
        <v>44858.682638888888</v>
      </c>
      <c r="O1314" s="8">
        <f>IF(ISERROR(VLOOKUP($I1314,Lookup!$H$2:$I$11,2,0)),"",VLOOKUP($I1314,Lookup!$H$2:$I$11,2,0))</f>
        <v>6.0000000000000002E-5</v>
      </c>
      <c r="P1314" s="8">
        <f>COUNTIF(J$4:J1314,J1314)</f>
        <v>1</v>
      </c>
    </row>
    <row r="1315" spans="1:16" ht="30" x14ac:dyDescent="0.25">
      <c r="A1315" s="35">
        <f t="shared" si="125"/>
        <v>150000</v>
      </c>
      <c r="B1315" s="8">
        <f t="shared" si="126"/>
        <v>44875.288888888892</v>
      </c>
      <c r="C1315" s="8">
        <f t="shared" si="127"/>
        <v>44909</v>
      </c>
      <c r="D1315" s="38">
        <f t="shared" si="128"/>
        <v>239785.28894888889</v>
      </c>
      <c r="E1315" s="39">
        <f t="shared" si="123"/>
        <v>20</v>
      </c>
      <c r="F1315" s="42" t="s">
        <v>153</v>
      </c>
      <c r="G1315" s="42" t="s">
        <v>4516</v>
      </c>
      <c r="H1315" s="42" t="s">
        <v>4517</v>
      </c>
      <c r="I1315" s="42" t="s">
        <v>2206</v>
      </c>
      <c r="J1315" s="45">
        <v>44875.288888888892</v>
      </c>
      <c r="K1315" s="43">
        <v>150000</v>
      </c>
      <c r="L1315" s="44">
        <v>44909</v>
      </c>
      <c r="M1315" s="8" t="str">
        <f>VLOOKUP(MONTH($J1315),Lookup!$A$2:$B$13,2,0)&amp;" "&amp;YEAR($J1315)</f>
        <v>Nov 2022</v>
      </c>
      <c r="N1315" s="34">
        <f t="shared" si="124"/>
        <v>44875.288888888892</v>
      </c>
      <c r="O1315" s="8">
        <f>IF(ISERROR(VLOOKUP($I1315,Lookup!$H$2:$I$11,2,0)),"",VLOOKUP($I1315,Lookup!$H$2:$I$11,2,0))</f>
        <v>6.0000000000000002E-5</v>
      </c>
      <c r="P1315" s="8">
        <f>COUNTIF(J$4:J1315,J1315)</f>
        <v>1</v>
      </c>
    </row>
    <row r="1316" spans="1:16" ht="30" x14ac:dyDescent="0.25">
      <c r="A1316" s="35">
        <f t="shared" si="125"/>
        <v>400000</v>
      </c>
      <c r="B1316" s="8">
        <f t="shared" si="126"/>
        <v>44893.663194444445</v>
      </c>
      <c r="C1316" s="8">
        <f t="shared" si="127"/>
        <v>44908</v>
      </c>
      <c r="D1316" s="38">
        <f t="shared" si="128"/>
        <v>489802.66325444443</v>
      </c>
      <c r="E1316" s="39">
        <f t="shared" si="123"/>
        <v>4</v>
      </c>
      <c r="F1316" s="42" t="s">
        <v>153</v>
      </c>
      <c r="G1316" s="42" t="s">
        <v>4518</v>
      </c>
      <c r="H1316" s="42" t="s">
        <v>4519</v>
      </c>
      <c r="I1316" s="42" t="s">
        <v>2206</v>
      </c>
      <c r="J1316" s="45">
        <v>44893.663194444445</v>
      </c>
      <c r="K1316" s="43">
        <v>400000</v>
      </c>
      <c r="L1316" s="44">
        <v>44908</v>
      </c>
      <c r="M1316" s="8" t="str">
        <f>VLOOKUP(MONTH($J1316),Lookup!$A$2:$B$13,2,0)&amp;" "&amp;YEAR($J1316)</f>
        <v>Nov 2022</v>
      </c>
      <c r="N1316" s="34">
        <f t="shared" si="124"/>
        <v>44893.663194444445</v>
      </c>
      <c r="O1316" s="8">
        <f>IF(ISERROR(VLOOKUP($I1316,Lookup!$H$2:$I$11,2,0)),"",VLOOKUP($I1316,Lookup!$H$2:$I$11,2,0))</f>
        <v>6.0000000000000002E-5</v>
      </c>
      <c r="P1316" s="8">
        <f>COUNTIF(J$4:J1316,J1316)</f>
        <v>1</v>
      </c>
    </row>
    <row r="1317" spans="1:16" x14ac:dyDescent="0.25">
      <c r="A1317" s="35">
        <f t="shared" si="125"/>
        <v>30000</v>
      </c>
      <c r="B1317" s="8">
        <f t="shared" si="126"/>
        <v>44903.459027777775</v>
      </c>
      <c r="C1317" s="8">
        <f t="shared" si="127"/>
        <v>44908</v>
      </c>
      <c r="D1317" s="38">
        <f t="shared" si="128"/>
        <v>119812.45902857778</v>
      </c>
      <c r="E1317" s="39">
        <f t="shared" si="123"/>
        <v>70</v>
      </c>
      <c r="F1317" s="42" t="s">
        <v>153</v>
      </c>
      <c r="G1317" s="42" t="s">
        <v>4520</v>
      </c>
      <c r="H1317" s="42" t="s">
        <v>4521</v>
      </c>
      <c r="I1317" s="42" t="s">
        <v>2173</v>
      </c>
      <c r="J1317" s="45">
        <v>44903.459027777775</v>
      </c>
      <c r="K1317" s="43">
        <v>30000</v>
      </c>
      <c r="L1317" s="44">
        <v>44908</v>
      </c>
      <c r="M1317" s="8" t="str">
        <f>VLOOKUP(MONTH($J1317),Lookup!$A$2:$B$13,2,0)&amp;" "&amp;YEAR($J1317)</f>
        <v>Dec 2022</v>
      </c>
      <c r="N1317" s="34">
        <f t="shared" si="124"/>
        <v>44903.459027777775</v>
      </c>
      <c r="O1317" s="8">
        <f>IF(ISERROR(VLOOKUP($I1317,Lookup!$H$2:$I$11,2,0)),"",VLOOKUP($I1317,Lookup!$H$2:$I$11,2,0))</f>
        <v>7.9999999999999996E-7</v>
      </c>
      <c r="P1317" s="8">
        <f>COUNTIF(J$4:J1317,J1317)</f>
        <v>1</v>
      </c>
    </row>
    <row r="1318" spans="1:16" ht="30" x14ac:dyDescent="0.25">
      <c r="A1318" s="35">
        <f t="shared" si="125"/>
        <v>250000</v>
      </c>
      <c r="B1318" s="8">
        <f t="shared" si="126"/>
        <v>44693.40625</v>
      </c>
      <c r="C1318" s="8">
        <f t="shared" si="127"/>
        <v>44915</v>
      </c>
      <c r="D1318" s="38">
        <f t="shared" si="128"/>
        <v>339712.40625</v>
      </c>
      <c r="E1318" s="39">
        <f t="shared" si="123"/>
        <v>12</v>
      </c>
      <c r="F1318" s="42" t="s">
        <v>153</v>
      </c>
      <c r="G1318" s="42" t="s">
        <v>4522</v>
      </c>
      <c r="H1318" s="42" t="s">
        <v>4523</v>
      </c>
      <c r="I1318" s="42" t="s">
        <v>2167</v>
      </c>
      <c r="J1318" s="45">
        <v>44693.40625</v>
      </c>
      <c r="K1318" s="43">
        <v>250000</v>
      </c>
      <c r="L1318" s="44">
        <v>44915</v>
      </c>
      <c r="M1318" s="8" t="str">
        <f>VLOOKUP(MONTH($J1318),Lookup!$A$2:$B$13,2,0)&amp;" "&amp;YEAR($J1318)</f>
        <v>May 2022</v>
      </c>
      <c r="N1318" s="34">
        <f t="shared" si="124"/>
        <v>44693.40625</v>
      </c>
      <c r="O1318" s="8">
        <f>IF(ISERROR(VLOOKUP($I1318,Lookup!$H$2:$I$11,2,0)),"",VLOOKUP($I1318,Lookup!$H$2:$I$11,2,0))</f>
        <v>103</v>
      </c>
      <c r="P1318" s="8">
        <f>COUNTIF(J$4:J1318,J1318)</f>
        <v>1</v>
      </c>
    </row>
    <row r="1319" spans="1:16" ht="30" x14ac:dyDescent="0.25">
      <c r="A1319" s="35">
        <f t="shared" si="125"/>
        <v>100001</v>
      </c>
      <c r="B1319" s="8">
        <f t="shared" si="126"/>
        <v>44827.902777777781</v>
      </c>
      <c r="C1319" s="8">
        <f t="shared" si="127"/>
        <v>44903</v>
      </c>
      <c r="D1319" s="38">
        <f t="shared" si="128"/>
        <v>189632.80277777778</v>
      </c>
      <c r="E1319" s="39">
        <f t="shared" si="123"/>
        <v>41</v>
      </c>
      <c r="F1319" s="42" t="s">
        <v>153</v>
      </c>
      <c r="G1319" s="42" t="s">
        <v>4524</v>
      </c>
      <c r="H1319" s="42" t="s">
        <v>4525</v>
      </c>
      <c r="I1319" s="42" t="s">
        <v>2170</v>
      </c>
      <c r="J1319" s="45">
        <v>44827.902777777781</v>
      </c>
      <c r="K1319" s="43">
        <v>100001</v>
      </c>
      <c r="L1319" s="44">
        <v>44903</v>
      </c>
      <c r="M1319" s="8" t="str">
        <f>VLOOKUP(MONTH($J1319),Lookup!$A$2:$B$13,2,0)&amp;" "&amp;YEAR($J1319)</f>
        <v>Sept 2022</v>
      </c>
      <c r="N1319" s="34">
        <f t="shared" si="124"/>
        <v>44827.902777777781</v>
      </c>
      <c r="O1319" s="8">
        <f>IF(ISERROR(VLOOKUP($I1319,Lookup!$H$2:$I$11,2,0)),"",VLOOKUP($I1319,Lookup!$H$2:$I$11,2,0))</f>
        <v>-100.1</v>
      </c>
      <c r="P1319" s="8">
        <f>COUNTIF(J$4:J1319,J1319)</f>
        <v>1</v>
      </c>
    </row>
    <row r="1320" spans="1:16" ht="30" x14ac:dyDescent="0.25">
      <c r="A1320" s="35">
        <f t="shared" si="125"/>
        <v>8000</v>
      </c>
      <c r="B1320" s="8">
        <f t="shared" si="126"/>
        <v>44823.560416666667</v>
      </c>
      <c r="C1320" s="8">
        <f t="shared" si="127"/>
        <v>44894</v>
      </c>
      <c r="D1320" s="38">
        <f t="shared" si="128"/>
        <v>97718.560417466681</v>
      </c>
      <c r="E1320" s="39">
        <f t="shared" si="123"/>
        <v>73</v>
      </c>
      <c r="F1320" s="42" t="s">
        <v>153</v>
      </c>
      <c r="G1320" s="42" t="s">
        <v>4526</v>
      </c>
      <c r="H1320" s="42" t="s">
        <v>4527</v>
      </c>
      <c r="I1320" s="42" t="s">
        <v>2173</v>
      </c>
      <c r="J1320" s="45">
        <v>44823.560416666667</v>
      </c>
      <c r="K1320" s="43">
        <v>8000</v>
      </c>
      <c r="L1320" s="44">
        <v>44894</v>
      </c>
      <c r="M1320" s="8" t="str">
        <f>VLOOKUP(MONTH($J1320),Lookup!$A$2:$B$13,2,0)&amp;" "&amp;YEAR($J1320)</f>
        <v>Sept 2022</v>
      </c>
      <c r="N1320" s="34">
        <f t="shared" si="124"/>
        <v>44823.560416666667</v>
      </c>
      <c r="O1320" s="8">
        <f>IF(ISERROR(VLOOKUP($I1320,Lookup!$H$2:$I$11,2,0)),"",VLOOKUP($I1320,Lookup!$H$2:$I$11,2,0))</f>
        <v>7.9999999999999996E-7</v>
      </c>
      <c r="P1320" s="8">
        <f>COUNTIF(J$4:J1320,J1320)</f>
        <v>1</v>
      </c>
    </row>
    <row r="1321" spans="1:16" ht="30" x14ac:dyDescent="0.25">
      <c r="A1321" s="35">
        <f t="shared" si="125"/>
        <v>65000</v>
      </c>
      <c r="B1321" s="8">
        <f t="shared" si="126"/>
        <v>44781.508333333331</v>
      </c>
      <c r="C1321" s="8">
        <f t="shared" si="127"/>
        <v>44908</v>
      </c>
      <c r="D1321" s="38">
        <f t="shared" si="128"/>
        <v>154690.50834033333</v>
      </c>
      <c r="E1321" s="39">
        <f t="shared" si="123"/>
        <v>52</v>
      </c>
      <c r="F1321" s="42" t="s">
        <v>153</v>
      </c>
      <c r="G1321" s="42" t="s">
        <v>4528</v>
      </c>
      <c r="H1321" s="42" t="s">
        <v>4529</v>
      </c>
      <c r="I1321" s="42" t="s">
        <v>2184</v>
      </c>
      <c r="J1321" s="45">
        <v>44781.508333333331</v>
      </c>
      <c r="K1321" s="43">
        <v>65000</v>
      </c>
      <c r="L1321" s="44">
        <v>44908</v>
      </c>
      <c r="M1321" s="8" t="str">
        <f>VLOOKUP(MONTH($J1321),Lookup!$A$2:$B$13,2,0)&amp;" "&amp;YEAR($J1321)</f>
        <v>Aug 2022</v>
      </c>
      <c r="N1321" s="34">
        <f t="shared" si="124"/>
        <v>44781.508333333331</v>
      </c>
      <c r="O1321" s="8">
        <f>IF(ISERROR(VLOOKUP($I1321,Lookup!$H$2:$I$11,2,0)),"",VLOOKUP($I1321,Lookup!$H$2:$I$11,2,0))</f>
        <v>6.9999999999999999E-6</v>
      </c>
      <c r="P1321" s="8">
        <f>COUNTIF(J$4:J1321,J1321)</f>
        <v>1</v>
      </c>
    </row>
    <row r="1322" spans="1:16" x14ac:dyDescent="0.25">
      <c r="A1322" s="35">
        <f t="shared" si="125"/>
        <v>15000</v>
      </c>
      <c r="B1322" s="8">
        <f t="shared" si="126"/>
        <v>44830.547222222223</v>
      </c>
      <c r="C1322" s="8">
        <f t="shared" si="127"/>
        <v>44894</v>
      </c>
      <c r="D1322" s="38">
        <f t="shared" si="128"/>
        <v>104725.54722302224</v>
      </c>
      <c r="E1322" s="39">
        <f t="shared" si="123"/>
        <v>71</v>
      </c>
      <c r="F1322" s="42" t="s">
        <v>153</v>
      </c>
      <c r="G1322" s="42" t="s">
        <v>4530</v>
      </c>
      <c r="H1322" s="42" t="s">
        <v>4531</v>
      </c>
      <c r="I1322" s="42" t="s">
        <v>2173</v>
      </c>
      <c r="J1322" s="45">
        <v>44830.547222222223</v>
      </c>
      <c r="K1322" s="43">
        <v>15000</v>
      </c>
      <c r="L1322" s="44">
        <v>44894</v>
      </c>
      <c r="M1322" s="8" t="str">
        <f>VLOOKUP(MONTH($J1322),Lookup!$A$2:$B$13,2,0)&amp;" "&amp;YEAR($J1322)</f>
        <v>Sept 2022</v>
      </c>
      <c r="N1322" s="34">
        <f t="shared" si="124"/>
        <v>44830.547222222223</v>
      </c>
      <c r="O1322" s="8">
        <f>IF(ISERROR(VLOOKUP($I1322,Lookup!$H$2:$I$11,2,0)),"",VLOOKUP($I1322,Lookup!$H$2:$I$11,2,0))</f>
        <v>7.9999999999999996E-7</v>
      </c>
      <c r="P1322" s="8">
        <f>COUNTIF(J$4:J1322,J1322)</f>
        <v>1</v>
      </c>
    </row>
    <row r="1323" spans="1:16" x14ac:dyDescent="0.25">
      <c r="A1323" s="35">
        <f t="shared" si="125"/>
        <v>250001</v>
      </c>
      <c r="B1323" s="8">
        <f t="shared" si="126"/>
        <v>44806.4375</v>
      </c>
      <c r="C1323" s="8">
        <f t="shared" si="127"/>
        <v>44894</v>
      </c>
      <c r="D1323" s="38">
        <f t="shared" si="128"/>
        <v>339702.43755999999</v>
      </c>
      <c r="E1323" s="39">
        <f t="shared" si="123"/>
        <v>13</v>
      </c>
      <c r="F1323" s="42" t="s">
        <v>153</v>
      </c>
      <c r="G1323" s="42" t="s">
        <v>4532</v>
      </c>
      <c r="H1323" s="42" t="s">
        <v>4533</v>
      </c>
      <c r="I1323" s="42" t="s">
        <v>2206</v>
      </c>
      <c r="J1323" s="45">
        <v>44806.4375</v>
      </c>
      <c r="K1323" s="43">
        <v>250001</v>
      </c>
      <c r="L1323" s="44">
        <v>44894</v>
      </c>
      <c r="M1323" s="8" t="str">
        <f>VLOOKUP(MONTH($J1323),Lookup!$A$2:$B$13,2,0)&amp;" "&amp;YEAR($J1323)</f>
        <v>Sept 2022</v>
      </c>
      <c r="N1323" s="34">
        <f t="shared" si="124"/>
        <v>44806.4375</v>
      </c>
      <c r="O1323" s="8">
        <f>IF(ISERROR(VLOOKUP($I1323,Lookup!$H$2:$I$11,2,0)),"",VLOOKUP($I1323,Lookup!$H$2:$I$11,2,0))</f>
        <v>6.0000000000000002E-5</v>
      </c>
      <c r="P1323" s="8">
        <f>COUNTIF(J$4:J1323,J1323)</f>
        <v>1</v>
      </c>
    </row>
    <row r="1324" spans="1:16" ht="30" x14ac:dyDescent="0.25">
      <c r="A1324" s="35">
        <f t="shared" si="125"/>
        <v>120000</v>
      </c>
      <c r="B1324" s="8">
        <f t="shared" si="126"/>
        <v>44775.522222222222</v>
      </c>
      <c r="C1324" s="8">
        <f t="shared" si="127"/>
        <v>44945</v>
      </c>
      <c r="D1324" s="38">
        <f t="shared" si="128"/>
        <v>209621.42222222223</v>
      </c>
      <c r="E1324" s="39">
        <f t="shared" si="123"/>
        <v>28</v>
      </c>
      <c r="F1324" s="42" t="s">
        <v>153</v>
      </c>
      <c r="G1324" s="42" t="s">
        <v>4534</v>
      </c>
      <c r="H1324" s="42" t="s">
        <v>4535</v>
      </c>
      <c r="I1324" s="42" t="s">
        <v>2170</v>
      </c>
      <c r="J1324" s="45">
        <v>44775.522222222222</v>
      </c>
      <c r="K1324" s="43">
        <v>120000</v>
      </c>
      <c r="L1324" s="44">
        <v>44945</v>
      </c>
      <c r="M1324" s="8" t="str">
        <f>VLOOKUP(MONTH($J1324),Lookup!$A$2:$B$13,2,0)&amp;" "&amp;YEAR($J1324)</f>
        <v>Aug 2022</v>
      </c>
      <c r="N1324" s="34">
        <f t="shared" si="124"/>
        <v>44775.522222222222</v>
      </c>
      <c r="O1324" s="8">
        <f>IF(ISERROR(VLOOKUP($I1324,Lookup!$H$2:$I$11,2,0)),"",VLOOKUP($I1324,Lookup!$H$2:$I$11,2,0))</f>
        <v>-100.1</v>
      </c>
      <c r="P1324" s="8">
        <f>COUNTIF(J$4:J1324,J1324)</f>
        <v>1</v>
      </c>
    </row>
    <row r="1325" spans="1:16" x14ac:dyDescent="0.25">
      <c r="A1325" s="35">
        <f t="shared" si="125"/>
        <v>50000</v>
      </c>
      <c r="B1325" s="8">
        <f t="shared" si="126"/>
        <v>44849.454861111109</v>
      </c>
      <c r="C1325" s="8">
        <f t="shared" si="127"/>
        <v>44907</v>
      </c>
      <c r="D1325" s="38">
        <f t="shared" si="128"/>
        <v>139757.45492111112</v>
      </c>
      <c r="E1325" s="39">
        <f t="shared" si="123"/>
        <v>57</v>
      </c>
      <c r="F1325" s="42" t="s">
        <v>153</v>
      </c>
      <c r="G1325" s="42" t="s">
        <v>4536</v>
      </c>
      <c r="H1325" s="42" t="s">
        <v>4537</v>
      </c>
      <c r="I1325" s="42" t="s">
        <v>2206</v>
      </c>
      <c r="J1325" s="45">
        <v>44849.454861111109</v>
      </c>
      <c r="K1325" s="43">
        <v>50000</v>
      </c>
      <c r="L1325" s="44">
        <v>44907</v>
      </c>
      <c r="M1325" s="8" t="str">
        <f>VLOOKUP(MONTH($J1325),Lookup!$A$2:$B$13,2,0)&amp;" "&amp;YEAR($J1325)</f>
        <v>Oct 2022</v>
      </c>
      <c r="N1325" s="34">
        <f t="shared" si="124"/>
        <v>44849.454861111109</v>
      </c>
      <c r="O1325" s="8">
        <f>IF(ISERROR(VLOOKUP($I1325,Lookup!$H$2:$I$11,2,0)),"",VLOOKUP($I1325,Lookup!$H$2:$I$11,2,0))</f>
        <v>6.0000000000000002E-5</v>
      </c>
      <c r="P1325" s="8">
        <f>COUNTIF(J$4:J1325,J1325)</f>
        <v>1</v>
      </c>
    </row>
    <row r="1326" spans="1:16" x14ac:dyDescent="0.25">
      <c r="A1326" s="35">
        <f t="shared" si="125"/>
        <v>207000</v>
      </c>
      <c r="B1326" s="8">
        <f t="shared" si="126"/>
        <v>44811.564583333333</v>
      </c>
      <c r="C1326" s="8">
        <f t="shared" si="127"/>
        <v>44910</v>
      </c>
      <c r="D1326" s="38">
        <f t="shared" si="128"/>
        <v>296825.56458333333</v>
      </c>
      <c r="E1326" s="39">
        <f t="shared" si="123"/>
        <v>15</v>
      </c>
      <c r="F1326" s="42" t="s">
        <v>153</v>
      </c>
      <c r="G1326" s="42" t="s">
        <v>4538</v>
      </c>
      <c r="H1326" s="42" t="s">
        <v>4539</v>
      </c>
      <c r="I1326" s="42" t="s">
        <v>2167</v>
      </c>
      <c r="J1326" s="45">
        <v>44811.564583333333</v>
      </c>
      <c r="K1326" s="43">
        <v>207000</v>
      </c>
      <c r="L1326" s="44">
        <v>44910</v>
      </c>
      <c r="M1326" s="8" t="str">
        <f>VLOOKUP(MONTH($J1326),Lookup!$A$2:$B$13,2,0)&amp;" "&amp;YEAR($J1326)</f>
        <v>Sept 2022</v>
      </c>
      <c r="N1326" s="34">
        <f t="shared" si="124"/>
        <v>44811.564583333333</v>
      </c>
      <c r="O1326" s="8">
        <f>IF(ISERROR(VLOOKUP($I1326,Lookup!$H$2:$I$11,2,0)),"",VLOOKUP($I1326,Lookup!$H$2:$I$11,2,0))</f>
        <v>103</v>
      </c>
      <c r="P1326" s="8">
        <f>COUNTIF(J$4:J1326,J1326)</f>
        <v>1</v>
      </c>
    </row>
    <row r="1327" spans="1:16" x14ac:dyDescent="0.25">
      <c r="A1327" s="35">
        <f t="shared" si="125"/>
        <v>100001</v>
      </c>
      <c r="B1327" s="8">
        <f t="shared" si="126"/>
        <v>44799.334027777775</v>
      </c>
      <c r="C1327" s="8">
        <f t="shared" si="127"/>
        <v>44909</v>
      </c>
      <c r="D1327" s="38">
        <f t="shared" si="128"/>
        <v>189610.23402777777</v>
      </c>
      <c r="E1327" s="39">
        <f t="shared" si="123"/>
        <v>42</v>
      </c>
      <c r="F1327" s="42" t="s">
        <v>153</v>
      </c>
      <c r="G1327" s="42" t="s">
        <v>4540</v>
      </c>
      <c r="H1327" s="42" t="s">
        <v>4541</v>
      </c>
      <c r="I1327" s="42" t="s">
        <v>2170</v>
      </c>
      <c r="J1327" s="45">
        <v>44799.334027777775</v>
      </c>
      <c r="K1327" s="43">
        <v>100001</v>
      </c>
      <c r="L1327" s="44">
        <v>44909</v>
      </c>
      <c r="M1327" s="8" t="str">
        <f>VLOOKUP(MONTH($J1327),Lookup!$A$2:$B$13,2,0)&amp;" "&amp;YEAR($J1327)</f>
        <v>Aug 2022</v>
      </c>
      <c r="N1327" s="34">
        <f t="shared" si="124"/>
        <v>44799.334027777775</v>
      </c>
      <c r="O1327" s="8">
        <f>IF(ISERROR(VLOOKUP($I1327,Lookup!$H$2:$I$11,2,0)),"",VLOOKUP($I1327,Lookup!$H$2:$I$11,2,0))</f>
        <v>-100.1</v>
      </c>
      <c r="P1327" s="8">
        <f>COUNTIF(J$4:J1327,J1327)</f>
        <v>1</v>
      </c>
    </row>
    <row r="1328" spans="1:16" ht="45" x14ac:dyDescent="0.25">
      <c r="A1328" s="35">
        <f t="shared" si="125"/>
        <v>100000</v>
      </c>
      <c r="B1328" s="8">
        <f t="shared" si="126"/>
        <v>44861.845833333333</v>
      </c>
      <c r="C1328" s="8">
        <f t="shared" si="127"/>
        <v>44908</v>
      </c>
      <c r="D1328" s="38">
        <f t="shared" si="128"/>
        <v>189770.84589333332</v>
      </c>
      <c r="E1328" s="39">
        <f t="shared" si="123"/>
        <v>32</v>
      </c>
      <c r="F1328" s="42" t="s">
        <v>153</v>
      </c>
      <c r="G1328" s="42" t="s">
        <v>4542</v>
      </c>
      <c r="H1328" s="42" t="s">
        <v>4543</v>
      </c>
      <c r="I1328" s="42" t="s">
        <v>2206</v>
      </c>
      <c r="J1328" s="45">
        <v>44861.845833333333</v>
      </c>
      <c r="K1328" s="43">
        <v>100000</v>
      </c>
      <c r="L1328" s="44">
        <v>44908</v>
      </c>
      <c r="M1328" s="8" t="str">
        <f>VLOOKUP(MONTH($J1328),Lookup!$A$2:$B$13,2,0)&amp;" "&amp;YEAR($J1328)</f>
        <v>Oct 2022</v>
      </c>
      <c r="N1328" s="34">
        <f t="shared" si="124"/>
        <v>44861.845833333333</v>
      </c>
      <c r="O1328" s="8">
        <f>IF(ISERROR(VLOOKUP($I1328,Lookup!$H$2:$I$11,2,0)),"",VLOOKUP($I1328,Lookup!$H$2:$I$11,2,0))</f>
        <v>6.0000000000000002E-5</v>
      </c>
      <c r="P1328" s="8">
        <f>COUNTIF(J$4:J1328,J1328)</f>
        <v>1</v>
      </c>
    </row>
    <row r="1329" spans="1:16" ht="30" x14ac:dyDescent="0.25">
      <c r="A1329" s="35">
        <f t="shared" si="125"/>
        <v>100000</v>
      </c>
      <c r="B1329" s="8">
        <f t="shared" si="126"/>
        <v>44844.47152777778</v>
      </c>
      <c r="C1329" s="8">
        <f t="shared" si="127"/>
        <v>44907</v>
      </c>
      <c r="D1329" s="38">
        <f t="shared" si="128"/>
        <v>189752.47158777778</v>
      </c>
      <c r="E1329" s="39">
        <f t="shared" si="123"/>
        <v>33</v>
      </c>
      <c r="F1329" s="42" t="s">
        <v>153</v>
      </c>
      <c r="G1329" s="42" t="s">
        <v>4544</v>
      </c>
      <c r="H1329" s="42" t="s">
        <v>4545</v>
      </c>
      <c r="I1329" s="42" t="s">
        <v>2206</v>
      </c>
      <c r="J1329" s="45">
        <v>44844.47152777778</v>
      </c>
      <c r="K1329" s="43">
        <v>100000</v>
      </c>
      <c r="L1329" s="44">
        <v>44907</v>
      </c>
      <c r="M1329" s="8" t="str">
        <f>VLOOKUP(MONTH($J1329),Lookup!$A$2:$B$13,2,0)&amp;" "&amp;YEAR($J1329)</f>
        <v>Oct 2022</v>
      </c>
      <c r="N1329" s="34">
        <f t="shared" si="124"/>
        <v>44844.47152777778</v>
      </c>
      <c r="O1329" s="8">
        <f>IF(ISERROR(VLOOKUP($I1329,Lookup!$H$2:$I$11,2,0)),"",VLOOKUP($I1329,Lookup!$H$2:$I$11,2,0))</f>
        <v>6.0000000000000002E-5</v>
      </c>
      <c r="P1329" s="8">
        <f>COUNTIF(J$4:J1329,J1329)</f>
        <v>1</v>
      </c>
    </row>
    <row r="1330" spans="1:16" x14ac:dyDescent="0.25">
      <c r="A1330" s="35">
        <f t="shared" si="125"/>
        <v>150001</v>
      </c>
      <c r="B1330" s="8">
        <f t="shared" si="126"/>
        <v>44657.759722222225</v>
      </c>
      <c r="C1330" s="8">
        <f t="shared" si="127"/>
        <v>44909</v>
      </c>
      <c r="D1330" s="38">
        <f t="shared" si="128"/>
        <v>239469.65972222222</v>
      </c>
      <c r="E1330" s="39">
        <f t="shared" si="123"/>
        <v>36</v>
      </c>
      <c r="F1330" s="42" t="s">
        <v>137</v>
      </c>
      <c r="G1330" s="42" t="s">
        <v>4429</v>
      </c>
      <c r="H1330" s="42" t="s">
        <v>4546</v>
      </c>
      <c r="I1330" s="42" t="s">
        <v>2170</v>
      </c>
      <c r="J1330" s="45">
        <v>44657.759722222225</v>
      </c>
      <c r="K1330" s="43">
        <v>150001</v>
      </c>
      <c r="L1330" s="44">
        <v>44909</v>
      </c>
      <c r="M1330" s="8" t="str">
        <f>VLOOKUP(MONTH($J1330),Lookup!$A$2:$B$13,2,0)&amp;" "&amp;YEAR($J1330)</f>
        <v>Apr 2022</v>
      </c>
      <c r="N1330" s="34">
        <f t="shared" si="124"/>
        <v>44657.759722222225</v>
      </c>
      <c r="O1330" s="8">
        <f>IF(ISERROR(VLOOKUP($I1330,Lookup!$H$2:$I$11,2,0)),"",VLOOKUP($I1330,Lookup!$H$2:$I$11,2,0))</f>
        <v>-100.1</v>
      </c>
      <c r="P1330" s="8">
        <f>COUNTIF(J$4:J1330,J1330)</f>
        <v>2</v>
      </c>
    </row>
    <row r="1331" spans="1:16" ht="30" x14ac:dyDescent="0.25">
      <c r="A1331" s="35">
        <f t="shared" si="125"/>
        <v>10000</v>
      </c>
      <c r="B1331" s="8">
        <f t="shared" si="126"/>
        <v>44830.524305555555</v>
      </c>
      <c r="C1331" s="8">
        <f t="shared" si="127"/>
        <v>44907</v>
      </c>
      <c r="D1331" s="38">
        <f t="shared" si="128"/>
        <v>99738.524306355568</v>
      </c>
      <c r="E1331" s="39">
        <f t="shared" si="123"/>
        <v>54</v>
      </c>
      <c r="F1331" s="42" t="s">
        <v>176</v>
      </c>
      <c r="G1331" s="42" t="s">
        <v>4547</v>
      </c>
      <c r="H1331" s="42" t="s">
        <v>4548</v>
      </c>
      <c r="I1331" s="42" t="s">
        <v>2173</v>
      </c>
      <c r="J1331" s="45">
        <v>44830.524305555555</v>
      </c>
      <c r="K1331" s="43">
        <v>10000</v>
      </c>
      <c r="L1331" s="44">
        <v>44907</v>
      </c>
      <c r="M1331" s="8" t="str">
        <f>VLOOKUP(MONTH($J1331),Lookup!$A$2:$B$13,2,0)&amp;" "&amp;YEAR($J1331)</f>
        <v>Sept 2022</v>
      </c>
      <c r="N1331" s="34">
        <f t="shared" si="124"/>
        <v>44830.524305555555</v>
      </c>
      <c r="O1331" s="8">
        <f>IF(ISERROR(VLOOKUP($I1331,Lookup!$H$2:$I$11,2,0)),"",VLOOKUP($I1331,Lookup!$H$2:$I$11,2,0))</f>
        <v>7.9999999999999996E-7</v>
      </c>
      <c r="P1331" s="8">
        <f>COUNTIF(J$4:J1331,J1331)</f>
        <v>1</v>
      </c>
    </row>
    <row r="1332" spans="1:16" ht="30" x14ac:dyDescent="0.25">
      <c r="A1332" s="35">
        <f t="shared" si="125"/>
        <v>50001</v>
      </c>
      <c r="B1332" s="8">
        <f t="shared" si="126"/>
        <v>44770.943749999999</v>
      </c>
      <c r="C1332" s="8">
        <f t="shared" si="127"/>
        <v>44888</v>
      </c>
      <c r="D1332" s="38">
        <f t="shared" si="128"/>
        <v>139763.94375000001</v>
      </c>
      <c r="E1332" s="39">
        <f t="shared" si="123"/>
        <v>37</v>
      </c>
      <c r="F1332" s="42" t="s">
        <v>176</v>
      </c>
      <c r="G1332" s="42" t="s">
        <v>4549</v>
      </c>
      <c r="H1332" s="42" t="s">
        <v>4550</v>
      </c>
      <c r="I1332" s="42" t="s">
        <v>2167</v>
      </c>
      <c r="J1332" s="45">
        <v>44770.943749999999</v>
      </c>
      <c r="K1332" s="43">
        <v>50001</v>
      </c>
      <c r="L1332" s="44">
        <v>44888</v>
      </c>
      <c r="M1332" s="8" t="str">
        <f>VLOOKUP(MONTH($J1332),Lookup!$A$2:$B$13,2,0)&amp;" "&amp;YEAR($J1332)</f>
        <v>Jul 2022</v>
      </c>
      <c r="N1332" s="34">
        <f t="shared" si="124"/>
        <v>44770.943749999999</v>
      </c>
      <c r="O1332" s="8">
        <f>IF(ISERROR(VLOOKUP($I1332,Lookup!$H$2:$I$11,2,0)),"",VLOOKUP($I1332,Lookup!$H$2:$I$11,2,0))</f>
        <v>103</v>
      </c>
      <c r="P1332" s="8">
        <f>COUNTIF(J$4:J1332,J1332)</f>
        <v>1</v>
      </c>
    </row>
    <row r="1333" spans="1:16" ht="30" x14ac:dyDescent="0.25">
      <c r="A1333" s="35">
        <f t="shared" si="125"/>
        <v>120000</v>
      </c>
      <c r="B1333" s="8">
        <f t="shared" si="126"/>
        <v>44897.484027777777</v>
      </c>
      <c r="C1333" s="8">
        <f t="shared" si="127"/>
        <v>44818</v>
      </c>
      <c r="D1333" s="38">
        <f t="shared" si="128"/>
        <v>209716.48403477776</v>
      </c>
      <c r="E1333" s="39">
        <f t="shared" si="123"/>
        <v>9</v>
      </c>
      <c r="F1333" s="42" t="s">
        <v>176</v>
      </c>
      <c r="G1333" s="42" t="s">
        <v>4551</v>
      </c>
      <c r="H1333" s="42" t="s">
        <v>4552</v>
      </c>
      <c r="I1333" s="42" t="s">
        <v>2184</v>
      </c>
      <c r="J1333" s="45">
        <v>44897.484027777777</v>
      </c>
      <c r="K1333" s="43">
        <v>120000</v>
      </c>
      <c r="L1333" s="44">
        <v>44818</v>
      </c>
      <c r="M1333" s="8" t="str">
        <f>VLOOKUP(MONTH($J1333),Lookup!$A$2:$B$13,2,0)&amp;" "&amp;YEAR($J1333)</f>
        <v>Dec 2022</v>
      </c>
      <c r="N1333" s="34">
        <f t="shared" si="124"/>
        <v>44897.484027777777</v>
      </c>
      <c r="O1333" s="8">
        <f>IF(ISERROR(VLOOKUP($I1333,Lookup!$H$2:$I$11,2,0)),"",VLOOKUP($I1333,Lookup!$H$2:$I$11,2,0))</f>
        <v>6.9999999999999999E-6</v>
      </c>
      <c r="P1333" s="8">
        <f>COUNTIF(J$4:J1333,J1333)</f>
        <v>1</v>
      </c>
    </row>
    <row r="1334" spans="1:16" ht="30" x14ac:dyDescent="0.25">
      <c r="A1334" s="35">
        <f t="shared" si="125"/>
        <v>0</v>
      </c>
      <c r="B1334" s="8">
        <f t="shared" si="126"/>
        <v>44883.88958333333</v>
      </c>
      <c r="C1334" s="8">
        <f t="shared" si="127"/>
        <v>44894</v>
      </c>
      <c r="D1334" s="38">
        <f t="shared" si="128"/>
        <v>89778.889590333332</v>
      </c>
      <c r="E1334" s="39">
        <f t="shared" si="123"/>
        <v>60</v>
      </c>
      <c r="F1334" s="42" t="s">
        <v>176</v>
      </c>
      <c r="G1334" s="42" t="s">
        <v>4553</v>
      </c>
      <c r="H1334" s="42" t="s">
        <v>4553</v>
      </c>
      <c r="I1334" s="42" t="s">
        <v>2184</v>
      </c>
      <c r="J1334" s="45">
        <v>44883.88958333333</v>
      </c>
      <c r="K1334" s="43"/>
      <c r="L1334" s="44">
        <v>44894</v>
      </c>
      <c r="M1334" s="8" t="str">
        <f>VLOOKUP(MONTH($J1334),Lookup!$A$2:$B$13,2,0)&amp;" "&amp;YEAR($J1334)</f>
        <v>Nov 2022</v>
      </c>
      <c r="N1334" s="34">
        <f t="shared" si="124"/>
        <v>44883.88958333333</v>
      </c>
      <c r="O1334" s="8">
        <f>IF(ISERROR(VLOOKUP($I1334,Lookup!$H$2:$I$11,2,0)),"",VLOOKUP($I1334,Lookup!$H$2:$I$11,2,0))</f>
        <v>6.9999999999999999E-6</v>
      </c>
      <c r="P1334" s="8">
        <f>COUNTIF(J$4:J1334,J1334)</f>
        <v>1</v>
      </c>
    </row>
    <row r="1335" spans="1:16" x14ac:dyDescent="0.25">
      <c r="A1335" s="35">
        <f t="shared" si="125"/>
        <v>50001</v>
      </c>
      <c r="B1335" s="8">
        <f t="shared" si="126"/>
        <v>44587.324999999997</v>
      </c>
      <c r="C1335" s="8">
        <f t="shared" si="127"/>
        <v>44879</v>
      </c>
      <c r="D1335" s="38">
        <f t="shared" si="128"/>
        <v>139368.22500000001</v>
      </c>
      <c r="E1335" s="39">
        <f t="shared" si="123"/>
        <v>51</v>
      </c>
      <c r="F1335" s="42" t="s">
        <v>176</v>
      </c>
      <c r="G1335" s="42" t="s">
        <v>4554</v>
      </c>
      <c r="H1335" s="42" t="s">
        <v>4555</v>
      </c>
      <c r="I1335" s="42" t="s">
        <v>2170</v>
      </c>
      <c r="J1335" s="45">
        <v>44587.324999999997</v>
      </c>
      <c r="K1335" s="43">
        <v>50001</v>
      </c>
      <c r="L1335" s="44">
        <v>44879</v>
      </c>
      <c r="M1335" s="8" t="str">
        <f>VLOOKUP(MONTH($J1335),Lookup!$A$2:$B$13,2,0)&amp;" "&amp;YEAR($J1335)</f>
        <v>Jan 2022</v>
      </c>
      <c r="N1335" s="34">
        <f t="shared" si="124"/>
        <v>44587.324999999997</v>
      </c>
      <c r="O1335" s="8">
        <f>IF(ISERROR(VLOOKUP($I1335,Lookup!$H$2:$I$11,2,0)),"",VLOOKUP($I1335,Lookup!$H$2:$I$11,2,0))</f>
        <v>-100.1</v>
      </c>
      <c r="P1335" s="8">
        <f>COUNTIF(J$4:J1335,J1335)</f>
        <v>1</v>
      </c>
    </row>
    <row r="1336" spans="1:16" ht="30" x14ac:dyDescent="0.25">
      <c r="A1336" s="35">
        <f t="shared" si="125"/>
        <v>50001</v>
      </c>
      <c r="B1336" s="8">
        <f t="shared" si="126"/>
        <v>44650.538888888892</v>
      </c>
      <c r="C1336" s="8">
        <f t="shared" si="127"/>
        <v>44907</v>
      </c>
      <c r="D1336" s="38">
        <f t="shared" si="128"/>
        <v>139662.5388888889</v>
      </c>
      <c r="E1336" s="39">
        <f t="shared" si="123"/>
        <v>44</v>
      </c>
      <c r="F1336" s="42" t="s">
        <v>176</v>
      </c>
      <c r="G1336" s="42" t="s">
        <v>4556</v>
      </c>
      <c r="H1336" s="42" t="s">
        <v>4557</v>
      </c>
      <c r="I1336" s="42" t="s">
        <v>2167</v>
      </c>
      <c r="J1336" s="45">
        <v>44650.538888888892</v>
      </c>
      <c r="K1336" s="43">
        <v>50001</v>
      </c>
      <c r="L1336" s="44">
        <v>44907</v>
      </c>
      <c r="M1336" s="8" t="str">
        <f>VLOOKUP(MONTH($J1336),Lookup!$A$2:$B$13,2,0)&amp;" "&amp;YEAR($J1336)</f>
        <v>Mar 2022</v>
      </c>
      <c r="N1336" s="34">
        <f t="shared" si="124"/>
        <v>44650.538888888892</v>
      </c>
      <c r="O1336" s="8">
        <f>IF(ISERROR(VLOOKUP($I1336,Lookup!$H$2:$I$11,2,0)),"",VLOOKUP($I1336,Lookup!$H$2:$I$11,2,0))</f>
        <v>103</v>
      </c>
      <c r="P1336" s="8">
        <f>COUNTIF(J$4:J1336,J1336)</f>
        <v>1</v>
      </c>
    </row>
    <row r="1337" spans="1:16" x14ac:dyDescent="0.25">
      <c r="A1337" s="35">
        <f t="shared" si="125"/>
        <v>50001</v>
      </c>
      <c r="B1337" s="8">
        <f t="shared" si="126"/>
        <v>44756.628472222219</v>
      </c>
      <c r="C1337" s="8">
        <f t="shared" si="127"/>
        <v>44908</v>
      </c>
      <c r="D1337" s="38">
        <f t="shared" si="128"/>
        <v>139666.62847302223</v>
      </c>
      <c r="E1337" s="39">
        <f t="shared" si="123"/>
        <v>43</v>
      </c>
      <c r="F1337" s="42" t="s">
        <v>176</v>
      </c>
      <c r="G1337" s="42" t="s">
        <v>4558</v>
      </c>
      <c r="H1337" s="42" t="s">
        <v>4559</v>
      </c>
      <c r="I1337" s="42" t="s">
        <v>2173</v>
      </c>
      <c r="J1337" s="45">
        <v>44756.628472222219</v>
      </c>
      <c r="K1337" s="43">
        <v>50001</v>
      </c>
      <c r="L1337" s="44">
        <v>44908</v>
      </c>
      <c r="M1337" s="8" t="str">
        <f>VLOOKUP(MONTH($J1337),Lookup!$A$2:$B$13,2,0)&amp;" "&amp;YEAR($J1337)</f>
        <v>Jul 2022</v>
      </c>
      <c r="N1337" s="34">
        <f t="shared" si="124"/>
        <v>44756.628472222219</v>
      </c>
      <c r="O1337" s="8">
        <f>IF(ISERROR(VLOOKUP($I1337,Lookup!$H$2:$I$11,2,0)),"",VLOOKUP($I1337,Lookup!$H$2:$I$11,2,0))</f>
        <v>7.9999999999999996E-7</v>
      </c>
      <c r="P1337" s="8">
        <f>COUNTIF(J$4:J1337,J1337)</f>
        <v>1</v>
      </c>
    </row>
    <row r="1338" spans="1:16" x14ac:dyDescent="0.25">
      <c r="A1338" s="35">
        <f t="shared" si="125"/>
        <v>149000</v>
      </c>
      <c r="B1338" s="8">
        <f t="shared" si="126"/>
        <v>44610.441666666666</v>
      </c>
      <c r="C1338" s="8">
        <f t="shared" si="127"/>
        <v>44908</v>
      </c>
      <c r="D1338" s="38">
        <f t="shared" si="128"/>
        <v>238519.44166746666</v>
      </c>
      <c r="E1338" s="39">
        <f t="shared" si="123"/>
        <v>8</v>
      </c>
      <c r="F1338" s="42" t="s">
        <v>176</v>
      </c>
      <c r="G1338" s="42" t="s">
        <v>4560</v>
      </c>
      <c r="H1338" s="42" t="s">
        <v>4561</v>
      </c>
      <c r="I1338" s="42" t="s">
        <v>2173</v>
      </c>
      <c r="J1338" s="45">
        <v>44610.441666666666</v>
      </c>
      <c r="K1338" s="43">
        <v>149000</v>
      </c>
      <c r="L1338" s="44">
        <v>44908</v>
      </c>
      <c r="M1338" s="8" t="str">
        <f>VLOOKUP(MONTH($J1338),Lookup!$A$2:$B$13,2,0)&amp;" "&amp;YEAR($J1338)</f>
        <v>Feb 2022</v>
      </c>
      <c r="N1338" s="34">
        <f t="shared" si="124"/>
        <v>44610.441666666666</v>
      </c>
      <c r="O1338" s="8">
        <f>IF(ISERROR(VLOOKUP($I1338,Lookup!$H$2:$I$11,2,0)),"",VLOOKUP($I1338,Lookup!$H$2:$I$11,2,0))</f>
        <v>7.9999999999999996E-7</v>
      </c>
      <c r="P1338" s="8">
        <f>COUNTIF(J$4:J1338,J1338)</f>
        <v>1</v>
      </c>
    </row>
    <row r="1339" spans="1:16" x14ac:dyDescent="0.25">
      <c r="A1339" s="35">
        <f t="shared" si="125"/>
        <v>10000</v>
      </c>
      <c r="B1339" s="8">
        <f t="shared" si="126"/>
        <v>44694.670138888891</v>
      </c>
      <c r="C1339" s="8">
        <f t="shared" si="127"/>
        <v>44895</v>
      </c>
      <c r="D1339" s="38">
        <f t="shared" si="128"/>
        <v>99590.670139688897</v>
      </c>
      <c r="E1339" s="39">
        <f t="shared" si="123"/>
        <v>56</v>
      </c>
      <c r="F1339" s="42" t="s">
        <v>176</v>
      </c>
      <c r="G1339" s="42" t="s">
        <v>4562</v>
      </c>
      <c r="H1339" s="42" t="s">
        <v>4563</v>
      </c>
      <c r="I1339" s="42" t="s">
        <v>2173</v>
      </c>
      <c r="J1339" s="45">
        <v>44694.670138888891</v>
      </c>
      <c r="K1339" s="43">
        <v>10000</v>
      </c>
      <c r="L1339" s="44">
        <v>44895</v>
      </c>
      <c r="M1339" s="8" t="str">
        <f>VLOOKUP(MONTH($J1339),Lookup!$A$2:$B$13,2,0)&amp;" "&amp;YEAR($J1339)</f>
        <v>May 2022</v>
      </c>
      <c r="N1339" s="34">
        <f t="shared" si="124"/>
        <v>44694.670138888891</v>
      </c>
      <c r="O1339" s="8">
        <f>IF(ISERROR(VLOOKUP($I1339,Lookup!$H$2:$I$11,2,0)),"",VLOOKUP($I1339,Lookup!$H$2:$I$11,2,0))</f>
        <v>7.9999999999999996E-7</v>
      </c>
      <c r="P1339" s="8">
        <f>COUNTIF(J$4:J1339,J1339)</f>
        <v>1</v>
      </c>
    </row>
    <row r="1340" spans="1:16" x14ac:dyDescent="0.25">
      <c r="A1340" s="35">
        <f t="shared" si="125"/>
        <v>5001</v>
      </c>
      <c r="B1340" s="8">
        <f t="shared" si="126"/>
        <v>44727.470833333333</v>
      </c>
      <c r="C1340" s="8">
        <f t="shared" si="127"/>
        <v>44894</v>
      </c>
      <c r="D1340" s="38">
        <f t="shared" si="128"/>
        <v>94623.470834133332</v>
      </c>
      <c r="E1340" s="39">
        <f t="shared" si="123"/>
        <v>59</v>
      </c>
      <c r="F1340" s="42" t="s">
        <v>176</v>
      </c>
      <c r="G1340" s="42" t="s">
        <v>4564</v>
      </c>
      <c r="H1340" s="42" t="s">
        <v>4565</v>
      </c>
      <c r="I1340" s="42" t="s">
        <v>2173</v>
      </c>
      <c r="J1340" s="45">
        <v>44727.470833333333</v>
      </c>
      <c r="K1340" s="43">
        <v>5001</v>
      </c>
      <c r="L1340" s="44">
        <v>44894</v>
      </c>
      <c r="M1340" s="8" t="str">
        <f>VLOOKUP(MONTH($J1340),Lookup!$A$2:$B$13,2,0)&amp;" "&amp;YEAR($J1340)</f>
        <v>Jun 2022</v>
      </c>
      <c r="N1340" s="34">
        <f t="shared" si="124"/>
        <v>44727.470833333333</v>
      </c>
      <c r="O1340" s="8">
        <f>IF(ISERROR(VLOOKUP($I1340,Lookup!$H$2:$I$11,2,0)),"",VLOOKUP($I1340,Lookup!$H$2:$I$11,2,0))</f>
        <v>7.9999999999999996E-7</v>
      </c>
      <c r="P1340" s="8">
        <f>COUNTIF(J$4:J1340,J1340)</f>
        <v>1</v>
      </c>
    </row>
    <row r="1341" spans="1:16" x14ac:dyDescent="0.25">
      <c r="A1341" s="35">
        <f t="shared" si="125"/>
        <v>50001</v>
      </c>
      <c r="B1341" s="8">
        <f t="shared" si="126"/>
        <v>44613.42291666667</v>
      </c>
      <c r="C1341" s="8">
        <f t="shared" si="127"/>
        <v>44874</v>
      </c>
      <c r="D1341" s="38">
        <f t="shared" si="128"/>
        <v>139389.32291666666</v>
      </c>
      <c r="E1341" s="39">
        <f t="shared" si="123"/>
        <v>50</v>
      </c>
      <c r="F1341" s="42" t="s">
        <v>176</v>
      </c>
      <c r="G1341" s="42" t="s">
        <v>4566</v>
      </c>
      <c r="H1341" s="42" t="s">
        <v>4567</v>
      </c>
      <c r="I1341" s="42" t="s">
        <v>2170</v>
      </c>
      <c r="J1341" s="45">
        <v>44613.42291666667</v>
      </c>
      <c r="K1341" s="43">
        <v>50001</v>
      </c>
      <c r="L1341" s="44">
        <v>44874</v>
      </c>
      <c r="M1341" s="8" t="str">
        <f>VLOOKUP(MONTH($J1341),Lookup!$A$2:$B$13,2,0)&amp;" "&amp;YEAR($J1341)</f>
        <v>Feb 2022</v>
      </c>
      <c r="N1341" s="34">
        <f t="shared" si="124"/>
        <v>44613.42291666667</v>
      </c>
      <c r="O1341" s="8">
        <f>IF(ISERROR(VLOOKUP($I1341,Lookup!$H$2:$I$11,2,0)),"",VLOOKUP($I1341,Lookup!$H$2:$I$11,2,0))</f>
        <v>-100.1</v>
      </c>
      <c r="P1341" s="8">
        <f>COUNTIF(J$4:J1341,J1341)</f>
        <v>1</v>
      </c>
    </row>
    <row r="1342" spans="1:16" ht="30" x14ac:dyDescent="0.25">
      <c r="A1342" s="35">
        <f t="shared" si="125"/>
        <v>10001</v>
      </c>
      <c r="B1342" s="8">
        <f t="shared" si="126"/>
        <v>44627.506944444445</v>
      </c>
      <c r="C1342" s="8">
        <f t="shared" si="127"/>
        <v>44908</v>
      </c>
      <c r="D1342" s="38">
        <f t="shared" si="128"/>
        <v>99537.506945244444</v>
      </c>
      <c r="E1342" s="39">
        <f t="shared" si="123"/>
        <v>58</v>
      </c>
      <c r="F1342" s="42" t="s">
        <v>176</v>
      </c>
      <c r="G1342" s="42" t="s">
        <v>4568</v>
      </c>
      <c r="H1342" s="42" t="s">
        <v>4569</v>
      </c>
      <c r="I1342" s="42" t="s">
        <v>2173</v>
      </c>
      <c r="J1342" s="45">
        <v>44627.506944444445</v>
      </c>
      <c r="K1342" s="43">
        <v>10001</v>
      </c>
      <c r="L1342" s="44">
        <v>44908</v>
      </c>
      <c r="M1342" s="8" t="str">
        <f>VLOOKUP(MONTH($J1342),Lookup!$A$2:$B$13,2,0)&amp;" "&amp;YEAR($J1342)</f>
        <v>Mar 2022</v>
      </c>
      <c r="N1342" s="34">
        <f t="shared" si="124"/>
        <v>44627.506944444445</v>
      </c>
      <c r="O1342" s="8">
        <f>IF(ISERROR(VLOOKUP($I1342,Lookup!$H$2:$I$11,2,0)),"",VLOOKUP($I1342,Lookup!$H$2:$I$11,2,0))</f>
        <v>7.9999999999999996E-7</v>
      </c>
      <c r="P1342" s="8">
        <f>COUNTIF(J$4:J1342,J1342)</f>
        <v>1</v>
      </c>
    </row>
    <row r="1343" spans="1:16" ht="30" x14ac:dyDescent="0.25">
      <c r="A1343" s="35">
        <f t="shared" si="125"/>
        <v>50001</v>
      </c>
      <c r="B1343" s="8">
        <f t="shared" si="126"/>
        <v>44658.565972222219</v>
      </c>
      <c r="C1343" s="8">
        <f t="shared" si="127"/>
        <v>44909</v>
      </c>
      <c r="D1343" s="38">
        <f t="shared" si="128"/>
        <v>139672.56597222222</v>
      </c>
      <c r="E1343" s="39">
        <f t="shared" si="123"/>
        <v>42</v>
      </c>
      <c r="F1343" s="42" t="s">
        <v>176</v>
      </c>
      <c r="G1343" s="42" t="s">
        <v>4570</v>
      </c>
      <c r="H1343" s="42" t="s">
        <v>4571</v>
      </c>
      <c r="I1343" s="42" t="s">
        <v>2167</v>
      </c>
      <c r="J1343" s="45">
        <v>44658.565972222219</v>
      </c>
      <c r="K1343" s="43">
        <v>50001</v>
      </c>
      <c r="L1343" s="44">
        <v>44909</v>
      </c>
      <c r="M1343" s="8" t="str">
        <f>VLOOKUP(MONTH($J1343),Lookup!$A$2:$B$13,2,0)&amp;" "&amp;YEAR($J1343)</f>
        <v>Apr 2022</v>
      </c>
      <c r="N1343" s="34">
        <f t="shared" si="124"/>
        <v>44658.565972222219</v>
      </c>
      <c r="O1343" s="8">
        <f>IF(ISERROR(VLOOKUP($I1343,Lookup!$H$2:$I$11,2,0)),"",VLOOKUP($I1343,Lookup!$H$2:$I$11,2,0))</f>
        <v>103</v>
      </c>
      <c r="P1343" s="8">
        <f>COUNTIF(J$4:J1343,J1343)</f>
        <v>1</v>
      </c>
    </row>
    <row r="1344" spans="1:16" ht="30" x14ac:dyDescent="0.25">
      <c r="A1344" s="35">
        <f t="shared" si="125"/>
        <v>300000</v>
      </c>
      <c r="B1344" s="8">
        <f t="shared" si="126"/>
        <v>44643.506249999999</v>
      </c>
      <c r="C1344" s="8">
        <f t="shared" si="127"/>
        <v>44904</v>
      </c>
      <c r="D1344" s="38">
        <f t="shared" si="128"/>
        <v>389548.50675</v>
      </c>
      <c r="E1344" s="39">
        <f t="shared" si="123"/>
        <v>2</v>
      </c>
      <c r="F1344" s="42" t="s">
        <v>176</v>
      </c>
      <c r="G1344" s="42" t="s">
        <v>4572</v>
      </c>
      <c r="H1344" s="42" t="s">
        <v>4573</v>
      </c>
      <c r="I1344" s="42" t="s">
        <v>2464</v>
      </c>
      <c r="J1344" s="45">
        <v>44643.506249999999</v>
      </c>
      <c r="K1344" s="43">
        <v>300000</v>
      </c>
      <c r="L1344" s="44">
        <v>44904</v>
      </c>
      <c r="M1344" s="8" t="str">
        <f>VLOOKUP(MONTH($J1344),Lookup!$A$2:$B$13,2,0)&amp;" "&amp;YEAR($J1344)</f>
        <v>Mar 2022</v>
      </c>
      <c r="N1344" s="34">
        <f t="shared" si="124"/>
        <v>44643.506249999999</v>
      </c>
      <c r="O1344" s="8">
        <f>IF(ISERROR(VLOOKUP($I1344,Lookup!$H$2:$I$11,2,0)),"",VLOOKUP($I1344,Lookup!$H$2:$I$11,2,0))</f>
        <v>5.0000000000000001E-4</v>
      </c>
      <c r="P1344" s="8">
        <f>COUNTIF(J$4:J1344,J1344)</f>
        <v>1</v>
      </c>
    </row>
    <row r="1345" spans="1:16" x14ac:dyDescent="0.25">
      <c r="A1345" s="35">
        <f t="shared" si="125"/>
        <v>50001</v>
      </c>
      <c r="B1345" s="8">
        <f t="shared" si="126"/>
        <v>44638.734027777777</v>
      </c>
      <c r="C1345" s="8">
        <f t="shared" si="127"/>
        <v>44888</v>
      </c>
      <c r="D1345" s="38">
        <f t="shared" si="128"/>
        <v>139428.63402777776</v>
      </c>
      <c r="E1345" s="39">
        <f t="shared" si="123"/>
        <v>48</v>
      </c>
      <c r="F1345" s="42" t="s">
        <v>176</v>
      </c>
      <c r="G1345" s="42" t="s">
        <v>4574</v>
      </c>
      <c r="H1345" s="42" t="s">
        <v>4575</v>
      </c>
      <c r="I1345" s="42" t="s">
        <v>2170</v>
      </c>
      <c r="J1345" s="45">
        <v>44638.734027777777</v>
      </c>
      <c r="K1345" s="43">
        <v>50001</v>
      </c>
      <c r="L1345" s="44">
        <v>44888</v>
      </c>
      <c r="M1345" s="8" t="str">
        <f>VLOOKUP(MONTH($J1345),Lookup!$A$2:$B$13,2,0)&amp;" "&amp;YEAR($J1345)</f>
        <v>Mar 2022</v>
      </c>
      <c r="N1345" s="34">
        <f t="shared" si="124"/>
        <v>44638.734027777777</v>
      </c>
      <c r="O1345" s="8">
        <f>IF(ISERROR(VLOOKUP($I1345,Lookup!$H$2:$I$11,2,0)),"",VLOOKUP($I1345,Lookup!$H$2:$I$11,2,0))</f>
        <v>-100.1</v>
      </c>
      <c r="P1345" s="8">
        <f>COUNTIF(J$4:J1345,J1345)</f>
        <v>1</v>
      </c>
    </row>
    <row r="1346" spans="1:16" x14ac:dyDescent="0.25">
      <c r="A1346" s="35">
        <f t="shared" si="125"/>
        <v>50001</v>
      </c>
      <c r="B1346" s="8">
        <f t="shared" si="126"/>
        <v>44643.67291666667</v>
      </c>
      <c r="C1346" s="8">
        <f t="shared" si="127"/>
        <v>44908</v>
      </c>
      <c r="D1346" s="38">
        <f t="shared" si="128"/>
        <v>139553.67341666666</v>
      </c>
      <c r="E1346" s="39">
        <f t="shared" si="123"/>
        <v>47</v>
      </c>
      <c r="F1346" s="42" t="s">
        <v>176</v>
      </c>
      <c r="G1346" s="42" t="s">
        <v>4576</v>
      </c>
      <c r="H1346" s="42" t="s">
        <v>4577</v>
      </c>
      <c r="I1346" s="42" t="s">
        <v>2464</v>
      </c>
      <c r="J1346" s="45">
        <v>44643.67291666667</v>
      </c>
      <c r="K1346" s="43">
        <v>50001</v>
      </c>
      <c r="L1346" s="44">
        <v>44908</v>
      </c>
      <c r="M1346" s="8" t="str">
        <f>VLOOKUP(MONTH($J1346),Lookup!$A$2:$B$13,2,0)&amp;" "&amp;YEAR($J1346)</f>
        <v>Mar 2022</v>
      </c>
      <c r="N1346" s="34">
        <f t="shared" si="124"/>
        <v>44643.67291666667</v>
      </c>
      <c r="O1346" s="8">
        <f>IF(ISERROR(VLOOKUP($I1346,Lookup!$H$2:$I$11,2,0)),"",VLOOKUP($I1346,Lookup!$H$2:$I$11,2,0))</f>
        <v>5.0000000000000001E-4</v>
      </c>
      <c r="P1346" s="8">
        <f>COUNTIF(J$4:J1346,J1346)</f>
        <v>1</v>
      </c>
    </row>
    <row r="1347" spans="1:16" ht="45" x14ac:dyDescent="0.25">
      <c r="A1347" s="35">
        <f t="shared" si="125"/>
        <v>100001</v>
      </c>
      <c r="B1347" s="8">
        <f t="shared" si="126"/>
        <v>44634.670138888891</v>
      </c>
      <c r="C1347" s="8">
        <f t="shared" si="127"/>
        <v>44902</v>
      </c>
      <c r="D1347" s="38">
        <f t="shared" si="128"/>
        <v>189641.67013888888</v>
      </c>
      <c r="E1347" s="39">
        <f t="shared" si="123"/>
        <v>17</v>
      </c>
      <c r="F1347" s="42" t="s">
        <v>176</v>
      </c>
      <c r="G1347" s="42" t="s">
        <v>4578</v>
      </c>
      <c r="H1347" s="42" t="s">
        <v>4579</v>
      </c>
      <c r="I1347" s="42" t="s">
        <v>2167</v>
      </c>
      <c r="J1347" s="45">
        <v>44634.670138888891</v>
      </c>
      <c r="K1347" s="43">
        <v>100001</v>
      </c>
      <c r="L1347" s="44">
        <v>44902</v>
      </c>
      <c r="M1347" s="8" t="str">
        <f>VLOOKUP(MONTH($J1347),Lookup!$A$2:$B$13,2,0)&amp;" "&amp;YEAR($J1347)</f>
        <v>Mar 2022</v>
      </c>
      <c r="N1347" s="34">
        <f t="shared" si="124"/>
        <v>44634.670138888891</v>
      </c>
      <c r="O1347" s="8">
        <f>IF(ISERROR(VLOOKUP($I1347,Lookup!$H$2:$I$11,2,0)),"",VLOOKUP($I1347,Lookup!$H$2:$I$11,2,0))</f>
        <v>103</v>
      </c>
      <c r="P1347" s="8">
        <f>COUNTIF(J$4:J1347,J1347)</f>
        <v>1</v>
      </c>
    </row>
    <row r="1348" spans="1:16" ht="30" x14ac:dyDescent="0.25">
      <c r="A1348" s="35">
        <f t="shared" si="125"/>
        <v>60000</v>
      </c>
      <c r="B1348" s="8">
        <f t="shared" si="126"/>
        <v>44718.288194444445</v>
      </c>
      <c r="C1348" s="8">
        <f t="shared" si="127"/>
        <v>44904</v>
      </c>
      <c r="D1348" s="38">
        <f t="shared" si="128"/>
        <v>149623.28820144443</v>
      </c>
      <c r="E1348" s="39">
        <f t="shared" si="123"/>
        <v>30</v>
      </c>
      <c r="F1348" s="42" t="s">
        <v>176</v>
      </c>
      <c r="G1348" s="42" t="s">
        <v>4580</v>
      </c>
      <c r="H1348" s="42" t="s">
        <v>4581</v>
      </c>
      <c r="I1348" s="42" t="s">
        <v>2184</v>
      </c>
      <c r="J1348" s="45">
        <v>44718.288194444445</v>
      </c>
      <c r="K1348" s="43">
        <v>60000</v>
      </c>
      <c r="L1348" s="44">
        <v>44904</v>
      </c>
      <c r="M1348" s="8" t="str">
        <f>VLOOKUP(MONTH($J1348),Lookup!$A$2:$B$13,2,0)&amp;" "&amp;YEAR($J1348)</f>
        <v>Jun 2022</v>
      </c>
      <c r="N1348" s="34">
        <f t="shared" si="124"/>
        <v>44718.288194444445</v>
      </c>
      <c r="O1348" s="8">
        <f>IF(ISERROR(VLOOKUP($I1348,Lookup!$H$2:$I$11,2,0)),"",VLOOKUP($I1348,Lookup!$H$2:$I$11,2,0))</f>
        <v>6.9999999999999999E-6</v>
      </c>
      <c r="P1348" s="8">
        <f>COUNTIF(J$4:J1348,J1348)</f>
        <v>1</v>
      </c>
    </row>
    <row r="1349" spans="1:16" x14ac:dyDescent="0.25">
      <c r="A1349" s="35">
        <f t="shared" si="125"/>
        <v>300000</v>
      </c>
      <c r="B1349" s="8">
        <f t="shared" si="126"/>
        <v>44880.444444444445</v>
      </c>
      <c r="C1349" s="8">
        <f t="shared" si="127"/>
        <v>44902</v>
      </c>
      <c r="D1349" s="38">
        <f t="shared" si="128"/>
        <v>389683.34444444446</v>
      </c>
      <c r="E1349" s="39">
        <f t="shared" ref="E1349:E1412" si="129">IF($D1349="","",COUNTIFS($F$4:$F$5000,$F1349,$D$4:$D$5000,"&gt;"&amp;$D1349))</f>
        <v>1</v>
      </c>
      <c r="F1349" s="42" t="s">
        <v>176</v>
      </c>
      <c r="G1349" s="42" t="s">
        <v>4582</v>
      </c>
      <c r="H1349" s="42" t="s">
        <v>4583</v>
      </c>
      <c r="I1349" s="42" t="s">
        <v>2170</v>
      </c>
      <c r="J1349" s="45">
        <v>44880.444444444445</v>
      </c>
      <c r="K1349" s="43">
        <v>300000</v>
      </c>
      <c r="L1349" s="44">
        <v>44902</v>
      </c>
      <c r="M1349" s="8" t="str">
        <f>VLOOKUP(MONTH($J1349),Lookup!$A$2:$B$13,2,0)&amp;" "&amp;YEAR($J1349)</f>
        <v>Nov 2022</v>
      </c>
      <c r="N1349" s="34">
        <f t="shared" ref="N1349:N1412" si="130">IF(ISBLANK($J1349),"1/1/9999",J1349)</f>
        <v>44880.444444444445</v>
      </c>
      <c r="O1349" s="8">
        <f>IF(ISERROR(VLOOKUP($I1349,Lookup!$H$2:$I$11,2,0)),"",VLOOKUP($I1349,Lookup!$H$2:$I$11,2,0))</f>
        <v>-100.1</v>
      </c>
      <c r="P1349" s="8">
        <f>COUNTIF(J$4:J1349,J1349)</f>
        <v>1</v>
      </c>
    </row>
    <row r="1350" spans="1:16" ht="30" x14ac:dyDescent="0.25">
      <c r="A1350" s="35">
        <f t="shared" ref="A1350:A1413" si="131">K1350</f>
        <v>50001</v>
      </c>
      <c r="B1350" s="8">
        <f t="shared" ref="B1350:B1413" si="132">J1350</f>
        <v>44650.65902777778</v>
      </c>
      <c r="C1350" s="8">
        <f t="shared" ref="C1350:C1413" si="133">L1350</f>
        <v>44867</v>
      </c>
      <c r="D1350" s="38">
        <f t="shared" ref="D1350:D1413" si="134">SUM(A1350:C1350)+O1350+P1350</f>
        <v>139419.55902777778</v>
      </c>
      <c r="E1350" s="39">
        <f t="shared" si="129"/>
        <v>49</v>
      </c>
      <c r="F1350" s="42" t="s">
        <v>176</v>
      </c>
      <c r="G1350" s="42" t="s">
        <v>4584</v>
      </c>
      <c r="H1350" s="42" t="s">
        <v>4585</v>
      </c>
      <c r="I1350" s="42" t="s">
        <v>2170</v>
      </c>
      <c r="J1350" s="45">
        <v>44650.65902777778</v>
      </c>
      <c r="K1350" s="43">
        <v>50001</v>
      </c>
      <c r="L1350" s="44">
        <v>44867</v>
      </c>
      <c r="M1350" s="8" t="str">
        <f>VLOOKUP(MONTH($J1350),Lookup!$A$2:$B$13,2,0)&amp;" "&amp;YEAR($J1350)</f>
        <v>Mar 2022</v>
      </c>
      <c r="N1350" s="34">
        <f t="shared" si="130"/>
        <v>44650.65902777778</v>
      </c>
      <c r="O1350" s="8">
        <f>IF(ISERROR(VLOOKUP($I1350,Lookup!$H$2:$I$11,2,0)),"",VLOOKUP($I1350,Lookup!$H$2:$I$11,2,0))</f>
        <v>-100.1</v>
      </c>
      <c r="P1350" s="8">
        <f>COUNTIF(J$4:J1350,J1350)</f>
        <v>1</v>
      </c>
    </row>
    <row r="1351" spans="1:16" ht="30" x14ac:dyDescent="0.25">
      <c r="A1351" s="35">
        <f t="shared" si="131"/>
        <v>70000</v>
      </c>
      <c r="B1351" s="8">
        <f t="shared" si="132"/>
        <v>44690.519444444442</v>
      </c>
      <c r="C1351" s="8">
        <f t="shared" si="133"/>
        <v>44902</v>
      </c>
      <c r="D1351" s="38">
        <f t="shared" si="134"/>
        <v>159696.51944444445</v>
      </c>
      <c r="E1351" s="39">
        <f t="shared" si="129"/>
        <v>22</v>
      </c>
      <c r="F1351" s="42" t="s">
        <v>176</v>
      </c>
      <c r="G1351" s="42" t="s">
        <v>4586</v>
      </c>
      <c r="H1351" s="42" t="s">
        <v>4586</v>
      </c>
      <c r="I1351" s="42" t="s">
        <v>2167</v>
      </c>
      <c r="J1351" s="45">
        <v>44690.519444444442</v>
      </c>
      <c r="K1351" s="43">
        <v>70000</v>
      </c>
      <c r="L1351" s="44">
        <v>44902</v>
      </c>
      <c r="M1351" s="8" t="str">
        <f>VLOOKUP(MONTH($J1351),Lookup!$A$2:$B$13,2,0)&amp;" "&amp;YEAR($J1351)</f>
        <v>May 2022</v>
      </c>
      <c r="N1351" s="34">
        <f t="shared" si="130"/>
        <v>44690.519444444442</v>
      </c>
      <c r="O1351" s="8">
        <f>IF(ISERROR(VLOOKUP($I1351,Lookup!$H$2:$I$11,2,0)),"",VLOOKUP($I1351,Lookup!$H$2:$I$11,2,0))</f>
        <v>103</v>
      </c>
      <c r="P1351" s="8">
        <f>COUNTIF(J$4:J1351,J1351)</f>
        <v>1</v>
      </c>
    </row>
    <row r="1352" spans="1:16" x14ac:dyDescent="0.25">
      <c r="A1352" s="35">
        <f t="shared" si="131"/>
        <v>120000</v>
      </c>
      <c r="B1352" s="8">
        <f t="shared" si="132"/>
        <v>44627.48541666667</v>
      </c>
      <c r="C1352" s="8">
        <f t="shared" si="133"/>
        <v>44894</v>
      </c>
      <c r="D1352" s="38">
        <f t="shared" si="134"/>
        <v>209522.48591666666</v>
      </c>
      <c r="E1352" s="39">
        <f t="shared" si="129"/>
        <v>11</v>
      </c>
      <c r="F1352" s="42" t="s">
        <v>176</v>
      </c>
      <c r="G1352" s="42" t="s">
        <v>4587</v>
      </c>
      <c r="H1352" s="42" t="s">
        <v>4588</v>
      </c>
      <c r="I1352" s="42" t="s">
        <v>2464</v>
      </c>
      <c r="J1352" s="45">
        <v>44627.48541666667</v>
      </c>
      <c r="K1352" s="43">
        <v>120000</v>
      </c>
      <c r="L1352" s="44">
        <v>44894</v>
      </c>
      <c r="M1352" s="8" t="str">
        <f>VLOOKUP(MONTH($J1352),Lookup!$A$2:$B$13,2,0)&amp;" "&amp;YEAR($J1352)</f>
        <v>Mar 2022</v>
      </c>
      <c r="N1352" s="34">
        <f t="shared" si="130"/>
        <v>44627.48541666667</v>
      </c>
      <c r="O1352" s="8">
        <f>IF(ISERROR(VLOOKUP($I1352,Lookup!$H$2:$I$11,2,0)),"",VLOOKUP($I1352,Lookup!$H$2:$I$11,2,0))</f>
        <v>5.0000000000000001E-4</v>
      </c>
      <c r="P1352" s="8">
        <f>COUNTIF(J$4:J1352,J1352)</f>
        <v>1</v>
      </c>
    </row>
    <row r="1353" spans="1:16" ht="30" x14ac:dyDescent="0.25">
      <c r="A1353" s="35">
        <f t="shared" si="131"/>
        <v>75000</v>
      </c>
      <c r="B1353" s="8">
        <f t="shared" si="132"/>
        <v>44610.441666666666</v>
      </c>
      <c r="C1353" s="8">
        <f t="shared" si="133"/>
        <v>44908</v>
      </c>
      <c r="D1353" s="38">
        <f t="shared" si="134"/>
        <v>164520.44167366665</v>
      </c>
      <c r="E1353" s="39">
        <f t="shared" si="129"/>
        <v>21</v>
      </c>
      <c r="F1353" s="42" t="s">
        <v>176</v>
      </c>
      <c r="G1353" s="42" t="s">
        <v>4560</v>
      </c>
      <c r="H1353" s="42" t="s">
        <v>4561</v>
      </c>
      <c r="I1353" s="42" t="s">
        <v>2184</v>
      </c>
      <c r="J1353" s="45">
        <v>44610.441666666666</v>
      </c>
      <c r="K1353" s="43">
        <v>75000</v>
      </c>
      <c r="L1353" s="44">
        <v>44908</v>
      </c>
      <c r="M1353" s="8" t="str">
        <f>VLOOKUP(MONTH($J1353),Lookup!$A$2:$B$13,2,0)&amp;" "&amp;YEAR($J1353)</f>
        <v>Feb 2022</v>
      </c>
      <c r="N1353" s="34">
        <f t="shared" si="130"/>
        <v>44610.441666666666</v>
      </c>
      <c r="O1353" s="8">
        <f>IF(ISERROR(VLOOKUP($I1353,Lookup!$H$2:$I$11,2,0)),"",VLOOKUP($I1353,Lookup!$H$2:$I$11,2,0))</f>
        <v>6.9999999999999999E-6</v>
      </c>
      <c r="P1353" s="8">
        <f>COUNTIF(J$4:J1353,J1353)</f>
        <v>2</v>
      </c>
    </row>
    <row r="1354" spans="1:16" x14ac:dyDescent="0.25">
      <c r="A1354" s="35">
        <f t="shared" si="131"/>
        <v>100000</v>
      </c>
      <c r="B1354" s="8">
        <f t="shared" si="132"/>
        <v>44733.374305555553</v>
      </c>
      <c r="C1354" s="8">
        <f t="shared" si="133"/>
        <v>44944</v>
      </c>
      <c r="D1354" s="38">
        <f t="shared" si="134"/>
        <v>189781.37430555554</v>
      </c>
      <c r="E1354" s="39">
        <f t="shared" si="129"/>
        <v>13</v>
      </c>
      <c r="F1354" s="42" t="s">
        <v>176</v>
      </c>
      <c r="G1354" s="42" t="s">
        <v>4589</v>
      </c>
      <c r="H1354" s="42" t="s">
        <v>4590</v>
      </c>
      <c r="I1354" s="42" t="s">
        <v>2167</v>
      </c>
      <c r="J1354" s="45">
        <v>44733.374305555553</v>
      </c>
      <c r="K1354" s="43">
        <v>100000</v>
      </c>
      <c r="L1354" s="44">
        <v>44944</v>
      </c>
      <c r="M1354" s="8" t="str">
        <f>VLOOKUP(MONTH($J1354),Lookup!$A$2:$B$13,2,0)&amp;" "&amp;YEAR($J1354)</f>
        <v>Jun 2022</v>
      </c>
      <c r="N1354" s="34">
        <f t="shared" si="130"/>
        <v>44733.374305555553</v>
      </c>
      <c r="O1354" s="8">
        <f>IF(ISERROR(VLOOKUP($I1354,Lookup!$H$2:$I$11,2,0)),"",VLOOKUP($I1354,Lookup!$H$2:$I$11,2,0))</f>
        <v>103</v>
      </c>
      <c r="P1354" s="8">
        <f>COUNTIF(J$4:J1354,J1354)</f>
        <v>1</v>
      </c>
    </row>
    <row r="1355" spans="1:16" x14ac:dyDescent="0.25">
      <c r="A1355" s="35">
        <f t="shared" si="131"/>
        <v>30000</v>
      </c>
      <c r="B1355" s="8">
        <f t="shared" si="132"/>
        <v>44768.660416666666</v>
      </c>
      <c r="C1355" s="8">
        <f t="shared" si="133"/>
        <v>44908</v>
      </c>
      <c r="D1355" s="38">
        <f t="shared" si="134"/>
        <v>119677.66041746667</v>
      </c>
      <c r="E1355" s="39">
        <f t="shared" si="129"/>
        <v>52</v>
      </c>
      <c r="F1355" s="42" t="s">
        <v>176</v>
      </c>
      <c r="G1355" s="42" t="s">
        <v>4591</v>
      </c>
      <c r="H1355" s="42" t="s">
        <v>4592</v>
      </c>
      <c r="I1355" s="42" t="s">
        <v>2173</v>
      </c>
      <c r="J1355" s="45">
        <v>44768.660416666666</v>
      </c>
      <c r="K1355" s="43">
        <v>30000</v>
      </c>
      <c r="L1355" s="44">
        <v>44908</v>
      </c>
      <c r="M1355" s="8" t="str">
        <f>VLOOKUP(MONTH($J1355),Lookup!$A$2:$B$13,2,0)&amp;" "&amp;YEAR($J1355)</f>
        <v>Jul 2022</v>
      </c>
      <c r="N1355" s="34">
        <f t="shared" si="130"/>
        <v>44768.660416666666</v>
      </c>
      <c r="O1355" s="8">
        <f>IF(ISERROR(VLOOKUP($I1355,Lookup!$H$2:$I$11,2,0)),"",VLOOKUP($I1355,Lookup!$H$2:$I$11,2,0))</f>
        <v>7.9999999999999996E-7</v>
      </c>
      <c r="P1355" s="8">
        <f>COUNTIF(J$4:J1355,J1355)</f>
        <v>1</v>
      </c>
    </row>
    <row r="1356" spans="1:16" ht="60" x14ac:dyDescent="0.25">
      <c r="A1356" s="35">
        <f t="shared" si="131"/>
        <v>10000</v>
      </c>
      <c r="B1356" s="8">
        <f t="shared" si="132"/>
        <v>44736.868055555555</v>
      </c>
      <c r="C1356" s="8">
        <f t="shared" si="133"/>
        <v>44894</v>
      </c>
      <c r="D1356" s="38">
        <f t="shared" si="134"/>
        <v>99631.868056355568</v>
      </c>
      <c r="E1356" s="39">
        <f t="shared" si="129"/>
        <v>55</v>
      </c>
      <c r="F1356" s="42" t="s">
        <v>176</v>
      </c>
      <c r="G1356" s="42" t="s">
        <v>4593</v>
      </c>
      <c r="H1356" s="42" t="s">
        <v>4594</v>
      </c>
      <c r="I1356" s="42" t="s">
        <v>2173</v>
      </c>
      <c r="J1356" s="45">
        <v>44736.868055555555</v>
      </c>
      <c r="K1356" s="43">
        <v>10000</v>
      </c>
      <c r="L1356" s="44">
        <v>44894</v>
      </c>
      <c r="M1356" s="8" t="str">
        <f>VLOOKUP(MONTH($J1356),Lookup!$A$2:$B$13,2,0)&amp;" "&amp;YEAR($J1356)</f>
        <v>Jun 2022</v>
      </c>
      <c r="N1356" s="34">
        <f t="shared" si="130"/>
        <v>44736.868055555555</v>
      </c>
      <c r="O1356" s="8">
        <f>IF(ISERROR(VLOOKUP($I1356,Lookup!$H$2:$I$11,2,0)),"",VLOOKUP($I1356,Lookup!$H$2:$I$11,2,0))</f>
        <v>7.9999999999999996E-7</v>
      </c>
      <c r="P1356" s="8">
        <f>COUNTIF(J$4:J1356,J1356)</f>
        <v>1</v>
      </c>
    </row>
    <row r="1357" spans="1:16" ht="30" x14ac:dyDescent="0.25">
      <c r="A1357" s="35">
        <f t="shared" si="131"/>
        <v>100000</v>
      </c>
      <c r="B1357" s="8">
        <f t="shared" si="132"/>
        <v>44774.643750000003</v>
      </c>
      <c r="C1357" s="8">
        <f t="shared" si="133"/>
        <v>44901</v>
      </c>
      <c r="D1357" s="38">
        <f t="shared" si="134"/>
        <v>189779.64374999999</v>
      </c>
      <c r="E1357" s="39">
        <f t="shared" si="129"/>
        <v>14</v>
      </c>
      <c r="F1357" s="42" t="s">
        <v>176</v>
      </c>
      <c r="G1357" s="42" t="s">
        <v>4595</v>
      </c>
      <c r="H1357" s="42" t="s">
        <v>4596</v>
      </c>
      <c r="I1357" s="42" t="s">
        <v>2167</v>
      </c>
      <c r="J1357" s="45">
        <v>44774.643750000003</v>
      </c>
      <c r="K1357" s="43">
        <v>100000</v>
      </c>
      <c r="L1357" s="44">
        <v>44901</v>
      </c>
      <c r="M1357" s="8" t="str">
        <f>VLOOKUP(MONTH($J1357),Lookup!$A$2:$B$13,2,0)&amp;" "&amp;YEAR($J1357)</f>
        <v>Aug 2022</v>
      </c>
      <c r="N1357" s="34">
        <f t="shared" si="130"/>
        <v>44774.643750000003</v>
      </c>
      <c r="O1357" s="8">
        <f>IF(ISERROR(VLOOKUP($I1357,Lookup!$H$2:$I$11,2,0)),"",VLOOKUP($I1357,Lookup!$H$2:$I$11,2,0))</f>
        <v>103</v>
      </c>
      <c r="P1357" s="8">
        <f>COUNTIF(J$4:J1357,J1357)</f>
        <v>1</v>
      </c>
    </row>
    <row r="1358" spans="1:16" ht="30" x14ac:dyDescent="0.25">
      <c r="A1358" s="35">
        <f t="shared" si="131"/>
        <v>60000</v>
      </c>
      <c r="B1358" s="8">
        <f t="shared" si="132"/>
        <v>44785.489583333336</v>
      </c>
      <c r="C1358" s="8">
        <f t="shared" si="133"/>
        <v>44903</v>
      </c>
      <c r="D1358" s="38">
        <f t="shared" si="134"/>
        <v>149589.38958333334</v>
      </c>
      <c r="E1358" s="39">
        <f t="shared" si="129"/>
        <v>32</v>
      </c>
      <c r="F1358" s="42" t="s">
        <v>176</v>
      </c>
      <c r="G1358" s="42" t="s">
        <v>4597</v>
      </c>
      <c r="H1358" s="42" t="s">
        <v>4598</v>
      </c>
      <c r="I1358" s="42" t="s">
        <v>2170</v>
      </c>
      <c r="J1358" s="45">
        <v>44785.489583333336</v>
      </c>
      <c r="K1358" s="43">
        <v>60000</v>
      </c>
      <c r="L1358" s="44">
        <v>44903</v>
      </c>
      <c r="M1358" s="8" t="str">
        <f>VLOOKUP(MONTH($J1358),Lookup!$A$2:$B$13,2,0)&amp;" "&amp;YEAR($J1358)</f>
        <v>Aug 2022</v>
      </c>
      <c r="N1358" s="34">
        <f t="shared" si="130"/>
        <v>44785.489583333336</v>
      </c>
      <c r="O1358" s="8">
        <f>IF(ISERROR(VLOOKUP($I1358,Lookup!$H$2:$I$11,2,0)),"",VLOOKUP($I1358,Lookup!$H$2:$I$11,2,0))</f>
        <v>-100.1</v>
      </c>
      <c r="P1358" s="8">
        <f>COUNTIF(J$4:J1358,J1358)</f>
        <v>1</v>
      </c>
    </row>
    <row r="1359" spans="1:16" ht="45" x14ac:dyDescent="0.25">
      <c r="A1359" s="35">
        <f t="shared" si="131"/>
        <v>0</v>
      </c>
      <c r="B1359" s="8">
        <f t="shared" si="132"/>
        <v>44807.705555555556</v>
      </c>
      <c r="C1359" s="8">
        <f t="shared" si="133"/>
        <v>44894</v>
      </c>
      <c r="D1359" s="38">
        <f t="shared" si="134"/>
        <v>89602.60555555555</v>
      </c>
      <c r="E1359" s="39">
        <f t="shared" si="129"/>
        <v>62</v>
      </c>
      <c r="F1359" s="42" t="s">
        <v>176</v>
      </c>
      <c r="G1359" s="42" t="s">
        <v>4599</v>
      </c>
      <c r="H1359" s="42" t="s">
        <v>4600</v>
      </c>
      <c r="I1359" s="42" t="s">
        <v>2170</v>
      </c>
      <c r="J1359" s="45">
        <v>44807.705555555556</v>
      </c>
      <c r="K1359" s="43"/>
      <c r="L1359" s="44">
        <v>44894</v>
      </c>
      <c r="M1359" s="8" t="str">
        <f>VLOOKUP(MONTH($J1359),Lookup!$A$2:$B$13,2,0)&amp;" "&amp;YEAR($J1359)</f>
        <v>Sept 2022</v>
      </c>
      <c r="N1359" s="34">
        <f t="shared" si="130"/>
        <v>44807.705555555556</v>
      </c>
      <c r="O1359" s="8">
        <f>IF(ISERROR(VLOOKUP($I1359,Lookup!$H$2:$I$11,2,0)),"",VLOOKUP($I1359,Lookup!$H$2:$I$11,2,0))</f>
        <v>-100.1</v>
      </c>
      <c r="P1359" s="8">
        <f>COUNTIF(J$4:J1359,J1359)</f>
        <v>1</v>
      </c>
    </row>
    <row r="1360" spans="1:16" x14ac:dyDescent="0.25">
      <c r="A1360" s="35">
        <f t="shared" si="131"/>
        <v>60000</v>
      </c>
      <c r="B1360" s="8">
        <f t="shared" si="132"/>
        <v>44700.739583333336</v>
      </c>
      <c r="C1360" s="8">
        <f t="shared" si="133"/>
        <v>44894</v>
      </c>
      <c r="D1360" s="38">
        <f t="shared" si="134"/>
        <v>149698.73958333334</v>
      </c>
      <c r="E1360" s="39">
        <f t="shared" si="129"/>
        <v>28</v>
      </c>
      <c r="F1360" s="42" t="s">
        <v>176</v>
      </c>
      <c r="G1360" s="42" t="s">
        <v>4601</v>
      </c>
      <c r="H1360" s="42" t="s">
        <v>4602</v>
      </c>
      <c r="I1360" s="42" t="s">
        <v>2167</v>
      </c>
      <c r="J1360" s="45">
        <v>44700.739583333336</v>
      </c>
      <c r="K1360" s="43">
        <v>60000</v>
      </c>
      <c r="L1360" s="44">
        <v>44894</v>
      </c>
      <c r="M1360" s="8" t="str">
        <f>VLOOKUP(MONTH($J1360),Lookup!$A$2:$B$13,2,0)&amp;" "&amp;YEAR($J1360)</f>
        <v>May 2022</v>
      </c>
      <c r="N1360" s="34">
        <f t="shared" si="130"/>
        <v>44700.739583333336</v>
      </c>
      <c r="O1360" s="8">
        <f>IF(ISERROR(VLOOKUP($I1360,Lookup!$H$2:$I$11,2,0)),"",VLOOKUP($I1360,Lookup!$H$2:$I$11,2,0))</f>
        <v>103</v>
      </c>
      <c r="P1360" s="8">
        <f>COUNTIF(J$4:J1360,J1360)</f>
        <v>1</v>
      </c>
    </row>
    <row r="1361" spans="1:16" ht="30" x14ac:dyDescent="0.25">
      <c r="A1361" s="35">
        <f t="shared" si="131"/>
        <v>60000</v>
      </c>
      <c r="B1361" s="8">
        <f t="shared" si="132"/>
        <v>44853.540277777778</v>
      </c>
      <c r="C1361" s="8">
        <f t="shared" si="133"/>
        <v>44894</v>
      </c>
      <c r="D1361" s="38">
        <f t="shared" si="134"/>
        <v>149648.44027777776</v>
      </c>
      <c r="E1361" s="39">
        <f t="shared" si="129"/>
        <v>29</v>
      </c>
      <c r="F1361" s="42" t="s">
        <v>176</v>
      </c>
      <c r="G1361" s="42" t="s">
        <v>4603</v>
      </c>
      <c r="H1361" s="42" t="s">
        <v>4604</v>
      </c>
      <c r="I1361" s="42" t="s">
        <v>2170</v>
      </c>
      <c r="J1361" s="45">
        <v>44853.540277777778</v>
      </c>
      <c r="K1361" s="43">
        <v>60000</v>
      </c>
      <c r="L1361" s="44">
        <v>44894</v>
      </c>
      <c r="M1361" s="8" t="str">
        <f>VLOOKUP(MONTH($J1361),Lookup!$A$2:$B$13,2,0)&amp;" "&amp;YEAR($J1361)</f>
        <v>Oct 2022</v>
      </c>
      <c r="N1361" s="34">
        <f t="shared" si="130"/>
        <v>44853.540277777778</v>
      </c>
      <c r="O1361" s="8">
        <f>IF(ISERROR(VLOOKUP($I1361,Lookup!$H$2:$I$11,2,0)),"",VLOOKUP($I1361,Lookup!$H$2:$I$11,2,0))</f>
        <v>-100.1</v>
      </c>
      <c r="P1361" s="8">
        <f>COUNTIF(J$4:J1361,J1361)</f>
        <v>1</v>
      </c>
    </row>
    <row r="1362" spans="1:16" ht="30" x14ac:dyDescent="0.25">
      <c r="A1362" s="35">
        <f t="shared" si="131"/>
        <v>100001</v>
      </c>
      <c r="B1362" s="8">
        <f t="shared" si="132"/>
        <v>44695.414583333331</v>
      </c>
      <c r="C1362" s="8">
        <f t="shared" si="133"/>
        <v>45015</v>
      </c>
      <c r="D1362" s="38">
        <f t="shared" si="134"/>
        <v>189712.41508333333</v>
      </c>
      <c r="E1362" s="39">
        <f t="shared" si="129"/>
        <v>15</v>
      </c>
      <c r="F1362" s="42" t="s">
        <v>176</v>
      </c>
      <c r="G1362" s="42" t="s">
        <v>4605</v>
      </c>
      <c r="H1362" s="42" t="s">
        <v>4606</v>
      </c>
      <c r="I1362" s="42" t="s">
        <v>2464</v>
      </c>
      <c r="J1362" s="45">
        <v>44695.414583333331</v>
      </c>
      <c r="K1362" s="43">
        <v>100001</v>
      </c>
      <c r="L1362" s="44">
        <v>45015</v>
      </c>
      <c r="M1362" s="8" t="str">
        <f>VLOOKUP(MONTH($J1362),Lookup!$A$2:$B$13,2,0)&amp;" "&amp;YEAR($J1362)</f>
        <v>May 2022</v>
      </c>
      <c r="N1362" s="34">
        <f t="shared" si="130"/>
        <v>44695.414583333331</v>
      </c>
      <c r="O1362" s="8">
        <f>IF(ISERROR(VLOOKUP($I1362,Lookup!$H$2:$I$11,2,0)),"",VLOOKUP($I1362,Lookup!$H$2:$I$11,2,0))</f>
        <v>5.0000000000000001E-4</v>
      </c>
      <c r="P1362" s="8">
        <f>COUNTIF(J$4:J1362,J1362)</f>
        <v>1</v>
      </c>
    </row>
    <row r="1363" spans="1:16" ht="30" x14ac:dyDescent="0.25">
      <c r="A1363" s="35">
        <f t="shared" si="131"/>
        <v>50001</v>
      </c>
      <c r="B1363" s="8">
        <f t="shared" si="132"/>
        <v>44700.463194444441</v>
      </c>
      <c r="C1363" s="8">
        <f t="shared" si="133"/>
        <v>44859</v>
      </c>
      <c r="D1363" s="38">
        <f t="shared" si="134"/>
        <v>139561.46320144442</v>
      </c>
      <c r="E1363" s="39">
        <f t="shared" si="129"/>
        <v>46</v>
      </c>
      <c r="F1363" s="42" t="s">
        <v>176</v>
      </c>
      <c r="G1363" s="42" t="s">
        <v>4607</v>
      </c>
      <c r="H1363" s="42" t="s">
        <v>4608</v>
      </c>
      <c r="I1363" s="42" t="s">
        <v>2184</v>
      </c>
      <c r="J1363" s="45">
        <v>44700.463194444441</v>
      </c>
      <c r="K1363" s="43">
        <v>50001</v>
      </c>
      <c r="L1363" s="44">
        <v>44859</v>
      </c>
      <c r="M1363" s="8" t="str">
        <f>VLOOKUP(MONTH($J1363),Lookup!$A$2:$B$13,2,0)&amp;" "&amp;YEAR($J1363)</f>
        <v>May 2022</v>
      </c>
      <c r="N1363" s="34">
        <f t="shared" si="130"/>
        <v>44700.463194444441</v>
      </c>
      <c r="O1363" s="8">
        <f>IF(ISERROR(VLOOKUP($I1363,Lookup!$H$2:$I$11,2,0)),"",VLOOKUP($I1363,Lookup!$H$2:$I$11,2,0))</f>
        <v>6.9999999999999999E-6</v>
      </c>
      <c r="P1363" s="8">
        <f>COUNTIF(J$4:J1363,J1363)</f>
        <v>1</v>
      </c>
    </row>
    <row r="1364" spans="1:16" ht="45" x14ac:dyDescent="0.25">
      <c r="A1364" s="35">
        <f t="shared" si="131"/>
        <v>120000</v>
      </c>
      <c r="B1364" s="8">
        <f t="shared" si="132"/>
        <v>44685.595138888886</v>
      </c>
      <c r="C1364" s="8">
        <f t="shared" si="133"/>
        <v>44907</v>
      </c>
      <c r="D1364" s="38">
        <f t="shared" si="134"/>
        <v>209696.59513888889</v>
      </c>
      <c r="E1364" s="39">
        <f t="shared" si="129"/>
        <v>10</v>
      </c>
      <c r="F1364" s="42" t="s">
        <v>176</v>
      </c>
      <c r="G1364" s="42" t="s">
        <v>4609</v>
      </c>
      <c r="H1364" s="42" t="s">
        <v>4610</v>
      </c>
      <c r="I1364" s="42" t="s">
        <v>2167</v>
      </c>
      <c r="J1364" s="45">
        <v>44685.595138888886</v>
      </c>
      <c r="K1364" s="43">
        <v>120000</v>
      </c>
      <c r="L1364" s="44">
        <v>44907</v>
      </c>
      <c r="M1364" s="8" t="str">
        <f>VLOOKUP(MONTH($J1364),Lookup!$A$2:$B$13,2,0)&amp;" "&amp;YEAR($J1364)</f>
        <v>May 2022</v>
      </c>
      <c r="N1364" s="34">
        <f t="shared" si="130"/>
        <v>44685.595138888886</v>
      </c>
      <c r="O1364" s="8">
        <f>IF(ISERROR(VLOOKUP($I1364,Lookup!$H$2:$I$11,2,0)),"",VLOOKUP($I1364,Lookup!$H$2:$I$11,2,0))</f>
        <v>103</v>
      </c>
      <c r="P1364" s="8">
        <f>COUNTIF(J$4:J1364,J1364)</f>
        <v>1</v>
      </c>
    </row>
    <row r="1365" spans="1:16" ht="30" x14ac:dyDescent="0.25">
      <c r="A1365" s="35">
        <f t="shared" si="131"/>
        <v>60000</v>
      </c>
      <c r="B1365" s="8">
        <f t="shared" si="132"/>
        <v>44733.724305555559</v>
      </c>
      <c r="C1365" s="8">
        <f t="shared" si="133"/>
        <v>44906</v>
      </c>
      <c r="D1365" s="38">
        <f t="shared" si="134"/>
        <v>149743.72430555557</v>
      </c>
      <c r="E1365" s="39">
        <f t="shared" si="129"/>
        <v>27</v>
      </c>
      <c r="F1365" s="42" t="s">
        <v>176</v>
      </c>
      <c r="G1365" s="42" t="s">
        <v>4611</v>
      </c>
      <c r="H1365" s="42" t="s">
        <v>4611</v>
      </c>
      <c r="I1365" s="42" t="s">
        <v>2167</v>
      </c>
      <c r="J1365" s="45">
        <v>44733.724305555559</v>
      </c>
      <c r="K1365" s="43">
        <v>60000</v>
      </c>
      <c r="L1365" s="44">
        <v>44906</v>
      </c>
      <c r="M1365" s="8" t="str">
        <f>VLOOKUP(MONTH($J1365),Lookup!$A$2:$B$13,2,0)&amp;" "&amp;YEAR($J1365)</f>
        <v>Jun 2022</v>
      </c>
      <c r="N1365" s="34">
        <f t="shared" si="130"/>
        <v>44733.724305555559</v>
      </c>
      <c r="O1365" s="8">
        <f>IF(ISERROR(VLOOKUP($I1365,Lookup!$H$2:$I$11,2,0)),"",VLOOKUP($I1365,Lookup!$H$2:$I$11,2,0))</f>
        <v>103</v>
      </c>
      <c r="P1365" s="8">
        <f>COUNTIF(J$4:J1365,J1365)</f>
        <v>1</v>
      </c>
    </row>
    <row r="1366" spans="1:16" ht="30" x14ac:dyDescent="0.25">
      <c r="A1366" s="35">
        <f t="shared" si="131"/>
        <v>20000</v>
      </c>
      <c r="B1366" s="8">
        <f t="shared" si="132"/>
        <v>44819.4375</v>
      </c>
      <c r="C1366" s="8">
        <f t="shared" si="133"/>
        <v>44904</v>
      </c>
      <c r="D1366" s="38">
        <f t="shared" si="134"/>
        <v>109724.43750080001</v>
      </c>
      <c r="E1366" s="39">
        <f t="shared" si="129"/>
        <v>53</v>
      </c>
      <c r="F1366" s="42" t="s">
        <v>176</v>
      </c>
      <c r="G1366" s="42" t="s">
        <v>4612</v>
      </c>
      <c r="H1366" s="42" t="s">
        <v>4613</v>
      </c>
      <c r="I1366" s="42" t="s">
        <v>2173</v>
      </c>
      <c r="J1366" s="45">
        <v>44819.4375</v>
      </c>
      <c r="K1366" s="43">
        <v>20000</v>
      </c>
      <c r="L1366" s="44">
        <v>44904</v>
      </c>
      <c r="M1366" s="8" t="str">
        <f>VLOOKUP(MONTH($J1366),Lookup!$A$2:$B$13,2,0)&amp;" "&amp;YEAR($J1366)</f>
        <v>Sept 2022</v>
      </c>
      <c r="N1366" s="34">
        <f t="shared" si="130"/>
        <v>44819.4375</v>
      </c>
      <c r="O1366" s="8">
        <f>IF(ISERROR(VLOOKUP($I1366,Lookup!$H$2:$I$11,2,0)),"",VLOOKUP($I1366,Lookup!$H$2:$I$11,2,0))</f>
        <v>7.9999999999999996E-7</v>
      </c>
      <c r="P1366" s="8">
        <f>COUNTIF(J$4:J1366,J1366)</f>
        <v>1</v>
      </c>
    </row>
    <row r="1367" spans="1:16" x14ac:dyDescent="0.25">
      <c r="A1367" s="35">
        <f t="shared" si="131"/>
        <v>50000</v>
      </c>
      <c r="B1367" s="8">
        <f t="shared" si="132"/>
        <v>44819.495138888888</v>
      </c>
      <c r="C1367" s="8">
        <f t="shared" si="133"/>
        <v>44934</v>
      </c>
      <c r="D1367" s="38">
        <f t="shared" si="134"/>
        <v>139754.49519888888</v>
      </c>
      <c r="E1367" s="39">
        <f t="shared" si="129"/>
        <v>39</v>
      </c>
      <c r="F1367" s="42" t="s">
        <v>176</v>
      </c>
      <c r="G1367" s="42" t="s">
        <v>4614</v>
      </c>
      <c r="H1367" s="42" t="s">
        <v>4615</v>
      </c>
      <c r="I1367" s="42" t="s">
        <v>2206</v>
      </c>
      <c r="J1367" s="45">
        <v>44819.495138888888</v>
      </c>
      <c r="K1367" s="43">
        <v>50000</v>
      </c>
      <c r="L1367" s="44">
        <v>44934</v>
      </c>
      <c r="M1367" s="8" t="str">
        <f>VLOOKUP(MONTH($J1367),Lookup!$A$2:$B$13,2,0)&amp;" "&amp;YEAR($J1367)</f>
        <v>Sept 2022</v>
      </c>
      <c r="N1367" s="34">
        <f t="shared" si="130"/>
        <v>44819.495138888888</v>
      </c>
      <c r="O1367" s="8">
        <f>IF(ISERROR(VLOOKUP($I1367,Lookup!$H$2:$I$11,2,0)),"",VLOOKUP($I1367,Lookup!$H$2:$I$11,2,0))</f>
        <v>6.0000000000000002E-5</v>
      </c>
      <c r="P1367" s="8">
        <f>COUNTIF(J$4:J1367,J1367)</f>
        <v>1</v>
      </c>
    </row>
    <row r="1368" spans="1:16" ht="30" x14ac:dyDescent="0.25">
      <c r="A1368" s="35">
        <f t="shared" si="131"/>
        <v>80000</v>
      </c>
      <c r="B1368" s="8">
        <f t="shared" si="132"/>
        <v>44802.306944444441</v>
      </c>
      <c r="C1368" s="8">
        <f t="shared" si="133"/>
        <v>44900</v>
      </c>
      <c r="D1368" s="38">
        <f t="shared" si="134"/>
        <v>169603.20694444442</v>
      </c>
      <c r="E1368" s="39">
        <f t="shared" si="129"/>
        <v>18</v>
      </c>
      <c r="F1368" s="42" t="s">
        <v>176</v>
      </c>
      <c r="G1368" s="42" t="s">
        <v>4616</v>
      </c>
      <c r="H1368" s="42" t="s">
        <v>4617</v>
      </c>
      <c r="I1368" s="42" t="s">
        <v>2170</v>
      </c>
      <c r="J1368" s="45">
        <v>44802.306944444441</v>
      </c>
      <c r="K1368" s="43">
        <v>80000</v>
      </c>
      <c r="L1368" s="44">
        <v>44900</v>
      </c>
      <c r="M1368" s="8" t="str">
        <f>VLOOKUP(MONTH($J1368),Lookup!$A$2:$B$13,2,0)&amp;" "&amp;YEAR($J1368)</f>
        <v>Aug 2022</v>
      </c>
      <c r="N1368" s="34">
        <f t="shared" si="130"/>
        <v>44802.306944444441</v>
      </c>
      <c r="O1368" s="8">
        <f>IF(ISERROR(VLOOKUP($I1368,Lookup!$H$2:$I$11,2,0)),"",VLOOKUP($I1368,Lookup!$H$2:$I$11,2,0))</f>
        <v>-100.1</v>
      </c>
      <c r="P1368" s="8">
        <f>COUNTIF(J$4:J1368,J1368)</f>
        <v>1</v>
      </c>
    </row>
    <row r="1369" spans="1:16" ht="30" x14ac:dyDescent="0.25">
      <c r="A1369" s="35">
        <f t="shared" si="131"/>
        <v>60000</v>
      </c>
      <c r="B1369" s="8">
        <f t="shared" si="132"/>
        <v>44793.428472222222</v>
      </c>
      <c r="C1369" s="8">
        <f t="shared" si="133"/>
        <v>44895</v>
      </c>
      <c r="D1369" s="38">
        <f t="shared" si="134"/>
        <v>149589.32847222223</v>
      </c>
      <c r="E1369" s="39">
        <f t="shared" si="129"/>
        <v>33</v>
      </c>
      <c r="F1369" s="42" t="s">
        <v>176</v>
      </c>
      <c r="G1369" s="42" t="s">
        <v>4618</v>
      </c>
      <c r="H1369" s="42" t="s">
        <v>4619</v>
      </c>
      <c r="I1369" s="42" t="s">
        <v>2170</v>
      </c>
      <c r="J1369" s="45">
        <v>44793.428472222222</v>
      </c>
      <c r="K1369" s="43">
        <v>60000</v>
      </c>
      <c r="L1369" s="44">
        <v>44895</v>
      </c>
      <c r="M1369" s="8" t="str">
        <f>VLOOKUP(MONTH($J1369),Lookup!$A$2:$B$13,2,0)&amp;" "&amp;YEAR($J1369)</f>
        <v>Aug 2022</v>
      </c>
      <c r="N1369" s="34">
        <f t="shared" si="130"/>
        <v>44793.428472222222</v>
      </c>
      <c r="O1369" s="8">
        <f>IF(ISERROR(VLOOKUP($I1369,Lookup!$H$2:$I$11,2,0)),"",VLOOKUP($I1369,Lookup!$H$2:$I$11,2,0))</f>
        <v>-100.1</v>
      </c>
      <c r="P1369" s="8">
        <f>COUNTIF(J$4:J1369,J1369)</f>
        <v>1</v>
      </c>
    </row>
    <row r="1370" spans="1:16" x14ac:dyDescent="0.25">
      <c r="A1370" s="35">
        <f t="shared" si="131"/>
        <v>76000</v>
      </c>
      <c r="B1370" s="8">
        <f t="shared" si="132"/>
        <v>44810.663194444445</v>
      </c>
      <c r="C1370" s="8">
        <f t="shared" si="133"/>
        <v>44902</v>
      </c>
      <c r="D1370" s="38">
        <f t="shared" si="134"/>
        <v>165613.56319444443</v>
      </c>
      <c r="E1370" s="39">
        <f t="shared" si="129"/>
        <v>19</v>
      </c>
      <c r="F1370" s="42" t="s">
        <v>176</v>
      </c>
      <c r="G1370" s="42" t="s">
        <v>4620</v>
      </c>
      <c r="H1370" s="42" t="s">
        <v>4621</v>
      </c>
      <c r="I1370" s="42" t="s">
        <v>2170</v>
      </c>
      <c r="J1370" s="45">
        <v>44810.663194444445</v>
      </c>
      <c r="K1370" s="43">
        <v>76000</v>
      </c>
      <c r="L1370" s="44">
        <v>44902</v>
      </c>
      <c r="M1370" s="8" t="str">
        <f>VLOOKUP(MONTH($J1370),Lookup!$A$2:$B$13,2,0)&amp;" "&amp;YEAR($J1370)</f>
        <v>Sept 2022</v>
      </c>
      <c r="N1370" s="34">
        <f t="shared" si="130"/>
        <v>44810.663194444445</v>
      </c>
      <c r="O1370" s="8">
        <f>IF(ISERROR(VLOOKUP($I1370,Lookup!$H$2:$I$11,2,0)),"",VLOOKUP($I1370,Lookup!$H$2:$I$11,2,0))</f>
        <v>-100.1</v>
      </c>
      <c r="P1370" s="8">
        <f>COUNTIF(J$4:J1370,J1370)</f>
        <v>1</v>
      </c>
    </row>
    <row r="1371" spans="1:16" ht="45" x14ac:dyDescent="0.25">
      <c r="A1371" s="35">
        <f t="shared" si="131"/>
        <v>60000</v>
      </c>
      <c r="B1371" s="8">
        <f t="shared" si="132"/>
        <v>44811.865277777775</v>
      </c>
      <c r="C1371" s="8">
        <f t="shared" si="133"/>
        <v>44900</v>
      </c>
      <c r="D1371" s="38">
        <f t="shared" si="134"/>
        <v>149612.76527777777</v>
      </c>
      <c r="E1371" s="39">
        <f t="shared" si="129"/>
        <v>31</v>
      </c>
      <c r="F1371" s="42" t="s">
        <v>176</v>
      </c>
      <c r="G1371" s="42" t="s">
        <v>4622</v>
      </c>
      <c r="H1371" s="42" t="s">
        <v>4623</v>
      </c>
      <c r="I1371" s="42" t="s">
        <v>2170</v>
      </c>
      <c r="J1371" s="45">
        <v>44811.865277777775</v>
      </c>
      <c r="K1371" s="43">
        <v>60000</v>
      </c>
      <c r="L1371" s="44">
        <v>44900</v>
      </c>
      <c r="M1371" s="8" t="str">
        <f>VLOOKUP(MONTH($J1371),Lookup!$A$2:$B$13,2,0)&amp;" "&amp;YEAR($J1371)</f>
        <v>Sept 2022</v>
      </c>
      <c r="N1371" s="34">
        <f t="shared" si="130"/>
        <v>44811.865277777775</v>
      </c>
      <c r="O1371" s="8">
        <f>IF(ISERROR(VLOOKUP($I1371,Lookup!$H$2:$I$11,2,0)),"",VLOOKUP($I1371,Lookup!$H$2:$I$11,2,0))</f>
        <v>-100.1</v>
      </c>
      <c r="P1371" s="8">
        <f>COUNTIF(J$4:J1371,J1371)</f>
        <v>1</v>
      </c>
    </row>
    <row r="1372" spans="1:16" ht="30" x14ac:dyDescent="0.25">
      <c r="A1372" s="35">
        <f t="shared" si="131"/>
        <v>50000</v>
      </c>
      <c r="B1372" s="8">
        <f t="shared" si="132"/>
        <v>44830.398611111108</v>
      </c>
      <c r="C1372" s="8">
        <f t="shared" si="133"/>
        <v>44903</v>
      </c>
      <c r="D1372" s="38">
        <f t="shared" si="134"/>
        <v>139734.39867111109</v>
      </c>
      <c r="E1372" s="39">
        <f t="shared" si="129"/>
        <v>41</v>
      </c>
      <c r="F1372" s="42" t="s">
        <v>176</v>
      </c>
      <c r="G1372" s="42" t="s">
        <v>4624</v>
      </c>
      <c r="H1372" s="42" t="s">
        <v>4625</v>
      </c>
      <c r="I1372" s="42" t="s">
        <v>2206</v>
      </c>
      <c r="J1372" s="45">
        <v>44830.398611111108</v>
      </c>
      <c r="K1372" s="43">
        <v>50000</v>
      </c>
      <c r="L1372" s="44">
        <v>44903</v>
      </c>
      <c r="M1372" s="8" t="str">
        <f>VLOOKUP(MONTH($J1372),Lookup!$A$2:$B$13,2,0)&amp;" "&amp;YEAR($J1372)</f>
        <v>Sept 2022</v>
      </c>
      <c r="N1372" s="34">
        <f t="shared" si="130"/>
        <v>44830.398611111108</v>
      </c>
      <c r="O1372" s="8">
        <f>IF(ISERROR(VLOOKUP($I1372,Lookup!$H$2:$I$11,2,0)),"",VLOOKUP($I1372,Lookup!$H$2:$I$11,2,0))</f>
        <v>6.0000000000000002E-5</v>
      </c>
      <c r="P1372" s="8">
        <f>COUNTIF(J$4:J1372,J1372)</f>
        <v>1</v>
      </c>
    </row>
    <row r="1373" spans="1:16" ht="30" x14ac:dyDescent="0.25">
      <c r="A1373" s="35">
        <f t="shared" si="131"/>
        <v>65000</v>
      </c>
      <c r="B1373" s="8">
        <f t="shared" si="132"/>
        <v>44819.712500000001</v>
      </c>
      <c r="C1373" s="8">
        <f t="shared" si="133"/>
        <v>44904</v>
      </c>
      <c r="D1373" s="38">
        <f t="shared" si="134"/>
        <v>154724.71255999999</v>
      </c>
      <c r="E1373" s="39">
        <f t="shared" si="129"/>
        <v>23</v>
      </c>
      <c r="F1373" s="42" t="s">
        <v>176</v>
      </c>
      <c r="G1373" s="42" t="s">
        <v>4626</v>
      </c>
      <c r="H1373" s="42" t="s">
        <v>4627</v>
      </c>
      <c r="I1373" s="42" t="s">
        <v>2206</v>
      </c>
      <c r="J1373" s="45">
        <v>44819.712500000001</v>
      </c>
      <c r="K1373" s="43">
        <v>65000</v>
      </c>
      <c r="L1373" s="44">
        <v>44904</v>
      </c>
      <c r="M1373" s="8" t="str">
        <f>VLOOKUP(MONTH($J1373),Lookup!$A$2:$B$13,2,0)&amp;" "&amp;YEAR($J1373)</f>
        <v>Sept 2022</v>
      </c>
      <c r="N1373" s="34">
        <f t="shared" si="130"/>
        <v>44819.712500000001</v>
      </c>
      <c r="O1373" s="8">
        <f>IF(ISERROR(VLOOKUP($I1373,Lookup!$H$2:$I$11,2,0)),"",VLOOKUP($I1373,Lookup!$H$2:$I$11,2,0))</f>
        <v>6.0000000000000002E-5</v>
      </c>
      <c r="P1373" s="8">
        <f>COUNTIF(J$4:J1373,J1373)</f>
        <v>1</v>
      </c>
    </row>
    <row r="1374" spans="1:16" ht="30" x14ac:dyDescent="0.25">
      <c r="A1374" s="35">
        <f t="shared" si="131"/>
        <v>105000</v>
      </c>
      <c r="B1374" s="8">
        <f t="shared" si="132"/>
        <v>44826.393055555556</v>
      </c>
      <c r="C1374" s="8">
        <f t="shared" si="133"/>
        <v>44965</v>
      </c>
      <c r="D1374" s="38">
        <f t="shared" si="134"/>
        <v>194792.39311555555</v>
      </c>
      <c r="E1374" s="39">
        <f t="shared" si="129"/>
        <v>12</v>
      </c>
      <c r="F1374" s="42" t="s">
        <v>176</v>
      </c>
      <c r="G1374" s="42" t="s">
        <v>4628</v>
      </c>
      <c r="H1374" s="42" t="s">
        <v>4629</v>
      </c>
      <c r="I1374" s="42" t="s">
        <v>2206</v>
      </c>
      <c r="J1374" s="45">
        <v>44826.393055555556</v>
      </c>
      <c r="K1374" s="43">
        <v>105000</v>
      </c>
      <c r="L1374" s="44">
        <v>44965</v>
      </c>
      <c r="M1374" s="8" t="str">
        <f>VLOOKUP(MONTH($J1374),Lookup!$A$2:$B$13,2,0)&amp;" "&amp;YEAR($J1374)</f>
        <v>Sept 2022</v>
      </c>
      <c r="N1374" s="34">
        <f t="shared" si="130"/>
        <v>44826.393055555556</v>
      </c>
      <c r="O1374" s="8">
        <f>IF(ISERROR(VLOOKUP($I1374,Lookup!$H$2:$I$11,2,0)),"",VLOOKUP($I1374,Lookup!$H$2:$I$11,2,0))</f>
        <v>6.0000000000000002E-5</v>
      </c>
      <c r="P1374" s="8">
        <f>COUNTIF(J$4:J1374,J1374)</f>
        <v>1</v>
      </c>
    </row>
    <row r="1375" spans="1:16" x14ac:dyDescent="0.25">
      <c r="A1375" s="35">
        <f t="shared" si="131"/>
        <v>60000</v>
      </c>
      <c r="B1375" s="8">
        <f t="shared" si="132"/>
        <v>44755.631249999999</v>
      </c>
      <c r="C1375" s="8">
        <f t="shared" si="133"/>
        <v>44909</v>
      </c>
      <c r="D1375" s="38">
        <f t="shared" si="134"/>
        <v>149768.63125000001</v>
      </c>
      <c r="E1375" s="39">
        <f t="shared" si="129"/>
        <v>25</v>
      </c>
      <c r="F1375" s="42" t="s">
        <v>176</v>
      </c>
      <c r="G1375" s="42" t="s">
        <v>4630</v>
      </c>
      <c r="H1375" s="42" t="s">
        <v>4631</v>
      </c>
      <c r="I1375" s="42" t="s">
        <v>2167</v>
      </c>
      <c r="J1375" s="45">
        <v>44755.631249999999</v>
      </c>
      <c r="K1375" s="43">
        <v>60000</v>
      </c>
      <c r="L1375" s="44">
        <v>44909</v>
      </c>
      <c r="M1375" s="8" t="str">
        <f>VLOOKUP(MONTH($J1375),Lookup!$A$2:$B$13,2,0)&amp;" "&amp;YEAR($J1375)</f>
        <v>Jul 2022</v>
      </c>
      <c r="N1375" s="34">
        <f t="shared" si="130"/>
        <v>44755.631249999999</v>
      </c>
      <c r="O1375" s="8">
        <f>IF(ISERROR(VLOOKUP($I1375,Lookup!$H$2:$I$11,2,0)),"",VLOOKUP($I1375,Lookup!$H$2:$I$11,2,0))</f>
        <v>103</v>
      </c>
      <c r="P1375" s="8">
        <f>COUNTIF(J$4:J1375,J1375)</f>
        <v>1</v>
      </c>
    </row>
    <row r="1376" spans="1:16" x14ac:dyDescent="0.25">
      <c r="A1376" s="35">
        <f t="shared" si="131"/>
        <v>0</v>
      </c>
      <c r="B1376" s="8">
        <f t="shared" si="132"/>
        <v>44802.811805555553</v>
      </c>
      <c r="C1376" s="8">
        <f t="shared" si="133"/>
        <v>44861</v>
      </c>
      <c r="D1376" s="38">
        <f t="shared" si="134"/>
        <v>89564.711805555547</v>
      </c>
      <c r="E1376" s="39">
        <f t="shared" si="129"/>
        <v>63</v>
      </c>
      <c r="F1376" s="42" t="s">
        <v>176</v>
      </c>
      <c r="G1376" s="42" t="s">
        <v>4632</v>
      </c>
      <c r="H1376" s="42" t="s">
        <v>4633</v>
      </c>
      <c r="I1376" s="42" t="s">
        <v>2170</v>
      </c>
      <c r="J1376" s="45">
        <v>44802.811805555553</v>
      </c>
      <c r="K1376" s="43"/>
      <c r="L1376" s="44">
        <v>44861</v>
      </c>
      <c r="M1376" s="8" t="str">
        <f>VLOOKUP(MONTH($J1376),Lookup!$A$2:$B$13,2,0)&amp;" "&amp;YEAR($J1376)</f>
        <v>Aug 2022</v>
      </c>
      <c r="N1376" s="34">
        <f t="shared" si="130"/>
        <v>44802.811805555553</v>
      </c>
      <c r="O1376" s="8">
        <f>IF(ISERROR(VLOOKUP($I1376,Lookup!$H$2:$I$11,2,0)),"",VLOOKUP($I1376,Lookup!$H$2:$I$11,2,0))</f>
        <v>-100.1</v>
      </c>
      <c r="P1376" s="8">
        <f>COUNTIF(J$4:J1376,J1376)</f>
        <v>1</v>
      </c>
    </row>
    <row r="1377" spans="1:16" ht="30" x14ac:dyDescent="0.25">
      <c r="A1377" s="35">
        <f t="shared" si="131"/>
        <v>60000</v>
      </c>
      <c r="B1377" s="8">
        <f t="shared" si="132"/>
        <v>44742.510416666664</v>
      </c>
      <c r="C1377" s="8">
        <f t="shared" si="133"/>
        <v>44902</v>
      </c>
      <c r="D1377" s="38">
        <f t="shared" si="134"/>
        <v>149748.51041666666</v>
      </c>
      <c r="E1377" s="39">
        <f t="shared" si="129"/>
        <v>26</v>
      </c>
      <c r="F1377" s="42" t="s">
        <v>176</v>
      </c>
      <c r="G1377" s="42" t="s">
        <v>4634</v>
      </c>
      <c r="H1377" s="42" t="s">
        <v>4635</v>
      </c>
      <c r="I1377" s="42" t="s">
        <v>2167</v>
      </c>
      <c r="J1377" s="45">
        <v>44742.510416666664</v>
      </c>
      <c r="K1377" s="43">
        <v>60000</v>
      </c>
      <c r="L1377" s="44">
        <v>44902</v>
      </c>
      <c r="M1377" s="8" t="str">
        <f>VLOOKUP(MONTH($J1377),Lookup!$A$2:$B$13,2,0)&amp;" "&amp;YEAR($J1377)</f>
        <v>Jun 2022</v>
      </c>
      <c r="N1377" s="34">
        <f t="shared" si="130"/>
        <v>44742.510416666664</v>
      </c>
      <c r="O1377" s="8">
        <f>IF(ISERROR(VLOOKUP($I1377,Lookup!$H$2:$I$11,2,0)),"",VLOOKUP($I1377,Lookup!$H$2:$I$11,2,0))</f>
        <v>103</v>
      </c>
      <c r="P1377" s="8">
        <f>COUNTIF(J$4:J1377,J1377)</f>
        <v>1</v>
      </c>
    </row>
    <row r="1378" spans="1:16" x14ac:dyDescent="0.25">
      <c r="A1378" s="35">
        <f t="shared" si="131"/>
        <v>50001</v>
      </c>
      <c r="B1378" s="8">
        <f t="shared" si="132"/>
        <v>44888.527777777781</v>
      </c>
      <c r="C1378" s="8">
        <f t="shared" si="133"/>
        <v>44908</v>
      </c>
      <c r="D1378" s="38">
        <f t="shared" si="134"/>
        <v>139798.52783777777</v>
      </c>
      <c r="E1378" s="39">
        <f t="shared" si="129"/>
        <v>35</v>
      </c>
      <c r="F1378" s="42" t="s">
        <v>176</v>
      </c>
      <c r="G1378" s="42" t="s">
        <v>4636</v>
      </c>
      <c r="H1378" s="42" t="s">
        <v>4637</v>
      </c>
      <c r="I1378" s="42" t="s">
        <v>2206</v>
      </c>
      <c r="J1378" s="45">
        <v>44888.527777777781</v>
      </c>
      <c r="K1378" s="43">
        <v>50001</v>
      </c>
      <c r="L1378" s="44">
        <v>44908</v>
      </c>
      <c r="M1378" s="8" t="str">
        <f>VLOOKUP(MONTH($J1378),Lookup!$A$2:$B$13,2,0)&amp;" "&amp;YEAR($J1378)</f>
        <v>Nov 2022</v>
      </c>
      <c r="N1378" s="34">
        <f t="shared" si="130"/>
        <v>44888.527777777781</v>
      </c>
      <c r="O1378" s="8">
        <f>IF(ISERROR(VLOOKUP($I1378,Lookup!$H$2:$I$11,2,0)),"",VLOOKUP($I1378,Lookup!$H$2:$I$11,2,0))</f>
        <v>6.0000000000000002E-5</v>
      </c>
      <c r="P1378" s="8">
        <f>COUNTIF(J$4:J1378,J1378)</f>
        <v>1</v>
      </c>
    </row>
    <row r="1379" spans="1:16" ht="30" x14ac:dyDescent="0.25">
      <c r="A1379" s="35">
        <f t="shared" si="131"/>
        <v>180000</v>
      </c>
      <c r="B1379" s="8">
        <f t="shared" si="132"/>
        <v>44810.606944444444</v>
      </c>
      <c r="C1379" s="8">
        <f t="shared" si="133"/>
        <v>44908</v>
      </c>
      <c r="D1379" s="38">
        <f t="shared" si="134"/>
        <v>269619.5069444445</v>
      </c>
      <c r="E1379" s="39">
        <f t="shared" si="129"/>
        <v>6</v>
      </c>
      <c r="F1379" s="42" t="s">
        <v>176</v>
      </c>
      <c r="G1379" s="42" t="s">
        <v>4638</v>
      </c>
      <c r="H1379" s="42" t="s">
        <v>4639</v>
      </c>
      <c r="I1379" s="42" t="s">
        <v>2170</v>
      </c>
      <c r="J1379" s="45">
        <v>44810.606944444444</v>
      </c>
      <c r="K1379" s="43">
        <v>180000</v>
      </c>
      <c r="L1379" s="44">
        <v>44908</v>
      </c>
      <c r="M1379" s="8" t="str">
        <f>VLOOKUP(MONTH($J1379),Lookup!$A$2:$B$13,2,0)&amp;" "&amp;YEAR($J1379)</f>
        <v>Sept 2022</v>
      </c>
      <c r="N1379" s="34">
        <f t="shared" si="130"/>
        <v>44810.606944444444</v>
      </c>
      <c r="O1379" s="8">
        <f>IF(ISERROR(VLOOKUP($I1379,Lookup!$H$2:$I$11,2,0)),"",VLOOKUP($I1379,Lookup!$H$2:$I$11,2,0))</f>
        <v>-100.1</v>
      </c>
      <c r="P1379" s="8">
        <f>COUNTIF(J$4:J1379,J1379)</f>
        <v>1</v>
      </c>
    </row>
    <row r="1380" spans="1:16" x14ac:dyDescent="0.25">
      <c r="A1380" s="35">
        <f t="shared" si="131"/>
        <v>0</v>
      </c>
      <c r="B1380" s="8">
        <f t="shared" si="132"/>
        <v>44869.593055555553</v>
      </c>
      <c r="C1380" s="8">
        <f t="shared" si="133"/>
        <v>44901</v>
      </c>
      <c r="D1380" s="38">
        <f t="shared" si="134"/>
        <v>89771.593115555559</v>
      </c>
      <c r="E1380" s="39">
        <f t="shared" si="129"/>
        <v>61</v>
      </c>
      <c r="F1380" s="42" t="s">
        <v>176</v>
      </c>
      <c r="G1380" s="42" t="s">
        <v>4640</v>
      </c>
      <c r="H1380" s="42" t="s">
        <v>4641</v>
      </c>
      <c r="I1380" s="42" t="s">
        <v>2206</v>
      </c>
      <c r="J1380" s="45">
        <v>44869.593055555553</v>
      </c>
      <c r="K1380" s="43"/>
      <c r="L1380" s="44">
        <v>44901</v>
      </c>
      <c r="M1380" s="8" t="str">
        <f>VLOOKUP(MONTH($J1380),Lookup!$A$2:$B$13,2,0)&amp;" "&amp;YEAR($J1380)</f>
        <v>Nov 2022</v>
      </c>
      <c r="N1380" s="34">
        <f t="shared" si="130"/>
        <v>44869.593055555553</v>
      </c>
      <c r="O1380" s="8">
        <f>IF(ISERROR(VLOOKUP($I1380,Lookup!$H$2:$I$11,2,0)),"",VLOOKUP($I1380,Lookup!$H$2:$I$11,2,0))</f>
        <v>6.0000000000000002E-5</v>
      </c>
      <c r="P1380" s="8">
        <f>COUNTIF(J$4:J1380,J1380)</f>
        <v>1</v>
      </c>
    </row>
    <row r="1381" spans="1:16" ht="45" x14ac:dyDescent="0.25">
      <c r="A1381" s="35">
        <f t="shared" si="131"/>
        <v>50001</v>
      </c>
      <c r="B1381" s="8">
        <f t="shared" si="132"/>
        <v>44847.668055555558</v>
      </c>
      <c r="C1381" s="8">
        <f t="shared" si="133"/>
        <v>44907</v>
      </c>
      <c r="D1381" s="38">
        <f t="shared" si="134"/>
        <v>139756.66811555554</v>
      </c>
      <c r="E1381" s="39">
        <f t="shared" si="129"/>
        <v>38</v>
      </c>
      <c r="F1381" s="42" t="s">
        <v>176</v>
      </c>
      <c r="G1381" s="42" t="s">
        <v>4642</v>
      </c>
      <c r="H1381" s="42" t="s">
        <v>4643</v>
      </c>
      <c r="I1381" s="42" t="s">
        <v>2206</v>
      </c>
      <c r="J1381" s="45">
        <v>44847.668055555558</v>
      </c>
      <c r="K1381" s="43">
        <v>50001</v>
      </c>
      <c r="L1381" s="44">
        <v>44907</v>
      </c>
      <c r="M1381" s="8" t="str">
        <f>VLOOKUP(MONTH($J1381),Lookup!$A$2:$B$13,2,0)&amp;" "&amp;YEAR($J1381)</f>
        <v>Oct 2022</v>
      </c>
      <c r="N1381" s="34">
        <f t="shared" si="130"/>
        <v>44847.668055555558</v>
      </c>
      <c r="O1381" s="8">
        <f>IF(ISERROR(VLOOKUP($I1381,Lookup!$H$2:$I$11,2,0)),"",VLOOKUP($I1381,Lookup!$H$2:$I$11,2,0))</f>
        <v>6.0000000000000002E-5</v>
      </c>
      <c r="P1381" s="8">
        <f>COUNTIF(J$4:J1381,J1381)</f>
        <v>1</v>
      </c>
    </row>
    <row r="1382" spans="1:16" ht="30" x14ac:dyDescent="0.25">
      <c r="A1382" s="35">
        <f t="shared" si="131"/>
        <v>65000</v>
      </c>
      <c r="B1382" s="8">
        <f t="shared" si="132"/>
        <v>44891.611111111109</v>
      </c>
      <c r="C1382" s="8">
        <f t="shared" si="133"/>
        <v>44895</v>
      </c>
      <c r="D1382" s="38">
        <f t="shared" si="134"/>
        <v>154687.51111111112</v>
      </c>
      <c r="E1382" s="39">
        <f t="shared" si="129"/>
        <v>24</v>
      </c>
      <c r="F1382" s="42" t="s">
        <v>176</v>
      </c>
      <c r="G1382" s="42" t="s">
        <v>4644</v>
      </c>
      <c r="H1382" s="42" t="s">
        <v>4645</v>
      </c>
      <c r="I1382" s="42" t="s">
        <v>2170</v>
      </c>
      <c r="J1382" s="45">
        <v>44891.611111111109</v>
      </c>
      <c r="K1382" s="43">
        <v>65000</v>
      </c>
      <c r="L1382" s="44">
        <v>44895</v>
      </c>
      <c r="M1382" s="8" t="str">
        <f>VLOOKUP(MONTH($J1382),Lookup!$A$2:$B$13,2,0)&amp;" "&amp;YEAR($J1382)</f>
        <v>Nov 2022</v>
      </c>
      <c r="N1382" s="34">
        <f t="shared" si="130"/>
        <v>44891.611111111109</v>
      </c>
      <c r="O1382" s="8">
        <f>IF(ISERROR(VLOOKUP($I1382,Lookup!$H$2:$I$11,2,0)),"",VLOOKUP($I1382,Lookup!$H$2:$I$11,2,0))</f>
        <v>-100.1</v>
      </c>
      <c r="P1382" s="8">
        <f>COUNTIF(J$4:J1382,J1382)</f>
        <v>1</v>
      </c>
    </row>
    <row r="1383" spans="1:16" ht="45" x14ac:dyDescent="0.25">
      <c r="A1383" s="35">
        <f t="shared" si="131"/>
        <v>55000</v>
      </c>
      <c r="B1383" s="8">
        <f t="shared" si="132"/>
        <v>44893.521527777775</v>
      </c>
      <c r="C1383" s="8">
        <f t="shared" si="133"/>
        <v>44903</v>
      </c>
      <c r="D1383" s="38">
        <f t="shared" si="134"/>
        <v>144797.52158777777</v>
      </c>
      <c r="E1383" s="39">
        <f t="shared" si="129"/>
        <v>34</v>
      </c>
      <c r="F1383" s="42" t="s">
        <v>176</v>
      </c>
      <c r="G1383" s="42" t="s">
        <v>4646</v>
      </c>
      <c r="H1383" s="42" t="s">
        <v>4647</v>
      </c>
      <c r="I1383" s="42" t="s">
        <v>2206</v>
      </c>
      <c r="J1383" s="45">
        <v>44893.521527777775</v>
      </c>
      <c r="K1383" s="43">
        <v>55000</v>
      </c>
      <c r="L1383" s="44">
        <v>44903</v>
      </c>
      <c r="M1383" s="8" t="str">
        <f>VLOOKUP(MONTH($J1383),Lookup!$A$2:$B$13,2,0)&amp;" "&amp;YEAR($J1383)</f>
        <v>Nov 2022</v>
      </c>
      <c r="N1383" s="34">
        <f t="shared" si="130"/>
        <v>44893.521527777775</v>
      </c>
      <c r="O1383" s="8">
        <f>IF(ISERROR(VLOOKUP($I1383,Lookup!$H$2:$I$11,2,0)),"",VLOOKUP($I1383,Lookup!$H$2:$I$11,2,0))</f>
        <v>6.0000000000000002E-5</v>
      </c>
      <c r="P1383" s="8">
        <f>COUNTIF(J$4:J1383,J1383)</f>
        <v>1</v>
      </c>
    </row>
    <row r="1384" spans="1:16" ht="45" x14ac:dyDescent="0.25">
      <c r="A1384" s="35">
        <f t="shared" si="131"/>
        <v>180001</v>
      </c>
      <c r="B1384" s="8">
        <f t="shared" si="132"/>
        <v>44869.48333333333</v>
      </c>
      <c r="C1384" s="8">
        <f t="shared" si="133"/>
        <v>44907</v>
      </c>
      <c r="D1384" s="38">
        <f t="shared" si="134"/>
        <v>269778.48339333333</v>
      </c>
      <c r="E1384" s="39">
        <f t="shared" si="129"/>
        <v>5</v>
      </c>
      <c r="F1384" s="42" t="s">
        <v>176</v>
      </c>
      <c r="G1384" s="42" t="s">
        <v>4648</v>
      </c>
      <c r="H1384" s="42" t="s">
        <v>4649</v>
      </c>
      <c r="I1384" s="42" t="s">
        <v>2206</v>
      </c>
      <c r="J1384" s="45">
        <v>44869.48333333333</v>
      </c>
      <c r="K1384" s="43">
        <v>180001</v>
      </c>
      <c r="L1384" s="44">
        <v>44907</v>
      </c>
      <c r="M1384" s="8" t="str">
        <f>VLOOKUP(MONTH($J1384),Lookup!$A$2:$B$13,2,0)&amp;" "&amp;YEAR($J1384)</f>
        <v>Nov 2022</v>
      </c>
      <c r="N1384" s="34">
        <f t="shared" si="130"/>
        <v>44869.48333333333</v>
      </c>
      <c r="O1384" s="8">
        <f>IF(ISERROR(VLOOKUP($I1384,Lookup!$H$2:$I$11,2,0)),"",VLOOKUP($I1384,Lookup!$H$2:$I$11,2,0))</f>
        <v>6.0000000000000002E-5</v>
      </c>
      <c r="P1384" s="8">
        <f>COUNTIF(J$4:J1384,J1384)</f>
        <v>1</v>
      </c>
    </row>
    <row r="1385" spans="1:16" ht="30" x14ac:dyDescent="0.25">
      <c r="A1385" s="35">
        <f t="shared" si="131"/>
        <v>10000</v>
      </c>
      <c r="B1385" s="8">
        <f t="shared" si="132"/>
        <v>44637.430555555555</v>
      </c>
      <c r="C1385" s="8">
        <f t="shared" si="133"/>
        <v>44900</v>
      </c>
      <c r="D1385" s="38">
        <f t="shared" si="134"/>
        <v>99538.430556355568</v>
      </c>
      <c r="E1385" s="39">
        <f t="shared" si="129"/>
        <v>57</v>
      </c>
      <c r="F1385" s="42" t="s">
        <v>176</v>
      </c>
      <c r="G1385" s="42" t="s">
        <v>4650</v>
      </c>
      <c r="H1385" s="42" t="s">
        <v>4651</v>
      </c>
      <c r="I1385" s="42" t="s">
        <v>2173</v>
      </c>
      <c r="J1385" s="45">
        <v>44637.430555555555</v>
      </c>
      <c r="K1385" s="43">
        <v>10000</v>
      </c>
      <c r="L1385" s="44">
        <v>44900</v>
      </c>
      <c r="M1385" s="8" t="str">
        <f>VLOOKUP(MONTH($J1385),Lookup!$A$2:$B$13,2,0)&amp;" "&amp;YEAR($J1385)</f>
        <v>Mar 2022</v>
      </c>
      <c r="N1385" s="34">
        <f t="shared" si="130"/>
        <v>44637.430555555555</v>
      </c>
      <c r="O1385" s="8">
        <f>IF(ISERROR(VLOOKUP($I1385,Lookup!$H$2:$I$11,2,0)),"",VLOOKUP($I1385,Lookup!$H$2:$I$11,2,0))</f>
        <v>7.9999999999999996E-7</v>
      </c>
      <c r="P1385" s="8">
        <f>COUNTIF(J$4:J1385,J1385)</f>
        <v>1</v>
      </c>
    </row>
    <row r="1386" spans="1:16" x14ac:dyDescent="0.25">
      <c r="A1386" s="35">
        <f t="shared" si="131"/>
        <v>233000</v>
      </c>
      <c r="B1386" s="8">
        <f t="shared" si="132"/>
        <v>44649.538888888892</v>
      </c>
      <c r="C1386" s="8">
        <f t="shared" si="133"/>
        <v>44908</v>
      </c>
      <c r="D1386" s="38">
        <f t="shared" si="134"/>
        <v>322661.5388888889</v>
      </c>
      <c r="E1386" s="39">
        <f t="shared" si="129"/>
        <v>3</v>
      </c>
      <c r="F1386" s="42" t="s">
        <v>176</v>
      </c>
      <c r="G1386" s="42" t="s">
        <v>4652</v>
      </c>
      <c r="H1386" s="42" t="s">
        <v>4653</v>
      </c>
      <c r="I1386" s="42" t="s">
        <v>2167</v>
      </c>
      <c r="J1386" s="45">
        <v>44649.538888888892</v>
      </c>
      <c r="K1386" s="43">
        <v>233000</v>
      </c>
      <c r="L1386" s="44">
        <v>44908</v>
      </c>
      <c r="M1386" s="8" t="str">
        <f>VLOOKUP(MONTH($J1386),Lookup!$A$2:$B$13,2,0)&amp;" "&amp;YEAR($J1386)</f>
        <v>Mar 2022</v>
      </c>
      <c r="N1386" s="34">
        <f t="shared" si="130"/>
        <v>44649.538888888892</v>
      </c>
      <c r="O1386" s="8">
        <f>IF(ISERROR(VLOOKUP($I1386,Lookup!$H$2:$I$11,2,0)),"",VLOOKUP($I1386,Lookup!$H$2:$I$11,2,0))</f>
        <v>103</v>
      </c>
      <c r="P1386" s="8">
        <f>COUNTIF(J$4:J1386,J1386)</f>
        <v>1</v>
      </c>
    </row>
    <row r="1387" spans="1:16" ht="30" x14ac:dyDescent="0.25">
      <c r="A1387" s="35">
        <f t="shared" si="131"/>
        <v>300000</v>
      </c>
      <c r="B1387" s="8">
        <f t="shared" si="132"/>
        <v>44826.567361111112</v>
      </c>
      <c r="C1387" s="8">
        <f t="shared" si="133"/>
        <v>44904</v>
      </c>
      <c r="D1387" s="38">
        <f t="shared" si="134"/>
        <v>389731.5674211111</v>
      </c>
      <c r="E1387" s="39">
        <f t="shared" si="129"/>
        <v>0</v>
      </c>
      <c r="F1387" s="42" t="s">
        <v>176</v>
      </c>
      <c r="G1387" s="42" t="s">
        <v>4654</v>
      </c>
      <c r="H1387" s="42" t="s">
        <v>4655</v>
      </c>
      <c r="I1387" s="42" t="s">
        <v>2206</v>
      </c>
      <c r="J1387" s="45">
        <v>44826.567361111112</v>
      </c>
      <c r="K1387" s="43">
        <v>300000</v>
      </c>
      <c r="L1387" s="44">
        <v>44904</v>
      </c>
      <c r="M1387" s="8" t="str">
        <f>VLOOKUP(MONTH($J1387),Lookup!$A$2:$B$13,2,0)&amp;" "&amp;YEAR($J1387)</f>
        <v>Sept 2022</v>
      </c>
      <c r="N1387" s="34">
        <f t="shared" si="130"/>
        <v>44826.567361111112</v>
      </c>
      <c r="O1387" s="8">
        <f>IF(ISERROR(VLOOKUP($I1387,Lookup!$H$2:$I$11,2,0)),"",VLOOKUP($I1387,Lookup!$H$2:$I$11,2,0))</f>
        <v>6.0000000000000002E-5</v>
      </c>
      <c r="P1387" s="8">
        <f>COUNTIF(J$4:J1387,J1387)</f>
        <v>1</v>
      </c>
    </row>
    <row r="1388" spans="1:16" ht="30" x14ac:dyDescent="0.25">
      <c r="A1388" s="35">
        <f t="shared" si="131"/>
        <v>50001</v>
      </c>
      <c r="B1388" s="8">
        <f t="shared" si="132"/>
        <v>44838.566666666666</v>
      </c>
      <c r="C1388" s="8">
        <f t="shared" si="133"/>
        <v>44909</v>
      </c>
      <c r="D1388" s="38">
        <f t="shared" si="134"/>
        <v>139749.56672666664</v>
      </c>
      <c r="E1388" s="39">
        <f t="shared" si="129"/>
        <v>40</v>
      </c>
      <c r="F1388" s="42" t="s">
        <v>176</v>
      </c>
      <c r="G1388" s="42" t="s">
        <v>4656</v>
      </c>
      <c r="H1388" s="42" t="s">
        <v>4657</v>
      </c>
      <c r="I1388" s="42" t="s">
        <v>2206</v>
      </c>
      <c r="J1388" s="45">
        <v>44838.566666666666</v>
      </c>
      <c r="K1388" s="43">
        <v>50001</v>
      </c>
      <c r="L1388" s="44">
        <v>44909</v>
      </c>
      <c r="M1388" s="8" t="str">
        <f>VLOOKUP(MONTH($J1388),Lookup!$A$2:$B$13,2,0)&amp;" "&amp;YEAR($J1388)</f>
        <v>Oct 2022</v>
      </c>
      <c r="N1388" s="34">
        <f t="shared" si="130"/>
        <v>44838.566666666666</v>
      </c>
      <c r="O1388" s="8">
        <f>IF(ISERROR(VLOOKUP($I1388,Lookup!$H$2:$I$11,2,0)),"",VLOOKUP($I1388,Lookup!$H$2:$I$11,2,0))</f>
        <v>6.0000000000000002E-5</v>
      </c>
      <c r="P1388" s="8">
        <f>COUNTIF(J$4:J1388,J1388)</f>
        <v>1</v>
      </c>
    </row>
    <row r="1389" spans="1:16" ht="30" x14ac:dyDescent="0.25">
      <c r="A1389" s="35">
        <f t="shared" si="131"/>
        <v>50001</v>
      </c>
      <c r="B1389" s="8">
        <f t="shared" si="132"/>
        <v>44733.724305555559</v>
      </c>
      <c r="C1389" s="8">
        <f t="shared" si="133"/>
        <v>44906</v>
      </c>
      <c r="D1389" s="38">
        <f t="shared" si="134"/>
        <v>139642.72431255557</v>
      </c>
      <c r="E1389" s="39">
        <f t="shared" si="129"/>
        <v>45</v>
      </c>
      <c r="F1389" s="42" t="s">
        <v>176</v>
      </c>
      <c r="G1389" s="42" t="s">
        <v>4611</v>
      </c>
      <c r="H1389" s="42" t="s">
        <v>4658</v>
      </c>
      <c r="I1389" s="42" t="s">
        <v>2184</v>
      </c>
      <c r="J1389" s="45">
        <v>44733.724305555559</v>
      </c>
      <c r="K1389" s="43">
        <v>50001</v>
      </c>
      <c r="L1389" s="44">
        <v>44906</v>
      </c>
      <c r="M1389" s="8" t="str">
        <f>VLOOKUP(MONTH($J1389),Lookup!$A$2:$B$13,2,0)&amp;" "&amp;YEAR($J1389)</f>
        <v>Jun 2022</v>
      </c>
      <c r="N1389" s="34">
        <f t="shared" si="130"/>
        <v>44733.724305555559</v>
      </c>
      <c r="O1389" s="8">
        <f>IF(ISERROR(VLOOKUP($I1389,Lookup!$H$2:$I$11,2,0)),"",VLOOKUP($I1389,Lookup!$H$2:$I$11,2,0))</f>
        <v>6.9999999999999999E-6</v>
      </c>
      <c r="P1389" s="8">
        <f>COUNTIF(J$4:J1389,J1389)</f>
        <v>2</v>
      </c>
    </row>
    <row r="1390" spans="1:16" ht="30" x14ac:dyDescent="0.25">
      <c r="A1390" s="35">
        <f t="shared" si="131"/>
        <v>100000</v>
      </c>
      <c r="B1390" s="8">
        <f t="shared" si="132"/>
        <v>44733.374305555553</v>
      </c>
      <c r="C1390" s="8">
        <f t="shared" si="133"/>
        <v>44944</v>
      </c>
      <c r="D1390" s="38">
        <f t="shared" si="134"/>
        <v>189679.37431255553</v>
      </c>
      <c r="E1390" s="39">
        <f t="shared" si="129"/>
        <v>16</v>
      </c>
      <c r="F1390" s="42" t="s">
        <v>176</v>
      </c>
      <c r="G1390" s="42" t="s">
        <v>4589</v>
      </c>
      <c r="H1390" s="42" t="s">
        <v>4659</v>
      </c>
      <c r="I1390" s="42" t="s">
        <v>2184</v>
      </c>
      <c r="J1390" s="45">
        <v>44733.374305555553</v>
      </c>
      <c r="K1390" s="43">
        <v>100000</v>
      </c>
      <c r="L1390" s="44">
        <v>44944</v>
      </c>
      <c r="M1390" s="8" t="str">
        <f>VLOOKUP(MONTH($J1390),Lookup!$A$2:$B$13,2,0)&amp;" "&amp;YEAR($J1390)</f>
        <v>Jun 2022</v>
      </c>
      <c r="N1390" s="34">
        <f t="shared" si="130"/>
        <v>44733.374305555553</v>
      </c>
      <c r="O1390" s="8">
        <f>IF(ISERROR(VLOOKUP($I1390,Lookup!$H$2:$I$11,2,0)),"",VLOOKUP($I1390,Lookup!$H$2:$I$11,2,0))</f>
        <v>6.9999999999999999E-6</v>
      </c>
      <c r="P1390" s="8">
        <f>COUNTIF(J$4:J1390,J1390)</f>
        <v>2</v>
      </c>
    </row>
    <row r="1391" spans="1:16" x14ac:dyDescent="0.25">
      <c r="A1391" s="35">
        <f t="shared" si="131"/>
        <v>200000</v>
      </c>
      <c r="B1391" s="8">
        <f t="shared" si="132"/>
        <v>44839.232638888891</v>
      </c>
      <c r="C1391" s="8">
        <f t="shared" si="133"/>
        <v>44886</v>
      </c>
      <c r="D1391" s="38">
        <f t="shared" si="134"/>
        <v>289726.23269888887</v>
      </c>
      <c r="E1391" s="39">
        <f t="shared" si="129"/>
        <v>4</v>
      </c>
      <c r="F1391" s="42" t="s">
        <v>176</v>
      </c>
      <c r="G1391" s="42" t="s">
        <v>4660</v>
      </c>
      <c r="H1391" s="42" t="s">
        <v>4661</v>
      </c>
      <c r="I1391" s="42" t="s">
        <v>2206</v>
      </c>
      <c r="J1391" s="45">
        <v>44839.232638888891</v>
      </c>
      <c r="K1391" s="43">
        <v>200000</v>
      </c>
      <c r="L1391" s="44">
        <v>44886</v>
      </c>
      <c r="M1391" s="8" t="str">
        <f>VLOOKUP(MONTH($J1391),Lookup!$A$2:$B$13,2,0)&amp;" "&amp;YEAR($J1391)</f>
        <v>Oct 2022</v>
      </c>
      <c r="N1391" s="34">
        <f t="shared" si="130"/>
        <v>44839.232638888891</v>
      </c>
      <c r="O1391" s="8">
        <f>IF(ISERROR(VLOOKUP($I1391,Lookup!$H$2:$I$11,2,0)),"",VLOOKUP($I1391,Lookup!$H$2:$I$11,2,0))</f>
        <v>6.0000000000000002E-5</v>
      </c>
      <c r="P1391" s="8">
        <f>COUNTIF(J$4:J1391,J1391)</f>
        <v>1</v>
      </c>
    </row>
    <row r="1392" spans="1:16" x14ac:dyDescent="0.25">
      <c r="A1392" s="35">
        <f t="shared" si="131"/>
        <v>50000</v>
      </c>
      <c r="B1392" s="8">
        <f t="shared" si="132"/>
        <v>44869.320833333331</v>
      </c>
      <c r="C1392" s="8">
        <f t="shared" si="133"/>
        <v>44902</v>
      </c>
      <c r="D1392" s="38">
        <f t="shared" si="134"/>
        <v>139772.32089333332</v>
      </c>
      <c r="E1392" s="39">
        <f t="shared" si="129"/>
        <v>36</v>
      </c>
      <c r="F1392" s="42" t="s">
        <v>176</v>
      </c>
      <c r="G1392" s="42" t="s">
        <v>4662</v>
      </c>
      <c r="H1392" s="42" t="s">
        <v>4663</v>
      </c>
      <c r="I1392" s="42" t="s">
        <v>2206</v>
      </c>
      <c r="J1392" s="45">
        <v>44869.320833333331</v>
      </c>
      <c r="K1392" s="43">
        <v>50000</v>
      </c>
      <c r="L1392" s="44">
        <v>44902</v>
      </c>
      <c r="M1392" s="8" t="str">
        <f>VLOOKUP(MONTH($J1392),Lookup!$A$2:$B$13,2,0)&amp;" "&amp;YEAR($J1392)</f>
        <v>Nov 2022</v>
      </c>
      <c r="N1392" s="34">
        <f t="shared" si="130"/>
        <v>44869.320833333331</v>
      </c>
      <c r="O1392" s="8">
        <f>IF(ISERROR(VLOOKUP($I1392,Lookup!$H$2:$I$11,2,0)),"",VLOOKUP($I1392,Lookup!$H$2:$I$11,2,0))</f>
        <v>6.0000000000000002E-5</v>
      </c>
      <c r="P1392" s="8">
        <f>COUNTIF(J$4:J1392,J1392)</f>
        <v>1</v>
      </c>
    </row>
    <row r="1393" spans="1:16" x14ac:dyDescent="0.25">
      <c r="A1393" s="35">
        <f t="shared" si="131"/>
        <v>75000</v>
      </c>
      <c r="B1393" s="8">
        <f t="shared" si="132"/>
        <v>44869.593055555553</v>
      </c>
      <c r="C1393" s="8">
        <f t="shared" si="133"/>
        <v>44901</v>
      </c>
      <c r="D1393" s="38">
        <f t="shared" si="134"/>
        <v>164672.49305555553</v>
      </c>
      <c r="E1393" s="39">
        <f t="shared" si="129"/>
        <v>20</v>
      </c>
      <c r="F1393" s="42" t="s">
        <v>176</v>
      </c>
      <c r="G1393" s="42" t="s">
        <v>4640</v>
      </c>
      <c r="H1393" s="42" t="s">
        <v>4641</v>
      </c>
      <c r="I1393" s="42" t="s">
        <v>2170</v>
      </c>
      <c r="J1393" s="45">
        <v>44869.593055555553</v>
      </c>
      <c r="K1393" s="43">
        <v>75000</v>
      </c>
      <c r="L1393" s="44">
        <v>44901</v>
      </c>
      <c r="M1393" s="8" t="str">
        <f>VLOOKUP(MONTH($J1393),Lookup!$A$2:$B$13,2,0)&amp;" "&amp;YEAR($J1393)</f>
        <v>Nov 2022</v>
      </c>
      <c r="N1393" s="34">
        <f t="shared" si="130"/>
        <v>44869.593055555553</v>
      </c>
      <c r="O1393" s="8">
        <f>IF(ISERROR(VLOOKUP($I1393,Lookup!$H$2:$I$11,2,0)),"",VLOOKUP($I1393,Lookup!$H$2:$I$11,2,0))</f>
        <v>-100.1</v>
      </c>
      <c r="P1393" s="8">
        <f>COUNTIF(J$4:J1393,J1393)</f>
        <v>2</v>
      </c>
    </row>
    <row r="1394" spans="1:16" ht="30" x14ac:dyDescent="0.25">
      <c r="A1394" s="35">
        <f t="shared" si="131"/>
        <v>150000</v>
      </c>
      <c r="B1394" s="8">
        <f t="shared" si="132"/>
        <v>44882.536111111112</v>
      </c>
      <c r="C1394" s="8">
        <f t="shared" si="133"/>
        <v>44908</v>
      </c>
      <c r="D1394" s="38">
        <f t="shared" si="134"/>
        <v>239791.53611811111</v>
      </c>
      <c r="E1394" s="39">
        <f t="shared" si="129"/>
        <v>22</v>
      </c>
      <c r="F1394" s="42" t="s">
        <v>134</v>
      </c>
      <c r="G1394" s="42" t="s">
        <v>4664</v>
      </c>
      <c r="H1394" s="42" t="s">
        <v>4665</v>
      </c>
      <c r="I1394" s="42" t="s">
        <v>2184</v>
      </c>
      <c r="J1394" s="45">
        <v>44882.536111111112</v>
      </c>
      <c r="K1394" s="43">
        <v>150000</v>
      </c>
      <c r="L1394" s="44">
        <v>44908</v>
      </c>
      <c r="M1394" s="8" t="str">
        <f>VLOOKUP(MONTH($J1394),Lookup!$A$2:$B$13,2,0)&amp;" "&amp;YEAR($J1394)</f>
        <v>Nov 2022</v>
      </c>
      <c r="N1394" s="34">
        <f t="shared" si="130"/>
        <v>44882.536111111112</v>
      </c>
      <c r="O1394" s="8">
        <f>IF(ISERROR(VLOOKUP($I1394,Lookup!$H$2:$I$11,2,0)),"",VLOOKUP($I1394,Lookup!$H$2:$I$11,2,0))</f>
        <v>6.9999999999999999E-6</v>
      </c>
      <c r="P1394" s="8">
        <f>COUNTIF(J$4:J1394,J1394)</f>
        <v>1</v>
      </c>
    </row>
    <row r="1395" spans="1:16" ht="30" x14ac:dyDescent="0.25">
      <c r="A1395" s="35">
        <f t="shared" si="131"/>
        <v>0</v>
      </c>
      <c r="B1395" s="8">
        <f t="shared" si="132"/>
        <v>44813.67291666667</v>
      </c>
      <c r="C1395" s="8">
        <f t="shared" si="133"/>
        <v>44876</v>
      </c>
      <c r="D1395" s="38">
        <f t="shared" si="134"/>
        <v>89793.672916666663</v>
      </c>
      <c r="E1395" s="39">
        <f t="shared" si="129"/>
        <v>81</v>
      </c>
      <c r="F1395" s="42" t="s">
        <v>309</v>
      </c>
      <c r="G1395" s="42" t="s">
        <v>4666</v>
      </c>
      <c r="H1395" s="42" t="s">
        <v>4667</v>
      </c>
      <c r="I1395" s="42" t="s">
        <v>2167</v>
      </c>
      <c r="J1395" s="45">
        <v>44813.67291666667</v>
      </c>
      <c r="K1395" s="43"/>
      <c r="L1395" s="44">
        <v>44876</v>
      </c>
      <c r="M1395" s="8" t="str">
        <f>VLOOKUP(MONTH($J1395),Lookup!$A$2:$B$13,2,0)&amp;" "&amp;YEAR($J1395)</f>
        <v>Sept 2022</v>
      </c>
      <c r="N1395" s="34">
        <f t="shared" si="130"/>
        <v>44813.67291666667</v>
      </c>
      <c r="O1395" s="8">
        <f>IF(ISERROR(VLOOKUP($I1395,Lookup!$H$2:$I$11,2,0)),"",VLOOKUP($I1395,Lookup!$H$2:$I$11,2,0))</f>
        <v>103</v>
      </c>
      <c r="P1395" s="8">
        <f>COUNTIF(J$4:J1395,J1395)</f>
        <v>1</v>
      </c>
    </row>
    <row r="1396" spans="1:16" ht="30" x14ac:dyDescent="0.25">
      <c r="A1396" s="35">
        <f t="shared" si="131"/>
        <v>0</v>
      </c>
      <c r="B1396" s="8">
        <f t="shared" si="132"/>
        <v>44813.67291666667</v>
      </c>
      <c r="C1396" s="8">
        <f t="shared" si="133"/>
        <v>44876</v>
      </c>
      <c r="D1396" s="38">
        <f t="shared" si="134"/>
        <v>89794.672916666663</v>
      </c>
      <c r="E1396" s="39">
        <f t="shared" si="129"/>
        <v>80</v>
      </c>
      <c r="F1396" s="42" t="s">
        <v>309</v>
      </c>
      <c r="G1396" s="42" t="s">
        <v>4666</v>
      </c>
      <c r="H1396" s="42" t="s">
        <v>4667</v>
      </c>
      <c r="I1396" s="42" t="s">
        <v>2167</v>
      </c>
      <c r="J1396" s="45">
        <v>44813.67291666667</v>
      </c>
      <c r="K1396" s="43"/>
      <c r="L1396" s="44">
        <v>44876</v>
      </c>
      <c r="M1396" s="8" t="str">
        <f>VLOOKUP(MONTH($J1396),Lookup!$A$2:$B$13,2,0)&amp;" "&amp;YEAR($J1396)</f>
        <v>Sept 2022</v>
      </c>
      <c r="N1396" s="34">
        <f t="shared" si="130"/>
        <v>44813.67291666667</v>
      </c>
      <c r="O1396" s="8">
        <f>IF(ISERROR(VLOOKUP($I1396,Lookup!$H$2:$I$11,2,0)),"",VLOOKUP($I1396,Lookup!$H$2:$I$11,2,0))</f>
        <v>103</v>
      </c>
      <c r="P1396" s="8">
        <f>COUNTIF(J$4:J1396,J1396)</f>
        <v>2</v>
      </c>
    </row>
    <row r="1397" spans="1:16" ht="30" x14ac:dyDescent="0.25">
      <c r="A1397" s="35">
        <f t="shared" si="131"/>
        <v>0</v>
      </c>
      <c r="B1397" s="8">
        <f t="shared" si="132"/>
        <v>44813.67291666667</v>
      </c>
      <c r="C1397" s="8">
        <f t="shared" si="133"/>
        <v>44876</v>
      </c>
      <c r="D1397" s="38">
        <f t="shared" si="134"/>
        <v>89795.672916666663</v>
      </c>
      <c r="E1397" s="39">
        <f t="shared" si="129"/>
        <v>79</v>
      </c>
      <c r="F1397" s="42" t="s">
        <v>309</v>
      </c>
      <c r="G1397" s="42" t="s">
        <v>4666</v>
      </c>
      <c r="H1397" s="42" t="s">
        <v>4668</v>
      </c>
      <c r="I1397" s="42" t="s">
        <v>2167</v>
      </c>
      <c r="J1397" s="45">
        <v>44813.67291666667</v>
      </c>
      <c r="K1397" s="43"/>
      <c r="L1397" s="44">
        <v>44876</v>
      </c>
      <c r="M1397" s="8" t="str">
        <f>VLOOKUP(MONTH($J1397),Lookup!$A$2:$B$13,2,0)&amp;" "&amp;YEAR($J1397)</f>
        <v>Sept 2022</v>
      </c>
      <c r="N1397" s="34">
        <f t="shared" si="130"/>
        <v>44813.67291666667</v>
      </c>
      <c r="O1397" s="8">
        <f>IF(ISERROR(VLOOKUP($I1397,Lookup!$H$2:$I$11,2,0)),"",VLOOKUP($I1397,Lookup!$H$2:$I$11,2,0))</f>
        <v>103</v>
      </c>
      <c r="P1397" s="8">
        <f>COUNTIF(J$4:J1397,J1397)</f>
        <v>3</v>
      </c>
    </row>
    <row r="1398" spans="1:16" ht="30" x14ac:dyDescent="0.25">
      <c r="A1398" s="35">
        <f t="shared" si="131"/>
        <v>0</v>
      </c>
      <c r="B1398" s="8">
        <f t="shared" si="132"/>
        <v>44813.67291666667</v>
      </c>
      <c r="C1398" s="8">
        <f t="shared" si="133"/>
        <v>44876</v>
      </c>
      <c r="D1398" s="38">
        <f t="shared" si="134"/>
        <v>89796.672916666663</v>
      </c>
      <c r="E1398" s="39">
        <f t="shared" si="129"/>
        <v>78</v>
      </c>
      <c r="F1398" s="42" t="s">
        <v>309</v>
      </c>
      <c r="G1398" s="42" t="s">
        <v>4666</v>
      </c>
      <c r="H1398" s="42" t="s">
        <v>4667</v>
      </c>
      <c r="I1398" s="42" t="s">
        <v>2167</v>
      </c>
      <c r="J1398" s="45">
        <v>44813.67291666667</v>
      </c>
      <c r="K1398" s="43"/>
      <c r="L1398" s="44">
        <v>44876</v>
      </c>
      <c r="M1398" s="8" t="str">
        <f>VLOOKUP(MONTH($J1398),Lookup!$A$2:$B$13,2,0)&amp;" "&amp;YEAR($J1398)</f>
        <v>Sept 2022</v>
      </c>
      <c r="N1398" s="34">
        <f t="shared" si="130"/>
        <v>44813.67291666667</v>
      </c>
      <c r="O1398" s="8">
        <f>IF(ISERROR(VLOOKUP($I1398,Lookup!$H$2:$I$11,2,0)),"",VLOOKUP($I1398,Lookup!$H$2:$I$11,2,0))</f>
        <v>103</v>
      </c>
      <c r="P1398" s="8">
        <f>COUNTIF(J$4:J1398,J1398)</f>
        <v>4</v>
      </c>
    </row>
    <row r="1399" spans="1:16" ht="30" x14ac:dyDescent="0.25">
      <c r="A1399" s="35">
        <f t="shared" si="131"/>
        <v>0</v>
      </c>
      <c r="B1399" s="8">
        <f t="shared" si="132"/>
        <v>44813.67291666667</v>
      </c>
      <c r="C1399" s="8">
        <f t="shared" si="133"/>
        <v>44876</v>
      </c>
      <c r="D1399" s="38">
        <f t="shared" si="134"/>
        <v>89797.672916666663</v>
      </c>
      <c r="E1399" s="39">
        <f t="shared" si="129"/>
        <v>77</v>
      </c>
      <c r="F1399" s="42" t="s">
        <v>309</v>
      </c>
      <c r="G1399" s="42" t="s">
        <v>4666</v>
      </c>
      <c r="H1399" s="42" t="s">
        <v>4669</v>
      </c>
      <c r="I1399" s="42" t="s">
        <v>2167</v>
      </c>
      <c r="J1399" s="45">
        <v>44813.67291666667</v>
      </c>
      <c r="K1399" s="43"/>
      <c r="L1399" s="44">
        <v>44876</v>
      </c>
      <c r="M1399" s="8" t="str">
        <f>VLOOKUP(MONTH($J1399),Lookup!$A$2:$B$13,2,0)&amp;" "&amp;YEAR($J1399)</f>
        <v>Sept 2022</v>
      </c>
      <c r="N1399" s="34">
        <f t="shared" si="130"/>
        <v>44813.67291666667</v>
      </c>
      <c r="O1399" s="8">
        <f>IF(ISERROR(VLOOKUP($I1399,Lookup!$H$2:$I$11,2,0)),"",VLOOKUP($I1399,Lookup!$H$2:$I$11,2,0))</f>
        <v>103</v>
      </c>
      <c r="P1399" s="8">
        <f>COUNTIF(J$4:J1399,J1399)</f>
        <v>5</v>
      </c>
    </row>
    <row r="1400" spans="1:16" ht="45" x14ac:dyDescent="0.25">
      <c r="A1400" s="35">
        <f t="shared" si="131"/>
        <v>1152000</v>
      </c>
      <c r="B1400" s="8">
        <f t="shared" si="132"/>
        <v>44603.458333333336</v>
      </c>
      <c r="C1400" s="8">
        <f t="shared" si="133"/>
        <v>44894</v>
      </c>
      <c r="D1400" s="38">
        <f t="shared" si="134"/>
        <v>1241498.4583403333</v>
      </c>
      <c r="E1400" s="39">
        <f t="shared" si="129"/>
        <v>0</v>
      </c>
      <c r="F1400" s="42" t="s">
        <v>438</v>
      </c>
      <c r="G1400" s="42" t="s">
        <v>4670</v>
      </c>
      <c r="H1400" s="42" t="s">
        <v>4671</v>
      </c>
      <c r="I1400" s="42" t="s">
        <v>2184</v>
      </c>
      <c r="J1400" s="45">
        <v>44603.458333333336</v>
      </c>
      <c r="K1400" s="43">
        <v>1152000</v>
      </c>
      <c r="L1400" s="44">
        <v>44894</v>
      </c>
      <c r="M1400" s="8" t="str">
        <f>VLOOKUP(MONTH($J1400),Lookup!$A$2:$B$13,2,0)&amp;" "&amp;YEAR($J1400)</f>
        <v>Feb 2022</v>
      </c>
      <c r="N1400" s="34">
        <f t="shared" si="130"/>
        <v>44603.458333333336</v>
      </c>
      <c r="O1400" s="8">
        <f>IF(ISERROR(VLOOKUP($I1400,Lookup!$H$2:$I$11,2,0)),"",VLOOKUP($I1400,Lookup!$H$2:$I$11,2,0))</f>
        <v>6.9999999999999999E-6</v>
      </c>
      <c r="P1400" s="8">
        <f>COUNTIF(J$4:J1400,J1400)</f>
        <v>1</v>
      </c>
    </row>
    <row r="1401" spans="1:16" ht="30" x14ac:dyDescent="0.25">
      <c r="A1401" s="35">
        <f t="shared" si="131"/>
        <v>300001</v>
      </c>
      <c r="B1401" s="8">
        <f t="shared" si="132"/>
        <v>44637.532638888886</v>
      </c>
      <c r="C1401" s="8">
        <f t="shared" si="133"/>
        <v>44874</v>
      </c>
      <c r="D1401" s="38">
        <f t="shared" si="134"/>
        <v>389513.53264588886</v>
      </c>
      <c r="E1401" s="39">
        <f t="shared" si="129"/>
        <v>16</v>
      </c>
      <c r="F1401" s="42" t="s">
        <v>349</v>
      </c>
      <c r="G1401" s="42" t="s">
        <v>4672</v>
      </c>
      <c r="H1401" s="42" t="s">
        <v>4673</v>
      </c>
      <c r="I1401" s="42" t="s">
        <v>2184</v>
      </c>
      <c r="J1401" s="45">
        <v>44637.532638888886</v>
      </c>
      <c r="K1401" s="43">
        <v>300001</v>
      </c>
      <c r="L1401" s="44">
        <v>44874</v>
      </c>
      <c r="M1401" s="8" t="str">
        <f>VLOOKUP(MONTH($J1401),Lookup!$A$2:$B$13,2,0)&amp;" "&amp;YEAR($J1401)</f>
        <v>Mar 2022</v>
      </c>
      <c r="N1401" s="34">
        <f t="shared" si="130"/>
        <v>44637.532638888886</v>
      </c>
      <c r="O1401" s="8">
        <f>IF(ISERROR(VLOOKUP($I1401,Lookup!$H$2:$I$11,2,0)),"",VLOOKUP($I1401,Lookup!$H$2:$I$11,2,0))</f>
        <v>6.9999999999999999E-6</v>
      </c>
      <c r="P1401" s="8">
        <f>COUNTIF(J$4:J1401,J1401)</f>
        <v>1</v>
      </c>
    </row>
    <row r="1402" spans="1:16" ht="30" x14ac:dyDescent="0.25">
      <c r="A1402" s="35">
        <f t="shared" si="131"/>
        <v>0</v>
      </c>
      <c r="B1402" s="8">
        <f t="shared" si="132"/>
        <v>44868.84652777778</v>
      </c>
      <c r="C1402" s="8">
        <f t="shared" si="133"/>
        <v>44874</v>
      </c>
      <c r="D1402" s="38">
        <f t="shared" si="134"/>
        <v>89643.746527777781</v>
      </c>
      <c r="E1402" s="39">
        <f t="shared" si="129"/>
        <v>82</v>
      </c>
      <c r="F1402" s="42" t="s">
        <v>309</v>
      </c>
      <c r="G1402" s="42" t="s">
        <v>4674</v>
      </c>
      <c r="H1402" s="42" t="s">
        <v>4675</v>
      </c>
      <c r="I1402" s="42" t="s">
        <v>2170</v>
      </c>
      <c r="J1402" s="45">
        <v>44868.84652777778</v>
      </c>
      <c r="K1402" s="43"/>
      <c r="L1402" s="44">
        <v>44874</v>
      </c>
      <c r="M1402" s="8" t="str">
        <f>VLOOKUP(MONTH($J1402),Lookup!$A$2:$B$13,2,0)&amp;" "&amp;YEAR($J1402)</f>
        <v>Nov 2022</v>
      </c>
      <c r="N1402" s="34">
        <f t="shared" si="130"/>
        <v>44868.84652777778</v>
      </c>
      <c r="O1402" s="8">
        <f>IF(ISERROR(VLOOKUP($I1402,Lookup!$H$2:$I$11,2,0)),"",VLOOKUP($I1402,Lookup!$H$2:$I$11,2,0))</f>
        <v>-100.1</v>
      </c>
      <c r="P1402" s="8">
        <f>COUNTIF(J$4:J1402,J1402)</f>
        <v>1</v>
      </c>
    </row>
    <row r="1403" spans="1:16" ht="30" x14ac:dyDescent="0.25">
      <c r="A1403" s="35">
        <f t="shared" si="131"/>
        <v>25000</v>
      </c>
      <c r="B1403" s="8">
        <f t="shared" si="132"/>
        <v>44648.673611111109</v>
      </c>
      <c r="C1403" s="8">
        <f t="shared" si="133"/>
        <v>44894</v>
      </c>
      <c r="D1403" s="38">
        <f t="shared" si="134"/>
        <v>114543.67361191112</v>
      </c>
      <c r="E1403" s="39">
        <f t="shared" si="129"/>
        <v>70</v>
      </c>
      <c r="F1403" s="42" t="s">
        <v>309</v>
      </c>
      <c r="G1403" s="42" t="s">
        <v>4676</v>
      </c>
      <c r="H1403" s="42" t="s">
        <v>4677</v>
      </c>
      <c r="I1403" s="42" t="s">
        <v>2173</v>
      </c>
      <c r="J1403" s="45">
        <v>44648.673611111109</v>
      </c>
      <c r="K1403" s="43">
        <v>25000</v>
      </c>
      <c r="L1403" s="44">
        <v>44894</v>
      </c>
      <c r="M1403" s="8" t="str">
        <f>VLOOKUP(MONTH($J1403),Lookup!$A$2:$B$13,2,0)&amp;" "&amp;YEAR($J1403)</f>
        <v>Mar 2022</v>
      </c>
      <c r="N1403" s="34">
        <f t="shared" si="130"/>
        <v>44648.673611111109</v>
      </c>
      <c r="O1403" s="8">
        <f>IF(ISERROR(VLOOKUP($I1403,Lookup!$H$2:$I$11,2,0)),"",VLOOKUP($I1403,Lookup!$H$2:$I$11,2,0))</f>
        <v>7.9999999999999996E-7</v>
      </c>
      <c r="P1403" s="8">
        <f>COUNTIF(J$4:J1403,J1403)</f>
        <v>1</v>
      </c>
    </row>
    <row r="1404" spans="1:16" ht="45" x14ac:dyDescent="0.25">
      <c r="A1404" s="35">
        <f t="shared" si="131"/>
        <v>300000</v>
      </c>
      <c r="B1404" s="8">
        <f t="shared" si="132"/>
        <v>44615.271527777775</v>
      </c>
      <c r="C1404" s="8">
        <f t="shared" si="133"/>
        <v>44902</v>
      </c>
      <c r="D1404" s="38">
        <f t="shared" si="134"/>
        <v>389418.1715277778</v>
      </c>
      <c r="E1404" s="39">
        <f t="shared" si="129"/>
        <v>24</v>
      </c>
      <c r="F1404" s="42" t="s">
        <v>309</v>
      </c>
      <c r="G1404" s="42" t="s">
        <v>4678</v>
      </c>
      <c r="H1404" s="42" t="s">
        <v>4679</v>
      </c>
      <c r="I1404" s="42" t="s">
        <v>2170</v>
      </c>
      <c r="J1404" s="45">
        <v>44615.271527777775</v>
      </c>
      <c r="K1404" s="43">
        <v>300000</v>
      </c>
      <c r="L1404" s="44">
        <v>44902</v>
      </c>
      <c r="M1404" s="8" t="str">
        <f>VLOOKUP(MONTH($J1404),Lookup!$A$2:$B$13,2,0)&amp;" "&amp;YEAR($J1404)</f>
        <v>Feb 2022</v>
      </c>
      <c r="N1404" s="34">
        <f t="shared" si="130"/>
        <v>44615.271527777775</v>
      </c>
      <c r="O1404" s="8">
        <f>IF(ISERROR(VLOOKUP($I1404,Lookup!$H$2:$I$11,2,0)),"",VLOOKUP($I1404,Lookup!$H$2:$I$11,2,0))</f>
        <v>-100.1</v>
      </c>
      <c r="P1404" s="8">
        <f>COUNTIF(J$4:J1404,J1404)</f>
        <v>1</v>
      </c>
    </row>
    <row r="1405" spans="1:16" ht="30" x14ac:dyDescent="0.25">
      <c r="A1405" s="35">
        <f t="shared" si="131"/>
        <v>10000000</v>
      </c>
      <c r="B1405" s="8">
        <f t="shared" si="132"/>
        <v>44718.402777777781</v>
      </c>
      <c r="C1405" s="8">
        <f t="shared" si="133"/>
        <v>44902</v>
      </c>
      <c r="D1405" s="38">
        <f t="shared" si="134"/>
        <v>10089521.302777778</v>
      </c>
      <c r="E1405" s="39">
        <f t="shared" si="129"/>
        <v>0</v>
      </c>
      <c r="F1405" s="42" t="s">
        <v>309</v>
      </c>
      <c r="G1405" s="42" t="s">
        <v>4680</v>
      </c>
      <c r="H1405" s="42" t="s">
        <v>4681</v>
      </c>
      <c r="I1405" s="42" t="s">
        <v>2170</v>
      </c>
      <c r="J1405" s="45">
        <v>44718.402777777781</v>
      </c>
      <c r="K1405" s="43">
        <v>10000000</v>
      </c>
      <c r="L1405" s="44">
        <v>44902</v>
      </c>
      <c r="M1405" s="8" t="str">
        <f>VLOOKUP(MONTH($J1405),Lookup!$A$2:$B$13,2,0)&amp;" "&amp;YEAR($J1405)</f>
        <v>Jun 2022</v>
      </c>
      <c r="N1405" s="34">
        <f t="shared" si="130"/>
        <v>44718.402777777781</v>
      </c>
      <c r="O1405" s="8">
        <f>IF(ISERROR(VLOOKUP($I1405,Lookup!$H$2:$I$11,2,0)),"",VLOOKUP($I1405,Lookup!$H$2:$I$11,2,0))</f>
        <v>-100.1</v>
      </c>
      <c r="P1405" s="8">
        <f>COUNTIF(J$4:J1405,J1405)</f>
        <v>1</v>
      </c>
    </row>
    <row r="1406" spans="1:16" ht="30" x14ac:dyDescent="0.25">
      <c r="A1406" s="35">
        <f t="shared" si="131"/>
        <v>50000</v>
      </c>
      <c r="B1406" s="8">
        <f t="shared" si="132"/>
        <v>44564.584722222222</v>
      </c>
      <c r="C1406" s="8">
        <f t="shared" si="133"/>
        <v>44874</v>
      </c>
      <c r="D1406" s="38">
        <f t="shared" si="134"/>
        <v>139542.58472222224</v>
      </c>
      <c r="E1406" s="39">
        <f t="shared" si="129"/>
        <v>62</v>
      </c>
      <c r="F1406" s="42" t="s">
        <v>309</v>
      </c>
      <c r="G1406" s="42" t="s">
        <v>4682</v>
      </c>
      <c r="H1406" s="42" t="s">
        <v>4683</v>
      </c>
      <c r="I1406" s="42" t="s">
        <v>2167</v>
      </c>
      <c r="J1406" s="45">
        <v>44564.584722222222</v>
      </c>
      <c r="K1406" s="43">
        <v>50000</v>
      </c>
      <c r="L1406" s="44">
        <v>44874</v>
      </c>
      <c r="M1406" s="8" t="str">
        <f>VLOOKUP(MONTH($J1406),Lookup!$A$2:$B$13,2,0)&amp;" "&amp;YEAR($J1406)</f>
        <v>Jan 2022</v>
      </c>
      <c r="N1406" s="34">
        <f t="shared" si="130"/>
        <v>44564.584722222222</v>
      </c>
      <c r="O1406" s="8">
        <f>IF(ISERROR(VLOOKUP($I1406,Lookup!$H$2:$I$11,2,0)),"",VLOOKUP($I1406,Lookup!$H$2:$I$11,2,0))</f>
        <v>103</v>
      </c>
      <c r="P1406" s="8">
        <f>COUNTIF(J$4:J1406,J1406)</f>
        <v>1</v>
      </c>
    </row>
    <row r="1407" spans="1:16" ht="30" x14ac:dyDescent="0.25">
      <c r="A1407" s="35">
        <f t="shared" si="131"/>
        <v>600000</v>
      </c>
      <c r="B1407" s="8">
        <f t="shared" si="132"/>
        <v>44634.611111111109</v>
      </c>
      <c r="C1407" s="8">
        <f t="shared" si="133"/>
        <v>44874</v>
      </c>
      <c r="D1407" s="38">
        <f t="shared" si="134"/>
        <v>689612.61111111112</v>
      </c>
      <c r="E1407" s="39">
        <f t="shared" si="129"/>
        <v>10</v>
      </c>
      <c r="F1407" s="42" t="s">
        <v>309</v>
      </c>
      <c r="G1407" s="42" t="s">
        <v>4684</v>
      </c>
      <c r="H1407" s="42" t="s">
        <v>4684</v>
      </c>
      <c r="I1407" s="42" t="s">
        <v>2167</v>
      </c>
      <c r="J1407" s="45">
        <v>44634.611111111109</v>
      </c>
      <c r="K1407" s="43">
        <v>600000</v>
      </c>
      <c r="L1407" s="44">
        <v>44874</v>
      </c>
      <c r="M1407" s="8" t="str">
        <f>VLOOKUP(MONTH($J1407),Lookup!$A$2:$B$13,2,0)&amp;" "&amp;YEAR($J1407)</f>
        <v>Mar 2022</v>
      </c>
      <c r="N1407" s="34">
        <f t="shared" si="130"/>
        <v>44634.611111111109</v>
      </c>
      <c r="O1407" s="8">
        <f>IF(ISERROR(VLOOKUP($I1407,Lookup!$H$2:$I$11,2,0)),"",VLOOKUP($I1407,Lookup!$H$2:$I$11,2,0))</f>
        <v>103</v>
      </c>
      <c r="P1407" s="8">
        <f>COUNTIF(J$4:J1407,J1407)</f>
        <v>1</v>
      </c>
    </row>
    <row r="1408" spans="1:16" ht="45" x14ac:dyDescent="0.25">
      <c r="A1408" s="35">
        <f t="shared" si="131"/>
        <v>240000</v>
      </c>
      <c r="B1408" s="8">
        <f t="shared" si="132"/>
        <v>44603.458333333336</v>
      </c>
      <c r="C1408" s="8">
        <f t="shared" si="133"/>
        <v>44894</v>
      </c>
      <c r="D1408" s="38">
        <f t="shared" si="134"/>
        <v>329399.35833333334</v>
      </c>
      <c r="E1408" s="39">
        <f t="shared" si="129"/>
        <v>26</v>
      </c>
      <c r="F1408" s="42" t="s">
        <v>309</v>
      </c>
      <c r="G1408" s="42" t="s">
        <v>4670</v>
      </c>
      <c r="H1408" s="42" t="s">
        <v>4685</v>
      </c>
      <c r="I1408" s="42" t="s">
        <v>2170</v>
      </c>
      <c r="J1408" s="45">
        <v>44603.458333333336</v>
      </c>
      <c r="K1408" s="43">
        <v>240000</v>
      </c>
      <c r="L1408" s="44">
        <v>44894</v>
      </c>
      <c r="M1408" s="8" t="str">
        <f>VLOOKUP(MONTH($J1408),Lookup!$A$2:$B$13,2,0)&amp;" "&amp;YEAR($J1408)</f>
        <v>Feb 2022</v>
      </c>
      <c r="N1408" s="34">
        <f t="shared" si="130"/>
        <v>44603.458333333336</v>
      </c>
      <c r="O1408" s="8">
        <f>IF(ISERROR(VLOOKUP($I1408,Lookup!$H$2:$I$11,2,0)),"",VLOOKUP($I1408,Lookup!$H$2:$I$11,2,0))</f>
        <v>-100.1</v>
      </c>
      <c r="P1408" s="8">
        <f>COUNTIF(J$4:J1408,J1408)</f>
        <v>2</v>
      </c>
    </row>
    <row r="1409" spans="1:16" ht="30" x14ac:dyDescent="0.25">
      <c r="A1409" s="35">
        <f t="shared" si="131"/>
        <v>0</v>
      </c>
      <c r="B1409" s="8">
        <f t="shared" si="132"/>
        <v>44735.523611111108</v>
      </c>
      <c r="C1409" s="8">
        <f t="shared" si="133"/>
        <v>44735</v>
      </c>
      <c r="D1409" s="38">
        <f t="shared" si="134"/>
        <v>89371.423611111095</v>
      </c>
      <c r="E1409" s="39">
        <f t="shared" si="129"/>
        <v>83</v>
      </c>
      <c r="F1409" s="42" t="s">
        <v>309</v>
      </c>
      <c r="G1409" s="42" t="s">
        <v>4686</v>
      </c>
      <c r="H1409" s="42" t="s">
        <v>4687</v>
      </c>
      <c r="I1409" s="42" t="s">
        <v>2170</v>
      </c>
      <c r="J1409" s="45">
        <v>44735.523611111108</v>
      </c>
      <c r="K1409" s="43"/>
      <c r="L1409" s="44">
        <v>44735</v>
      </c>
      <c r="M1409" s="8" t="str">
        <f>VLOOKUP(MONTH($J1409),Lookup!$A$2:$B$13,2,0)&amp;" "&amp;YEAR($J1409)</f>
        <v>Jun 2022</v>
      </c>
      <c r="N1409" s="34">
        <f t="shared" si="130"/>
        <v>44735.523611111108</v>
      </c>
      <c r="O1409" s="8">
        <f>IF(ISERROR(VLOOKUP($I1409,Lookup!$H$2:$I$11,2,0)),"",VLOOKUP($I1409,Lookup!$H$2:$I$11,2,0))</f>
        <v>-100.1</v>
      </c>
      <c r="P1409" s="8">
        <f>COUNTIF(J$4:J1409,J1409)</f>
        <v>1</v>
      </c>
    </row>
    <row r="1410" spans="1:16" ht="30" x14ac:dyDescent="0.25">
      <c r="A1410" s="35">
        <f t="shared" si="131"/>
        <v>100000</v>
      </c>
      <c r="B1410" s="8">
        <f t="shared" si="132"/>
        <v>44573.379166666666</v>
      </c>
      <c r="C1410" s="8">
        <f t="shared" si="133"/>
        <v>44907</v>
      </c>
      <c r="D1410" s="38">
        <f t="shared" si="134"/>
        <v>189584.37916666665</v>
      </c>
      <c r="E1410" s="39">
        <f t="shared" si="129"/>
        <v>44</v>
      </c>
      <c r="F1410" s="42" t="s">
        <v>309</v>
      </c>
      <c r="G1410" s="42" t="s">
        <v>4688</v>
      </c>
      <c r="H1410" s="42" t="s">
        <v>4688</v>
      </c>
      <c r="I1410" s="42" t="s">
        <v>2167</v>
      </c>
      <c r="J1410" s="45">
        <v>44573.379166666666</v>
      </c>
      <c r="K1410" s="43">
        <v>100000</v>
      </c>
      <c r="L1410" s="44">
        <v>44907</v>
      </c>
      <c r="M1410" s="8" t="str">
        <f>VLOOKUP(MONTH($J1410),Lookup!$A$2:$B$13,2,0)&amp;" "&amp;YEAR($J1410)</f>
        <v>Jan 2022</v>
      </c>
      <c r="N1410" s="34">
        <f t="shared" si="130"/>
        <v>44573.379166666666</v>
      </c>
      <c r="O1410" s="8">
        <f>IF(ISERROR(VLOOKUP($I1410,Lookup!$H$2:$I$11,2,0)),"",VLOOKUP($I1410,Lookup!$H$2:$I$11,2,0))</f>
        <v>103</v>
      </c>
      <c r="P1410" s="8">
        <f>COUNTIF(J$4:J1410,J1410)</f>
        <v>1</v>
      </c>
    </row>
    <row r="1411" spans="1:16" ht="30" x14ac:dyDescent="0.25">
      <c r="A1411" s="35">
        <f t="shared" si="131"/>
        <v>200000</v>
      </c>
      <c r="B1411" s="8">
        <f t="shared" si="132"/>
        <v>44572.460416666669</v>
      </c>
      <c r="C1411" s="8">
        <f t="shared" si="133"/>
        <v>44897</v>
      </c>
      <c r="D1411" s="38">
        <f t="shared" si="134"/>
        <v>289573.4604166667</v>
      </c>
      <c r="E1411" s="39">
        <f t="shared" si="129"/>
        <v>29</v>
      </c>
      <c r="F1411" s="42" t="s">
        <v>309</v>
      </c>
      <c r="G1411" s="42" t="s">
        <v>4689</v>
      </c>
      <c r="H1411" s="42" t="s">
        <v>4690</v>
      </c>
      <c r="I1411" s="42" t="s">
        <v>2167</v>
      </c>
      <c r="J1411" s="45">
        <v>44572.460416666669</v>
      </c>
      <c r="K1411" s="43">
        <v>200000</v>
      </c>
      <c r="L1411" s="44">
        <v>44897</v>
      </c>
      <c r="M1411" s="8" t="str">
        <f>VLOOKUP(MONTH($J1411),Lookup!$A$2:$B$13,2,0)&amp;" "&amp;YEAR($J1411)</f>
        <v>Jan 2022</v>
      </c>
      <c r="N1411" s="34">
        <f t="shared" si="130"/>
        <v>44572.460416666669</v>
      </c>
      <c r="O1411" s="8">
        <f>IF(ISERROR(VLOOKUP($I1411,Lookup!$H$2:$I$11,2,0)),"",VLOOKUP($I1411,Lookup!$H$2:$I$11,2,0))</f>
        <v>103</v>
      </c>
      <c r="P1411" s="8">
        <f>COUNTIF(J$4:J1411,J1411)</f>
        <v>1</v>
      </c>
    </row>
    <row r="1412" spans="1:16" ht="30" x14ac:dyDescent="0.25">
      <c r="A1412" s="35">
        <f t="shared" si="131"/>
        <v>125000</v>
      </c>
      <c r="B1412" s="8">
        <f t="shared" si="132"/>
        <v>44587.51458333333</v>
      </c>
      <c r="C1412" s="8">
        <f t="shared" si="133"/>
        <v>44894</v>
      </c>
      <c r="D1412" s="38">
        <f t="shared" si="134"/>
        <v>214482.51464333333</v>
      </c>
      <c r="E1412" s="39">
        <f t="shared" si="129"/>
        <v>34</v>
      </c>
      <c r="F1412" s="42" t="s">
        <v>309</v>
      </c>
      <c r="G1412" s="42" t="s">
        <v>4691</v>
      </c>
      <c r="H1412" s="42" t="s">
        <v>4691</v>
      </c>
      <c r="I1412" s="42" t="s">
        <v>2206</v>
      </c>
      <c r="J1412" s="45">
        <v>44587.51458333333</v>
      </c>
      <c r="K1412" s="43">
        <v>125000</v>
      </c>
      <c r="L1412" s="44">
        <v>44894</v>
      </c>
      <c r="M1412" s="8" t="str">
        <f>VLOOKUP(MONTH($J1412),Lookup!$A$2:$B$13,2,0)&amp;" "&amp;YEAR($J1412)</f>
        <v>Jan 2022</v>
      </c>
      <c r="N1412" s="34">
        <f t="shared" si="130"/>
        <v>44587.51458333333</v>
      </c>
      <c r="O1412" s="8">
        <f>IF(ISERROR(VLOOKUP($I1412,Lookup!$H$2:$I$11,2,0)),"",VLOOKUP($I1412,Lookup!$H$2:$I$11,2,0))</f>
        <v>6.0000000000000002E-5</v>
      </c>
      <c r="P1412" s="8">
        <f>COUNTIF(J$4:J1412,J1412)</f>
        <v>1</v>
      </c>
    </row>
    <row r="1413" spans="1:16" ht="30" x14ac:dyDescent="0.25">
      <c r="A1413" s="35">
        <f t="shared" si="131"/>
        <v>25000</v>
      </c>
      <c r="B1413" s="8">
        <f t="shared" si="132"/>
        <v>44613.571527777778</v>
      </c>
      <c r="C1413" s="8">
        <f t="shared" si="133"/>
        <v>44894</v>
      </c>
      <c r="D1413" s="38">
        <f t="shared" si="134"/>
        <v>114508.57152857778</v>
      </c>
      <c r="E1413" s="39">
        <f t="shared" ref="E1413:E1476" si="135">IF($D1413="","",COUNTIFS($F$4:$F$5000,$F1413,$D$4:$D$5000,"&gt;"&amp;$D1413))</f>
        <v>71</v>
      </c>
      <c r="F1413" s="42" t="s">
        <v>309</v>
      </c>
      <c r="G1413" s="42" t="s">
        <v>4692</v>
      </c>
      <c r="H1413" s="42" t="s">
        <v>4693</v>
      </c>
      <c r="I1413" s="42" t="s">
        <v>2173</v>
      </c>
      <c r="J1413" s="45">
        <v>44613.571527777778</v>
      </c>
      <c r="K1413" s="43">
        <v>25000</v>
      </c>
      <c r="L1413" s="44">
        <v>44894</v>
      </c>
      <c r="M1413" s="8" t="str">
        <f>VLOOKUP(MONTH($J1413),Lookup!$A$2:$B$13,2,0)&amp;" "&amp;YEAR($J1413)</f>
        <v>Feb 2022</v>
      </c>
      <c r="N1413" s="34">
        <f t="shared" ref="N1413:N1476" si="136">IF(ISBLANK($J1413),"1/1/9999",J1413)</f>
        <v>44613.571527777778</v>
      </c>
      <c r="O1413" s="8">
        <f>IF(ISERROR(VLOOKUP($I1413,Lookup!$H$2:$I$11,2,0)),"",VLOOKUP($I1413,Lookup!$H$2:$I$11,2,0))</f>
        <v>7.9999999999999996E-7</v>
      </c>
      <c r="P1413" s="8">
        <f>COUNTIF(J$4:J1413,J1413)</f>
        <v>1</v>
      </c>
    </row>
    <row r="1414" spans="1:16" ht="30" x14ac:dyDescent="0.25">
      <c r="A1414" s="35">
        <f t="shared" ref="A1414:A1477" si="137">K1414</f>
        <v>80000</v>
      </c>
      <c r="B1414" s="8">
        <f t="shared" ref="B1414:B1477" si="138">J1414</f>
        <v>44606.540277777778</v>
      </c>
      <c r="C1414" s="8">
        <f t="shared" ref="C1414:C1477" si="139">L1414</f>
        <v>44908</v>
      </c>
      <c r="D1414" s="38">
        <f t="shared" ref="D1414:D1477" si="140">SUM(A1414:C1414)+O1414+P1414</f>
        <v>169515.54033777775</v>
      </c>
      <c r="E1414" s="39">
        <f t="shared" si="135"/>
        <v>51</v>
      </c>
      <c r="F1414" s="42" t="s">
        <v>309</v>
      </c>
      <c r="G1414" s="42" t="s">
        <v>4694</v>
      </c>
      <c r="H1414" s="42" t="s">
        <v>4695</v>
      </c>
      <c r="I1414" s="42" t="s">
        <v>2206</v>
      </c>
      <c r="J1414" s="45">
        <v>44606.540277777778</v>
      </c>
      <c r="K1414" s="43">
        <v>80000</v>
      </c>
      <c r="L1414" s="44">
        <v>44908</v>
      </c>
      <c r="M1414" s="8" t="str">
        <f>VLOOKUP(MONTH($J1414),Lookup!$A$2:$B$13,2,0)&amp;" "&amp;YEAR($J1414)</f>
        <v>Feb 2022</v>
      </c>
      <c r="N1414" s="34">
        <f t="shared" si="136"/>
        <v>44606.540277777778</v>
      </c>
      <c r="O1414" s="8">
        <f>IF(ISERROR(VLOOKUP($I1414,Lookup!$H$2:$I$11,2,0)),"",VLOOKUP($I1414,Lookup!$H$2:$I$11,2,0))</f>
        <v>6.0000000000000002E-5</v>
      </c>
      <c r="P1414" s="8">
        <f>COUNTIF(J$4:J1414,J1414)</f>
        <v>1</v>
      </c>
    </row>
    <row r="1415" spans="1:16" ht="30" x14ac:dyDescent="0.25">
      <c r="A1415" s="35">
        <f t="shared" si="137"/>
        <v>225000</v>
      </c>
      <c r="B1415" s="8">
        <f t="shared" si="138"/>
        <v>44810.545138888891</v>
      </c>
      <c r="C1415" s="8">
        <f t="shared" si="139"/>
        <v>44894</v>
      </c>
      <c r="D1415" s="38">
        <f t="shared" si="140"/>
        <v>314605.4451388889</v>
      </c>
      <c r="E1415" s="39">
        <f t="shared" si="135"/>
        <v>27</v>
      </c>
      <c r="F1415" s="42" t="s">
        <v>309</v>
      </c>
      <c r="G1415" s="42" t="s">
        <v>4696</v>
      </c>
      <c r="H1415" s="42" t="s">
        <v>4697</v>
      </c>
      <c r="I1415" s="42" t="s">
        <v>2170</v>
      </c>
      <c r="J1415" s="45">
        <v>44810.545138888891</v>
      </c>
      <c r="K1415" s="43">
        <v>225000</v>
      </c>
      <c r="L1415" s="44">
        <v>44894</v>
      </c>
      <c r="M1415" s="8" t="str">
        <f>VLOOKUP(MONTH($J1415),Lookup!$A$2:$B$13,2,0)&amp;" "&amp;YEAR($J1415)</f>
        <v>Sept 2022</v>
      </c>
      <c r="N1415" s="34">
        <f t="shared" si="136"/>
        <v>44810.545138888891</v>
      </c>
      <c r="O1415" s="8">
        <f>IF(ISERROR(VLOOKUP($I1415,Lookup!$H$2:$I$11,2,0)),"",VLOOKUP($I1415,Lookup!$H$2:$I$11,2,0))</f>
        <v>-100.1</v>
      </c>
      <c r="P1415" s="8">
        <f>COUNTIF(J$4:J1415,J1415)</f>
        <v>1</v>
      </c>
    </row>
    <row r="1416" spans="1:16" ht="30" x14ac:dyDescent="0.25">
      <c r="A1416" s="35">
        <f t="shared" si="137"/>
        <v>75000</v>
      </c>
      <c r="B1416" s="8">
        <f t="shared" si="138"/>
        <v>44595.431250000001</v>
      </c>
      <c r="C1416" s="8">
        <f t="shared" si="139"/>
        <v>44908</v>
      </c>
      <c r="D1416" s="38">
        <f t="shared" si="140"/>
        <v>164504.43130999999</v>
      </c>
      <c r="E1416" s="39">
        <f t="shared" si="135"/>
        <v>55</v>
      </c>
      <c r="F1416" s="42" t="s">
        <v>309</v>
      </c>
      <c r="G1416" s="42" t="s">
        <v>4698</v>
      </c>
      <c r="H1416" s="42" t="s">
        <v>4698</v>
      </c>
      <c r="I1416" s="42" t="s">
        <v>2206</v>
      </c>
      <c r="J1416" s="45">
        <v>44595.431250000001</v>
      </c>
      <c r="K1416" s="43">
        <v>75000</v>
      </c>
      <c r="L1416" s="44">
        <v>44908</v>
      </c>
      <c r="M1416" s="8" t="str">
        <f>VLOOKUP(MONTH($J1416),Lookup!$A$2:$B$13,2,0)&amp;" "&amp;YEAR($J1416)</f>
        <v>Feb 2022</v>
      </c>
      <c r="N1416" s="34">
        <f t="shared" si="136"/>
        <v>44595.431250000001</v>
      </c>
      <c r="O1416" s="8">
        <f>IF(ISERROR(VLOOKUP($I1416,Lookup!$H$2:$I$11,2,0)),"",VLOOKUP($I1416,Lookup!$H$2:$I$11,2,0))</f>
        <v>6.0000000000000002E-5</v>
      </c>
      <c r="P1416" s="8">
        <f>COUNTIF(J$4:J1416,J1416)</f>
        <v>1</v>
      </c>
    </row>
    <row r="1417" spans="1:16" ht="45" x14ac:dyDescent="0.25">
      <c r="A1417" s="35">
        <f t="shared" si="137"/>
        <v>100000</v>
      </c>
      <c r="B1417" s="8">
        <f t="shared" si="138"/>
        <v>44608.709027777775</v>
      </c>
      <c r="C1417" s="8">
        <f t="shared" si="139"/>
        <v>44903</v>
      </c>
      <c r="D1417" s="38">
        <f t="shared" si="140"/>
        <v>189512.70908777777</v>
      </c>
      <c r="E1417" s="39">
        <f t="shared" si="135"/>
        <v>49</v>
      </c>
      <c r="F1417" s="42" t="s">
        <v>309</v>
      </c>
      <c r="G1417" s="42" t="s">
        <v>4699</v>
      </c>
      <c r="H1417" s="42" t="s">
        <v>4700</v>
      </c>
      <c r="I1417" s="42" t="s">
        <v>2206</v>
      </c>
      <c r="J1417" s="45">
        <v>44608.709027777775</v>
      </c>
      <c r="K1417" s="43">
        <v>100000</v>
      </c>
      <c r="L1417" s="44">
        <v>44903</v>
      </c>
      <c r="M1417" s="8" t="str">
        <f>VLOOKUP(MONTH($J1417),Lookup!$A$2:$B$13,2,0)&amp;" "&amp;YEAR($J1417)</f>
        <v>Feb 2022</v>
      </c>
      <c r="N1417" s="34">
        <f t="shared" si="136"/>
        <v>44608.709027777775</v>
      </c>
      <c r="O1417" s="8">
        <f>IF(ISERROR(VLOOKUP($I1417,Lookup!$H$2:$I$11,2,0)),"",VLOOKUP($I1417,Lookup!$H$2:$I$11,2,0))</f>
        <v>6.0000000000000002E-5</v>
      </c>
      <c r="P1417" s="8">
        <f>COUNTIF(J$4:J1417,J1417)</f>
        <v>1</v>
      </c>
    </row>
    <row r="1418" spans="1:16" ht="30" x14ac:dyDescent="0.25">
      <c r="A1418" s="35">
        <f t="shared" si="137"/>
        <v>250000</v>
      </c>
      <c r="B1418" s="8">
        <f t="shared" si="138"/>
        <v>44589.563194444447</v>
      </c>
      <c r="C1418" s="8">
        <f t="shared" si="139"/>
        <v>44897</v>
      </c>
      <c r="D1418" s="38">
        <f t="shared" si="140"/>
        <v>339487.56325444445</v>
      </c>
      <c r="E1418" s="39">
        <f t="shared" si="135"/>
        <v>25</v>
      </c>
      <c r="F1418" s="42" t="s">
        <v>309</v>
      </c>
      <c r="G1418" s="42" t="s">
        <v>4701</v>
      </c>
      <c r="H1418" s="42" t="s">
        <v>4702</v>
      </c>
      <c r="I1418" s="42" t="s">
        <v>2206</v>
      </c>
      <c r="J1418" s="45">
        <v>44589.563194444447</v>
      </c>
      <c r="K1418" s="43">
        <v>250000</v>
      </c>
      <c r="L1418" s="44">
        <v>44897</v>
      </c>
      <c r="M1418" s="8" t="str">
        <f>VLOOKUP(MONTH($J1418),Lookup!$A$2:$B$13,2,0)&amp;" "&amp;YEAR($J1418)</f>
        <v>Jan 2022</v>
      </c>
      <c r="N1418" s="34">
        <f t="shared" si="136"/>
        <v>44589.563194444447</v>
      </c>
      <c r="O1418" s="8">
        <f>IF(ISERROR(VLOOKUP($I1418,Lookup!$H$2:$I$11,2,0)),"",VLOOKUP($I1418,Lookup!$H$2:$I$11,2,0))</f>
        <v>6.0000000000000002E-5</v>
      </c>
      <c r="P1418" s="8">
        <f>COUNTIF(J$4:J1418,J1418)</f>
        <v>1</v>
      </c>
    </row>
    <row r="1419" spans="1:16" ht="45" x14ac:dyDescent="0.25">
      <c r="A1419" s="35">
        <f t="shared" si="137"/>
        <v>50000</v>
      </c>
      <c r="B1419" s="8">
        <f t="shared" si="138"/>
        <v>44600.375694444447</v>
      </c>
      <c r="C1419" s="8">
        <f t="shared" si="139"/>
        <v>44897</v>
      </c>
      <c r="D1419" s="38">
        <f t="shared" si="140"/>
        <v>139498.37575444445</v>
      </c>
      <c r="E1419" s="39">
        <f t="shared" si="135"/>
        <v>64</v>
      </c>
      <c r="F1419" s="42" t="s">
        <v>309</v>
      </c>
      <c r="G1419" s="42" t="s">
        <v>4703</v>
      </c>
      <c r="H1419" s="42" t="s">
        <v>4703</v>
      </c>
      <c r="I1419" s="42" t="s">
        <v>2206</v>
      </c>
      <c r="J1419" s="45">
        <v>44600.375694444447</v>
      </c>
      <c r="K1419" s="43">
        <v>50000</v>
      </c>
      <c r="L1419" s="44">
        <v>44897</v>
      </c>
      <c r="M1419" s="8" t="str">
        <f>VLOOKUP(MONTH($J1419),Lookup!$A$2:$B$13,2,0)&amp;" "&amp;YEAR($J1419)</f>
        <v>Feb 2022</v>
      </c>
      <c r="N1419" s="34">
        <f t="shared" si="136"/>
        <v>44600.375694444447</v>
      </c>
      <c r="O1419" s="8">
        <f>IF(ISERROR(VLOOKUP($I1419,Lookup!$H$2:$I$11,2,0)),"",VLOOKUP($I1419,Lookup!$H$2:$I$11,2,0))</f>
        <v>6.0000000000000002E-5</v>
      </c>
      <c r="P1419" s="8">
        <f>COUNTIF(J$4:J1419,J1419)</f>
        <v>1</v>
      </c>
    </row>
    <row r="1420" spans="1:16" ht="45" x14ac:dyDescent="0.25">
      <c r="A1420" s="35">
        <f t="shared" si="137"/>
        <v>300000</v>
      </c>
      <c r="B1420" s="8">
        <f t="shared" si="138"/>
        <v>44615.271527777775</v>
      </c>
      <c r="C1420" s="8">
        <f t="shared" si="139"/>
        <v>44902</v>
      </c>
      <c r="D1420" s="38">
        <f t="shared" si="140"/>
        <v>389519.27158777777</v>
      </c>
      <c r="E1420" s="39">
        <f t="shared" si="135"/>
        <v>22</v>
      </c>
      <c r="F1420" s="42" t="s">
        <v>309</v>
      </c>
      <c r="G1420" s="42" t="s">
        <v>4678</v>
      </c>
      <c r="H1420" s="42" t="s">
        <v>4704</v>
      </c>
      <c r="I1420" s="42" t="s">
        <v>2206</v>
      </c>
      <c r="J1420" s="45">
        <v>44615.271527777775</v>
      </c>
      <c r="K1420" s="43">
        <v>300000</v>
      </c>
      <c r="L1420" s="44">
        <v>44902</v>
      </c>
      <c r="M1420" s="8" t="str">
        <f>VLOOKUP(MONTH($J1420),Lookup!$A$2:$B$13,2,0)&amp;" "&amp;YEAR($J1420)</f>
        <v>Feb 2022</v>
      </c>
      <c r="N1420" s="34">
        <f t="shared" si="136"/>
        <v>44615.271527777775</v>
      </c>
      <c r="O1420" s="8">
        <f>IF(ISERROR(VLOOKUP($I1420,Lookup!$H$2:$I$11,2,0)),"",VLOOKUP($I1420,Lookup!$H$2:$I$11,2,0))</f>
        <v>6.0000000000000002E-5</v>
      </c>
      <c r="P1420" s="8">
        <f>COUNTIF(J$4:J1420,J1420)</f>
        <v>2</v>
      </c>
    </row>
    <row r="1421" spans="1:16" ht="45" x14ac:dyDescent="0.25">
      <c r="A1421" s="35">
        <f t="shared" si="137"/>
        <v>500000</v>
      </c>
      <c r="B1421" s="8">
        <f t="shared" si="138"/>
        <v>44603.458333333336</v>
      </c>
      <c r="C1421" s="8">
        <f t="shared" si="139"/>
        <v>44894</v>
      </c>
      <c r="D1421" s="38">
        <f t="shared" si="140"/>
        <v>589500.45839333336</v>
      </c>
      <c r="E1421" s="39">
        <f t="shared" si="135"/>
        <v>14</v>
      </c>
      <c r="F1421" s="42" t="s">
        <v>309</v>
      </c>
      <c r="G1421" s="42" t="s">
        <v>4670</v>
      </c>
      <c r="H1421" s="42" t="s">
        <v>4685</v>
      </c>
      <c r="I1421" s="42" t="s">
        <v>2206</v>
      </c>
      <c r="J1421" s="45">
        <v>44603.458333333336</v>
      </c>
      <c r="K1421" s="43">
        <v>500000</v>
      </c>
      <c r="L1421" s="44">
        <v>44894</v>
      </c>
      <c r="M1421" s="8" t="str">
        <f>VLOOKUP(MONTH($J1421),Lookup!$A$2:$B$13,2,0)&amp;" "&amp;YEAR($J1421)</f>
        <v>Feb 2022</v>
      </c>
      <c r="N1421" s="34">
        <f t="shared" si="136"/>
        <v>44603.458333333336</v>
      </c>
      <c r="O1421" s="8">
        <f>IF(ISERROR(VLOOKUP($I1421,Lookup!$H$2:$I$11,2,0)),"",VLOOKUP($I1421,Lookup!$H$2:$I$11,2,0))</f>
        <v>6.0000000000000002E-5</v>
      </c>
      <c r="P1421" s="8">
        <f>COUNTIF(J$4:J1421,J1421)</f>
        <v>3</v>
      </c>
    </row>
    <row r="1422" spans="1:16" ht="30" x14ac:dyDescent="0.25">
      <c r="A1422" s="35">
        <f t="shared" si="137"/>
        <v>3000000</v>
      </c>
      <c r="B1422" s="8">
        <f t="shared" si="138"/>
        <v>44706.65</v>
      </c>
      <c r="C1422" s="8">
        <f t="shared" si="139"/>
        <v>44908</v>
      </c>
      <c r="D1422" s="38">
        <f t="shared" si="140"/>
        <v>3089615.6500069997</v>
      </c>
      <c r="E1422" s="39">
        <f t="shared" si="135"/>
        <v>2</v>
      </c>
      <c r="F1422" s="42" t="s">
        <v>309</v>
      </c>
      <c r="G1422" s="42" t="s">
        <v>4705</v>
      </c>
      <c r="H1422" s="42" t="s">
        <v>4706</v>
      </c>
      <c r="I1422" s="42" t="s">
        <v>2184</v>
      </c>
      <c r="J1422" s="45">
        <v>44706.65</v>
      </c>
      <c r="K1422" s="43">
        <v>3000000</v>
      </c>
      <c r="L1422" s="44">
        <v>44908</v>
      </c>
      <c r="M1422" s="8" t="str">
        <f>VLOOKUP(MONTH($J1422),Lookup!$A$2:$B$13,2,0)&amp;" "&amp;YEAR($J1422)</f>
        <v>May 2022</v>
      </c>
      <c r="N1422" s="34">
        <f t="shared" si="136"/>
        <v>44706.65</v>
      </c>
      <c r="O1422" s="8">
        <f>IF(ISERROR(VLOOKUP($I1422,Lookup!$H$2:$I$11,2,0)),"",VLOOKUP($I1422,Lookup!$H$2:$I$11,2,0))</f>
        <v>6.9999999999999999E-6</v>
      </c>
      <c r="P1422" s="8">
        <f>COUNTIF(J$4:J1422,J1422)</f>
        <v>1</v>
      </c>
    </row>
    <row r="1423" spans="1:16" ht="30" x14ac:dyDescent="0.25">
      <c r="A1423" s="35">
        <f t="shared" si="137"/>
        <v>50000</v>
      </c>
      <c r="B1423" s="8">
        <f t="shared" si="138"/>
        <v>44623.773611111108</v>
      </c>
      <c r="C1423" s="8">
        <f t="shared" si="139"/>
        <v>44874</v>
      </c>
      <c r="D1423" s="38">
        <f t="shared" si="140"/>
        <v>139498.7736181111</v>
      </c>
      <c r="E1423" s="39">
        <f t="shared" si="135"/>
        <v>63</v>
      </c>
      <c r="F1423" s="42" t="s">
        <v>309</v>
      </c>
      <c r="G1423" s="42" t="s">
        <v>4707</v>
      </c>
      <c r="H1423" s="42" t="s">
        <v>4708</v>
      </c>
      <c r="I1423" s="42" t="s">
        <v>2184</v>
      </c>
      <c r="J1423" s="45">
        <v>44623.773611111108</v>
      </c>
      <c r="K1423" s="43">
        <v>50000</v>
      </c>
      <c r="L1423" s="44">
        <v>44874</v>
      </c>
      <c r="M1423" s="8" t="str">
        <f>VLOOKUP(MONTH($J1423),Lookup!$A$2:$B$13,2,0)&amp;" "&amp;YEAR($J1423)</f>
        <v>Mar 2022</v>
      </c>
      <c r="N1423" s="34">
        <f t="shared" si="136"/>
        <v>44623.773611111108</v>
      </c>
      <c r="O1423" s="8">
        <f>IF(ISERROR(VLOOKUP($I1423,Lookup!$H$2:$I$11,2,0)),"",VLOOKUP($I1423,Lookup!$H$2:$I$11,2,0))</f>
        <v>6.9999999999999999E-6</v>
      </c>
      <c r="P1423" s="8">
        <f>COUNTIF(J$4:J1423,J1423)</f>
        <v>1</v>
      </c>
    </row>
    <row r="1424" spans="1:16" ht="30" x14ac:dyDescent="0.25">
      <c r="A1424" s="35">
        <f t="shared" si="137"/>
        <v>150000</v>
      </c>
      <c r="B1424" s="8">
        <f t="shared" si="138"/>
        <v>44629.429166666669</v>
      </c>
      <c r="C1424" s="8">
        <f t="shared" si="139"/>
        <v>44895</v>
      </c>
      <c r="D1424" s="38">
        <f t="shared" si="140"/>
        <v>239525.42922666666</v>
      </c>
      <c r="E1424" s="39">
        <f t="shared" si="135"/>
        <v>32</v>
      </c>
      <c r="F1424" s="42" t="s">
        <v>309</v>
      </c>
      <c r="G1424" s="42" t="s">
        <v>4709</v>
      </c>
      <c r="H1424" s="42" t="s">
        <v>4710</v>
      </c>
      <c r="I1424" s="42" t="s">
        <v>2206</v>
      </c>
      <c r="J1424" s="45">
        <v>44629.429166666669</v>
      </c>
      <c r="K1424" s="43">
        <v>150000</v>
      </c>
      <c r="L1424" s="44">
        <v>44895</v>
      </c>
      <c r="M1424" s="8" t="str">
        <f>VLOOKUP(MONTH($J1424),Lookup!$A$2:$B$13,2,0)&amp;" "&amp;YEAR($J1424)</f>
        <v>Mar 2022</v>
      </c>
      <c r="N1424" s="34">
        <f t="shared" si="136"/>
        <v>44629.429166666669</v>
      </c>
      <c r="O1424" s="8">
        <f>IF(ISERROR(VLOOKUP($I1424,Lookup!$H$2:$I$11,2,0)),"",VLOOKUP($I1424,Lookup!$H$2:$I$11,2,0))</f>
        <v>6.0000000000000002E-5</v>
      </c>
      <c r="P1424" s="8">
        <f>COUNTIF(J$4:J1424,J1424)</f>
        <v>1</v>
      </c>
    </row>
    <row r="1425" spans="1:16" ht="30" x14ac:dyDescent="0.25">
      <c r="A1425" s="35">
        <f t="shared" si="137"/>
        <v>50000</v>
      </c>
      <c r="B1425" s="8">
        <f t="shared" si="138"/>
        <v>44592.682638888888</v>
      </c>
      <c r="C1425" s="8">
        <f t="shared" si="139"/>
        <v>44615</v>
      </c>
      <c r="D1425" s="38">
        <f t="shared" si="140"/>
        <v>139208.68269888888</v>
      </c>
      <c r="E1425" s="39">
        <f t="shared" si="135"/>
        <v>65</v>
      </c>
      <c r="F1425" s="42" t="s">
        <v>309</v>
      </c>
      <c r="G1425" s="42" t="s">
        <v>4711</v>
      </c>
      <c r="H1425" s="42" t="s">
        <v>4712</v>
      </c>
      <c r="I1425" s="42" t="s">
        <v>2206</v>
      </c>
      <c r="J1425" s="45">
        <v>44592.682638888888</v>
      </c>
      <c r="K1425" s="43">
        <v>50000</v>
      </c>
      <c r="L1425" s="44">
        <v>44615</v>
      </c>
      <c r="M1425" s="8" t="str">
        <f>VLOOKUP(MONTH($J1425),Lookup!$A$2:$B$13,2,0)&amp;" "&amp;YEAR($J1425)</f>
        <v>Jan 2022</v>
      </c>
      <c r="N1425" s="34">
        <f t="shared" si="136"/>
        <v>44592.682638888888</v>
      </c>
      <c r="O1425" s="8">
        <f>IF(ISERROR(VLOOKUP($I1425,Lookup!$H$2:$I$11,2,0)),"",VLOOKUP($I1425,Lookup!$H$2:$I$11,2,0))</f>
        <v>6.0000000000000002E-5</v>
      </c>
      <c r="P1425" s="8">
        <f>COUNTIF(J$4:J1425,J1425)</f>
        <v>1</v>
      </c>
    </row>
    <row r="1426" spans="1:16" ht="30" x14ac:dyDescent="0.25">
      <c r="A1426" s="35">
        <f t="shared" si="137"/>
        <v>25000</v>
      </c>
      <c r="B1426" s="8">
        <f t="shared" si="138"/>
        <v>44651.59097222222</v>
      </c>
      <c r="C1426" s="8">
        <f t="shared" si="139"/>
        <v>44908</v>
      </c>
      <c r="D1426" s="38">
        <f t="shared" si="140"/>
        <v>114560.59097302222</v>
      </c>
      <c r="E1426" s="39">
        <f t="shared" si="135"/>
        <v>69</v>
      </c>
      <c r="F1426" s="42" t="s">
        <v>309</v>
      </c>
      <c r="G1426" s="42" t="s">
        <v>4713</v>
      </c>
      <c r="H1426" s="42" t="s">
        <v>4714</v>
      </c>
      <c r="I1426" s="42" t="s">
        <v>2173</v>
      </c>
      <c r="J1426" s="45">
        <v>44651.59097222222</v>
      </c>
      <c r="K1426" s="43">
        <v>25000</v>
      </c>
      <c r="L1426" s="44">
        <v>44908</v>
      </c>
      <c r="M1426" s="8" t="str">
        <f>VLOOKUP(MONTH($J1426),Lookup!$A$2:$B$13,2,0)&amp;" "&amp;YEAR($J1426)</f>
        <v>Mar 2022</v>
      </c>
      <c r="N1426" s="34">
        <f t="shared" si="136"/>
        <v>44651.59097222222</v>
      </c>
      <c r="O1426" s="8">
        <f>IF(ISERROR(VLOOKUP($I1426,Lookup!$H$2:$I$11,2,0)),"",VLOOKUP($I1426,Lookup!$H$2:$I$11,2,0))</f>
        <v>7.9999999999999996E-7</v>
      </c>
      <c r="P1426" s="8">
        <f>COUNTIF(J$4:J1426,J1426)</f>
        <v>1</v>
      </c>
    </row>
    <row r="1427" spans="1:16" ht="30" x14ac:dyDescent="0.25">
      <c r="A1427" s="35">
        <f t="shared" si="137"/>
        <v>1200000</v>
      </c>
      <c r="B1427" s="8">
        <f t="shared" si="138"/>
        <v>44712.440972222219</v>
      </c>
      <c r="C1427" s="8">
        <f t="shared" si="139"/>
        <v>44923</v>
      </c>
      <c r="D1427" s="38">
        <f t="shared" si="140"/>
        <v>1289636.4410322222</v>
      </c>
      <c r="E1427" s="39">
        <f t="shared" si="135"/>
        <v>5</v>
      </c>
      <c r="F1427" s="42" t="s">
        <v>309</v>
      </c>
      <c r="G1427" s="42" t="s">
        <v>4715</v>
      </c>
      <c r="H1427" s="42" t="s">
        <v>4716</v>
      </c>
      <c r="I1427" s="42" t="s">
        <v>2206</v>
      </c>
      <c r="J1427" s="45">
        <v>44712.440972222219</v>
      </c>
      <c r="K1427" s="43">
        <v>1200000</v>
      </c>
      <c r="L1427" s="44">
        <v>44923</v>
      </c>
      <c r="M1427" s="8" t="str">
        <f>VLOOKUP(MONTH($J1427),Lookup!$A$2:$B$13,2,0)&amp;" "&amp;YEAR($J1427)</f>
        <v>May 2022</v>
      </c>
      <c r="N1427" s="34">
        <f t="shared" si="136"/>
        <v>44712.440972222219</v>
      </c>
      <c r="O1427" s="8">
        <f>IF(ISERROR(VLOOKUP($I1427,Lookup!$H$2:$I$11,2,0)),"",VLOOKUP($I1427,Lookup!$H$2:$I$11,2,0))</f>
        <v>6.0000000000000002E-5</v>
      </c>
      <c r="P1427" s="8">
        <f>COUNTIF(J$4:J1427,J1427)</f>
        <v>1</v>
      </c>
    </row>
    <row r="1428" spans="1:16" ht="30" x14ac:dyDescent="0.25">
      <c r="A1428" s="35">
        <f t="shared" si="137"/>
        <v>50000</v>
      </c>
      <c r="B1428" s="8">
        <f t="shared" si="138"/>
        <v>44670.518055555556</v>
      </c>
      <c r="C1428" s="8">
        <f t="shared" si="139"/>
        <v>44894</v>
      </c>
      <c r="D1428" s="38">
        <f t="shared" si="140"/>
        <v>139565.51806255555</v>
      </c>
      <c r="E1428" s="39">
        <f t="shared" si="135"/>
        <v>61</v>
      </c>
      <c r="F1428" s="42" t="s">
        <v>309</v>
      </c>
      <c r="G1428" s="42" t="s">
        <v>4717</v>
      </c>
      <c r="H1428" s="42" t="s">
        <v>4718</v>
      </c>
      <c r="I1428" s="42" t="s">
        <v>2184</v>
      </c>
      <c r="J1428" s="45">
        <v>44670.518055555556</v>
      </c>
      <c r="K1428" s="43">
        <v>50000</v>
      </c>
      <c r="L1428" s="44">
        <v>44894</v>
      </c>
      <c r="M1428" s="8" t="str">
        <f>VLOOKUP(MONTH($J1428),Lookup!$A$2:$B$13,2,0)&amp;" "&amp;YEAR($J1428)</f>
        <v>Apr 2022</v>
      </c>
      <c r="N1428" s="34">
        <f t="shared" si="136"/>
        <v>44670.518055555556</v>
      </c>
      <c r="O1428" s="8">
        <f>IF(ISERROR(VLOOKUP($I1428,Lookup!$H$2:$I$11,2,0)),"",VLOOKUP($I1428,Lookup!$H$2:$I$11,2,0))</f>
        <v>6.9999999999999999E-6</v>
      </c>
      <c r="P1428" s="8">
        <f>COUNTIF(J$4:J1428,J1428)</f>
        <v>1</v>
      </c>
    </row>
    <row r="1429" spans="1:16" ht="30" x14ac:dyDescent="0.25">
      <c r="A1429" s="35">
        <f t="shared" si="137"/>
        <v>100000</v>
      </c>
      <c r="B1429" s="8">
        <f t="shared" si="138"/>
        <v>44652.327777777777</v>
      </c>
      <c r="C1429" s="8">
        <f t="shared" si="139"/>
        <v>44907</v>
      </c>
      <c r="D1429" s="38">
        <f t="shared" si="140"/>
        <v>189560.32783777776</v>
      </c>
      <c r="E1429" s="39">
        <f t="shared" si="135"/>
        <v>45</v>
      </c>
      <c r="F1429" s="42" t="s">
        <v>309</v>
      </c>
      <c r="G1429" s="42" t="s">
        <v>4719</v>
      </c>
      <c r="H1429" s="42" t="s">
        <v>4720</v>
      </c>
      <c r="I1429" s="42" t="s">
        <v>2206</v>
      </c>
      <c r="J1429" s="45">
        <v>44652.327777777777</v>
      </c>
      <c r="K1429" s="43">
        <v>100000</v>
      </c>
      <c r="L1429" s="44">
        <v>44907</v>
      </c>
      <c r="M1429" s="8" t="str">
        <f>VLOOKUP(MONTH($J1429),Lookup!$A$2:$B$13,2,0)&amp;" "&amp;YEAR($J1429)</f>
        <v>Apr 2022</v>
      </c>
      <c r="N1429" s="34">
        <f t="shared" si="136"/>
        <v>44652.327777777777</v>
      </c>
      <c r="O1429" s="8">
        <f>IF(ISERROR(VLOOKUP($I1429,Lookup!$H$2:$I$11,2,0)),"",VLOOKUP($I1429,Lookup!$H$2:$I$11,2,0))</f>
        <v>6.0000000000000002E-5</v>
      </c>
      <c r="P1429" s="8">
        <f>COUNTIF(J$4:J1429,J1429)</f>
        <v>1</v>
      </c>
    </row>
    <row r="1430" spans="1:16" ht="30" x14ac:dyDescent="0.25">
      <c r="A1430" s="35">
        <f t="shared" si="137"/>
        <v>100000</v>
      </c>
      <c r="B1430" s="8">
        <f t="shared" si="138"/>
        <v>44616.368055555555</v>
      </c>
      <c r="C1430" s="8">
        <f t="shared" si="139"/>
        <v>44902</v>
      </c>
      <c r="D1430" s="38">
        <f t="shared" si="140"/>
        <v>189519.36811555555</v>
      </c>
      <c r="E1430" s="39">
        <f t="shared" si="135"/>
        <v>48</v>
      </c>
      <c r="F1430" s="42" t="s">
        <v>309</v>
      </c>
      <c r="G1430" s="42" t="s">
        <v>4721</v>
      </c>
      <c r="H1430" s="42" t="s">
        <v>4722</v>
      </c>
      <c r="I1430" s="42" t="s">
        <v>2206</v>
      </c>
      <c r="J1430" s="45">
        <v>44616.368055555555</v>
      </c>
      <c r="K1430" s="43">
        <v>100000</v>
      </c>
      <c r="L1430" s="44">
        <v>44902</v>
      </c>
      <c r="M1430" s="8" t="str">
        <f>VLOOKUP(MONTH($J1430),Lookup!$A$2:$B$13,2,0)&amp;" "&amp;YEAR($J1430)</f>
        <v>Feb 2022</v>
      </c>
      <c r="N1430" s="34">
        <f t="shared" si="136"/>
        <v>44616.368055555555</v>
      </c>
      <c r="O1430" s="8">
        <f>IF(ISERROR(VLOOKUP($I1430,Lookup!$H$2:$I$11,2,0)),"",VLOOKUP($I1430,Lookup!$H$2:$I$11,2,0))</f>
        <v>6.0000000000000002E-5</v>
      </c>
      <c r="P1430" s="8">
        <f>COUNTIF(J$4:J1430,J1430)</f>
        <v>1</v>
      </c>
    </row>
    <row r="1431" spans="1:16" ht="30" x14ac:dyDescent="0.25">
      <c r="A1431" s="35">
        <f t="shared" si="137"/>
        <v>1000000</v>
      </c>
      <c r="B1431" s="8">
        <f t="shared" si="138"/>
        <v>44665.42291666667</v>
      </c>
      <c r="C1431" s="8">
        <f t="shared" si="139"/>
        <v>44908</v>
      </c>
      <c r="D1431" s="38">
        <f t="shared" si="140"/>
        <v>1089574.4229766666</v>
      </c>
      <c r="E1431" s="39">
        <f t="shared" si="135"/>
        <v>8</v>
      </c>
      <c r="F1431" s="42" t="s">
        <v>309</v>
      </c>
      <c r="G1431" s="42" t="s">
        <v>4723</v>
      </c>
      <c r="H1431" s="42" t="s">
        <v>4724</v>
      </c>
      <c r="I1431" s="42" t="s">
        <v>2206</v>
      </c>
      <c r="J1431" s="45">
        <v>44665.42291666667</v>
      </c>
      <c r="K1431" s="43">
        <v>1000000</v>
      </c>
      <c r="L1431" s="44">
        <v>44908</v>
      </c>
      <c r="M1431" s="8" t="str">
        <f>VLOOKUP(MONTH($J1431),Lookup!$A$2:$B$13,2,0)&amp;" "&amp;YEAR($J1431)</f>
        <v>Apr 2022</v>
      </c>
      <c r="N1431" s="34">
        <f t="shared" si="136"/>
        <v>44665.42291666667</v>
      </c>
      <c r="O1431" s="8">
        <f>IF(ISERROR(VLOOKUP($I1431,Lookup!$H$2:$I$11,2,0)),"",VLOOKUP($I1431,Lookup!$H$2:$I$11,2,0))</f>
        <v>6.0000000000000002E-5</v>
      </c>
      <c r="P1431" s="8">
        <f>COUNTIF(J$4:J1431,J1431)</f>
        <v>1</v>
      </c>
    </row>
    <row r="1432" spans="1:16" ht="45" x14ac:dyDescent="0.25">
      <c r="A1432" s="35">
        <f t="shared" si="137"/>
        <v>50000</v>
      </c>
      <c r="B1432" s="8">
        <f t="shared" si="138"/>
        <v>44698.56527777778</v>
      </c>
      <c r="C1432" s="8">
        <f t="shared" si="139"/>
        <v>44908</v>
      </c>
      <c r="D1432" s="38">
        <f t="shared" si="140"/>
        <v>139607.56533777778</v>
      </c>
      <c r="E1432" s="39">
        <f t="shared" si="135"/>
        <v>59</v>
      </c>
      <c r="F1432" s="42" t="s">
        <v>309</v>
      </c>
      <c r="G1432" s="42" t="s">
        <v>4725</v>
      </c>
      <c r="H1432" s="42" t="s">
        <v>4726</v>
      </c>
      <c r="I1432" s="42" t="s">
        <v>2206</v>
      </c>
      <c r="J1432" s="45">
        <v>44698.56527777778</v>
      </c>
      <c r="K1432" s="43">
        <v>50000</v>
      </c>
      <c r="L1432" s="44">
        <v>44908</v>
      </c>
      <c r="M1432" s="8" t="str">
        <f>VLOOKUP(MONTH($J1432),Lookup!$A$2:$B$13,2,0)&amp;" "&amp;YEAR($J1432)</f>
        <v>May 2022</v>
      </c>
      <c r="N1432" s="34">
        <f t="shared" si="136"/>
        <v>44698.56527777778</v>
      </c>
      <c r="O1432" s="8">
        <f>IF(ISERROR(VLOOKUP($I1432,Lookup!$H$2:$I$11,2,0)),"",VLOOKUP($I1432,Lookup!$H$2:$I$11,2,0))</f>
        <v>6.0000000000000002E-5</v>
      </c>
      <c r="P1432" s="8">
        <f>COUNTIF(J$4:J1432,J1432)</f>
        <v>1</v>
      </c>
    </row>
    <row r="1433" spans="1:16" ht="45" x14ac:dyDescent="0.25">
      <c r="A1433" s="35">
        <f t="shared" si="137"/>
        <v>1050000</v>
      </c>
      <c r="B1433" s="8">
        <f t="shared" si="138"/>
        <v>44691.649305555555</v>
      </c>
      <c r="C1433" s="8">
        <f t="shared" si="139"/>
        <v>44908</v>
      </c>
      <c r="D1433" s="38">
        <f t="shared" si="140"/>
        <v>1139600.6493655555</v>
      </c>
      <c r="E1433" s="39">
        <f t="shared" si="135"/>
        <v>6</v>
      </c>
      <c r="F1433" s="42" t="s">
        <v>309</v>
      </c>
      <c r="G1433" s="42" t="s">
        <v>4727</v>
      </c>
      <c r="H1433" s="42" t="s">
        <v>4728</v>
      </c>
      <c r="I1433" s="42" t="s">
        <v>2206</v>
      </c>
      <c r="J1433" s="45">
        <v>44691.649305555555</v>
      </c>
      <c r="K1433" s="43">
        <v>1050000</v>
      </c>
      <c r="L1433" s="44">
        <v>44908</v>
      </c>
      <c r="M1433" s="8" t="str">
        <f>VLOOKUP(MONTH($J1433),Lookup!$A$2:$B$13,2,0)&amp;" "&amp;YEAR($J1433)</f>
        <v>May 2022</v>
      </c>
      <c r="N1433" s="34">
        <f t="shared" si="136"/>
        <v>44691.649305555555</v>
      </c>
      <c r="O1433" s="8">
        <f>IF(ISERROR(VLOOKUP($I1433,Lookup!$H$2:$I$11,2,0)),"",VLOOKUP($I1433,Lookup!$H$2:$I$11,2,0))</f>
        <v>6.0000000000000002E-5</v>
      </c>
      <c r="P1433" s="8">
        <f>COUNTIF(J$4:J1433,J1433)</f>
        <v>1</v>
      </c>
    </row>
    <row r="1434" spans="1:16" ht="30" x14ac:dyDescent="0.25">
      <c r="A1434" s="35">
        <f t="shared" si="137"/>
        <v>75000</v>
      </c>
      <c r="B1434" s="8">
        <f t="shared" si="138"/>
        <v>44686.632638888892</v>
      </c>
      <c r="C1434" s="8">
        <f t="shared" si="139"/>
        <v>44908</v>
      </c>
      <c r="D1434" s="38">
        <f t="shared" si="140"/>
        <v>164595.63269888889</v>
      </c>
      <c r="E1434" s="39">
        <f t="shared" si="135"/>
        <v>53</v>
      </c>
      <c r="F1434" s="42" t="s">
        <v>309</v>
      </c>
      <c r="G1434" s="42" t="s">
        <v>4729</v>
      </c>
      <c r="H1434" s="42" t="s">
        <v>4730</v>
      </c>
      <c r="I1434" s="42" t="s">
        <v>2206</v>
      </c>
      <c r="J1434" s="45">
        <v>44686.632638888892</v>
      </c>
      <c r="K1434" s="43">
        <v>75000</v>
      </c>
      <c r="L1434" s="44">
        <v>44908</v>
      </c>
      <c r="M1434" s="8" t="str">
        <f>VLOOKUP(MONTH($J1434),Lookup!$A$2:$B$13,2,0)&amp;" "&amp;YEAR($J1434)</f>
        <v>May 2022</v>
      </c>
      <c r="N1434" s="34">
        <f t="shared" si="136"/>
        <v>44686.632638888892</v>
      </c>
      <c r="O1434" s="8">
        <f>IF(ISERROR(VLOOKUP($I1434,Lookup!$H$2:$I$11,2,0)),"",VLOOKUP($I1434,Lookup!$H$2:$I$11,2,0))</f>
        <v>6.0000000000000002E-5</v>
      </c>
      <c r="P1434" s="8">
        <f>COUNTIF(J$4:J1434,J1434)</f>
        <v>1</v>
      </c>
    </row>
    <row r="1435" spans="1:16" ht="30" x14ac:dyDescent="0.25">
      <c r="A1435" s="35">
        <f t="shared" si="137"/>
        <v>10000</v>
      </c>
      <c r="B1435" s="8">
        <f t="shared" si="138"/>
        <v>44733.355555555558</v>
      </c>
      <c r="C1435" s="8">
        <f t="shared" si="139"/>
        <v>44908</v>
      </c>
      <c r="D1435" s="38">
        <f t="shared" si="140"/>
        <v>99642.355556355556</v>
      </c>
      <c r="E1435" s="39">
        <f t="shared" si="135"/>
        <v>75</v>
      </c>
      <c r="F1435" s="42" t="s">
        <v>309</v>
      </c>
      <c r="G1435" s="42" t="s">
        <v>4731</v>
      </c>
      <c r="H1435" s="42" t="s">
        <v>4732</v>
      </c>
      <c r="I1435" s="42" t="s">
        <v>2173</v>
      </c>
      <c r="J1435" s="45">
        <v>44733.355555555558</v>
      </c>
      <c r="K1435" s="43">
        <v>10000</v>
      </c>
      <c r="L1435" s="44">
        <v>44908</v>
      </c>
      <c r="M1435" s="8" t="str">
        <f>VLOOKUP(MONTH($J1435),Lookup!$A$2:$B$13,2,0)&amp;" "&amp;YEAR($J1435)</f>
        <v>Jun 2022</v>
      </c>
      <c r="N1435" s="34">
        <f t="shared" si="136"/>
        <v>44733.355555555558</v>
      </c>
      <c r="O1435" s="8">
        <f>IF(ISERROR(VLOOKUP($I1435,Lookup!$H$2:$I$11,2,0)),"",VLOOKUP($I1435,Lookup!$H$2:$I$11,2,0))</f>
        <v>7.9999999999999996E-7</v>
      </c>
      <c r="P1435" s="8">
        <f>COUNTIF(J$4:J1435,J1435)</f>
        <v>1</v>
      </c>
    </row>
    <row r="1436" spans="1:16" ht="30" x14ac:dyDescent="0.25">
      <c r="A1436" s="35">
        <f t="shared" si="137"/>
        <v>100000</v>
      </c>
      <c r="B1436" s="8">
        <f t="shared" si="138"/>
        <v>44879.405555555553</v>
      </c>
      <c r="C1436" s="8">
        <f t="shared" si="139"/>
        <v>44911</v>
      </c>
      <c r="D1436" s="38">
        <f t="shared" si="140"/>
        <v>189791.40556255553</v>
      </c>
      <c r="E1436" s="39">
        <f t="shared" si="135"/>
        <v>37</v>
      </c>
      <c r="F1436" s="42" t="s">
        <v>309</v>
      </c>
      <c r="G1436" s="42" t="s">
        <v>4733</v>
      </c>
      <c r="H1436" s="42" t="s">
        <v>4733</v>
      </c>
      <c r="I1436" s="42" t="s">
        <v>2184</v>
      </c>
      <c r="J1436" s="45">
        <v>44879.405555555553</v>
      </c>
      <c r="K1436" s="43">
        <v>100000</v>
      </c>
      <c r="L1436" s="44">
        <v>44911</v>
      </c>
      <c r="M1436" s="8" t="str">
        <f>VLOOKUP(MONTH($J1436),Lookup!$A$2:$B$13,2,0)&amp;" "&amp;YEAR($J1436)</f>
        <v>Nov 2022</v>
      </c>
      <c r="N1436" s="34">
        <f t="shared" si="136"/>
        <v>44879.405555555553</v>
      </c>
      <c r="O1436" s="8">
        <f>IF(ISERROR(VLOOKUP($I1436,Lookup!$H$2:$I$11,2,0)),"",VLOOKUP($I1436,Lookup!$H$2:$I$11,2,0))</f>
        <v>6.9999999999999999E-6</v>
      </c>
      <c r="P1436" s="8">
        <f>COUNTIF(J$4:J1436,J1436)</f>
        <v>1</v>
      </c>
    </row>
    <row r="1437" spans="1:16" ht="30" x14ac:dyDescent="0.25">
      <c r="A1437" s="35">
        <f t="shared" si="137"/>
        <v>25000</v>
      </c>
      <c r="B1437" s="8">
        <f t="shared" si="138"/>
        <v>44715.321527777778</v>
      </c>
      <c r="C1437" s="8">
        <f t="shared" si="139"/>
        <v>44867</v>
      </c>
      <c r="D1437" s="38">
        <f t="shared" si="140"/>
        <v>114583.32152857778</v>
      </c>
      <c r="E1437" s="39">
        <f t="shared" si="135"/>
        <v>68</v>
      </c>
      <c r="F1437" s="42" t="s">
        <v>309</v>
      </c>
      <c r="G1437" s="42" t="s">
        <v>4734</v>
      </c>
      <c r="H1437" s="42" t="s">
        <v>4734</v>
      </c>
      <c r="I1437" s="42" t="s">
        <v>2173</v>
      </c>
      <c r="J1437" s="45">
        <v>44715.321527777778</v>
      </c>
      <c r="K1437" s="43">
        <v>25000</v>
      </c>
      <c r="L1437" s="44">
        <v>44867</v>
      </c>
      <c r="M1437" s="8" t="str">
        <f>VLOOKUP(MONTH($J1437),Lookup!$A$2:$B$13,2,0)&amp;" "&amp;YEAR($J1437)</f>
        <v>Jun 2022</v>
      </c>
      <c r="N1437" s="34">
        <f t="shared" si="136"/>
        <v>44715.321527777778</v>
      </c>
      <c r="O1437" s="8">
        <f>IF(ISERROR(VLOOKUP($I1437,Lookup!$H$2:$I$11,2,0)),"",VLOOKUP($I1437,Lookup!$H$2:$I$11,2,0))</f>
        <v>7.9999999999999996E-7</v>
      </c>
      <c r="P1437" s="8">
        <f>COUNTIF(J$4:J1437,J1437)</f>
        <v>1</v>
      </c>
    </row>
    <row r="1438" spans="1:16" ht="45" x14ac:dyDescent="0.25">
      <c r="A1438" s="35">
        <f t="shared" si="137"/>
        <v>50000</v>
      </c>
      <c r="B1438" s="8">
        <f t="shared" si="138"/>
        <v>44671.495833333334</v>
      </c>
      <c r="C1438" s="8">
        <f t="shared" si="139"/>
        <v>44908</v>
      </c>
      <c r="D1438" s="38">
        <f t="shared" si="140"/>
        <v>139580.49589333334</v>
      </c>
      <c r="E1438" s="39">
        <f t="shared" si="135"/>
        <v>60</v>
      </c>
      <c r="F1438" s="42" t="s">
        <v>309</v>
      </c>
      <c r="G1438" s="42" t="s">
        <v>4735</v>
      </c>
      <c r="H1438" s="42" t="s">
        <v>4736</v>
      </c>
      <c r="I1438" s="42" t="s">
        <v>2206</v>
      </c>
      <c r="J1438" s="45">
        <v>44671.495833333334</v>
      </c>
      <c r="K1438" s="43">
        <v>50000</v>
      </c>
      <c r="L1438" s="44">
        <v>44908</v>
      </c>
      <c r="M1438" s="8" t="str">
        <f>VLOOKUP(MONTH($J1438),Lookup!$A$2:$B$13,2,0)&amp;" "&amp;YEAR($J1438)</f>
        <v>Apr 2022</v>
      </c>
      <c r="N1438" s="34">
        <f t="shared" si="136"/>
        <v>44671.495833333334</v>
      </c>
      <c r="O1438" s="8">
        <f>IF(ISERROR(VLOOKUP($I1438,Lookup!$H$2:$I$11,2,0)),"",VLOOKUP($I1438,Lookup!$H$2:$I$11,2,0))</f>
        <v>6.0000000000000002E-5</v>
      </c>
      <c r="P1438" s="8">
        <f>COUNTIF(J$4:J1438,J1438)</f>
        <v>1</v>
      </c>
    </row>
    <row r="1439" spans="1:16" ht="45" x14ac:dyDescent="0.25">
      <c r="A1439" s="35">
        <f t="shared" si="137"/>
        <v>100000</v>
      </c>
      <c r="B1439" s="8">
        <f t="shared" si="138"/>
        <v>44743.408333333333</v>
      </c>
      <c r="C1439" s="8">
        <f t="shared" si="139"/>
        <v>44909</v>
      </c>
      <c r="D1439" s="38">
        <f t="shared" si="140"/>
        <v>189653.40839333332</v>
      </c>
      <c r="E1439" s="39">
        <f t="shared" si="135"/>
        <v>42</v>
      </c>
      <c r="F1439" s="42" t="s">
        <v>309</v>
      </c>
      <c r="G1439" s="42" t="s">
        <v>4737</v>
      </c>
      <c r="H1439" s="42" t="s">
        <v>4737</v>
      </c>
      <c r="I1439" s="42" t="s">
        <v>2206</v>
      </c>
      <c r="J1439" s="45">
        <v>44743.408333333333</v>
      </c>
      <c r="K1439" s="43">
        <v>100000</v>
      </c>
      <c r="L1439" s="44">
        <v>44909</v>
      </c>
      <c r="M1439" s="8" t="str">
        <f>VLOOKUP(MONTH($J1439),Lookup!$A$2:$B$13,2,0)&amp;" "&amp;YEAR($J1439)</f>
        <v>Jul 2022</v>
      </c>
      <c r="N1439" s="34">
        <f t="shared" si="136"/>
        <v>44743.408333333333</v>
      </c>
      <c r="O1439" s="8">
        <f>IF(ISERROR(VLOOKUP($I1439,Lookup!$H$2:$I$11,2,0)),"",VLOOKUP($I1439,Lookup!$H$2:$I$11,2,0))</f>
        <v>6.0000000000000002E-5</v>
      </c>
      <c r="P1439" s="8">
        <f>COUNTIF(J$4:J1439,J1439)</f>
        <v>1</v>
      </c>
    </row>
    <row r="1440" spans="1:16" ht="30" x14ac:dyDescent="0.25">
      <c r="A1440" s="35">
        <f t="shared" si="137"/>
        <v>5700000</v>
      </c>
      <c r="B1440" s="8">
        <f t="shared" si="138"/>
        <v>44718.402777777781</v>
      </c>
      <c r="C1440" s="8">
        <f t="shared" si="139"/>
        <v>44902</v>
      </c>
      <c r="D1440" s="38">
        <f t="shared" si="140"/>
        <v>5789622.4028377784</v>
      </c>
      <c r="E1440" s="39">
        <f t="shared" si="135"/>
        <v>1</v>
      </c>
      <c r="F1440" s="42" t="s">
        <v>309</v>
      </c>
      <c r="G1440" s="42" t="s">
        <v>4680</v>
      </c>
      <c r="H1440" s="42" t="s">
        <v>4738</v>
      </c>
      <c r="I1440" s="42" t="s">
        <v>2206</v>
      </c>
      <c r="J1440" s="45">
        <v>44718.402777777781</v>
      </c>
      <c r="K1440" s="43">
        <v>5700000</v>
      </c>
      <c r="L1440" s="44">
        <v>44902</v>
      </c>
      <c r="M1440" s="8" t="str">
        <f>VLOOKUP(MONTH($J1440),Lookup!$A$2:$B$13,2,0)&amp;" "&amp;YEAR($J1440)</f>
        <v>Jun 2022</v>
      </c>
      <c r="N1440" s="34">
        <f t="shared" si="136"/>
        <v>44718.402777777781</v>
      </c>
      <c r="O1440" s="8">
        <f>IF(ISERROR(VLOOKUP($I1440,Lookup!$H$2:$I$11,2,0)),"",VLOOKUP($I1440,Lookup!$H$2:$I$11,2,0))</f>
        <v>6.0000000000000002E-5</v>
      </c>
      <c r="P1440" s="8">
        <f>COUNTIF(J$4:J1440,J1440)</f>
        <v>2</v>
      </c>
    </row>
    <row r="1441" spans="1:16" ht="30" x14ac:dyDescent="0.25">
      <c r="A1441" s="35">
        <f t="shared" si="137"/>
        <v>100000</v>
      </c>
      <c r="B1441" s="8">
        <f t="shared" si="138"/>
        <v>44683.699305555558</v>
      </c>
      <c r="C1441" s="8">
        <f t="shared" si="139"/>
        <v>44853</v>
      </c>
      <c r="D1441" s="38">
        <f t="shared" si="140"/>
        <v>189537.69936555554</v>
      </c>
      <c r="E1441" s="39">
        <f t="shared" si="135"/>
        <v>47</v>
      </c>
      <c r="F1441" s="42" t="s">
        <v>309</v>
      </c>
      <c r="G1441" s="42" t="s">
        <v>4739</v>
      </c>
      <c r="H1441" s="42" t="s">
        <v>4740</v>
      </c>
      <c r="I1441" s="42" t="s">
        <v>2206</v>
      </c>
      <c r="J1441" s="45">
        <v>44683.699305555558</v>
      </c>
      <c r="K1441" s="43">
        <v>100000</v>
      </c>
      <c r="L1441" s="44">
        <v>44853</v>
      </c>
      <c r="M1441" s="8" t="str">
        <f>VLOOKUP(MONTH($J1441),Lookup!$A$2:$B$13,2,0)&amp;" "&amp;YEAR($J1441)</f>
        <v>May 2022</v>
      </c>
      <c r="N1441" s="34">
        <f t="shared" si="136"/>
        <v>44683.699305555558</v>
      </c>
      <c r="O1441" s="8">
        <f>IF(ISERROR(VLOOKUP($I1441,Lookup!$H$2:$I$11,2,0)),"",VLOOKUP($I1441,Lookup!$H$2:$I$11,2,0))</f>
        <v>6.0000000000000002E-5</v>
      </c>
      <c r="P1441" s="8">
        <f>COUNTIF(J$4:J1441,J1441)</f>
        <v>1</v>
      </c>
    </row>
    <row r="1442" spans="1:16" ht="45" x14ac:dyDescent="0.25">
      <c r="A1442" s="35">
        <f t="shared" si="137"/>
        <v>75000</v>
      </c>
      <c r="B1442" s="8">
        <f t="shared" si="138"/>
        <v>44699.35</v>
      </c>
      <c r="C1442" s="8">
        <f t="shared" si="139"/>
        <v>44894</v>
      </c>
      <c r="D1442" s="38">
        <f t="shared" si="140"/>
        <v>164594.35006</v>
      </c>
      <c r="E1442" s="39">
        <f t="shared" si="135"/>
        <v>54</v>
      </c>
      <c r="F1442" s="42" t="s">
        <v>309</v>
      </c>
      <c r="G1442" s="42" t="s">
        <v>4741</v>
      </c>
      <c r="H1442" s="42" t="s">
        <v>4742</v>
      </c>
      <c r="I1442" s="42" t="s">
        <v>2206</v>
      </c>
      <c r="J1442" s="45">
        <v>44699.35</v>
      </c>
      <c r="K1442" s="43">
        <v>75000</v>
      </c>
      <c r="L1442" s="44">
        <v>44894</v>
      </c>
      <c r="M1442" s="8" t="str">
        <f>VLOOKUP(MONTH($J1442),Lookup!$A$2:$B$13,2,0)&amp;" "&amp;YEAR($J1442)</f>
        <v>May 2022</v>
      </c>
      <c r="N1442" s="34">
        <f t="shared" si="136"/>
        <v>44699.35</v>
      </c>
      <c r="O1442" s="8">
        <f>IF(ISERROR(VLOOKUP($I1442,Lookup!$H$2:$I$11,2,0)),"",VLOOKUP($I1442,Lookup!$H$2:$I$11,2,0))</f>
        <v>6.0000000000000002E-5</v>
      </c>
      <c r="P1442" s="8">
        <f>COUNTIF(J$4:J1442,J1442)</f>
        <v>1</v>
      </c>
    </row>
    <row r="1443" spans="1:16" ht="45" x14ac:dyDescent="0.25">
      <c r="A1443" s="35">
        <f t="shared" si="137"/>
        <v>3000000</v>
      </c>
      <c r="B1443" s="8">
        <f t="shared" si="138"/>
        <v>44705.446527777778</v>
      </c>
      <c r="C1443" s="8">
        <f t="shared" si="139"/>
        <v>44909</v>
      </c>
      <c r="D1443" s="38">
        <f t="shared" si="140"/>
        <v>3089615.4465877777</v>
      </c>
      <c r="E1443" s="39">
        <f t="shared" si="135"/>
        <v>3</v>
      </c>
      <c r="F1443" s="42" t="s">
        <v>309</v>
      </c>
      <c r="G1443" s="42" t="s">
        <v>4743</v>
      </c>
      <c r="H1443" s="42" t="s">
        <v>4744</v>
      </c>
      <c r="I1443" s="42" t="s">
        <v>2206</v>
      </c>
      <c r="J1443" s="45">
        <v>44705.446527777778</v>
      </c>
      <c r="K1443" s="43">
        <v>3000000</v>
      </c>
      <c r="L1443" s="44">
        <v>44909</v>
      </c>
      <c r="M1443" s="8" t="str">
        <f>VLOOKUP(MONTH($J1443),Lookup!$A$2:$B$13,2,0)&amp;" "&amp;YEAR($J1443)</f>
        <v>May 2022</v>
      </c>
      <c r="N1443" s="34">
        <f t="shared" si="136"/>
        <v>44705.446527777778</v>
      </c>
      <c r="O1443" s="8">
        <f>IF(ISERROR(VLOOKUP($I1443,Lookup!$H$2:$I$11,2,0)),"",VLOOKUP($I1443,Lookup!$H$2:$I$11,2,0))</f>
        <v>6.0000000000000002E-5</v>
      </c>
      <c r="P1443" s="8">
        <f>COUNTIF(J$4:J1443,J1443)</f>
        <v>1</v>
      </c>
    </row>
    <row r="1444" spans="1:16" ht="30" x14ac:dyDescent="0.25">
      <c r="A1444" s="35">
        <f t="shared" si="137"/>
        <v>10000</v>
      </c>
      <c r="B1444" s="8">
        <f t="shared" si="138"/>
        <v>44727.548611111109</v>
      </c>
      <c r="C1444" s="8">
        <f t="shared" si="139"/>
        <v>44894</v>
      </c>
      <c r="D1444" s="38">
        <f t="shared" si="140"/>
        <v>99622.548611911116</v>
      </c>
      <c r="E1444" s="39">
        <f t="shared" si="135"/>
        <v>76</v>
      </c>
      <c r="F1444" s="42" t="s">
        <v>309</v>
      </c>
      <c r="G1444" s="42" t="s">
        <v>4745</v>
      </c>
      <c r="H1444" s="42" t="s">
        <v>4746</v>
      </c>
      <c r="I1444" s="42" t="s">
        <v>2173</v>
      </c>
      <c r="J1444" s="45">
        <v>44727.548611111109</v>
      </c>
      <c r="K1444" s="43">
        <v>10000</v>
      </c>
      <c r="L1444" s="44">
        <v>44894</v>
      </c>
      <c r="M1444" s="8" t="str">
        <f>VLOOKUP(MONTH($J1444),Lookup!$A$2:$B$13,2,0)&amp;" "&amp;YEAR($J1444)</f>
        <v>Jun 2022</v>
      </c>
      <c r="N1444" s="34">
        <f t="shared" si="136"/>
        <v>44727.548611111109</v>
      </c>
      <c r="O1444" s="8">
        <f>IF(ISERROR(VLOOKUP($I1444,Lookup!$H$2:$I$11,2,0)),"",VLOOKUP($I1444,Lookup!$H$2:$I$11,2,0))</f>
        <v>7.9999999999999996E-7</v>
      </c>
      <c r="P1444" s="8">
        <f>COUNTIF(J$4:J1444,J1444)</f>
        <v>1</v>
      </c>
    </row>
    <row r="1445" spans="1:16" ht="30" x14ac:dyDescent="0.25">
      <c r="A1445" s="35">
        <f t="shared" si="137"/>
        <v>300000</v>
      </c>
      <c r="B1445" s="8">
        <f t="shared" si="138"/>
        <v>44810.545138888891</v>
      </c>
      <c r="C1445" s="8">
        <f t="shared" si="139"/>
        <v>44894</v>
      </c>
      <c r="D1445" s="38">
        <f t="shared" si="140"/>
        <v>389809.54513888888</v>
      </c>
      <c r="E1445" s="39">
        <f t="shared" si="135"/>
        <v>15</v>
      </c>
      <c r="F1445" s="42" t="s">
        <v>309</v>
      </c>
      <c r="G1445" s="42" t="s">
        <v>4696</v>
      </c>
      <c r="H1445" s="42" t="s">
        <v>4747</v>
      </c>
      <c r="I1445" s="42" t="s">
        <v>2167</v>
      </c>
      <c r="J1445" s="45">
        <v>44810.545138888891</v>
      </c>
      <c r="K1445" s="43">
        <v>300000</v>
      </c>
      <c r="L1445" s="44">
        <v>44894</v>
      </c>
      <c r="M1445" s="8" t="str">
        <f>VLOOKUP(MONTH($J1445),Lookup!$A$2:$B$13,2,0)&amp;" "&amp;YEAR($J1445)</f>
        <v>Sept 2022</v>
      </c>
      <c r="N1445" s="34">
        <f t="shared" si="136"/>
        <v>44810.545138888891</v>
      </c>
      <c r="O1445" s="8">
        <f>IF(ISERROR(VLOOKUP($I1445,Lookup!$H$2:$I$11,2,0)),"",VLOOKUP($I1445,Lookup!$H$2:$I$11,2,0))</f>
        <v>103</v>
      </c>
      <c r="P1445" s="8">
        <f>COUNTIF(J$4:J1445,J1445)</f>
        <v>2</v>
      </c>
    </row>
    <row r="1446" spans="1:16" ht="45" x14ac:dyDescent="0.25">
      <c r="A1446" s="35">
        <f t="shared" si="137"/>
        <v>25000</v>
      </c>
      <c r="B1446" s="8">
        <f t="shared" si="138"/>
        <v>44788.628472222219</v>
      </c>
      <c r="C1446" s="8">
        <f t="shared" si="139"/>
        <v>44894</v>
      </c>
      <c r="D1446" s="38">
        <f t="shared" si="140"/>
        <v>114683.62847302223</v>
      </c>
      <c r="E1446" s="39">
        <f t="shared" si="135"/>
        <v>67</v>
      </c>
      <c r="F1446" s="42" t="s">
        <v>309</v>
      </c>
      <c r="G1446" s="42" t="s">
        <v>4748</v>
      </c>
      <c r="H1446" s="42" t="s">
        <v>4748</v>
      </c>
      <c r="I1446" s="42" t="s">
        <v>2173</v>
      </c>
      <c r="J1446" s="45">
        <v>44788.628472222219</v>
      </c>
      <c r="K1446" s="43">
        <v>25000</v>
      </c>
      <c r="L1446" s="44">
        <v>44894</v>
      </c>
      <c r="M1446" s="8" t="str">
        <f>VLOOKUP(MONTH($J1446),Lookup!$A$2:$B$13,2,0)&amp;" "&amp;YEAR($J1446)</f>
        <v>Aug 2022</v>
      </c>
      <c r="N1446" s="34">
        <f t="shared" si="136"/>
        <v>44788.628472222219</v>
      </c>
      <c r="O1446" s="8">
        <f>IF(ISERROR(VLOOKUP($I1446,Lookup!$H$2:$I$11,2,0)),"",VLOOKUP($I1446,Lookup!$H$2:$I$11,2,0))</f>
        <v>7.9999999999999996E-7</v>
      </c>
      <c r="P1446" s="8">
        <f>COUNTIF(J$4:J1446,J1446)</f>
        <v>1</v>
      </c>
    </row>
    <row r="1447" spans="1:16" ht="30" x14ac:dyDescent="0.25">
      <c r="A1447" s="35">
        <f t="shared" si="137"/>
        <v>15000</v>
      </c>
      <c r="B1447" s="8">
        <f t="shared" si="138"/>
        <v>44802.473611111112</v>
      </c>
      <c r="C1447" s="8">
        <f t="shared" si="139"/>
        <v>44908</v>
      </c>
      <c r="D1447" s="38">
        <f t="shared" si="140"/>
        <v>104711.47361191112</v>
      </c>
      <c r="E1447" s="39">
        <f t="shared" si="135"/>
        <v>74</v>
      </c>
      <c r="F1447" s="42" t="s">
        <v>309</v>
      </c>
      <c r="G1447" s="42" t="s">
        <v>4749</v>
      </c>
      <c r="H1447" s="42" t="s">
        <v>4749</v>
      </c>
      <c r="I1447" s="42" t="s">
        <v>2173</v>
      </c>
      <c r="J1447" s="45">
        <v>44802.473611111112</v>
      </c>
      <c r="K1447" s="43">
        <v>15000</v>
      </c>
      <c r="L1447" s="44">
        <v>44908</v>
      </c>
      <c r="M1447" s="8" t="str">
        <f>VLOOKUP(MONTH($J1447),Lookup!$A$2:$B$13,2,0)&amp;" "&amp;YEAR($J1447)</f>
        <v>Aug 2022</v>
      </c>
      <c r="N1447" s="34">
        <f t="shared" si="136"/>
        <v>44802.473611111112</v>
      </c>
      <c r="O1447" s="8">
        <f>IF(ISERROR(VLOOKUP($I1447,Lookup!$H$2:$I$11,2,0)),"",VLOOKUP($I1447,Lookup!$H$2:$I$11,2,0))</f>
        <v>7.9999999999999996E-7</v>
      </c>
      <c r="P1447" s="8">
        <f>COUNTIF(J$4:J1447,J1447)</f>
        <v>1</v>
      </c>
    </row>
    <row r="1448" spans="1:16" ht="30" x14ac:dyDescent="0.25">
      <c r="A1448" s="35">
        <f t="shared" si="137"/>
        <v>150000</v>
      </c>
      <c r="B1448" s="8">
        <f t="shared" si="138"/>
        <v>44817.620138888888</v>
      </c>
      <c r="C1448" s="8">
        <f t="shared" si="139"/>
        <v>44909</v>
      </c>
      <c r="D1448" s="38">
        <f t="shared" si="140"/>
        <v>239830.62013888889</v>
      </c>
      <c r="E1448" s="39">
        <f t="shared" si="135"/>
        <v>30</v>
      </c>
      <c r="F1448" s="42" t="s">
        <v>309</v>
      </c>
      <c r="G1448" s="42" t="s">
        <v>4750</v>
      </c>
      <c r="H1448" s="42" t="s">
        <v>4750</v>
      </c>
      <c r="I1448" s="42" t="s">
        <v>2167</v>
      </c>
      <c r="J1448" s="45">
        <v>44817.620138888888</v>
      </c>
      <c r="K1448" s="43">
        <v>150000</v>
      </c>
      <c r="L1448" s="44">
        <v>44909</v>
      </c>
      <c r="M1448" s="8" t="str">
        <f>VLOOKUP(MONTH($J1448),Lookup!$A$2:$B$13,2,0)&amp;" "&amp;YEAR($J1448)</f>
        <v>Sept 2022</v>
      </c>
      <c r="N1448" s="34">
        <f t="shared" si="136"/>
        <v>44817.620138888888</v>
      </c>
      <c r="O1448" s="8">
        <f>IF(ISERROR(VLOOKUP($I1448,Lookup!$H$2:$I$11,2,0)),"",VLOOKUP($I1448,Lookup!$H$2:$I$11,2,0))</f>
        <v>103</v>
      </c>
      <c r="P1448" s="8">
        <f>COUNTIF(J$4:J1448,J1448)</f>
        <v>1</v>
      </c>
    </row>
    <row r="1449" spans="1:16" ht="30" x14ac:dyDescent="0.25">
      <c r="A1449" s="35">
        <f t="shared" si="137"/>
        <v>35000</v>
      </c>
      <c r="B1449" s="8">
        <f t="shared" si="138"/>
        <v>44792.609027777777</v>
      </c>
      <c r="C1449" s="8">
        <f t="shared" si="139"/>
        <v>44907</v>
      </c>
      <c r="D1449" s="38">
        <f t="shared" si="140"/>
        <v>124700.60902857778</v>
      </c>
      <c r="E1449" s="39">
        <f t="shared" si="135"/>
        <v>66</v>
      </c>
      <c r="F1449" s="42" t="s">
        <v>309</v>
      </c>
      <c r="G1449" s="42" t="s">
        <v>4751</v>
      </c>
      <c r="H1449" s="42" t="s">
        <v>4752</v>
      </c>
      <c r="I1449" s="42" t="s">
        <v>2173</v>
      </c>
      <c r="J1449" s="45">
        <v>44792.609027777777</v>
      </c>
      <c r="K1449" s="43">
        <v>35000</v>
      </c>
      <c r="L1449" s="44">
        <v>44907</v>
      </c>
      <c r="M1449" s="8" t="str">
        <f>VLOOKUP(MONTH($J1449),Lookup!$A$2:$B$13,2,0)&amp;" "&amp;YEAR($J1449)</f>
        <v>Aug 2022</v>
      </c>
      <c r="N1449" s="34">
        <f t="shared" si="136"/>
        <v>44792.609027777777</v>
      </c>
      <c r="O1449" s="8">
        <f>IF(ISERROR(VLOOKUP($I1449,Lookup!$H$2:$I$11,2,0)),"",VLOOKUP($I1449,Lookup!$H$2:$I$11,2,0))</f>
        <v>7.9999999999999996E-7</v>
      </c>
      <c r="P1449" s="8">
        <f>COUNTIF(J$4:J1449,J1449)</f>
        <v>1</v>
      </c>
    </row>
    <row r="1450" spans="1:16" ht="30" x14ac:dyDescent="0.25">
      <c r="A1450" s="35">
        <f t="shared" si="137"/>
        <v>500000</v>
      </c>
      <c r="B1450" s="8">
        <f t="shared" si="138"/>
        <v>44764.539583333331</v>
      </c>
      <c r="C1450" s="8">
        <f t="shared" si="139"/>
        <v>44909</v>
      </c>
      <c r="D1450" s="38">
        <f t="shared" si="140"/>
        <v>589674.53964333329</v>
      </c>
      <c r="E1450" s="39">
        <f t="shared" si="135"/>
        <v>12</v>
      </c>
      <c r="F1450" s="42" t="s">
        <v>309</v>
      </c>
      <c r="G1450" s="42" t="s">
        <v>4753</v>
      </c>
      <c r="H1450" s="42" t="s">
        <v>4754</v>
      </c>
      <c r="I1450" s="42" t="s">
        <v>2206</v>
      </c>
      <c r="J1450" s="45">
        <v>44764.539583333331</v>
      </c>
      <c r="K1450" s="43">
        <v>500000</v>
      </c>
      <c r="L1450" s="44">
        <v>44909</v>
      </c>
      <c r="M1450" s="8" t="str">
        <f>VLOOKUP(MONTH($J1450),Lookup!$A$2:$B$13,2,0)&amp;" "&amp;YEAR($J1450)</f>
        <v>Jul 2022</v>
      </c>
      <c r="N1450" s="34">
        <f t="shared" si="136"/>
        <v>44764.539583333331</v>
      </c>
      <c r="O1450" s="8">
        <f>IF(ISERROR(VLOOKUP($I1450,Lookup!$H$2:$I$11,2,0)),"",VLOOKUP($I1450,Lookup!$H$2:$I$11,2,0))</f>
        <v>6.0000000000000002E-5</v>
      </c>
      <c r="P1450" s="8">
        <f>COUNTIF(J$4:J1450,J1450)</f>
        <v>1</v>
      </c>
    </row>
    <row r="1451" spans="1:16" ht="30" x14ac:dyDescent="0.25">
      <c r="A1451" s="35">
        <f t="shared" si="137"/>
        <v>90000</v>
      </c>
      <c r="B1451" s="8">
        <f t="shared" si="138"/>
        <v>44831.446527777778</v>
      </c>
      <c r="C1451" s="8">
        <f t="shared" si="139"/>
        <v>44907</v>
      </c>
      <c r="D1451" s="38">
        <f t="shared" si="140"/>
        <v>179739.44658777775</v>
      </c>
      <c r="E1451" s="39">
        <f t="shared" si="135"/>
        <v>50</v>
      </c>
      <c r="F1451" s="42" t="s">
        <v>309</v>
      </c>
      <c r="G1451" s="42" t="s">
        <v>4755</v>
      </c>
      <c r="H1451" s="42" t="s">
        <v>4756</v>
      </c>
      <c r="I1451" s="42" t="s">
        <v>2206</v>
      </c>
      <c r="J1451" s="45">
        <v>44831.446527777778</v>
      </c>
      <c r="K1451" s="43">
        <v>90000</v>
      </c>
      <c r="L1451" s="44">
        <v>44907</v>
      </c>
      <c r="M1451" s="8" t="str">
        <f>VLOOKUP(MONTH($J1451),Lookup!$A$2:$B$13,2,0)&amp;" "&amp;YEAR($J1451)</f>
        <v>Sept 2022</v>
      </c>
      <c r="N1451" s="34">
        <f t="shared" si="136"/>
        <v>44831.446527777778</v>
      </c>
      <c r="O1451" s="8">
        <f>IF(ISERROR(VLOOKUP($I1451,Lookup!$H$2:$I$11,2,0)),"",VLOOKUP($I1451,Lookup!$H$2:$I$11,2,0))</f>
        <v>6.0000000000000002E-5</v>
      </c>
      <c r="P1451" s="8">
        <f>COUNTIF(J$4:J1451,J1451)</f>
        <v>1</v>
      </c>
    </row>
    <row r="1452" spans="1:16" ht="45" x14ac:dyDescent="0.25">
      <c r="A1452" s="35">
        <f t="shared" si="137"/>
        <v>300000</v>
      </c>
      <c r="B1452" s="8">
        <f t="shared" si="138"/>
        <v>44574.597222222219</v>
      </c>
      <c r="C1452" s="8">
        <f t="shared" si="139"/>
        <v>44908</v>
      </c>
      <c r="D1452" s="38">
        <f t="shared" si="140"/>
        <v>389483.59772222227</v>
      </c>
      <c r="E1452" s="39">
        <f t="shared" si="135"/>
        <v>23</v>
      </c>
      <c r="F1452" s="42" t="s">
        <v>309</v>
      </c>
      <c r="G1452" s="42" t="s">
        <v>4757</v>
      </c>
      <c r="H1452" s="42" t="s">
        <v>4758</v>
      </c>
      <c r="I1452" s="42" t="s">
        <v>2464</v>
      </c>
      <c r="J1452" s="45">
        <v>44574.597222222219</v>
      </c>
      <c r="K1452" s="43">
        <v>300000</v>
      </c>
      <c r="L1452" s="44">
        <v>44908</v>
      </c>
      <c r="M1452" s="8" t="str">
        <f>VLOOKUP(MONTH($J1452),Lookup!$A$2:$B$13,2,0)&amp;" "&amp;YEAR($J1452)</f>
        <v>Jan 2022</v>
      </c>
      <c r="N1452" s="34">
        <f t="shared" si="136"/>
        <v>44574.597222222219</v>
      </c>
      <c r="O1452" s="8">
        <f>IF(ISERROR(VLOOKUP($I1452,Lookup!$H$2:$I$11,2,0)),"",VLOOKUP($I1452,Lookup!$H$2:$I$11,2,0))</f>
        <v>5.0000000000000001E-4</v>
      </c>
      <c r="P1452" s="8">
        <f>COUNTIF(J$4:J1452,J1452)</f>
        <v>1</v>
      </c>
    </row>
    <row r="1453" spans="1:16" ht="30" x14ac:dyDescent="0.25">
      <c r="A1453" s="35">
        <f t="shared" si="137"/>
        <v>1800000</v>
      </c>
      <c r="B1453" s="8">
        <f t="shared" si="138"/>
        <v>44712.621527777781</v>
      </c>
      <c r="C1453" s="8">
        <f t="shared" si="139"/>
        <v>44931</v>
      </c>
      <c r="D1453" s="38">
        <f t="shared" si="140"/>
        <v>1889644.6215877777</v>
      </c>
      <c r="E1453" s="39">
        <f t="shared" si="135"/>
        <v>4</v>
      </c>
      <c r="F1453" s="42" t="s">
        <v>309</v>
      </c>
      <c r="G1453" s="42" t="s">
        <v>4759</v>
      </c>
      <c r="H1453" s="42" t="s">
        <v>4760</v>
      </c>
      <c r="I1453" s="42" t="s">
        <v>2206</v>
      </c>
      <c r="J1453" s="45">
        <v>44712.621527777781</v>
      </c>
      <c r="K1453" s="43">
        <v>1800000</v>
      </c>
      <c r="L1453" s="44">
        <v>44931</v>
      </c>
      <c r="M1453" s="8" t="str">
        <f>VLOOKUP(MONTH($J1453),Lookup!$A$2:$B$13,2,0)&amp;" "&amp;YEAR($J1453)</f>
        <v>May 2022</v>
      </c>
      <c r="N1453" s="34">
        <f t="shared" si="136"/>
        <v>44712.621527777781</v>
      </c>
      <c r="O1453" s="8">
        <f>IF(ISERROR(VLOOKUP($I1453,Lookup!$H$2:$I$11,2,0)),"",VLOOKUP($I1453,Lookup!$H$2:$I$11,2,0))</f>
        <v>6.0000000000000002E-5</v>
      </c>
      <c r="P1453" s="8">
        <f>COUNTIF(J$4:J1453,J1453)</f>
        <v>1</v>
      </c>
    </row>
    <row r="1454" spans="1:16" ht="45" x14ac:dyDescent="0.25">
      <c r="A1454" s="35">
        <f t="shared" si="137"/>
        <v>300000</v>
      </c>
      <c r="B1454" s="8">
        <f t="shared" si="138"/>
        <v>44791.376388888886</v>
      </c>
      <c r="C1454" s="8">
        <f t="shared" si="139"/>
        <v>44904</v>
      </c>
      <c r="D1454" s="38">
        <f t="shared" si="140"/>
        <v>389799.37638888886</v>
      </c>
      <c r="E1454" s="39">
        <f t="shared" si="135"/>
        <v>17</v>
      </c>
      <c r="F1454" s="42" t="s">
        <v>309</v>
      </c>
      <c r="G1454" s="42" t="s">
        <v>4761</v>
      </c>
      <c r="H1454" s="42" t="s">
        <v>4762</v>
      </c>
      <c r="I1454" s="42" t="s">
        <v>2167</v>
      </c>
      <c r="J1454" s="45">
        <v>44791.376388888886</v>
      </c>
      <c r="K1454" s="43">
        <v>300000</v>
      </c>
      <c r="L1454" s="44">
        <v>44904</v>
      </c>
      <c r="M1454" s="8" t="str">
        <f>VLOOKUP(MONTH($J1454),Lookup!$A$2:$B$13,2,0)&amp;" "&amp;YEAR($J1454)</f>
        <v>Aug 2022</v>
      </c>
      <c r="N1454" s="34">
        <f t="shared" si="136"/>
        <v>44791.376388888886</v>
      </c>
      <c r="O1454" s="8">
        <f>IF(ISERROR(VLOOKUP($I1454,Lookup!$H$2:$I$11,2,0)),"",VLOOKUP($I1454,Lookup!$H$2:$I$11,2,0))</f>
        <v>103</v>
      </c>
      <c r="P1454" s="8">
        <f>COUNTIF(J$4:J1454,J1454)</f>
        <v>1</v>
      </c>
    </row>
    <row r="1455" spans="1:16" ht="30" x14ac:dyDescent="0.25">
      <c r="A1455" s="35">
        <f t="shared" si="137"/>
        <v>125000</v>
      </c>
      <c r="B1455" s="8">
        <f t="shared" si="138"/>
        <v>44850.591666666667</v>
      </c>
      <c r="C1455" s="8">
        <f t="shared" si="139"/>
        <v>44910</v>
      </c>
      <c r="D1455" s="38">
        <f t="shared" si="140"/>
        <v>214761.59172666667</v>
      </c>
      <c r="E1455" s="39">
        <f t="shared" si="135"/>
        <v>33</v>
      </c>
      <c r="F1455" s="42" t="s">
        <v>309</v>
      </c>
      <c r="G1455" s="42" t="s">
        <v>4763</v>
      </c>
      <c r="H1455" s="42" t="s">
        <v>4763</v>
      </c>
      <c r="I1455" s="42" t="s">
        <v>2206</v>
      </c>
      <c r="J1455" s="45">
        <v>44850.591666666667</v>
      </c>
      <c r="K1455" s="43">
        <v>125000</v>
      </c>
      <c r="L1455" s="44">
        <v>44910</v>
      </c>
      <c r="M1455" s="8" t="str">
        <f>VLOOKUP(MONTH($J1455),Lookup!$A$2:$B$13,2,0)&amp;" "&amp;YEAR($J1455)</f>
        <v>Oct 2022</v>
      </c>
      <c r="N1455" s="34">
        <f t="shared" si="136"/>
        <v>44850.591666666667</v>
      </c>
      <c r="O1455" s="8">
        <f>IF(ISERROR(VLOOKUP($I1455,Lookup!$H$2:$I$11,2,0)),"",VLOOKUP($I1455,Lookup!$H$2:$I$11,2,0))</f>
        <v>6.0000000000000002E-5</v>
      </c>
      <c r="P1455" s="8">
        <f>COUNTIF(J$4:J1455,J1455)</f>
        <v>1</v>
      </c>
    </row>
    <row r="1456" spans="1:16" ht="30" x14ac:dyDescent="0.25">
      <c r="A1456" s="35">
        <f t="shared" si="137"/>
        <v>300000</v>
      </c>
      <c r="B1456" s="8">
        <f t="shared" si="138"/>
        <v>44589.354861111111</v>
      </c>
      <c r="C1456" s="8">
        <f t="shared" si="139"/>
        <v>44904</v>
      </c>
      <c r="D1456" s="38">
        <f t="shared" si="140"/>
        <v>389597.35486111109</v>
      </c>
      <c r="E1456" s="39">
        <f t="shared" si="135"/>
        <v>20</v>
      </c>
      <c r="F1456" s="42" t="s">
        <v>309</v>
      </c>
      <c r="G1456" s="42" t="s">
        <v>4764</v>
      </c>
      <c r="H1456" s="42" t="s">
        <v>4765</v>
      </c>
      <c r="I1456" s="42" t="s">
        <v>2167</v>
      </c>
      <c r="J1456" s="45">
        <v>44589.354861111111</v>
      </c>
      <c r="K1456" s="43">
        <v>300000</v>
      </c>
      <c r="L1456" s="44">
        <v>44904</v>
      </c>
      <c r="M1456" s="8" t="str">
        <f>VLOOKUP(MONTH($J1456),Lookup!$A$2:$B$13,2,0)&amp;" "&amp;YEAR($J1456)</f>
        <v>Jan 2022</v>
      </c>
      <c r="N1456" s="34">
        <f t="shared" si="136"/>
        <v>44589.354861111111</v>
      </c>
      <c r="O1456" s="8">
        <f>IF(ISERROR(VLOOKUP($I1456,Lookup!$H$2:$I$11,2,0)),"",VLOOKUP($I1456,Lookup!$H$2:$I$11,2,0))</f>
        <v>103</v>
      </c>
      <c r="P1456" s="8">
        <f>COUNTIF(J$4:J1456,J1456)</f>
        <v>1</v>
      </c>
    </row>
    <row r="1457" spans="1:16" ht="30" x14ac:dyDescent="0.25">
      <c r="A1457" s="35">
        <f t="shared" si="137"/>
        <v>300000</v>
      </c>
      <c r="B1457" s="8">
        <f t="shared" si="138"/>
        <v>44651.758333333331</v>
      </c>
      <c r="C1457" s="8">
        <f t="shared" si="139"/>
        <v>44909</v>
      </c>
      <c r="D1457" s="38">
        <f t="shared" si="140"/>
        <v>389561.7583403333</v>
      </c>
      <c r="E1457" s="39">
        <f t="shared" si="135"/>
        <v>21</v>
      </c>
      <c r="F1457" s="42" t="s">
        <v>309</v>
      </c>
      <c r="G1457" s="42" t="s">
        <v>4766</v>
      </c>
      <c r="H1457" s="42" t="s">
        <v>4767</v>
      </c>
      <c r="I1457" s="42" t="s">
        <v>2184</v>
      </c>
      <c r="J1457" s="45">
        <v>44651.758333333331</v>
      </c>
      <c r="K1457" s="43">
        <v>300000</v>
      </c>
      <c r="L1457" s="44">
        <v>44909</v>
      </c>
      <c r="M1457" s="8" t="str">
        <f>VLOOKUP(MONTH($J1457),Lookup!$A$2:$B$13,2,0)&amp;" "&amp;YEAR($J1457)</f>
        <v>Mar 2022</v>
      </c>
      <c r="N1457" s="34">
        <f t="shared" si="136"/>
        <v>44651.758333333331</v>
      </c>
      <c r="O1457" s="8">
        <f>IF(ISERROR(VLOOKUP($I1457,Lookup!$H$2:$I$11,2,0)),"",VLOOKUP($I1457,Lookup!$H$2:$I$11,2,0))</f>
        <v>6.9999999999999999E-6</v>
      </c>
      <c r="P1457" s="8">
        <f>COUNTIF(J$4:J1457,J1457)</f>
        <v>1</v>
      </c>
    </row>
    <row r="1458" spans="1:16" ht="45" x14ac:dyDescent="0.25">
      <c r="A1458" s="35">
        <f t="shared" si="137"/>
        <v>900000</v>
      </c>
      <c r="B1458" s="8">
        <f t="shared" si="138"/>
        <v>44741.612500000003</v>
      </c>
      <c r="C1458" s="8">
        <f t="shared" si="139"/>
        <v>44909</v>
      </c>
      <c r="D1458" s="38">
        <f t="shared" si="140"/>
        <v>989651.61256000004</v>
      </c>
      <c r="E1458" s="39">
        <f t="shared" si="135"/>
        <v>9</v>
      </c>
      <c r="F1458" s="42" t="s">
        <v>309</v>
      </c>
      <c r="G1458" s="42" t="s">
        <v>4768</v>
      </c>
      <c r="H1458" s="42" t="s">
        <v>4769</v>
      </c>
      <c r="I1458" s="42" t="s">
        <v>2206</v>
      </c>
      <c r="J1458" s="45">
        <v>44741.612500000003</v>
      </c>
      <c r="K1458" s="43">
        <v>900000</v>
      </c>
      <c r="L1458" s="44">
        <v>44909</v>
      </c>
      <c r="M1458" s="8" t="str">
        <f>VLOOKUP(MONTH($J1458),Lookup!$A$2:$B$13,2,0)&amp;" "&amp;YEAR($J1458)</f>
        <v>Jun 2022</v>
      </c>
      <c r="N1458" s="34">
        <f t="shared" si="136"/>
        <v>44741.612500000003</v>
      </c>
      <c r="O1458" s="8">
        <f>IF(ISERROR(VLOOKUP($I1458,Lookup!$H$2:$I$11,2,0)),"",VLOOKUP($I1458,Lookup!$H$2:$I$11,2,0))</f>
        <v>6.0000000000000002E-5</v>
      </c>
      <c r="P1458" s="8">
        <f>COUNTIF(J$4:J1458,J1458)</f>
        <v>1</v>
      </c>
    </row>
    <row r="1459" spans="1:16" ht="30" x14ac:dyDescent="0.25">
      <c r="A1459" s="35">
        <f t="shared" si="137"/>
        <v>150000</v>
      </c>
      <c r="B1459" s="8">
        <f t="shared" si="138"/>
        <v>44830.42083333333</v>
      </c>
      <c r="C1459" s="8">
        <f t="shared" si="139"/>
        <v>44908</v>
      </c>
      <c r="D1459" s="38">
        <f t="shared" si="140"/>
        <v>239739.42089333333</v>
      </c>
      <c r="E1459" s="39">
        <f t="shared" si="135"/>
        <v>31</v>
      </c>
      <c r="F1459" s="42" t="s">
        <v>309</v>
      </c>
      <c r="G1459" s="42" t="s">
        <v>4770</v>
      </c>
      <c r="H1459" s="42" t="s">
        <v>4770</v>
      </c>
      <c r="I1459" s="42" t="s">
        <v>2206</v>
      </c>
      <c r="J1459" s="45">
        <v>44830.42083333333</v>
      </c>
      <c r="K1459" s="43">
        <v>150000</v>
      </c>
      <c r="L1459" s="44">
        <v>44908</v>
      </c>
      <c r="M1459" s="8" t="str">
        <f>VLOOKUP(MONTH($J1459),Lookup!$A$2:$B$13,2,0)&amp;" "&amp;YEAR($J1459)</f>
        <v>Sept 2022</v>
      </c>
      <c r="N1459" s="34">
        <f t="shared" si="136"/>
        <v>44830.42083333333</v>
      </c>
      <c r="O1459" s="8">
        <f>IF(ISERROR(VLOOKUP($I1459,Lookup!$H$2:$I$11,2,0)),"",VLOOKUP($I1459,Lookup!$H$2:$I$11,2,0))</f>
        <v>6.0000000000000002E-5</v>
      </c>
      <c r="P1459" s="8">
        <f>COUNTIF(J$4:J1459,J1459)</f>
        <v>1</v>
      </c>
    </row>
    <row r="1460" spans="1:16" ht="30" x14ac:dyDescent="0.25">
      <c r="A1460" s="35">
        <f t="shared" si="137"/>
        <v>50000</v>
      </c>
      <c r="B1460" s="8">
        <f t="shared" si="138"/>
        <v>44841.443055555559</v>
      </c>
      <c r="C1460" s="8">
        <f t="shared" si="139"/>
        <v>44908</v>
      </c>
      <c r="D1460" s="38">
        <f t="shared" si="140"/>
        <v>139750.44311555556</v>
      </c>
      <c r="E1460" s="39">
        <f t="shared" si="135"/>
        <v>58</v>
      </c>
      <c r="F1460" s="42" t="s">
        <v>309</v>
      </c>
      <c r="G1460" s="42" t="s">
        <v>4771</v>
      </c>
      <c r="H1460" s="42" t="s">
        <v>4771</v>
      </c>
      <c r="I1460" s="42" t="s">
        <v>2206</v>
      </c>
      <c r="J1460" s="45">
        <v>44841.443055555559</v>
      </c>
      <c r="K1460" s="43">
        <v>50000</v>
      </c>
      <c r="L1460" s="44">
        <v>44908</v>
      </c>
      <c r="M1460" s="8" t="str">
        <f>VLOOKUP(MONTH($J1460),Lookup!$A$2:$B$13,2,0)&amp;" "&amp;YEAR($J1460)</f>
        <v>Oct 2022</v>
      </c>
      <c r="N1460" s="34">
        <f t="shared" si="136"/>
        <v>44841.443055555559</v>
      </c>
      <c r="O1460" s="8">
        <f>IF(ISERROR(VLOOKUP($I1460,Lookup!$H$2:$I$11,2,0)),"",VLOOKUP($I1460,Lookup!$H$2:$I$11,2,0))</f>
        <v>6.0000000000000002E-5</v>
      </c>
      <c r="P1460" s="8">
        <f>COUNTIF(J$4:J1460,J1460)</f>
        <v>1</v>
      </c>
    </row>
    <row r="1461" spans="1:16" ht="30" x14ac:dyDescent="0.25">
      <c r="A1461" s="35">
        <f t="shared" si="137"/>
        <v>100000</v>
      </c>
      <c r="B1461" s="8">
        <f t="shared" si="138"/>
        <v>44786.737500000003</v>
      </c>
      <c r="C1461" s="8">
        <f t="shared" si="139"/>
        <v>44904</v>
      </c>
      <c r="D1461" s="38">
        <f t="shared" si="140"/>
        <v>189691.73755999998</v>
      </c>
      <c r="E1461" s="39">
        <f t="shared" si="135"/>
        <v>41</v>
      </c>
      <c r="F1461" s="42" t="s">
        <v>309</v>
      </c>
      <c r="G1461" s="42" t="s">
        <v>4772</v>
      </c>
      <c r="H1461" s="42" t="s">
        <v>4773</v>
      </c>
      <c r="I1461" s="42" t="s">
        <v>2206</v>
      </c>
      <c r="J1461" s="45">
        <v>44786.737500000003</v>
      </c>
      <c r="K1461" s="43">
        <v>100000</v>
      </c>
      <c r="L1461" s="44">
        <v>44904</v>
      </c>
      <c r="M1461" s="8" t="str">
        <f>VLOOKUP(MONTH($J1461),Lookup!$A$2:$B$13,2,0)&amp;" "&amp;YEAR($J1461)</f>
        <v>Aug 2022</v>
      </c>
      <c r="N1461" s="34">
        <f t="shared" si="136"/>
        <v>44786.737500000003</v>
      </c>
      <c r="O1461" s="8">
        <f>IF(ISERROR(VLOOKUP($I1461,Lookup!$H$2:$I$11,2,0)),"",VLOOKUP($I1461,Lookup!$H$2:$I$11,2,0))</f>
        <v>6.0000000000000002E-5</v>
      </c>
      <c r="P1461" s="8">
        <f>COUNTIF(J$4:J1461,J1461)</f>
        <v>1</v>
      </c>
    </row>
    <row r="1462" spans="1:16" ht="30" x14ac:dyDescent="0.25">
      <c r="A1462" s="35">
        <f t="shared" si="137"/>
        <v>100000</v>
      </c>
      <c r="B1462" s="8">
        <f t="shared" si="138"/>
        <v>44844.359722222223</v>
      </c>
      <c r="C1462" s="8">
        <f t="shared" si="139"/>
        <v>44904</v>
      </c>
      <c r="D1462" s="38">
        <f t="shared" si="140"/>
        <v>189749.35978222222</v>
      </c>
      <c r="E1462" s="39">
        <f t="shared" si="135"/>
        <v>40</v>
      </c>
      <c r="F1462" s="42" t="s">
        <v>309</v>
      </c>
      <c r="G1462" s="42" t="s">
        <v>4774</v>
      </c>
      <c r="H1462" s="42" t="s">
        <v>4775</v>
      </c>
      <c r="I1462" s="42" t="s">
        <v>2206</v>
      </c>
      <c r="J1462" s="45">
        <v>44844.359722222223</v>
      </c>
      <c r="K1462" s="43">
        <v>100000</v>
      </c>
      <c r="L1462" s="44">
        <v>44904</v>
      </c>
      <c r="M1462" s="8" t="str">
        <f>VLOOKUP(MONTH($J1462),Lookup!$A$2:$B$13,2,0)&amp;" "&amp;YEAR($J1462)</f>
        <v>Oct 2022</v>
      </c>
      <c r="N1462" s="34">
        <f t="shared" si="136"/>
        <v>44844.359722222223</v>
      </c>
      <c r="O1462" s="8">
        <f>IF(ISERROR(VLOOKUP($I1462,Lookup!$H$2:$I$11,2,0)),"",VLOOKUP($I1462,Lookup!$H$2:$I$11,2,0))</f>
        <v>6.0000000000000002E-5</v>
      </c>
      <c r="P1462" s="8">
        <f>COUNTIF(J$4:J1462,J1462)</f>
        <v>1</v>
      </c>
    </row>
    <row r="1463" spans="1:16" ht="30" x14ac:dyDescent="0.25">
      <c r="A1463" s="35">
        <f t="shared" si="137"/>
        <v>500000</v>
      </c>
      <c r="B1463" s="8">
        <f t="shared" si="138"/>
        <v>44862.463194444441</v>
      </c>
      <c r="C1463" s="8">
        <f t="shared" si="139"/>
        <v>44908</v>
      </c>
      <c r="D1463" s="38">
        <f t="shared" si="140"/>
        <v>589771.46325444442</v>
      </c>
      <c r="E1463" s="39">
        <f t="shared" si="135"/>
        <v>11</v>
      </c>
      <c r="F1463" s="42" t="s">
        <v>309</v>
      </c>
      <c r="G1463" s="42" t="s">
        <v>4776</v>
      </c>
      <c r="H1463" s="42" t="s">
        <v>4776</v>
      </c>
      <c r="I1463" s="42" t="s">
        <v>2206</v>
      </c>
      <c r="J1463" s="45">
        <v>44862.463194444441</v>
      </c>
      <c r="K1463" s="43">
        <v>500000</v>
      </c>
      <c r="L1463" s="44">
        <v>44908</v>
      </c>
      <c r="M1463" s="8" t="str">
        <f>VLOOKUP(MONTH($J1463),Lookup!$A$2:$B$13,2,0)&amp;" "&amp;YEAR($J1463)</f>
        <v>Oct 2022</v>
      </c>
      <c r="N1463" s="34">
        <f t="shared" si="136"/>
        <v>44862.463194444441</v>
      </c>
      <c r="O1463" s="8">
        <f>IF(ISERROR(VLOOKUP($I1463,Lookup!$H$2:$I$11,2,0)),"",VLOOKUP($I1463,Lookup!$H$2:$I$11,2,0))</f>
        <v>6.0000000000000002E-5</v>
      </c>
      <c r="P1463" s="8">
        <f>COUNTIF(J$4:J1463,J1463)</f>
        <v>1</v>
      </c>
    </row>
    <row r="1464" spans="1:16" ht="30" x14ac:dyDescent="0.25">
      <c r="A1464" s="35">
        <f t="shared" si="137"/>
        <v>100000</v>
      </c>
      <c r="B1464" s="8">
        <f t="shared" si="138"/>
        <v>44859.740972222222</v>
      </c>
      <c r="C1464" s="8">
        <f t="shared" si="139"/>
        <v>44902</v>
      </c>
      <c r="D1464" s="38">
        <f t="shared" si="140"/>
        <v>189762.74103222223</v>
      </c>
      <c r="E1464" s="39">
        <f t="shared" si="135"/>
        <v>38</v>
      </c>
      <c r="F1464" s="42" t="s">
        <v>309</v>
      </c>
      <c r="G1464" s="42" t="s">
        <v>4777</v>
      </c>
      <c r="H1464" s="42" t="s">
        <v>4778</v>
      </c>
      <c r="I1464" s="42" t="s">
        <v>2206</v>
      </c>
      <c r="J1464" s="45">
        <v>44859.740972222222</v>
      </c>
      <c r="K1464" s="43">
        <v>100000</v>
      </c>
      <c r="L1464" s="44">
        <v>44902</v>
      </c>
      <c r="M1464" s="8" t="str">
        <f>VLOOKUP(MONTH($J1464),Lookup!$A$2:$B$13,2,0)&amp;" "&amp;YEAR($J1464)</f>
        <v>Oct 2022</v>
      </c>
      <c r="N1464" s="34">
        <f t="shared" si="136"/>
        <v>44859.740972222222</v>
      </c>
      <c r="O1464" s="8">
        <f>IF(ISERROR(VLOOKUP($I1464,Lookup!$H$2:$I$11,2,0)),"",VLOOKUP($I1464,Lookup!$H$2:$I$11,2,0))</f>
        <v>6.0000000000000002E-5</v>
      </c>
      <c r="P1464" s="8">
        <f>COUNTIF(J$4:J1464,J1464)</f>
        <v>1</v>
      </c>
    </row>
    <row r="1465" spans="1:16" ht="30" x14ac:dyDescent="0.25">
      <c r="A1465" s="35">
        <f t="shared" si="137"/>
        <v>15000</v>
      </c>
      <c r="B1465" s="8">
        <f t="shared" si="138"/>
        <v>44897.601388888892</v>
      </c>
      <c r="C1465" s="8">
        <f t="shared" si="139"/>
        <v>44894</v>
      </c>
      <c r="D1465" s="38">
        <f t="shared" si="140"/>
        <v>104792.60138968891</v>
      </c>
      <c r="E1465" s="39">
        <f t="shared" si="135"/>
        <v>72</v>
      </c>
      <c r="F1465" s="42" t="s">
        <v>309</v>
      </c>
      <c r="G1465" s="42" t="s">
        <v>4779</v>
      </c>
      <c r="H1465" s="42" t="s">
        <v>4779</v>
      </c>
      <c r="I1465" s="42" t="s">
        <v>2173</v>
      </c>
      <c r="J1465" s="45">
        <v>44897.601388888892</v>
      </c>
      <c r="K1465" s="43">
        <v>15000</v>
      </c>
      <c r="L1465" s="44">
        <v>44894</v>
      </c>
      <c r="M1465" s="8" t="str">
        <f>VLOOKUP(MONTH($J1465),Lookup!$A$2:$B$13,2,0)&amp;" "&amp;YEAR($J1465)</f>
        <v>Dec 2022</v>
      </c>
      <c r="N1465" s="34">
        <f t="shared" si="136"/>
        <v>44897.601388888892</v>
      </c>
      <c r="O1465" s="8">
        <f>IF(ISERROR(VLOOKUP($I1465,Lookup!$H$2:$I$11,2,0)),"",VLOOKUP($I1465,Lookup!$H$2:$I$11,2,0))</f>
        <v>7.9999999999999996E-7</v>
      </c>
      <c r="P1465" s="8">
        <f>COUNTIF(J$4:J1465,J1465)</f>
        <v>1</v>
      </c>
    </row>
    <row r="1466" spans="1:16" ht="45" x14ac:dyDescent="0.25">
      <c r="A1466" s="35">
        <f t="shared" si="137"/>
        <v>300000</v>
      </c>
      <c r="B1466" s="8">
        <f t="shared" si="138"/>
        <v>44897.488888888889</v>
      </c>
      <c r="C1466" s="8">
        <f t="shared" si="139"/>
        <v>44911</v>
      </c>
      <c r="D1466" s="38">
        <f t="shared" si="140"/>
        <v>389809.4889488889</v>
      </c>
      <c r="E1466" s="39">
        <f t="shared" si="135"/>
        <v>16</v>
      </c>
      <c r="F1466" s="42" t="s">
        <v>309</v>
      </c>
      <c r="G1466" s="42" t="s">
        <v>4780</v>
      </c>
      <c r="H1466" s="42" t="s">
        <v>4780</v>
      </c>
      <c r="I1466" s="42" t="s">
        <v>2206</v>
      </c>
      <c r="J1466" s="45">
        <v>44897.488888888889</v>
      </c>
      <c r="K1466" s="43">
        <v>300000</v>
      </c>
      <c r="L1466" s="44">
        <v>44911</v>
      </c>
      <c r="M1466" s="8" t="str">
        <f>VLOOKUP(MONTH($J1466),Lookup!$A$2:$B$13,2,0)&amp;" "&amp;YEAR($J1466)</f>
        <v>Dec 2022</v>
      </c>
      <c r="N1466" s="34">
        <f t="shared" si="136"/>
        <v>44897.488888888889</v>
      </c>
      <c r="O1466" s="8">
        <f>IF(ISERROR(VLOOKUP($I1466,Lookup!$H$2:$I$11,2,0)),"",VLOOKUP($I1466,Lookup!$H$2:$I$11,2,0))</f>
        <v>6.0000000000000002E-5</v>
      </c>
      <c r="P1466" s="8">
        <f>COUNTIF(J$4:J1466,J1466)</f>
        <v>1</v>
      </c>
    </row>
    <row r="1467" spans="1:16" ht="30" x14ac:dyDescent="0.25">
      <c r="A1467" s="35">
        <f t="shared" si="137"/>
        <v>100000</v>
      </c>
      <c r="B1467" s="8">
        <f t="shared" si="138"/>
        <v>44847.497916666667</v>
      </c>
      <c r="C1467" s="8">
        <f t="shared" si="139"/>
        <v>44907</v>
      </c>
      <c r="D1467" s="38">
        <f t="shared" si="140"/>
        <v>189755.49797666667</v>
      </c>
      <c r="E1467" s="39">
        <f t="shared" si="135"/>
        <v>39</v>
      </c>
      <c r="F1467" s="42" t="s">
        <v>309</v>
      </c>
      <c r="G1467" s="42" t="s">
        <v>4781</v>
      </c>
      <c r="H1467" s="42" t="s">
        <v>4781</v>
      </c>
      <c r="I1467" s="42" t="s">
        <v>2206</v>
      </c>
      <c r="J1467" s="45">
        <v>44847.497916666667</v>
      </c>
      <c r="K1467" s="43">
        <v>100000</v>
      </c>
      <c r="L1467" s="44">
        <v>44907</v>
      </c>
      <c r="M1467" s="8" t="str">
        <f>VLOOKUP(MONTH($J1467),Lookup!$A$2:$B$13,2,0)&amp;" "&amp;YEAR($J1467)</f>
        <v>Oct 2022</v>
      </c>
      <c r="N1467" s="34">
        <f t="shared" si="136"/>
        <v>44847.497916666667</v>
      </c>
      <c r="O1467" s="8">
        <f>IF(ISERROR(VLOOKUP($I1467,Lookup!$H$2:$I$11,2,0)),"",VLOOKUP($I1467,Lookup!$H$2:$I$11,2,0))</f>
        <v>6.0000000000000002E-5</v>
      </c>
      <c r="P1467" s="8">
        <f>COUNTIF(J$4:J1467,J1467)</f>
        <v>1</v>
      </c>
    </row>
    <row r="1468" spans="1:16" ht="30" x14ac:dyDescent="0.25">
      <c r="A1468" s="35">
        <f t="shared" si="137"/>
        <v>100000</v>
      </c>
      <c r="B1468" s="8">
        <f t="shared" si="138"/>
        <v>44886.491666666669</v>
      </c>
      <c r="C1468" s="8">
        <f t="shared" si="139"/>
        <v>44908</v>
      </c>
      <c r="D1468" s="38">
        <f t="shared" si="140"/>
        <v>189795.49172666666</v>
      </c>
      <c r="E1468" s="39">
        <f t="shared" si="135"/>
        <v>36</v>
      </c>
      <c r="F1468" s="42" t="s">
        <v>309</v>
      </c>
      <c r="G1468" s="42" t="s">
        <v>4782</v>
      </c>
      <c r="H1468" s="42" t="s">
        <v>4783</v>
      </c>
      <c r="I1468" s="42" t="s">
        <v>2206</v>
      </c>
      <c r="J1468" s="45">
        <v>44886.491666666669</v>
      </c>
      <c r="K1468" s="43">
        <v>100000</v>
      </c>
      <c r="L1468" s="44">
        <v>44908</v>
      </c>
      <c r="M1468" s="8" t="str">
        <f>VLOOKUP(MONTH($J1468),Lookup!$A$2:$B$13,2,0)&amp;" "&amp;YEAR($J1468)</f>
        <v>Nov 2022</v>
      </c>
      <c r="N1468" s="34">
        <f t="shared" si="136"/>
        <v>44886.491666666669</v>
      </c>
      <c r="O1468" s="8">
        <f>IF(ISERROR(VLOOKUP($I1468,Lookup!$H$2:$I$11,2,0)),"",VLOOKUP($I1468,Lookup!$H$2:$I$11,2,0))</f>
        <v>6.0000000000000002E-5</v>
      </c>
      <c r="P1468" s="8">
        <f>COUNTIF(J$4:J1468,J1468)</f>
        <v>1</v>
      </c>
    </row>
    <row r="1469" spans="1:16" ht="30" x14ac:dyDescent="0.25">
      <c r="A1469" s="35">
        <f t="shared" si="137"/>
        <v>75000</v>
      </c>
      <c r="B1469" s="8">
        <f t="shared" si="138"/>
        <v>44869.638888888891</v>
      </c>
      <c r="C1469" s="8">
        <f t="shared" si="139"/>
        <v>44928</v>
      </c>
      <c r="D1469" s="38">
        <f t="shared" si="140"/>
        <v>164798.63894888887</v>
      </c>
      <c r="E1469" s="39">
        <f t="shared" si="135"/>
        <v>52</v>
      </c>
      <c r="F1469" s="42" t="s">
        <v>309</v>
      </c>
      <c r="G1469" s="42" t="s">
        <v>4784</v>
      </c>
      <c r="H1469" s="42" t="s">
        <v>4785</v>
      </c>
      <c r="I1469" s="42" t="s">
        <v>2206</v>
      </c>
      <c r="J1469" s="45">
        <v>44869.638888888891</v>
      </c>
      <c r="K1469" s="43">
        <v>75000</v>
      </c>
      <c r="L1469" s="44">
        <v>44928</v>
      </c>
      <c r="M1469" s="8" t="str">
        <f>VLOOKUP(MONTH($J1469),Lookup!$A$2:$B$13,2,0)&amp;" "&amp;YEAR($J1469)</f>
        <v>Nov 2022</v>
      </c>
      <c r="N1469" s="34">
        <f t="shared" si="136"/>
        <v>44869.638888888891</v>
      </c>
      <c r="O1469" s="8">
        <f>IF(ISERROR(VLOOKUP($I1469,Lookup!$H$2:$I$11,2,0)),"",VLOOKUP($I1469,Lookup!$H$2:$I$11,2,0))</f>
        <v>6.0000000000000002E-5</v>
      </c>
      <c r="P1469" s="8">
        <f>COUNTIF(J$4:J1469,J1469)</f>
        <v>1</v>
      </c>
    </row>
    <row r="1470" spans="1:16" ht="30" x14ac:dyDescent="0.25">
      <c r="A1470" s="35">
        <f t="shared" si="137"/>
        <v>50000</v>
      </c>
      <c r="B1470" s="8">
        <f t="shared" si="138"/>
        <v>44868.251388888886</v>
      </c>
      <c r="C1470" s="8">
        <f t="shared" si="139"/>
        <v>44915</v>
      </c>
      <c r="D1470" s="38">
        <f t="shared" si="140"/>
        <v>139784.25144888888</v>
      </c>
      <c r="E1470" s="39">
        <f t="shared" si="135"/>
        <v>57</v>
      </c>
      <c r="F1470" s="42" t="s">
        <v>309</v>
      </c>
      <c r="G1470" s="42" t="s">
        <v>4786</v>
      </c>
      <c r="H1470" s="42" t="s">
        <v>4787</v>
      </c>
      <c r="I1470" s="42" t="s">
        <v>2206</v>
      </c>
      <c r="J1470" s="45">
        <v>44868.251388888886</v>
      </c>
      <c r="K1470" s="43">
        <v>50000</v>
      </c>
      <c r="L1470" s="44">
        <v>44915</v>
      </c>
      <c r="M1470" s="8" t="str">
        <f>VLOOKUP(MONTH($J1470),Lookup!$A$2:$B$13,2,0)&amp;" "&amp;YEAR($J1470)</f>
        <v>Nov 2022</v>
      </c>
      <c r="N1470" s="34">
        <f t="shared" si="136"/>
        <v>44868.251388888886</v>
      </c>
      <c r="O1470" s="8">
        <f>IF(ISERROR(VLOOKUP($I1470,Lookup!$H$2:$I$11,2,0)),"",VLOOKUP($I1470,Lookup!$H$2:$I$11,2,0))</f>
        <v>6.0000000000000002E-5</v>
      </c>
      <c r="P1470" s="8">
        <f>COUNTIF(J$4:J1470,J1470)</f>
        <v>1</v>
      </c>
    </row>
    <row r="1471" spans="1:16" ht="30" x14ac:dyDescent="0.25">
      <c r="A1471" s="35">
        <f t="shared" si="137"/>
        <v>15000</v>
      </c>
      <c r="B1471" s="8">
        <f t="shared" si="138"/>
        <v>44858.308333333334</v>
      </c>
      <c r="C1471" s="8">
        <f t="shared" si="139"/>
        <v>44894</v>
      </c>
      <c r="D1471" s="38">
        <f t="shared" si="140"/>
        <v>104753.30833413334</v>
      </c>
      <c r="E1471" s="39">
        <f t="shared" si="135"/>
        <v>73</v>
      </c>
      <c r="F1471" s="42" t="s">
        <v>309</v>
      </c>
      <c r="G1471" s="42" t="s">
        <v>4788</v>
      </c>
      <c r="H1471" s="42" t="s">
        <v>4789</v>
      </c>
      <c r="I1471" s="42" t="s">
        <v>2173</v>
      </c>
      <c r="J1471" s="45">
        <v>44858.308333333334</v>
      </c>
      <c r="K1471" s="43">
        <v>15000</v>
      </c>
      <c r="L1471" s="44">
        <v>44894</v>
      </c>
      <c r="M1471" s="8" t="str">
        <f>VLOOKUP(MONTH($J1471),Lookup!$A$2:$B$13,2,0)&amp;" "&amp;YEAR($J1471)</f>
        <v>Oct 2022</v>
      </c>
      <c r="N1471" s="34">
        <f t="shared" si="136"/>
        <v>44858.308333333334</v>
      </c>
      <c r="O1471" s="8">
        <f>IF(ISERROR(VLOOKUP($I1471,Lookup!$H$2:$I$11,2,0)),"",VLOOKUP($I1471,Lookup!$H$2:$I$11,2,0))</f>
        <v>7.9999999999999996E-7</v>
      </c>
      <c r="P1471" s="8">
        <f>COUNTIF(J$4:J1471,J1471)</f>
        <v>1</v>
      </c>
    </row>
    <row r="1472" spans="1:16" ht="30" x14ac:dyDescent="0.25">
      <c r="A1472" s="35">
        <f t="shared" si="137"/>
        <v>1000000</v>
      </c>
      <c r="B1472" s="8">
        <f t="shared" si="138"/>
        <v>44825.268750000003</v>
      </c>
      <c r="C1472" s="8">
        <f t="shared" si="139"/>
        <v>44910</v>
      </c>
      <c r="D1472" s="38">
        <f t="shared" si="140"/>
        <v>1089736.26881</v>
      </c>
      <c r="E1472" s="39">
        <f t="shared" si="135"/>
        <v>7</v>
      </c>
      <c r="F1472" s="42" t="s">
        <v>309</v>
      </c>
      <c r="G1472" s="42" t="s">
        <v>4790</v>
      </c>
      <c r="H1472" s="42" t="s">
        <v>4791</v>
      </c>
      <c r="I1472" s="42" t="s">
        <v>2206</v>
      </c>
      <c r="J1472" s="45">
        <v>44825.268750000003</v>
      </c>
      <c r="K1472" s="43">
        <v>1000000</v>
      </c>
      <c r="L1472" s="44">
        <v>44910</v>
      </c>
      <c r="M1472" s="8" t="str">
        <f>VLOOKUP(MONTH($J1472),Lookup!$A$2:$B$13,2,0)&amp;" "&amp;YEAR($J1472)</f>
        <v>Sept 2022</v>
      </c>
      <c r="N1472" s="34">
        <f t="shared" si="136"/>
        <v>44825.268750000003</v>
      </c>
      <c r="O1472" s="8">
        <f>IF(ISERROR(VLOOKUP($I1472,Lookup!$H$2:$I$11,2,0)),"",VLOOKUP($I1472,Lookup!$H$2:$I$11,2,0))</f>
        <v>6.0000000000000002E-5</v>
      </c>
      <c r="P1472" s="8">
        <f>COUNTIF(J$4:J1472,J1472)</f>
        <v>1</v>
      </c>
    </row>
    <row r="1473" spans="1:16" ht="30" x14ac:dyDescent="0.25">
      <c r="A1473" s="35">
        <f t="shared" si="137"/>
        <v>120000</v>
      </c>
      <c r="B1473" s="8">
        <f t="shared" si="138"/>
        <v>44879.405555555553</v>
      </c>
      <c r="C1473" s="8">
        <f t="shared" si="139"/>
        <v>44911</v>
      </c>
      <c r="D1473" s="38">
        <f t="shared" si="140"/>
        <v>209792.40561555553</v>
      </c>
      <c r="E1473" s="39">
        <f t="shared" si="135"/>
        <v>35</v>
      </c>
      <c r="F1473" s="42" t="s">
        <v>309</v>
      </c>
      <c r="G1473" s="42" t="s">
        <v>4733</v>
      </c>
      <c r="H1473" s="42" t="s">
        <v>4733</v>
      </c>
      <c r="I1473" s="42" t="s">
        <v>2206</v>
      </c>
      <c r="J1473" s="45">
        <v>44879.405555555553</v>
      </c>
      <c r="K1473" s="43">
        <v>120000</v>
      </c>
      <c r="L1473" s="44">
        <v>44911</v>
      </c>
      <c r="M1473" s="8" t="str">
        <f>VLOOKUP(MONTH($J1473),Lookup!$A$2:$B$13,2,0)&amp;" "&amp;YEAR($J1473)</f>
        <v>Nov 2022</v>
      </c>
      <c r="N1473" s="34">
        <f t="shared" si="136"/>
        <v>44879.405555555553</v>
      </c>
      <c r="O1473" s="8">
        <f>IF(ISERROR(VLOOKUP($I1473,Lookup!$H$2:$I$11,2,0)),"",VLOOKUP($I1473,Lookup!$H$2:$I$11,2,0))</f>
        <v>6.0000000000000002E-5</v>
      </c>
      <c r="P1473" s="8">
        <f>COUNTIF(J$4:J1473,J1473)</f>
        <v>2</v>
      </c>
    </row>
    <row r="1474" spans="1:16" ht="30" x14ac:dyDescent="0.25">
      <c r="A1474" s="35">
        <f t="shared" si="137"/>
        <v>2500001</v>
      </c>
      <c r="B1474" s="8">
        <f t="shared" si="138"/>
        <v>44624.654166666667</v>
      </c>
      <c r="C1474" s="8">
        <f t="shared" si="139"/>
        <v>44904</v>
      </c>
      <c r="D1474" s="38">
        <f t="shared" si="140"/>
        <v>2589530.6541736666</v>
      </c>
      <c r="E1474" s="39">
        <f t="shared" si="135"/>
        <v>0</v>
      </c>
      <c r="F1474" s="42" t="s">
        <v>137</v>
      </c>
      <c r="G1474" s="42" t="s">
        <v>4792</v>
      </c>
      <c r="H1474" s="42" t="s">
        <v>4793</v>
      </c>
      <c r="I1474" s="42" t="s">
        <v>2184</v>
      </c>
      <c r="J1474" s="45">
        <v>44624.654166666667</v>
      </c>
      <c r="K1474" s="43">
        <v>2500001</v>
      </c>
      <c r="L1474" s="44">
        <v>44904</v>
      </c>
      <c r="M1474" s="8" t="str">
        <f>VLOOKUP(MONTH($J1474),Lookup!$A$2:$B$13,2,0)&amp;" "&amp;YEAR($J1474)</f>
        <v>Mar 2022</v>
      </c>
      <c r="N1474" s="34">
        <f t="shared" si="136"/>
        <v>44624.654166666667</v>
      </c>
      <c r="O1474" s="8">
        <f>IF(ISERROR(VLOOKUP($I1474,Lookup!$H$2:$I$11,2,0)),"",VLOOKUP($I1474,Lookup!$H$2:$I$11,2,0))</f>
        <v>6.9999999999999999E-6</v>
      </c>
      <c r="P1474" s="8">
        <f>COUNTIF(J$4:J1474,J1474)</f>
        <v>1</v>
      </c>
    </row>
    <row r="1475" spans="1:16" ht="30" x14ac:dyDescent="0.25">
      <c r="A1475" s="35">
        <f t="shared" si="137"/>
        <v>150000</v>
      </c>
      <c r="B1475" s="8">
        <f t="shared" si="138"/>
        <v>44783.303472222222</v>
      </c>
      <c r="C1475" s="8">
        <f t="shared" si="139"/>
        <v>44894</v>
      </c>
      <c r="D1475" s="38">
        <f t="shared" si="140"/>
        <v>239678.30353222223</v>
      </c>
      <c r="E1475" s="39">
        <f t="shared" si="135"/>
        <v>35</v>
      </c>
      <c r="F1475" s="42" t="s">
        <v>137</v>
      </c>
      <c r="G1475" s="42" t="s">
        <v>4794</v>
      </c>
      <c r="H1475" s="42" t="s">
        <v>4795</v>
      </c>
      <c r="I1475" s="42" t="s">
        <v>2206</v>
      </c>
      <c r="J1475" s="45">
        <v>44783.303472222222</v>
      </c>
      <c r="K1475" s="43">
        <v>150000</v>
      </c>
      <c r="L1475" s="44">
        <v>44894</v>
      </c>
      <c r="M1475" s="8" t="str">
        <f>VLOOKUP(MONTH($J1475),Lookup!$A$2:$B$13,2,0)&amp;" "&amp;YEAR($J1475)</f>
        <v>Aug 2022</v>
      </c>
      <c r="N1475" s="34">
        <f t="shared" si="136"/>
        <v>44783.303472222222</v>
      </c>
      <c r="O1475" s="8">
        <f>IF(ISERROR(VLOOKUP($I1475,Lookup!$H$2:$I$11,2,0)),"",VLOOKUP($I1475,Lookup!$H$2:$I$11,2,0))</f>
        <v>6.0000000000000002E-5</v>
      </c>
      <c r="P1475" s="8">
        <f>COUNTIF(J$4:J1475,J1475)</f>
        <v>1</v>
      </c>
    </row>
    <row r="1476" spans="1:16" ht="30" x14ac:dyDescent="0.25">
      <c r="A1476" s="35">
        <f t="shared" si="137"/>
        <v>1000001</v>
      </c>
      <c r="B1476" s="8">
        <f t="shared" si="138"/>
        <v>44848.64166666667</v>
      </c>
      <c r="C1476" s="8">
        <f t="shared" si="139"/>
        <v>44880</v>
      </c>
      <c r="D1476" s="38">
        <f t="shared" si="140"/>
        <v>1089630.5416666665</v>
      </c>
      <c r="E1476" s="39">
        <f t="shared" si="135"/>
        <v>1</v>
      </c>
      <c r="F1476" s="42" t="s">
        <v>137</v>
      </c>
      <c r="G1476" s="42" t="s">
        <v>4796</v>
      </c>
      <c r="H1476" s="42" t="s">
        <v>4797</v>
      </c>
      <c r="I1476" s="42" t="s">
        <v>2170</v>
      </c>
      <c r="J1476" s="45">
        <v>44848.64166666667</v>
      </c>
      <c r="K1476" s="43">
        <v>1000001</v>
      </c>
      <c r="L1476" s="44">
        <v>44880</v>
      </c>
      <c r="M1476" s="8" t="str">
        <f>VLOOKUP(MONTH($J1476),Lookup!$A$2:$B$13,2,0)&amp;" "&amp;YEAR($J1476)</f>
        <v>Oct 2022</v>
      </c>
      <c r="N1476" s="34">
        <f t="shared" si="136"/>
        <v>44848.64166666667</v>
      </c>
      <c r="O1476" s="8">
        <f>IF(ISERROR(VLOOKUP($I1476,Lookup!$H$2:$I$11,2,0)),"",VLOOKUP($I1476,Lookup!$H$2:$I$11,2,0))</f>
        <v>-100.1</v>
      </c>
      <c r="P1476" s="8">
        <f>COUNTIF(J$4:J1476,J1476)</f>
        <v>1</v>
      </c>
    </row>
    <row r="1477" spans="1:16" x14ac:dyDescent="0.25">
      <c r="A1477" s="35">
        <f t="shared" si="137"/>
        <v>350001</v>
      </c>
      <c r="B1477" s="8">
        <f t="shared" si="138"/>
        <v>44614.598611111112</v>
      </c>
      <c r="C1477" s="8">
        <f t="shared" si="139"/>
        <v>44874</v>
      </c>
      <c r="D1477" s="38">
        <f t="shared" si="140"/>
        <v>439490.5986711111</v>
      </c>
      <c r="E1477" s="39">
        <f t="shared" ref="E1477:E1540" si="141">IF($D1477="","",COUNTIFS($F$4:$F$5000,$F1477,$D$4:$D$5000,"&gt;"&amp;$D1477))</f>
        <v>16</v>
      </c>
      <c r="F1477" s="42" t="s">
        <v>137</v>
      </c>
      <c r="G1477" s="42" t="s">
        <v>4798</v>
      </c>
      <c r="H1477" s="42" t="s">
        <v>4799</v>
      </c>
      <c r="I1477" s="42" t="s">
        <v>2206</v>
      </c>
      <c r="J1477" s="45">
        <v>44614.598611111112</v>
      </c>
      <c r="K1477" s="43">
        <v>350001</v>
      </c>
      <c r="L1477" s="44">
        <v>44874</v>
      </c>
      <c r="M1477" s="8" t="str">
        <f>VLOOKUP(MONTH($J1477),Lookup!$A$2:$B$13,2,0)&amp;" "&amp;YEAR($J1477)</f>
        <v>Feb 2022</v>
      </c>
      <c r="N1477" s="34">
        <f t="shared" ref="N1477:N1540" si="142">IF(ISBLANK($J1477),"1/1/9999",J1477)</f>
        <v>44614.598611111112</v>
      </c>
      <c r="O1477" s="8">
        <f>IF(ISERROR(VLOOKUP($I1477,Lookup!$H$2:$I$11,2,0)),"",VLOOKUP($I1477,Lookup!$H$2:$I$11,2,0))</f>
        <v>6.0000000000000002E-5</v>
      </c>
      <c r="P1477" s="8">
        <f>COUNTIF(J$4:J1477,J1477)</f>
        <v>1</v>
      </c>
    </row>
    <row r="1478" spans="1:16" ht="30" x14ac:dyDescent="0.25">
      <c r="A1478" s="35">
        <f t="shared" ref="A1478:A1541" si="143">K1478</f>
        <v>50001</v>
      </c>
      <c r="B1478" s="8">
        <f t="shared" ref="B1478:B1541" si="144">J1478</f>
        <v>44553.558333333334</v>
      </c>
      <c r="C1478" s="8">
        <f t="shared" ref="C1478:C1541" si="145">L1478</f>
        <v>44874</v>
      </c>
      <c r="D1478" s="38">
        <f t="shared" ref="D1478:D1541" si="146">SUM(A1478:C1478)+O1478+P1478</f>
        <v>139429.55834033334</v>
      </c>
      <c r="E1478" s="39">
        <f t="shared" si="141"/>
        <v>64</v>
      </c>
      <c r="F1478" s="42" t="s">
        <v>137</v>
      </c>
      <c r="G1478" s="42" t="s">
        <v>4800</v>
      </c>
      <c r="H1478" s="42" t="s">
        <v>4801</v>
      </c>
      <c r="I1478" s="42" t="s">
        <v>2184</v>
      </c>
      <c r="J1478" s="45">
        <v>44553.558333333334</v>
      </c>
      <c r="K1478" s="43">
        <v>50001</v>
      </c>
      <c r="L1478" s="44">
        <v>44874</v>
      </c>
      <c r="M1478" s="8" t="str">
        <f>VLOOKUP(MONTH($J1478),Lookup!$A$2:$B$13,2,0)&amp;" "&amp;YEAR($J1478)</f>
        <v>Dec 2021</v>
      </c>
      <c r="N1478" s="34">
        <f t="shared" si="142"/>
        <v>44553.558333333334</v>
      </c>
      <c r="O1478" s="8">
        <f>IF(ISERROR(VLOOKUP($I1478,Lookup!$H$2:$I$11,2,0)),"",VLOOKUP($I1478,Lookup!$H$2:$I$11,2,0))</f>
        <v>6.9999999999999999E-6</v>
      </c>
      <c r="P1478" s="8">
        <f>COUNTIF(J$4:J1478,J1478)</f>
        <v>1</v>
      </c>
    </row>
    <row r="1479" spans="1:16" x14ac:dyDescent="0.25">
      <c r="A1479" s="35">
        <f t="shared" si="143"/>
        <v>100000</v>
      </c>
      <c r="B1479" s="8">
        <f t="shared" si="144"/>
        <v>44761.684027777781</v>
      </c>
      <c r="C1479" s="8">
        <f t="shared" si="145"/>
        <v>44908</v>
      </c>
      <c r="D1479" s="38">
        <f t="shared" si="146"/>
        <v>189570.58402777778</v>
      </c>
      <c r="E1479" s="39">
        <f t="shared" si="141"/>
        <v>43</v>
      </c>
      <c r="F1479" s="42" t="s">
        <v>137</v>
      </c>
      <c r="G1479" s="42" t="s">
        <v>4802</v>
      </c>
      <c r="H1479" s="42" t="s">
        <v>4803</v>
      </c>
      <c r="I1479" s="42" t="s">
        <v>2170</v>
      </c>
      <c r="J1479" s="45">
        <v>44761.684027777781</v>
      </c>
      <c r="K1479" s="43">
        <v>100000</v>
      </c>
      <c r="L1479" s="44">
        <v>44908</v>
      </c>
      <c r="M1479" s="8" t="str">
        <f>VLOOKUP(MONTH($J1479),Lookup!$A$2:$B$13,2,0)&amp;" "&amp;YEAR($J1479)</f>
        <v>Jul 2022</v>
      </c>
      <c r="N1479" s="34">
        <f t="shared" si="142"/>
        <v>44761.684027777781</v>
      </c>
      <c r="O1479" s="8">
        <f>IF(ISERROR(VLOOKUP($I1479,Lookup!$H$2:$I$11,2,0)),"",VLOOKUP($I1479,Lookup!$H$2:$I$11,2,0))</f>
        <v>-100.1</v>
      </c>
      <c r="P1479" s="8">
        <f>COUNTIF(J$4:J1479,J1479)</f>
        <v>1</v>
      </c>
    </row>
    <row r="1480" spans="1:16" ht="30" x14ac:dyDescent="0.25">
      <c r="A1480" s="35">
        <f t="shared" si="143"/>
        <v>75000</v>
      </c>
      <c r="B1480" s="8">
        <f t="shared" si="144"/>
        <v>44679.548611111109</v>
      </c>
      <c r="C1480" s="8">
        <f t="shared" si="145"/>
        <v>44902</v>
      </c>
      <c r="D1480" s="38">
        <f t="shared" si="146"/>
        <v>164582.54861811112</v>
      </c>
      <c r="E1480" s="39">
        <f t="shared" si="141"/>
        <v>51</v>
      </c>
      <c r="F1480" s="42" t="s">
        <v>137</v>
      </c>
      <c r="G1480" s="42" t="s">
        <v>4804</v>
      </c>
      <c r="H1480" s="42" t="s">
        <v>4805</v>
      </c>
      <c r="I1480" s="42" t="s">
        <v>2184</v>
      </c>
      <c r="J1480" s="45">
        <v>44679.548611111109</v>
      </c>
      <c r="K1480" s="43">
        <v>75000</v>
      </c>
      <c r="L1480" s="44">
        <v>44902</v>
      </c>
      <c r="M1480" s="8" t="str">
        <f>VLOOKUP(MONTH($J1480),Lookup!$A$2:$B$13,2,0)&amp;" "&amp;YEAR($J1480)</f>
        <v>Apr 2022</v>
      </c>
      <c r="N1480" s="34">
        <f t="shared" si="142"/>
        <v>44679.548611111109</v>
      </c>
      <c r="O1480" s="8">
        <f>IF(ISERROR(VLOOKUP($I1480,Lookup!$H$2:$I$11,2,0)),"",VLOOKUP($I1480,Lookup!$H$2:$I$11,2,0))</f>
        <v>6.9999999999999999E-6</v>
      </c>
      <c r="P1480" s="8">
        <f>COUNTIF(J$4:J1480,J1480)</f>
        <v>1</v>
      </c>
    </row>
    <row r="1481" spans="1:16" ht="30" x14ac:dyDescent="0.25">
      <c r="A1481" s="35">
        <f t="shared" si="143"/>
        <v>60001</v>
      </c>
      <c r="B1481" s="8">
        <f t="shared" si="144"/>
        <v>44578.637499999997</v>
      </c>
      <c r="C1481" s="8">
        <f t="shared" si="145"/>
        <v>44868</v>
      </c>
      <c r="D1481" s="38">
        <f t="shared" si="146"/>
        <v>149448.63756</v>
      </c>
      <c r="E1481" s="39">
        <f t="shared" si="141"/>
        <v>55</v>
      </c>
      <c r="F1481" s="42" t="s">
        <v>137</v>
      </c>
      <c r="G1481" s="42" t="s">
        <v>4806</v>
      </c>
      <c r="H1481" s="42" t="s">
        <v>4807</v>
      </c>
      <c r="I1481" s="42" t="s">
        <v>2206</v>
      </c>
      <c r="J1481" s="45">
        <v>44578.637499999997</v>
      </c>
      <c r="K1481" s="43">
        <v>60001</v>
      </c>
      <c r="L1481" s="44">
        <v>44868</v>
      </c>
      <c r="M1481" s="8" t="str">
        <f>VLOOKUP(MONTH($J1481),Lookup!$A$2:$B$13,2,0)&amp;" "&amp;YEAR($J1481)</f>
        <v>Jan 2022</v>
      </c>
      <c r="N1481" s="34">
        <f t="shared" si="142"/>
        <v>44578.637499999997</v>
      </c>
      <c r="O1481" s="8">
        <f>IF(ISERROR(VLOOKUP($I1481,Lookup!$H$2:$I$11,2,0)),"",VLOOKUP($I1481,Lookup!$H$2:$I$11,2,0))</f>
        <v>6.0000000000000002E-5</v>
      </c>
      <c r="P1481" s="8">
        <f>COUNTIF(J$4:J1481,J1481)</f>
        <v>1</v>
      </c>
    </row>
    <row r="1482" spans="1:16" ht="30" x14ac:dyDescent="0.25">
      <c r="A1482" s="35">
        <f t="shared" si="143"/>
        <v>400001</v>
      </c>
      <c r="B1482" s="8">
        <f t="shared" si="144"/>
        <v>44624.670138888891</v>
      </c>
      <c r="C1482" s="8">
        <f t="shared" si="145"/>
        <v>44909</v>
      </c>
      <c r="D1482" s="38">
        <f t="shared" si="146"/>
        <v>489535.6706388889</v>
      </c>
      <c r="E1482" s="39">
        <f t="shared" si="141"/>
        <v>9</v>
      </c>
      <c r="F1482" s="42" t="s">
        <v>137</v>
      </c>
      <c r="G1482" s="42" t="s">
        <v>4808</v>
      </c>
      <c r="H1482" s="42" t="s">
        <v>4809</v>
      </c>
      <c r="I1482" s="42" t="s">
        <v>2464</v>
      </c>
      <c r="J1482" s="45">
        <v>44624.670138888891</v>
      </c>
      <c r="K1482" s="43">
        <v>400001</v>
      </c>
      <c r="L1482" s="44">
        <v>44909</v>
      </c>
      <c r="M1482" s="8" t="str">
        <f>VLOOKUP(MONTH($J1482),Lookup!$A$2:$B$13,2,0)&amp;" "&amp;YEAR($J1482)</f>
        <v>Mar 2022</v>
      </c>
      <c r="N1482" s="34">
        <f t="shared" si="142"/>
        <v>44624.670138888891</v>
      </c>
      <c r="O1482" s="8">
        <f>IF(ISERROR(VLOOKUP($I1482,Lookup!$H$2:$I$11,2,0)),"",VLOOKUP($I1482,Lookup!$H$2:$I$11,2,0))</f>
        <v>5.0000000000000001E-4</v>
      </c>
      <c r="P1482" s="8">
        <f>COUNTIF(J$4:J1482,J1482)</f>
        <v>1</v>
      </c>
    </row>
    <row r="1483" spans="1:16" ht="30" x14ac:dyDescent="0.25">
      <c r="A1483" s="35">
        <f t="shared" si="143"/>
        <v>250001</v>
      </c>
      <c r="B1483" s="8">
        <f t="shared" si="144"/>
        <v>44819.508333333331</v>
      </c>
      <c r="C1483" s="8">
        <f t="shared" si="145"/>
        <v>44916</v>
      </c>
      <c r="D1483" s="38">
        <f t="shared" si="146"/>
        <v>339737.5083403333</v>
      </c>
      <c r="E1483" s="39">
        <f t="shared" si="141"/>
        <v>22</v>
      </c>
      <c r="F1483" s="42" t="s">
        <v>137</v>
      </c>
      <c r="G1483" s="42" t="s">
        <v>4810</v>
      </c>
      <c r="H1483" s="42" t="s">
        <v>4811</v>
      </c>
      <c r="I1483" s="42" t="s">
        <v>2184</v>
      </c>
      <c r="J1483" s="45">
        <v>44819.508333333331</v>
      </c>
      <c r="K1483" s="43">
        <v>250001</v>
      </c>
      <c r="L1483" s="44">
        <v>44916</v>
      </c>
      <c r="M1483" s="8" t="str">
        <f>VLOOKUP(MONTH($J1483),Lookup!$A$2:$B$13,2,0)&amp;" "&amp;YEAR($J1483)</f>
        <v>Sept 2022</v>
      </c>
      <c r="N1483" s="34">
        <f t="shared" si="142"/>
        <v>44819.508333333331</v>
      </c>
      <c r="O1483" s="8">
        <f>IF(ISERROR(VLOOKUP($I1483,Lookup!$H$2:$I$11,2,0)),"",VLOOKUP($I1483,Lookup!$H$2:$I$11,2,0))</f>
        <v>6.9999999999999999E-6</v>
      </c>
      <c r="P1483" s="8">
        <f>COUNTIF(J$4:J1483,J1483)</f>
        <v>1</v>
      </c>
    </row>
    <row r="1484" spans="1:16" ht="45" x14ac:dyDescent="0.25">
      <c r="A1484" s="35">
        <f t="shared" si="143"/>
        <v>40000</v>
      </c>
      <c r="B1484" s="8">
        <f t="shared" si="144"/>
        <v>44686.245833333334</v>
      </c>
      <c r="C1484" s="8">
        <f t="shared" si="145"/>
        <v>44894</v>
      </c>
      <c r="D1484" s="38">
        <f t="shared" si="146"/>
        <v>129581.24583413334</v>
      </c>
      <c r="E1484" s="39">
        <f t="shared" si="141"/>
        <v>65</v>
      </c>
      <c r="F1484" s="42" t="s">
        <v>137</v>
      </c>
      <c r="G1484" s="42" t="s">
        <v>4812</v>
      </c>
      <c r="H1484" s="42" t="s">
        <v>4813</v>
      </c>
      <c r="I1484" s="42" t="s">
        <v>2173</v>
      </c>
      <c r="J1484" s="45">
        <v>44686.245833333334</v>
      </c>
      <c r="K1484" s="43">
        <v>40000</v>
      </c>
      <c r="L1484" s="44">
        <v>44894</v>
      </c>
      <c r="M1484" s="8" t="str">
        <f>VLOOKUP(MONTH($J1484),Lookup!$A$2:$B$13,2,0)&amp;" "&amp;YEAR($J1484)</f>
        <v>May 2022</v>
      </c>
      <c r="N1484" s="34">
        <f t="shared" si="142"/>
        <v>44686.245833333334</v>
      </c>
      <c r="O1484" s="8">
        <f>IF(ISERROR(VLOOKUP($I1484,Lookup!$H$2:$I$11,2,0)),"",VLOOKUP($I1484,Lookup!$H$2:$I$11,2,0))</f>
        <v>7.9999999999999996E-7</v>
      </c>
      <c r="P1484" s="8">
        <f>COUNTIF(J$4:J1484,J1484)</f>
        <v>1</v>
      </c>
    </row>
    <row r="1485" spans="1:16" ht="30" x14ac:dyDescent="0.25">
      <c r="A1485" s="35">
        <f t="shared" si="143"/>
        <v>100001</v>
      </c>
      <c r="B1485" s="8">
        <f t="shared" si="144"/>
        <v>44613.527777777781</v>
      </c>
      <c r="C1485" s="8">
        <f t="shared" si="145"/>
        <v>44894</v>
      </c>
      <c r="D1485" s="38">
        <f t="shared" si="146"/>
        <v>189509.52783777777</v>
      </c>
      <c r="E1485" s="39">
        <f t="shared" si="141"/>
        <v>48</v>
      </c>
      <c r="F1485" s="42" t="s">
        <v>137</v>
      </c>
      <c r="G1485" s="42" t="s">
        <v>4814</v>
      </c>
      <c r="H1485" s="42" t="s">
        <v>4815</v>
      </c>
      <c r="I1485" s="42" t="s">
        <v>2206</v>
      </c>
      <c r="J1485" s="45">
        <v>44613.527777777781</v>
      </c>
      <c r="K1485" s="43">
        <v>100001</v>
      </c>
      <c r="L1485" s="44">
        <v>44894</v>
      </c>
      <c r="M1485" s="8" t="str">
        <f>VLOOKUP(MONTH($J1485),Lookup!$A$2:$B$13,2,0)&amp;" "&amp;YEAR($J1485)</f>
        <v>Feb 2022</v>
      </c>
      <c r="N1485" s="34">
        <f t="shared" si="142"/>
        <v>44613.527777777781</v>
      </c>
      <c r="O1485" s="8">
        <f>IF(ISERROR(VLOOKUP($I1485,Lookup!$H$2:$I$11,2,0)),"",VLOOKUP($I1485,Lookup!$H$2:$I$11,2,0))</f>
        <v>6.0000000000000002E-5</v>
      </c>
      <c r="P1485" s="8">
        <f>COUNTIF(J$4:J1485,J1485)</f>
        <v>1</v>
      </c>
    </row>
    <row r="1486" spans="1:16" x14ac:dyDescent="0.25">
      <c r="A1486" s="35">
        <f t="shared" si="143"/>
        <v>100001</v>
      </c>
      <c r="B1486" s="8">
        <f t="shared" si="144"/>
        <v>44638.48333333333</v>
      </c>
      <c r="C1486" s="8">
        <f t="shared" si="145"/>
        <v>44874</v>
      </c>
      <c r="D1486" s="38">
        <f t="shared" si="146"/>
        <v>189514.48339333333</v>
      </c>
      <c r="E1486" s="39">
        <f t="shared" si="141"/>
        <v>46</v>
      </c>
      <c r="F1486" s="42" t="s">
        <v>137</v>
      </c>
      <c r="G1486" s="42" t="s">
        <v>4816</v>
      </c>
      <c r="H1486" s="42" t="s">
        <v>4817</v>
      </c>
      <c r="I1486" s="42" t="s">
        <v>2206</v>
      </c>
      <c r="J1486" s="45">
        <v>44638.48333333333</v>
      </c>
      <c r="K1486" s="43">
        <v>100001</v>
      </c>
      <c r="L1486" s="44">
        <v>44874</v>
      </c>
      <c r="M1486" s="8" t="str">
        <f>VLOOKUP(MONTH($J1486),Lookup!$A$2:$B$13,2,0)&amp;" "&amp;YEAR($J1486)</f>
        <v>Mar 2022</v>
      </c>
      <c r="N1486" s="34">
        <f t="shared" si="142"/>
        <v>44638.48333333333</v>
      </c>
      <c r="O1486" s="8">
        <f>IF(ISERROR(VLOOKUP($I1486,Lookup!$H$2:$I$11,2,0)),"",VLOOKUP($I1486,Lookup!$H$2:$I$11,2,0))</f>
        <v>6.0000000000000002E-5</v>
      </c>
      <c r="P1486" s="8">
        <f>COUNTIF(J$4:J1486,J1486)</f>
        <v>1</v>
      </c>
    </row>
    <row r="1487" spans="1:16" ht="45" x14ac:dyDescent="0.25">
      <c r="A1487" s="35">
        <f t="shared" si="143"/>
        <v>75001</v>
      </c>
      <c r="B1487" s="8">
        <f t="shared" si="144"/>
        <v>44649.295138888891</v>
      </c>
      <c r="C1487" s="8">
        <f t="shared" si="145"/>
        <v>44894</v>
      </c>
      <c r="D1487" s="38">
        <f t="shared" si="146"/>
        <v>164545.29519888887</v>
      </c>
      <c r="E1487" s="39">
        <f t="shared" si="141"/>
        <v>52</v>
      </c>
      <c r="F1487" s="42" t="s">
        <v>137</v>
      </c>
      <c r="G1487" s="42" t="s">
        <v>4818</v>
      </c>
      <c r="H1487" s="42" t="s">
        <v>4819</v>
      </c>
      <c r="I1487" s="42" t="s">
        <v>2206</v>
      </c>
      <c r="J1487" s="45">
        <v>44649.295138888891</v>
      </c>
      <c r="K1487" s="43">
        <v>75001</v>
      </c>
      <c r="L1487" s="44">
        <v>44894</v>
      </c>
      <c r="M1487" s="8" t="str">
        <f>VLOOKUP(MONTH($J1487),Lookup!$A$2:$B$13,2,0)&amp;" "&amp;YEAR($J1487)</f>
        <v>Mar 2022</v>
      </c>
      <c r="N1487" s="34">
        <f t="shared" si="142"/>
        <v>44649.295138888891</v>
      </c>
      <c r="O1487" s="8">
        <f>IF(ISERROR(VLOOKUP($I1487,Lookup!$H$2:$I$11,2,0)),"",VLOOKUP($I1487,Lookup!$H$2:$I$11,2,0))</f>
        <v>6.0000000000000002E-5</v>
      </c>
      <c r="P1487" s="8">
        <f>COUNTIF(J$4:J1487,J1487)</f>
        <v>1</v>
      </c>
    </row>
    <row r="1488" spans="1:16" x14ac:dyDescent="0.25">
      <c r="A1488" s="35">
        <f t="shared" si="143"/>
        <v>50000</v>
      </c>
      <c r="B1488" s="8">
        <f t="shared" si="144"/>
        <v>44626.43472222222</v>
      </c>
      <c r="C1488" s="8">
        <f t="shared" si="145"/>
        <v>44881</v>
      </c>
      <c r="D1488" s="38">
        <f t="shared" si="146"/>
        <v>139508.4347822222</v>
      </c>
      <c r="E1488" s="39">
        <f t="shared" si="141"/>
        <v>62</v>
      </c>
      <c r="F1488" s="42" t="s">
        <v>137</v>
      </c>
      <c r="G1488" s="42" t="s">
        <v>4820</v>
      </c>
      <c r="H1488" s="42" t="s">
        <v>4821</v>
      </c>
      <c r="I1488" s="42" t="s">
        <v>2206</v>
      </c>
      <c r="J1488" s="45">
        <v>44626.43472222222</v>
      </c>
      <c r="K1488" s="43">
        <v>50000</v>
      </c>
      <c r="L1488" s="44">
        <v>44881</v>
      </c>
      <c r="M1488" s="8" t="str">
        <f>VLOOKUP(MONTH($J1488),Lookup!$A$2:$B$13,2,0)&amp;" "&amp;YEAR($J1488)</f>
        <v>Mar 2022</v>
      </c>
      <c r="N1488" s="34">
        <f t="shared" si="142"/>
        <v>44626.43472222222</v>
      </c>
      <c r="O1488" s="8">
        <f>IF(ISERROR(VLOOKUP($I1488,Lookup!$H$2:$I$11,2,0)),"",VLOOKUP($I1488,Lookup!$H$2:$I$11,2,0))</f>
        <v>6.0000000000000002E-5</v>
      </c>
      <c r="P1488" s="8">
        <f>COUNTIF(J$4:J1488,J1488)</f>
        <v>1</v>
      </c>
    </row>
    <row r="1489" spans="1:16" ht="30" x14ac:dyDescent="0.25">
      <c r="A1489" s="35">
        <f t="shared" si="143"/>
        <v>500001</v>
      </c>
      <c r="B1489" s="8">
        <f t="shared" si="144"/>
        <v>44636.563888888886</v>
      </c>
      <c r="C1489" s="8">
        <f t="shared" si="145"/>
        <v>44908</v>
      </c>
      <c r="D1489" s="38">
        <f t="shared" si="146"/>
        <v>589546.56394888891</v>
      </c>
      <c r="E1489" s="39">
        <f t="shared" si="141"/>
        <v>6</v>
      </c>
      <c r="F1489" s="42" t="s">
        <v>137</v>
      </c>
      <c r="G1489" s="42" t="s">
        <v>4822</v>
      </c>
      <c r="H1489" s="42" t="s">
        <v>4823</v>
      </c>
      <c r="I1489" s="42" t="s">
        <v>2206</v>
      </c>
      <c r="J1489" s="45">
        <v>44636.563888888886</v>
      </c>
      <c r="K1489" s="43">
        <v>500001</v>
      </c>
      <c r="L1489" s="44">
        <v>44908</v>
      </c>
      <c r="M1489" s="8" t="str">
        <f>VLOOKUP(MONTH($J1489),Lookup!$A$2:$B$13,2,0)&amp;" "&amp;YEAR($J1489)</f>
        <v>Mar 2022</v>
      </c>
      <c r="N1489" s="34">
        <f t="shared" si="142"/>
        <v>44636.563888888886</v>
      </c>
      <c r="O1489" s="8">
        <f>IF(ISERROR(VLOOKUP($I1489,Lookup!$H$2:$I$11,2,0)),"",VLOOKUP($I1489,Lookup!$H$2:$I$11,2,0))</f>
        <v>6.0000000000000002E-5</v>
      </c>
      <c r="P1489" s="8">
        <f>COUNTIF(J$4:J1489,J1489)</f>
        <v>1</v>
      </c>
    </row>
    <row r="1490" spans="1:16" x14ac:dyDescent="0.25">
      <c r="A1490" s="35">
        <f t="shared" si="143"/>
        <v>360000</v>
      </c>
      <c r="B1490" s="8">
        <f t="shared" si="144"/>
        <v>44656.588888888888</v>
      </c>
      <c r="C1490" s="8">
        <f t="shared" si="145"/>
        <v>44908</v>
      </c>
      <c r="D1490" s="38">
        <f t="shared" si="146"/>
        <v>449565.58894888888</v>
      </c>
      <c r="E1490" s="39">
        <f t="shared" si="141"/>
        <v>11</v>
      </c>
      <c r="F1490" s="42" t="s">
        <v>137</v>
      </c>
      <c r="G1490" s="42" t="s">
        <v>4824</v>
      </c>
      <c r="H1490" s="42" t="s">
        <v>4825</v>
      </c>
      <c r="I1490" s="42" t="s">
        <v>2206</v>
      </c>
      <c r="J1490" s="45">
        <v>44656.588888888888</v>
      </c>
      <c r="K1490" s="43">
        <v>360000</v>
      </c>
      <c r="L1490" s="44">
        <v>44908</v>
      </c>
      <c r="M1490" s="8" t="str">
        <f>VLOOKUP(MONTH($J1490),Lookup!$A$2:$B$13,2,0)&amp;" "&amp;YEAR($J1490)</f>
        <v>Apr 2022</v>
      </c>
      <c r="N1490" s="34">
        <f t="shared" si="142"/>
        <v>44656.588888888888</v>
      </c>
      <c r="O1490" s="8">
        <f>IF(ISERROR(VLOOKUP($I1490,Lookup!$H$2:$I$11,2,0)),"",VLOOKUP($I1490,Lookup!$H$2:$I$11,2,0))</f>
        <v>6.0000000000000002E-5</v>
      </c>
      <c r="P1490" s="8">
        <f>COUNTIF(J$4:J1490,J1490)</f>
        <v>1</v>
      </c>
    </row>
    <row r="1491" spans="1:16" ht="30" x14ac:dyDescent="0.25">
      <c r="A1491" s="35">
        <f t="shared" si="143"/>
        <v>100001</v>
      </c>
      <c r="B1491" s="8">
        <f t="shared" si="144"/>
        <v>44630.35</v>
      </c>
      <c r="C1491" s="8">
        <f t="shared" si="145"/>
        <v>44874</v>
      </c>
      <c r="D1491" s="38">
        <f t="shared" si="146"/>
        <v>189506.350007</v>
      </c>
      <c r="E1491" s="39">
        <f t="shared" si="141"/>
        <v>49</v>
      </c>
      <c r="F1491" s="42" t="s">
        <v>137</v>
      </c>
      <c r="G1491" s="42" t="s">
        <v>4826</v>
      </c>
      <c r="H1491" s="42" t="s">
        <v>4827</v>
      </c>
      <c r="I1491" s="42" t="s">
        <v>2184</v>
      </c>
      <c r="J1491" s="45">
        <v>44630.35</v>
      </c>
      <c r="K1491" s="43">
        <v>100001</v>
      </c>
      <c r="L1491" s="44">
        <v>44874</v>
      </c>
      <c r="M1491" s="8" t="str">
        <f>VLOOKUP(MONTH($J1491),Lookup!$A$2:$B$13,2,0)&amp;" "&amp;YEAR($J1491)</f>
        <v>Mar 2022</v>
      </c>
      <c r="N1491" s="34">
        <f t="shared" si="142"/>
        <v>44630.35</v>
      </c>
      <c r="O1491" s="8">
        <f>IF(ISERROR(VLOOKUP($I1491,Lookup!$H$2:$I$11,2,0)),"",VLOOKUP($I1491,Lookup!$H$2:$I$11,2,0))</f>
        <v>6.9999999999999999E-6</v>
      </c>
      <c r="P1491" s="8">
        <f>COUNTIF(J$4:J1491,J1491)</f>
        <v>1</v>
      </c>
    </row>
    <row r="1492" spans="1:16" ht="30" x14ac:dyDescent="0.25">
      <c r="A1492" s="35">
        <f t="shared" si="143"/>
        <v>140001</v>
      </c>
      <c r="B1492" s="8">
        <f t="shared" si="144"/>
        <v>44636.323611111111</v>
      </c>
      <c r="C1492" s="8">
        <f t="shared" si="145"/>
        <v>44910</v>
      </c>
      <c r="D1492" s="38">
        <f t="shared" si="146"/>
        <v>229548.32367111111</v>
      </c>
      <c r="E1492" s="39">
        <f t="shared" si="141"/>
        <v>37</v>
      </c>
      <c r="F1492" s="42" t="s">
        <v>137</v>
      </c>
      <c r="G1492" s="42" t="s">
        <v>4828</v>
      </c>
      <c r="H1492" s="42" t="s">
        <v>4829</v>
      </c>
      <c r="I1492" s="42" t="s">
        <v>2206</v>
      </c>
      <c r="J1492" s="45">
        <v>44636.323611111111</v>
      </c>
      <c r="K1492" s="43">
        <v>140001</v>
      </c>
      <c r="L1492" s="44">
        <v>44910</v>
      </c>
      <c r="M1492" s="8" t="str">
        <f>VLOOKUP(MONTH($J1492),Lookup!$A$2:$B$13,2,0)&amp;" "&amp;YEAR($J1492)</f>
        <v>Mar 2022</v>
      </c>
      <c r="N1492" s="34">
        <f t="shared" si="142"/>
        <v>44636.323611111111</v>
      </c>
      <c r="O1492" s="8">
        <f>IF(ISERROR(VLOOKUP($I1492,Lookup!$H$2:$I$11,2,0)),"",VLOOKUP($I1492,Lookup!$H$2:$I$11,2,0))</f>
        <v>6.0000000000000002E-5</v>
      </c>
      <c r="P1492" s="8">
        <f>COUNTIF(J$4:J1492,J1492)</f>
        <v>1</v>
      </c>
    </row>
    <row r="1493" spans="1:16" ht="30" x14ac:dyDescent="0.25">
      <c r="A1493" s="35">
        <f t="shared" si="143"/>
        <v>50000</v>
      </c>
      <c r="B1493" s="8">
        <f t="shared" si="144"/>
        <v>44595.299305555556</v>
      </c>
      <c r="C1493" s="8">
        <f t="shared" si="145"/>
        <v>44880</v>
      </c>
      <c r="D1493" s="38">
        <f t="shared" si="146"/>
        <v>139476.29936555555</v>
      </c>
      <c r="E1493" s="39">
        <f t="shared" si="141"/>
        <v>63</v>
      </c>
      <c r="F1493" s="42" t="s">
        <v>137</v>
      </c>
      <c r="G1493" s="42" t="s">
        <v>4830</v>
      </c>
      <c r="H1493" s="42" t="s">
        <v>4831</v>
      </c>
      <c r="I1493" s="42" t="s">
        <v>2206</v>
      </c>
      <c r="J1493" s="45">
        <v>44595.299305555556</v>
      </c>
      <c r="K1493" s="43">
        <v>50000</v>
      </c>
      <c r="L1493" s="44">
        <v>44880</v>
      </c>
      <c r="M1493" s="8" t="str">
        <f>VLOOKUP(MONTH($J1493),Lookup!$A$2:$B$13,2,0)&amp;" "&amp;YEAR($J1493)</f>
        <v>Feb 2022</v>
      </c>
      <c r="N1493" s="34">
        <f t="shared" si="142"/>
        <v>44595.299305555556</v>
      </c>
      <c r="O1493" s="8">
        <f>IF(ISERROR(VLOOKUP($I1493,Lookup!$H$2:$I$11,2,0)),"",VLOOKUP($I1493,Lookup!$H$2:$I$11,2,0))</f>
        <v>6.0000000000000002E-5</v>
      </c>
      <c r="P1493" s="8">
        <f>COUNTIF(J$4:J1493,J1493)</f>
        <v>1</v>
      </c>
    </row>
    <row r="1494" spans="1:16" ht="30" x14ac:dyDescent="0.25">
      <c r="A1494" s="35">
        <f t="shared" si="143"/>
        <v>600000</v>
      </c>
      <c r="B1494" s="8">
        <f t="shared" si="144"/>
        <v>44879.277083333334</v>
      </c>
      <c r="C1494" s="8">
        <f t="shared" si="145"/>
        <v>44909</v>
      </c>
      <c r="D1494" s="38">
        <f t="shared" si="146"/>
        <v>689789.2770903334</v>
      </c>
      <c r="E1494" s="39">
        <f t="shared" si="141"/>
        <v>4</v>
      </c>
      <c r="F1494" s="42" t="s">
        <v>137</v>
      </c>
      <c r="G1494" s="42" t="s">
        <v>4832</v>
      </c>
      <c r="H1494" s="42" t="s">
        <v>4833</v>
      </c>
      <c r="I1494" s="42" t="s">
        <v>2184</v>
      </c>
      <c r="J1494" s="45">
        <v>44879.277083333334</v>
      </c>
      <c r="K1494" s="43">
        <v>600000</v>
      </c>
      <c r="L1494" s="44">
        <v>44909</v>
      </c>
      <c r="M1494" s="8" t="str">
        <f>VLOOKUP(MONTH($J1494),Lookup!$A$2:$B$13,2,0)&amp;" "&amp;YEAR($J1494)</f>
        <v>Nov 2022</v>
      </c>
      <c r="N1494" s="34">
        <f t="shared" si="142"/>
        <v>44879.277083333334</v>
      </c>
      <c r="O1494" s="8">
        <f>IF(ISERROR(VLOOKUP($I1494,Lookup!$H$2:$I$11,2,0)),"",VLOOKUP($I1494,Lookup!$H$2:$I$11,2,0))</f>
        <v>6.9999999999999999E-6</v>
      </c>
      <c r="P1494" s="8">
        <f>COUNTIF(J$4:J1494,J1494)</f>
        <v>1</v>
      </c>
    </row>
    <row r="1495" spans="1:16" x14ac:dyDescent="0.25">
      <c r="A1495" s="35">
        <f t="shared" si="143"/>
        <v>170000</v>
      </c>
      <c r="B1495" s="8">
        <f t="shared" si="144"/>
        <v>44589.452777777777</v>
      </c>
      <c r="C1495" s="8">
        <f t="shared" si="145"/>
        <v>44896</v>
      </c>
      <c r="D1495" s="38">
        <f t="shared" si="146"/>
        <v>259486.45283777776</v>
      </c>
      <c r="E1495" s="39">
        <f t="shared" si="141"/>
        <v>30</v>
      </c>
      <c r="F1495" s="42" t="s">
        <v>137</v>
      </c>
      <c r="G1495" s="42" t="s">
        <v>4834</v>
      </c>
      <c r="H1495" s="42" t="s">
        <v>4835</v>
      </c>
      <c r="I1495" s="42" t="s">
        <v>2206</v>
      </c>
      <c r="J1495" s="45">
        <v>44589.452777777777</v>
      </c>
      <c r="K1495" s="43">
        <v>170000</v>
      </c>
      <c r="L1495" s="44">
        <v>44896</v>
      </c>
      <c r="M1495" s="8" t="str">
        <f>VLOOKUP(MONTH($J1495),Lookup!$A$2:$B$13,2,0)&amp;" "&amp;YEAR($J1495)</f>
        <v>Jan 2022</v>
      </c>
      <c r="N1495" s="34">
        <f t="shared" si="142"/>
        <v>44589.452777777777</v>
      </c>
      <c r="O1495" s="8">
        <f>IF(ISERROR(VLOOKUP($I1495,Lookup!$H$2:$I$11,2,0)),"",VLOOKUP($I1495,Lookup!$H$2:$I$11,2,0))</f>
        <v>6.0000000000000002E-5</v>
      </c>
      <c r="P1495" s="8">
        <f>COUNTIF(J$4:J1495,J1495)</f>
        <v>1</v>
      </c>
    </row>
    <row r="1496" spans="1:16" ht="30" x14ac:dyDescent="0.25">
      <c r="A1496" s="35">
        <f t="shared" si="143"/>
        <v>350000</v>
      </c>
      <c r="B1496" s="8">
        <f t="shared" si="144"/>
        <v>44605.556250000001</v>
      </c>
      <c r="C1496" s="8">
        <f t="shared" si="145"/>
        <v>44936</v>
      </c>
      <c r="D1496" s="38">
        <f t="shared" si="146"/>
        <v>439542.55631000001</v>
      </c>
      <c r="E1496" s="39">
        <f t="shared" si="141"/>
        <v>15</v>
      </c>
      <c r="F1496" s="42" t="s">
        <v>137</v>
      </c>
      <c r="G1496" s="42" t="s">
        <v>4836</v>
      </c>
      <c r="H1496" s="42" t="s">
        <v>4837</v>
      </c>
      <c r="I1496" s="42" t="s">
        <v>2206</v>
      </c>
      <c r="J1496" s="45">
        <v>44605.556250000001</v>
      </c>
      <c r="K1496" s="43">
        <v>350000</v>
      </c>
      <c r="L1496" s="44">
        <v>44936</v>
      </c>
      <c r="M1496" s="8" t="str">
        <f>VLOOKUP(MONTH($J1496),Lookup!$A$2:$B$13,2,0)&amp;" "&amp;YEAR($J1496)</f>
        <v>Feb 2022</v>
      </c>
      <c r="N1496" s="34">
        <f t="shared" si="142"/>
        <v>44605.556250000001</v>
      </c>
      <c r="O1496" s="8">
        <f>IF(ISERROR(VLOOKUP($I1496,Lookup!$H$2:$I$11,2,0)),"",VLOOKUP($I1496,Lookup!$H$2:$I$11,2,0))</f>
        <v>6.0000000000000002E-5</v>
      </c>
      <c r="P1496" s="8">
        <f>COUNTIF(J$4:J1496,J1496)</f>
        <v>1</v>
      </c>
    </row>
    <row r="1497" spans="1:16" ht="30" x14ac:dyDescent="0.25">
      <c r="A1497" s="35">
        <f t="shared" si="143"/>
        <v>480000</v>
      </c>
      <c r="B1497" s="8">
        <f t="shared" si="144"/>
        <v>44662.587500000001</v>
      </c>
      <c r="C1497" s="8">
        <f t="shared" si="145"/>
        <v>44907</v>
      </c>
      <c r="D1497" s="38">
        <f t="shared" si="146"/>
        <v>569570.58756000001</v>
      </c>
      <c r="E1497" s="39">
        <f t="shared" si="141"/>
        <v>7</v>
      </c>
      <c r="F1497" s="42" t="s">
        <v>137</v>
      </c>
      <c r="G1497" s="42" t="s">
        <v>4838</v>
      </c>
      <c r="H1497" s="42" t="s">
        <v>4839</v>
      </c>
      <c r="I1497" s="42" t="s">
        <v>2206</v>
      </c>
      <c r="J1497" s="45">
        <v>44662.587500000001</v>
      </c>
      <c r="K1497" s="43">
        <v>480000</v>
      </c>
      <c r="L1497" s="44">
        <v>44907</v>
      </c>
      <c r="M1497" s="8" t="str">
        <f>VLOOKUP(MONTH($J1497),Lookup!$A$2:$B$13,2,0)&amp;" "&amp;YEAR($J1497)</f>
        <v>Apr 2022</v>
      </c>
      <c r="N1497" s="34">
        <f t="shared" si="142"/>
        <v>44662.587500000001</v>
      </c>
      <c r="O1497" s="8">
        <f>IF(ISERROR(VLOOKUP($I1497,Lookup!$H$2:$I$11,2,0)),"",VLOOKUP($I1497,Lookup!$H$2:$I$11,2,0))</f>
        <v>6.0000000000000002E-5</v>
      </c>
      <c r="P1497" s="8">
        <f>COUNTIF(J$4:J1497,J1497)</f>
        <v>1</v>
      </c>
    </row>
    <row r="1498" spans="1:16" x14ac:dyDescent="0.25">
      <c r="A1498" s="35">
        <f t="shared" si="143"/>
        <v>280000</v>
      </c>
      <c r="B1498" s="8">
        <f t="shared" si="144"/>
        <v>44643.392361111109</v>
      </c>
      <c r="C1498" s="8">
        <f t="shared" si="145"/>
        <v>44905</v>
      </c>
      <c r="D1498" s="38">
        <f t="shared" si="146"/>
        <v>369549.39242111112</v>
      </c>
      <c r="E1498" s="39">
        <f t="shared" si="141"/>
        <v>21</v>
      </c>
      <c r="F1498" s="42" t="s">
        <v>137</v>
      </c>
      <c r="G1498" s="42" t="s">
        <v>4840</v>
      </c>
      <c r="H1498" s="42" t="s">
        <v>4841</v>
      </c>
      <c r="I1498" s="42" t="s">
        <v>2206</v>
      </c>
      <c r="J1498" s="45">
        <v>44643.392361111109</v>
      </c>
      <c r="K1498" s="43">
        <v>280000</v>
      </c>
      <c r="L1498" s="44">
        <v>44905</v>
      </c>
      <c r="M1498" s="8" t="str">
        <f>VLOOKUP(MONTH($J1498),Lookup!$A$2:$B$13,2,0)&amp;" "&amp;YEAR($J1498)</f>
        <v>Mar 2022</v>
      </c>
      <c r="N1498" s="34">
        <f t="shared" si="142"/>
        <v>44643.392361111109</v>
      </c>
      <c r="O1498" s="8">
        <f>IF(ISERROR(VLOOKUP($I1498,Lookup!$H$2:$I$11,2,0)),"",VLOOKUP($I1498,Lookup!$H$2:$I$11,2,0))</f>
        <v>6.0000000000000002E-5</v>
      </c>
      <c r="P1498" s="8">
        <f>COUNTIF(J$4:J1498,J1498)</f>
        <v>1</v>
      </c>
    </row>
    <row r="1499" spans="1:16" ht="45" x14ac:dyDescent="0.25">
      <c r="A1499" s="35">
        <f t="shared" si="143"/>
        <v>200000</v>
      </c>
      <c r="B1499" s="8">
        <f t="shared" si="144"/>
        <v>44661.388194444444</v>
      </c>
      <c r="C1499" s="8">
        <f t="shared" si="145"/>
        <v>44676</v>
      </c>
      <c r="D1499" s="38">
        <f t="shared" si="146"/>
        <v>289238.2881944445</v>
      </c>
      <c r="E1499" s="39">
        <f t="shared" si="141"/>
        <v>29</v>
      </c>
      <c r="F1499" s="42" t="s">
        <v>137</v>
      </c>
      <c r="G1499" s="42" t="s">
        <v>4842</v>
      </c>
      <c r="H1499" s="42" t="s">
        <v>4842</v>
      </c>
      <c r="I1499" s="42" t="s">
        <v>2170</v>
      </c>
      <c r="J1499" s="45">
        <v>44661.388194444444</v>
      </c>
      <c r="K1499" s="43">
        <v>200000</v>
      </c>
      <c r="L1499" s="44">
        <v>44676</v>
      </c>
      <c r="M1499" s="8" t="str">
        <f>VLOOKUP(MONTH($J1499),Lookup!$A$2:$B$13,2,0)&amp;" "&amp;YEAR($J1499)</f>
        <v>Apr 2022</v>
      </c>
      <c r="N1499" s="34">
        <f t="shared" si="142"/>
        <v>44661.388194444444</v>
      </c>
      <c r="O1499" s="8">
        <f>IF(ISERROR(VLOOKUP($I1499,Lookup!$H$2:$I$11,2,0)),"",VLOOKUP($I1499,Lookup!$H$2:$I$11,2,0))</f>
        <v>-100.1</v>
      </c>
      <c r="P1499" s="8">
        <f>COUNTIF(J$4:J1499,J1499)</f>
        <v>1</v>
      </c>
    </row>
    <row r="1500" spans="1:16" ht="30" x14ac:dyDescent="0.25">
      <c r="A1500" s="35">
        <f t="shared" si="143"/>
        <v>200001</v>
      </c>
      <c r="B1500" s="8">
        <f t="shared" si="144"/>
        <v>44624.654166666667</v>
      </c>
      <c r="C1500" s="8">
        <f t="shared" si="145"/>
        <v>44904</v>
      </c>
      <c r="D1500" s="38">
        <f t="shared" si="146"/>
        <v>289531.65422666667</v>
      </c>
      <c r="E1500" s="39">
        <f t="shared" si="141"/>
        <v>28</v>
      </c>
      <c r="F1500" s="42" t="s">
        <v>137</v>
      </c>
      <c r="G1500" s="42" t="s">
        <v>4792</v>
      </c>
      <c r="H1500" s="42" t="s">
        <v>4792</v>
      </c>
      <c r="I1500" s="42" t="s">
        <v>2206</v>
      </c>
      <c r="J1500" s="45">
        <v>44624.654166666667</v>
      </c>
      <c r="K1500" s="43">
        <v>200001</v>
      </c>
      <c r="L1500" s="44">
        <v>44904</v>
      </c>
      <c r="M1500" s="8" t="str">
        <f>VLOOKUP(MONTH($J1500),Lookup!$A$2:$B$13,2,0)&amp;" "&amp;YEAR($J1500)</f>
        <v>Mar 2022</v>
      </c>
      <c r="N1500" s="34">
        <f t="shared" si="142"/>
        <v>44624.654166666667</v>
      </c>
      <c r="O1500" s="8">
        <f>IF(ISERROR(VLOOKUP($I1500,Lookup!$H$2:$I$11,2,0)),"",VLOOKUP($I1500,Lookup!$H$2:$I$11,2,0))</f>
        <v>6.0000000000000002E-5</v>
      </c>
      <c r="P1500" s="8">
        <f>COUNTIF(J$4:J1500,J1500)</f>
        <v>2</v>
      </c>
    </row>
    <row r="1501" spans="1:16" ht="30" x14ac:dyDescent="0.25">
      <c r="A1501" s="35">
        <f t="shared" si="143"/>
        <v>100001</v>
      </c>
      <c r="B1501" s="8">
        <f t="shared" si="144"/>
        <v>44677.591666666667</v>
      </c>
      <c r="C1501" s="8">
        <f t="shared" si="145"/>
        <v>44908</v>
      </c>
      <c r="D1501" s="38">
        <f t="shared" si="146"/>
        <v>189587.59172666667</v>
      </c>
      <c r="E1501" s="39">
        <f t="shared" si="141"/>
        <v>42</v>
      </c>
      <c r="F1501" s="42" t="s">
        <v>137</v>
      </c>
      <c r="G1501" s="42" t="s">
        <v>4843</v>
      </c>
      <c r="H1501" s="42" t="s">
        <v>4844</v>
      </c>
      <c r="I1501" s="42" t="s">
        <v>2206</v>
      </c>
      <c r="J1501" s="45">
        <v>44677.591666666667</v>
      </c>
      <c r="K1501" s="43">
        <v>100001</v>
      </c>
      <c r="L1501" s="44">
        <v>44908</v>
      </c>
      <c r="M1501" s="8" t="str">
        <f>VLOOKUP(MONTH($J1501),Lookup!$A$2:$B$13,2,0)&amp;" "&amp;YEAR($J1501)</f>
        <v>Apr 2022</v>
      </c>
      <c r="N1501" s="34">
        <f t="shared" si="142"/>
        <v>44677.591666666667</v>
      </c>
      <c r="O1501" s="8">
        <f>IF(ISERROR(VLOOKUP($I1501,Lookup!$H$2:$I$11,2,0)),"",VLOOKUP($I1501,Lookup!$H$2:$I$11,2,0))</f>
        <v>6.0000000000000002E-5</v>
      </c>
      <c r="P1501" s="8">
        <f>COUNTIF(J$4:J1501,J1501)</f>
        <v>1</v>
      </c>
    </row>
    <row r="1502" spans="1:16" ht="30" x14ac:dyDescent="0.25">
      <c r="A1502" s="35">
        <f t="shared" si="143"/>
        <v>50000</v>
      </c>
      <c r="B1502" s="8">
        <f t="shared" si="144"/>
        <v>44669.667361111111</v>
      </c>
      <c r="C1502" s="8">
        <f t="shared" si="145"/>
        <v>44908</v>
      </c>
      <c r="D1502" s="38">
        <f t="shared" si="146"/>
        <v>139578.66742111111</v>
      </c>
      <c r="E1502" s="39">
        <f t="shared" si="141"/>
        <v>60</v>
      </c>
      <c r="F1502" s="42" t="s">
        <v>137</v>
      </c>
      <c r="G1502" s="42" t="s">
        <v>4845</v>
      </c>
      <c r="H1502" s="42" t="s">
        <v>4846</v>
      </c>
      <c r="I1502" s="42" t="s">
        <v>2206</v>
      </c>
      <c r="J1502" s="45">
        <v>44669.667361111111</v>
      </c>
      <c r="K1502" s="43">
        <v>50000</v>
      </c>
      <c r="L1502" s="44">
        <v>44908</v>
      </c>
      <c r="M1502" s="8" t="str">
        <f>VLOOKUP(MONTH($J1502),Lookup!$A$2:$B$13,2,0)&amp;" "&amp;YEAR($J1502)</f>
        <v>Apr 2022</v>
      </c>
      <c r="N1502" s="34">
        <f t="shared" si="142"/>
        <v>44669.667361111111</v>
      </c>
      <c r="O1502" s="8">
        <f>IF(ISERROR(VLOOKUP($I1502,Lookup!$H$2:$I$11,2,0)),"",VLOOKUP($I1502,Lookup!$H$2:$I$11,2,0))</f>
        <v>6.0000000000000002E-5</v>
      </c>
      <c r="P1502" s="8">
        <f>COUNTIF(J$4:J1502,J1502)</f>
        <v>1</v>
      </c>
    </row>
    <row r="1503" spans="1:16" ht="30" x14ac:dyDescent="0.25">
      <c r="A1503" s="35">
        <f t="shared" si="143"/>
        <v>200000</v>
      </c>
      <c r="B1503" s="8">
        <f t="shared" si="144"/>
        <v>44747.443055555559</v>
      </c>
      <c r="C1503" s="8">
        <f t="shared" si="145"/>
        <v>44895</v>
      </c>
      <c r="D1503" s="38">
        <f t="shared" si="146"/>
        <v>289643.44311555556</v>
      </c>
      <c r="E1503" s="39">
        <f t="shared" si="141"/>
        <v>26</v>
      </c>
      <c r="F1503" s="42" t="s">
        <v>137</v>
      </c>
      <c r="G1503" s="42" t="s">
        <v>4847</v>
      </c>
      <c r="H1503" s="42" t="s">
        <v>4848</v>
      </c>
      <c r="I1503" s="42" t="s">
        <v>2206</v>
      </c>
      <c r="J1503" s="45">
        <v>44747.443055555559</v>
      </c>
      <c r="K1503" s="43">
        <v>200000</v>
      </c>
      <c r="L1503" s="44">
        <v>44895</v>
      </c>
      <c r="M1503" s="8" t="str">
        <f>VLOOKUP(MONTH($J1503),Lookup!$A$2:$B$13,2,0)&amp;" "&amp;YEAR($J1503)</f>
        <v>Jul 2022</v>
      </c>
      <c r="N1503" s="34">
        <f t="shared" si="142"/>
        <v>44747.443055555559</v>
      </c>
      <c r="O1503" s="8">
        <f>IF(ISERROR(VLOOKUP($I1503,Lookup!$H$2:$I$11,2,0)),"",VLOOKUP($I1503,Lookup!$H$2:$I$11,2,0))</f>
        <v>6.0000000000000002E-5</v>
      </c>
      <c r="P1503" s="8">
        <f>COUNTIF(J$4:J1503,J1503)</f>
        <v>1</v>
      </c>
    </row>
    <row r="1504" spans="1:16" ht="45" x14ac:dyDescent="0.25">
      <c r="A1504" s="35">
        <f t="shared" si="143"/>
        <v>55000</v>
      </c>
      <c r="B1504" s="8">
        <f t="shared" si="144"/>
        <v>44712.652083333334</v>
      </c>
      <c r="C1504" s="8">
        <f t="shared" si="145"/>
        <v>44908</v>
      </c>
      <c r="D1504" s="38">
        <f t="shared" si="146"/>
        <v>144621.65214333334</v>
      </c>
      <c r="E1504" s="39">
        <f t="shared" si="141"/>
        <v>56</v>
      </c>
      <c r="F1504" s="42" t="s">
        <v>137</v>
      </c>
      <c r="G1504" s="42" t="s">
        <v>4849</v>
      </c>
      <c r="H1504" s="42" t="s">
        <v>4850</v>
      </c>
      <c r="I1504" s="42" t="s">
        <v>2206</v>
      </c>
      <c r="J1504" s="45">
        <v>44712.652083333334</v>
      </c>
      <c r="K1504" s="43">
        <v>55000</v>
      </c>
      <c r="L1504" s="44">
        <v>44908</v>
      </c>
      <c r="M1504" s="8" t="str">
        <f>VLOOKUP(MONTH($J1504),Lookup!$A$2:$B$13,2,0)&amp;" "&amp;YEAR($J1504)</f>
        <v>May 2022</v>
      </c>
      <c r="N1504" s="34">
        <f t="shared" si="142"/>
        <v>44712.652083333334</v>
      </c>
      <c r="O1504" s="8">
        <f>IF(ISERROR(VLOOKUP($I1504,Lookup!$H$2:$I$11,2,0)),"",VLOOKUP($I1504,Lookup!$H$2:$I$11,2,0))</f>
        <v>6.0000000000000002E-5</v>
      </c>
      <c r="P1504" s="8">
        <f>COUNTIF(J$4:J1504,J1504)</f>
        <v>1</v>
      </c>
    </row>
    <row r="1505" spans="1:16" x14ac:dyDescent="0.25">
      <c r="A1505" s="35">
        <f t="shared" si="143"/>
        <v>0</v>
      </c>
      <c r="B1505" s="8">
        <f t="shared" si="144"/>
        <v>44728.561805555553</v>
      </c>
      <c r="C1505" s="8">
        <f t="shared" si="145"/>
        <v>44894</v>
      </c>
      <c r="D1505" s="38">
        <f t="shared" si="146"/>
        <v>89623.561865555559</v>
      </c>
      <c r="E1505" s="39">
        <f t="shared" si="141"/>
        <v>74</v>
      </c>
      <c r="F1505" s="42" t="s">
        <v>137</v>
      </c>
      <c r="G1505" s="42" t="s">
        <v>4851</v>
      </c>
      <c r="H1505" s="42" t="s">
        <v>4852</v>
      </c>
      <c r="I1505" s="42" t="s">
        <v>2206</v>
      </c>
      <c r="J1505" s="45">
        <v>44728.561805555553</v>
      </c>
      <c r="K1505" s="43"/>
      <c r="L1505" s="44">
        <v>44894</v>
      </c>
      <c r="M1505" s="8" t="str">
        <f>VLOOKUP(MONTH($J1505),Lookup!$A$2:$B$13,2,0)&amp;" "&amp;YEAR($J1505)</f>
        <v>Jun 2022</v>
      </c>
      <c r="N1505" s="34">
        <f t="shared" si="142"/>
        <v>44728.561805555553</v>
      </c>
      <c r="O1505" s="8">
        <f>IF(ISERROR(VLOOKUP($I1505,Lookup!$H$2:$I$11,2,0)),"",VLOOKUP($I1505,Lookup!$H$2:$I$11,2,0))</f>
        <v>6.0000000000000002E-5</v>
      </c>
      <c r="P1505" s="8">
        <f>COUNTIF(J$4:J1505,J1505)</f>
        <v>1</v>
      </c>
    </row>
    <row r="1506" spans="1:16" x14ac:dyDescent="0.25">
      <c r="A1506" s="35">
        <f t="shared" si="143"/>
        <v>250000</v>
      </c>
      <c r="B1506" s="8">
        <f t="shared" si="144"/>
        <v>44762.408333333333</v>
      </c>
      <c r="C1506" s="8">
        <f t="shared" si="145"/>
        <v>44838</v>
      </c>
      <c r="D1506" s="38">
        <f t="shared" si="146"/>
        <v>339501.30833333335</v>
      </c>
      <c r="E1506" s="39">
        <f t="shared" si="141"/>
        <v>23</v>
      </c>
      <c r="F1506" s="42" t="s">
        <v>137</v>
      </c>
      <c r="G1506" s="42" t="s">
        <v>4853</v>
      </c>
      <c r="H1506" s="42" t="s">
        <v>4854</v>
      </c>
      <c r="I1506" s="42" t="s">
        <v>2170</v>
      </c>
      <c r="J1506" s="45">
        <v>44762.408333333333</v>
      </c>
      <c r="K1506" s="43">
        <v>250000</v>
      </c>
      <c r="L1506" s="44">
        <v>44838</v>
      </c>
      <c r="M1506" s="8" t="str">
        <f>VLOOKUP(MONTH($J1506),Lookup!$A$2:$B$13,2,0)&amp;" "&amp;YEAR($J1506)</f>
        <v>Jul 2022</v>
      </c>
      <c r="N1506" s="34">
        <f t="shared" si="142"/>
        <v>44762.408333333333</v>
      </c>
      <c r="O1506" s="8">
        <f>IF(ISERROR(VLOOKUP($I1506,Lookup!$H$2:$I$11,2,0)),"",VLOOKUP($I1506,Lookup!$H$2:$I$11,2,0))</f>
        <v>-100.1</v>
      </c>
      <c r="P1506" s="8">
        <f>COUNTIF(J$4:J1506,J1506)</f>
        <v>1</v>
      </c>
    </row>
    <row r="1507" spans="1:16" x14ac:dyDescent="0.25">
      <c r="A1507" s="35">
        <f t="shared" si="143"/>
        <v>100000</v>
      </c>
      <c r="B1507" s="8">
        <f t="shared" si="144"/>
        <v>44657.691666666666</v>
      </c>
      <c r="C1507" s="8">
        <f t="shared" si="145"/>
        <v>44908</v>
      </c>
      <c r="D1507" s="38">
        <f t="shared" si="146"/>
        <v>189566.69172666664</v>
      </c>
      <c r="E1507" s="39">
        <f t="shared" si="141"/>
        <v>44</v>
      </c>
      <c r="F1507" s="42" t="s">
        <v>137</v>
      </c>
      <c r="G1507" s="42" t="s">
        <v>4855</v>
      </c>
      <c r="H1507" s="42" t="s">
        <v>4856</v>
      </c>
      <c r="I1507" s="42" t="s">
        <v>2206</v>
      </c>
      <c r="J1507" s="45">
        <v>44657.691666666666</v>
      </c>
      <c r="K1507" s="43">
        <v>100000</v>
      </c>
      <c r="L1507" s="44">
        <v>44908</v>
      </c>
      <c r="M1507" s="8" t="str">
        <f>VLOOKUP(MONTH($J1507),Lookup!$A$2:$B$13,2,0)&amp;" "&amp;YEAR($J1507)</f>
        <v>Apr 2022</v>
      </c>
      <c r="N1507" s="34">
        <f t="shared" si="142"/>
        <v>44657.691666666666</v>
      </c>
      <c r="O1507" s="8">
        <f>IF(ISERROR(VLOOKUP($I1507,Lookup!$H$2:$I$11,2,0)),"",VLOOKUP($I1507,Lookup!$H$2:$I$11,2,0))</f>
        <v>6.0000000000000002E-5</v>
      </c>
      <c r="P1507" s="8">
        <f>COUNTIF(J$4:J1507,J1507)</f>
        <v>1</v>
      </c>
    </row>
    <row r="1508" spans="1:16" ht="30" x14ac:dyDescent="0.25">
      <c r="A1508" s="35">
        <f t="shared" si="143"/>
        <v>300001</v>
      </c>
      <c r="B1508" s="8">
        <f t="shared" si="144"/>
        <v>44736.350694444445</v>
      </c>
      <c r="C1508" s="8">
        <f t="shared" si="145"/>
        <v>44908</v>
      </c>
      <c r="D1508" s="38">
        <f t="shared" si="146"/>
        <v>389646.35070144443</v>
      </c>
      <c r="E1508" s="39">
        <f t="shared" si="141"/>
        <v>18</v>
      </c>
      <c r="F1508" s="42" t="s">
        <v>137</v>
      </c>
      <c r="G1508" s="42" t="s">
        <v>4857</v>
      </c>
      <c r="H1508" s="42" t="s">
        <v>4858</v>
      </c>
      <c r="I1508" s="42" t="s">
        <v>2184</v>
      </c>
      <c r="J1508" s="45">
        <v>44736.350694444445</v>
      </c>
      <c r="K1508" s="43">
        <v>300001</v>
      </c>
      <c r="L1508" s="44">
        <v>44908</v>
      </c>
      <c r="M1508" s="8" t="str">
        <f>VLOOKUP(MONTH($J1508),Lookup!$A$2:$B$13,2,0)&amp;" "&amp;YEAR($J1508)</f>
        <v>Jun 2022</v>
      </c>
      <c r="N1508" s="34">
        <f t="shared" si="142"/>
        <v>44736.350694444445</v>
      </c>
      <c r="O1508" s="8">
        <f>IF(ISERROR(VLOOKUP($I1508,Lookup!$H$2:$I$11,2,0)),"",VLOOKUP($I1508,Lookup!$H$2:$I$11,2,0))</f>
        <v>6.9999999999999999E-6</v>
      </c>
      <c r="P1508" s="8">
        <f>COUNTIF(J$4:J1508,J1508)</f>
        <v>1</v>
      </c>
    </row>
    <row r="1509" spans="1:16" x14ac:dyDescent="0.25">
      <c r="A1509" s="35">
        <f t="shared" si="143"/>
        <v>300000</v>
      </c>
      <c r="B1509" s="8">
        <f t="shared" si="144"/>
        <v>44697.5625</v>
      </c>
      <c r="C1509" s="8">
        <f t="shared" si="145"/>
        <v>44914</v>
      </c>
      <c r="D1509" s="38">
        <f t="shared" si="146"/>
        <v>389612.56255999999</v>
      </c>
      <c r="E1509" s="39">
        <f t="shared" si="141"/>
        <v>19</v>
      </c>
      <c r="F1509" s="42" t="s">
        <v>137</v>
      </c>
      <c r="G1509" s="42" t="s">
        <v>4859</v>
      </c>
      <c r="H1509" s="42" t="s">
        <v>4859</v>
      </c>
      <c r="I1509" s="42" t="s">
        <v>2206</v>
      </c>
      <c r="J1509" s="45">
        <v>44697.5625</v>
      </c>
      <c r="K1509" s="43">
        <v>300000</v>
      </c>
      <c r="L1509" s="44">
        <v>44914</v>
      </c>
      <c r="M1509" s="8" t="str">
        <f>VLOOKUP(MONTH($J1509),Lookup!$A$2:$B$13,2,0)&amp;" "&amp;YEAR($J1509)</f>
        <v>May 2022</v>
      </c>
      <c r="N1509" s="34">
        <f t="shared" si="142"/>
        <v>44697.5625</v>
      </c>
      <c r="O1509" s="8">
        <f>IF(ISERROR(VLOOKUP($I1509,Lookup!$H$2:$I$11,2,0)),"",VLOOKUP($I1509,Lookup!$H$2:$I$11,2,0))</f>
        <v>6.0000000000000002E-5</v>
      </c>
      <c r="P1509" s="8">
        <f>COUNTIF(J$4:J1509,J1509)</f>
        <v>1</v>
      </c>
    </row>
    <row r="1510" spans="1:16" ht="30" x14ac:dyDescent="0.25">
      <c r="A1510" s="35">
        <f t="shared" si="143"/>
        <v>100001</v>
      </c>
      <c r="B1510" s="8">
        <f t="shared" si="144"/>
        <v>44699.356249999997</v>
      </c>
      <c r="C1510" s="8">
        <f t="shared" si="145"/>
        <v>44908</v>
      </c>
      <c r="D1510" s="38">
        <f t="shared" si="146"/>
        <v>189609.35631</v>
      </c>
      <c r="E1510" s="39">
        <f t="shared" si="141"/>
        <v>41</v>
      </c>
      <c r="F1510" s="42" t="s">
        <v>137</v>
      </c>
      <c r="G1510" s="42" t="s">
        <v>4860</v>
      </c>
      <c r="H1510" s="42" t="s">
        <v>4861</v>
      </c>
      <c r="I1510" s="42" t="s">
        <v>2206</v>
      </c>
      <c r="J1510" s="45">
        <v>44699.356249999997</v>
      </c>
      <c r="K1510" s="43">
        <v>100001</v>
      </c>
      <c r="L1510" s="44">
        <v>44908</v>
      </c>
      <c r="M1510" s="8" t="str">
        <f>VLOOKUP(MONTH($J1510),Lookup!$A$2:$B$13,2,0)&amp;" "&amp;YEAR($J1510)</f>
        <v>May 2022</v>
      </c>
      <c r="N1510" s="34">
        <f t="shared" si="142"/>
        <v>44699.356249999997</v>
      </c>
      <c r="O1510" s="8">
        <f>IF(ISERROR(VLOOKUP($I1510,Lookup!$H$2:$I$11,2,0)),"",VLOOKUP($I1510,Lookup!$H$2:$I$11,2,0))</f>
        <v>6.0000000000000002E-5</v>
      </c>
      <c r="P1510" s="8">
        <f>COUNTIF(J$4:J1510,J1510)</f>
        <v>1</v>
      </c>
    </row>
    <row r="1511" spans="1:16" x14ac:dyDescent="0.25">
      <c r="A1511" s="35">
        <f t="shared" si="143"/>
        <v>100000</v>
      </c>
      <c r="B1511" s="8">
        <f t="shared" si="144"/>
        <v>44718.820138888892</v>
      </c>
      <c r="C1511" s="8">
        <f t="shared" si="145"/>
        <v>44895</v>
      </c>
      <c r="D1511" s="38">
        <f t="shared" si="146"/>
        <v>189717.8201388889</v>
      </c>
      <c r="E1511" s="39">
        <f t="shared" si="141"/>
        <v>39</v>
      </c>
      <c r="F1511" s="42" t="s">
        <v>137</v>
      </c>
      <c r="G1511" s="42" t="s">
        <v>4862</v>
      </c>
      <c r="H1511" s="42" t="s">
        <v>4862</v>
      </c>
      <c r="I1511" s="42" t="s">
        <v>2167</v>
      </c>
      <c r="J1511" s="45">
        <v>44718.820138888892</v>
      </c>
      <c r="K1511" s="43">
        <v>100000</v>
      </c>
      <c r="L1511" s="44">
        <v>44895</v>
      </c>
      <c r="M1511" s="8" t="str">
        <f>VLOOKUP(MONTH($J1511),Lookup!$A$2:$B$13,2,0)&amp;" "&amp;YEAR($J1511)</f>
        <v>Jun 2022</v>
      </c>
      <c r="N1511" s="34">
        <f t="shared" si="142"/>
        <v>44718.820138888892</v>
      </c>
      <c r="O1511" s="8">
        <f>IF(ISERROR(VLOOKUP($I1511,Lookup!$H$2:$I$11,2,0)),"",VLOOKUP($I1511,Lookup!$H$2:$I$11,2,0))</f>
        <v>103</v>
      </c>
      <c r="P1511" s="8">
        <f>COUNTIF(J$4:J1511,J1511)</f>
        <v>1</v>
      </c>
    </row>
    <row r="1512" spans="1:16" ht="30" x14ac:dyDescent="0.25">
      <c r="A1512" s="35">
        <f t="shared" si="143"/>
        <v>300000</v>
      </c>
      <c r="B1512" s="8">
        <f t="shared" si="144"/>
        <v>44695.469444444447</v>
      </c>
      <c r="C1512" s="8">
        <f t="shared" si="145"/>
        <v>44908</v>
      </c>
      <c r="D1512" s="38">
        <f t="shared" si="146"/>
        <v>389604.46950444445</v>
      </c>
      <c r="E1512" s="39">
        <f t="shared" si="141"/>
        <v>20</v>
      </c>
      <c r="F1512" s="42" t="s">
        <v>137</v>
      </c>
      <c r="G1512" s="42" t="s">
        <v>4863</v>
      </c>
      <c r="H1512" s="42" t="s">
        <v>4864</v>
      </c>
      <c r="I1512" s="42" t="s">
        <v>2206</v>
      </c>
      <c r="J1512" s="45">
        <v>44695.469444444447</v>
      </c>
      <c r="K1512" s="43">
        <v>300000</v>
      </c>
      <c r="L1512" s="44">
        <v>44908</v>
      </c>
      <c r="M1512" s="8" t="str">
        <f>VLOOKUP(MONTH($J1512),Lookup!$A$2:$B$13,2,0)&amp;" "&amp;YEAR($J1512)</f>
        <v>May 2022</v>
      </c>
      <c r="N1512" s="34">
        <f t="shared" si="142"/>
        <v>44695.469444444447</v>
      </c>
      <c r="O1512" s="8">
        <f>IF(ISERROR(VLOOKUP($I1512,Lookup!$H$2:$I$11,2,0)),"",VLOOKUP($I1512,Lookup!$H$2:$I$11,2,0))</f>
        <v>6.0000000000000002E-5</v>
      </c>
      <c r="P1512" s="8">
        <f>COUNTIF(J$4:J1512,J1512)</f>
        <v>1</v>
      </c>
    </row>
    <row r="1513" spans="1:16" x14ac:dyDescent="0.25">
      <c r="A1513" s="35">
        <f t="shared" si="143"/>
        <v>100000</v>
      </c>
      <c r="B1513" s="8">
        <f t="shared" si="144"/>
        <v>44729.365277777775</v>
      </c>
      <c r="C1513" s="8">
        <f t="shared" si="145"/>
        <v>44894</v>
      </c>
      <c r="D1513" s="38">
        <f t="shared" si="146"/>
        <v>189524.26527777777</v>
      </c>
      <c r="E1513" s="39">
        <f t="shared" si="141"/>
        <v>45</v>
      </c>
      <c r="F1513" s="42" t="s">
        <v>137</v>
      </c>
      <c r="G1513" s="42" t="s">
        <v>4865</v>
      </c>
      <c r="H1513" s="42" t="s">
        <v>4866</v>
      </c>
      <c r="I1513" s="42" t="s">
        <v>2170</v>
      </c>
      <c r="J1513" s="45">
        <v>44729.365277777775</v>
      </c>
      <c r="K1513" s="43">
        <v>100000</v>
      </c>
      <c r="L1513" s="44">
        <v>44894</v>
      </c>
      <c r="M1513" s="8" t="str">
        <f>VLOOKUP(MONTH($J1513),Lookup!$A$2:$B$13,2,0)&amp;" "&amp;YEAR($J1513)</f>
        <v>Jun 2022</v>
      </c>
      <c r="N1513" s="34">
        <f t="shared" si="142"/>
        <v>44729.365277777775</v>
      </c>
      <c r="O1513" s="8">
        <f>IF(ISERROR(VLOOKUP($I1513,Lookup!$H$2:$I$11,2,0)),"",VLOOKUP($I1513,Lookup!$H$2:$I$11,2,0))</f>
        <v>-100.1</v>
      </c>
      <c r="P1513" s="8">
        <f>COUNTIF(J$4:J1513,J1513)</f>
        <v>1</v>
      </c>
    </row>
    <row r="1514" spans="1:16" ht="30" x14ac:dyDescent="0.25">
      <c r="A1514" s="35">
        <f t="shared" si="143"/>
        <v>100000</v>
      </c>
      <c r="B1514" s="8">
        <f t="shared" si="144"/>
        <v>44768.336111111108</v>
      </c>
      <c r="C1514" s="8">
        <f t="shared" si="145"/>
        <v>44900</v>
      </c>
      <c r="D1514" s="38">
        <f t="shared" si="146"/>
        <v>189669.33617111109</v>
      </c>
      <c r="E1514" s="39">
        <f t="shared" si="141"/>
        <v>40</v>
      </c>
      <c r="F1514" s="42" t="s">
        <v>137</v>
      </c>
      <c r="G1514" s="42" t="s">
        <v>4867</v>
      </c>
      <c r="H1514" s="42" t="s">
        <v>4867</v>
      </c>
      <c r="I1514" s="42" t="s">
        <v>2206</v>
      </c>
      <c r="J1514" s="45">
        <v>44768.336111111108</v>
      </c>
      <c r="K1514" s="43">
        <v>100000</v>
      </c>
      <c r="L1514" s="44">
        <v>44900</v>
      </c>
      <c r="M1514" s="8" t="str">
        <f>VLOOKUP(MONTH($J1514),Lookup!$A$2:$B$13,2,0)&amp;" "&amp;YEAR($J1514)</f>
        <v>Jul 2022</v>
      </c>
      <c r="N1514" s="34">
        <f t="shared" si="142"/>
        <v>44768.336111111108</v>
      </c>
      <c r="O1514" s="8">
        <f>IF(ISERROR(VLOOKUP($I1514,Lookup!$H$2:$I$11,2,0)),"",VLOOKUP($I1514,Lookup!$H$2:$I$11,2,0))</f>
        <v>6.0000000000000002E-5</v>
      </c>
      <c r="P1514" s="8">
        <f>COUNTIF(J$4:J1514,J1514)</f>
        <v>1</v>
      </c>
    </row>
    <row r="1515" spans="1:16" ht="45" x14ac:dyDescent="0.25">
      <c r="A1515" s="35">
        <f t="shared" si="143"/>
        <v>95000</v>
      </c>
      <c r="B1515" s="8">
        <f t="shared" si="144"/>
        <v>44893.593055555553</v>
      </c>
      <c r="C1515" s="8">
        <f t="shared" si="145"/>
        <v>44909</v>
      </c>
      <c r="D1515" s="38">
        <f t="shared" si="146"/>
        <v>184803.59311555553</v>
      </c>
      <c r="E1515" s="39">
        <f t="shared" si="141"/>
        <v>50</v>
      </c>
      <c r="F1515" s="42" t="s">
        <v>137</v>
      </c>
      <c r="G1515" s="42" t="s">
        <v>4868</v>
      </c>
      <c r="H1515" s="42" t="s">
        <v>4869</v>
      </c>
      <c r="I1515" s="42" t="s">
        <v>2206</v>
      </c>
      <c r="J1515" s="45">
        <v>44893.593055555553</v>
      </c>
      <c r="K1515" s="43">
        <v>95000</v>
      </c>
      <c r="L1515" s="44">
        <v>44909</v>
      </c>
      <c r="M1515" s="8" t="str">
        <f>VLOOKUP(MONTH($J1515),Lookup!$A$2:$B$13,2,0)&amp;" "&amp;YEAR($J1515)</f>
        <v>Nov 2022</v>
      </c>
      <c r="N1515" s="34">
        <f t="shared" si="142"/>
        <v>44893.593055555553</v>
      </c>
      <c r="O1515" s="8">
        <f>IF(ISERROR(VLOOKUP($I1515,Lookup!$H$2:$I$11,2,0)),"",VLOOKUP($I1515,Lookup!$H$2:$I$11,2,0))</f>
        <v>6.0000000000000002E-5</v>
      </c>
      <c r="P1515" s="8">
        <f>COUNTIF(J$4:J1515,J1515)</f>
        <v>1</v>
      </c>
    </row>
    <row r="1516" spans="1:16" ht="30" x14ac:dyDescent="0.25">
      <c r="A1516" s="35">
        <f t="shared" si="143"/>
        <v>240000</v>
      </c>
      <c r="B1516" s="8">
        <f t="shared" si="144"/>
        <v>44806.457638888889</v>
      </c>
      <c r="C1516" s="8">
        <f t="shared" si="145"/>
        <v>44948</v>
      </c>
      <c r="D1516" s="38">
        <f t="shared" si="146"/>
        <v>329858.45763888891</v>
      </c>
      <c r="E1516" s="39">
        <f t="shared" si="141"/>
        <v>25</v>
      </c>
      <c r="F1516" s="42" t="s">
        <v>137</v>
      </c>
      <c r="G1516" s="42" t="s">
        <v>4870</v>
      </c>
      <c r="H1516" s="42" t="s">
        <v>4871</v>
      </c>
      <c r="I1516" s="42" t="s">
        <v>2167</v>
      </c>
      <c r="J1516" s="45">
        <v>44806.457638888889</v>
      </c>
      <c r="K1516" s="43">
        <v>240000</v>
      </c>
      <c r="L1516" s="44">
        <v>44948</v>
      </c>
      <c r="M1516" s="8" t="str">
        <f>VLOOKUP(MONTH($J1516),Lookup!$A$2:$B$13,2,0)&amp;" "&amp;YEAR($J1516)</f>
        <v>Sept 2022</v>
      </c>
      <c r="N1516" s="34">
        <f t="shared" si="142"/>
        <v>44806.457638888889</v>
      </c>
      <c r="O1516" s="8">
        <f>IF(ISERROR(VLOOKUP($I1516,Lookup!$H$2:$I$11,2,0)),"",VLOOKUP($I1516,Lookup!$H$2:$I$11,2,0))</f>
        <v>103</v>
      </c>
      <c r="P1516" s="8">
        <f>COUNTIF(J$4:J1516,J1516)</f>
        <v>1</v>
      </c>
    </row>
    <row r="1517" spans="1:16" ht="30" x14ac:dyDescent="0.25">
      <c r="A1517" s="35">
        <f t="shared" si="143"/>
        <v>360000</v>
      </c>
      <c r="B1517" s="8">
        <f t="shared" si="144"/>
        <v>44844.484722222223</v>
      </c>
      <c r="C1517" s="8">
        <f t="shared" si="145"/>
        <v>44939</v>
      </c>
      <c r="D1517" s="38">
        <f t="shared" si="146"/>
        <v>449784.48478222219</v>
      </c>
      <c r="E1517" s="39">
        <f t="shared" si="141"/>
        <v>10</v>
      </c>
      <c r="F1517" s="42" t="s">
        <v>137</v>
      </c>
      <c r="G1517" s="42" t="s">
        <v>4872</v>
      </c>
      <c r="H1517" s="42" t="s">
        <v>4873</v>
      </c>
      <c r="I1517" s="42" t="s">
        <v>2206</v>
      </c>
      <c r="J1517" s="45">
        <v>44844.484722222223</v>
      </c>
      <c r="K1517" s="43">
        <v>360000</v>
      </c>
      <c r="L1517" s="44">
        <v>44939</v>
      </c>
      <c r="M1517" s="8" t="str">
        <f>VLOOKUP(MONTH($J1517),Lookup!$A$2:$B$13,2,0)&amp;" "&amp;YEAR($J1517)</f>
        <v>Oct 2022</v>
      </c>
      <c r="N1517" s="34">
        <f t="shared" si="142"/>
        <v>44844.484722222223</v>
      </c>
      <c r="O1517" s="8">
        <f>IF(ISERROR(VLOOKUP($I1517,Lookup!$H$2:$I$11,2,0)),"",VLOOKUP($I1517,Lookup!$H$2:$I$11,2,0))</f>
        <v>6.0000000000000002E-5</v>
      </c>
      <c r="P1517" s="8">
        <f>COUNTIF(J$4:J1517,J1517)</f>
        <v>1</v>
      </c>
    </row>
    <row r="1518" spans="1:16" ht="30" x14ac:dyDescent="0.25">
      <c r="A1518" s="35">
        <f t="shared" si="143"/>
        <v>30000</v>
      </c>
      <c r="B1518" s="8">
        <f t="shared" si="144"/>
        <v>44830.429166666669</v>
      </c>
      <c r="C1518" s="8">
        <f t="shared" si="145"/>
        <v>44894</v>
      </c>
      <c r="D1518" s="38">
        <f t="shared" si="146"/>
        <v>119725.42916746667</v>
      </c>
      <c r="E1518" s="39">
        <f t="shared" si="141"/>
        <v>68</v>
      </c>
      <c r="F1518" s="42" t="s">
        <v>137</v>
      </c>
      <c r="G1518" s="42" t="s">
        <v>4874</v>
      </c>
      <c r="H1518" s="42" t="s">
        <v>4875</v>
      </c>
      <c r="I1518" s="42" t="s">
        <v>2173</v>
      </c>
      <c r="J1518" s="45">
        <v>44830.429166666669</v>
      </c>
      <c r="K1518" s="43">
        <v>30000</v>
      </c>
      <c r="L1518" s="44">
        <v>44894</v>
      </c>
      <c r="M1518" s="8" t="str">
        <f>VLOOKUP(MONTH($J1518),Lookup!$A$2:$B$13,2,0)&amp;" "&amp;YEAR($J1518)</f>
        <v>Sept 2022</v>
      </c>
      <c r="N1518" s="34">
        <f t="shared" si="142"/>
        <v>44830.429166666669</v>
      </c>
      <c r="O1518" s="8">
        <f>IF(ISERROR(VLOOKUP($I1518,Lookup!$H$2:$I$11,2,0)),"",VLOOKUP($I1518,Lookup!$H$2:$I$11,2,0))</f>
        <v>7.9999999999999996E-7</v>
      </c>
      <c r="P1518" s="8">
        <f>COUNTIF(J$4:J1518,J1518)</f>
        <v>1</v>
      </c>
    </row>
    <row r="1519" spans="1:16" ht="30" x14ac:dyDescent="0.25">
      <c r="A1519" s="35">
        <f t="shared" si="143"/>
        <v>300001</v>
      </c>
      <c r="B1519" s="8">
        <f t="shared" si="144"/>
        <v>44823.622916666667</v>
      </c>
      <c r="C1519" s="8">
        <f t="shared" si="145"/>
        <v>44902</v>
      </c>
      <c r="D1519" s="38">
        <f t="shared" si="146"/>
        <v>389727.62297666667</v>
      </c>
      <c r="E1519" s="39">
        <f t="shared" si="141"/>
        <v>17</v>
      </c>
      <c r="F1519" s="42" t="s">
        <v>137</v>
      </c>
      <c r="G1519" s="42" t="s">
        <v>4876</v>
      </c>
      <c r="H1519" s="42" t="s">
        <v>4877</v>
      </c>
      <c r="I1519" s="42" t="s">
        <v>2206</v>
      </c>
      <c r="J1519" s="45">
        <v>44823.622916666667</v>
      </c>
      <c r="K1519" s="43">
        <v>300001</v>
      </c>
      <c r="L1519" s="44">
        <v>44902</v>
      </c>
      <c r="M1519" s="8" t="str">
        <f>VLOOKUP(MONTH($J1519),Lookup!$A$2:$B$13,2,0)&amp;" "&amp;YEAR($J1519)</f>
        <v>Sept 2022</v>
      </c>
      <c r="N1519" s="34">
        <f t="shared" si="142"/>
        <v>44823.622916666667</v>
      </c>
      <c r="O1519" s="8">
        <f>IF(ISERROR(VLOOKUP($I1519,Lookup!$H$2:$I$11,2,0)),"",VLOOKUP($I1519,Lookup!$H$2:$I$11,2,0))</f>
        <v>6.0000000000000002E-5</v>
      </c>
      <c r="P1519" s="8">
        <f>COUNTIF(J$4:J1519,J1519)</f>
        <v>1</v>
      </c>
    </row>
    <row r="1520" spans="1:16" ht="30" x14ac:dyDescent="0.25">
      <c r="A1520" s="35">
        <f t="shared" si="143"/>
        <v>350000</v>
      </c>
      <c r="B1520" s="8">
        <f t="shared" si="144"/>
        <v>44767.487500000003</v>
      </c>
      <c r="C1520" s="8">
        <f t="shared" si="145"/>
        <v>44894</v>
      </c>
      <c r="D1520" s="38">
        <f t="shared" si="146"/>
        <v>439662.48800000001</v>
      </c>
      <c r="E1520" s="39">
        <f t="shared" si="141"/>
        <v>14</v>
      </c>
      <c r="F1520" s="42" t="s">
        <v>137</v>
      </c>
      <c r="G1520" s="42" t="s">
        <v>4878</v>
      </c>
      <c r="H1520" s="42" t="s">
        <v>4879</v>
      </c>
      <c r="I1520" s="42" t="s">
        <v>2464</v>
      </c>
      <c r="J1520" s="45">
        <v>44767.487500000003</v>
      </c>
      <c r="K1520" s="43">
        <v>350000</v>
      </c>
      <c r="L1520" s="44">
        <v>44894</v>
      </c>
      <c r="M1520" s="8" t="str">
        <f>VLOOKUP(MONTH($J1520),Lookup!$A$2:$B$13,2,0)&amp;" "&amp;YEAR($J1520)</f>
        <v>Jul 2022</v>
      </c>
      <c r="N1520" s="34">
        <f t="shared" si="142"/>
        <v>44767.487500000003</v>
      </c>
      <c r="O1520" s="8">
        <f>IF(ISERROR(VLOOKUP($I1520,Lookup!$H$2:$I$11,2,0)),"",VLOOKUP($I1520,Lookup!$H$2:$I$11,2,0))</f>
        <v>5.0000000000000001E-4</v>
      </c>
      <c r="P1520" s="8">
        <f>COUNTIF(J$4:J1520,J1520)</f>
        <v>1</v>
      </c>
    </row>
    <row r="1521" spans="1:16" ht="30" x14ac:dyDescent="0.25">
      <c r="A1521" s="35">
        <f t="shared" si="143"/>
        <v>30000</v>
      </c>
      <c r="B1521" s="8">
        <f t="shared" si="144"/>
        <v>44853.477083333331</v>
      </c>
      <c r="C1521" s="8">
        <f t="shared" si="145"/>
        <v>44902</v>
      </c>
      <c r="D1521" s="38">
        <f t="shared" si="146"/>
        <v>119756.47708413334</v>
      </c>
      <c r="E1521" s="39">
        <f t="shared" si="141"/>
        <v>66</v>
      </c>
      <c r="F1521" s="42" t="s">
        <v>137</v>
      </c>
      <c r="G1521" s="42" t="s">
        <v>4880</v>
      </c>
      <c r="H1521" s="42" t="s">
        <v>4881</v>
      </c>
      <c r="I1521" s="42" t="s">
        <v>2173</v>
      </c>
      <c r="J1521" s="45">
        <v>44853.477083333331</v>
      </c>
      <c r="K1521" s="43">
        <v>30000</v>
      </c>
      <c r="L1521" s="44">
        <v>44902</v>
      </c>
      <c r="M1521" s="8" t="str">
        <f>VLOOKUP(MONTH($J1521),Lookup!$A$2:$B$13,2,0)&amp;" "&amp;YEAR($J1521)</f>
        <v>Oct 2022</v>
      </c>
      <c r="N1521" s="34">
        <f t="shared" si="142"/>
        <v>44853.477083333331</v>
      </c>
      <c r="O1521" s="8">
        <f>IF(ISERROR(VLOOKUP($I1521,Lookup!$H$2:$I$11,2,0)),"",VLOOKUP($I1521,Lookup!$H$2:$I$11,2,0))</f>
        <v>7.9999999999999996E-7</v>
      </c>
      <c r="P1521" s="8">
        <f>COUNTIF(J$4:J1521,J1521)</f>
        <v>1</v>
      </c>
    </row>
    <row r="1522" spans="1:16" x14ac:dyDescent="0.25">
      <c r="A1522" s="35">
        <f t="shared" si="143"/>
        <v>50000</v>
      </c>
      <c r="B1522" s="8">
        <f t="shared" si="144"/>
        <v>44867.419444444444</v>
      </c>
      <c r="C1522" s="8">
        <f t="shared" si="145"/>
        <v>44896</v>
      </c>
      <c r="D1522" s="38">
        <f t="shared" si="146"/>
        <v>139764.41950444444</v>
      </c>
      <c r="E1522" s="39">
        <f t="shared" si="141"/>
        <v>58</v>
      </c>
      <c r="F1522" s="42" t="s">
        <v>137</v>
      </c>
      <c r="G1522" s="42" t="s">
        <v>4882</v>
      </c>
      <c r="H1522" s="42" t="s">
        <v>4882</v>
      </c>
      <c r="I1522" s="42" t="s">
        <v>2206</v>
      </c>
      <c r="J1522" s="45">
        <v>44867.419444444444</v>
      </c>
      <c r="K1522" s="43">
        <v>50000</v>
      </c>
      <c r="L1522" s="44">
        <v>44896</v>
      </c>
      <c r="M1522" s="8" t="str">
        <f>VLOOKUP(MONTH($J1522),Lookup!$A$2:$B$13,2,0)&amp;" "&amp;YEAR($J1522)</f>
        <v>Nov 2022</v>
      </c>
      <c r="N1522" s="34">
        <f t="shared" si="142"/>
        <v>44867.419444444444</v>
      </c>
      <c r="O1522" s="8">
        <f>IF(ISERROR(VLOOKUP($I1522,Lookup!$H$2:$I$11,2,0)),"",VLOOKUP($I1522,Lookup!$H$2:$I$11,2,0))</f>
        <v>6.0000000000000002E-5</v>
      </c>
      <c r="P1522" s="8">
        <f>COUNTIF(J$4:J1522,J1522)</f>
        <v>1</v>
      </c>
    </row>
    <row r="1523" spans="1:16" ht="30" x14ac:dyDescent="0.25">
      <c r="A1523" s="35">
        <f t="shared" si="143"/>
        <v>10000</v>
      </c>
      <c r="B1523" s="8">
        <f t="shared" si="144"/>
        <v>44785.381249999999</v>
      </c>
      <c r="C1523" s="8">
        <f t="shared" si="145"/>
        <v>44900</v>
      </c>
      <c r="D1523" s="38">
        <f t="shared" si="146"/>
        <v>99686.381250800012</v>
      </c>
      <c r="E1523" s="39">
        <f t="shared" si="141"/>
        <v>70</v>
      </c>
      <c r="F1523" s="42" t="s">
        <v>137</v>
      </c>
      <c r="G1523" s="42" t="s">
        <v>4883</v>
      </c>
      <c r="H1523" s="42" t="s">
        <v>4884</v>
      </c>
      <c r="I1523" s="42" t="s">
        <v>2173</v>
      </c>
      <c r="J1523" s="45">
        <v>44785.381249999999</v>
      </c>
      <c r="K1523" s="43">
        <v>10000</v>
      </c>
      <c r="L1523" s="44">
        <v>44900</v>
      </c>
      <c r="M1523" s="8" t="str">
        <f>VLOOKUP(MONTH($J1523),Lookup!$A$2:$B$13,2,0)&amp;" "&amp;YEAR($J1523)</f>
        <v>Aug 2022</v>
      </c>
      <c r="N1523" s="34">
        <f t="shared" si="142"/>
        <v>44785.381249999999</v>
      </c>
      <c r="O1523" s="8">
        <f>IF(ISERROR(VLOOKUP($I1523,Lookup!$H$2:$I$11,2,0)),"",VLOOKUP($I1523,Lookup!$H$2:$I$11,2,0))</f>
        <v>7.9999999999999996E-7</v>
      </c>
      <c r="P1523" s="8">
        <f>COUNTIF(J$4:J1523,J1523)</f>
        <v>1</v>
      </c>
    </row>
    <row r="1524" spans="1:16" ht="30" x14ac:dyDescent="0.25">
      <c r="A1524" s="35">
        <f t="shared" si="143"/>
        <v>600000</v>
      </c>
      <c r="B1524" s="8">
        <f t="shared" si="144"/>
        <v>44874.508333333331</v>
      </c>
      <c r="C1524" s="8">
        <f t="shared" si="145"/>
        <v>44909</v>
      </c>
      <c r="D1524" s="38">
        <f t="shared" si="146"/>
        <v>689784.50839333329</v>
      </c>
      <c r="E1524" s="39">
        <f t="shared" si="141"/>
        <v>5</v>
      </c>
      <c r="F1524" s="42" t="s">
        <v>137</v>
      </c>
      <c r="G1524" s="42" t="s">
        <v>4885</v>
      </c>
      <c r="H1524" s="42" t="s">
        <v>4886</v>
      </c>
      <c r="I1524" s="42" t="s">
        <v>2206</v>
      </c>
      <c r="J1524" s="45">
        <v>44874.508333333331</v>
      </c>
      <c r="K1524" s="43">
        <v>600000</v>
      </c>
      <c r="L1524" s="44">
        <v>44909</v>
      </c>
      <c r="M1524" s="8" t="str">
        <f>VLOOKUP(MONTH($J1524),Lookup!$A$2:$B$13,2,0)&amp;" "&amp;YEAR($J1524)</f>
        <v>Nov 2022</v>
      </c>
      <c r="N1524" s="34">
        <f t="shared" si="142"/>
        <v>44874.508333333331</v>
      </c>
      <c r="O1524" s="8">
        <f>IF(ISERROR(VLOOKUP($I1524,Lookup!$H$2:$I$11,2,0)),"",VLOOKUP($I1524,Lookup!$H$2:$I$11,2,0))</f>
        <v>6.0000000000000002E-5</v>
      </c>
      <c r="P1524" s="8">
        <f>COUNTIF(J$4:J1524,J1524)</f>
        <v>1</v>
      </c>
    </row>
    <row r="1525" spans="1:16" ht="30" x14ac:dyDescent="0.25">
      <c r="A1525" s="35">
        <f t="shared" si="143"/>
        <v>50000</v>
      </c>
      <c r="B1525" s="8">
        <f t="shared" si="144"/>
        <v>44895.545138888891</v>
      </c>
      <c r="C1525" s="8">
        <f t="shared" si="145"/>
        <v>44975</v>
      </c>
      <c r="D1525" s="38">
        <f t="shared" si="146"/>
        <v>139871.54519888887</v>
      </c>
      <c r="E1525" s="39">
        <f t="shared" si="141"/>
        <v>57</v>
      </c>
      <c r="F1525" s="42" t="s">
        <v>137</v>
      </c>
      <c r="G1525" s="42" t="s">
        <v>4887</v>
      </c>
      <c r="H1525" s="42" t="s">
        <v>4888</v>
      </c>
      <c r="I1525" s="42" t="s">
        <v>2206</v>
      </c>
      <c r="J1525" s="45">
        <v>44895.545138888891</v>
      </c>
      <c r="K1525" s="43">
        <v>50000</v>
      </c>
      <c r="L1525" s="44">
        <v>44975</v>
      </c>
      <c r="M1525" s="8" t="str">
        <f>VLOOKUP(MONTH($J1525),Lookup!$A$2:$B$13,2,0)&amp;" "&amp;YEAR($J1525)</f>
        <v>Nov 2022</v>
      </c>
      <c r="N1525" s="34">
        <f t="shared" si="142"/>
        <v>44895.545138888891</v>
      </c>
      <c r="O1525" s="8">
        <f>IF(ISERROR(VLOOKUP($I1525,Lookup!$H$2:$I$11,2,0)),"",VLOOKUP($I1525,Lookup!$H$2:$I$11,2,0))</f>
        <v>6.0000000000000002E-5</v>
      </c>
      <c r="P1525" s="8">
        <f>COUNTIF(J$4:J1525,J1525)</f>
        <v>1</v>
      </c>
    </row>
    <row r="1526" spans="1:16" ht="30" x14ac:dyDescent="0.25">
      <c r="A1526" s="35">
        <f t="shared" si="143"/>
        <v>150000</v>
      </c>
      <c r="B1526" s="8">
        <f t="shared" si="144"/>
        <v>44894.63958333333</v>
      </c>
      <c r="C1526" s="8">
        <f t="shared" si="145"/>
        <v>44909</v>
      </c>
      <c r="D1526" s="38">
        <f t="shared" si="146"/>
        <v>239804.63964333333</v>
      </c>
      <c r="E1526" s="39">
        <f t="shared" si="141"/>
        <v>33</v>
      </c>
      <c r="F1526" s="42" t="s">
        <v>137</v>
      </c>
      <c r="G1526" s="42" t="s">
        <v>4889</v>
      </c>
      <c r="H1526" s="42" t="s">
        <v>4889</v>
      </c>
      <c r="I1526" s="42" t="s">
        <v>2206</v>
      </c>
      <c r="J1526" s="45">
        <v>44894.63958333333</v>
      </c>
      <c r="K1526" s="43">
        <v>150000</v>
      </c>
      <c r="L1526" s="44">
        <v>44909</v>
      </c>
      <c r="M1526" s="8" t="str">
        <f>VLOOKUP(MONTH($J1526),Lookup!$A$2:$B$13,2,0)&amp;" "&amp;YEAR($J1526)</f>
        <v>Nov 2022</v>
      </c>
      <c r="N1526" s="34">
        <f t="shared" si="142"/>
        <v>44894.63958333333</v>
      </c>
      <c r="O1526" s="8">
        <f>IF(ISERROR(VLOOKUP($I1526,Lookup!$H$2:$I$11,2,0)),"",VLOOKUP($I1526,Lookup!$H$2:$I$11,2,0))</f>
        <v>6.0000000000000002E-5</v>
      </c>
      <c r="P1526" s="8">
        <f>COUNTIF(J$4:J1526,J1526)</f>
        <v>1</v>
      </c>
    </row>
    <row r="1527" spans="1:16" ht="30" x14ac:dyDescent="0.25">
      <c r="A1527" s="35">
        <f t="shared" si="143"/>
        <v>350000</v>
      </c>
      <c r="B1527" s="8">
        <f t="shared" si="144"/>
        <v>44887.713194444441</v>
      </c>
      <c r="C1527" s="8">
        <f t="shared" si="145"/>
        <v>44903</v>
      </c>
      <c r="D1527" s="38">
        <f t="shared" si="146"/>
        <v>439791.71325444442</v>
      </c>
      <c r="E1527" s="39">
        <f t="shared" si="141"/>
        <v>12</v>
      </c>
      <c r="F1527" s="42" t="s">
        <v>137</v>
      </c>
      <c r="G1527" s="42" t="s">
        <v>4890</v>
      </c>
      <c r="H1527" s="42" t="s">
        <v>4891</v>
      </c>
      <c r="I1527" s="42" t="s">
        <v>2206</v>
      </c>
      <c r="J1527" s="45">
        <v>44887.713194444441</v>
      </c>
      <c r="K1527" s="43">
        <v>350000</v>
      </c>
      <c r="L1527" s="44">
        <v>44903</v>
      </c>
      <c r="M1527" s="8" t="str">
        <f>VLOOKUP(MONTH($J1527),Lookup!$A$2:$B$13,2,0)&amp;" "&amp;YEAR($J1527)</f>
        <v>Nov 2022</v>
      </c>
      <c r="N1527" s="34">
        <f t="shared" si="142"/>
        <v>44887.713194444441</v>
      </c>
      <c r="O1527" s="8">
        <f>IF(ISERROR(VLOOKUP($I1527,Lookup!$H$2:$I$11,2,0)),"",VLOOKUP($I1527,Lookup!$H$2:$I$11,2,0))</f>
        <v>6.0000000000000002E-5</v>
      </c>
      <c r="P1527" s="8">
        <f>COUNTIF(J$4:J1527,J1527)</f>
        <v>1</v>
      </c>
    </row>
    <row r="1528" spans="1:16" ht="30" x14ac:dyDescent="0.25">
      <c r="A1528" s="35">
        <f t="shared" si="143"/>
        <v>150000</v>
      </c>
      <c r="B1528" s="8">
        <f t="shared" si="144"/>
        <v>44907.607638888891</v>
      </c>
      <c r="C1528" s="8">
        <f t="shared" si="145"/>
        <v>44907</v>
      </c>
      <c r="D1528" s="38">
        <f t="shared" si="146"/>
        <v>239815.60769888887</v>
      </c>
      <c r="E1528" s="39">
        <f t="shared" si="141"/>
        <v>32</v>
      </c>
      <c r="F1528" s="42" t="s">
        <v>137</v>
      </c>
      <c r="G1528" s="42" t="s">
        <v>4892</v>
      </c>
      <c r="H1528" s="42" t="s">
        <v>4892</v>
      </c>
      <c r="I1528" s="42" t="s">
        <v>2206</v>
      </c>
      <c r="J1528" s="45">
        <v>44907.607638888891</v>
      </c>
      <c r="K1528" s="43">
        <v>150000</v>
      </c>
      <c r="L1528" s="44">
        <v>44907</v>
      </c>
      <c r="M1528" s="8" t="str">
        <f>VLOOKUP(MONTH($J1528),Lookup!$A$2:$B$13,2,0)&amp;" "&amp;YEAR($J1528)</f>
        <v>Dec 2022</v>
      </c>
      <c r="N1528" s="34">
        <f t="shared" si="142"/>
        <v>44907.607638888891</v>
      </c>
      <c r="O1528" s="8">
        <f>IF(ISERROR(VLOOKUP($I1528,Lookup!$H$2:$I$11,2,0)),"",VLOOKUP($I1528,Lookup!$H$2:$I$11,2,0))</f>
        <v>6.0000000000000002E-5</v>
      </c>
      <c r="P1528" s="8">
        <f>COUNTIF(J$4:J1528,J1528)</f>
        <v>1</v>
      </c>
    </row>
    <row r="1529" spans="1:16" ht="30" x14ac:dyDescent="0.25">
      <c r="A1529" s="35">
        <f t="shared" si="143"/>
        <v>10001</v>
      </c>
      <c r="B1529" s="8">
        <f t="shared" si="144"/>
        <v>44897.439583333333</v>
      </c>
      <c r="C1529" s="8">
        <f t="shared" si="145"/>
        <v>44900</v>
      </c>
      <c r="D1529" s="38">
        <f t="shared" si="146"/>
        <v>99800.439584133332</v>
      </c>
      <c r="E1529" s="39">
        <f t="shared" si="141"/>
        <v>69</v>
      </c>
      <c r="F1529" s="42" t="s">
        <v>137</v>
      </c>
      <c r="G1529" s="42" t="s">
        <v>4893</v>
      </c>
      <c r="H1529" s="42" t="s">
        <v>4893</v>
      </c>
      <c r="I1529" s="42" t="s">
        <v>2173</v>
      </c>
      <c r="J1529" s="45">
        <v>44897.439583333333</v>
      </c>
      <c r="K1529" s="43">
        <v>10001</v>
      </c>
      <c r="L1529" s="44">
        <v>44900</v>
      </c>
      <c r="M1529" s="8" t="str">
        <f>VLOOKUP(MONTH($J1529),Lookup!$A$2:$B$13,2,0)&amp;" "&amp;YEAR($J1529)</f>
        <v>Dec 2022</v>
      </c>
      <c r="N1529" s="34">
        <f t="shared" si="142"/>
        <v>44897.439583333333</v>
      </c>
      <c r="O1529" s="8">
        <f>IF(ISERROR(VLOOKUP($I1529,Lookup!$H$2:$I$11,2,0)),"",VLOOKUP($I1529,Lookup!$H$2:$I$11,2,0))</f>
        <v>7.9999999999999996E-7</v>
      </c>
      <c r="P1529" s="8">
        <f>COUNTIF(J$4:J1529,J1529)</f>
        <v>2</v>
      </c>
    </row>
    <row r="1530" spans="1:16" ht="30" x14ac:dyDescent="0.25">
      <c r="A1530" s="35">
        <f t="shared" si="143"/>
        <v>150000</v>
      </c>
      <c r="B1530" s="8">
        <f t="shared" si="144"/>
        <v>44854.640972222223</v>
      </c>
      <c r="C1530" s="8">
        <f t="shared" si="145"/>
        <v>44909</v>
      </c>
      <c r="D1530" s="38">
        <f t="shared" si="146"/>
        <v>239764.64103222222</v>
      </c>
      <c r="E1530" s="39">
        <f t="shared" si="141"/>
        <v>34</v>
      </c>
      <c r="F1530" s="42" t="s">
        <v>137</v>
      </c>
      <c r="G1530" s="42" t="s">
        <v>4894</v>
      </c>
      <c r="H1530" s="42" t="s">
        <v>4895</v>
      </c>
      <c r="I1530" s="42" t="s">
        <v>2206</v>
      </c>
      <c r="J1530" s="45">
        <v>44854.640972222223</v>
      </c>
      <c r="K1530" s="43">
        <v>150000</v>
      </c>
      <c r="L1530" s="44">
        <v>44909</v>
      </c>
      <c r="M1530" s="8" t="str">
        <f>VLOOKUP(MONTH($J1530),Lookup!$A$2:$B$13,2,0)&amp;" "&amp;YEAR($J1530)</f>
        <v>Oct 2022</v>
      </c>
      <c r="N1530" s="34">
        <f t="shared" si="142"/>
        <v>44854.640972222223</v>
      </c>
      <c r="O1530" s="8">
        <f>IF(ISERROR(VLOOKUP($I1530,Lookup!$H$2:$I$11,2,0)),"",VLOOKUP($I1530,Lookup!$H$2:$I$11,2,0))</f>
        <v>6.0000000000000002E-5</v>
      </c>
      <c r="P1530" s="8">
        <f>COUNTIF(J$4:J1530,J1530)</f>
        <v>1</v>
      </c>
    </row>
    <row r="1531" spans="1:16" ht="30" x14ac:dyDescent="0.25">
      <c r="A1531" s="35">
        <f t="shared" si="143"/>
        <v>700000</v>
      </c>
      <c r="B1531" s="8">
        <f t="shared" si="144"/>
        <v>44879.277083333334</v>
      </c>
      <c r="C1531" s="8">
        <f t="shared" si="145"/>
        <v>44909</v>
      </c>
      <c r="D1531" s="38">
        <f t="shared" si="146"/>
        <v>789790.27714333334</v>
      </c>
      <c r="E1531" s="39">
        <f t="shared" si="141"/>
        <v>2</v>
      </c>
      <c r="F1531" s="42" t="s">
        <v>137</v>
      </c>
      <c r="G1531" s="42" t="s">
        <v>4832</v>
      </c>
      <c r="H1531" s="42" t="s">
        <v>4832</v>
      </c>
      <c r="I1531" s="42" t="s">
        <v>2206</v>
      </c>
      <c r="J1531" s="45">
        <v>44879.277083333334</v>
      </c>
      <c r="K1531" s="43">
        <v>700000</v>
      </c>
      <c r="L1531" s="44">
        <v>44909</v>
      </c>
      <c r="M1531" s="8" t="str">
        <f>VLOOKUP(MONTH($J1531),Lookup!$A$2:$B$13,2,0)&amp;" "&amp;YEAR($J1531)</f>
        <v>Nov 2022</v>
      </c>
      <c r="N1531" s="34">
        <f t="shared" si="142"/>
        <v>44879.277083333334</v>
      </c>
      <c r="O1531" s="8">
        <f>IF(ISERROR(VLOOKUP($I1531,Lookup!$H$2:$I$11,2,0)),"",VLOOKUP($I1531,Lookup!$H$2:$I$11,2,0))</f>
        <v>6.0000000000000002E-5</v>
      </c>
      <c r="P1531" s="8">
        <f>COUNTIF(J$4:J1531,J1531)</f>
        <v>2</v>
      </c>
    </row>
    <row r="1532" spans="1:16" ht="30" x14ac:dyDescent="0.25">
      <c r="A1532" s="35">
        <f t="shared" si="143"/>
        <v>100000</v>
      </c>
      <c r="B1532" s="8">
        <f t="shared" si="144"/>
        <v>44614.604861111111</v>
      </c>
      <c r="C1532" s="8">
        <f t="shared" si="145"/>
        <v>44894</v>
      </c>
      <c r="D1532" s="38">
        <f t="shared" si="146"/>
        <v>189509.60492111111</v>
      </c>
      <c r="E1532" s="39">
        <f t="shared" si="141"/>
        <v>47</v>
      </c>
      <c r="F1532" s="42" t="s">
        <v>137</v>
      </c>
      <c r="G1532" s="42" t="s">
        <v>4896</v>
      </c>
      <c r="H1532" s="42" t="s">
        <v>4897</v>
      </c>
      <c r="I1532" s="42" t="s">
        <v>2206</v>
      </c>
      <c r="J1532" s="45">
        <v>44614.604861111111</v>
      </c>
      <c r="K1532" s="43">
        <v>100000</v>
      </c>
      <c r="L1532" s="44">
        <v>44894</v>
      </c>
      <c r="M1532" s="8" t="str">
        <f>VLOOKUP(MONTH($J1532),Lookup!$A$2:$B$13,2,0)&amp;" "&amp;YEAR($J1532)</f>
        <v>Feb 2022</v>
      </c>
      <c r="N1532" s="34">
        <f t="shared" si="142"/>
        <v>44614.604861111111</v>
      </c>
      <c r="O1532" s="8">
        <f>IF(ISERROR(VLOOKUP($I1532,Lookup!$H$2:$I$11,2,0)),"",VLOOKUP($I1532,Lookup!$H$2:$I$11,2,0))</f>
        <v>6.0000000000000002E-5</v>
      </c>
      <c r="P1532" s="8">
        <f>COUNTIF(J$4:J1532,J1532)</f>
        <v>1</v>
      </c>
    </row>
    <row r="1533" spans="1:16" ht="30" x14ac:dyDescent="0.25">
      <c r="A1533" s="35">
        <f t="shared" si="143"/>
        <v>200000</v>
      </c>
      <c r="B1533" s="8">
        <f t="shared" si="144"/>
        <v>44665.459027777775</v>
      </c>
      <c r="C1533" s="8">
        <f t="shared" si="145"/>
        <v>44874</v>
      </c>
      <c r="D1533" s="38">
        <f t="shared" si="146"/>
        <v>289540.45908777777</v>
      </c>
      <c r="E1533" s="39">
        <f t="shared" si="141"/>
        <v>27</v>
      </c>
      <c r="F1533" s="42" t="s">
        <v>137</v>
      </c>
      <c r="G1533" s="42" t="s">
        <v>4898</v>
      </c>
      <c r="H1533" s="42" t="s">
        <v>4899</v>
      </c>
      <c r="I1533" s="42" t="s">
        <v>2206</v>
      </c>
      <c r="J1533" s="45">
        <v>44665.459027777775</v>
      </c>
      <c r="K1533" s="43">
        <v>200000</v>
      </c>
      <c r="L1533" s="44">
        <v>44874</v>
      </c>
      <c r="M1533" s="8" t="str">
        <f>VLOOKUP(MONTH($J1533),Lookup!$A$2:$B$13,2,0)&amp;" "&amp;YEAR($J1533)</f>
        <v>Apr 2022</v>
      </c>
      <c r="N1533" s="34">
        <f t="shared" si="142"/>
        <v>44665.459027777775</v>
      </c>
      <c r="O1533" s="8">
        <f>IF(ISERROR(VLOOKUP($I1533,Lookup!$H$2:$I$11,2,0)),"",VLOOKUP($I1533,Lookup!$H$2:$I$11,2,0))</f>
        <v>6.0000000000000002E-5</v>
      </c>
      <c r="P1533" s="8">
        <f>COUNTIF(J$4:J1533,J1533)</f>
        <v>1</v>
      </c>
    </row>
    <row r="1534" spans="1:16" ht="30" x14ac:dyDescent="0.25">
      <c r="A1534" s="35">
        <f t="shared" si="143"/>
        <v>65000</v>
      </c>
      <c r="B1534" s="8">
        <f t="shared" si="144"/>
        <v>44724.943055555559</v>
      </c>
      <c r="C1534" s="8">
        <f t="shared" si="145"/>
        <v>44784</v>
      </c>
      <c r="D1534" s="38">
        <f t="shared" si="146"/>
        <v>154509.94311555556</v>
      </c>
      <c r="E1534" s="39">
        <f t="shared" si="141"/>
        <v>53</v>
      </c>
      <c r="F1534" s="42" t="s">
        <v>137</v>
      </c>
      <c r="G1534" s="42" t="s">
        <v>4900</v>
      </c>
      <c r="H1534" s="42" t="s">
        <v>4901</v>
      </c>
      <c r="I1534" s="42" t="s">
        <v>2206</v>
      </c>
      <c r="J1534" s="45">
        <v>44724.943055555559</v>
      </c>
      <c r="K1534" s="43">
        <v>65000</v>
      </c>
      <c r="L1534" s="44">
        <v>44784</v>
      </c>
      <c r="M1534" s="8" t="str">
        <f>VLOOKUP(MONTH($J1534),Lookup!$A$2:$B$13,2,0)&amp;" "&amp;YEAR($J1534)</f>
        <v>Jun 2022</v>
      </c>
      <c r="N1534" s="34">
        <f t="shared" si="142"/>
        <v>44724.943055555559</v>
      </c>
      <c r="O1534" s="8">
        <f>IF(ISERROR(VLOOKUP($I1534,Lookup!$H$2:$I$11,2,0)),"",VLOOKUP($I1534,Lookup!$H$2:$I$11,2,0))</f>
        <v>6.0000000000000002E-5</v>
      </c>
      <c r="P1534" s="8">
        <f>COUNTIF(J$4:J1534,J1534)</f>
        <v>1</v>
      </c>
    </row>
    <row r="1535" spans="1:16" ht="30" x14ac:dyDescent="0.25">
      <c r="A1535" s="35">
        <f t="shared" si="143"/>
        <v>50001</v>
      </c>
      <c r="B1535" s="8">
        <f t="shared" si="144"/>
        <v>44768.336111111108</v>
      </c>
      <c r="C1535" s="8">
        <f t="shared" si="145"/>
        <v>44900</v>
      </c>
      <c r="D1535" s="38">
        <f t="shared" si="146"/>
        <v>139571.23611111109</v>
      </c>
      <c r="E1535" s="39">
        <f t="shared" si="141"/>
        <v>61</v>
      </c>
      <c r="F1535" s="42" t="s">
        <v>137</v>
      </c>
      <c r="G1535" s="42" t="s">
        <v>4867</v>
      </c>
      <c r="H1535" s="42" t="s">
        <v>4902</v>
      </c>
      <c r="I1535" s="42" t="s">
        <v>2170</v>
      </c>
      <c r="J1535" s="45">
        <v>44768.336111111108</v>
      </c>
      <c r="K1535" s="43">
        <v>50001</v>
      </c>
      <c r="L1535" s="44">
        <v>44900</v>
      </c>
      <c r="M1535" s="8" t="str">
        <f>VLOOKUP(MONTH($J1535),Lookup!$A$2:$B$13,2,0)&amp;" "&amp;YEAR($J1535)</f>
        <v>Jul 2022</v>
      </c>
      <c r="N1535" s="34">
        <f t="shared" si="142"/>
        <v>44768.336111111108</v>
      </c>
      <c r="O1535" s="8">
        <f>IF(ISERROR(VLOOKUP($I1535,Lookup!$H$2:$I$11,2,0)),"",VLOOKUP($I1535,Lookup!$H$2:$I$11,2,0))</f>
        <v>-100.1</v>
      </c>
      <c r="P1535" s="8">
        <f>COUNTIF(J$4:J1535,J1535)</f>
        <v>2</v>
      </c>
    </row>
    <row r="1536" spans="1:16" x14ac:dyDescent="0.25">
      <c r="A1536" s="35">
        <f t="shared" si="143"/>
        <v>9100</v>
      </c>
      <c r="B1536" s="8">
        <f t="shared" si="144"/>
        <v>44678.68472222222</v>
      </c>
      <c r="C1536" s="8">
        <f t="shared" si="145"/>
        <v>44874</v>
      </c>
      <c r="D1536" s="38">
        <f t="shared" si="146"/>
        <v>98653.684723022219</v>
      </c>
      <c r="E1536" s="39">
        <f t="shared" si="141"/>
        <v>71</v>
      </c>
      <c r="F1536" s="42" t="s">
        <v>137</v>
      </c>
      <c r="G1536" s="42" t="s">
        <v>4903</v>
      </c>
      <c r="H1536" s="42" t="s">
        <v>4904</v>
      </c>
      <c r="I1536" s="42" t="s">
        <v>2173</v>
      </c>
      <c r="J1536" s="45">
        <v>44678.68472222222</v>
      </c>
      <c r="K1536" s="43">
        <v>9100</v>
      </c>
      <c r="L1536" s="44">
        <v>44874</v>
      </c>
      <c r="M1536" s="8" t="str">
        <f>VLOOKUP(MONTH($J1536),Lookup!$A$2:$B$13,2,0)&amp;" "&amp;YEAR($J1536)</f>
        <v>Apr 2022</v>
      </c>
      <c r="N1536" s="34">
        <f t="shared" si="142"/>
        <v>44678.68472222222</v>
      </c>
      <c r="O1536" s="8">
        <f>IF(ISERROR(VLOOKUP($I1536,Lookup!$H$2:$I$11,2,0)),"",VLOOKUP($I1536,Lookup!$H$2:$I$11,2,0))</f>
        <v>7.9999999999999996E-7</v>
      </c>
      <c r="P1536" s="8">
        <f>COUNTIF(J$4:J1536,J1536)</f>
        <v>1</v>
      </c>
    </row>
    <row r="1537" spans="1:16" ht="30" x14ac:dyDescent="0.25">
      <c r="A1537" s="35">
        <f t="shared" si="143"/>
        <v>60000</v>
      </c>
      <c r="B1537" s="8">
        <f t="shared" si="144"/>
        <v>44819.508333333331</v>
      </c>
      <c r="C1537" s="8">
        <f t="shared" si="145"/>
        <v>44916</v>
      </c>
      <c r="D1537" s="38">
        <f t="shared" si="146"/>
        <v>149737.50839333332</v>
      </c>
      <c r="E1537" s="39">
        <f t="shared" si="141"/>
        <v>54</v>
      </c>
      <c r="F1537" s="42" t="s">
        <v>137</v>
      </c>
      <c r="G1537" s="42" t="s">
        <v>4810</v>
      </c>
      <c r="H1537" s="42" t="s">
        <v>4810</v>
      </c>
      <c r="I1537" s="42" t="s">
        <v>2206</v>
      </c>
      <c r="J1537" s="45">
        <v>44819.508333333331</v>
      </c>
      <c r="K1537" s="43">
        <v>60000</v>
      </c>
      <c r="L1537" s="44">
        <v>44916</v>
      </c>
      <c r="M1537" s="8" t="str">
        <f>VLOOKUP(MONTH($J1537),Lookup!$A$2:$B$13,2,0)&amp;" "&amp;YEAR($J1537)</f>
        <v>Sept 2022</v>
      </c>
      <c r="N1537" s="34">
        <f t="shared" si="142"/>
        <v>44819.508333333331</v>
      </c>
      <c r="O1537" s="8">
        <f>IF(ISERROR(VLOOKUP($I1537,Lookup!$H$2:$I$11,2,0)),"",VLOOKUP($I1537,Lookup!$H$2:$I$11,2,0))</f>
        <v>6.0000000000000002E-5</v>
      </c>
      <c r="P1537" s="8">
        <f>COUNTIF(J$4:J1537,J1537)</f>
        <v>2</v>
      </c>
    </row>
    <row r="1538" spans="1:16" x14ac:dyDescent="0.25">
      <c r="A1538" s="35">
        <f t="shared" si="143"/>
        <v>30000</v>
      </c>
      <c r="B1538" s="8">
        <f t="shared" si="144"/>
        <v>44831.402777777781</v>
      </c>
      <c r="C1538" s="8">
        <f t="shared" si="145"/>
        <v>44897</v>
      </c>
      <c r="D1538" s="38">
        <f t="shared" si="146"/>
        <v>119729.40277857779</v>
      </c>
      <c r="E1538" s="39">
        <f t="shared" si="141"/>
        <v>67</v>
      </c>
      <c r="F1538" s="42" t="s">
        <v>137</v>
      </c>
      <c r="G1538" s="42" t="s">
        <v>4905</v>
      </c>
      <c r="H1538" s="42" t="s">
        <v>4906</v>
      </c>
      <c r="I1538" s="42" t="s">
        <v>2173</v>
      </c>
      <c r="J1538" s="45">
        <v>44831.402777777781</v>
      </c>
      <c r="K1538" s="43">
        <v>30000</v>
      </c>
      <c r="L1538" s="44">
        <v>44897</v>
      </c>
      <c r="M1538" s="8" t="str">
        <f>VLOOKUP(MONTH($J1538),Lookup!$A$2:$B$13,2,0)&amp;" "&amp;YEAR($J1538)</f>
        <v>Sept 2022</v>
      </c>
      <c r="N1538" s="34">
        <f t="shared" si="142"/>
        <v>44831.402777777781</v>
      </c>
      <c r="O1538" s="8">
        <f>IF(ISERROR(VLOOKUP($I1538,Lookup!$H$2:$I$11,2,0)),"",VLOOKUP($I1538,Lookup!$H$2:$I$11,2,0))</f>
        <v>7.9999999999999996E-7</v>
      </c>
      <c r="P1538" s="8">
        <f>COUNTIF(J$4:J1538,J1538)</f>
        <v>1</v>
      </c>
    </row>
    <row r="1539" spans="1:16" ht="30" x14ac:dyDescent="0.25">
      <c r="A1539" s="35">
        <f t="shared" si="143"/>
        <v>350000</v>
      </c>
      <c r="B1539" s="8">
        <f t="shared" si="144"/>
        <v>44778.421527777777</v>
      </c>
      <c r="C1539" s="8">
        <f t="shared" si="145"/>
        <v>44904</v>
      </c>
      <c r="D1539" s="38">
        <f t="shared" si="146"/>
        <v>439786.4215277778</v>
      </c>
      <c r="E1539" s="39">
        <f t="shared" si="141"/>
        <v>13</v>
      </c>
      <c r="F1539" s="42" t="s">
        <v>137</v>
      </c>
      <c r="G1539" s="42" t="s">
        <v>4907</v>
      </c>
      <c r="H1539" s="42" t="s">
        <v>4908</v>
      </c>
      <c r="I1539" s="42" t="s">
        <v>2167</v>
      </c>
      <c r="J1539" s="45">
        <v>44778.421527777777</v>
      </c>
      <c r="K1539" s="43">
        <v>350000</v>
      </c>
      <c r="L1539" s="44">
        <v>44904</v>
      </c>
      <c r="M1539" s="8" t="str">
        <f>VLOOKUP(MONTH($J1539),Lookup!$A$2:$B$13,2,0)&amp;" "&amp;YEAR($J1539)</f>
        <v>Aug 2022</v>
      </c>
      <c r="N1539" s="34">
        <f t="shared" si="142"/>
        <v>44778.421527777777</v>
      </c>
      <c r="O1539" s="8">
        <f>IF(ISERROR(VLOOKUP($I1539,Lookup!$H$2:$I$11,2,0)),"",VLOOKUP($I1539,Lookup!$H$2:$I$11,2,0))</f>
        <v>103</v>
      </c>
      <c r="P1539" s="8">
        <f>COUNTIF(J$4:J1539,J1539)</f>
        <v>1</v>
      </c>
    </row>
    <row r="1540" spans="1:16" ht="30" x14ac:dyDescent="0.25">
      <c r="A1540" s="35">
        <f t="shared" si="143"/>
        <v>50000</v>
      </c>
      <c r="B1540" s="8">
        <f t="shared" si="144"/>
        <v>44796.688194444447</v>
      </c>
      <c r="C1540" s="8">
        <f t="shared" si="145"/>
        <v>44895</v>
      </c>
      <c r="D1540" s="38">
        <f t="shared" si="146"/>
        <v>139592.58819444446</v>
      </c>
      <c r="E1540" s="39">
        <f t="shared" si="141"/>
        <v>59</v>
      </c>
      <c r="F1540" s="42" t="s">
        <v>137</v>
      </c>
      <c r="G1540" s="42" t="s">
        <v>4909</v>
      </c>
      <c r="H1540" s="42" t="s">
        <v>4910</v>
      </c>
      <c r="I1540" s="42" t="s">
        <v>2170</v>
      </c>
      <c r="J1540" s="45">
        <v>44796.688194444447</v>
      </c>
      <c r="K1540" s="43">
        <v>50000</v>
      </c>
      <c r="L1540" s="44">
        <v>44895</v>
      </c>
      <c r="M1540" s="8" t="str">
        <f>VLOOKUP(MONTH($J1540),Lookup!$A$2:$B$13,2,0)&amp;" "&amp;YEAR($J1540)</f>
        <v>Aug 2022</v>
      </c>
      <c r="N1540" s="34">
        <f t="shared" si="142"/>
        <v>44796.688194444447</v>
      </c>
      <c r="O1540" s="8">
        <f>IF(ISERROR(VLOOKUP($I1540,Lookup!$H$2:$I$11,2,0)),"",VLOOKUP($I1540,Lookup!$H$2:$I$11,2,0))</f>
        <v>-100.1</v>
      </c>
      <c r="P1540" s="8">
        <f>COUNTIF(J$4:J1540,J1540)</f>
        <v>1</v>
      </c>
    </row>
    <row r="1541" spans="1:16" ht="30" x14ac:dyDescent="0.25">
      <c r="A1541" s="35">
        <f t="shared" si="143"/>
        <v>165000</v>
      </c>
      <c r="B1541" s="8">
        <f t="shared" si="144"/>
        <v>44892.495833333334</v>
      </c>
      <c r="C1541" s="8">
        <f t="shared" si="145"/>
        <v>44903</v>
      </c>
      <c r="D1541" s="38">
        <f t="shared" si="146"/>
        <v>254796.49589333334</v>
      </c>
      <c r="E1541" s="39">
        <f t="shared" ref="E1541:E1604" si="147">IF($D1541="","",COUNTIFS($F$4:$F$5000,$F1541,$D$4:$D$5000,"&gt;"&amp;$D1541))</f>
        <v>31</v>
      </c>
      <c r="F1541" s="42" t="s">
        <v>137</v>
      </c>
      <c r="G1541" s="42" t="s">
        <v>4911</v>
      </c>
      <c r="H1541" s="42" t="s">
        <v>4911</v>
      </c>
      <c r="I1541" s="42" t="s">
        <v>2206</v>
      </c>
      <c r="J1541" s="45">
        <v>44892.495833333334</v>
      </c>
      <c r="K1541" s="43">
        <v>165000</v>
      </c>
      <c r="L1541" s="44">
        <v>44903</v>
      </c>
      <c r="M1541" s="8" t="str">
        <f>VLOOKUP(MONTH($J1541),Lookup!$A$2:$B$13,2,0)&amp;" "&amp;YEAR($J1541)</f>
        <v>Nov 2022</v>
      </c>
      <c r="N1541" s="34">
        <f t="shared" ref="N1541:N1604" si="148">IF(ISBLANK($J1541),"1/1/9999",J1541)</f>
        <v>44892.495833333334</v>
      </c>
      <c r="O1541" s="8">
        <f>IF(ISERROR(VLOOKUP($I1541,Lookup!$H$2:$I$11,2,0)),"",VLOOKUP($I1541,Lookup!$H$2:$I$11,2,0))</f>
        <v>6.0000000000000002E-5</v>
      </c>
      <c r="P1541" s="8">
        <f>COUNTIF(J$4:J1541,J1541)</f>
        <v>1</v>
      </c>
    </row>
    <row r="1542" spans="1:16" ht="30" x14ac:dyDescent="0.25">
      <c r="A1542" s="35">
        <f t="shared" ref="A1542:A1605" si="149">K1542</f>
        <v>400000</v>
      </c>
      <c r="B1542" s="8">
        <f t="shared" ref="B1542:B1605" si="150">J1542</f>
        <v>44755.309027777781</v>
      </c>
      <c r="C1542" s="8">
        <f t="shared" ref="C1542:C1605" si="151">L1542</f>
        <v>44904</v>
      </c>
      <c r="D1542" s="38">
        <f t="shared" ref="D1542:D1605" si="152">SUM(A1542:C1542)+O1542+P1542</f>
        <v>489560.20902777778</v>
      </c>
      <c r="E1542" s="39">
        <f t="shared" si="147"/>
        <v>8</v>
      </c>
      <c r="F1542" s="42" t="s">
        <v>137</v>
      </c>
      <c r="G1542" s="42" t="s">
        <v>4912</v>
      </c>
      <c r="H1542" s="42" t="s">
        <v>4913</v>
      </c>
      <c r="I1542" s="42" t="s">
        <v>2170</v>
      </c>
      <c r="J1542" s="45">
        <v>44755.309027777781</v>
      </c>
      <c r="K1542" s="43">
        <v>400000</v>
      </c>
      <c r="L1542" s="44">
        <v>44904</v>
      </c>
      <c r="M1542" s="8" t="str">
        <f>VLOOKUP(MONTH($J1542),Lookup!$A$2:$B$13,2,0)&amp;" "&amp;YEAR($J1542)</f>
        <v>Jul 2022</v>
      </c>
      <c r="N1542" s="34">
        <f t="shared" si="148"/>
        <v>44755.309027777781</v>
      </c>
      <c r="O1542" s="8">
        <f>IF(ISERROR(VLOOKUP($I1542,Lookup!$H$2:$I$11,2,0)),"",VLOOKUP($I1542,Lookup!$H$2:$I$11,2,0))</f>
        <v>-100.1</v>
      </c>
      <c r="P1542" s="8">
        <f>COUNTIF(J$4:J1542,J1542)</f>
        <v>1</v>
      </c>
    </row>
    <row r="1543" spans="1:16" x14ac:dyDescent="0.25">
      <c r="A1543" s="35">
        <f t="shared" si="149"/>
        <v>0</v>
      </c>
      <c r="B1543" s="8">
        <f t="shared" si="150"/>
        <v>44681.417361111111</v>
      </c>
      <c r="C1543" s="8">
        <f t="shared" si="151"/>
        <v>44872</v>
      </c>
      <c r="D1543" s="38">
        <f t="shared" si="152"/>
        <v>89657.417361111118</v>
      </c>
      <c r="E1543" s="39">
        <f t="shared" si="147"/>
        <v>68</v>
      </c>
      <c r="F1543" s="42" t="s">
        <v>103</v>
      </c>
      <c r="G1543" s="42" t="s">
        <v>4914</v>
      </c>
      <c r="H1543" s="42" t="s">
        <v>4915</v>
      </c>
      <c r="I1543" s="42" t="s">
        <v>2167</v>
      </c>
      <c r="J1543" s="45">
        <v>44681.417361111111</v>
      </c>
      <c r="K1543" s="43"/>
      <c r="L1543" s="44">
        <v>44872</v>
      </c>
      <c r="M1543" s="8" t="str">
        <f>VLOOKUP(MONTH($J1543),Lookup!$A$2:$B$13,2,0)&amp;" "&amp;YEAR($J1543)</f>
        <v>Apr 2022</v>
      </c>
      <c r="N1543" s="34">
        <f t="shared" si="148"/>
        <v>44681.417361111111</v>
      </c>
      <c r="O1543" s="8">
        <f>IF(ISERROR(VLOOKUP($I1543,Lookup!$H$2:$I$11,2,0)),"",VLOOKUP($I1543,Lookup!$H$2:$I$11,2,0))</f>
        <v>103</v>
      </c>
      <c r="P1543" s="8">
        <f>COUNTIF(J$4:J1543,J1543)</f>
        <v>1</v>
      </c>
    </row>
    <row r="1544" spans="1:16" x14ac:dyDescent="0.25">
      <c r="A1544" s="35">
        <f t="shared" si="149"/>
        <v>1500000</v>
      </c>
      <c r="B1544" s="8">
        <f t="shared" si="150"/>
        <v>44644.287499999999</v>
      </c>
      <c r="C1544" s="8">
        <f t="shared" si="151"/>
        <v>44902</v>
      </c>
      <c r="D1544" s="38">
        <f t="shared" si="152"/>
        <v>1589650.2875000001</v>
      </c>
      <c r="E1544" s="39">
        <f t="shared" si="147"/>
        <v>2</v>
      </c>
      <c r="F1544" s="42" t="s">
        <v>103</v>
      </c>
      <c r="G1544" s="42" t="s">
        <v>4916</v>
      </c>
      <c r="H1544" s="42" t="s">
        <v>4917</v>
      </c>
      <c r="I1544" s="42" t="s">
        <v>2167</v>
      </c>
      <c r="J1544" s="45">
        <v>44644.287499999999</v>
      </c>
      <c r="K1544" s="43">
        <v>1500000</v>
      </c>
      <c r="L1544" s="44">
        <v>44902</v>
      </c>
      <c r="M1544" s="8" t="str">
        <f>VLOOKUP(MONTH($J1544),Lookup!$A$2:$B$13,2,0)&amp;" "&amp;YEAR($J1544)</f>
        <v>Mar 2022</v>
      </c>
      <c r="N1544" s="34">
        <f t="shared" si="148"/>
        <v>44644.287499999999</v>
      </c>
      <c r="O1544" s="8">
        <f>IF(ISERROR(VLOOKUP($I1544,Lookup!$H$2:$I$11,2,0)),"",VLOOKUP($I1544,Lookup!$H$2:$I$11,2,0))</f>
        <v>103</v>
      </c>
      <c r="P1544" s="8">
        <f>COUNTIF(J$4:J1544,J1544)</f>
        <v>1</v>
      </c>
    </row>
    <row r="1545" spans="1:16" ht="30" x14ac:dyDescent="0.25">
      <c r="A1545" s="35">
        <f t="shared" si="149"/>
        <v>200000</v>
      </c>
      <c r="B1545" s="8">
        <f t="shared" si="150"/>
        <v>44655.607638888891</v>
      </c>
      <c r="C1545" s="8">
        <f t="shared" si="151"/>
        <v>44908</v>
      </c>
      <c r="D1545" s="38">
        <f t="shared" si="152"/>
        <v>289667.60763888888</v>
      </c>
      <c r="E1545" s="39">
        <f t="shared" si="147"/>
        <v>22</v>
      </c>
      <c r="F1545" s="42" t="s">
        <v>103</v>
      </c>
      <c r="G1545" s="42" t="s">
        <v>4918</v>
      </c>
      <c r="H1545" s="42" t="s">
        <v>4918</v>
      </c>
      <c r="I1545" s="42" t="s">
        <v>2167</v>
      </c>
      <c r="J1545" s="45">
        <v>44655.607638888891</v>
      </c>
      <c r="K1545" s="43">
        <v>200000</v>
      </c>
      <c r="L1545" s="44">
        <v>44908</v>
      </c>
      <c r="M1545" s="8" t="str">
        <f>VLOOKUP(MONTH($J1545),Lookup!$A$2:$B$13,2,0)&amp;" "&amp;YEAR($J1545)</f>
        <v>Apr 2022</v>
      </c>
      <c r="N1545" s="34">
        <f t="shared" si="148"/>
        <v>44655.607638888891</v>
      </c>
      <c r="O1545" s="8">
        <f>IF(ISERROR(VLOOKUP($I1545,Lookup!$H$2:$I$11,2,0)),"",VLOOKUP($I1545,Lookup!$H$2:$I$11,2,0))</f>
        <v>103</v>
      </c>
      <c r="P1545" s="8">
        <f>COUNTIF(J$4:J1545,J1545)</f>
        <v>1</v>
      </c>
    </row>
    <row r="1546" spans="1:16" ht="30" x14ac:dyDescent="0.25">
      <c r="A1546" s="35">
        <f t="shared" si="149"/>
        <v>200000</v>
      </c>
      <c r="B1546" s="8">
        <f t="shared" si="150"/>
        <v>44668.723611111112</v>
      </c>
      <c r="C1546" s="8">
        <f t="shared" si="151"/>
        <v>44840</v>
      </c>
      <c r="D1546" s="38">
        <f t="shared" si="152"/>
        <v>289612.72361111111</v>
      </c>
      <c r="E1546" s="39">
        <f t="shared" si="147"/>
        <v>24</v>
      </c>
      <c r="F1546" s="42" t="s">
        <v>103</v>
      </c>
      <c r="G1546" s="42" t="s">
        <v>4919</v>
      </c>
      <c r="H1546" s="42" t="s">
        <v>4919</v>
      </c>
      <c r="I1546" s="42" t="s">
        <v>2167</v>
      </c>
      <c r="J1546" s="45">
        <v>44668.723611111112</v>
      </c>
      <c r="K1546" s="43">
        <v>200000</v>
      </c>
      <c r="L1546" s="44">
        <v>44840</v>
      </c>
      <c r="M1546" s="8" t="str">
        <f>VLOOKUP(MONTH($J1546),Lookup!$A$2:$B$13,2,0)&amp;" "&amp;YEAR($J1546)</f>
        <v>Apr 2022</v>
      </c>
      <c r="N1546" s="34">
        <f t="shared" si="148"/>
        <v>44668.723611111112</v>
      </c>
      <c r="O1546" s="8">
        <f>IF(ISERROR(VLOOKUP($I1546,Lookup!$H$2:$I$11,2,0)),"",VLOOKUP($I1546,Lookup!$H$2:$I$11,2,0))</f>
        <v>103</v>
      </c>
      <c r="P1546" s="8">
        <f>COUNTIF(J$4:J1546,J1546)</f>
        <v>1</v>
      </c>
    </row>
    <row r="1547" spans="1:16" ht="30" x14ac:dyDescent="0.25">
      <c r="A1547" s="35">
        <f t="shared" si="149"/>
        <v>150000</v>
      </c>
      <c r="B1547" s="8">
        <f t="shared" si="150"/>
        <v>44784.356944444444</v>
      </c>
      <c r="C1547" s="8">
        <f t="shared" si="151"/>
        <v>44909</v>
      </c>
      <c r="D1547" s="38">
        <f t="shared" si="152"/>
        <v>239797.35694444444</v>
      </c>
      <c r="E1547" s="39">
        <f t="shared" si="147"/>
        <v>37</v>
      </c>
      <c r="F1547" s="42" t="s">
        <v>103</v>
      </c>
      <c r="G1547" s="42" t="s">
        <v>4920</v>
      </c>
      <c r="H1547" s="42" t="s">
        <v>4921</v>
      </c>
      <c r="I1547" s="42" t="s">
        <v>2167</v>
      </c>
      <c r="J1547" s="45">
        <v>44784.356944444444</v>
      </c>
      <c r="K1547" s="43">
        <v>150000</v>
      </c>
      <c r="L1547" s="44">
        <v>44909</v>
      </c>
      <c r="M1547" s="8" t="str">
        <f>VLOOKUP(MONTH($J1547),Lookup!$A$2:$B$13,2,0)&amp;" "&amp;YEAR($J1547)</f>
        <v>Aug 2022</v>
      </c>
      <c r="N1547" s="34">
        <f t="shared" si="148"/>
        <v>44784.356944444444</v>
      </c>
      <c r="O1547" s="8">
        <f>IF(ISERROR(VLOOKUP($I1547,Lookup!$H$2:$I$11,2,0)),"",VLOOKUP($I1547,Lookup!$H$2:$I$11,2,0))</f>
        <v>103</v>
      </c>
      <c r="P1547" s="8">
        <f>COUNTIF(J$4:J1547,J1547)</f>
        <v>1</v>
      </c>
    </row>
    <row r="1548" spans="1:16" ht="30" x14ac:dyDescent="0.25">
      <c r="A1548" s="35">
        <f t="shared" si="149"/>
        <v>150000</v>
      </c>
      <c r="B1548" s="8">
        <f t="shared" si="150"/>
        <v>44888.52847222222</v>
      </c>
      <c r="C1548" s="8">
        <f t="shared" si="151"/>
        <v>44909</v>
      </c>
      <c r="D1548" s="38">
        <f t="shared" si="152"/>
        <v>239798.5285322222</v>
      </c>
      <c r="E1548" s="39">
        <f t="shared" si="147"/>
        <v>36</v>
      </c>
      <c r="F1548" s="42" t="s">
        <v>103</v>
      </c>
      <c r="G1548" s="42" t="s">
        <v>4922</v>
      </c>
      <c r="H1548" s="42" t="s">
        <v>4923</v>
      </c>
      <c r="I1548" s="42" t="s">
        <v>2206</v>
      </c>
      <c r="J1548" s="45">
        <v>44888.52847222222</v>
      </c>
      <c r="K1548" s="43">
        <v>150000</v>
      </c>
      <c r="L1548" s="44">
        <v>44909</v>
      </c>
      <c r="M1548" s="8" t="str">
        <f>VLOOKUP(MONTH($J1548),Lookup!$A$2:$B$13,2,0)&amp;" "&amp;YEAR($J1548)</f>
        <v>Nov 2022</v>
      </c>
      <c r="N1548" s="34">
        <f t="shared" si="148"/>
        <v>44888.52847222222</v>
      </c>
      <c r="O1548" s="8">
        <f>IF(ISERROR(VLOOKUP($I1548,Lookup!$H$2:$I$11,2,0)),"",VLOOKUP($I1548,Lookup!$H$2:$I$11,2,0))</f>
        <v>6.0000000000000002E-5</v>
      </c>
      <c r="P1548" s="8">
        <f>COUNTIF(J$4:J1548,J1548)</f>
        <v>1</v>
      </c>
    </row>
    <row r="1549" spans="1:16" ht="30" x14ac:dyDescent="0.25">
      <c r="A1549" s="35">
        <f t="shared" si="149"/>
        <v>200001</v>
      </c>
      <c r="B1549" s="8">
        <f t="shared" si="150"/>
        <v>44646.387499999997</v>
      </c>
      <c r="C1549" s="8">
        <f t="shared" si="151"/>
        <v>44845</v>
      </c>
      <c r="D1549" s="38">
        <f t="shared" si="152"/>
        <v>289493.38750700001</v>
      </c>
      <c r="E1549" s="39">
        <f t="shared" si="147"/>
        <v>27</v>
      </c>
      <c r="F1549" s="42" t="s">
        <v>103</v>
      </c>
      <c r="G1549" s="42" t="s">
        <v>4924</v>
      </c>
      <c r="H1549" s="42" t="s">
        <v>4925</v>
      </c>
      <c r="I1549" s="42" t="s">
        <v>2184</v>
      </c>
      <c r="J1549" s="45">
        <v>44646.387499999997</v>
      </c>
      <c r="K1549" s="43">
        <v>200001</v>
      </c>
      <c r="L1549" s="44">
        <v>44845</v>
      </c>
      <c r="M1549" s="8" t="str">
        <f>VLOOKUP(MONTH($J1549),Lookup!$A$2:$B$13,2,0)&amp;" "&amp;YEAR($J1549)</f>
        <v>Mar 2022</v>
      </c>
      <c r="N1549" s="34">
        <f t="shared" si="148"/>
        <v>44646.387499999997</v>
      </c>
      <c r="O1549" s="8">
        <f>IF(ISERROR(VLOOKUP($I1549,Lookup!$H$2:$I$11,2,0)),"",VLOOKUP($I1549,Lookup!$H$2:$I$11,2,0))</f>
        <v>6.9999999999999999E-6</v>
      </c>
      <c r="P1549" s="8">
        <f>COUNTIF(J$4:J1549,J1549)</f>
        <v>1</v>
      </c>
    </row>
    <row r="1550" spans="1:16" ht="30" x14ac:dyDescent="0.25">
      <c r="A1550" s="35">
        <f t="shared" si="149"/>
        <v>200001</v>
      </c>
      <c r="B1550" s="8">
        <f t="shared" si="150"/>
        <v>44614.678472222222</v>
      </c>
      <c r="C1550" s="8">
        <f t="shared" si="151"/>
        <v>44874</v>
      </c>
      <c r="D1550" s="38">
        <f t="shared" si="152"/>
        <v>289490.67847922223</v>
      </c>
      <c r="E1550" s="39">
        <f t="shared" si="147"/>
        <v>28</v>
      </c>
      <c r="F1550" s="42" t="s">
        <v>103</v>
      </c>
      <c r="G1550" s="42" t="s">
        <v>4926</v>
      </c>
      <c r="H1550" s="42" t="s">
        <v>4926</v>
      </c>
      <c r="I1550" s="42" t="s">
        <v>2184</v>
      </c>
      <c r="J1550" s="45">
        <v>44614.678472222222</v>
      </c>
      <c r="K1550" s="43">
        <v>200001</v>
      </c>
      <c r="L1550" s="44">
        <v>44874</v>
      </c>
      <c r="M1550" s="8" t="str">
        <f>VLOOKUP(MONTH($J1550),Lookup!$A$2:$B$13,2,0)&amp;" "&amp;YEAR($J1550)</f>
        <v>Feb 2022</v>
      </c>
      <c r="N1550" s="34">
        <f t="shared" si="148"/>
        <v>44614.678472222222</v>
      </c>
      <c r="O1550" s="8">
        <f>IF(ISERROR(VLOOKUP($I1550,Lookup!$H$2:$I$11,2,0)),"",VLOOKUP($I1550,Lookup!$H$2:$I$11,2,0))</f>
        <v>6.9999999999999999E-6</v>
      </c>
      <c r="P1550" s="8">
        <f>COUNTIF(J$4:J1550,J1550)</f>
        <v>1</v>
      </c>
    </row>
    <row r="1551" spans="1:16" x14ac:dyDescent="0.25">
      <c r="A1551" s="35">
        <f t="shared" si="149"/>
        <v>150001</v>
      </c>
      <c r="B1551" s="8">
        <f t="shared" si="150"/>
        <v>44763.581944444442</v>
      </c>
      <c r="C1551" s="8">
        <f t="shared" si="151"/>
        <v>44894</v>
      </c>
      <c r="D1551" s="38">
        <f t="shared" si="152"/>
        <v>239762.58194444445</v>
      </c>
      <c r="E1551" s="39">
        <f t="shared" si="147"/>
        <v>40</v>
      </c>
      <c r="F1551" s="42" t="s">
        <v>103</v>
      </c>
      <c r="G1551" s="42" t="s">
        <v>4927</v>
      </c>
      <c r="H1551" s="42" t="s">
        <v>4927</v>
      </c>
      <c r="I1551" s="42" t="s">
        <v>2167</v>
      </c>
      <c r="J1551" s="45">
        <v>44763.581944444442</v>
      </c>
      <c r="K1551" s="43">
        <v>150001</v>
      </c>
      <c r="L1551" s="44">
        <v>44894</v>
      </c>
      <c r="M1551" s="8" t="str">
        <f>VLOOKUP(MONTH($J1551),Lookup!$A$2:$B$13,2,0)&amp;" "&amp;YEAR($J1551)</f>
        <v>Jul 2022</v>
      </c>
      <c r="N1551" s="34">
        <f t="shared" si="148"/>
        <v>44763.581944444442</v>
      </c>
      <c r="O1551" s="8">
        <f>IF(ISERROR(VLOOKUP($I1551,Lookup!$H$2:$I$11,2,0)),"",VLOOKUP($I1551,Lookup!$H$2:$I$11,2,0))</f>
        <v>103</v>
      </c>
      <c r="P1551" s="8">
        <f>COUNTIF(J$4:J1551,J1551)</f>
        <v>1</v>
      </c>
    </row>
    <row r="1552" spans="1:16" ht="30" x14ac:dyDescent="0.25">
      <c r="A1552" s="35">
        <f t="shared" si="149"/>
        <v>500000</v>
      </c>
      <c r="B1552" s="8">
        <f t="shared" si="150"/>
        <v>44588.419444444444</v>
      </c>
      <c r="C1552" s="8">
        <f t="shared" si="151"/>
        <v>44909</v>
      </c>
      <c r="D1552" s="38">
        <f t="shared" si="152"/>
        <v>589498.41950444446</v>
      </c>
      <c r="E1552" s="39">
        <f t="shared" si="147"/>
        <v>11</v>
      </c>
      <c r="F1552" s="42" t="s">
        <v>103</v>
      </c>
      <c r="G1552" s="42" t="s">
        <v>4928</v>
      </c>
      <c r="H1552" s="42" t="s">
        <v>4928</v>
      </c>
      <c r="I1552" s="42" t="s">
        <v>2206</v>
      </c>
      <c r="J1552" s="45">
        <v>44588.419444444444</v>
      </c>
      <c r="K1552" s="43">
        <v>500000</v>
      </c>
      <c r="L1552" s="44">
        <v>44909</v>
      </c>
      <c r="M1552" s="8" t="str">
        <f>VLOOKUP(MONTH($J1552),Lookup!$A$2:$B$13,2,0)&amp;" "&amp;YEAR($J1552)</f>
        <v>Jan 2022</v>
      </c>
      <c r="N1552" s="34">
        <f t="shared" si="148"/>
        <v>44588.419444444444</v>
      </c>
      <c r="O1552" s="8">
        <f>IF(ISERROR(VLOOKUP($I1552,Lookup!$H$2:$I$11,2,0)),"",VLOOKUP($I1552,Lookup!$H$2:$I$11,2,0))</f>
        <v>6.0000000000000002E-5</v>
      </c>
      <c r="P1552" s="8">
        <f>COUNTIF(J$4:J1552,J1552)</f>
        <v>1</v>
      </c>
    </row>
    <row r="1553" spans="1:16" ht="30" x14ac:dyDescent="0.25">
      <c r="A1553" s="35">
        <f t="shared" si="149"/>
        <v>100001</v>
      </c>
      <c r="B1553" s="8">
        <f t="shared" si="150"/>
        <v>44603.513888888891</v>
      </c>
      <c r="C1553" s="8">
        <f t="shared" si="151"/>
        <v>44910</v>
      </c>
      <c r="D1553" s="38">
        <f t="shared" si="152"/>
        <v>189515.51389588887</v>
      </c>
      <c r="E1553" s="39">
        <f t="shared" si="147"/>
        <v>57</v>
      </c>
      <c r="F1553" s="42" t="s">
        <v>103</v>
      </c>
      <c r="G1553" s="42" t="s">
        <v>4929</v>
      </c>
      <c r="H1553" s="42" t="s">
        <v>4929</v>
      </c>
      <c r="I1553" s="42" t="s">
        <v>2184</v>
      </c>
      <c r="J1553" s="45">
        <v>44603.513888888891</v>
      </c>
      <c r="K1553" s="43">
        <v>100001</v>
      </c>
      <c r="L1553" s="44">
        <v>44910</v>
      </c>
      <c r="M1553" s="8" t="str">
        <f>VLOOKUP(MONTH($J1553),Lookup!$A$2:$B$13,2,0)&amp;" "&amp;YEAR($J1553)</f>
        <v>Feb 2022</v>
      </c>
      <c r="N1553" s="34">
        <f t="shared" si="148"/>
        <v>44603.513888888891</v>
      </c>
      <c r="O1553" s="8">
        <f>IF(ISERROR(VLOOKUP($I1553,Lookup!$H$2:$I$11,2,0)),"",VLOOKUP($I1553,Lookup!$H$2:$I$11,2,0))</f>
        <v>6.9999999999999999E-6</v>
      </c>
      <c r="P1553" s="8">
        <f>COUNTIF(J$4:J1553,J1553)</f>
        <v>1</v>
      </c>
    </row>
    <row r="1554" spans="1:16" ht="30" x14ac:dyDescent="0.25">
      <c r="A1554" s="35">
        <f t="shared" si="149"/>
        <v>100000</v>
      </c>
      <c r="B1554" s="8">
        <f t="shared" si="150"/>
        <v>44770.427777777775</v>
      </c>
      <c r="C1554" s="8">
        <f t="shared" si="151"/>
        <v>44894</v>
      </c>
      <c r="D1554" s="38">
        <f t="shared" si="152"/>
        <v>189665.42778477777</v>
      </c>
      <c r="E1554" s="39">
        <f t="shared" si="147"/>
        <v>54</v>
      </c>
      <c r="F1554" s="42" t="s">
        <v>103</v>
      </c>
      <c r="G1554" s="42" t="s">
        <v>4930</v>
      </c>
      <c r="H1554" s="42" t="s">
        <v>4931</v>
      </c>
      <c r="I1554" s="42" t="s">
        <v>2184</v>
      </c>
      <c r="J1554" s="45">
        <v>44770.427777777775</v>
      </c>
      <c r="K1554" s="43">
        <v>100000</v>
      </c>
      <c r="L1554" s="44">
        <v>44894</v>
      </c>
      <c r="M1554" s="8" t="str">
        <f>VLOOKUP(MONTH($J1554),Lookup!$A$2:$B$13,2,0)&amp;" "&amp;YEAR($J1554)</f>
        <v>Jul 2022</v>
      </c>
      <c r="N1554" s="34">
        <f t="shared" si="148"/>
        <v>44770.427777777775</v>
      </c>
      <c r="O1554" s="8">
        <f>IF(ISERROR(VLOOKUP($I1554,Lookup!$H$2:$I$11,2,0)),"",VLOOKUP($I1554,Lookup!$H$2:$I$11,2,0))</f>
        <v>6.9999999999999999E-6</v>
      </c>
      <c r="P1554" s="8">
        <f>COUNTIF(J$4:J1554,J1554)</f>
        <v>1</v>
      </c>
    </row>
    <row r="1555" spans="1:16" x14ac:dyDescent="0.25">
      <c r="A1555" s="35">
        <f t="shared" si="149"/>
        <v>200001</v>
      </c>
      <c r="B1555" s="8">
        <f t="shared" si="150"/>
        <v>44545.559027777781</v>
      </c>
      <c r="C1555" s="8">
        <f t="shared" si="151"/>
        <v>44908</v>
      </c>
      <c r="D1555" s="38">
        <f t="shared" si="152"/>
        <v>289455.55908777774</v>
      </c>
      <c r="E1555" s="39">
        <f t="shared" si="147"/>
        <v>29</v>
      </c>
      <c r="F1555" s="42" t="s">
        <v>103</v>
      </c>
      <c r="G1555" s="42" t="s">
        <v>4932</v>
      </c>
      <c r="H1555" s="42" t="s">
        <v>4933</v>
      </c>
      <c r="I1555" s="42" t="s">
        <v>2206</v>
      </c>
      <c r="J1555" s="45">
        <v>44545.559027777781</v>
      </c>
      <c r="K1555" s="43">
        <v>200001</v>
      </c>
      <c r="L1555" s="44">
        <v>44908</v>
      </c>
      <c r="M1555" s="8" t="str">
        <f>VLOOKUP(MONTH($J1555),Lookup!$A$2:$B$13,2,0)&amp;" "&amp;YEAR($J1555)</f>
        <v>Dec 2021</v>
      </c>
      <c r="N1555" s="34">
        <f t="shared" si="148"/>
        <v>44545.559027777781</v>
      </c>
      <c r="O1555" s="8">
        <f>IF(ISERROR(VLOOKUP($I1555,Lookup!$H$2:$I$11,2,0)),"",VLOOKUP($I1555,Lookup!$H$2:$I$11,2,0))</f>
        <v>6.0000000000000002E-5</v>
      </c>
      <c r="P1555" s="8">
        <f>COUNTIF(J$4:J1555,J1555)</f>
        <v>1</v>
      </c>
    </row>
    <row r="1556" spans="1:16" ht="30" x14ac:dyDescent="0.25">
      <c r="A1556" s="35">
        <f t="shared" si="149"/>
        <v>450000</v>
      </c>
      <c r="B1556" s="8">
        <f t="shared" si="150"/>
        <v>44697.329861111109</v>
      </c>
      <c r="C1556" s="8">
        <f t="shared" si="151"/>
        <v>44908</v>
      </c>
      <c r="D1556" s="38">
        <f t="shared" si="152"/>
        <v>539606.32986811118</v>
      </c>
      <c r="E1556" s="39">
        <f t="shared" si="147"/>
        <v>13</v>
      </c>
      <c r="F1556" s="42" t="s">
        <v>103</v>
      </c>
      <c r="G1556" s="42" t="s">
        <v>4934</v>
      </c>
      <c r="H1556" s="42" t="s">
        <v>4935</v>
      </c>
      <c r="I1556" s="42" t="s">
        <v>2184</v>
      </c>
      <c r="J1556" s="45">
        <v>44697.329861111109</v>
      </c>
      <c r="K1556" s="43">
        <v>450000</v>
      </c>
      <c r="L1556" s="44">
        <v>44908</v>
      </c>
      <c r="M1556" s="8" t="str">
        <f>VLOOKUP(MONTH($J1556),Lookup!$A$2:$B$13,2,0)&amp;" "&amp;YEAR($J1556)</f>
        <v>May 2022</v>
      </c>
      <c r="N1556" s="34">
        <f t="shared" si="148"/>
        <v>44697.329861111109</v>
      </c>
      <c r="O1556" s="8">
        <f>IF(ISERROR(VLOOKUP($I1556,Lookup!$H$2:$I$11,2,0)),"",VLOOKUP($I1556,Lookup!$H$2:$I$11,2,0))</f>
        <v>6.9999999999999999E-6</v>
      </c>
      <c r="P1556" s="8">
        <f>COUNTIF(J$4:J1556,J1556)</f>
        <v>1</v>
      </c>
    </row>
    <row r="1557" spans="1:16" ht="30" x14ac:dyDescent="0.25">
      <c r="A1557" s="35">
        <f t="shared" si="149"/>
        <v>75001</v>
      </c>
      <c r="B1557" s="8">
        <f t="shared" si="150"/>
        <v>44545.40347222222</v>
      </c>
      <c r="C1557" s="8">
        <f t="shared" si="151"/>
        <v>44894</v>
      </c>
      <c r="D1557" s="38">
        <f t="shared" si="152"/>
        <v>164441.4035322222</v>
      </c>
      <c r="E1557" s="39">
        <f t="shared" si="147"/>
        <v>64</v>
      </c>
      <c r="F1557" s="42" t="s">
        <v>103</v>
      </c>
      <c r="G1557" s="42" t="s">
        <v>4936</v>
      </c>
      <c r="H1557" s="42" t="s">
        <v>4937</v>
      </c>
      <c r="I1557" s="42" t="s">
        <v>2206</v>
      </c>
      <c r="J1557" s="45">
        <v>44545.40347222222</v>
      </c>
      <c r="K1557" s="43">
        <v>75001</v>
      </c>
      <c r="L1557" s="44">
        <v>44894</v>
      </c>
      <c r="M1557" s="8" t="str">
        <f>VLOOKUP(MONTH($J1557),Lookup!$A$2:$B$13,2,0)&amp;" "&amp;YEAR($J1557)</f>
        <v>Dec 2021</v>
      </c>
      <c r="N1557" s="34">
        <f t="shared" si="148"/>
        <v>44545.40347222222</v>
      </c>
      <c r="O1557" s="8">
        <f>IF(ISERROR(VLOOKUP($I1557,Lookup!$H$2:$I$11,2,0)),"",VLOOKUP($I1557,Lookup!$H$2:$I$11,2,0))</f>
        <v>6.0000000000000002E-5</v>
      </c>
      <c r="P1557" s="8">
        <f>COUNTIF(J$4:J1557,J1557)</f>
        <v>1</v>
      </c>
    </row>
    <row r="1558" spans="1:16" x14ac:dyDescent="0.25">
      <c r="A1558" s="35">
        <f t="shared" si="149"/>
        <v>200001</v>
      </c>
      <c r="B1558" s="8">
        <f t="shared" si="150"/>
        <v>44630.674305555556</v>
      </c>
      <c r="C1558" s="8">
        <f t="shared" si="151"/>
        <v>44915</v>
      </c>
      <c r="D1558" s="38">
        <f t="shared" si="152"/>
        <v>289547.67436555552</v>
      </c>
      <c r="E1558" s="39">
        <f t="shared" si="147"/>
        <v>26</v>
      </c>
      <c r="F1558" s="42" t="s">
        <v>103</v>
      </c>
      <c r="G1558" s="42" t="s">
        <v>4938</v>
      </c>
      <c r="H1558" s="42" t="s">
        <v>4938</v>
      </c>
      <c r="I1558" s="42" t="s">
        <v>2206</v>
      </c>
      <c r="J1558" s="45">
        <v>44630.674305555556</v>
      </c>
      <c r="K1558" s="43">
        <v>200001</v>
      </c>
      <c r="L1558" s="44">
        <v>44915</v>
      </c>
      <c r="M1558" s="8" t="str">
        <f>VLOOKUP(MONTH($J1558),Lookup!$A$2:$B$13,2,0)&amp;" "&amp;YEAR($J1558)</f>
        <v>Mar 2022</v>
      </c>
      <c r="N1558" s="34">
        <f t="shared" si="148"/>
        <v>44630.674305555556</v>
      </c>
      <c r="O1558" s="8">
        <f>IF(ISERROR(VLOOKUP($I1558,Lookup!$H$2:$I$11,2,0)),"",VLOOKUP($I1558,Lookup!$H$2:$I$11,2,0))</f>
        <v>6.0000000000000002E-5</v>
      </c>
      <c r="P1558" s="8">
        <f>COUNTIF(J$4:J1558,J1558)</f>
        <v>1</v>
      </c>
    </row>
    <row r="1559" spans="1:16" ht="45" x14ac:dyDescent="0.25">
      <c r="A1559" s="35">
        <f t="shared" si="149"/>
        <v>600001</v>
      </c>
      <c r="B1559" s="8">
        <f t="shared" si="150"/>
        <v>44683.585416666669</v>
      </c>
      <c r="C1559" s="8">
        <f t="shared" si="151"/>
        <v>44908</v>
      </c>
      <c r="D1559" s="38">
        <f t="shared" si="152"/>
        <v>689593.58542366675</v>
      </c>
      <c r="E1559" s="39">
        <f t="shared" si="147"/>
        <v>6</v>
      </c>
      <c r="F1559" s="42" t="s">
        <v>103</v>
      </c>
      <c r="G1559" s="42" t="s">
        <v>4939</v>
      </c>
      <c r="H1559" s="42" t="s">
        <v>4940</v>
      </c>
      <c r="I1559" s="42" t="s">
        <v>2184</v>
      </c>
      <c r="J1559" s="45">
        <v>44683.585416666669</v>
      </c>
      <c r="K1559" s="43">
        <v>600001</v>
      </c>
      <c r="L1559" s="44">
        <v>44908</v>
      </c>
      <c r="M1559" s="8" t="str">
        <f>VLOOKUP(MONTH($J1559),Lookup!$A$2:$B$13,2,0)&amp;" "&amp;YEAR($J1559)</f>
        <v>May 2022</v>
      </c>
      <c r="N1559" s="34">
        <f t="shared" si="148"/>
        <v>44683.585416666669</v>
      </c>
      <c r="O1559" s="8">
        <f>IF(ISERROR(VLOOKUP($I1559,Lookup!$H$2:$I$11,2,0)),"",VLOOKUP($I1559,Lookup!$H$2:$I$11,2,0))</f>
        <v>6.9999999999999999E-6</v>
      </c>
      <c r="P1559" s="8">
        <f>COUNTIF(J$4:J1559,J1559)</f>
        <v>1</v>
      </c>
    </row>
    <row r="1560" spans="1:16" ht="30" x14ac:dyDescent="0.25">
      <c r="A1560" s="35">
        <f t="shared" si="149"/>
        <v>300001</v>
      </c>
      <c r="B1560" s="8">
        <f t="shared" si="150"/>
        <v>44679.425000000003</v>
      </c>
      <c r="C1560" s="8">
        <f t="shared" si="151"/>
        <v>44909</v>
      </c>
      <c r="D1560" s="38">
        <f t="shared" si="152"/>
        <v>389590.42500699998</v>
      </c>
      <c r="E1560" s="39">
        <f t="shared" si="147"/>
        <v>18</v>
      </c>
      <c r="F1560" s="42" t="s">
        <v>103</v>
      </c>
      <c r="G1560" s="42" t="s">
        <v>4941</v>
      </c>
      <c r="H1560" s="42" t="s">
        <v>4941</v>
      </c>
      <c r="I1560" s="42" t="s">
        <v>2184</v>
      </c>
      <c r="J1560" s="45">
        <v>44679.425000000003</v>
      </c>
      <c r="K1560" s="43">
        <v>300001</v>
      </c>
      <c r="L1560" s="44">
        <v>44909</v>
      </c>
      <c r="M1560" s="8" t="str">
        <f>VLOOKUP(MONTH($J1560),Lookup!$A$2:$B$13,2,0)&amp;" "&amp;YEAR($J1560)</f>
        <v>Apr 2022</v>
      </c>
      <c r="N1560" s="34">
        <f t="shared" si="148"/>
        <v>44679.425000000003</v>
      </c>
      <c r="O1560" s="8">
        <f>IF(ISERROR(VLOOKUP($I1560,Lookup!$H$2:$I$11,2,0)),"",VLOOKUP($I1560,Lookup!$H$2:$I$11,2,0))</f>
        <v>6.9999999999999999E-6</v>
      </c>
      <c r="P1560" s="8">
        <f>COUNTIF(J$4:J1560,J1560)</f>
        <v>1</v>
      </c>
    </row>
    <row r="1561" spans="1:16" ht="30" x14ac:dyDescent="0.25">
      <c r="A1561" s="35">
        <f t="shared" si="149"/>
        <v>100000</v>
      </c>
      <c r="B1561" s="8">
        <f t="shared" si="150"/>
        <v>44588.643055555556</v>
      </c>
      <c r="C1561" s="8">
        <f t="shared" si="151"/>
        <v>44874</v>
      </c>
      <c r="D1561" s="38">
        <f t="shared" si="152"/>
        <v>189463.64311555555</v>
      </c>
      <c r="E1561" s="39">
        <f t="shared" si="147"/>
        <v>59</v>
      </c>
      <c r="F1561" s="42" t="s">
        <v>103</v>
      </c>
      <c r="G1561" s="42" t="s">
        <v>4942</v>
      </c>
      <c r="H1561" s="42" t="s">
        <v>4943</v>
      </c>
      <c r="I1561" s="42" t="s">
        <v>2206</v>
      </c>
      <c r="J1561" s="45">
        <v>44588.643055555556</v>
      </c>
      <c r="K1561" s="43">
        <v>100000</v>
      </c>
      <c r="L1561" s="44">
        <v>44874</v>
      </c>
      <c r="M1561" s="8" t="str">
        <f>VLOOKUP(MONTH($J1561),Lookup!$A$2:$B$13,2,0)&amp;" "&amp;YEAR($J1561)</f>
        <v>Jan 2022</v>
      </c>
      <c r="N1561" s="34">
        <f t="shared" si="148"/>
        <v>44588.643055555556</v>
      </c>
      <c r="O1561" s="8">
        <f>IF(ISERROR(VLOOKUP($I1561,Lookup!$H$2:$I$11,2,0)),"",VLOOKUP($I1561,Lookup!$H$2:$I$11,2,0))</f>
        <v>6.0000000000000002E-5</v>
      </c>
      <c r="P1561" s="8">
        <f>COUNTIF(J$4:J1561,J1561)</f>
        <v>1</v>
      </c>
    </row>
    <row r="1562" spans="1:16" ht="30" x14ac:dyDescent="0.25">
      <c r="A1562" s="35">
        <f t="shared" si="149"/>
        <v>200001</v>
      </c>
      <c r="B1562" s="8">
        <f t="shared" si="150"/>
        <v>44650.532638888886</v>
      </c>
      <c r="C1562" s="8">
        <f t="shared" si="151"/>
        <v>44950</v>
      </c>
      <c r="D1562" s="38">
        <f t="shared" si="152"/>
        <v>289602.53264588892</v>
      </c>
      <c r="E1562" s="39">
        <f t="shared" si="147"/>
        <v>25</v>
      </c>
      <c r="F1562" s="42" t="s">
        <v>103</v>
      </c>
      <c r="G1562" s="42" t="s">
        <v>4944</v>
      </c>
      <c r="H1562" s="42" t="s">
        <v>4945</v>
      </c>
      <c r="I1562" s="42" t="s">
        <v>2184</v>
      </c>
      <c r="J1562" s="45">
        <v>44650.532638888886</v>
      </c>
      <c r="K1562" s="43">
        <v>200001</v>
      </c>
      <c r="L1562" s="44">
        <v>44950</v>
      </c>
      <c r="M1562" s="8" t="str">
        <f>VLOOKUP(MONTH($J1562),Lookup!$A$2:$B$13,2,0)&amp;" "&amp;YEAR($J1562)</f>
        <v>Mar 2022</v>
      </c>
      <c r="N1562" s="34">
        <f t="shared" si="148"/>
        <v>44650.532638888886</v>
      </c>
      <c r="O1562" s="8">
        <f>IF(ISERROR(VLOOKUP($I1562,Lookup!$H$2:$I$11,2,0)),"",VLOOKUP($I1562,Lookup!$H$2:$I$11,2,0))</f>
        <v>6.9999999999999999E-6</v>
      </c>
      <c r="P1562" s="8">
        <f>COUNTIF(J$4:J1562,J1562)</f>
        <v>1</v>
      </c>
    </row>
    <row r="1563" spans="1:16" ht="30" x14ac:dyDescent="0.25">
      <c r="A1563" s="35">
        <f t="shared" si="149"/>
        <v>100001</v>
      </c>
      <c r="B1563" s="8">
        <f t="shared" si="150"/>
        <v>44573.594444444447</v>
      </c>
      <c r="C1563" s="8">
        <f t="shared" si="151"/>
        <v>44908</v>
      </c>
      <c r="D1563" s="38">
        <f t="shared" si="152"/>
        <v>189483.59450444445</v>
      </c>
      <c r="E1563" s="39">
        <f t="shared" si="147"/>
        <v>58</v>
      </c>
      <c r="F1563" s="42" t="s">
        <v>103</v>
      </c>
      <c r="G1563" s="42" t="s">
        <v>4946</v>
      </c>
      <c r="H1563" s="42" t="s">
        <v>4947</v>
      </c>
      <c r="I1563" s="42" t="s">
        <v>2206</v>
      </c>
      <c r="J1563" s="45">
        <v>44573.594444444447</v>
      </c>
      <c r="K1563" s="43">
        <v>100001</v>
      </c>
      <c r="L1563" s="44">
        <v>44908</v>
      </c>
      <c r="M1563" s="8" t="str">
        <f>VLOOKUP(MONTH($J1563),Lookup!$A$2:$B$13,2,0)&amp;" "&amp;YEAR($J1563)</f>
        <v>Jan 2022</v>
      </c>
      <c r="N1563" s="34">
        <f t="shared" si="148"/>
        <v>44573.594444444447</v>
      </c>
      <c r="O1563" s="8">
        <f>IF(ISERROR(VLOOKUP($I1563,Lookup!$H$2:$I$11,2,0)),"",VLOOKUP($I1563,Lookup!$H$2:$I$11,2,0))</f>
        <v>6.0000000000000002E-5</v>
      </c>
      <c r="P1563" s="8">
        <f>COUNTIF(J$4:J1563,J1563)</f>
        <v>1</v>
      </c>
    </row>
    <row r="1564" spans="1:16" ht="30" x14ac:dyDescent="0.25">
      <c r="A1564" s="35">
        <f t="shared" si="149"/>
        <v>400001</v>
      </c>
      <c r="B1564" s="8">
        <f t="shared" si="150"/>
        <v>44613.388194444444</v>
      </c>
      <c r="C1564" s="8">
        <f t="shared" si="151"/>
        <v>44900</v>
      </c>
      <c r="D1564" s="38">
        <f t="shared" si="152"/>
        <v>489515.38825444446</v>
      </c>
      <c r="E1564" s="39">
        <f t="shared" si="147"/>
        <v>15</v>
      </c>
      <c r="F1564" s="42" t="s">
        <v>103</v>
      </c>
      <c r="G1564" s="42" t="s">
        <v>933</v>
      </c>
      <c r="H1564" s="42" t="s">
        <v>934</v>
      </c>
      <c r="I1564" s="42" t="s">
        <v>2206</v>
      </c>
      <c r="J1564" s="45">
        <v>44613.388194444444</v>
      </c>
      <c r="K1564" s="43">
        <v>400001</v>
      </c>
      <c r="L1564" s="44">
        <v>44900</v>
      </c>
      <c r="M1564" s="8" t="str">
        <f>VLOOKUP(MONTH($J1564),Lookup!$A$2:$B$13,2,0)&amp;" "&amp;YEAR($J1564)</f>
        <v>Feb 2022</v>
      </c>
      <c r="N1564" s="34">
        <f t="shared" si="148"/>
        <v>44613.388194444444</v>
      </c>
      <c r="O1564" s="8">
        <f>IF(ISERROR(VLOOKUP($I1564,Lookup!$H$2:$I$11,2,0)),"",VLOOKUP($I1564,Lookup!$H$2:$I$11,2,0))</f>
        <v>6.0000000000000002E-5</v>
      </c>
      <c r="P1564" s="8">
        <f>COUNTIF(J$4:J1564,J1564)</f>
        <v>1</v>
      </c>
    </row>
    <row r="1565" spans="1:16" ht="30" x14ac:dyDescent="0.25">
      <c r="A1565" s="35">
        <f t="shared" si="149"/>
        <v>90000</v>
      </c>
      <c r="B1565" s="8">
        <f t="shared" si="150"/>
        <v>44600.72152777778</v>
      </c>
      <c r="C1565" s="8">
        <f t="shared" si="151"/>
        <v>44894</v>
      </c>
      <c r="D1565" s="38">
        <f t="shared" si="152"/>
        <v>179495.72158777778</v>
      </c>
      <c r="E1565" s="39">
        <f t="shared" si="147"/>
        <v>63</v>
      </c>
      <c r="F1565" s="42" t="s">
        <v>103</v>
      </c>
      <c r="G1565" s="42" t="s">
        <v>4948</v>
      </c>
      <c r="H1565" s="42" t="s">
        <v>4949</v>
      </c>
      <c r="I1565" s="42" t="s">
        <v>2206</v>
      </c>
      <c r="J1565" s="45">
        <v>44600.72152777778</v>
      </c>
      <c r="K1565" s="43">
        <v>90000</v>
      </c>
      <c r="L1565" s="44">
        <v>44894</v>
      </c>
      <c r="M1565" s="8" t="str">
        <f>VLOOKUP(MONTH($J1565),Lookup!$A$2:$B$13,2,0)&amp;" "&amp;YEAR($J1565)</f>
        <v>Feb 2022</v>
      </c>
      <c r="N1565" s="34">
        <f t="shared" si="148"/>
        <v>44600.72152777778</v>
      </c>
      <c r="O1565" s="8">
        <f>IF(ISERROR(VLOOKUP($I1565,Lookup!$H$2:$I$11,2,0)),"",VLOOKUP($I1565,Lookup!$H$2:$I$11,2,0))</f>
        <v>6.0000000000000002E-5</v>
      </c>
      <c r="P1565" s="8">
        <f>COUNTIF(J$4:J1565,J1565)</f>
        <v>1</v>
      </c>
    </row>
    <row r="1566" spans="1:16" x14ac:dyDescent="0.25">
      <c r="A1566" s="35">
        <f t="shared" si="149"/>
        <v>350000</v>
      </c>
      <c r="B1566" s="8">
        <f t="shared" si="150"/>
        <v>44588.370833333334</v>
      </c>
      <c r="C1566" s="8">
        <f t="shared" si="151"/>
        <v>44908</v>
      </c>
      <c r="D1566" s="38">
        <f t="shared" si="152"/>
        <v>439497.37089333334</v>
      </c>
      <c r="E1566" s="39">
        <f t="shared" si="147"/>
        <v>16</v>
      </c>
      <c r="F1566" s="42" t="s">
        <v>103</v>
      </c>
      <c r="G1566" s="42" t="s">
        <v>2111</v>
      </c>
      <c r="H1566" s="42" t="s">
        <v>2112</v>
      </c>
      <c r="I1566" s="42" t="s">
        <v>2206</v>
      </c>
      <c r="J1566" s="45">
        <v>44588.370833333334</v>
      </c>
      <c r="K1566" s="43">
        <v>350000</v>
      </c>
      <c r="L1566" s="44">
        <v>44908</v>
      </c>
      <c r="M1566" s="8" t="str">
        <f>VLOOKUP(MONTH($J1566),Lookup!$A$2:$B$13,2,0)&amp;" "&amp;YEAR($J1566)</f>
        <v>Jan 2022</v>
      </c>
      <c r="N1566" s="34">
        <f t="shared" si="148"/>
        <v>44588.370833333334</v>
      </c>
      <c r="O1566" s="8">
        <f>IF(ISERROR(VLOOKUP($I1566,Lookup!$H$2:$I$11,2,0)),"",VLOOKUP($I1566,Lookup!$H$2:$I$11,2,0))</f>
        <v>6.0000000000000002E-5</v>
      </c>
      <c r="P1566" s="8">
        <f>COUNTIF(J$4:J1566,J1566)</f>
        <v>1</v>
      </c>
    </row>
    <row r="1567" spans="1:16" ht="30" x14ac:dyDescent="0.25">
      <c r="A1567" s="35">
        <f t="shared" si="149"/>
        <v>100001</v>
      </c>
      <c r="B1567" s="8">
        <f t="shared" si="150"/>
        <v>44783.737500000003</v>
      </c>
      <c r="C1567" s="8">
        <f t="shared" si="151"/>
        <v>44946</v>
      </c>
      <c r="D1567" s="38">
        <f t="shared" si="152"/>
        <v>189731.73750699998</v>
      </c>
      <c r="E1567" s="39">
        <f t="shared" si="147"/>
        <v>53</v>
      </c>
      <c r="F1567" s="42" t="s">
        <v>103</v>
      </c>
      <c r="G1567" s="42" t="s">
        <v>4950</v>
      </c>
      <c r="H1567" s="42" t="s">
        <v>4951</v>
      </c>
      <c r="I1567" s="42" t="s">
        <v>2184</v>
      </c>
      <c r="J1567" s="45">
        <v>44783.737500000003</v>
      </c>
      <c r="K1567" s="43">
        <v>100001</v>
      </c>
      <c r="L1567" s="44">
        <v>44946</v>
      </c>
      <c r="M1567" s="8" t="str">
        <f>VLOOKUP(MONTH($J1567),Lookup!$A$2:$B$13,2,0)&amp;" "&amp;YEAR($J1567)</f>
        <v>Aug 2022</v>
      </c>
      <c r="N1567" s="34">
        <f t="shared" si="148"/>
        <v>44783.737500000003</v>
      </c>
      <c r="O1567" s="8">
        <f>IF(ISERROR(VLOOKUP($I1567,Lookup!$H$2:$I$11,2,0)),"",VLOOKUP($I1567,Lookup!$H$2:$I$11,2,0))</f>
        <v>6.9999999999999999E-6</v>
      </c>
      <c r="P1567" s="8">
        <f>COUNTIF(J$4:J1567,J1567)</f>
        <v>1</v>
      </c>
    </row>
    <row r="1568" spans="1:16" ht="30" x14ac:dyDescent="0.25">
      <c r="A1568" s="35">
        <f t="shared" si="149"/>
        <v>90000</v>
      </c>
      <c r="B1568" s="8">
        <f t="shared" si="150"/>
        <v>44663.545138888891</v>
      </c>
      <c r="C1568" s="8">
        <f t="shared" si="151"/>
        <v>44894</v>
      </c>
      <c r="D1568" s="38">
        <f t="shared" si="152"/>
        <v>179558.54519888887</v>
      </c>
      <c r="E1568" s="39">
        <f t="shared" si="147"/>
        <v>62</v>
      </c>
      <c r="F1568" s="42" t="s">
        <v>103</v>
      </c>
      <c r="G1568" s="42" t="s">
        <v>4952</v>
      </c>
      <c r="H1568" s="42" t="s">
        <v>4953</v>
      </c>
      <c r="I1568" s="42" t="s">
        <v>2206</v>
      </c>
      <c r="J1568" s="45">
        <v>44663.545138888891</v>
      </c>
      <c r="K1568" s="43">
        <v>90000</v>
      </c>
      <c r="L1568" s="44">
        <v>44894</v>
      </c>
      <c r="M1568" s="8" t="str">
        <f>VLOOKUP(MONTH($J1568),Lookup!$A$2:$B$13,2,0)&amp;" "&amp;YEAR($J1568)</f>
        <v>Apr 2022</v>
      </c>
      <c r="N1568" s="34">
        <f t="shared" si="148"/>
        <v>44663.545138888891</v>
      </c>
      <c r="O1568" s="8">
        <f>IF(ISERROR(VLOOKUP($I1568,Lookup!$H$2:$I$11,2,0)),"",VLOOKUP($I1568,Lookup!$H$2:$I$11,2,0))</f>
        <v>6.0000000000000002E-5</v>
      </c>
      <c r="P1568" s="8">
        <f>COUNTIF(J$4:J1568,J1568)</f>
        <v>1</v>
      </c>
    </row>
    <row r="1569" spans="1:16" x14ac:dyDescent="0.25">
      <c r="A1569" s="35">
        <f t="shared" si="149"/>
        <v>200001</v>
      </c>
      <c r="B1569" s="8">
        <f t="shared" si="150"/>
        <v>44613.643750000003</v>
      </c>
      <c r="C1569" s="8">
        <f t="shared" si="151"/>
        <v>44775</v>
      </c>
      <c r="D1569" s="38">
        <f t="shared" si="152"/>
        <v>289390.64380999998</v>
      </c>
      <c r="E1569" s="39">
        <f t="shared" si="147"/>
        <v>30</v>
      </c>
      <c r="F1569" s="42" t="s">
        <v>103</v>
      </c>
      <c r="G1569" s="42" t="s">
        <v>4954</v>
      </c>
      <c r="H1569" s="42" t="s">
        <v>4954</v>
      </c>
      <c r="I1569" s="42" t="s">
        <v>2206</v>
      </c>
      <c r="J1569" s="45">
        <v>44613.643750000003</v>
      </c>
      <c r="K1569" s="43">
        <v>200001</v>
      </c>
      <c r="L1569" s="44">
        <v>44775</v>
      </c>
      <c r="M1569" s="8" t="str">
        <f>VLOOKUP(MONTH($J1569),Lookup!$A$2:$B$13,2,0)&amp;" "&amp;YEAR($J1569)</f>
        <v>Feb 2022</v>
      </c>
      <c r="N1569" s="34">
        <f t="shared" si="148"/>
        <v>44613.643750000003</v>
      </c>
      <c r="O1569" s="8">
        <f>IF(ISERROR(VLOOKUP($I1569,Lookup!$H$2:$I$11,2,0)),"",VLOOKUP($I1569,Lookup!$H$2:$I$11,2,0))</f>
        <v>6.0000000000000002E-5</v>
      </c>
      <c r="P1569" s="8">
        <f>COUNTIF(J$4:J1569,J1569)</f>
        <v>1</v>
      </c>
    </row>
    <row r="1570" spans="1:16" ht="45" x14ac:dyDescent="0.25">
      <c r="A1570" s="35">
        <f t="shared" si="149"/>
        <v>500001</v>
      </c>
      <c r="B1570" s="8">
        <f t="shared" si="150"/>
        <v>44667.345833333333</v>
      </c>
      <c r="C1570" s="8">
        <f t="shared" si="151"/>
        <v>44938</v>
      </c>
      <c r="D1570" s="38">
        <f t="shared" si="152"/>
        <v>589607.34589333332</v>
      </c>
      <c r="E1570" s="39">
        <f t="shared" si="147"/>
        <v>8</v>
      </c>
      <c r="F1570" s="42" t="s">
        <v>103</v>
      </c>
      <c r="G1570" s="42" t="s">
        <v>4955</v>
      </c>
      <c r="H1570" s="42" t="s">
        <v>4955</v>
      </c>
      <c r="I1570" s="42" t="s">
        <v>2206</v>
      </c>
      <c r="J1570" s="45">
        <v>44667.345833333333</v>
      </c>
      <c r="K1570" s="43">
        <v>500001</v>
      </c>
      <c r="L1570" s="44">
        <v>44938</v>
      </c>
      <c r="M1570" s="8" t="str">
        <f>VLOOKUP(MONTH($J1570),Lookup!$A$2:$B$13,2,0)&amp;" "&amp;YEAR($J1570)</f>
        <v>Apr 2022</v>
      </c>
      <c r="N1570" s="34">
        <f t="shared" si="148"/>
        <v>44667.345833333333</v>
      </c>
      <c r="O1570" s="8">
        <f>IF(ISERROR(VLOOKUP($I1570,Lookup!$H$2:$I$11,2,0)),"",VLOOKUP($I1570,Lookup!$H$2:$I$11,2,0))</f>
        <v>6.0000000000000002E-5</v>
      </c>
      <c r="P1570" s="8">
        <f>COUNTIF(J$4:J1570,J1570)</f>
        <v>1</v>
      </c>
    </row>
    <row r="1571" spans="1:16" x14ac:dyDescent="0.25">
      <c r="A1571" s="35">
        <f t="shared" si="149"/>
        <v>500001</v>
      </c>
      <c r="B1571" s="8">
        <f t="shared" si="150"/>
        <v>44592.415277777778</v>
      </c>
      <c r="C1571" s="8">
        <f t="shared" si="151"/>
        <v>44908</v>
      </c>
      <c r="D1571" s="38">
        <f t="shared" si="152"/>
        <v>589502.41533777781</v>
      </c>
      <c r="E1571" s="39">
        <f t="shared" si="147"/>
        <v>10</v>
      </c>
      <c r="F1571" s="42" t="s">
        <v>103</v>
      </c>
      <c r="G1571" s="42" t="s">
        <v>4956</v>
      </c>
      <c r="H1571" s="42" t="s">
        <v>4956</v>
      </c>
      <c r="I1571" s="42" t="s">
        <v>2206</v>
      </c>
      <c r="J1571" s="45">
        <v>44592.415277777778</v>
      </c>
      <c r="K1571" s="43">
        <v>500001</v>
      </c>
      <c r="L1571" s="44">
        <v>44908</v>
      </c>
      <c r="M1571" s="8" t="str">
        <f>VLOOKUP(MONTH($J1571),Lookup!$A$2:$B$13,2,0)&amp;" "&amp;YEAR($J1571)</f>
        <v>Jan 2022</v>
      </c>
      <c r="N1571" s="34">
        <f t="shared" si="148"/>
        <v>44592.415277777778</v>
      </c>
      <c r="O1571" s="8">
        <f>IF(ISERROR(VLOOKUP($I1571,Lookup!$H$2:$I$11,2,0)),"",VLOOKUP($I1571,Lookup!$H$2:$I$11,2,0))</f>
        <v>6.0000000000000002E-5</v>
      </c>
      <c r="P1571" s="8">
        <f>COUNTIF(J$4:J1571,J1571)</f>
        <v>1</v>
      </c>
    </row>
    <row r="1572" spans="1:16" ht="30" x14ac:dyDescent="0.25">
      <c r="A1572" s="35">
        <f t="shared" si="149"/>
        <v>600000</v>
      </c>
      <c r="B1572" s="8">
        <f t="shared" si="150"/>
        <v>44693.647222222222</v>
      </c>
      <c r="C1572" s="8">
        <f t="shared" si="151"/>
        <v>44909</v>
      </c>
      <c r="D1572" s="38">
        <f t="shared" si="152"/>
        <v>689603.64728222217</v>
      </c>
      <c r="E1572" s="39">
        <f t="shared" si="147"/>
        <v>5</v>
      </c>
      <c r="F1572" s="42" t="s">
        <v>103</v>
      </c>
      <c r="G1572" s="42" t="s">
        <v>4957</v>
      </c>
      <c r="H1572" s="42" t="s">
        <v>4958</v>
      </c>
      <c r="I1572" s="42" t="s">
        <v>2206</v>
      </c>
      <c r="J1572" s="45">
        <v>44693.647222222222</v>
      </c>
      <c r="K1572" s="43">
        <v>600000</v>
      </c>
      <c r="L1572" s="44">
        <v>44909</v>
      </c>
      <c r="M1572" s="8" t="str">
        <f>VLOOKUP(MONTH($J1572),Lookup!$A$2:$B$13,2,0)&amp;" "&amp;YEAR($J1572)</f>
        <v>May 2022</v>
      </c>
      <c r="N1572" s="34">
        <f t="shared" si="148"/>
        <v>44693.647222222222</v>
      </c>
      <c r="O1572" s="8">
        <f>IF(ISERROR(VLOOKUP($I1572,Lookup!$H$2:$I$11,2,0)),"",VLOOKUP($I1572,Lookup!$H$2:$I$11,2,0))</f>
        <v>6.0000000000000002E-5</v>
      </c>
      <c r="P1572" s="8">
        <f>COUNTIF(J$4:J1572,J1572)</f>
        <v>1</v>
      </c>
    </row>
    <row r="1573" spans="1:16" ht="30" x14ac:dyDescent="0.25">
      <c r="A1573" s="35">
        <f t="shared" si="149"/>
        <v>250001</v>
      </c>
      <c r="B1573" s="8">
        <f t="shared" si="150"/>
        <v>44798.35</v>
      </c>
      <c r="C1573" s="8">
        <f t="shared" si="151"/>
        <v>44924</v>
      </c>
      <c r="D1573" s="38">
        <f t="shared" si="152"/>
        <v>339724.35000699997</v>
      </c>
      <c r="E1573" s="39">
        <f t="shared" si="147"/>
        <v>20</v>
      </c>
      <c r="F1573" s="42" t="s">
        <v>103</v>
      </c>
      <c r="G1573" s="42" t="s">
        <v>4959</v>
      </c>
      <c r="H1573" s="42" t="s">
        <v>4960</v>
      </c>
      <c r="I1573" s="42" t="s">
        <v>2184</v>
      </c>
      <c r="J1573" s="45">
        <v>44798.35</v>
      </c>
      <c r="K1573" s="43">
        <v>250001</v>
      </c>
      <c r="L1573" s="44">
        <v>44924</v>
      </c>
      <c r="M1573" s="8" t="str">
        <f>VLOOKUP(MONTH($J1573),Lookup!$A$2:$B$13,2,0)&amp;" "&amp;YEAR($J1573)</f>
        <v>Aug 2022</v>
      </c>
      <c r="N1573" s="34">
        <f t="shared" si="148"/>
        <v>44798.35</v>
      </c>
      <c r="O1573" s="8">
        <f>IF(ISERROR(VLOOKUP($I1573,Lookup!$H$2:$I$11,2,0)),"",VLOOKUP($I1573,Lookup!$H$2:$I$11,2,0))</f>
        <v>6.9999999999999999E-6</v>
      </c>
      <c r="P1573" s="8">
        <f>COUNTIF(J$4:J1573,J1573)</f>
        <v>1</v>
      </c>
    </row>
    <row r="1574" spans="1:16" ht="30" x14ac:dyDescent="0.25">
      <c r="A1574" s="35">
        <f t="shared" si="149"/>
        <v>500000</v>
      </c>
      <c r="B1574" s="8">
        <f t="shared" si="150"/>
        <v>44681.717361111114</v>
      </c>
      <c r="C1574" s="8">
        <f t="shared" si="151"/>
        <v>44877</v>
      </c>
      <c r="D1574" s="38">
        <f t="shared" si="152"/>
        <v>589559.71742111107</v>
      </c>
      <c r="E1574" s="39">
        <f t="shared" si="147"/>
        <v>9</v>
      </c>
      <c r="F1574" s="42" t="s">
        <v>103</v>
      </c>
      <c r="G1574" s="42" t="s">
        <v>4961</v>
      </c>
      <c r="H1574" s="42" t="s">
        <v>4961</v>
      </c>
      <c r="I1574" s="42" t="s">
        <v>2206</v>
      </c>
      <c r="J1574" s="45">
        <v>44681.717361111114</v>
      </c>
      <c r="K1574" s="43">
        <v>500000</v>
      </c>
      <c r="L1574" s="44">
        <v>44877</v>
      </c>
      <c r="M1574" s="8" t="str">
        <f>VLOOKUP(MONTH($J1574),Lookup!$A$2:$B$13,2,0)&amp;" "&amp;YEAR($J1574)</f>
        <v>Apr 2022</v>
      </c>
      <c r="N1574" s="34">
        <f t="shared" si="148"/>
        <v>44681.717361111114</v>
      </c>
      <c r="O1574" s="8">
        <f>IF(ISERROR(VLOOKUP($I1574,Lookup!$H$2:$I$11,2,0)),"",VLOOKUP($I1574,Lookup!$H$2:$I$11,2,0))</f>
        <v>6.0000000000000002E-5</v>
      </c>
      <c r="P1574" s="8">
        <f>COUNTIF(J$4:J1574,J1574)</f>
        <v>1</v>
      </c>
    </row>
    <row r="1575" spans="1:16" ht="30" x14ac:dyDescent="0.25">
      <c r="A1575" s="35">
        <f t="shared" si="149"/>
        <v>90000</v>
      </c>
      <c r="B1575" s="8">
        <f t="shared" si="150"/>
        <v>44860.877083333333</v>
      </c>
      <c r="C1575" s="8">
        <f t="shared" si="151"/>
        <v>44903</v>
      </c>
      <c r="D1575" s="38">
        <f t="shared" si="152"/>
        <v>179764.87709033332</v>
      </c>
      <c r="E1575" s="39">
        <f t="shared" si="147"/>
        <v>61</v>
      </c>
      <c r="F1575" s="42" t="s">
        <v>103</v>
      </c>
      <c r="G1575" s="42" t="s">
        <v>4962</v>
      </c>
      <c r="H1575" s="42" t="s">
        <v>4963</v>
      </c>
      <c r="I1575" s="42" t="s">
        <v>2184</v>
      </c>
      <c r="J1575" s="45">
        <v>44860.877083333333</v>
      </c>
      <c r="K1575" s="43">
        <v>90000</v>
      </c>
      <c r="L1575" s="44">
        <v>44903</v>
      </c>
      <c r="M1575" s="8" t="str">
        <f>VLOOKUP(MONTH($J1575),Lookup!$A$2:$B$13,2,0)&amp;" "&amp;YEAR($J1575)</f>
        <v>Oct 2022</v>
      </c>
      <c r="N1575" s="34">
        <f t="shared" si="148"/>
        <v>44860.877083333333</v>
      </c>
      <c r="O1575" s="8">
        <f>IF(ISERROR(VLOOKUP($I1575,Lookup!$H$2:$I$11,2,0)),"",VLOOKUP($I1575,Lookup!$H$2:$I$11,2,0))</f>
        <v>6.9999999999999999E-6</v>
      </c>
      <c r="P1575" s="8">
        <f>COUNTIF(J$4:J1575,J1575)</f>
        <v>1</v>
      </c>
    </row>
    <row r="1576" spans="1:16" ht="30" x14ac:dyDescent="0.25">
      <c r="A1576" s="35">
        <f t="shared" si="149"/>
        <v>150001</v>
      </c>
      <c r="B1576" s="8">
        <f t="shared" si="150"/>
        <v>44760.429861111108</v>
      </c>
      <c r="C1576" s="8">
        <f t="shared" si="151"/>
        <v>44908</v>
      </c>
      <c r="D1576" s="38">
        <f t="shared" si="152"/>
        <v>239670.42992111109</v>
      </c>
      <c r="E1576" s="39">
        <f t="shared" si="147"/>
        <v>42</v>
      </c>
      <c r="F1576" s="42" t="s">
        <v>103</v>
      </c>
      <c r="G1576" s="42" t="s">
        <v>4964</v>
      </c>
      <c r="H1576" s="42" t="s">
        <v>4965</v>
      </c>
      <c r="I1576" s="42" t="s">
        <v>2206</v>
      </c>
      <c r="J1576" s="45">
        <v>44760.429861111108</v>
      </c>
      <c r="K1576" s="43">
        <v>150001</v>
      </c>
      <c r="L1576" s="44">
        <v>44908</v>
      </c>
      <c r="M1576" s="8" t="str">
        <f>VLOOKUP(MONTH($J1576),Lookup!$A$2:$B$13,2,0)&amp;" "&amp;YEAR($J1576)</f>
        <v>Jul 2022</v>
      </c>
      <c r="N1576" s="34">
        <f t="shared" si="148"/>
        <v>44760.429861111108</v>
      </c>
      <c r="O1576" s="8">
        <f>IF(ISERROR(VLOOKUP($I1576,Lookup!$H$2:$I$11,2,0)),"",VLOOKUP($I1576,Lookup!$H$2:$I$11,2,0))</f>
        <v>6.0000000000000002E-5</v>
      </c>
      <c r="P1576" s="8">
        <f>COUNTIF(J$4:J1576,J1576)</f>
        <v>1</v>
      </c>
    </row>
    <row r="1577" spans="1:16" ht="45" x14ac:dyDescent="0.25">
      <c r="A1577" s="35">
        <f t="shared" si="149"/>
        <v>100001</v>
      </c>
      <c r="B1577" s="8">
        <f t="shared" si="150"/>
        <v>44749.536111111112</v>
      </c>
      <c r="C1577" s="8">
        <f t="shared" si="151"/>
        <v>44908</v>
      </c>
      <c r="D1577" s="38">
        <f t="shared" si="152"/>
        <v>189659.5361711111</v>
      </c>
      <c r="E1577" s="39">
        <f t="shared" si="147"/>
        <v>56</v>
      </c>
      <c r="F1577" s="42" t="s">
        <v>103</v>
      </c>
      <c r="G1577" s="42" t="s">
        <v>4966</v>
      </c>
      <c r="H1577" s="42" t="s">
        <v>4967</v>
      </c>
      <c r="I1577" s="42" t="s">
        <v>2206</v>
      </c>
      <c r="J1577" s="45">
        <v>44749.536111111112</v>
      </c>
      <c r="K1577" s="43">
        <v>100001</v>
      </c>
      <c r="L1577" s="44">
        <v>44908</v>
      </c>
      <c r="M1577" s="8" t="str">
        <f>VLOOKUP(MONTH($J1577),Lookup!$A$2:$B$13,2,0)&amp;" "&amp;YEAR($J1577)</f>
        <v>Jul 2022</v>
      </c>
      <c r="N1577" s="34">
        <f t="shared" si="148"/>
        <v>44749.536111111112</v>
      </c>
      <c r="O1577" s="8">
        <f>IF(ISERROR(VLOOKUP($I1577,Lookup!$H$2:$I$11,2,0)),"",VLOOKUP($I1577,Lookup!$H$2:$I$11,2,0))</f>
        <v>6.0000000000000002E-5</v>
      </c>
      <c r="P1577" s="8">
        <f>COUNTIF(J$4:J1577,J1577)</f>
        <v>1</v>
      </c>
    </row>
    <row r="1578" spans="1:16" x14ac:dyDescent="0.25">
      <c r="A1578" s="35">
        <f t="shared" si="149"/>
        <v>150001</v>
      </c>
      <c r="B1578" s="8">
        <f t="shared" si="150"/>
        <v>44697.558333333334</v>
      </c>
      <c r="C1578" s="8">
        <f t="shared" si="151"/>
        <v>44909</v>
      </c>
      <c r="D1578" s="38">
        <f t="shared" si="152"/>
        <v>239608.55839333334</v>
      </c>
      <c r="E1578" s="39">
        <f t="shared" si="147"/>
        <v>44</v>
      </c>
      <c r="F1578" s="42" t="s">
        <v>103</v>
      </c>
      <c r="G1578" s="42" t="s">
        <v>4968</v>
      </c>
      <c r="H1578" s="42" t="s">
        <v>4968</v>
      </c>
      <c r="I1578" s="42" t="s">
        <v>2206</v>
      </c>
      <c r="J1578" s="45">
        <v>44697.558333333334</v>
      </c>
      <c r="K1578" s="43">
        <v>150001</v>
      </c>
      <c r="L1578" s="44">
        <v>44909</v>
      </c>
      <c r="M1578" s="8" t="str">
        <f>VLOOKUP(MONTH($J1578),Lookup!$A$2:$B$13,2,0)&amp;" "&amp;YEAR($J1578)</f>
        <v>May 2022</v>
      </c>
      <c r="N1578" s="34">
        <f t="shared" si="148"/>
        <v>44697.558333333334</v>
      </c>
      <c r="O1578" s="8">
        <f>IF(ISERROR(VLOOKUP($I1578,Lookup!$H$2:$I$11,2,0)),"",VLOOKUP($I1578,Lookup!$H$2:$I$11,2,0))</f>
        <v>6.0000000000000002E-5</v>
      </c>
      <c r="P1578" s="8">
        <f>COUNTIF(J$4:J1578,J1578)</f>
        <v>1</v>
      </c>
    </row>
    <row r="1579" spans="1:16" ht="30" x14ac:dyDescent="0.25">
      <c r="A1579" s="35">
        <f t="shared" si="149"/>
        <v>200001</v>
      </c>
      <c r="B1579" s="8">
        <f t="shared" si="150"/>
        <v>44734.402083333334</v>
      </c>
      <c r="C1579" s="8">
        <f t="shared" si="151"/>
        <v>44909</v>
      </c>
      <c r="D1579" s="38">
        <f t="shared" si="152"/>
        <v>289645.40209033334</v>
      </c>
      <c r="E1579" s="39">
        <f t="shared" si="147"/>
        <v>23</v>
      </c>
      <c r="F1579" s="42" t="s">
        <v>103</v>
      </c>
      <c r="G1579" s="42" t="s">
        <v>4969</v>
      </c>
      <c r="H1579" s="42" t="s">
        <v>4970</v>
      </c>
      <c r="I1579" s="42" t="s">
        <v>2184</v>
      </c>
      <c r="J1579" s="45">
        <v>44734.402083333334</v>
      </c>
      <c r="K1579" s="43">
        <v>200001</v>
      </c>
      <c r="L1579" s="44">
        <v>44909</v>
      </c>
      <c r="M1579" s="8" t="str">
        <f>VLOOKUP(MONTH($J1579),Lookup!$A$2:$B$13,2,0)&amp;" "&amp;YEAR($J1579)</f>
        <v>Jun 2022</v>
      </c>
      <c r="N1579" s="34">
        <f t="shared" si="148"/>
        <v>44734.402083333334</v>
      </c>
      <c r="O1579" s="8">
        <f>IF(ISERROR(VLOOKUP($I1579,Lookup!$H$2:$I$11,2,0)),"",VLOOKUP($I1579,Lookup!$H$2:$I$11,2,0))</f>
        <v>6.9999999999999999E-6</v>
      </c>
      <c r="P1579" s="8">
        <f>COUNTIF(J$4:J1579,J1579)</f>
        <v>1</v>
      </c>
    </row>
    <row r="1580" spans="1:16" ht="30" x14ac:dyDescent="0.25">
      <c r="A1580" s="35">
        <f t="shared" si="149"/>
        <v>400001</v>
      </c>
      <c r="B1580" s="8">
        <f t="shared" si="150"/>
        <v>44755.309027777781</v>
      </c>
      <c r="C1580" s="8">
        <f t="shared" si="151"/>
        <v>44904</v>
      </c>
      <c r="D1580" s="38">
        <f t="shared" si="152"/>
        <v>489662.30908777774</v>
      </c>
      <c r="E1580" s="39">
        <f t="shared" si="147"/>
        <v>14</v>
      </c>
      <c r="F1580" s="42" t="s">
        <v>103</v>
      </c>
      <c r="G1580" s="42" t="s">
        <v>4912</v>
      </c>
      <c r="H1580" s="42" t="s">
        <v>4913</v>
      </c>
      <c r="I1580" s="42" t="s">
        <v>2206</v>
      </c>
      <c r="J1580" s="45">
        <v>44755.309027777781</v>
      </c>
      <c r="K1580" s="43">
        <v>400001</v>
      </c>
      <c r="L1580" s="44">
        <v>44904</v>
      </c>
      <c r="M1580" s="8" t="str">
        <f>VLOOKUP(MONTH($J1580),Lookup!$A$2:$B$13,2,0)&amp;" "&amp;YEAR($J1580)</f>
        <v>Jul 2022</v>
      </c>
      <c r="N1580" s="34">
        <f t="shared" si="148"/>
        <v>44755.309027777781</v>
      </c>
      <c r="O1580" s="8">
        <f>IF(ISERROR(VLOOKUP($I1580,Lookup!$H$2:$I$11,2,0)),"",VLOOKUP($I1580,Lookup!$H$2:$I$11,2,0))</f>
        <v>6.0000000000000002E-5</v>
      </c>
      <c r="P1580" s="8">
        <f>COUNTIF(J$4:J1580,J1580)</f>
        <v>2</v>
      </c>
    </row>
    <row r="1581" spans="1:16" ht="45" x14ac:dyDescent="0.25">
      <c r="A1581" s="35">
        <f t="shared" si="149"/>
        <v>150001</v>
      </c>
      <c r="B1581" s="8">
        <f t="shared" si="150"/>
        <v>44816.23541666667</v>
      </c>
      <c r="C1581" s="8">
        <f t="shared" si="151"/>
        <v>44894</v>
      </c>
      <c r="D1581" s="38">
        <f t="shared" si="152"/>
        <v>239712.23547666665</v>
      </c>
      <c r="E1581" s="39">
        <f t="shared" si="147"/>
        <v>41</v>
      </c>
      <c r="F1581" s="42" t="s">
        <v>103</v>
      </c>
      <c r="G1581" s="42" t="s">
        <v>4971</v>
      </c>
      <c r="H1581" s="42" t="s">
        <v>4972</v>
      </c>
      <c r="I1581" s="42" t="s">
        <v>2206</v>
      </c>
      <c r="J1581" s="45">
        <v>44816.23541666667</v>
      </c>
      <c r="K1581" s="43">
        <v>150001</v>
      </c>
      <c r="L1581" s="44">
        <v>44894</v>
      </c>
      <c r="M1581" s="8" t="str">
        <f>VLOOKUP(MONTH($J1581),Lookup!$A$2:$B$13,2,0)&amp;" "&amp;YEAR($J1581)</f>
        <v>Sept 2022</v>
      </c>
      <c r="N1581" s="34">
        <f t="shared" si="148"/>
        <v>44816.23541666667</v>
      </c>
      <c r="O1581" s="8">
        <f>IF(ISERROR(VLOOKUP($I1581,Lookup!$H$2:$I$11,2,0)),"",VLOOKUP($I1581,Lookup!$H$2:$I$11,2,0))</f>
        <v>6.0000000000000002E-5</v>
      </c>
      <c r="P1581" s="8">
        <f>COUNTIF(J$4:J1581,J1581)</f>
        <v>1</v>
      </c>
    </row>
    <row r="1582" spans="1:16" ht="30" x14ac:dyDescent="0.25">
      <c r="A1582" s="35">
        <f t="shared" si="149"/>
        <v>150001</v>
      </c>
      <c r="B1582" s="8">
        <f t="shared" si="150"/>
        <v>44869.409722222219</v>
      </c>
      <c r="C1582" s="8">
        <f t="shared" si="151"/>
        <v>44900</v>
      </c>
      <c r="D1582" s="38">
        <f t="shared" si="152"/>
        <v>239771.40972922221</v>
      </c>
      <c r="E1582" s="39">
        <f t="shared" si="147"/>
        <v>39</v>
      </c>
      <c r="F1582" s="42" t="s">
        <v>103</v>
      </c>
      <c r="G1582" s="42" t="s">
        <v>4973</v>
      </c>
      <c r="H1582" s="42" t="s">
        <v>4973</v>
      </c>
      <c r="I1582" s="42" t="s">
        <v>2184</v>
      </c>
      <c r="J1582" s="45">
        <v>44869.409722222219</v>
      </c>
      <c r="K1582" s="43">
        <v>150001</v>
      </c>
      <c r="L1582" s="44">
        <v>44900</v>
      </c>
      <c r="M1582" s="8" t="str">
        <f>VLOOKUP(MONTH($J1582),Lookup!$A$2:$B$13,2,0)&amp;" "&amp;YEAR($J1582)</f>
        <v>Nov 2022</v>
      </c>
      <c r="N1582" s="34">
        <f t="shared" si="148"/>
        <v>44869.409722222219</v>
      </c>
      <c r="O1582" s="8">
        <f>IF(ISERROR(VLOOKUP($I1582,Lookup!$H$2:$I$11,2,0)),"",VLOOKUP($I1582,Lookup!$H$2:$I$11,2,0))</f>
        <v>6.9999999999999999E-6</v>
      </c>
      <c r="P1582" s="8">
        <f>COUNTIF(J$4:J1582,J1582)</f>
        <v>1</v>
      </c>
    </row>
    <row r="1583" spans="1:16" x14ac:dyDescent="0.25">
      <c r="A1583" s="35">
        <f t="shared" si="149"/>
        <v>150001</v>
      </c>
      <c r="B1583" s="8">
        <f t="shared" si="150"/>
        <v>44722.571527777778</v>
      </c>
      <c r="C1583" s="8">
        <f t="shared" si="151"/>
        <v>44894</v>
      </c>
      <c r="D1583" s="38">
        <f t="shared" si="152"/>
        <v>239618.57158777775</v>
      </c>
      <c r="E1583" s="39">
        <f t="shared" si="147"/>
        <v>43</v>
      </c>
      <c r="F1583" s="42" t="s">
        <v>103</v>
      </c>
      <c r="G1583" s="42" t="s">
        <v>4974</v>
      </c>
      <c r="H1583" s="42" t="s">
        <v>4974</v>
      </c>
      <c r="I1583" s="42" t="s">
        <v>2206</v>
      </c>
      <c r="J1583" s="45">
        <v>44722.571527777778</v>
      </c>
      <c r="K1583" s="43">
        <v>150001</v>
      </c>
      <c r="L1583" s="44">
        <v>44894</v>
      </c>
      <c r="M1583" s="8" t="str">
        <f>VLOOKUP(MONTH($J1583),Lookup!$A$2:$B$13,2,0)&amp;" "&amp;YEAR($J1583)</f>
        <v>Jun 2022</v>
      </c>
      <c r="N1583" s="34">
        <f t="shared" si="148"/>
        <v>44722.571527777778</v>
      </c>
      <c r="O1583" s="8">
        <f>IF(ISERROR(VLOOKUP($I1583,Lookup!$H$2:$I$11,2,0)),"",VLOOKUP($I1583,Lookup!$H$2:$I$11,2,0))</f>
        <v>6.0000000000000002E-5</v>
      </c>
      <c r="P1583" s="8">
        <f>COUNTIF(J$4:J1583,J1583)</f>
        <v>1</v>
      </c>
    </row>
    <row r="1584" spans="1:16" ht="30" x14ac:dyDescent="0.25">
      <c r="A1584" s="35">
        <f t="shared" si="149"/>
        <v>0</v>
      </c>
      <c r="B1584" s="8">
        <f t="shared" si="150"/>
        <v>44770.427777777775</v>
      </c>
      <c r="C1584" s="8">
        <f t="shared" si="151"/>
        <v>44894</v>
      </c>
      <c r="D1584" s="38">
        <f t="shared" si="152"/>
        <v>89769.427777777775</v>
      </c>
      <c r="E1584" s="39">
        <f t="shared" si="147"/>
        <v>67</v>
      </c>
      <c r="F1584" s="42" t="s">
        <v>103</v>
      </c>
      <c r="G1584" s="42" t="s">
        <v>4930</v>
      </c>
      <c r="H1584" s="42" t="s">
        <v>4975</v>
      </c>
      <c r="I1584" s="42" t="s">
        <v>2167</v>
      </c>
      <c r="J1584" s="45">
        <v>44770.427777777775</v>
      </c>
      <c r="K1584" s="43"/>
      <c r="L1584" s="44">
        <v>44894</v>
      </c>
      <c r="M1584" s="8" t="str">
        <f>VLOOKUP(MONTH($J1584),Lookup!$A$2:$B$13,2,0)&amp;" "&amp;YEAR($J1584)</f>
        <v>Jul 2022</v>
      </c>
      <c r="N1584" s="34">
        <f t="shared" si="148"/>
        <v>44770.427777777775</v>
      </c>
      <c r="O1584" s="8">
        <f>IF(ISERROR(VLOOKUP($I1584,Lookup!$H$2:$I$11,2,0)),"",VLOOKUP($I1584,Lookup!$H$2:$I$11,2,0))</f>
        <v>103</v>
      </c>
      <c r="P1584" s="8">
        <f>COUNTIF(J$4:J1584,J1584)</f>
        <v>2</v>
      </c>
    </row>
    <row r="1585" spans="1:16" x14ac:dyDescent="0.25">
      <c r="A1585" s="35">
        <f t="shared" si="149"/>
        <v>100001</v>
      </c>
      <c r="B1585" s="8">
        <f t="shared" si="150"/>
        <v>44755.700694444444</v>
      </c>
      <c r="C1585" s="8">
        <f t="shared" si="151"/>
        <v>44907</v>
      </c>
      <c r="D1585" s="38">
        <f t="shared" si="152"/>
        <v>189664.70075444444</v>
      </c>
      <c r="E1585" s="39">
        <f t="shared" si="147"/>
        <v>55</v>
      </c>
      <c r="F1585" s="42" t="s">
        <v>103</v>
      </c>
      <c r="G1585" s="42" t="s">
        <v>4976</v>
      </c>
      <c r="H1585" s="42" t="s">
        <v>4977</v>
      </c>
      <c r="I1585" s="42" t="s">
        <v>2206</v>
      </c>
      <c r="J1585" s="45">
        <v>44755.700694444444</v>
      </c>
      <c r="K1585" s="43">
        <v>100001</v>
      </c>
      <c r="L1585" s="44">
        <v>44907</v>
      </c>
      <c r="M1585" s="8" t="str">
        <f>VLOOKUP(MONTH($J1585),Lookup!$A$2:$B$13,2,0)&amp;" "&amp;YEAR($J1585)</f>
        <v>Jul 2022</v>
      </c>
      <c r="N1585" s="34">
        <f t="shared" si="148"/>
        <v>44755.700694444444</v>
      </c>
      <c r="O1585" s="8">
        <f>IF(ISERROR(VLOOKUP($I1585,Lookup!$H$2:$I$11,2,0)),"",VLOOKUP($I1585,Lookup!$H$2:$I$11,2,0))</f>
        <v>6.0000000000000002E-5</v>
      </c>
      <c r="P1585" s="8">
        <f>COUNTIF(J$4:J1585,J1585)</f>
        <v>1</v>
      </c>
    </row>
    <row r="1586" spans="1:16" ht="45" x14ac:dyDescent="0.25">
      <c r="A1586" s="35">
        <f t="shared" si="149"/>
        <v>3000001</v>
      </c>
      <c r="B1586" s="8">
        <f t="shared" si="150"/>
        <v>44847.566666666666</v>
      </c>
      <c r="C1586" s="8">
        <f t="shared" si="151"/>
        <v>44908</v>
      </c>
      <c r="D1586" s="38">
        <f t="shared" si="152"/>
        <v>3089757.5667266669</v>
      </c>
      <c r="E1586" s="39">
        <f t="shared" si="147"/>
        <v>0</v>
      </c>
      <c r="F1586" s="42" t="s">
        <v>103</v>
      </c>
      <c r="G1586" s="42" t="s">
        <v>4978</v>
      </c>
      <c r="H1586" s="42" t="s">
        <v>4979</v>
      </c>
      <c r="I1586" s="42" t="s">
        <v>2206</v>
      </c>
      <c r="J1586" s="45">
        <v>44847.566666666666</v>
      </c>
      <c r="K1586" s="43">
        <v>3000001</v>
      </c>
      <c r="L1586" s="44">
        <v>44908</v>
      </c>
      <c r="M1586" s="8" t="str">
        <f>VLOOKUP(MONTH($J1586),Lookup!$A$2:$B$13,2,0)&amp;" "&amp;YEAR($J1586)</f>
        <v>Oct 2022</v>
      </c>
      <c r="N1586" s="34">
        <f t="shared" si="148"/>
        <v>44847.566666666666</v>
      </c>
      <c r="O1586" s="8">
        <f>IF(ISERROR(VLOOKUP($I1586,Lookup!$H$2:$I$11,2,0)),"",VLOOKUP($I1586,Lookup!$H$2:$I$11,2,0))</f>
        <v>6.0000000000000002E-5</v>
      </c>
      <c r="P1586" s="8">
        <f>COUNTIF(J$4:J1586,J1586)</f>
        <v>1</v>
      </c>
    </row>
    <row r="1587" spans="1:16" x14ac:dyDescent="0.25">
      <c r="A1587" s="35">
        <f t="shared" si="149"/>
        <v>450000</v>
      </c>
      <c r="B1587" s="8">
        <f t="shared" si="150"/>
        <v>44770.53125</v>
      </c>
      <c r="C1587" s="8">
        <f t="shared" si="151"/>
        <v>44894</v>
      </c>
      <c r="D1587" s="38">
        <f t="shared" si="152"/>
        <v>539768.53125</v>
      </c>
      <c r="E1587" s="39">
        <f t="shared" si="147"/>
        <v>12</v>
      </c>
      <c r="F1587" s="42" t="s">
        <v>103</v>
      </c>
      <c r="G1587" s="42" t="s">
        <v>4980</v>
      </c>
      <c r="H1587" s="42" t="s">
        <v>4981</v>
      </c>
      <c r="I1587" s="42" t="s">
        <v>2167</v>
      </c>
      <c r="J1587" s="45">
        <v>44770.53125</v>
      </c>
      <c r="K1587" s="43">
        <v>450000</v>
      </c>
      <c r="L1587" s="44">
        <v>44894</v>
      </c>
      <c r="M1587" s="8" t="str">
        <f>VLOOKUP(MONTH($J1587),Lookup!$A$2:$B$13,2,0)&amp;" "&amp;YEAR($J1587)</f>
        <v>Jul 2022</v>
      </c>
      <c r="N1587" s="34">
        <f t="shared" si="148"/>
        <v>44770.53125</v>
      </c>
      <c r="O1587" s="8">
        <f>IF(ISERROR(VLOOKUP($I1587,Lookup!$H$2:$I$11,2,0)),"",VLOOKUP($I1587,Lookup!$H$2:$I$11,2,0))</f>
        <v>103</v>
      </c>
      <c r="P1587" s="8">
        <f>COUNTIF(J$4:J1587,J1587)</f>
        <v>1</v>
      </c>
    </row>
    <row r="1588" spans="1:16" x14ac:dyDescent="0.25">
      <c r="A1588" s="35">
        <f t="shared" si="149"/>
        <v>150001</v>
      </c>
      <c r="B1588" s="8">
        <f t="shared" si="150"/>
        <v>44802.474999999999</v>
      </c>
      <c r="C1588" s="8">
        <f t="shared" si="151"/>
        <v>44904</v>
      </c>
      <c r="D1588" s="38">
        <f t="shared" si="152"/>
        <v>239811.47500000001</v>
      </c>
      <c r="E1588" s="39">
        <f t="shared" si="147"/>
        <v>33</v>
      </c>
      <c r="F1588" s="42" t="s">
        <v>103</v>
      </c>
      <c r="G1588" s="42" t="s">
        <v>4982</v>
      </c>
      <c r="H1588" s="42" t="s">
        <v>4982</v>
      </c>
      <c r="I1588" s="42" t="s">
        <v>2167</v>
      </c>
      <c r="J1588" s="45">
        <v>44802.474999999999</v>
      </c>
      <c r="K1588" s="43">
        <v>150001</v>
      </c>
      <c r="L1588" s="44">
        <v>44904</v>
      </c>
      <c r="M1588" s="8" t="str">
        <f>VLOOKUP(MONTH($J1588),Lookup!$A$2:$B$13,2,0)&amp;" "&amp;YEAR($J1588)</f>
        <v>Aug 2022</v>
      </c>
      <c r="N1588" s="34">
        <f t="shared" si="148"/>
        <v>44802.474999999999</v>
      </c>
      <c r="O1588" s="8">
        <f>IF(ISERROR(VLOOKUP($I1588,Lookup!$H$2:$I$11,2,0)),"",VLOOKUP($I1588,Lookup!$H$2:$I$11,2,0))</f>
        <v>103</v>
      </c>
      <c r="P1588" s="8">
        <f>COUNTIF(J$4:J1588,J1588)</f>
        <v>1</v>
      </c>
    </row>
    <row r="1589" spans="1:16" ht="30" x14ac:dyDescent="0.25">
      <c r="A1589" s="35">
        <f t="shared" si="149"/>
        <v>150001</v>
      </c>
      <c r="B1589" s="8">
        <f t="shared" si="150"/>
        <v>44892.363194444442</v>
      </c>
      <c r="C1589" s="8">
        <f t="shared" si="151"/>
        <v>44908</v>
      </c>
      <c r="D1589" s="38">
        <f t="shared" si="152"/>
        <v>239802.36325444444</v>
      </c>
      <c r="E1589" s="39">
        <f t="shared" si="147"/>
        <v>34</v>
      </c>
      <c r="F1589" s="42" t="s">
        <v>103</v>
      </c>
      <c r="G1589" s="42" t="s">
        <v>4983</v>
      </c>
      <c r="H1589" s="42" t="s">
        <v>4984</v>
      </c>
      <c r="I1589" s="42" t="s">
        <v>2206</v>
      </c>
      <c r="J1589" s="45">
        <v>44892.363194444442</v>
      </c>
      <c r="K1589" s="43">
        <v>150001</v>
      </c>
      <c r="L1589" s="44">
        <v>44908</v>
      </c>
      <c r="M1589" s="8" t="str">
        <f>VLOOKUP(MONTH($J1589),Lookup!$A$2:$B$13,2,0)&amp;" "&amp;YEAR($J1589)</f>
        <v>Nov 2022</v>
      </c>
      <c r="N1589" s="34">
        <f t="shared" si="148"/>
        <v>44892.363194444442</v>
      </c>
      <c r="O1589" s="8">
        <f>IF(ISERROR(VLOOKUP($I1589,Lookup!$H$2:$I$11,2,0)),"",VLOOKUP($I1589,Lookup!$H$2:$I$11,2,0))</f>
        <v>6.0000000000000002E-5</v>
      </c>
      <c r="P1589" s="8">
        <f>COUNTIF(J$4:J1589,J1589)</f>
        <v>1</v>
      </c>
    </row>
    <row r="1590" spans="1:16" ht="30" x14ac:dyDescent="0.25">
      <c r="A1590" s="35">
        <f t="shared" si="149"/>
        <v>150001</v>
      </c>
      <c r="B1590" s="8">
        <f t="shared" si="150"/>
        <v>44885.664583333331</v>
      </c>
      <c r="C1590" s="8">
        <f t="shared" si="151"/>
        <v>44903</v>
      </c>
      <c r="D1590" s="38">
        <f t="shared" si="152"/>
        <v>239790.66464333332</v>
      </c>
      <c r="E1590" s="39">
        <f t="shared" si="147"/>
        <v>38</v>
      </c>
      <c r="F1590" s="42" t="s">
        <v>103</v>
      </c>
      <c r="G1590" s="42" t="s">
        <v>4985</v>
      </c>
      <c r="H1590" s="42" t="s">
        <v>4986</v>
      </c>
      <c r="I1590" s="42" t="s">
        <v>2206</v>
      </c>
      <c r="J1590" s="45">
        <v>44885.664583333331</v>
      </c>
      <c r="K1590" s="43">
        <v>150001</v>
      </c>
      <c r="L1590" s="44">
        <v>44903</v>
      </c>
      <c r="M1590" s="8" t="str">
        <f>VLOOKUP(MONTH($J1590),Lookup!$A$2:$B$13,2,0)&amp;" "&amp;YEAR($J1590)</f>
        <v>Nov 2022</v>
      </c>
      <c r="N1590" s="34">
        <f t="shared" si="148"/>
        <v>44885.664583333331</v>
      </c>
      <c r="O1590" s="8">
        <f>IF(ISERROR(VLOOKUP($I1590,Lookup!$H$2:$I$11,2,0)),"",VLOOKUP($I1590,Lookup!$H$2:$I$11,2,0))</f>
        <v>6.0000000000000002E-5</v>
      </c>
      <c r="P1590" s="8">
        <f>COUNTIF(J$4:J1590,J1590)</f>
        <v>1</v>
      </c>
    </row>
    <row r="1591" spans="1:16" x14ac:dyDescent="0.25">
      <c r="A1591" s="35">
        <f t="shared" si="149"/>
        <v>290000</v>
      </c>
      <c r="B1591" s="8">
        <f t="shared" si="150"/>
        <v>44894.423611111109</v>
      </c>
      <c r="C1591" s="8">
        <f t="shared" si="151"/>
        <v>44904</v>
      </c>
      <c r="D1591" s="38">
        <f t="shared" si="152"/>
        <v>379799.42367111112</v>
      </c>
      <c r="E1591" s="39">
        <f t="shared" si="147"/>
        <v>19</v>
      </c>
      <c r="F1591" s="42" t="s">
        <v>103</v>
      </c>
      <c r="G1591" s="42" t="s">
        <v>4987</v>
      </c>
      <c r="H1591" s="42" t="s">
        <v>4988</v>
      </c>
      <c r="I1591" s="42" t="s">
        <v>2206</v>
      </c>
      <c r="J1591" s="45">
        <v>44894.423611111109</v>
      </c>
      <c r="K1591" s="43">
        <v>290000</v>
      </c>
      <c r="L1591" s="44">
        <v>44904</v>
      </c>
      <c r="M1591" s="8" t="str">
        <f>VLOOKUP(MONTH($J1591),Lookup!$A$2:$B$13,2,0)&amp;" "&amp;YEAR($J1591)</f>
        <v>Nov 2022</v>
      </c>
      <c r="N1591" s="34">
        <f t="shared" si="148"/>
        <v>44894.423611111109</v>
      </c>
      <c r="O1591" s="8">
        <f>IF(ISERROR(VLOOKUP($I1591,Lookup!$H$2:$I$11,2,0)),"",VLOOKUP($I1591,Lookup!$H$2:$I$11,2,0))</f>
        <v>6.0000000000000002E-5</v>
      </c>
      <c r="P1591" s="8">
        <f>COUNTIF(J$4:J1591,J1591)</f>
        <v>1</v>
      </c>
    </row>
    <row r="1592" spans="1:16" ht="30" x14ac:dyDescent="0.25">
      <c r="A1592" s="35">
        <f t="shared" si="149"/>
        <v>120001</v>
      </c>
      <c r="B1592" s="8">
        <f t="shared" si="150"/>
        <v>44613.388194444444</v>
      </c>
      <c r="C1592" s="8">
        <f t="shared" si="151"/>
        <v>44900</v>
      </c>
      <c r="D1592" s="38">
        <f t="shared" si="152"/>
        <v>209516.48819444445</v>
      </c>
      <c r="E1592" s="39">
        <f t="shared" si="147"/>
        <v>46</v>
      </c>
      <c r="F1592" s="42" t="s">
        <v>103</v>
      </c>
      <c r="G1592" s="42" t="s">
        <v>933</v>
      </c>
      <c r="H1592" s="42" t="s">
        <v>934</v>
      </c>
      <c r="I1592" s="42" t="s">
        <v>102</v>
      </c>
      <c r="J1592" s="45">
        <v>44613.388194444444</v>
      </c>
      <c r="K1592" s="43">
        <v>120001</v>
      </c>
      <c r="L1592" s="44">
        <v>44900</v>
      </c>
      <c r="M1592" s="8" t="str">
        <f>VLOOKUP(MONTH($J1592),Lookup!$A$2:$B$13,2,0)&amp;" "&amp;YEAR($J1592)</f>
        <v>Feb 2022</v>
      </c>
      <c r="N1592" s="34">
        <f t="shared" si="148"/>
        <v>44613.388194444444</v>
      </c>
      <c r="O1592" s="8">
        <f>IF(ISERROR(VLOOKUP($I1592,Lookup!$H$2:$I$11,2,0)),"",VLOOKUP($I1592,Lookup!$H$2:$I$11,2,0))</f>
        <v>0.1</v>
      </c>
      <c r="P1592" s="8">
        <f>COUNTIF(J$4:J1592,J1592)</f>
        <v>2</v>
      </c>
    </row>
    <row r="1593" spans="1:16" x14ac:dyDescent="0.25">
      <c r="A1593" s="35">
        <f t="shared" si="149"/>
        <v>500000</v>
      </c>
      <c r="B1593" s="8">
        <f t="shared" si="150"/>
        <v>44896.661805555559</v>
      </c>
      <c r="C1593" s="8">
        <f t="shared" si="151"/>
        <v>44909</v>
      </c>
      <c r="D1593" s="38">
        <f t="shared" si="152"/>
        <v>589806.66186555556</v>
      </c>
      <c r="E1593" s="39">
        <f t="shared" si="147"/>
        <v>7</v>
      </c>
      <c r="F1593" s="42" t="s">
        <v>103</v>
      </c>
      <c r="G1593" s="42" t="s">
        <v>4989</v>
      </c>
      <c r="H1593" s="42" t="s">
        <v>4990</v>
      </c>
      <c r="I1593" s="42" t="s">
        <v>2206</v>
      </c>
      <c r="J1593" s="45">
        <v>44896.661805555559</v>
      </c>
      <c r="K1593" s="43">
        <v>500000</v>
      </c>
      <c r="L1593" s="44">
        <v>44909</v>
      </c>
      <c r="M1593" s="8" t="str">
        <f>VLOOKUP(MONTH($J1593),Lookup!$A$2:$B$13,2,0)&amp;" "&amp;YEAR($J1593)</f>
        <v>Dec 2022</v>
      </c>
      <c r="N1593" s="34">
        <f t="shared" si="148"/>
        <v>44896.661805555559</v>
      </c>
      <c r="O1593" s="8">
        <f>IF(ISERROR(VLOOKUP($I1593,Lookup!$H$2:$I$11,2,0)),"",VLOOKUP($I1593,Lookup!$H$2:$I$11,2,0))</f>
        <v>6.0000000000000002E-5</v>
      </c>
      <c r="P1593" s="8">
        <f>COUNTIF(J$4:J1593,J1593)</f>
        <v>1</v>
      </c>
    </row>
    <row r="1594" spans="1:16" ht="30" x14ac:dyDescent="0.25">
      <c r="A1594" s="35">
        <f t="shared" si="149"/>
        <v>90000</v>
      </c>
      <c r="B1594" s="8">
        <f t="shared" si="150"/>
        <v>44860.877083333333</v>
      </c>
      <c r="C1594" s="8">
        <f t="shared" si="151"/>
        <v>44903</v>
      </c>
      <c r="D1594" s="38">
        <f t="shared" si="152"/>
        <v>179765.87714333332</v>
      </c>
      <c r="E1594" s="39">
        <f t="shared" si="147"/>
        <v>60</v>
      </c>
      <c r="F1594" s="42" t="s">
        <v>103</v>
      </c>
      <c r="G1594" s="42" t="s">
        <v>4962</v>
      </c>
      <c r="H1594" s="42" t="s">
        <v>4991</v>
      </c>
      <c r="I1594" s="42" t="s">
        <v>2206</v>
      </c>
      <c r="J1594" s="45">
        <v>44860.877083333333</v>
      </c>
      <c r="K1594" s="43">
        <v>90000</v>
      </c>
      <c r="L1594" s="44">
        <v>44903</v>
      </c>
      <c r="M1594" s="8" t="str">
        <f>VLOOKUP(MONTH($J1594),Lookup!$A$2:$B$13,2,0)&amp;" "&amp;YEAR($J1594)</f>
        <v>Oct 2022</v>
      </c>
      <c r="N1594" s="34">
        <f t="shared" si="148"/>
        <v>44860.877083333333</v>
      </c>
      <c r="O1594" s="8">
        <f>IF(ISERROR(VLOOKUP($I1594,Lookup!$H$2:$I$11,2,0)),"",VLOOKUP($I1594,Lookup!$H$2:$I$11,2,0))</f>
        <v>6.0000000000000002E-5</v>
      </c>
      <c r="P1594" s="8">
        <f>COUNTIF(J$4:J1594,J1594)</f>
        <v>2</v>
      </c>
    </row>
    <row r="1595" spans="1:16" ht="30" x14ac:dyDescent="0.25">
      <c r="A1595" s="35">
        <f t="shared" si="149"/>
        <v>50000</v>
      </c>
      <c r="B1595" s="8">
        <f t="shared" si="150"/>
        <v>44876.600694444445</v>
      </c>
      <c r="C1595" s="8">
        <f t="shared" si="151"/>
        <v>44897</v>
      </c>
      <c r="D1595" s="38">
        <f t="shared" si="152"/>
        <v>139774.60075444443</v>
      </c>
      <c r="E1595" s="39">
        <f t="shared" si="147"/>
        <v>66</v>
      </c>
      <c r="F1595" s="42" t="s">
        <v>103</v>
      </c>
      <c r="G1595" s="42" t="s">
        <v>4992</v>
      </c>
      <c r="H1595" s="42" t="s">
        <v>4993</v>
      </c>
      <c r="I1595" s="42" t="s">
        <v>2206</v>
      </c>
      <c r="J1595" s="45">
        <v>44876.600694444445</v>
      </c>
      <c r="K1595" s="43">
        <v>50000</v>
      </c>
      <c r="L1595" s="44">
        <v>44897</v>
      </c>
      <c r="M1595" s="8" t="str">
        <f>VLOOKUP(MONTH($J1595),Lookup!$A$2:$B$13,2,0)&amp;" "&amp;YEAR($J1595)</f>
        <v>Nov 2022</v>
      </c>
      <c r="N1595" s="34">
        <f t="shared" si="148"/>
        <v>44876.600694444445</v>
      </c>
      <c r="O1595" s="8">
        <f>IF(ISERROR(VLOOKUP($I1595,Lookup!$H$2:$I$11,2,0)),"",VLOOKUP($I1595,Lookup!$H$2:$I$11,2,0))</f>
        <v>6.0000000000000002E-5</v>
      </c>
      <c r="P1595" s="8">
        <f>COUNTIF(J$4:J1595,J1595)</f>
        <v>1</v>
      </c>
    </row>
    <row r="1596" spans="1:16" x14ac:dyDescent="0.25">
      <c r="A1596" s="35">
        <f t="shared" si="149"/>
        <v>100000</v>
      </c>
      <c r="B1596" s="8">
        <f t="shared" si="150"/>
        <v>44907.492361111108</v>
      </c>
      <c r="C1596" s="8">
        <f t="shared" si="151"/>
        <v>44907</v>
      </c>
      <c r="D1596" s="38">
        <f t="shared" si="152"/>
        <v>189815.49242111109</v>
      </c>
      <c r="E1596" s="39">
        <f t="shared" si="147"/>
        <v>48</v>
      </c>
      <c r="F1596" s="42" t="s">
        <v>103</v>
      </c>
      <c r="G1596" s="42" t="s">
        <v>4994</v>
      </c>
      <c r="H1596" s="42" t="s">
        <v>4995</v>
      </c>
      <c r="I1596" s="42" t="s">
        <v>2206</v>
      </c>
      <c r="J1596" s="45">
        <v>44907.492361111108</v>
      </c>
      <c r="K1596" s="43">
        <v>100000</v>
      </c>
      <c r="L1596" s="44">
        <v>44907</v>
      </c>
      <c r="M1596" s="8" t="str">
        <f>VLOOKUP(MONTH($J1596),Lookup!$A$2:$B$13,2,0)&amp;" "&amp;YEAR($J1596)</f>
        <v>Dec 2022</v>
      </c>
      <c r="N1596" s="34">
        <f t="shared" si="148"/>
        <v>44907.492361111108</v>
      </c>
      <c r="O1596" s="8">
        <f>IF(ISERROR(VLOOKUP($I1596,Lookup!$H$2:$I$11,2,0)),"",VLOOKUP($I1596,Lookup!$H$2:$I$11,2,0))</f>
        <v>6.0000000000000002E-5</v>
      </c>
      <c r="P1596" s="8">
        <f>COUNTIF(J$4:J1596,J1596)</f>
        <v>1</v>
      </c>
    </row>
    <row r="1597" spans="1:16" ht="30" x14ac:dyDescent="0.25">
      <c r="A1597" s="35">
        <f t="shared" si="149"/>
        <v>150000</v>
      </c>
      <c r="B1597" s="8">
        <f t="shared" si="150"/>
        <v>44888.52847222222</v>
      </c>
      <c r="C1597" s="8">
        <f t="shared" si="151"/>
        <v>44909</v>
      </c>
      <c r="D1597" s="38">
        <f t="shared" si="152"/>
        <v>239799.5285322222</v>
      </c>
      <c r="E1597" s="39">
        <f t="shared" si="147"/>
        <v>35</v>
      </c>
      <c r="F1597" s="42" t="s">
        <v>103</v>
      </c>
      <c r="G1597" s="42" t="s">
        <v>4922</v>
      </c>
      <c r="H1597" s="42" t="s">
        <v>4996</v>
      </c>
      <c r="I1597" s="42" t="s">
        <v>2206</v>
      </c>
      <c r="J1597" s="45">
        <v>44888.52847222222</v>
      </c>
      <c r="K1597" s="43">
        <v>150000</v>
      </c>
      <c r="L1597" s="44">
        <v>44909</v>
      </c>
      <c r="M1597" s="8" t="str">
        <f>VLOOKUP(MONTH($J1597),Lookup!$A$2:$B$13,2,0)&amp;" "&amp;YEAR($J1597)</f>
        <v>Nov 2022</v>
      </c>
      <c r="N1597" s="34">
        <f t="shared" si="148"/>
        <v>44888.52847222222</v>
      </c>
      <c r="O1597" s="8">
        <f>IF(ISERROR(VLOOKUP($I1597,Lookup!$H$2:$I$11,2,0)),"",VLOOKUP($I1597,Lookup!$H$2:$I$11,2,0))</f>
        <v>6.0000000000000002E-5</v>
      </c>
      <c r="P1597" s="8">
        <f>COUNTIF(J$4:J1597,J1597)</f>
        <v>2</v>
      </c>
    </row>
    <row r="1598" spans="1:16" ht="45" x14ac:dyDescent="0.25">
      <c r="A1598" s="35">
        <f t="shared" si="149"/>
        <v>100000</v>
      </c>
      <c r="B1598" s="8">
        <f t="shared" si="150"/>
        <v>44873.652777777781</v>
      </c>
      <c r="C1598" s="8">
        <f t="shared" si="151"/>
        <v>44907</v>
      </c>
      <c r="D1598" s="38">
        <f t="shared" si="152"/>
        <v>189781.65283777777</v>
      </c>
      <c r="E1598" s="39">
        <f t="shared" si="147"/>
        <v>50</v>
      </c>
      <c r="F1598" s="42" t="s">
        <v>103</v>
      </c>
      <c r="G1598" s="42" t="s">
        <v>4997</v>
      </c>
      <c r="H1598" s="42" t="s">
        <v>4998</v>
      </c>
      <c r="I1598" s="42" t="s">
        <v>2206</v>
      </c>
      <c r="J1598" s="45">
        <v>44873.652777777781</v>
      </c>
      <c r="K1598" s="43">
        <v>100000</v>
      </c>
      <c r="L1598" s="44">
        <v>44907</v>
      </c>
      <c r="M1598" s="8" t="str">
        <f>VLOOKUP(MONTH($J1598),Lookup!$A$2:$B$13,2,0)&amp;" "&amp;YEAR($J1598)</f>
        <v>Nov 2022</v>
      </c>
      <c r="N1598" s="34">
        <f t="shared" si="148"/>
        <v>44873.652777777781</v>
      </c>
      <c r="O1598" s="8">
        <f>IF(ISERROR(VLOOKUP($I1598,Lookup!$H$2:$I$11,2,0)),"",VLOOKUP($I1598,Lookup!$H$2:$I$11,2,0))</f>
        <v>6.0000000000000002E-5</v>
      </c>
      <c r="P1598" s="8">
        <f>COUNTIF(J$4:J1598,J1598)</f>
        <v>1</v>
      </c>
    </row>
    <row r="1599" spans="1:16" x14ac:dyDescent="0.25">
      <c r="A1599" s="35">
        <f t="shared" si="149"/>
        <v>250001</v>
      </c>
      <c r="B1599" s="8">
        <f t="shared" si="150"/>
        <v>44813.372916666667</v>
      </c>
      <c r="C1599" s="8">
        <f t="shared" si="151"/>
        <v>44908</v>
      </c>
      <c r="D1599" s="38">
        <f t="shared" si="152"/>
        <v>339723.37297666667</v>
      </c>
      <c r="E1599" s="39">
        <f t="shared" si="147"/>
        <v>21</v>
      </c>
      <c r="F1599" s="42" t="s">
        <v>103</v>
      </c>
      <c r="G1599" s="42" t="s">
        <v>4999</v>
      </c>
      <c r="H1599" s="42" t="s">
        <v>4999</v>
      </c>
      <c r="I1599" s="42" t="s">
        <v>2206</v>
      </c>
      <c r="J1599" s="45">
        <v>44813.372916666667</v>
      </c>
      <c r="K1599" s="43">
        <v>250001</v>
      </c>
      <c r="L1599" s="44">
        <v>44908</v>
      </c>
      <c r="M1599" s="8" t="str">
        <f>VLOOKUP(MONTH($J1599),Lookup!$A$2:$B$13,2,0)&amp;" "&amp;YEAR($J1599)</f>
        <v>Sept 2022</v>
      </c>
      <c r="N1599" s="34">
        <f t="shared" si="148"/>
        <v>44813.372916666667</v>
      </c>
      <c r="O1599" s="8">
        <f>IF(ISERROR(VLOOKUP($I1599,Lookup!$H$2:$I$11,2,0)),"",VLOOKUP($I1599,Lookup!$H$2:$I$11,2,0))</f>
        <v>6.0000000000000002E-5</v>
      </c>
      <c r="P1599" s="8">
        <f>COUNTIF(J$4:J1599,J1599)</f>
        <v>1</v>
      </c>
    </row>
    <row r="1600" spans="1:16" ht="30" x14ac:dyDescent="0.25">
      <c r="A1600" s="35">
        <f t="shared" si="149"/>
        <v>50001</v>
      </c>
      <c r="B1600" s="8">
        <f t="shared" si="150"/>
        <v>44907.618055555555</v>
      </c>
      <c r="C1600" s="8">
        <f t="shared" si="151"/>
        <v>44907</v>
      </c>
      <c r="D1600" s="38">
        <f t="shared" si="152"/>
        <v>139816.61811555555</v>
      </c>
      <c r="E1600" s="39">
        <f t="shared" si="147"/>
        <v>65</v>
      </c>
      <c r="F1600" s="42" t="s">
        <v>103</v>
      </c>
      <c r="G1600" s="42" t="s">
        <v>5000</v>
      </c>
      <c r="H1600" s="42" t="s">
        <v>5000</v>
      </c>
      <c r="I1600" s="42" t="s">
        <v>2206</v>
      </c>
      <c r="J1600" s="45">
        <v>44907.618055555555</v>
      </c>
      <c r="K1600" s="43">
        <v>50001</v>
      </c>
      <c r="L1600" s="44">
        <v>44907</v>
      </c>
      <c r="M1600" s="8" t="str">
        <f>VLOOKUP(MONTH($J1600),Lookup!$A$2:$B$13,2,0)&amp;" "&amp;YEAR($J1600)</f>
        <v>Dec 2022</v>
      </c>
      <c r="N1600" s="34">
        <f t="shared" si="148"/>
        <v>44907.618055555555</v>
      </c>
      <c r="O1600" s="8">
        <f>IF(ISERROR(VLOOKUP($I1600,Lookup!$H$2:$I$11,2,0)),"",VLOOKUP($I1600,Lookup!$H$2:$I$11,2,0))</f>
        <v>6.0000000000000002E-5</v>
      </c>
      <c r="P1600" s="8">
        <f>COUNTIF(J$4:J1600,J1600)</f>
        <v>1</v>
      </c>
    </row>
    <row r="1601" spans="1:16" ht="60" x14ac:dyDescent="0.25">
      <c r="A1601" s="35">
        <f t="shared" si="149"/>
        <v>100001</v>
      </c>
      <c r="B1601" s="8">
        <f t="shared" si="150"/>
        <v>44771.272222222222</v>
      </c>
      <c r="C1601" s="8">
        <f t="shared" si="151"/>
        <v>44908</v>
      </c>
      <c r="D1601" s="38">
        <f t="shared" si="152"/>
        <v>189784.27222222224</v>
      </c>
      <c r="E1601" s="39">
        <f t="shared" si="147"/>
        <v>49</v>
      </c>
      <c r="F1601" s="42" t="s">
        <v>103</v>
      </c>
      <c r="G1601" s="42" t="s">
        <v>5001</v>
      </c>
      <c r="H1601" s="42" t="s">
        <v>5001</v>
      </c>
      <c r="I1601" s="42" t="s">
        <v>2167</v>
      </c>
      <c r="J1601" s="45">
        <v>44771.272222222222</v>
      </c>
      <c r="K1601" s="43">
        <v>100001</v>
      </c>
      <c r="L1601" s="44">
        <v>44908</v>
      </c>
      <c r="M1601" s="8" t="str">
        <f>VLOOKUP(MONTH($J1601),Lookup!$A$2:$B$13,2,0)&amp;" "&amp;YEAR($J1601)</f>
        <v>Jul 2022</v>
      </c>
      <c r="N1601" s="34">
        <f t="shared" si="148"/>
        <v>44771.272222222222</v>
      </c>
      <c r="O1601" s="8">
        <f>IF(ISERROR(VLOOKUP($I1601,Lookup!$H$2:$I$11,2,0)),"",VLOOKUP($I1601,Lookup!$H$2:$I$11,2,0))</f>
        <v>103</v>
      </c>
      <c r="P1601" s="8">
        <f>COUNTIF(J$4:J1601,J1601)</f>
        <v>1</v>
      </c>
    </row>
    <row r="1602" spans="1:16" x14ac:dyDescent="0.25">
      <c r="A1602" s="35">
        <f t="shared" si="149"/>
        <v>0</v>
      </c>
      <c r="B1602" s="8">
        <f t="shared" si="150"/>
        <v>44588.370833333334</v>
      </c>
      <c r="C1602" s="8">
        <f t="shared" si="151"/>
        <v>44908</v>
      </c>
      <c r="D1602" s="38">
        <f t="shared" si="152"/>
        <v>89498.371233333339</v>
      </c>
      <c r="E1602" s="39">
        <f t="shared" si="147"/>
        <v>70</v>
      </c>
      <c r="F1602" s="42" t="s">
        <v>103</v>
      </c>
      <c r="G1602" s="42" t="s">
        <v>2111</v>
      </c>
      <c r="H1602" s="42" t="s">
        <v>2112</v>
      </c>
      <c r="I1602" s="42" t="s">
        <v>1930</v>
      </c>
      <c r="J1602" s="45">
        <v>44588.370833333334</v>
      </c>
      <c r="K1602" s="43"/>
      <c r="L1602" s="44">
        <v>44908</v>
      </c>
      <c r="M1602" s="8" t="str">
        <f>VLOOKUP(MONTH($J1602),Lookup!$A$2:$B$13,2,0)&amp;" "&amp;YEAR($J1602)</f>
        <v>Jan 2022</v>
      </c>
      <c r="N1602" s="34">
        <f t="shared" si="148"/>
        <v>44588.370833333334</v>
      </c>
      <c r="O1602" s="8">
        <f>IF(ISERROR(VLOOKUP($I1602,Lookup!$H$2:$I$11,2,0)),"",VLOOKUP($I1602,Lookup!$H$2:$I$11,2,0))</f>
        <v>4.0000000000000002E-4</v>
      </c>
      <c r="P1602" s="8">
        <f>COUNTIF(J$4:J1602,J1602)</f>
        <v>2</v>
      </c>
    </row>
    <row r="1603" spans="1:16" ht="60" x14ac:dyDescent="0.25">
      <c r="A1603" s="35">
        <f t="shared" si="149"/>
        <v>150001</v>
      </c>
      <c r="B1603" s="8">
        <f t="shared" si="150"/>
        <v>44797.504861111112</v>
      </c>
      <c r="C1603" s="8">
        <f t="shared" si="151"/>
        <v>44909</v>
      </c>
      <c r="D1603" s="38">
        <f t="shared" si="152"/>
        <v>239811.50486111111</v>
      </c>
      <c r="E1603" s="39">
        <f t="shared" si="147"/>
        <v>32</v>
      </c>
      <c r="F1603" s="42" t="s">
        <v>103</v>
      </c>
      <c r="G1603" s="42" t="s">
        <v>5002</v>
      </c>
      <c r="H1603" s="42" t="s">
        <v>5003</v>
      </c>
      <c r="I1603" s="42" t="s">
        <v>2167</v>
      </c>
      <c r="J1603" s="45">
        <v>44797.504861111112</v>
      </c>
      <c r="K1603" s="43">
        <v>150001</v>
      </c>
      <c r="L1603" s="44">
        <v>44909</v>
      </c>
      <c r="M1603" s="8" t="str">
        <f>VLOOKUP(MONTH($J1603),Lookup!$A$2:$B$13,2,0)&amp;" "&amp;YEAR($J1603)</f>
        <v>Aug 2022</v>
      </c>
      <c r="N1603" s="34">
        <f t="shared" si="148"/>
        <v>44797.504861111112</v>
      </c>
      <c r="O1603" s="8">
        <f>IF(ISERROR(VLOOKUP($I1603,Lookup!$H$2:$I$11,2,0)),"",VLOOKUP($I1603,Lookup!$H$2:$I$11,2,0))</f>
        <v>103</v>
      </c>
      <c r="P1603" s="8">
        <f>COUNTIF(J$4:J1603,J1603)</f>
        <v>1</v>
      </c>
    </row>
    <row r="1604" spans="1:16" x14ac:dyDescent="0.25">
      <c r="A1604" s="35">
        <f t="shared" si="149"/>
        <v>120000</v>
      </c>
      <c r="B1604" s="8">
        <f t="shared" si="150"/>
        <v>44813.665277777778</v>
      </c>
      <c r="C1604" s="8">
        <f t="shared" si="151"/>
        <v>44907</v>
      </c>
      <c r="D1604" s="38">
        <f t="shared" si="152"/>
        <v>209721.66533777775</v>
      </c>
      <c r="E1604" s="39">
        <f t="shared" si="147"/>
        <v>45</v>
      </c>
      <c r="F1604" s="42" t="s">
        <v>103</v>
      </c>
      <c r="G1604" s="42" t="s">
        <v>5004</v>
      </c>
      <c r="H1604" s="42" t="s">
        <v>5004</v>
      </c>
      <c r="I1604" s="42" t="s">
        <v>2206</v>
      </c>
      <c r="J1604" s="45">
        <v>44813.665277777778</v>
      </c>
      <c r="K1604" s="43">
        <v>120000</v>
      </c>
      <c r="L1604" s="44">
        <v>44907</v>
      </c>
      <c r="M1604" s="8" t="str">
        <f>VLOOKUP(MONTH($J1604),Lookup!$A$2:$B$13,2,0)&amp;" "&amp;YEAR($J1604)</f>
        <v>Sept 2022</v>
      </c>
      <c r="N1604" s="34">
        <f t="shared" si="148"/>
        <v>44813.665277777778</v>
      </c>
      <c r="O1604" s="8">
        <f>IF(ISERROR(VLOOKUP($I1604,Lookup!$H$2:$I$11,2,0)),"",VLOOKUP($I1604,Lookup!$H$2:$I$11,2,0))</f>
        <v>6.0000000000000002E-5</v>
      </c>
      <c r="P1604" s="8">
        <f>COUNTIF(J$4:J1604,J1604)</f>
        <v>1</v>
      </c>
    </row>
    <row r="1605" spans="1:16" ht="30" x14ac:dyDescent="0.25">
      <c r="A1605" s="35">
        <f t="shared" si="149"/>
        <v>100001</v>
      </c>
      <c r="B1605" s="8">
        <f t="shared" si="150"/>
        <v>44858.408333333333</v>
      </c>
      <c r="C1605" s="8">
        <f t="shared" si="151"/>
        <v>44900</v>
      </c>
      <c r="D1605" s="38">
        <f t="shared" si="152"/>
        <v>189760.40834033332</v>
      </c>
      <c r="E1605" s="39">
        <f t="shared" ref="E1605:E1668" si="153">IF($D1605="","",COUNTIFS($F$4:$F$5000,$F1605,$D$4:$D$5000,"&gt;"&amp;$D1605))</f>
        <v>51</v>
      </c>
      <c r="F1605" s="42" t="s">
        <v>103</v>
      </c>
      <c r="G1605" s="42" t="s">
        <v>5005</v>
      </c>
      <c r="H1605" s="42" t="s">
        <v>5006</v>
      </c>
      <c r="I1605" s="42" t="s">
        <v>2184</v>
      </c>
      <c r="J1605" s="45">
        <v>44858.408333333333</v>
      </c>
      <c r="K1605" s="43">
        <v>100001</v>
      </c>
      <c r="L1605" s="44">
        <v>44900</v>
      </c>
      <c r="M1605" s="8" t="str">
        <f>VLOOKUP(MONTH($J1605),Lookup!$A$2:$B$13,2,0)&amp;" "&amp;YEAR($J1605)</f>
        <v>Oct 2022</v>
      </c>
      <c r="N1605" s="34">
        <f t="shared" ref="N1605:N1668" si="154">IF(ISBLANK($J1605),"1/1/9999",J1605)</f>
        <v>44858.408333333333</v>
      </c>
      <c r="O1605" s="8">
        <f>IF(ISERROR(VLOOKUP($I1605,Lookup!$H$2:$I$11,2,0)),"",VLOOKUP($I1605,Lookup!$H$2:$I$11,2,0))</f>
        <v>6.9999999999999999E-6</v>
      </c>
      <c r="P1605" s="8">
        <f>COUNTIF(J$4:J1605,J1605)</f>
        <v>1</v>
      </c>
    </row>
    <row r="1606" spans="1:16" ht="30" x14ac:dyDescent="0.25">
      <c r="A1606" s="35">
        <f t="shared" ref="A1606:A1669" si="155">K1606</f>
        <v>300001</v>
      </c>
      <c r="B1606" s="8">
        <f t="shared" ref="B1606:B1669" si="156">J1606</f>
        <v>44838.379861111112</v>
      </c>
      <c r="C1606" s="8">
        <f t="shared" ref="C1606:C1669" si="157">L1606</f>
        <v>44944</v>
      </c>
      <c r="D1606" s="38">
        <f t="shared" ref="D1606:D1669" si="158">SUM(A1606:C1606)+O1606+P1606</f>
        <v>389784.3799211111</v>
      </c>
      <c r="E1606" s="39">
        <f t="shared" si="153"/>
        <v>17</v>
      </c>
      <c r="F1606" s="42" t="s">
        <v>103</v>
      </c>
      <c r="G1606" s="42" t="s">
        <v>5007</v>
      </c>
      <c r="H1606" s="42" t="s">
        <v>5008</v>
      </c>
      <c r="I1606" s="42" t="s">
        <v>2206</v>
      </c>
      <c r="J1606" s="45">
        <v>44838.379861111112</v>
      </c>
      <c r="K1606" s="43">
        <v>300001</v>
      </c>
      <c r="L1606" s="44">
        <v>44944</v>
      </c>
      <c r="M1606" s="8" t="str">
        <f>VLOOKUP(MONTH($J1606),Lookup!$A$2:$B$13,2,0)&amp;" "&amp;YEAR($J1606)</f>
        <v>Oct 2022</v>
      </c>
      <c r="N1606" s="34">
        <f t="shared" si="154"/>
        <v>44838.379861111112</v>
      </c>
      <c r="O1606" s="8">
        <f>IF(ISERROR(VLOOKUP($I1606,Lookup!$H$2:$I$11,2,0)),"",VLOOKUP($I1606,Lookup!$H$2:$I$11,2,0))</f>
        <v>6.0000000000000002E-5</v>
      </c>
      <c r="P1606" s="8">
        <f>COUNTIF(J$4:J1606,J1606)</f>
        <v>1</v>
      </c>
    </row>
    <row r="1607" spans="1:16" x14ac:dyDescent="0.25">
      <c r="A1607" s="35">
        <f t="shared" si="155"/>
        <v>800000</v>
      </c>
      <c r="B1607" s="8">
        <f t="shared" si="156"/>
        <v>44902.3</v>
      </c>
      <c r="C1607" s="8">
        <f t="shared" si="157"/>
        <v>44909</v>
      </c>
      <c r="D1607" s="38">
        <f t="shared" si="158"/>
        <v>889812.30006000004</v>
      </c>
      <c r="E1607" s="39">
        <f t="shared" si="153"/>
        <v>4</v>
      </c>
      <c r="F1607" s="42" t="s">
        <v>103</v>
      </c>
      <c r="G1607" s="42" t="s">
        <v>5009</v>
      </c>
      <c r="H1607" s="42" t="s">
        <v>5010</v>
      </c>
      <c r="I1607" s="42" t="s">
        <v>2206</v>
      </c>
      <c r="J1607" s="45">
        <v>44902.3</v>
      </c>
      <c r="K1607" s="43">
        <v>800000</v>
      </c>
      <c r="L1607" s="44">
        <v>44909</v>
      </c>
      <c r="M1607" s="8" t="str">
        <f>VLOOKUP(MONTH($J1607),Lookup!$A$2:$B$13,2,0)&amp;" "&amp;YEAR($J1607)</f>
        <v>Dec 2022</v>
      </c>
      <c r="N1607" s="34">
        <f t="shared" si="154"/>
        <v>44902.3</v>
      </c>
      <c r="O1607" s="8">
        <f>IF(ISERROR(VLOOKUP($I1607,Lookup!$H$2:$I$11,2,0)),"",VLOOKUP($I1607,Lookup!$H$2:$I$11,2,0))</f>
        <v>6.0000000000000002E-5</v>
      </c>
      <c r="P1607" s="8">
        <f>COUNTIF(J$4:J1607,J1607)</f>
        <v>1</v>
      </c>
    </row>
    <row r="1608" spans="1:16" ht="30" x14ac:dyDescent="0.25">
      <c r="A1608" s="35">
        <f t="shared" si="155"/>
        <v>2000001</v>
      </c>
      <c r="B1608" s="8">
        <f t="shared" si="156"/>
        <v>44852.75277777778</v>
      </c>
      <c r="C1608" s="8">
        <f t="shared" si="157"/>
        <v>44936</v>
      </c>
      <c r="D1608" s="38">
        <f t="shared" si="158"/>
        <v>2089790.7528377778</v>
      </c>
      <c r="E1608" s="39">
        <f t="shared" si="153"/>
        <v>1</v>
      </c>
      <c r="F1608" s="42" t="s">
        <v>103</v>
      </c>
      <c r="G1608" s="42" t="s">
        <v>5011</v>
      </c>
      <c r="H1608" s="42" t="s">
        <v>5012</v>
      </c>
      <c r="I1608" s="42" t="s">
        <v>2206</v>
      </c>
      <c r="J1608" s="45">
        <v>44852.75277777778</v>
      </c>
      <c r="K1608" s="43">
        <v>2000001</v>
      </c>
      <c r="L1608" s="44">
        <v>44936</v>
      </c>
      <c r="M1608" s="8" t="str">
        <f>VLOOKUP(MONTH($J1608),Lookup!$A$2:$B$13,2,0)&amp;" "&amp;YEAR($J1608)</f>
        <v>Oct 2022</v>
      </c>
      <c r="N1608" s="34">
        <f t="shared" si="154"/>
        <v>44852.75277777778</v>
      </c>
      <c r="O1608" s="8">
        <f>IF(ISERROR(VLOOKUP($I1608,Lookup!$H$2:$I$11,2,0)),"",VLOOKUP($I1608,Lookup!$H$2:$I$11,2,0))</f>
        <v>6.0000000000000002E-5</v>
      </c>
      <c r="P1608" s="8">
        <f>COUNTIF(J$4:J1608,J1608)</f>
        <v>1</v>
      </c>
    </row>
    <row r="1609" spans="1:16" ht="30" x14ac:dyDescent="0.25">
      <c r="A1609" s="35">
        <f t="shared" si="155"/>
        <v>0</v>
      </c>
      <c r="B1609" s="8">
        <f t="shared" si="156"/>
        <v>44651.902777777781</v>
      </c>
      <c r="C1609" s="8">
        <f t="shared" si="157"/>
        <v>45000</v>
      </c>
      <c r="D1609" s="38">
        <f t="shared" si="158"/>
        <v>89552.802777777775</v>
      </c>
      <c r="E1609" s="39">
        <f t="shared" si="153"/>
        <v>63</v>
      </c>
      <c r="F1609" s="42" t="s">
        <v>438</v>
      </c>
      <c r="G1609" s="42" t="s">
        <v>5013</v>
      </c>
      <c r="H1609" s="42" t="s">
        <v>5014</v>
      </c>
      <c r="I1609" s="42" t="s">
        <v>2170</v>
      </c>
      <c r="J1609" s="45">
        <v>44651.902777777781</v>
      </c>
      <c r="K1609" s="43"/>
      <c r="L1609" s="44">
        <v>45000</v>
      </c>
      <c r="M1609" s="8" t="str">
        <f>VLOOKUP(MONTH($J1609),Lookup!$A$2:$B$13,2,0)&amp;" "&amp;YEAR($J1609)</f>
        <v>Mar 2022</v>
      </c>
      <c r="N1609" s="34">
        <f t="shared" si="154"/>
        <v>44651.902777777781</v>
      </c>
      <c r="O1609" s="8">
        <f>IF(ISERROR(VLOOKUP($I1609,Lookup!$H$2:$I$11,2,0)),"",VLOOKUP($I1609,Lookup!$H$2:$I$11,2,0))</f>
        <v>-100.1</v>
      </c>
      <c r="P1609" s="8">
        <f>COUNTIF(J$4:J1609,J1609)</f>
        <v>1</v>
      </c>
    </row>
    <row r="1610" spans="1:16" ht="45" x14ac:dyDescent="0.25">
      <c r="A1610" s="35">
        <f t="shared" si="155"/>
        <v>250001</v>
      </c>
      <c r="B1610" s="8">
        <f t="shared" si="156"/>
        <v>44589.27847222222</v>
      </c>
      <c r="C1610" s="8">
        <f t="shared" si="157"/>
        <v>44894</v>
      </c>
      <c r="D1610" s="38">
        <f t="shared" si="158"/>
        <v>339485.27847922221</v>
      </c>
      <c r="E1610" s="39">
        <f t="shared" si="153"/>
        <v>24</v>
      </c>
      <c r="F1610" s="42" t="s">
        <v>137</v>
      </c>
      <c r="G1610" s="42" t="s">
        <v>5015</v>
      </c>
      <c r="H1610" s="42" t="s">
        <v>5016</v>
      </c>
      <c r="I1610" s="42" t="s">
        <v>2184</v>
      </c>
      <c r="J1610" s="45">
        <v>44589.27847222222</v>
      </c>
      <c r="K1610" s="43">
        <v>250001</v>
      </c>
      <c r="L1610" s="44">
        <v>44894</v>
      </c>
      <c r="M1610" s="8" t="str">
        <f>VLOOKUP(MONTH($J1610),Lookup!$A$2:$B$13,2,0)&amp;" "&amp;YEAR($J1610)</f>
        <v>Jan 2022</v>
      </c>
      <c r="N1610" s="34">
        <f t="shared" si="154"/>
        <v>44589.27847222222</v>
      </c>
      <c r="O1610" s="8">
        <f>IF(ISERROR(VLOOKUP($I1610,Lookup!$H$2:$I$11,2,0)),"",VLOOKUP($I1610,Lookup!$H$2:$I$11,2,0))</f>
        <v>6.9999999999999999E-6</v>
      </c>
      <c r="P1610" s="8">
        <f>COUNTIF(J$4:J1610,J1610)</f>
        <v>1</v>
      </c>
    </row>
    <row r="1611" spans="1:16" ht="30" x14ac:dyDescent="0.25">
      <c r="A1611" s="35">
        <f t="shared" si="155"/>
        <v>50000</v>
      </c>
      <c r="B1611" s="8">
        <f t="shared" si="156"/>
        <v>44669.359722222223</v>
      </c>
      <c r="C1611" s="8">
        <f t="shared" si="157"/>
        <v>44881</v>
      </c>
      <c r="D1611" s="38">
        <f t="shared" si="158"/>
        <v>139551.35978222222</v>
      </c>
      <c r="E1611" s="39">
        <f t="shared" si="153"/>
        <v>25</v>
      </c>
      <c r="F1611" s="42" t="s">
        <v>159</v>
      </c>
      <c r="G1611" s="42" t="s">
        <v>5017</v>
      </c>
      <c r="H1611" s="42" t="s">
        <v>5018</v>
      </c>
      <c r="I1611" s="42" t="s">
        <v>2206</v>
      </c>
      <c r="J1611" s="45">
        <v>44669.359722222223</v>
      </c>
      <c r="K1611" s="43">
        <v>50000</v>
      </c>
      <c r="L1611" s="44">
        <v>44881</v>
      </c>
      <c r="M1611" s="8" t="str">
        <f>VLOOKUP(MONTH($J1611),Lookup!$A$2:$B$13,2,0)&amp;" "&amp;YEAR($J1611)</f>
        <v>Apr 2022</v>
      </c>
      <c r="N1611" s="34">
        <f t="shared" si="154"/>
        <v>44669.359722222223</v>
      </c>
      <c r="O1611" s="8">
        <f>IF(ISERROR(VLOOKUP($I1611,Lookup!$H$2:$I$11,2,0)),"",VLOOKUP($I1611,Lookup!$H$2:$I$11,2,0))</f>
        <v>6.0000000000000002E-5</v>
      </c>
      <c r="P1611" s="8">
        <f>COUNTIF(J$4:J1611,J1611)</f>
        <v>1</v>
      </c>
    </row>
    <row r="1612" spans="1:16" ht="30" x14ac:dyDescent="0.25">
      <c r="A1612" s="35">
        <f t="shared" si="155"/>
        <v>80000</v>
      </c>
      <c r="B1612" s="8">
        <f t="shared" si="156"/>
        <v>44789.509722222225</v>
      </c>
      <c r="C1612" s="8">
        <f t="shared" si="157"/>
        <v>44904</v>
      </c>
      <c r="D1612" s="38">
        <f t="shared" si="158"/>
        <v>169694.50972922222</v>
      </c>
      <c r="E1612" s="39">
        <f t="shared" si="153"/>
        <v>7</v>
      </c>
      <c r="F1612" s="42" t="s">
        <v>159</v>
      </c>
      <c r="G1612" s="42" t="s">
        <v>5019</v>
      </c>
      <c r="H1612" s="42" t="s">
        <v>5020</v>
      </c>
      <c r="I1612" s="42" t="s">
        <v>2184</v>
      </c>
      <c r="J1612" s="45">
        <v>44789.509722222225</v>
      </c>
      <c r="K1612" s="43">
        <v>80000</v>
      </c>
      <c r="L1612" s="44">
        <v>44904</v>
      </c>
      <c r="M1612" s="8" t="str">
        <f>VLOOKUP(MONTH($J1612),Lookup!$A$2:$B$13,2,0)&amp;" "&amp;YEAR($J1612)</f>
        <v>Aug 2022</v>
      </c>
      <c r="N1612" s="34">
        <f t="shared" si="154"/>
        <v>44789.509722222225</v>
      </c>
      <c r="O1612" s="8">
        <f>IF(ISERROR(VLOOKUP($I1612,Lookup!$H$2:$I$11,2,0)),"",VLOOKUP($I1612,Lookup!$H$2:$I$11,2,0))</f>
        <v>6.9999999999999999E-6</v>
      </c>
      <c r="P1612" s="8">
        <f>COUNTIF(J$4:J1612,J1612)</f>
        <v>1</v>
      </c>
    </row>
    <row r="1613" spans="1:16" ht="30" x14ac:dyDescent="0.25">
      <c r="A1613" s="35">
        <f t="shared" si="155"/>
        <v>50001</v>
      </c>
      <c r="B1613" s="8">
        <f t="shared" si="156"/>
        <v>44802.556250000001</v>
      </c>
      <c r="C1613" s="8">
        <f t="shared" si="157"/>
        <v>44908</v>
      </c>
      <c r="D1613" s="38">
        <f t="shared" si="158"/>
        <v>139712.55625699999</v>
      </c>
      <c r="E1613" s="39">
        <f t="shared" si="153"/>
        <v>16</v>
      </c>
      <c r="F1613" s="42" t="s">
        <v>159</v>
      </c>
      <c r="G1613" s="42" t="s">
        <v>5021</v>
      </c>
      <c r="H1613" s="42" t="s">
        <v>5022</v>
      </c>
      <c r="I1613" s="42" t="s">
        <v>2184</v>
      </c>
      <c r="J1613" s="45">
        <v>44802.556250000001</v>
      </c>
      <c r="K1613" s="43">
        <v>50001</v>
      </c>
      <c r="L1613" s="44">
        <v>44908</v>
      </c>
      <c r="M1613" s="8" t="str">
        <f>VLOOKUP(MONTH($J1613),Lookup!$A$2:$B$13,2,0)&amp;" "&amp;YEAR($J1613)</f>
        <v>Aug 2022</v>
      </c>
      <c r="N1613" s="34">
        <f t="shared" si="154"/>
        <v>44802.556250000001</v>
      </c>
      <c r="O1613" s="8">
        <f>IF(ISERROR(VLOOKUP($I1613,Lookup!$H$2:$I$11,2,0)),"",VLOOKUP($I1613,Lookup!$H$2:$I$11,2,0))</f>
        <v>6.9999999999999999E-6</v>
      </c>
      <c r="P1613" s="8">
        <f>COUNTIF(J$4:J1613,J1613)</f>
        <v>1</v>
      </c>
    </row>
    <row r="1614" spans="1:16" ht="30" x14ac:dyDescent="0.25">
      <c r="A1614" s="35">
        <f t="shared" si="155"/>
        <v>60001</v>
      </c>
      <c r="B1614" s="8">
        <f t="shared" si="156"/>
        <v>44699.552777777775</v>
      </c>
      <c r="C1614" s="8">
        <f t="shared" si="157"/>
        <v>44904</v>
      </c>
      <c r="D1614" s="38">
        <f t="shared" si="158"/>
        <v>149605.55278477777</v>
      </c>
      <c r="E1614" s="39">
        <f t="shared" si="153"/>
        <v>12</v>
      </c>
      <c r="F1614" s="42" t="s">
        <v>159</v>
      </c>
      <c r="G1614" s="42" t="s">
        <v>5023</v>
      </c>
      <c r="H1614" s="42" t="s">
        <v>5024</v>
      </c>
      <c r="I1614" s="42" t="s">
        <v>2184</v>
      </c>
      <c r="J1614" s="45">
        <v>44699.552777777775</v>
      </c>
      <c r="K1614" s="43">
        <v>60001</v>
      </c>
      <c r="L1614" s="44">
        <v>44904</v>
      </c>
      <c r="M1614" s="8" t="str">
        <f>VLOOKUP(MONTH($J1614),Lookup!$A$2:$B$13,2,0)&amp;" "&amp;YEAR($J1614)</f>
        <v>May 2022</v>
      </c>
      <c r="N1614" s="34">
        <f t="shared" si="154"/>
        <v>44699.552777777775</v>
      </c>
      <c r="O1614" s="8">
        <f>IF(ISERROR(VLOOKUP($I1614,Lookup!$H$2:$I$11,2,0)),"",VLOOKUP($I1614,Lookup!$H$2:$I$11,2,0))</f>
        <v>6.9999999999999999E-6</v>
      </c>
      <c r="P1614" s="8">
        <f>COUNTIF(J$4:J1614,J1614)</f>
        <v>1</v>
      </c>
    </row>
    <row r="1615" spans="1:16" ht="30" x14ac:dyDescent="0.25">
      <c r="A1615" s="35">
        <f t="shared" si="155"/>
        <v>50000</v>
      </c>
      <c r="B1615" s="8">
        <f t="shared" si="156"/>
        <v>44697.268055555556</v>
      </c>
      <c r="C1615" s="8">
        <f t="shared" si="157"/>
        <v>44874</v>
      </c>
      <c r="D1615" s="38">
        <f t="shared" si="158"/>
        <v>139572.26806255555</v>
      </c>
      <c r="E1615" s="39">
        <f t="shared" si="153"/>
        <v>23</v>
      </c>
      <c r="F1615" s="42" t="s">
        <v>159</v>
      </c>
      <c r="G1615" s="42" t="s">
        <v>5025</v>
      </c>
      <c r="H1615" s="42" t="s">
        <v>5026</v>
      </c>
      <c r="I1615" s="42" t="s">
        <v>2184</v>
      </c>
      <c r="J1615" s="45">
        <v>44697.268055555556</v>
      </c>
      <c r="K1615" s="43">
        <v>50000</v>
      </c>
      <c r="L1615" s="44">
        <v>44874</v>
      </c>
      <c r="M1615" s="8" t="str">
        <f>VLOOKUP(MONTH($J1615),Lookup!$A$2:$B$13,2,0)&amp;" "&amp;YEAR($J1615)</f>
        <v>May 2022</v>
      </c>
      <c r="N1615" s="34">
        <f t="shared" si="154"/>
        <v>44697.268055555556</v>
      </c>
      <c r="O1615" s="8">
        <f>IF(ISERROR(VLOOKUP($I1615,Lookup!$H$2:$I$11,2,0)),"",VLOOKUP($I1615,Lookup!$H$2:$I$11,2,0))</f>
        <v>6.9999999999999999E-6</v>
      </c>
      <c r="P1615" s="8">
        <f>COUNTIF(J$4:J1615,J1615)</f>
        <v>1</v>
      </c>
    </row>
    <row r="1616" spans="1:16" ht="45" x14ac:dyDescent="0.25">
      <c r="A1616" s="35">
        <f t="shared" si="155"/>
        <v>60000</v>
      </c>
      <c r="B1616" s="8">
        <f t="shared" si="156"/>
        <v>44712.55</v>
      </c>
      <c r="C1616" s="8">
        <f t="shared" si="157"/>
        <v>44902</v>
      </c>
      <c r="D1616" s="38">
        <f t="shared" si="158"/>
        <v>149718.54999999999</v>
      </c>
      <c r="E1616" s="39">
        <f t="shared" si="153"/>
        <v>11</v>
      </c>
      <c r="F1616" s="42" t="s">
        <v>159</v>
      </c>
      <c r="G1616" s="42" t="s">
        <v>5027</v>
      </c>
      <c r="H1616" s="42" t="s">
        <v>5028</v>
      </c>
      <c r="I1616" s="42" t="s">
        <v>2167</v>
      </c>
      <c r="J1616" s="45">
        <v>44712.55</v>
      </c>
      <c r="K1616" s="43">
        <v>60000</v>
      </c>
      <c r="L1616" s="44">
        <v>44902</v>
      </c>
      <c r="M1616" s="8" t="str">
        <f>VLOOKUP(MONTH($J1616),Lookup!$A$2:$B$13,2,0)&amp;" "&amp;YEAR($J1616)</f>
        <v>May 2022</v>
      </c>
      <c r="N1616" s="34">
        <f t="shared" si="154"/>
        <v>44712.55</v>
      </c>
      <c r="O1616" s="8">
        <f>IF(ISERROR(VLOOKUP($I1616,Lookup!$H$2:$I$11,2,0)),"",VLOOKUP($I1616,Lookup!$H$2:$I$11,2,0))</f>
        <v>103</v>
      </c>
      <c r="P1616" s="8">
        <f>COUNTIF(J$4:J1616,J1616)</f>
        <v>1</v>
      </c>
    </row>
    <row r="1617" spans="1:16" ht="30" x14ac:dyDescent="0.25">
      <c r="A1617" s="35">
        <f t="shared" si="155"/>
        <v>50000</v>
      </c>
      <c r="B1617" s="8">
        <f t="shared" si="156"/>
        <v>44687.65902777778</v>
      </c>
      <c r="C1617" s="8">
        <f t="shared" si="157"/>
        <v>44894</v>
      </c>
      <c r="D1617" s="38">
        <f t="shared" si="158"/>
        <v>139582.65908777778</v>
      </c>
      <c r="E1617" s="39">
        <f t="shared" si="153"/>
        <v>22</v>
      </c>
      <c r="F1617" s="42" t="s">
        <v>159</v>
      </c>
      <c r="G1617" s="42" t="s">
        <v>5029</v>
      </c>
      <c r="H1617" s="42" t="s">
        <v>5030</v>
      </c>
      <c r="I1617" s="42" t="s">
        <v>2206</v>
      </c>
      <c r="J1617" s="45">
        <v>44687.65902777778</v>
      </c>
      <c r="K1617" s="43">
        <v>50000</v>
      </c>
      <c r="L1617" s="44">
        <v>44894</v>
      </c>
      <c r="M1617" s="8" t="str">
        <f>VLOOKUP(MONTH($J1617),Lookup!$A$2:$B$13,2,0)&amp;" "&amp;YEAR($J1617)</f>
        <v>May 2022</v>
      </c>
      <c r="N1617" s="34">
        <f t="shared" si="154"/>
        <v>44687.65902777778</v>
      </c>
      <c r="O1617" s="8">
        <f>IF(ISERROR(VLOOKUP($I1617,Lookup!$H$2:$I$11,2,0)),"",VLOOKUP($I1617,Lookup!$H$2:$I$11,2,0))</f>
        <v>6.0000000000000002E-5</v>
      </c>
      <c r="P1617" s="8">
        <f>COUNTIF(J$4:J1617,J1617)</f>
        <v>1</v>
      </c>
    </row>
    <row r="1618" spans="1:16" ht="30" x14ac:dyDescent="0.25">
      <c r="A1618" s="35">
        <f t="shared" si="155"/>
        <v>80000</v>
      </c>
      <c r="B1618" s="8">
        <f t="shared" si="156"/>
        <v>44683.486805555556</v>
      </c>
      <c r="C1618" s="8">
        <f t="shared" si="157"/>
        <v>44908</v>
      </c>
      <c r="D1618" s="38">
        <f t="shared" si="158"/>
        <v>169695.48680555556</v>
      </c>
      <c r="E1618" s="39">
        <f t="shared" si="153"/>
        <v>6</v>
      </c>
      <c r="F1618" s="42" t="s">
        <v>159</v>
      </c>
      <c r="G1618" s="42" t="s">
        <v>5031</v>
      </c>
      <c r="H1618" s="42" t="s">
        <v>5032</v>
      </c>
      <c r="I1618" s="42" t="s">
        <v>2167</v>
      </c>
      <c r="J1618" s="45">
        <v>44683.486805555556</v>
      </c>
      <c r="K1618" s="43">
        <v>80000</v>
      </c>
      <c r="L1618" s="44">
        <v>44908</v>
      </c>
      <c r="M1618" s="8" t="str">
        <f>VLOOKUP(MONTH($J1618),Lookup!$A$2:$B$13,2,0)&amp;" "&amp;YEAR($J1618)</f>
        <v>May 2022</v>
      </c>
      <c r="N1618" s="34">
        <f t="shared" si="154"/>
        <v>44683.486805555556</v>
      </c>
      <c r="O1618" s="8">
        <f>IF(ISERROR(VLOOKUP($I1618,Lookup!$H$2:$I$11,2,0)),"",VLOOKUP($I1618,Lookup!$H$2:$I$11,2,0))</f>
        <v>103</v>
      </c>
      <c r="P1618" s="8">
        <f>COUNTIF(J$4:J1618,J1618)</f>
        <v>1</v>
      </c>
    </row>
    <row r="1619" spans="1:16" ht="45" x14ac:dyDescent="0.25">
      <c r="A1619" s="35">
        <f t="shared" si="155"/>
        <v>30000</v>
      </c>
      <c r="B1619" s="8">
        <f t="shared" si="156"/>
        <v>44714.590277777781</v>
      </c>
      <c r="C1619" s="8">
        <f t="shared" si="157"/>
        <v>44718</v>
      </c>
      <c r="D1619" s="38">
        <f t="shared" si="158"/>
        <v>119433.59027857779</v>
      </c>
      <c r="E1619" s="39">
        <f t="shared" si="153"/>
        <v>29</v>
      </c>
      <c r="F1619" s="42" t="s">
        <v>159</v>
      </c>
      <c r="G1619" s="42" t="s">
        <v>5033</v>
      </c>
      <c r="H1619" s="42" t="s">
        <v>5034</v>
      </c>
      <c r="I1619" s="42" t="s">
        <v>2173</v>
      </c>
      <c r="J1619" s="45">
        <v>44714.590277777781</v>
      </c>
      <c r="K1619" s="43">
        <v>30000</v>
      </c>
      <c r="L1619" s="44">
        <v>44718</v>
      </c>
      <c r="M1619" s="8" t="str">
        <f>VLOOKUP(MONTH($J1619),Lookup!$A$2:$B$13,2,0)&amp;" "&amp;YEAR($J1619)</f>
        <v>Jun 2022</v>
      </c>
      <c r="N1619" s="34">
        <f t="shared" si="154"/>
        <v>44714.590277777781</v>
      </c>
      <c r="O1619" s="8">
        <f>IF(ISERROR(VLOOKUP($I1619,Lookup!$H$2:$I$11,2,0)),"",VLOOKUP($I1619,Lookup!$H$2:$I$11,2,0))</f>
        <v>7.9999999999999996E-7</v>
      </c>
      <c r="P1619" s="8">
        <f>COUNTIF(J$4:J1619,J1619)</f>
        <v>1</v>
      </c>
    </row>
    <row r="1620" spans="1:16" ht="30" x14ac:dyDescent="0.25">
      <c r="A1620" s="35">
        <f t="shared" si="155"/>
        <v>30000</v>
      </c>
      <c r="B1620" s="8">
        <f t="shared" si="156"/>
        <v>44755.664583333331</v>
      </c>
      <c r="C1620" s="8">
        <f t="shared" si="157"/>
        <v>44901</v>
      </c>
      <c r="D1620" s="38">
        <f t="shared" si="158"/>
        <v>119657.66458413334</v>
      </c>
      <c r="E1620" s="39">
        <f t="shared" si="153"/>
        <v>28</v>
      </c>
      <c r="F1620" s="42" t="s">
        <v>159</v>
      </c>
      <c r="G1620" s="42" t="s">
        <v>5035</v>
      </c>
      <c r="H1620" s="42" t="s">
        <v>5036</v>
      </c>
      <c r="I1620" s="42" t="s">
        <v>2173</v>
      </c>
      <c r="J1620" s="45">
        <v>44755.664583333331</v>
      </c>
      <c r="K1620" s="43">
        <v>30000</v>
      </c>
      <c r="L1620" s="44">
        <v>44901</v>
      </c>
      <c r="M1620" s="8" t="str">
        <f>VLOOKUP(MONTH($J1620),Lookup!$A$2:$B$13,2,0)&amp;" "&amp;YEAR($J1620)</f>
        <v>Jul 2022</v>
      </c>
      <c r="N1620" s="34">
        <f t="shared" si="154"/>
        <v>44755.664583333331</v>
      </c>
      <c r="O1620" s="8">
        <f>IF(ISERROR(VLOOKUP($I1620,Lookup!$H$2:$I$11,2,0)),"",VLOOKUP($I1620,Lookup!$H$2:$I$11,2,0))</f>
        <v>7.9999999999999996E-7</v>
      </c>
      <c r="P1620" s="8">
        <f>COUNTIF(J$4:J1620,J1620)</f>
        <v>1</v>
      </c>
    </row>
    <row r="1621" spans="1:16" ht="30" x14ac:dyDescent="0.25">
      <c r="A1621" s="35">
        <f t="shared" si="155"/>
        <v>50000</v>
      </c>
      <c r="B1621" s="8">
        <f t="shared" si="156"/>
        <v>44725.409722222219</v>
      </c>
      <c r="C1621" s="8">
        <f t="shared" si="157"/>
        <v>44894</v>
      </c>
      <c r="D1621" s="38">
        <f t="shared" si="158"/>
        <v>139620.40978222221</v>
      </c>
      <c r="E1621" s="39">
        <f t="shared" si="153"/>
        <v>20</v>
      </c>
      <c r="F1621" s="42" t="s">
        <v>159</v>
      </c>
      <c r="G1621" s="42" t="s">
        <v>5037</v>
      </c>
      <c r="H1621" s="42" t="s">
        <v>5038</v>
      </c>
      <c r="I1621" s="42" t="s">
        <v>2206</v>
      </c>
      <c r="J1621" s="45">
        <v>44725.409722222219</v>
      </c>
      <c r="K1621" s="43">
        <v>50000</v>
      </c>
      <c r="L1621" s="44">
        <v>44894</v>
      </c>
      <c r="M1621" s="8" t="str">
        <f>VLOOKUP(MONTH($J1621),Lookup!$A$2:$B$13,2,0)&amp;" "&amp;YEAR($J1621)</f>
        <v>Jun 2022</v>
      </c>
      <c r="N1621" s="34">
        <f t="shared" si="154"/>
        <v>44725.409722222219</v>
      </c>
      <c r="O1621" s="8">
        <f>IF(ISERROR(VLOOKUP($I1621,Lookup!$H$2:$I$11,2,0)),"",VLOOKUP($I1621,Lookup!$H$2:$I$11,2,0))</f>
        <v>6.0000000000000002E-5</v>
      </c>
      <c r="P1621" s="8">
        <f>COUNTIF(J$4:J1621,J1621)</f>
        <v>1</v>
      </c>
    </row>
    <row r="1622" spans="1:16" ht="30" x14ac:dyDescent="0.25">
      <c r="A1622" s="35">
        <f t="shared" si="155"/>
        <v>25000</v>
      </c>
      <c r="B1622" s="8">
        <f t="shared" si="156"/>
        <v>44768.550694444442</v>
      </c>
      <c r="C1622" s="8">
        <f t="shared" si="157"/>
        <v>44894</v>
      </c>
      <c r="D1622" s="38">
        <f t="shared" si="158"/>
        <v>114663.55069524446</v>
      </c>
      <c r="E1622" s="39">
        <f t="shared" si="153"/>
        <v>30</v>
      </c>
      <c r="F1622" s="42" t="s">
        <v>159</v>
      </c>
      <c r="G1622" s="42" t="s">
        <v>5039</v>
      </c>
      <c r="H1622" s="42" t="s">
        <v>5040</v>
      </c>
      <c r="I1622" s="42" t="s">
        <v>2173</v>
      </c>
      <c r="J1622" s="45">
        <v>44768.550694444442</v>
      </c>
      <c r="K1622" s="43">
        <v>25000</v>
      </c>
      <c r="L1622" s="44">
        <v>44894</v>
      </c>
      <c r="M1622" s="8" t="str">
        <f>VLOOKUP(MONTH($J1622),Lookup!$A$2:$B$13,2,0)&amp;" "&amp;YEAR($J1622)</f>
        <v>Jul 2022</v>
      </c>
      <c r="N1622" s="34">
        <f t="shared" si="154"/>
        <v>44768.550694444442</v>
      </c>
      <c r="O1622" s="8">
        <f>IF(ISERROR(VLOOKUP($I1622,Lookup!$H$2:$I$11,2,0)),"",VLOOKUP($I1622,Lookup!$H$2:$I$11,2,0))</f>
        <v>7.9999999999999996E-7</v>
      </c>
      <c r="P1622" s="8">
        <f>COUNTIF(J$4:J1622,J1622)</f>
        <v>1</v>
      </c>
    </row>
    <row r="1623" spans="1:16" ht="30" x14ac:dyDescent="0.25">
      <c r="A1623" s="35">
        <f t="shared" si="155"/>
        <v>50000</v>
      </c>
      <c r="B1623" s="8">
        <f t="shared" si="156"/>
        <v>44694.323611111111</v>
      </c>
      <c r="C1623" s="8">
        <f t="shared" si="157"/>
        <v>44903</v>
      </c>
      <c r="D1623" s="38">
        <f t="shared" si="158"/>
        <v>139598.32367111111</v>
      </c>
      <c r="E1623" s="39">
        <f t="shared" si="153"/>
        <v>21</v>
      </c>
      <c r="F1623" s="42" t="s">
        <v>159</v>
      </c>
      <c r="G1623" s="42" t="s">
        <v>5041</v>
      </c>
      <c r="H1623" s="42" t="s">
        <v>5042</v>
      </c>
      <c r="I1623" s="42" t="s">
        <v>2206</v>
      </c>
      <c r="J1623" s="45">
        <v>44694.323611111111</v>
      </c>
      <c r="K1623" s="43">
        <v>50000</v>
      </c>
      <c r="L1623" s="44">
        <v>44903</v>
      </c>
      <c r="M1623" s="8" t="str">
        <f>VLOOKUP(MONTH($J1623),Lookup!$A$2:$B$13,2,0)&amp;" "&amp;YEAR($J1623)</f>
        <v>May 2022</v>
      </c>
      <c r="N1623" s="34">
        <f t="shared" si="154"/>
        <v>44694.323611111111</v>
      </c>
      <c r="O1623" s="8">
        <f>IF(ISERROR(VLOOKUP($I1623,Lookup!$H$2:$I$11,2,0)),"",VLOOKUP($I1623,Lookup!$H$2:$I$11,2,0))</f>
        <v>6.0000000000000002E-5</v>
      </c>
      <c r="P1623" s="8">
        <f>COUNTIF(J$4:J1623,J1623)</f>
        <v>1</v>
      </c>
    </row>
    <row r="1624" spans="1:16" ht="30" x14ac:dyDescent="0.25">
      <c r="A1624" s="35">
        <f t="shared" si="155"/>
        <v>50000</v>
      </c>
      <c r="B1624" s="8">
        <f t="shared" si="156"/>
        <v>44712.615277777775</v>
      </c>
      <c r="C1624" s="8">
        <f t="shared" si="157"/>
        <v>44908</v>
      </c>
      <c r="D1624" s="38">
        <f t="shared" si="158"/>
        <v>139621.61533777777</v>
      </c>
      <c r="E1624" s="39">
        <f t="shared" si="153"/>
        <v>19</v>
      </c>
      <c r="F1624" s="42" t="s">
        <v>159</v>
      </c>
      <c r="G1624" s="42" t="s">
        <v>5043</v>
      </c>
      <c r="H1624" s="42" t="s">
        <v>5044</v>
      </c>
      <c r="I1624" s="42" t="s">
        <v>2206</v>
      </c>
      <c r="J1624" s="45">
        <v>44712.615277777775</v>
      </c>
      <c r="K1624" s="43">
        <v>50000</v>
      </c>
      <c r="L1624" s="44">
        <v>44908</v>
      </c>
      <c r="M1624" s="8" t="str">
        <f>VLOOKUP(MONTH($J1624),Lookup!$A$2:$B$13,2,0)&amp;" "&amp;YEAR($J1624)</f>
        <v>May 2022</v>
      </c>
      <c r="N1624" s="34">
        <f t="shared" si="154"/>
        <v>44712.615277777775</v>
      </c>
      <c r="O1624" s="8">
        <f>IF(ISERROR(VLOOKUP($I1624,Lookup!$H$2:$I$11,2,0)),"",VLOOKUP($I1624,Lookup!$H$2:$I$11,2,0))</f>
        <v>6.0000000000000002E-5</v>
      </c>
      <c r="P1624" s="8">
        <f>COUNTIF(J$4:J1624,J1624)</f>
        <v>1</v>
      </c>
    </row>
    <row r="1625" spans="1:16" ht="30" x14ac:dyDescent="0.25">
      <c r="A1625" s="35">
        <f t="shared" si="155"/>
        <v>100000</v>
      </c>
      <c r="B1625" s="8">
        <f t="shared" si="156"/>
        <v>44706.534722222219</v>
      </c>
      <c r="C1625" s="8">
        <f t="shared" si="157"/>
        <v>44908</v>
      </c>
      <c r="D1625" s="38">
        <f t="shared" si="158"/>
        <v>189718.53472222222</v>
      </c>
      <c r="E1625" s="39">
        <f t="shared" si="153"/>
        <v>5</v>
      </c>
      <c r="F1625" s="42" t="s">
        <v>159</v>
      </c>
      <c r="G1625" s="42" t="s">
        <v>5045</v>
      </c>
      <c r="H1625" s="42" t="s">
        <v>5046</v>
      </c>
      <c r="I1625" s="42" t="s">
        <v>2167</v>
      </c>
      <c r="J1625" s="45">
        <v>44706.534722222219</v>
      </c>
      <c r="K1625" s="43">
        <v>100000</v>
      </c>
      <c r="L1625" s="44">
        <v>44908</v>
      </c>
      <c r="M1625" s="8" t="str">
        <f>VLOOKUP(MONTH($J1625),Lookup!$A$2:$B$13,2,0)&amp;" "&amp;YEAR($J1625)</f>
        <v>May 2022</v>
      </c>
      <c r="N1625" s="34">
        <f t="shared" si="154"/>
        <v>44706.534722222219</v>
      </c>
      <c r="O1625" s="8">
        <f>IF(ISERROR(VLOOKUP($I1625,Lookup!$H$2:$I$11,2,0)),"",VLOOKUP($I1625,Lookup!$H$2:$I$11,2,0))</f>
        <v>103</v>
      </c>
      <c r="P1625" s="8">
        <f>COUNTIF(J$4:J1625,J1625)</f>
        <v>1</v>
      </c>
    </row>
    <row r="1626" spans="1:16" x14ac:dyDescent="0.25">
      <c r="A1626" s="35">
        <f t="shared" si="155"/>
        <v>30000</v>
      </c>
      <c r="B1626" s="8">
        <f t="shared" si="156"/>
        <v>44876.393055555556</v>
      </c>
      <c r="C1626" s="8">
        <f t="shared" si="157"/>
        <v>44894</v>
      </c>
      <c r="D1626" s="38">
        <f t="shared" si="158"/>
        <v>119771.39305635556</v>
      </c>
      <c r="E1626" s="39">
        <f t="shared" si="153"/>
        <v>26</v>
      </c>
      <c r="F1626" s="42" t="s">
        <v>159</v>
      </c>
      <c r="G1626" s="42" t="s">
        <v>5047</v>
      </c>
      <c r="H1626" s="42" t="s">
        <v>5048</v>
      </c>
      <c r="I1626" s="42" t="s">
        <v>2173</v>
      </c>
      <c r="J1626" s="45">
        <v>44876.393055555556</v>
      </c>
      <c r="K1626" s="43">
        <v>30000</v>
      </c>
      <c r="L1626" s="44">
        <v>44894</v>
      </c>
      <c r="M1626" s="8" t="str">
        <f>VLOOKUP(MONTH($J1626),Lookup!$A$2:$B$13,2,0)&amp;" "&amp;YEAR($J1626)</f>
        <v>Nov 2022</v>
      </c>
      <c r="N1626" s="34">
        <f t="shared" si="154"/>
        <v>44876.393055555556</v>
      </c>
      <c r="O1626" s="8">
        <f>IF(ISERROR(VLOOKUP($I1626,Lookup!$H$2:$I$11,2,0)),"",VLOOKUP($I1626,Lookup!$H$2:$I$11,2,0))</f>
        <v>7.9999999999999996E-7</v>
      </c>
      <c r="P1626" s="8">
        <f>COUNTIF(J$4:J1626,J1626)</f>
        <v>1</v>
      </c>
    </row>
    <row r="1627" spans="1:16" ht="30" x14ac:dyDescent="0.25">
      <c r="A1627" s="35">
        <f t="shared" si="155"/>
        <v>100000</v>
      </c>
      <c r="B1627" s="8">
        <f t="shared" si="156"/>
        <v>44775.54791666667</v>
      </c>
      <c r="C1627" s="8">
        <f t="shared" si="157"/>
        <v>44952</v>
      </c>
      <c r="D1627" s="38">
        <f t="shared" si="158"/>
        <v>189831.54791666666</v>
      </c>
      <c r="E1627" s="39">
        <f t="shared" si="153"/>
        <v>3</v>
      </c>
      <c r="F1627" s="42" t="s">
        <v>159</v>
      </c>
      <c r="G1627" s="42" t="s">
        <v>5049</v>
      </c>
      <c r="H1627" s="42" t="s">
        <v>5050</v>
      </c>
      <c r="I1627" s="42" t="s">
        <v>2167</v>
      </c>
      <c r="J1627" s="45">
        <v>44775.54791666667</v>
      </c>
      <c r="K1627" s="43">
        <v>100000</v>
      </c>
      <c r="L1627" s="44">
        <v>44952</v>
      </c>
      <c r="M1627" s="8" t="str">
        <f>VLOOKUP(MONTH($J1627),Lookup!$A$2:$B$13,2,0)&amp;" "&amp;YEAR($J1627)</f>
        <v>Aug 2022</v>
      </c>
      <c r="N1627" s="34">
        <f t="shared" si="154"/>
        <v>44775.54791666667</v>
      </c>
      <c r="O1627" s="8">
        <f>IF(ISERROR(VLOOKUP($I1627,Lookup!$H$2:$I$11,2,0)),"",VLOOKUP($I1627,Lookup!$H$2:$I$11,2,0))</f>
        <v>103</v>
      </c>
      <c r="P1627" s="8">
        <f>COUNTIF(J$4:J1627,J1627)</f>
        <v>1</v>
      </c>
    </row>
    <row r="1628" spans="1:16" x14ac:dyDescent="0.25">
      <c r="A1628" s="35">
        <f t="shared" si="155"/>
        <v>70000</v>
      </c>
      <c r="B1628" s="8">
        <f t="shared" si="156"/>
        <v>44801.34097222222</v>
      </c>
      <c r="C1628" s="8">
        <f t="shared" si="157"/>
        <v>44895</v>
      </c>
      <c r="D1628" s="38">
        <f t="shared" si="158"/>
        <v>159597.24097222221</v>
      </c>
      <c r="E1628" s="39">
        <f t="shared" si="153"/>
        <v>10</v>
      </c>
      <c r="F1628" s="42" t="s">
        <v>159</v>
      </c>
      <c r="G1628" s="42" t="s">
        <v>5051</v>
      </c>
      <c r="H1628" s="42" t="s">
        <v>5052</v>
      </c>
      <c r="I1628" s="42" t="s">
        <v>2170</v>
      </c>
      <c r="J1628" s="45">
        <v>44801.34097222222</v>
      </c>
      <c r="K1628" s="43">
        <v>70000</v>
      </c>
      <c r="L1628" s="44">
        <v>44895</v>
      </c>
      <c r="M1628" s="8" t="str">
        <f>VLOOKUP(MONTH($J1628),Lookup!$A$2:$B$13,2,0)&amp;" "&amp;YEAR($J1628)</f>
        <v>Aug 2022</v>
      </c>
      <c r="N1628" s="34">
        <f t="shared" si="154"/>
        <v>44801.34097222222</v>
      </c>
      <c r="O1628" s="8">
        <f>IF(ISERROR(VLOOKUP($I1628,Lookup!$H$2:$I$11,2,0)),"",VLOOKUP($I1628,Lookup!$H$2:$I$11,2,0))</f>
        <v>-100.1</v>
      </c>
      <c r="P1628" s="8">
        <f>COUNTIF(J$4:J1628,J1628)</f>
        <v>1</v>
      </c>
    </row>
    <row r="1629" spans="1:16" ht="30" x14ac:dyDescent="0.25">
      <c r="A1629" s="35">
        <f t="shared" si="155"/>
        <v>50000</v>
      </c>
      <c r="B1629" s="8">
        <f t="shared" si="156"/>
        <v>44771.543749999997</v>
      </c>
      <c r="C1629" s="8">
        <f t="shared" si="157"/>
        <v>44896</v>
      </c>
      <c r="D1629" s="38">
        <f t="shared" si="158"/>
        <v>139668.54381</v>
      </c>
      <c r="E1629" s="39">
        <f t="shared" si="153"/>
        <v>18</v>
      </c>
      <c r="F1629" s="42" t="s">
        <v>159</v>
      </c>
      <c r="G1629" s="42" t="s">
        <v>5053</v>
      </c>
      <c r="H1629" s="42" t="s">
        <v>5054</v>
      </c>
      <c r="I1629" s="42" t="s">
        <v>2206</v>
      </c>
      <c r="J1629" s="45">
        <v>44771.543749999997</v>
      </c>
      <c r="K1629" s="43">
        <v>50000</v>
      </c>
      <c r="L1629" s="44">
        <v>44896</v>
      </c>
      <c r="M1629" s="8" t="str">
        <f>VLOOKUP(MONTH($J1629),Lookup!$A$2:$B$13,2,0)&amp;" "&amp;YEAR($J1629)</f>
        <v>Jul 2022</v>
      </c>
      <c r="N1629" s="34">
        <f t="shared" si="154"/>
        <v>44771.543749999997</v>
      </c>
      <c r="O1629" s="8">
        <f>IF(ISERROR(VLOOKUP($I1629,Lookup!$H$2:$I$11,2,0)),"",VLOOKUP($I1629,Lookup!$H$2:$I$11,2,0))</f>
        <v>6.0000000000000002E-5</v>
      </c>
      <c r="P1629" s="8">
        <f>COUNTIF(J$4:J1629,J1629)</f>
        <v>1</v>
      </c>
    </row>
    <row r="1630" spans="1:16" ht="30" x14ac:dyDescent="0.25">
      <c r="A1630" s="35">
        <f t="shared" si="155"/>
        <v>100000</v>
      </c>
      <c r="B1630" s="8">
        <f t="shared" si="156"/>
        <v>44767.436805555553</v>
      </c>
      <c r="C1630" s="8">
        <f t="shared" si="157"/>
        <v>44902</v>
      </c>
      <c r="D1630" s="38">
        <f t="shared" si="158"/>
        <v>189773.43680555554</v>
      </c>
      <c r="E1630" s="39">
        <f t="shared" si="153"/>
        <v>4</v>
      </c>
      <c r="F1630" s="42" t="s">
        <v>159</v>
      </c>
      <c r="G1630" s="42" t="s">
        <v>5055</v>
      </c>
      <c r="H1630" s="42" t="s">
        <v>5056</v>
      </c>
      <c r="I1630" s="42" t="s">
        <v>2167</v>
      </c>
      <c r="J1630" s="45">
        <v>44767.436805555553</v>
      </c>
      <c r="K1630" s="43">
        <v>100000</v>
      </c>
      <c r="L1630" s="44">
        <v>44902</v>
      </c>
      <c r="M1630" s="8" t="str">
        <f>VLOOKUP(MONTH($J1630),Lookup!$A$2:$B$13,2,0)&amp;" "&amp;YEAR($J1630)</f>
        <v>Jul 2022</v>
      </c>
      <c r="N1630" s="34">
        <f t="shared" si="154"/>
        <v>44767.436805555553</v>
      </c>
      <c r="O1630" s="8">
        <f>IF(ISERROR(VLOOKUP($I1630,Lookup!$H$2:$I$11,2,0)),"",VLOOKUP($I1630,Lookup!$H$2:$I$11,2,0))</f>
        <v>103</v>
      </c>
      <c r="P1630" s="8">
        <f>COUNTIF(J$4:J1630,J1630)</f>
        <v>1</v>
      </c>
    </row>
    <row r="1631" spans="1:16" x14ac:dyDescent="0.25">
      <c r="A1631" s="35">
        <f t="shared" si="155"/>
        <v>500000</v>
      </c>
      <c r="B1631" s="8">
        <f t="shared" si="156"/>
        <v>44896.571527777778</v>
      </c>
      <c r="C1631" s="8">
        <f t="shared" si="157"/>
        <v>44907</v>
      </c>
      <c r="D1631" s="38">
        <f t="shared" si="158"/>
        <v>589804.57158777781</v>
      </c>
      <c r="E1631" s="39">
        <f t="shared" si="153"/>
        <v>0</v>
      </c>
      <c r="F1631" s="42" t="s">
        <v>159</v>
      </c>
      <c r="G1631" s="42" t="s">
        <v>5057</v>
      </c>
      <c r="H1631" s="42" t="s">
        <v>5058</v>
      </c>
      <c r="I1631" s="42" t="s">
        <v>2206</v>
      </c>
      <c r="J1631" s="45">
        <v>44896.571527777778</v>
      </c>
      <c r="K1631" s="43">
        <v>500000</v>
      </c>
      <c r="L1631" s="44">
        <v>44907</v>
      </c>
      <c r="M1631" s="8" t="str">
        <f>VLOOKUP(MONTH($J1631),Lookup!$A$2:$B$13,2,0)&amp;" "&amp;YEAR($J1631)</f>
        <v>Dec 2022</v>
      </c>
      <c r="N1631" s="34">
        <f t="shared" si="154"/>
        <v>44896.571527777778</v>
      </c>
      <c r="O1631" s="8">
        <f>IF(ISERROR(VLOOKUP($I1631,Lookup!$H$2:$I$11,2,0)),"",VLOOKUP($I1631,Lookup!$H$2:$I$11,2,0))</f>
        <v>6.0000000000000002E-5</v>
      </c>
      <c r="P1631" s="8">
        <f>COUNTIF(J$4:J1631,J1631)</f>
        <v>1</v>
      </c>
    </row>
    <row r="1632" spans="1:16" ht="45" x14ac:dyDescent="0.25">
      <c r="A1632" s="35">
        <f t="shared" si="155"/>
        <v>30000</v>
      </c>
      <c r="B1632" s="8">
        <f t="shared" si="156"/>
        <v>44812.651388888888</v>
      </c>
      <c r="C1632" s="8">
        <f t="shared" si="157"/>
        <v>44908</v>
      </c>
      <c r="D1632" s="38">
        <f t="shared" si="158"/>
        <v>119721.65138968889</v>
      </c>
      <c r="E1632" s="39">
        <f t="shared" si="153"/>
        <v>27</v>
      </c>
      <c r="F1632" s="42" t="s">
        <v>159</v>
      </c>
      <c r="G1632" s="42" t="s">
        <v>5059</v>
      </c>
      <c r="H1632" s="42" t="s">
        <v>5060</v>
      </c>
      <c r="I1632" s="42" t="s">
        <v>2173</v>
      </c>
      <c r="J1632" s="45">
        <v>44812.651388888888</v>
      </c>
      <c r="K1632" s="43">
        <v>30000</v>
      </c>
      <c r="L1632" s="44">
        <v>44908</v>
      </c>
      <c r="M1632" s="8" t="str">
        <f>VLOOKUP(MONTH($J1632),Lookup!$A$2:$B$13,2,0)&amp;" "&amp;YEAR($J1632)</f>
        <v>Sept 2022</v>
      </c>
      <c r="N1632" s="34">
        <f t="shared" si="154"/>
        <v>44812.651388888888</v>
      </c>
      <c r="O1632" s="8">
        <f>IF(ISERROR(VLOOKUP($I1632,Lookup!$H$2:$I$11,2,0)),"",VLOOKUP($I1632,Lookup!$H$2:$I$11,2,0))</f>
        <v>7.9999999999999996E-7</v>
      </c>
      <c r="P1632" s="8">
        <f>COUNTIF(J$4:J1632,J1632)</f>
        <v>1</v>
      </c>
    </row>
    <row r="1633" spans="1:16" ht="30" x14ac:dyDescent="0.25">
      <c r="A1633" s="35">
        <f t="shared" si="155"/>
        <v>500000</v>
      </c>
      <c r="B1633" s="8">
        <f t="shared" si="156"/>
        <v>44826.384722222225</v>
      </c>
      <c r="C1633" s="8">
        <f t="shared" si="157"/>
        <v>44909</v>
      </c>
      <c r="D1633" s="38">
        <f t="shared" si="158"/>
        <v>589736.38478222222</v>
      </c>
      <c r="E1633" s="39">
        <f t="shared" si="153"/>
        <v>1</v>
      </c>
      <c r="F1633" s="42" t="s">
        <v>159</v>
      </c>
      <c r="G1633" s="42" t="s">
        <v>5061</v>
      </c>
      <c r="H1633" s="42" t="s">
        <v>5061</v>
      </c>
      <c r="I1633" s="42" t="s">
        <v>2206</v>
      </c>
      <c r="J1633" s="45">
        <v>44826.384722222225</v>
      </c>
      <c r="K1633" s="43">
        <v>500000</v>
      </c>
      <c r="L1633" s="44">
        <v>44909</v>
      </c>
      <c r="M1633" s="8" t="str">
        <f>VLOOKUP(MONTH($J1633),Lookup!$A$2:$B$13,2,0)&amp;" "&amp;YEAR($J1633)</f>
        <v>Sept 2022</v>
      </c>
      <c r="N1633" s="34">
        <f t="shared" si="154"/>
        <v>44826.384722222225</v>
      </c>
      <c r="O1633" s="8">
        <f>IF(ISERROR(VLOOKUP($I1633,Lookup!$H$2:$I$11,2,0)),"",VLOOKUP($I1633,Lookup!$H$2:$I$11,2,0))</f>
        <v>6.0000000000000002E-5</v>
      </c>
      <c r="P1633" s="8">
        <f>COUNTIF(J$4:J1633,J1633)</f>
        <v>1</v>
      </c>
    </row>
    <row r="1634" spans="1:16" ht="30" x14ac:dyDescent="0.25">
      <c r="A1634" s="35">
        <f t="shared" si="155"/>
        <v>50000</v>
      </c>
      <c r="B1634" s="8">
        <f t="shared" si="156"/>
        <v>44797.704861111109</v>
      </c>
      <c r="C1634" s="8">
        <f t="shared" si="157"/>
        <v>44894</v>
      </c>
      <c r="D1634" s="38">
        <f t="shared" si="158"/>
        <v>139692.70486811112</v>
      </c>
      <c r="E1634" s="39">
        <f t="shared" si="153"/>
        <v>17</v>
      </c>
      <c r="F1634" s="42" t="s">
        <v>159</v>
      </c>
      <c r="G1634" s="42" t="s">
        <v>5062</v>
      </c>
      <c r="H1634" s="42" t="s">
        <v>5063</v>
      </c>
      <c r="I1634" s="42" t="s">
        <v>2184</v>
      </c>
      <c r="J1634" s="45">
        <v>44797.704861111109</v>
      </c>
      <c r="K1634" s="43">
        <v>50000</v>
      </c>
      <c r="L1634" s="44">
        <v>44894</v>
      </c>
      <c r="M1634" s="8" t="str">
        <f>VLOOKUP(MONTH($J1634),Lookup!$A$2:$B$13,2,0)&amp;" "&amp;YEAR($J1634)</f>
        <v>Aug 2022</v>
      </c>
      <c r="N1634" s="34">
        <f t="shared" si="154"/>
        <v>44797.704861111109</v>
      </c>
      <c r="O1634" s="8">
        <f>IF(ISERROR(VLOOKUP($I1634,Lookup!$H$2:$I$11,2,0)),"",VLOOKUP($I1634,Lookup!$H$2:$I$11,2,0))</f>
        <v>6.9999999999999999E-6</v>
      </c>
      <c r="P1634" s="8">
        <f>COUNTIF(J$4:J1634,J1634)</f>
        <v>1</v>
      </c>
    </row>
    <row r="1635" spans="1:16" ht="30" x14ac:dyDescent="0.25">
      <c r="A1635" s="35">
        <f t="shared" si="155"/>
        <v>50000</v>
      </c>
      <c r="B1635" s="8">
        <f t="shared" si="156"/>
        <v>44867.463888888888</v>
      </c>
      <c r="C1635" s="8">
        <f t="shared" si="157"/>
        <v>44897</v>
      </c>
      <c r="D1635" s="38">
        <f t="shared" si="158"/>
        <v>139765.46394888888</v>
      </c>
      <c r="E1635" s="39">
        <f t="shared" si="153"/>
        <v>14</v>
      </c>
      <c r="F1635" s="42" t="s">
        <v>159</v>
      </c>
      <c r="G1635" s="42" t="s">
        <v>5064</v>
      </c>
      <c r="H1635" s="42" t="s">
        <v>5065</v>
      </c>
      <c r="I1635" s="42" t="s">
        <v>2206</v>
      </c>
      <c r="J1635" s="45">
        <v>44867.463888888888</v>
      </c>
      <c r="K1635" s="43">
        <v>50000</v>
      </c>
      <c r="L1635" s="44">
        <v>44897</v>
      </c>
      <c r="M1635" s="8" t="str">
        <f>VLOOKUP(MONTH($J1635),Lookup!$A$2:$B$13,2,0)&amp;" "&amp;YEAR($J1635)</f>
        <v>Nov 2022</v>
      </c>
      <c r="N1635" s="34">
        <f t="shared" si="154"/>
        <v>44867.463888888888</v>
      </c>
      <c r="O1635" s="8">
        <f>IF(ISERROR(VLOOKUP($I1635,Lookup!$H$2:$I$11,2,0)),"",VLOOKUP($I1635,Lookup!$H$2:$I$11,2,0))</f>
        <v>6.0000000000000002E-5</v>
      </c>
      <c r="P1635" s="8">
        <f>COUNTIF(J$4:J1635,J1635)</f>
        <v>1</v>
      </c>
    </row>
    <row r="1636" spans="1:16" x14ac:dyDescent="0.25">
      <c r="A1636" s="35">
        <f t="shared" si="155"/>
        <v>50000</v>
      </c>
      <c r="B1636" s="8">
        <f t="shared" si="156"/>
        <v>44858.444444444445</v>
      </c>
      <c r="C1636" s="8">
        <f t="shared" si="157"/>
        <v>44894</v>
      </c>
      <c r="D1636" s="38">
        <f t="shared" si="158"/>
        <v>139753.44450444443</v>
      </c>
      <c r="E1636" s="39">
        <f t="shared" si="153"/>
        <v>15</v>
      </c>
      <c r="F1636" s="42" t="s">
        <v>159</v>
      </c>
      <c r="G1636" s="42" t="s">
        <v>5066</v>
      </c>
      <c r="H1636" s="42" t="s">
        <v>5067</v>
      </c>
      <c r="I1636" s="42" t="s">
        <v>2206</v>
      </c>
      <c r="J1636" s="45">
        <v>44858.444444444445</v>
      </c>
      <c r="K1636" s="43">
        <v>50000</v>
      </c>
      <c r="L1636" s="44">
        <v>44894</v>
      </c>
      <c r="M1636" s="8" t="str">
        <f>VLOOKUP(MONTH($J1636),Lookup!$A$2:$B$13,2,0)&amp;" "&amp;YEAR($J1636)</f>
        <v>Oct 2022</v>
      </c>
      <c r="N1636" s="34">
        <f t="shared" si="154"/>
        <v>44858.444444444445</v>
      </c>
      <c r="O1636" s="8">
        <f>IF(ISERROR(VLOOKUP($I1636,Lookup!$H$2:$I$11,2,0)),"",VLOOKUP($I1636,Lookup!$H$2:$I$11,2,0))</f>
        <v>6.0000000000000002E-5</v>
      </c>
      <c r="P1636" s="8">
        <f>COUNTIF(J$4:J1636,J1636)</f>
        <v>1</v>
      </c>
    </row>
    <row r="1637" spans="1:16" x14ac:dyDescent="0.25">
      <c r="A1637" s="35">
        <f t="shared" si="155"/>
        <v>50000</v>
      </c>
      <c r="B1637" s="8">
        <f t="shared" si="156"/>
        <v>44897.532638888886</v>
      </c>
      <c r="C1637" s="8">
        <f t="shared" si="157"/>
        <v>44909</v>
      </c>
      <c r="D1637" s="38">
        <f t="shared" si="158"/>
        <v>139807.53269888888</v>
      </c>
      <c r="E1637" s="39">
        <f t="shared" si="153"/>
        <v>13</v>
      </c>
      <c r="F1637" s="42" t="s">
        <v>159</v>
      </c>
      <c r="G1637" s="42" t="s">
        <v>5068</v>
      </c>
      <c r="H1637" s="42" t="s">
        <v>5069</v>
      </c>
      <c r="I1637" s="42" t="s">
        <v>2206</v>
      </c>
      <c r="J1637" s="45">
        <v>44897.532638888886</v>
      </c>
      <c r="K1637" s="43">
        <v>50000</v>
      </c>
      <c r="L1637" s="44">
        <v>44909</v>
      </c>
      <c r="M1637" s="8" t="str">
        <f>VLOOKUP(MONTH($J1637),Lookup!$A$2:$B$13,2,0)&amp;" "&amp;YEAR($J1637)</f>
        <v>Dec 2022</v>
      </c>
      <c r="N1637" s="34">
        <f t="shared" si="154"/>
        <v>44897.532638888886</v>
      </c>
      <c r="O1637" s="8">
        <f>IF(ISERROR(VLOOKUP($I1637,Lookup!$H$2:$I$11,2,0)),"",VLOOKUP($I1637,Lookup!$H$2:$I$11,2,0))</f>
        <v>6.0000000000000002E-5</v>
      </c>
      <c r="P1637" s="8">
        <f>COUNTIF(J$4:J1637,J1637)</f>
        <v>1</v>
      </c>
    </row>
    <row r="1638" spans="1:16" ht="45" x14ac:dyDescent="0.25">
      <c r="A1638" s="35">
        <f t="shared" si="155"/>
        <v>75000</v>
      </c>
      <c r="B1638" s="8">
        <f t="shared" si="156"/>
        <v>44895.323611111111</v>
      </c>
      <c r="C1638" s="8">
        <f t="shared" si="157"/>
        <v>44976</v>
      </c>
      <c r="D1638" s="38">
        <f t="shared" si="158"/>
        <v>164872.32367111111</v>
      </c>
      <c r="E1638" s="39">
        <f t="shared" si="153"/>
        <v>8</v>
      </c>
      <c r="F1638" s="42" t="s">
        <v>159</v>
      </c>
      <c r="G1638" s="42" t="s">
        <v>5070</v>
      </c>
      <c r="H1638" s="42" t="s">
        <v>5071</v>
      </c>
      <c r="I1638" s="42" t="s">
        <v>2206</v>
      </c>
      <c r="J1638" s="45">
        <v>44895.323611111111</v>
      </c>
      <c r="K1638" s="43">
        <v>75000</v>
      </c>
      <c r="L1638" s="44">
        <v>44976</v>
      </c>
      <c r="M1638" s="8" t="str">
        <f>VLOOKUP(MONTH($J1638),Lookup!$A$2:$B$13,2,0)&amp;" "&amp;YEAR($J1638)</f>
        <v>Nov 2022</v>
      </c>
      <c r="N1638" s="34">
        <f t="shared" si="154"/>
        <v>44895.323611111111</v>
      </c>
      <c r="O1638" s="8">
        <f>IF(ISERROR(VLOOKUP($I1638,Lookup!$H$2:$I$11,2,0)),"",VLOOKUP($I1638,Lookup!$H$2:$I$11,2,0))</f>
        <v>6.0000000000000002E-5</v>
      </c>
      <c r="P1638" s="8">
        <f>COUNTIF(J$4:J1638,J1638)</f>
        <v>1</v>
      </c>
    </row>
    <row r="1639" spans="1:16" ht="30" x14ac:dyDescent="0.25">
      <c r="A1639" s="35">
        <f t="shared" si="155"/>
        <v>75000</v>
      </c>
      <c r="B1639" s="8">
        <f t="shared" si="156"/>
        <v>44903.467361111114</v>
      </c>
      <c r="C1639" s="8">
        <f t="shared" si="157"/>
        <v>44903</v>
      </c>
      <c r="D1639" s="38">
        <f t="shared" si="158"/>
        <v>164807.4674211111</v>
      </c>
      <c r="E1639" s="39">
        <f t="shared" si="153"/>
        <v>9</v>
      </c>
      <c r="F1639" s="42" t="s">
        <v>159</v>
      </c>
      <c r="G1639" s="42" t="s">
        <v>5072</v>
      </c>
      <c r="H1639" s="42" t="s">
        <v>5073</v>
      </c>
      <c r="I1639" s="42" t="s">
        <v>2206</v>
      </c>
      <c r="J1639" s="45">
        <v>44903.467361111114</v>
      </c>
      <c r="K1639" s="43">
        <v>75000</v>
      </c>
      <c r="L1639" s="44">
        <v>44903</v>
      </c>
      <c r="M1639" s="8" t="str">
        <f>VLOOKUP(MONTH($J1639),Lookup!$A$2:$B$13,2,0)&amp;" "&amp;YEAR($J1639)</f>
        <v>Dec 2022</v>
      </c>
      <c r="N1639" s="34">
        <f t="shared" si="154"/>
        <v>44903.467361111114</v>
      </c>
      <c r="O1639" s="8">
        <f>IF(ISERROR(VLOOKUP($I1639,Lookup!$H$2:$I$11,2,0)),"",VLOOKUP($I1639,Lookup!$H$2:$I$11,2,0))</f>
        <v>6.0000000000000002E-5</v>
      </c>
      <c r="P1639" s="8">
        <f>COUNTIF(J$4:J1639,J1639)</f>
        <v>1</v>
      </c>
    </row>
    <row r="1640" spans="1:16" x14ac:dyDescent="0.25">
      <c r="A1640" s="35">
        <f t="shared" si="155"/>
        <v>500000</v>
      </c>
      <c r="B1640" s="8">
        <f t="shared" si="156"/>
        <v>44707.307638888888</v>
      </c>
      <c r="C1640" s="8">
        <f t="shared" si="157"/>
        <v>44907</v>
      </c>
      <c r="D1640" s="38">
        <f t="shared" si="158"/>
        <v>589615.30769888894</v>
      </c>
      <c r="E1640" s="39">
        <f t="shared" si="153"/>
        <v>2</v>
      </c>
      <c r="F1640" s="42" t="s">
        <v>159</v>
      </c>
      <c r="G1640" s="42" t="s">
        <v>5074</v>
      </c>
      <c r="H1640" s="42" t="s">
        <v>5075</v>
      </c>
      <c r="I1640" s="42" t="s">
        <v>2206</v>
      </c>
      <c r="J1640" s="45">
        <v>44707.307638888888</v>
      </c>
      <c r="K1640" s="43">
        <v>500000</v>
      </c>
      <c r="L1640" s="44">
        <v>44907</v>
      </c>
      <c r="M1640" s="8" t="str">
        <f>VLOOKUP(MONTH($J1640),Lookup!$A$2:$B$13,2,0)&amp;" "&amp;YEAR($J1640)</f>
        <v>May 2022</v>
      </c>
      <c r="N1640" s="34">
        <f t="shared" si="154"/>
        <v>44707.307638888888</v>
      </c>
      <c r="O1640" s="8">
        <f>IF(ISERROR(VLOOKUP($I1640,Lookup!$H$2:$I$11,2,0)),"",VLOOKUP($I1640,Lookup!$H$2:$I$11,2,0))</f>
        <v>6.0000000000000002E-5</v>
      </c>
      <c r="P1640" s="8">
        <f>COUNTIF(J$4:J1640,J1640)</f>
        <v>1</v>
      </c>
    </row>
    <row r="1641" spans="1:16" ht="30" x14ac:dyDescent="0.25">
      <c r="A1641" s="35">
        <f t="shared" si="155"/>
        <v>50000</v>
      </c>
      <c r="B1641" s="8">
        <f t="shared" si="156"/>
        <v>44771.415277777778</v>
      </c>
      <c r="C1641" s="8">
        <f t="shared" si="157"/>
        <v>44894</v>
      </c>
      <c r="D1641" s="38">
        <f t="shared" si="158"/>
        <v>139566.31527777776</v>
      </c>
      <c r="E1641" s="39">
        <f t="shared" si="153"/>
        <v>24</v>
      </c>
      <c r="F1641" s="42" t="s">
        <v>159</v>
      </c>
      <c r="G1641" s="42" t="s">
        <v>5076</v>
      </c>
      <c r="H1641" s="42" t="s">
        <v>5077</v>
      </c>
      <c r="I1641" s="42" t="s">
        <v>2170</v>
      </c>
      <c r="J1641" s="45">
        <v>44771.415277777778</v>
      </c>
      <c r="K1641" s="43">
        <v>50000</v>
      </c>
      <c r="L1641" s="44">
        <v>44894</v>
      </c>
      <c r="M1641" s="8" t="str">
        <f>VLOOKUP(MONTH($J1641),Lookup!$A$2:$B$13,2,0)&amp;" "&amp;YEAR($J1641)</f>
        <v>Jul 2022</v>
      </c>
      <c r="N1641" s="34">
        <f t="shared" si="154"/>
        <v>44771.415277777778</v>
      </c>
      <c r="O1641" s="8">
        <f>IF(ISERROR(VLOOKUP($I1641,Lookup!$H$2:$I$11,2,0)),"",VLOOKUP($I1641,Lookup!$H$2:$I$11,2,0))</f>
        <v>-100.1</v>
      </c>
      <c r="P1641" s="8">
        <f>COUNTIF(J$4:J1641,J1641)</f>
        <v>1</v>
      </c>
    </row>
    <row r="1642" spans="1:16" ht="30" x14ac:dyDescent="0.25">
      <c r="A1642" s="35">
        <f t="shared" si="155"/>
        <v>0</v>
      </c>
      <c r="B1642" s="8">
        <f t="shared" si="156"/>
        <v>44830.267361111109</v>
      </c>
      <c r="C1642" s="8">
        <f t="shared" si="157"/>
        <v>44894</v>
      </c>
      <c r="D1642" s="38">
        <f t="shared" si="158"/>
        <v>89725.267421111115</v>
      </c>
      <c r="E1642" s="39">
        <f t="shared" si="153"/>
        <v>32</v>
      </c>
      <c r="F1642" s="42" t="s">
        <v>159</v>
      </c>
      <c r="G1642" s="42" t="s">
        <v>5078</v>
      </c>
      <c r="H1642" s="42" t="s">
        <v>5079</v>
      </c>
      <c r="I1642" s="42" t="s">
        <v>2206</v>
      </c>
      <c r="J1642" s="45">
        <v>44830.267361111109</v>
      </c>
      <c r="K1642" s="43"/>
      <c r="L1642" s="44">
        <v>44894</v>
      </c>
      <c r="M1642" s="8" t="str">
        <f>VLOOKUP(MONTH($J1642),Lookup!$A$2:$B$13,2,0)&amp;" "&amp;YEAR($J1642)</f>
        <v>Sept 2022</v>
      </c>
      <c r="N1642" s="34">
        <f t="shared" si="154"/>
        <v>44830.267361111109</v>
      </c>
      <c r="O1642" s="8">
        <f>IF(ISERROR(VLOOKUP($I1642,Lookup!$H$2:$I$11,2,0)),"",VLOOKUP($I1642,Lookup!$H$2:$I$11,2,0))</f>
        <v>6.0000000000000002E-5</v>
      </c>
      <c r="P1642" s="8">
        <f>COUNTIF(J$4:J1642,J1642)</f>
        <v>1</v>
      </c>
    </row>
    <row r="1643" spans="1:16" ht="30" x14ac:dyDescent="0.25">
      <c r="A1643" s="35">
        <f t="shared" si="155"/>
        <v>70001</v>
      </c>
      <c r="B1643" s="8">
        <f t="shared" si="156"/>
        <v>44651.447222222225</v>
      </c>
      <c r="C1643" s="8">
        <f t="shared" si="157"/>
        <v>44846</v>
      </c>
      <c r="D1643" s="38">
        <f t="shared" si="158"/>
        <v>159499.44728222222</v>
      </c>
      <c r="E1643" s="39">
        <f t="shared" si="153"/>
        <v>12</v>
      </c>
      <c r="F1643" s="42" t="s">
        <v>429</v>
      </c>
      <c r="G1643" s="42" t="s">
        <v>5080</v>
      </c>
      <c r="H1643" s="42" t="s">
        <v>5080</v>
      </c>
      <c r="I1643" s="42" t="s">
        <v>2206</v>
      </c>
      <c r="J1643" s="45">
        <v>44651.447222222225</v>
      </c>
      <c r="K1643" s="43">
        <v>70001</v>
      </c>
      <c r="L1643" s="44">
        <v>44846</v>
      </c>
      <c r="M1643" s="8" t="str">
        <f>VLOOKUP(MONTH($J1643),Lookup!$A$2:$B$13,2,0)&amp;" "&amp;YEAR($J1643)</f>
        <v>Mar 2022</v>
      </c>
      <c r="N1643" s="34">
        <f t="shared" si="154"/>
        <v>44651.447222222225</v>
      </c>
      <c r="O1643" s="8">
        <f>IF(ISERROR(VLOOKUP($I1643,Lookup!$H$2:$I$11,2,0)),"",VLOOKUP($I1643,Lookup!$H$2:$I$11,2,0))</f>
        <v>6.0000000000000002E-5</v>
      </c>
      <c r="P1643" s="8">
        <f>COUNTIF(J$4:J1643,J1643)</f>
        <v>1</v>
      </c>
    </row>
    <row r="1644" spans="1:16" ht="30" x14ac:dyDescent="0.25">
      <c r="A1644" s="35">
        <f t="shared" si="155"/>
        <v>400000</v>
      </c>
      <c r="B1644" s="8">
        <f t="shared" si="156"/>
        <v>44699.448611111111</v>
      </c>
      <c r="C1644" s="8">
        <f t="shared" si="157"/>
        <v>44894</v>
      </c>
      <c r="D1644" s="38">
        <f t="shared" si="158"/>
        <v>489594.44867111108</v>
      </c>
      <c r="E1644" s="39">
        <f t="shared" si="153"/>
        <v>3</v>
      </c>
      <c r="F1644" s="42" t="s">
        <v>429</v>
      </c>
      <c r="G1644" s="42" t="s">
        <v>5081</v>
      </c>
      <c r="H1644" s="42" t="s">
        <v>5082</v>
      </c>
      <c r="I1644" s="42" t="s">
        <v>2206</v>
      </c>
      <c r="J1644" s="45">
        <v>44699.448611111111</v>
      </c>
      <c r="K1644" s="43">
        <v>400000</v>
      </c>
      <c r="L1644" s="44">
        <v>44894</v>
      </c>
      <c r="M1644" s="8" t="str">
        <f>VLOOKUP(MONTH($J1644),Lookup!$A$2:$B$13,2,0)&amp;" "&amp;YEAR($J1644)</f>
        <v>May 2022</v>
      </c>
      <c r="N1644" s="34">
        <f t="shared" si="154"/>
        <v>44699.448611111111</v>
      </c>
      <c r="O1644" s="8">
        <f>IF(ISERROR(VLOOKUP($I1644,Lookup!$H$2:$I$11,2,0)),"",VLOOKUP($I1644,Lookup!$H$2:$I$11,2,0))</f>
        <v>6.0000000000000002E-5</v>
      </c>
      <c r="P1644" s="8">
        <f>COUNTIF(J$4:J1644,J1644)</f>
        <v>1</v>
      </c>
    </row>
    <row r="1645" spans="1:16" x14ac:dyDescent="0.25">
      <c r="A1645" s="35">
        <f t="shared" si="155"/>
        <v>50001</v>
      </c>
      <c r="B1645" s="8">
        <f t="shared" si="156"/>
        <v>44580.54583333333</v>
      </c>
      <c r="C1645" s="8">
        <f t="shared" si="157"/>
        <v>44904</v>
      </c>
      <c r="D1645" s="38">
        <f t="shared" si="158"/>
        <v>139486.54589333333</v>
      </c>
      <c r="E1645" s="39">
        <f t="shared" si="153"/>
        <v>17</v>
      </c>
      <c r="F1645" s="42" t="s">
        <v>429</v>
      </c>
      <c r="G1645" s="42" t="s">
        <v>5083</v>
      </c>
      <c r="H1645" s="42" t="s">
        <v>5084</v>
      </c>
      <c r="I1645" s="42" t="s">
        <v>2206</v>
      </c>
      <c r="J1645" s="45">
        <v>44580.54583333333</v>
      </c>
      <c r="K1645" s="43">
        <v>50001</v>
      </c>
      <c r="L1645" s="44">
        <v>44904</v>
      </c>
      <c r="M1645" s="8" t="str">
        <f>VLOOKUP(MONTH($J1645),Lookup!$A$2:$B$13,2,0)&amp;" "&amp;YEAR($J1645)</f>
        <v>Jan 2022</v>
      </c>
      <c r="N1645" s="34">
        <f t="shared" si="154"/>
        <v>44580.54583333333</v>
      </c>
      <c r="O1645" s="8">
        <f>IF(ISERROR(VLOOKUP($I1645,Lookup!$H$2:$I$11,2,0)),"",VLOOKUP($I1645,Lookup!$H$2:$I$11,2,0))</f>
        <v>6.0000000000000002E-5</v>
      </c>
      <c r="P1645" s="8">
        <f>COUNTIF(J$4:J1645,J1645)</f>
        <v>1</v>
      </c>
    </row>
    <row r="1646" spans="1:16" x14ac:dyDescent="0.25">
      <c r="A1646" s="35">
        <f t="shared" si="155"/>
        <v>10001</v>
      </c>
      <c r="B1646" s="8">
        <f t="shared" si="156"/>
        <v>44712.427083333336</v>
      </c>
      <c r="C1646" s="8">
        <f t="shared" si="157"/>
        <v>44893</v>
      </c>
      <c r="D1646" s="38">
        <f t="shared" si="158"/>
        <v>99607.427084133349</v>
      </c>
      <c r="E1646" s="39">
        <f t="shared" si="153"/>
        <v>18</v>
      </c>
      <c r="F1646" s="42" t="s">
        <v>429</v>
      </c>
      <c r="G1646" s="42" t="s">
        <v>5085</v>
      </c>
      <c r="H1646" s="42" t="s">
        <v>5086</v>
      </c>
      <c r="I1646" s="42" t="s">
        <v>2173</v>
      </c>
      <c r="J1646" s="45">
        <v>44712.427083333336</v>
      </c>
      <c r="K1646" s="43">
        <v>10001</v>
      </c>
      <c r="L1646" s="44">
        <v>44893</v>
      </c>
      <c r="M1646" s="8" t="str">
        <f>VLOOKUP(MONTH($J1646),Lookup!$A$2:$B$13,2,0)&amp;" "&amp;YEAR($J1646)</f>
        <v>May 2022</v>
      </c>
      <c r="N1646" s="34">
        <f t="shared" si="154"/>
        <v>44712.427083333336</v>
      </c>
      <c r="O1646" s="8">
        <f>IF(ISERROR(VLOOKUP($I1646,Lookup!$H$2:$I$11,2,0)),"",VLOOKUP($I1646,Lookup!$H$2:$I$11,2,0))</f>
        <v>7.9999999999999996E-7</v>
      </c>
      <c r="P1646" s="8">
        <f>COUNTIF(J$4:J1646,J1646)</f>
        <v>1</v>
      </c>
    </row>
    <row r="1647" spans="1:16" ht="30" x14ac:dyDescent="0.25">
      <c r="A1647" s="35">
        <f t="shared" si="155"/>
        <v>100001</v>
      </c>
      <c r="B1647" s="8">
        <f t="shared" si="156"/>
        <v>44672.574305555558</v>
      </c>
      <c r="C1647" s="8">
        <f t="shared" si="157"/>
        <v>44869</v>
      </c>
      <c r="D1647" s="38">
        <f t="shared" si="158"/>
        <v>189543.57436555554</v>
      </c>
      <c r="E1647" s="39">
        <f t="shared" si="153"/>
        <v>8</v>
      </c>
      <c r="F1647" s="42" t="s">
        <v>429</v>
      </c>
      <c r="G1647" s="42" t="s">
        <v>5087</v>
      </c>
      <c r="H1647" s="42" t="s">
        <v>5087</v>
      </c>
      <c r="I1647" s="42" t="s">
        <v>2206</v>
      </c>
      <c r="J1647" s="45">
        <v>44672.574305555558</v>
      </c>
      <c r="K1647" s="43">
        <v>100001</v>
      </c>
      <c r="L1647" s="44">
        <v>44869</v>
      </c>
      <c r="M1647" s="8" t="str">
        <f>VLOOKUP(MONTH($J1647),Lookup!$A$2:$B$13,2,0)&amp;" "&amp;YEAR($J1647)</f>
        <v>Apr 2022</v>
      </c>
      <c r="N1647" s="34">
        <f t="shared" si="154"/>
        <v>44672.574305555558</v>
      </c>
      <c r="O1647" s="8">
        <f>IF(ISERROR(VLOOKUP($I1647,Lookup!$H$2:$I$11,2,0)),"",VLOOKUP($I1647,Lookup!$H$2:$I$11,2,0))</f>
        <v>6.0000000000000002E-5</v>
      </c>
      <c r="P1647" s="8">
        <f>COUNTIF(J$4:J1647,J1647)</f>
        <v>1</v>
      </c>
    </row>
    <row r="1648" spans="1:16" ht="30" x14ac:dyDescent="0.25">
      <c r="A1648" s="35">
        <f t="shared" si="155"/>
        <v>200001</v>
      </c>
      <c r="B1648" s="8">
        <f t="shared" si="156"/>
        <v>44659.647222222222</v>
      </c>
      <c r="C1648" s="8">
        <f t="shared" si="157"/>
        <v>44894</v>
      </c>
      <c r="D1648" s="38">
        <f t="shared" si="158"/>
        <v>289555.64728222223</v>
      </c>
      <c r="E1648" s="39">
        <f t="shared" si="153"/>
        <v>5</v>
      </c>
      <c r="F1648" s="42" t="s">
        <v>429</v>
      </c>
      <c r="G1648" s="42" t="s">
        <v>5088</v>
      </c>
      <c r="H1648" s="42" t="s">
        <v>5089</v>
      </c>
      <c r="I1648" s="42" t="s">
        <v>2206</v>
      </c>
      <c r="J1648" s="45">
        <v>44659.647222222222</v>
      </c>
      <c r="K1648" s="43">
        <v>200001</v>
      </c>
      <c r="L1648" s="44">
        <v>44894</v>
      </c>
      <c r="M1648" s="8" t="str">
        <f>VLOOKUP(MONTH($J1648),Lookup!$A$2:$B$13,2,0)&amp;" "&amp;YEAR($J1648)</f>
        <v>Apr 2022</v>
      </c>
      <c r="N1648" s="34">
        <f t="shared" si="154"/>
        <v>44659.647222222222</v>
      </c>
      <c r="O1648" s="8">
        <f>IF(ISERROR(VLOOKUP($I1648,Lookup!$H$2:$I$11,2,0)),"",VLOOKUP($I1648,Lookup!$H$2:$I$11,2,0))</f>
        <v>6.0000000000000002E-5</v>
      </c>
      <c r="P1648" s="8">
        <f>COUNTIF(J$4:J1648,J1648)</f>
        <v>1</v>
      </c>
    </row>
    <row r="1649" spans="1:16" ht="45" x14ac:dyDescent="0.25">
      <c r="A1649" s="35">
        <f t="shared" si="155"/>
        <v>2000001</v>
      </c>
      <c r="B1649" s="8">
        <f t="shared" si="156"/>
        <v>44725.554861111108</v>
      </c>
      <c r="C1649" s="8">
        <f t="shared" si="157"/>
        <v>44894</v>
      </c>
      <c r="D1649" s="38">
        <f t="shared" si="158"/>
        <v>2089621.5548681112</v>
      </c>
      <c r="E1649" s="39">
        <f t="shared" si="153"/>
        <v>0</v>
      </c>
      <c r="F1649" s="42" t="s">
        <v>429</v>
      </c>
      <c r="G1649" s="42" t="s">
        <v>5090</v>
      </c>
      <c r="H1649" s="42" t="s">
        <v>5091</v>
      </c>
      <c r="I1649" s="42" t="s">
        <v>2184</v>
      </c>
      <c r="J1649" s="45">
        <v>44725.554861111108</v>
      </c>
      <c r="K1649" s="43">
        <v>2000001</v>
      </c>
      <c r="L1649" s="44">
        <v>44894</v>
      </c>
      <c r="M1649" s="8" t="str">
        <f>VLOOKUP(MONTH($J1649),Lookup!$A$2:$B$13,2,0)&amp;" "&amp;YEAR($J1649)</f>
        <v>Jun 2022</v>
      </c>
      <c r="N1649" s="34">
        <f t="shared" si="154"/>
        <v>44725.554861111108</v>
      </c>
      <c r="O1649" s="8">
        <f>IF(ISERROR(VLOOKUP($I1649,Lookup!$H$2:$I$11,2,0)),"",VLOOKUP($I1649,Lookup!$H$2:$I$11,2,0))</f>
        <v>6.9999999999999999E-6</v>
      </c>
      <c r="P1649" s="8">
        <f>COUNTIF(J$4:J1649,J1649)</f>
        <v>1</v>
      </c>
    </row>
    <row r="1650" spans="1:16" ht="30" x14ac:dyDescent="0.25">
      <c r="A1650" s="35">
        <f t="shared" si="155"/>
        <v>0</v>
      </c>
      <c r="B1650" s="8">
        <f t="shared" si="156"/>
        <v>44691.456944444442</v>
      </c>
      <c r="C1650" s="8">
        <f t="shared" si="157"/>
        <v>44908</v>
      </c>
      <c r="D1650" s="38">
        <f t="shared" si="158"/>
        <v>89600.457004444455</v>
      </c>
      <c r="E1650" s="39">
        <f t="shared" si="153"/>
        <v>19</v>
      </c>
      <c r="F1650" s="42" t="s">
        <v>429</v>
      </c>
      <c r="G1650" s="42" t="s">
        <v>5092</v>
      </c>
      <c r="H1650" s="42" t="s">
        <v>5092</v>
      </c>
      <c r="I1650" s="42" t="s">
        <v>2206</v>
      </c>
      <c r="J1650" s="45">
        <v>44691.456944444442</v>
      </c>
      <c r="K1650" s="43"/>
      <c r="L1650" s="44">
        <v>44908</v>
      </c>
      <c r="M1650" s="8" t="str">
        <f>VLOOKUP(MONTH($J1650),Lookup!$A$2:$B$13,2,0)&amp;" "&amp;YEAR($J1650)</f>
        <v>May 2022</v>
      </c>
      <c r="N1650" s="34">
        <f t="shared" si="154"/>
        <v>44691.456944444442</v>
      </c>
      <c r="O1650" s="8">
        <f>IF(ISERROR(VLOOKUP($I1650,Lookup!$H$2:$I$11,2,0)),"",VLOOKUP($I1650,Lookup!$H$2:$I$11,2,0))</f>
        <v>6.0000000000000002E-5</v>
      </c>
      <c r="P1650" s="8">
        <f>COUNTIF(J$4:J1650,J1650)</f>
        <v>1</v>
      </c>
    </row>
    <row r="1651" spans="1:16" ht="30" x14ac:dyDescent="0.25">
      <c r="A1651" s="35">
        <f t="shared" si="155"/>
        <v>0</v>
      </c>
      <c r="B1651" s="8">
        <f t="shared" si="156"/>
        <v>44693.661111111112</v>
      </c>
      <c r="C1651" s="8">
        <f t="shared" si="157"/>
        <v>44901</v>
      </c>
      <c r="D1651" s="38">
        <f t="shared" si="158"/>
        <v>89595.661118111107</v>
      </c>
      <c r="E1651" s="39">
        <f t="shared" si="153"/>
        <v>20</v>
      </c>
      <c r="F1651" s="42" t="s">
        <v>429</v>
      </c>
      <c r="G1651" s="42" t="s">
        <v>5093</v>
      </c>
      <c r="H1651" s="42" t="s">
        <v>5094</v>
      </c>
      <c r="I1651" s="42" t="s">
        <v>2184</v>
      </c>
      <c r="J1651" s="45">
        <v>44693.661111111112</v>
      </c>
      <c r="K1651" s="43"/>
      <c r="L1651" s="44">
        <v>44901</v>
      </c>
      <c r="M1651" s="8" t="str">
        <f>VLOOKUP(MONTH($J1651),Lookup!$A$2:$B$13,2,0)&amp;" "&amp;YEAR($J1651)</f>
        <v>May 2022</v>
      </c>
      <c r="N1651" s="34">
        <f t="shared" si="154"/>
        <v>44693.661111111112</v>
      </c>
      <c r="O1651" s="8">
        <f>IF(ISERROR(VLOOKUP($I1651,Lookup!$H$2:$I$11,2,0)),"",VLOOKUP($I1651,Lookup!$H$2:$I$11,2,0))</f>
        <v>6.9999999999999999E-6</v>
      </c>
      <c r="P1651" s="8">
        <f>COUNTIF(J$4:J1651,J1651)</f>
        <v>1</v>
      </c>
    </row>
    <row r="1652" spans="1:16" ht="30" x14ac:dyDescent="0.25">
      <c r="A1652" s="35">
        <f t="shared" si="155"/>
        <v>75000</v>
      </c>
      <c r="B1652" s="8">
        <f t="shared" si="156"/>
        <v>44753.780555555553</v>
      </c>
      <c r="C1652" s="8">
        <f t="shared" si="157"/>
        <v>44896</v>
      </c>
      <c r="D1652" s="38">
        <f t="shared" si="158"/>
        <v>164550.68055555553</v>
      </c>
      <c r="E1652" s="39">
        <f t="shared" si="153"/>
        <v>11</v>
      </c>
      <c r="F1652" s="42" t="s">
        <v>429</v>
      </c>
      <c r="G1652" s="42" t="s">
        <v>5095</v>
      </c>
      <c r="H1652" s="42" t="s">
        <v>5096</v>
      </c>
      <c r="I1652" s="42" t="s">
        <v>2170</v>
      </c>
      <c r="J1652" s="45">
        <v>44753.780555555553</v>
      </c>
      <c r="K1652" s="43">
        <v>75000</v>
      </c>
      <c r="L1652" s="44">
        <v>44896</v>
      </c>
      <c r="M1652" s="8" t="str">
        <f>VLOOKUP(MONTH($J1652),Lookup!$A$2:$B$13,2,0)&amp;" "&amp;YEAR($J1652)</f>
        <v>Jul 2022</v>
      </c>
      <c r="N1652" s="34">
        <f t="shared" si="154"/>
        <v>44753.780555555553</v>
      </c>
      <c r="O1652" s="8">
        <f>IF(ISERROR(VLOOKUP($I1652,Lookup!$H$2:$I$11,2,0)),"",VLOOKUP($I1652,Lookup!$H$2:$I$11,2,0))</f>
        <v>-100.1</v>
      </c>
      <c r="P1652" s="8">
        <f>COUNTIF(J$4:J1652,J1652)</f>
        <v>1</v>
      </c>
    </row>
    <row r="1653" spans="1:16" ht="30" x14ac:dyDescent="0.25">
      <c r="A1653" s="35">
        <f t="shared" si="155"/>
        <v>50000</v>
      </c>
      <c r="B1653" s="8">
        <f t="shared" si="156"/>
        <v>44777.435416666667</v>
      </c>
      <c r="C1653" s="8">
        <f t="shared" si="157"/>
        <v>44908</v>
      </c>
      <c r="D1653" s="38">
        <f t="shared" si="158"/>
        <v>139586.33541666667</v>
      </c>
      <c r="E1653" s="39">
        <f t="shared" si="153"/>
        <v>16</v>
      </c>
      <c r="F1653" s="42" t="s">
        <v>429</v>
      </c>
      <c r="G1653" s="42" t="s">
        <v>5097</v>
      </c>
      <c r="H1653" s="42" t="s">
        <v>5098</v>
      </c>
      <c r="I1653" s="42" t="s">
        <v>2170</v>
      </c>
      <c r="J1653" s="45">
        <v>44777.435416666667</v>
      </c>
      <c r="K1653" s="43">
        <v>50000</v>
      </c>
      <c r="L1653" s="44">
        <v>44908</v>
      </c>
      <c r="M1653" s="8" t="str">
        <f>VLOOKUP(MONTH($J1653),Lookup!$A$2:$B$13,2,0)&amp;" "&amp;YEAR($J1653)</f>
        <v>Aug 2022</v>
      </c>
      <c r="N1653" s="34">
        <f t="shared" si="154"/>
        <v>44777.435416666667</v>
      </c>
      <c r="O1653" s="8">
        <f>IF(ISERROR(VLOOKUP($I1653,Lookup!$H$2:$I$11,2,0)),"",VLOOKUP($I1653,Lookup!$H$2:$I$11,2,0))</f>
        <v>-100.1</v>
      </c>
      <c r="P1653" s="8">
        <f>COUNTIF(J$4:J1653,J1653)</f>
        <v>1</v>
      </c>
    </row>
    <row r="1654" spans="1:16" ht="30" x14ac:dyDescent="0.25">
      <c r="A1654" s="35">
        <f t="shared" si="155"/>
        <v>200000</v>
      </c>
      <c r="B1654" s="8">
        <f t="shared" si="156"/>
        <v>44838.513888888891</v>
      </c>
      <c r="C1654" s="8">
        <f t="shared" si="157"/>
        <v>44907</v>
      </c>
      <c r="D1654" s="38">
        <f t="shared" si="158"/>
        <v>289746.51394888887</v>
      </c>
      <c r="E1654" s="39">
        <f t="shared" si="153"/>
        <v>4</v>
      </c>
      <c r="F1654" s="42" t="s">
        <v>429</v>
      </c>
      <c r="G1654" s="42" t="s">
        <v>5099</v>
      </c>
      <c r="H1654" s="42" t="s">
        <v>5100</v>
      </c>
      <c r="I1654" s="42" t="s">
        <v>2206</v>
      </c>
      <c r="J1654" s="45">
        <v>44838.513888888891</v>
      </c>
      <c r="K1654" s="43">
        <v>200000</v>
      </c>
      <c r="L1654" s="44">
        <v>44907</v>
      </c>
      <c r="M1654" s="8" t="str">
        <f>VLOOKUP(MONTH($J1654),Lookup!$A$2:$B$13,2,0)&amp;" "&amp;YEAR($J1654)</f>
        <v>Oct 2022</v>
      </c>
      <c r="N1654" s="34">
        <f t="shared" si="154"/>
        <v>44838.513888888891</v>
      </c>
      <c r="O1654" s="8">
        <f>IF(ISERROR(VLOOKUP($I1654,Lookup!$H$2:$I$11,2,0)),"",VLOOKUP($I1654,Lookup!$H$2:$I$11,2,0))</f>
        <v>6.0000000000000002E-5</v>
      </c>
      <c r="P1654" s="8">
        <f>COUNTIF(J$4:J1654,J1654)</f>
        <v>1</v>
      </c>
    </row>
    <row r="1655" spans="1:16" ht="45" x14ac:dyDescent="0.25">
      <c r="A1655" s="35">
        <f t="shared" si="155"/>
        <v>50000</v>
      </c>
      <c r="B1655" s="8">
        <f t="shared" si="156"/>
        <v>44865.359722222223</v>
      </c>
      <c r="C1655" s="8">
        <f t="shared" si="157"/>
        <v>44906</v>
      </c>
      <c r="D1655" s="38">
        <f t="shared" si="158"/>
        <v>139772.35978222222</v>
      </c>
      <c r="E1655" s="39">
        <f t="shared" si="153"/>
        <v>15</v>
      </c>
      <c r="F1655" s="42" t="s">
        <v>429</v>
      </c>
      <c r="G1655" s="42" t="s">
        <v>5101</v>
      </c>
      <c r="H1655" s="42" t="s">
        <v>5102</v>
      </c>
      <c r="I1655" s="42" t="s">
        <v>2206</v>
      </c>
      <c r="J1655" s="45">
        <v>44865.359722222223</v>
      </c>
      <c r="K1655" s="43">
        <v>50000</v>
      </c>
      <c r="L1655" s="44">
        <v>44906</v>
      </c>
      <c r="M1655" s="8" t="str">
        <f>VLOOKUP(MONTH($J1655),Lookup!$A$2:$B$13,2,0)&amp;" "&amp;YEAR($J1655)</f>
        <v>Oct 2022</v>
      </c>
      <c r="N1655" s="34">
        <f t="shared" si="154"/>
        <v>44865.359722222223</v>
      </c>
      <c r="O1655" s="8">
        <f>IF(ISERROR(VLOOKUP($I1655,Lookup!$H$2:$I$11,2,0)),"",VLOOKUP($I1655,Lookup!$H$2:$I$11,2,0))</f>
        <v>6.0000000000000002E-5</v>
      </c>
      <c r="P1655" s="8">
        <f>COUNTIF(J$4:J1655,J1655)</f>
        <v>1</v>
      </c>
    </row>
    <row r="1656" spans="1:16" x14ac:dyDescent="0.25">
      <c r="A1656" s="35">
        <f t="shared" si="155"/>
        <v>100000</v>
      </c>
      <c r="B1656" s="8">
        <f t="shared" si="156"/>
        <v>44882.512499999997</v>
      </c>
      <c r="C1656" s="8">
        <f t="shared" si="157"/>
        <v>44908</v>
      </c>
      <c r="D1656" s="38">
        <f t="shared" si="158"/>
        <v>189791.51256</v>
      </c>
      <c r="E1656" s="39">
        <f t="shared" si="153"/>
        <v>7</v>
      </c>
      <c r="F1656" s="42" t="s">
        <v>429</v>
      </c>
      <c r="G1656" s="42" t="s">
        <v>5103</v>
      </c>
      <c r="H1656" s="42" t="s">
        <v>5104</v>
      </c>
      <c r="I1656" s="42" t="s">
        <v>2206</v>
      </c>
      <c r="J1656" s="45">
        <v>44882.512499999997</v>
      </c>
      <c r="K1656" s="43">
        <v>100000</v>
      </c>
      <c r="L1656" s="44">
        <v>44908</v>
      </c>
      <c r="M1656" s="8" t="str">
        <f>VLOOKUP(MONTH($J1656),Lookup!$A$2:$B$13,2,0)&amp;" "&amp;YEAR($J1656)</f>
        <v>Nov 2022</v>
      </c>
      <c r="N1656" s="34">
        <f t="shared" si="154"/>
        <v>44882.512499999997</v>
      </c>
      <c r="O1656" s="8">
        <f>IF(ISERROR(VLOOKUP($I1656,Lookup!$H$2:$I$11,2,0)),"",VLOOKUP($I1656,Lookup!$H$2:$I$11,2,0))</f>
        <v>6.0000000000000002E-5</v>
      </c>
      <c r="P1656" s="8">
        <f>COUNTIF(J$4:J1656,J1656)</f>
        <v>1</v>
      </c>
    </row>
    <row r="1657" spans="1:16" x14ac:dyDescent="0.25">
      <c r="A1657" s="35">
        <f t="shared" si="155"/>
        <v>50001</v>
      </c>
      <c r="B1657" s="8">
        <f t="shared" si="156"/>
        <v>44904.240277777775</v>
      </c>
      <c r="C1657" s="8">
        <f t="shared" si="157"/>
        <v>44907</v>
      </c>
      <c r="D1657" s="38">
        <f t="shared" si="158"/>
        <v>139813.24033777777</v>
      </c>
      <c r="E1657" s="39">
        <f t="shared" si="153"/>
        <v>14</v>
      </c>
      <c r="F1657" s="42" t="s">
        <v>429</v>
      </c>
      <c r="G1657" s="42" t="s">
        <v>5105</v>
      </c>
      <c r="H1657" s="42" t="s">
        <v>5106</v>
      </c>
      <c r="I1657" s="42" t="s">
        <v>2206</v>
      </c>
      <c r="J1657" s="45">
        <v>44904.240277777775</v>
      </c>
      <c r="K1657" s="43">
        <v>50001</v>
      </c>
      <c r="L1657" s="44">
        <v>44907</v>
      </c>
      <c r="M1657" s="8" t="str">
        <f>VLOOKUP(MONTH($J1657),Lookup!$A$2:$B$13,2,0)&amp;" "&amp;YEAR($J1657)</f>
        <v>Dec 2022</v>
      </c>
      <c r="N1657" s="34">
        <f t="shared" si="154"/>
        <v>44904.240277777775</v>
      </c>
      <c r="O1657" s="8">
        <f>IF(ISERROR(VLOOKUP($I1657,Lookup!$H$2:$I$11,2,0)),"",VLOOKUP($I1657,Lookup!$H$2:$I$11,2,0))</f>
        <v>6.0000000000000002E-5</v>
      </c>
      <c r="P1657" s="8">
        <f>COUNTIF(J$4:J1657,J1657)</f>
        <v>1</v>
      </c>
    </row>
    <row r="1658" spans="1:16" ht="30" x14ac:dyDescent="0.25">
      <c r="A1658" s="35">
        <f t="shared" si="155"/>
        <v>75000</v>
      </c>
      <c r="B1658" s="8">
        <f t="shared" si="156"/>
        <v>44897.829861111109</v>
      </c>
      <c r="C1658" s="8">
        <f t="shared" si="157"/>
        <v>44908</v>
      </c>
      <c r="D1658" s="38">
        <f t="shared" si="158"/>
        <v>164806.82992111112</v>
      </c>
      <c r="E1658" s="39">
        <f t="shared" si="153"/>
        <v>9</v>
      </c>
      <c r="F1658" s="42" t="s">
        <v>429</v>
      </c>
      <c r="G1658" s="42" t="s">
        <v>5107</v>
      </c>
      <c r="H1658" s="42" t="s">
        <v>5108</v>
      </c>
      <c r="I1658" s="42" t="s">
        <v>2206</v>
      </c>
      <c r="J1658" s="45">
        <v>44897.829861111109</v>
      </c>
      <c r="K1658" s="43">
        <v>75000</v>
      </c>
      <c r="L1658" s="44">
        <v>44908</v>
      </c>
      <c r="M1658" s="8" t="str">
        <f>VLOOKUP(MONTH($J1658),Lookup!$A$2:$B$13,2,0)&amp;" "&amp;YEAR($J1658)</f>
        <v>Dec 2022</v>
      </c>
      <c r="N1658" s="34">
        <f t="shared" si="154"/>
        <v>44897.829861111109</v>
      </c>
      <c r="O1658" s="8">
        <f>IF(ISERROR(VLOOKUP($I1658,Lookup!$H$2:$I$11,2,0)),"",VLOOKUP($I1658,Lookup!$H$2:$I$11,2,0))</f>
        <v>6.0000000000000002E-5</v>
      </c>
      <c r="P1658" s="8">
        <f>COUNTIF(J$4:J1658,J1658)</f>
        <v>1</v>
      </c>
    </row>
    <row r="1659" spans="1:16" ht="30" x14ac:dyDescent="0.25">
      <c r="A1659" s="35">
        <f t="shared" si="155"/>
        <v>160000</v>
      </c>
      <c r="B1659" s="8">
        <f t="shared" si="156"/>
        <v>44875.555555555555</v>
      </c>
      <c r="C1659" s="8">
        <f t="shared" si="157"/>
        <v>44883</v>
      </c>
      <c r="D1659" s="38">
        <f t="shared" si="158"/>
        <v>249659.45555555556</v>
      </c>
      <c r="E1659" s="39">
        <f t="shared" si="153"/>
        <v>6</v>
      </c>
      <c r="F1659" s="42" t="s">
        <v>429</v>
      </c>
      <c r="G1659" s="42" t="s">
        <v>5109</v>
      </c>
      <c r="H1659" s="42" t="s">
        <v>5110</v>
      </c>
      <c r="I1659" s="42" t="s">
        <v>2170</v>
      </c>
      <c r="J1659" s="45">
        <v>44875.555555555555</v>
      </c>
      <c r="K1659" s="43">
        <v>160000</v>
      </c>
      <c r="L1659" s="44">
        <v>44883</v>
      </c>
      <c r="M1659" s="8" t="str">
        <f>VLOOKUP(MONTH($J1659),Lookup!$A$2:$B$13,2,0)&amp;" "&amp;YEAR($J1659)</f>
        <v>Nov 2022</v>
      </c>
      <c r="N1659" s="34">
        <f t="shared" si="154"/>
        <v>44875.555555555555</v>
      </c>
      <c r="O1659" s="8">
        <f>IF(ISERROR(VLOOKUP($I1659,Lookup!$H$2:$I$11,2,0)),"",VLOOKUP($I1659,Lookup!$H$2:$I$11,2,0))</f>
        <v>-100.1</v>
      </c>
      <c r="P1659" s="8">
        <f>COUNTIF(J$4:J1659,J1659)</f>
        <v>1</v>
      </c>
    </row>
    <row r="1660" spans="1:16" x14ac:dyDescent="0.25">
      <c r="A1660" s="35">
        <f t="shared" si="155"/>
        <v>480000</v>
      </c>
      <c r="B1660" s="8">
        <f t="shared" si="156"/>
        <v>44663.370833333334</v>
      </c>
      <c r="C1660" s="8">
        <f t="shared" si="157"/>
        <v>44909</v>
      </c>
      <c r="D1660" s="38">
        <f t="shared" si="158"/>
        <v>569573.37089333334</v>
      </c>
      <c r="E1660" s="39">
        <f t="shared" si="153"/>
        <v>1</v>
      </c>
      <c r="F1660" s="42" t="s">
        <v>429</v>
      </c>
      <c r="G1660" s="42" t="s">
        <v>5111</v>
      </c>
      <c r="H1660" s="42" t="s">
        <v>5112</v>
      </c>
      <c r="I1660" s="42" t="s">
        <v>2206</v>
      </c>
      <c r="J1660" s="45">
        <v>44663.370833333334</v>
      </c>
      <c r="K1660" s="43">
        <v>480000</v>
      </c>
      <c r="L1660" s="44">
        <v>44909</v>
      </c>
      <c r="M1660" s="8" t="str">
        <f>VLOOKUP(MONTH($J1660),Lookup!$A$2:$B$13,2,0)&amp;" "&amp;YEAR($J1660)</f>
        <v>Apr 2022</v>
      </c>
      <c r="N1660" s="34">
        <f t="shared" si="154"/>
        <v>44663.370833333334</v>
      </c>
      <c r="O1660" s="8">
        <f>IF(ISERROR(VLOOKUP($I1660,Lookup!$H$2:$I$11,2,0)),"",VLOOKUP($I1660,Lookup!$H$2:$I$11,2,0))</f>
        <v>6.0000000000000002E-5</v>
      </c>
      <c r="P1660" s="8">
        <f>COUNTIF(J$4:J1660,J1660)</f>
        <v>1</v>
      </c>
    </row>
    <row r="1661" spans="1:16" ht="30" x14ac:dyDescent="0.25">
      <c r="A1661" s="35">
        <f t="shared" si="155"/>
        <v>400000</v>
      </c>
      <c r="B1661" s="8">
        <f t="shared" si="156"/>
        <v>44861.520138888889</v>
      </c>
      <c r="C1661" s="8">
        <f t="shared" si="157"/>
        <v>44963</v>
      </c>
      <c r="D1661" s="38">
        <f t="shared" si="158"/>
        <v>489825.5201988889</v>
      </c>
      <c r="E1661" s="39">
        <f t="shared" si="153"/>
        <v>2</v>
      </c>
      <c r="F1661" s="42" t="s">
        <v>429</v>
      </c>
      <c r="G1661" s="42" t="s">
        <v>5113</v>
      </c>
      <c r="H1661" s="42" t="s">
        <v>5114</v>
      </c>
      <c r="I1661" s="42" t="s">
        <v>2206</v>
      </c>
      <c r="J1661" s="45">
        <v>44861.520138888889</v>
      </c>
      <c r="K1661" s="43">
        <v>400000</v>
      </c>
      <c r="L1661" s="44">
        <v>44963</v>
      </c>
      <c r="M1661" s="8" t="str">
        <f>VLOOKUP(MONTH($J1661),Lookup!$A$2:$B$13,2,0)&amp;" "&amp;YEAR($J1661)</f>
        <v>Oct 2022</v>
      </c>
      <c r="N1661" s="34">
        <f t="shared" si="154"/>
        <v>44861.520138888889</v>
      </c>
      <c r="O1661" s="8">
        <f>IF(ISERROR(VLOOKUP($I1661,Lookup!$H$2:$I$11,2,0)),"",VLOOKUP($I1661,Lookup!$H$2:$I$11,2,0))</f>
        <v>6.0000000000000002E-5</v>
      </c>
      <c r="P1661" s="8">
        <f>COUNTIF(J$4:J1661,J1661)</f>
        <v>1</v>
      </c>
    </row>
    <row r="1662" spans="1:16" ht="30" x14ac:dyDescent="0.25">
      <c r="A1662" s="35">
        <f t="shared" si="155"/>
        <v>75000</v>
      </c>
      <c r="B1662" s="8">
        <f t="shared" si="156"/>
        <v>44877.730555555558</v>
      </c>
      <c r="C1662" s="8">
        <f t="shared" si="157"/>
        <v>44901</v>
      </c>
      <c r="D1662" s="38">
        <f t="shared" si="158"/>
        <v>164779.73061555554</v>
      </c>
      <c r="E1662" s="39">
        <f t="shared" si="153"/>
        <v>10</v>
      </c>
      <c r="F1662" s="42" t="s">
        <v>429</v>
      </c>
      <c r="G1662" s="42" t="s">
        <v>5115</v>
      </c>
      <c r="H1662" s="42" t="s">
        <v>5116</v>
      </c>
      <c r="I1662" s="42" t="s">
        <v>2206</v>
      </c>
      <c r="J1662" s="45">
        <v>44877.730555555558</v>
      </c>
      <c r="K1662" s="43">
        <v>75000</v>
      </c>
      <c r="L1662" s="44">
        <v>44901</v>
      </c>
      <c r="M1662" s="8" t="str">
        <f>VLOOKUP(MONTH($J1662),Lookup!$A$2:$B$13,2,0)&amp;" "&amp;YEAR($J1662)</f>
        <v>Nov 2022</v>
      </c>
      <c r="N1662" s="34">
        <f t="shared" si="154"/>
        <v>44877.730555555558</v>
      </c>
      <c r="O1662" s="8">
        <f>IF(ISERROR(VLOOKUP($I1662,Lookup!$H$2:$I$11,2,0)),"",VLOOKUP($I1662,Lookup!$H$2:$I$11,2,0))</f>
        <v>6.0000000000000002E-5</v>
      </c>
      <c r="P1662" s="8">
        <f>COUNTIF(J$4:J1662,J1662)</f>
        <v>1</v>
      </c>
    </row>
    <row r="1663" spans="1:16" ht="30" x14ac:dyDescent="0.25">
      <c r="A1663" s="35">
        <f t="shared" si="155"/>
        <v>65000</v>
      </c>
      <c r="B1663" s="8">
        <f t="shared" si="156"/>
        <v>44877.730555555558</v>
      </c>
      <c r="C1663" s="8">
        <f t="shared" si="157"/>
        <v>44901</v>
      </c>
      <c r="D1663" s="38">
        <f t="shared" si="158"/>
        <v>154780.73061555554</v>
      </c>
      <c r="E1663" s="39">
        <f t="shared" si="153"/>
        <v>13</v>
      </c>
      <c r="F1663" s="42" t="s">
        <v>429</v>
      </c>
      <c r="G1663" s="42" t="s">
        <v>5115</v>
      </c>
      <c r="H1663" s="42" t="s">
        <v>5117</v>
      </c>
      <c r="I1663" s="42" t="s">
        <v>2206</v>
      </c>
      <c r="J1663" s="45">
        <v>44877.730555555558</v>
      </c>
      <c r="K1663" s="43">
        <v>65000</v>
      </c>
      <c r="L1663" s="44">
        <v>44901</v>
      </c>
      <c r="M1663" s="8" t="str">
        <f>VLOOKUP(MONTH($J1663),Lookup!$A$2:$B$13,2,0)&amp;" "&amp;YEAR($J1663)</f>
        <v>Nov 2022</v>
      </c>
      <c r="N1663" s="34">
        <f t="shared" si="154"/>
        <v>44877.730555555558</v>
      </c>
      <c r="O1663" s="8">
        <f>IF(ISERROR(VLOOKUP($I1663,Lookup!$H$2:$I$11,2,0)),"",VLOOKUP($I1663,Lookup!$H$2:$I$11,2,0))</f>
        <v>6.0000000000000002E-5</v>
      </c>
      <c r="P1663" s="8">
        <f>COUNTIF(J$4:J1663,J1663)</f>
        <v>2</v>
      </c>
    </row>
    <row r="1664" spans="1:16" ht="45" x14ac:dyDescent="0.25">
      <c r="A1664" s="35">
        <f t="shared" si="155"/>
        <v>120001</v>
      </c>
      <c r="B1664" s="8">
        <f t="shared" si="156"/>
        <v>44575.56527777778</v>
      </c>
      <c r="C1664" s="8">
        <f t="shared" si="157"/>
        <v>44874</v>
      </c>
      <c r="D1664" s="38">
        <f t="shared" si="158"/>
        <v>209451.56528477778</v>
      </c>
      <c r="E1664" s="39">
        <f t="shared" si="153"/>
        <v>7</v>
      </c>
      <c r="F1664" s="42" t="s">
        <v>584</v>
      </c>
      <c r="G1664" s="42" t="s">
        <v>5118</v>
      </c>
      <c r="H1664" s="42" t="s">
        <v>5118</v>
      </c>
      <c r="I1664" s="42" t="s">
        <v>2184</v>
      </c>
      <c r="J1664" s="45">
        <v>44575.56527777778</v>
      </c>
      <c r="K1664" s="43">
        <v>120001</v>
      </c>
      <c r="L1664" s="44">
        <v>44874</v>
      </c>
      <c r="M1664" s="8" t="str">
        <f>VLOOKUP(MONTH($J1664),Lookup!$A$2:$B$13,2,0)&amp;" "&amp;YEAR($J1664)</f>
        <v>Jan 2022</v>
      </c>
      <c r="N1664" s="34">
        <f t="shared" si="154"/>
        <v>44575.56527777778</v>
      </c>
      <c r="O1664" s="8">
        <f>IF(ISERROR(VLOOKUP($I1664,Lookup!$H$2:$I$11,2,0)),"",VLOOKUP($I1664,Lookup!$H$2:$I$11,2,0))</f>
        <v>6.9999999999999999E-6</v>
      </c>
      <c r="P1664" s="8">
        <f>COUNTIF(J$4:J1664,J1664)</f>
        <v>1</v>
      </c>
    </row>
    <row r="1665" spans="1:16" ht="30" x14ac:dyDescent="0.25">
      <c r="A1665" s="35">
        <f t="shared" si="155"/>
        <v>75001</v>
      </c>
      <c r="B1665" s="8">
        <f t="shared" si="156"/>
        <v>44586.298611111109</v>
      </c>
      <c r="C1665" s="8">
        <f t="shared" si="157"/>
        <v>44908</v>
      </c>
      <c r="D1665" s="38">
        <f t="shared" si="158"/>
        <v>164496.29861811112</v>
      </c>
      <c r="E1665" s="39">
        <f t="shared" si="153"/>
        <v>12</v>
      </c>
      <c r="F1665" s="42" t="s">
        <v>584</v>
      </c>
      <c r="G1665" s="42" t="s">
        <v>5119</v>
      </c>
      <c r="H1665" s="42" t="s">
        <v>5119</v>
      </c>
      <c r="I1665" s="42" t="s">
        <v>2184</v>
      </c>
      <c r="J1665" s="45">
        <v>44586.298611111109</v>
      </c>
      <c r="K1665" s="43">
        <v>75001</v>
      </c>
      <c r="L1665" s="44">
        <v>44908</v>
      </c>
      <c r="M1665" s="8" t="str">
        <f>VLOOKUP(MONTH($J1665),Lookup!$A$2:$B$13,2,0)&amp;" "&amp;YEAR($J1665)</f>
        <v>Jan 2022</v>
      </c>
      <c r="N1665" s="34">
        <f t="shared" si="154"/>
        <v>44586.298611111109</v>
      </c>
      <c r="O1665" s="8">
        <f>IF(ISERROR(VLOOKUP($I1665,Lookup!$H$2:$I$11,2,0)),"",VLOOKUP($I1665,Lookup!$H$2:$I$11,2,0))</f>
        <v>6.9999999999999999E-6</v>
      </c>
      <c r="P1665" s="8">
        <f>COUNTIF(J$4:J1665,J1665)</f>
        <v>1</v>
      </c>
    </row>
    <row r="1666" spans="1:16" ht="30" x14ac:dyDescent="0.25">
      <c r="A1666" s="35">
        <f t="shared" si="155"/>
        <v>75001</v>
      </c>
      <c r="B1666" s="8">
        <f t="shared" si="156"/>
        <v>44643.629861111112</v>
      </c>
      <c r="C1666" s="8">
        <f t="shared" si="157"/>
        <v>44894</v>
      </c>
      <c r="D1666" s="38">
        <f t="shared" si="158"/>
        <v>164539.62986811111</v>
      </c>
      <c r="E1666" s="39">
        <f t="shared" si="153"/>
        <v>11</v>
      </c>
      <c r="F1666" s="42" t="s">
        <v>584</v>
      </c>
      <c r="G1666" s="42" t="s">
        <v>5120</v>
      </c>
      <c r="H1666" s="42" t="s">
        <v>5120</v>
      </c>
      <c r="I1666" s="42" t="s">
        <v>2184</v>
      </c>
      <c r="J1666" s="45">
        <v>44643.629861111112</v>
      </c>
      <c r="K1666" s="43">
        <v>75001</v>
      </c>
      <c r="L1666" s="44">
        <v>44894</v>
      </c>
      <c r="M1666" s="8" t="str">
        <f>VLOOKUP(MONTH($J1666),Lookup!$A$2:$B$13,2,0)&amp;" "&amp;YEAR($J1666)</f>
        <v>Mar 2022</v>
      </c>
      <c r="N1666" s="34">
        <f t="shared" si="154"/>
        <v>44643.629861111112</v>
      </c>
      <c r="O1666" s="8">
        <f>IF(ISERROR(VLOOKUP($I1666,Lookup!$H$2:$I$11,2,0)),"",VLOOKUP($I1666,Lookup!$H$2:$I$11,2,0))</f>
        <v>6.9999999999999999E-6</v>
      </c>
      <c r="P1666" s="8">
        <f>COUNTIF(J$4:J1666,J1666)</f>
        <v>1</v>
      </c>
    </row>
    <row r="1667" spans="1:16" x14ac:dyDescent="0.25">
      <c r="A1667" s="35">
        <f t="shared" si="155"/>
        <v>144000</v>
      </c>
      <c r="B1667" s="8">
        <f t="shared" si="156"/>
        <v>44809.754861111112</v>
      </c>
      <c r="C1667" s="8">
        <f t="shared" si="157"/>
        <v>44816</v>
      </c>
      <c r="D1667" s="38">
        <f t="shared" si="158"/>
        <v>233626.7549211111</v>
      </c>
      <c r="E1667" s="39">
        <f t="shared" si="153"/>
        <v>5</v>
      </c>
      <c r="F1667" s="42" t="s">
        <v>584</v>
      </c>
      <c r="G1667" s="42" t="s">
        <v>5121</v>
      </c>
      <c r="H1667" s="42" t="s">
        <v>5122</v>
      </c>
      <c r="I1667" s="42" t="s">
        <v>2206</v>
      </c>
      <c r="J1667" s="45">
        <v>44809.754861111112</v>
      </c>
      <c r="K1667" s="43">
        <v>144000</v>
      </c>
      <c r="L1667" s="44">
        <v>44816</v>
      </c>
      <c r="M1667" s="8" t="str">
        <f>VLOOKUP(MONTH($J1667),Lookup!$A$2:$B$13,2,0)&amp;" "&amp;YEAR($J1667)</f>
        <v>Sept 2022</v>
      </c>
      <c r="N1667" s="34">
        <f t="shared" si="154"/>
        <v>44809.754861111112</v>
      </c>
      <c r="O1667" s="8">
        <f>IF(ISERROR(VLOOKUP($I1667,Lookup!$H$2:$I$11,2,0)),"",VLOOKUP($I1667,Lookup!$H$2:$I$11,2,0))</f>
        <v>6.0000000000000002E-5</v>
      </c>
      <c r="P1667" s="8">
        <f>COUNTIF(J$4:J1667,J1667)</f>
        <v>1</v>
      </c>
    </row>
    <row r="1668" spans="1:16" ht="30" x14ac:dyDescent="0.25">
      <c r="A1668" s="35">
        <f t="shared" si="155"/>
        <v>50001</v>
      </c>
      <c r="B1668" s="8">
        <f t="shared" si="156"/>
        <v>44729.529166666667</v>
      </c>
      <c r="C1668" s="8">
        <f t="shared" si="157"/>
        <v>44869</v>
      </c>
      <c r="D1668" s="38">
        <f t="shared" si="158"/>
        <v>139600.52917366667</v>
      </c>
      <c r="E1668" s="39">
        <f t="shared" si="153"/>
        <v>19</v>
      </c>
      <c r="F1668" s="42" t="s">
        <v>584</v>
      </c>
      <c r="G1668" s="42" t="s">
        <v>5123</v>
      </c>
      <c r="H1668" s="42" t="s">
        <v>5124</v>
      </c>
      <c r="I1668" s="42" t="s">
        <v>2184</v>
      </c>
      <c r="J1668" s="45">
        <v>44729.529166666667</v>
      </c>
      <c r="K1668" s="43">
        <v>50001</v>
      </c>
      <c r="L1668" s="44">
        <v>44869</v>
      </c>
      <c r="M1668" s="8" t="str">
        <f>VLOOKUP(MONTH($J1668),Lookup!$A$2:$B$13,2,0)&amp;" "&amp;YEAR($J1668)</f>
        <v>Jun 2022</v>
      </c>
      <c r="N1668" s="34">
        <f t="shared" si="154"/>
        <v>44729.529166666667</v>
      </c>
      <c r="O1668" s="8">
        <f>IF(ISERROR(VLOOKUP($I1668,Lookup!$H$2:$I$11,2,0)),"",VLOOKUP($I1668,Lookup!$H$2:$I$11,2,0))</f>
        <v>6.9999999999999999E-6</v>
      </c>
      <c r="P1668" s="8">
        <f>COUNTIF(J$4:J1668,J1668)</f>
        <v>1</v>
      </c>
    </row>
    <row r="1669" spans="1:16" ht="30" x14ac:dyDescent="0.25">
      <c r="A1669" s="35">
        <f t="shared" si="155"/>
        <v>50001</v>
      </c>
      <c r="B1669" s="8">
        <f t="shared" si="156"/>
        <v>44731.329861111109</v>
      </c>
      <c r="C1669" s="8">
        <f t="shared" si="157"/>
        <v>44874</v>
      </c>
      <c r="D1669" s="38">
        <f t="shared" si="158"/>
        <v>139607.32986811112</v>
      </c>
      <c r="E1669" s="39">
        <f t="shared" ref="E1669:E1732" si="159">IF($D1669="","",COUNTIFS($F$4:$F$5000,$F1669,$D$4:$D$5000,"&gt;"&amp;$D1669))</f>
        <v>18</v>
      </c>
      <c r="F1669" s="42" t="s">
        <v>584</v>
      </c>
      <c r="G1669" s="42" t="s">
        <v>5125</v>
      </c>
      <c r="H1669" s="42" t="s">
        <v>5126</v>
      </c>
      <c r="I1669" s="42" t="s">
        <v>2184</v>
      </c>
      <c r="J1669" s="45">
        <v>44731.329861111109</v>
      </c>
      <c r="K1669" s="43">
        <v>50001</v>
      </c>
      <c r="L1669" s="44">
        <v>44874</v>
      </c>
      <c r="M1669" s="8" t="str">
        <f>VLOOKUP(MONTH($J1669),Lookup!$A$2:$B$13,2,0)&amp;" "&amp;YEAR($J1669)</f>
        <v>Jun 2022</v>
      </c>
      <c r="N1669" s="34">
        <f t="shared" ref="N1669:N1732" si="160">IF(ISBLANK($J1669),"1/1/9999",J1669)</f>
        <v>44731.329861111109</v>
      </c>
      <c r="O1669" s="8">
        <f>IF(ISERROR(VLOOKUP($I1669,Lookup!$H$2:$I$11,2,0)),"",VLOOKUP($I1669,Lookup!$H$2:$I$11,2,0))</f>
        <v>6.9999999999999999E-6</v>
      </c>
      <c r="P1669" s="8">
        <f>COUNTIF(J$4:J1669,J1669)</f>
        <v>1</v>
      </c>
    </row>
    <row r="1670" spans="1:16" ht="60" x14ac:dyDescent="0.25">
      <c r="A1670" s="35">
        <f t="shared" ref="A1670:A1733" si="161">K1670</f>
        <v>50001</v>
      </c>
      <c r="B1670" s="8">
        <f t="shared" ref="B1670:B1733" si="162">J1670</f>
        <v>44761.43472222222</v>
      </c>
      <c r="C1670" s="8">
        <f t="shared" ref="C1670:C1733" si="163">L1670</f>
        <v>44909</v>
      </c>
      <c r="D1670" s="38">
        <f t="shared" ref="D1670:D1733" si="164">SUM(A1670:C1670)+O1670+P1670</f>
        <v>139775.43472222221</v>
      </c>
      <c r="E1670" s="39">
        <f t="shared" si="159"/>
        <v>15</v>
      </c>
      <c r="F1670" s="42" t="s">
        <v>584</v>
      </c>
      <c r="G1670" s="42" t="s">
        <v>5127</v>
      </c>
      <c r="H1670" s="42" t="s">
        <v>5128</v>
      </c>
      <c r="I1670" s="42" t="s">
        <v>2167</v>
      </c>
      <c r="J1670" s="45">
        <v>44761.43472222222</v>
      </c>
      <c r="K1670" s="43">
        <v>50001</v>
      </c>
      <c r="L1670" s="44">
        <v>44909</v>
      </c>
      <c r="M1670" s="8" t="str">
        <f>VLOOKUP(MONTH($J1670),Lookup!$A$2:$B$13,2,0)&amp;" "&amp;YEAR($J1670)</f>
        <v>Jul 2022</v>
      </c>
      <c r="N1670" s="34">
        <f t="shared" si="160"/>
        <v>44761.43472222222</v>
      </c>
      <c r="O1670" s="8">
        <f>IF(ISERROR(VLOOKUP($I1670,Lookup!$H$2:$I$11,2,0)),"",VLOOKUP($I1670,Lookup!$H$2:$I$11,2,0))</f>
        <v>103</v>
      </c>
      <c r="P1670" s="8">
        <f>COUNTIF(J$4:J1670,J1670)</f>
        <v>1</v>
      </c>
    </row>
    <row r="1671" spans="1:16" ht="30" x14ac:dyDescent="0.25">
      <c r="A1671" s="35">
        <f t="shared" si="161"/>
        <v>50001</v>
      </c>
      <c r="B1671" s="8">
        <f t="shared" si="162"/>
        <v>44862.679861111108</v>
      </c>
      <c r="C1671" s="8">
        <f t="shared" si="163"/>
        <v>44900</v>
      </c>
      <c r="D1671" s="38">
        <f t="shared" si="164"/>
        <v>139764.6798681111</v>
      </c>
      <c r="E1671" s="39">
        <f t="shared" si="159"/>
        <v>17</v>
      </c>
      <c r="F1671" s="42" t="s">
        <v>584</v>
      </c>
      <c r="G1671" s="42" t="s">
        <v>5129</v>
      </c>
      <c r="H1671" s="42" t="s">
        <v>5130</v>
      </c>
      <c r="I1671" s="42" t="s">
        <v>2184</v>
      </c>
      <c r="J1671" s="45">
        <v>44862.679861111108</v>
      </c>
      <c r="K1671" s="43">
        <v>50001</v>
      </c>
      <c r="L1671" s="44">
        <v>44900</v>
      </c>
      <c r="M1671" s="8" t="str">
        <f>VLOOKUP(MONTH($J1671),Lookup!$A$2:$B$13,2,0)&amp;" "&amp;YEAR($J1671)</f>
        <v>Oct 2022</v>
      </c>
      <c r="N1671" s="34">
        <f t="shared" si="160"/>
        <v>44862.679861111108</v>
      </c>
      <c r="O1671" s="8">
        <f>IF(ISERROR(VLOOKUP($I1671,Lookup!$H$2:$I$11,2,0)),"",VLOOKUP($I1671,Lookup!$H$2:$I$11,2,0))</f>
        <v>6.9999999999999999E-6</v>
      </c>
      <c r="P1671" s="8">
        <f>COUNTIF(J$4:J1671,J1671)</f>
        <v>1</v>
      </c>
    </row>
    <row r="1672" spans="1:16" ht="30" x14ac:dyDescent="0.25">
      <c r="A1672" s="35">
        <f t="shared" si="161"/>
        <v>100001</v>
      </c>
      <c r="B1672" s="8">
        <f t="shared" si="162"/>
        <v>44731.472222222219</v>
      </c>
      <c r="C1672" s="8">
        <f t="shared" si="163"/>
        <v>44894</v>
      </c>
      <c r="D1672" s="38">
        <f t="shared" si="164"/>
        <v>189627.47222922221</v>
      </c>
      <c r="E1672" s="39">
        <f t="shared" si="159"/>
        <v>10</v>
      </c>
      <c r="F1672" s="42" t="s">
        <v>584</v>
      </c>
      <c r="G1672" s="42" t="s">
        <v>5131</v>
      </c>
      <c r="H1672" s="42" t="s">
        <v>5132</v>
      </c>
      <c r="I1672" s="42" t="s">
        <v>2184</v>
      </c>
      <c r="J1672" s="45">
        <v>44731.472222222219</v>
      </c>
      <c r="K1672" s="43">
        <v>100001</v>
      </c>
      <c r="L1672" s="44">
        <v>44894</v>
      </c>
      <c r="M1672" s="8" t="str">
        <f>VLOOKUP(MONTH($J1672),Lookup!$A$2:$B$13,2,0)&amp;" "&amp;YEAR($J1672)</f>
        <v>Jun 2022</v>
      </c>
      <c r="N1672" s="34">
        <f t="shared" si="160"/>
        <v>44731.472222222219</v>
      </c>
      <c r="O1672" s="8">
        <f>IF(ISERROR(VLOOKUP($I1672,Lookup!$H$2:$I$11,2,0)),"",VLOOKUP($I1672,Lookup!$H$2:$I$11,2,0))</f>
        <v>6.9999999999999999E-6</v>
      </c>
      <c r="P1672" s="8">
        <f>COUNTIF(J$4:J1672,J1672)</f>
        <v>1</v>
      </c>
    </row>
    <row r="1673" spans="1:16" ht="30" x14ac:dyDescent="0.25">
      <c r="A1673" s="35">
        <f t="shared" si="161"/>
        <v>50001</v>
      </c>
      <c r="B1673" s="8">
        <f t="shared" si="162"/>
        <v>44795.361805555556</v>
      </c>
      <c r="C1673" s="8">
        <f t="shared" si="163"/>
        <v>44804</v>
      </c>
      <c r="D1673" s="38">
        <f t="shared" si="164"/>
        <v>139501.26180555555</v>
      </c>
      <c r="E1673" s="39">
        <f t="shared" si="159"/>
        <v>20</v>
      </c>
      <c r="F1673" s="42" t="s">
        <v>584</v>
      </c>
      <c r="G1673" s="42" t="s">
        <v>5133</v>
      </c>
      <c r="H1673" s="42" t="s">
        <v>5133</v>
      </c>
      <c r="I1673" s="42" t="s">
        <v>2170</v>
      </c>
      <c r="J1673" s="45">
        <v>44795.361805555556</v>
      </c>
      <c r="K1673" s="43">
        <v>50001</v>
      </c>
      <c r="L1673" s="44">
        <v>44804</v>
      </c>
      <c r="M1673" s="8" t="str">
        <f>VLOOKUP(MONTH($J1673),Lookup!$A$2:$B$13,2,0)&amp;" "&amp;YEAR($J1673)</f>
        <v>Aug 2022</v>
      </c>
      <c r="N1673" s="34">
        <f t="shared" si="160"/>
        <v>44795.361805555556</v>
      </c>
      <c r="O1673" s="8">
        <f>IF(ISERROR(VLOOKUP($I1673,Lookup!$H$2:$I$11,2,0)),"",VLOOKUP($I1673,Lookup!$H$2:$I$11,2,0))</f>
        <v>-100.1</v>
      </c>
      <c r="P1673" s="8">
        <f>COUNTIF(J$4:J1673,J1673)</f>
        <v>1</v>
      </c>
    </row>
    <row r="1674" spans="1:16" ht="30" x14ac:dyDescent="0.25">
      <c r="A1674" s="35">
        <f t="shared" si="161"/>
        <v>100000</v>
      </c>
      <c r="B1674" s="8">
        <f t="shared" si="162"/>
        <v>44683.51458333333</v>
      </c>
      <c r="C1674" s="8">
        <f t="shared" si="163"/>
        <v>44906</v>
      </c>
      <c r="D1674" s="38">
        <f t="shared" si="164"/>
        <v>189693.51458333334</v>
      </c>
      <c r="E1674" s="39">
        <f t="shared" si="159"/>
        <v>9</v>
      </c>
      <c r="F1674" s="42" t="s">
        <v>584</v>
      </c>
      <c r="G1674" s="42" t="s">
        <v>5134</v>
      </c>
      <c r="H1674" s="42" t="s">
        <v>5135</v>
      </c>
      <c r="I1674" s="42" t="s">
        <v>2167</v>
      </c>
      <c r="J1674" s="45">
        <v>44683.51458333333</v>
      </c>
      <c r="K1674" s="43">
        <v>100000</v>
      </c>
      <c r="L1674" s="44">
        <v>44906</v>
      </c>
      <c r="M1674" s="8" t="str">
        <f>VLOOKUP(MONTH($J1674),Lookup!$A$2:$B$13,2,0)&amp;" "&amp;YEAR($J1674)</f>
        <v>May 2022</v>
      </c>
      <c r="N1674" s="34">
        <f t="shared" si="160"/>
        <v>44683.51458333333</v>
      </c>
      <c r="O1674" s="8">
        <f>IF(ISERROR(VLOOKUP($I1674,Lookup!$H$2:$I$11,2,0)),"",VLOOKUP($I1674,Lookup!$H$2:$I$11,2,0))</f>
        <v>103</v>
      </c>
      <c r="P1674" s="8">
        <f>COUNTIF(J$4:J1674,J1674)</f>
        <v>1</v>
      </c>
    </row>
    <row r="1675" spans="1:16" ht="30" x14ac:dyDescent="0.25">
      <c r="A1675" s="35">
        <f t="shared" si="161"/>
        <v>840000</v>
      </c>
      <c r="B1675" s="8">
        <f t="shared" si="162"/>
        <v>44693.668055555558</v>
      </c>
      <c r="C1675" s="8">
        <f t="shared" si="163"/>
        <v>44908</v>
      </c>
      <c r="D1675" s="38">
        <f t="shared" si="164"/>
        <v>929602.66855555552</v>
      </c>
      <c r="E1675" s="39">
        <f t="shared" si="159"/>
        <v>1</v>
      </c>
      <c r="F1675" s="42" t="s">
        <v>584</v>
      </c>
      <c r="G1675" s="42" t="s">
        <v>5136</v>
      </c>
      <c r="H1675" s="42" t="s">
        <v>5137</v>
      </c>
      <c r="I1675" s="42" t="s">
        <v>2464</v>
      </c>
      <c r="J1675" s="45">
        <v>44693.668055555558</v>
      </c>
      <c r="K1675" s="43">
        <v>840000</v>
      </c>
      <c r="L1675" s="44">
        <v>44908</v>
      </c>
      <c r="M1675" s="8" t="str">
        <f>VLOOKUP(MONTH($J1675),Lookup!$A$2:$B$13,2,0)&amp;" "&amp;YEAR($J1675)</f>
        <v>May 2022</v>
      </c>
      <c r="N1675" s="34">
        <f t="shared" si="160"/>
        <v>44693.668055555558</v>
      </c>
      <c r="O1675" s="8">
        <f>IF(ISERROR(VLOOKUP($I1675,Lookup!$H$2:$I$11,2,0)),"",VLOOKUP($I1675,Lookup!$H$2:$I$11,2,0))</f>
        <v>5.0000000000000001E-4</v>
      </c>
      <c r="P1675" s="8">
        <f>COUNTIF(J$4:J1675,J1675)</f>
        <v>1</v>
      </c>
    </row>
    <row r="1676" spans="1:16" ht="30" x14ac:dyDescent="0.25">
      <c r="A1676" s="35">
        <f t="shared" si="161"/>
        <v>750000</v>
      </c>
      <c r="B1676" s="8">
        <f t="shared" si="162"/>
        <v>44699.509027777778</v>
      </c>
      <c r="C1676" s="8">
        <f t="shared" si="163"/>
        <v>44908</v>
      </c>
      <c r="D1676" s="38">
        <f t="shared" si="164"/>
        <v>839711.50902777782</v>
      </c>
      <c r="E1676" s="39">
        <f t="shared" si="159"/>
        <v>2</v>
      </c>
      <c r="F1676" s="42" t="s">
        <v>584</v>
      </c>
      <c r="G1676" s="42" t="s">
        <v>5138</v>
      </c>
      <c r="H1676" s="42" t="s">
        <v>5139</v>
      </c>
      <c r="I1676" s="42" t="s">
        <v>2167</v>
      </c>
      <c r="J1676" s="45">
        <v>44699.509027777778</v>
      </c>
      <c r="K1676" s="43">
        <v>750000</v>
      </c>
      <c r="L1676" s="44">
        <v>44908</v>
      </c>
      <c r="M1676" s="8" t="str">
        <f>VLOOKUP(MONTH($J1676),Lookup!$A$2:$B$13,2,0)&amp;" "&amp;YEAR($J1676)</f>
        <v>May 2022</v>
      </c>
      <c r="N1676" s="34">
        <f t="shared" si="160"/>
        <v>44699.509027777778</v>
      </c>
      <c r="O1676" s="8">
        <f>IF(ISERROR(VLOOKUP($I1676,Lookup!$H$2:$I$11,2,0)),"",VLOOKUP($I1676,Lookup!$H$2:$I$11,2,0))</f>
        <v>103</v>
      </c>
      <c r="P1676" s="8">
        <f>COUNTIF(J$4:J1676,J1676)</f>
        <v>1</v>
      </c>
    </row>
    <row r="1677" spans="1:16" ht="30" x14ac:dyDescent="0.25">
      <c r="A1677" s="35">
        <f t="shared" si="161"/>
        <v>300000</v>
      </c>
      <c r="B1677" s="8">
        <f t="shared" si="162"/>
        <v>44823.404166666667</v>
      </c>
      <c r="C1677" s="8">
        <f t="shared" si="163"/>
        <v>44902</v>
      </c>
      <c r="D1677" s="38">
        <f t="shared" si="164"/>
        <v>389726.40422666667</v>
      </c>
      <c r="E1677" s="39">
        <f t="shared" si="159"/>
        <v>4</v>
      </c>
      <c r="F1677" s="42" t="s">
        <v>584</v>
      </c>
      <c r="G1677" s="42" t="s">
        <v>5140</v>
      </c>
      <c r="H1677" s="42" t="s">
        <v>5141</v>
      </c>
      <c r="I1677" s="42" t="s">
        <v>2206</v>
      </c>
      <c r="J1677" s="45">
        <v>44823.404166666667</v>
      </c>
      <c r="K1677" s="43">
        <v>300000</v>
      </c>
      <c r="L1677" s="44">
        <v>44902</v>
      </c>
      <c r="M1677" s="8" t="str">
        <f>VLOOKUP(MONTH($J1677),Lookup!$A$2:$B$13,2,0)&amp;" "&amp;YEAR($J1677)</f>
        <v>Sept 2022</v>
      </c>
      <c r="N1677" s="34">
        <f t="shared" si="160"/>
        <v>44823.404166666667</v>
      </c>
      <c r="O1677" s="8">
        <f>IF(ISERROR(VLOOKUP($I1677,Lookup!$H$2:$I$11,2,0)),"",VLOOKUP($I1677,Lookup!$H$2:$I$11,2,0))</f>
        <v>6.0000000000000002E-5</v>
      </c>
      <c r="P1677" s="8">
        <f>COUNTIF(J$4:J1677,J1677)</f>
        <v>1</v>
      </c>
    </row>
    <row r="1678" spans="1:16" ht="30" x14ac:dyDescent="0.25">
      <c r="A1678" s="35">
        <f t="shared" si="161"/>
        <v>300000</v>
      </c>
      <c r="B1678" s="8">
        <f t="shared" si="162"/>
        <v>44789.263194444444</v>
      </c>
      <c r="C1678" s="8">
        <f t="shared" si="163"/>
        <v>44903</v>
      </c>
      <c r="D1678" s="38">
        <f t="shared" si="164"/>
        <v>389796.26319444447</v>
      </c>
      <c r="E1678" s="39">
        <f t="shared" si="159"/>
        <v>3</v>
      </c>
      <c r="F1678" s="42" t="s">
        <v>584</v>
      </c>
      <c r="G1678" s="42" t="s">
        <v>5142</v>
      </c>
      <c r="H1678" s="42" t="s">
        <v>5143</v>
      </c>
      <c r="I1678" s="42" t="s">
        <v>2167</v>
      </c>
      <c r="J1678" s="45">
        <v>44789.263194444444</v>
      </c>
      <c r="K1678" s="43">
        <v>300000</v>
      </c>
      <c r="L1678" s="44">
        <v>44903</v>
      </c>
      <c r="M1678" s="8" t="str">
        <f>VLOOKUP(MONTH($J1678),Lookup!$A$2:$B$13,2,0)&amp;" "&amp;YEAR($J1678)</f>
        <v>Aug 2022</v>
      </c>
      <c r="N1678" s="34">
        <f t="shared" si="160"/>
        <v>44789.263194444444</v>
      </c>
      <c r="O1678" s="8">
        <f>IF(ISERROR(VLOOKUP($I1678,Lookup!$H$2:$I$11,2,0)),"",VLOOKUP($I1678,Lookup!$H$2:$I$11,2,0))</f>
        <v>103</v>
      </c>
      <c r="P1678" s="8">
        <f>COUNTIF(J$4:J1678,J1678)</f>
        <v>1</v>
      </c>
    </row>
    <row r="1679" spans="1:16" ht="30" x14ac:dyDescent="0.25">
      <c r="A1679" s="35">
        <f t="shared" si="161"/>
        <v>100001</v>
      </c>
      <c r="B1679" s="8">
        <f t="shared" si="162"/>
        <v>44838.724999999999</v>
      </c>
      <c r="C1679" s="8">
        <f t="shared" si="163"/>
        <v>44908</v>
      </c>
      <c r="D1679" s="38">
        <f t="shared" si="164"/>
        <v>189748.725007</v>
      </c>
      <c r="E1679" s="39">
        <f t="shared" si="159"/>
        <v>8</v>
      </c>
      <c r="F1679" s="42" t="s">
        <v>584</v>
      </c>
      <c r="G1679" s="42" t="s">
        <v>5144</v>
      </c>
      <c r="H1679" s="42" t="s">
        <v>5145</v>
      </c>
      <c r="I1679" s="42" t="s">
        <v>2184</v>
      </c>
      <c r="J1679" s="45">
        <v>44838.724999999999</v>
      </c>
      <c r="K1679" s="43">
        <v>100001</v>
      </c>
      <c r="L1679" s="44">
        <v>44908</v>
      </c>
      <c r="M1679" s="8" t="str">
        <f>VLOOKUP(MONTH($J1679),Lookup!$A$2:$B$13,2,0)&amp;" "&amp;YEAR($J1679)</f>
        <v>Oct 2022</v>
      </c>
      <c r="N1679" s="34">
        <f t="shared" si="160"/>
        <v>44838.724999999999</v>
      </c>
      <c r="O1679" s="8">
        <f>IF(ISERROR(VLOOKUP($I1679,Lookup!$H$2:$I$11,2,0)),"",VLOOKUP($I1679,Lookup!$H$2:$I$11,2,0))</f>
        <v>6.9999999999999999E-6</v>
      </c>
      <c r="P1679" s="8">
        <f>COUNTIF(J$4:J1679,J1679)</f>
        <v>1</v>
      </c>
    </row>
    <row r="1680" spans="1:16" x14ac:dyDescent="0.25">
      <c r="A1680" s="35">
        <f t="shared" si="161"/>
        <v>3500000</v>
      </c>
      <c r="B1680" s="8">
        <f t="shared" si="162"/>
        <v>44818.461111111108</v>
      </c>
      <c r="C1680" s="8">
        <f t="shared" si="163"/>
        <v>44908</v>
      </c>
      <c r="D1680" s="38">
        <f t="shared" si="164"/>
        <v>3589727.4611711111</v>
      </c>
      <c r="E1680" s="39">
        <f t="shared" si="159"/>
        <v>0</v>
      </c>
      <c r="F1680" s="42" t="s">
        <v>584</v>
      </c>
      <c r="G1680" s="42" t="s">
        <v>5146</v>
      </c>
      <c r="H1680" s="42" t="s">
        <v>5147</v>
      </c>
      <c r="I1680" s="42" t="s">
        <v>2206</v>
      </c>
      <c r="J1680" s="45">
        <v>44818.461111111108</v>
      </c>
      <c r="K1680" s="43">
        <v>3500000</v>
      </c>
      <c r="L1680" s="44">
        <v>44908</v>
      </c>
      <c r="M1680" s="8" t="str">
        <f>VLOOKUP(MONTH($J1680),Lookup!$A$2:$B$13,2,0)&amp;" "&amp;YEAR($J1680)</f>
        <v>Sept 2022</v>
      </c>
      <c r="N1680" s="34">
        <f t="shared" si="160"/>
        <v>44818.461111111108</v>
      </c>
      <c r="O1680" s="8">
        <f>IF(ISERROR(VLOOKUP($I1680,Lookup!$H$2:$I$11,2,0)),"",VLOOKUP($I1680,Lookup!$H$2:$I$11,2,0))</f>
        <v>6.0000000000000002E-5</v>
      </c>
      <c r="P1680" s="8">
        <f>COUNTIF(J$4:J1680,J1680)</f>
        <v>1</v>
      </c>
    </row>
    <row r="1681" spans="1:16" ht="30" x14ac:dyDescent="0.25">
      <c r="A1681" s="35">
        <f t="shared" si="161"/>
        <v>125000</v>
      </c>
      <c r="B1681" s="8">
        <f t="shared" si="162"/>
        <v>44790.647916666669</v>
      </c>
      <c r="C1681" s="8">
        <f t="shared" si="163"/>
        <v>44909</v>
      </c>
      <c r="D1681" s="38">
        <f t="shared" si="164"/>
        <v>214803.64791666667</v>
      </c>
      <c r="E1681" s="39">
        <f t="shared" si="159"/>
        <v>6</v>
      </c>
      <c r="F1681" s="42" t="s">
        <v>584</v>
      </c>
      <c r="G1681" s="42" t="s">
        <v>5148</v>
      </c>
      <c r="H1681" s="42" t="s">
        <v>5149</v>
      </c>
      <c r="I1681" s="42" t="s">
        <v>2167</v>
      </c>
      <c r="J1681" s="45">
        <v>44790.647916666669</v>
      </c>
      <c r="K1681" s="43">
        <v>125000</v>
      </c>
      <c r="L1681" s="44">
        <v>44909</v>
      </c>
      <c r="M1681" s="8" t="str">
        <f>VLOOKUP(MONTH($J1681),Lookup!$A$2:$B$13,2,0)&amp;" "&amp;YEAR($J1681)</f>
        <v>Aug 2022</v>
      </c>
      <c r="N1681" s="34">
        <f t="shared" si="160"/>
        <v>44790.647916666669</v>
      </c>
      <c r="O1681" s="8">
        <f>IF(ISERROR(VLOOKUP($I1681,Lookup!$H$2:$I$11,2,0)),"",VLOOKUP($I1681,Lookup!$H$2:$I$11,2,0))</f>
        <v>103</v>
      </c>
      <c r="P1681" s="8">
        <f>COUNTIF(J$4:J1681,J1681)</f>
        <v>1</v>
      </c>
    </row>
    <row r="1682" spans="1:16" ht="30" x14ac:dyDescent="0.25">
      <c r="A1682" s="35">
        <f t="shared" si="161"/>
        <v>50001</v>
      </c>
      <c r="B1682" s="8">
        <f t="shared" si="162"/>
        <v>44851.394444444442</v>
      </c>
      <c r="C1682" s="8">
        <f t="shared" si="163"/>
        <v>44894</v>
      </c>
      <c r="D1682" s="38">
        <f t="shared" si="164"/>
        <v>139850.39444444445</v>
      </c>
      <c r="E1682" s="39">
        <f t="shared" si="159"/>
        <v>13</v>
      </c>
      <c r="F1682" s="42" t="s">
        <v>584</v>
      </c>
      <c r="G1682" s="42" t="s">
        <v>5150</v>
      </c>
      <c r="H1682" s="42" t="s">
        <v>5151</v>
      </c>
      <c r="I1682" s="42" t="s">
        <v>2167</v>
      </c>
      <c r="J1682" s="45">
        <v>44851.394444444442</v>
      </c>
      <c r="K1682" s="43">
        <v>50001</v>
      </c>
      <c r="L1682" s="44">
        <v>44894</v>
      </c>
      <c r="M1682" s="8" t="str">
        <f>VLOOKUP(MONTH($J1682),Lookup!$A$2:$B$13,2,0)&amp;" "&amp;YEAR($J1682)</f>
        <v>Oct 2022</v>
      </c>
      <c r="N1682" s="34">
        <f t="shared" si="160"/>
        <v>44851.394444444442</v>
      </c>
      <c r="O1682" s="8">
        <f>IF(ISERROR(VLOOKUP($I1682,Lookup!$H$2:$I$11,2,0)),"",VLOOKUP($I1682,Lookup!$H$2:$I$11,2,0))</f>
        <v>103</v>
      </c>
      <c r="P1682" s="8">
        <f>COUNTIF(J$4:J1682,J1682)</f>
        <v>1</v>
      </c>
    </row>
    <row r="1683" spans="1:16" ht="30" x14ac:dyDescent="0.25">
      <c r="A1683" s="35">
        <f t="shared" si="161"/>
        <v>50001</v>
      </c>
      <c r="B1683" s="8">
        <f t="shared" si="162"/>
        <v>44862.481249999997</v>
      </c>
      <c r="C1683" s="8">
        <f t="shared" si="163"/>
        <v>44907</v>
      </c>
      <c r="D1683" s="38">
        <f t="shared" si="164"/>
        <v>139771.48131</v>
      </c>
      <c r="E1683" s="39">
        <f t="shared" si="159"/>
        <v>16</v>
      </c>
      <c r="F1683" s="42" t="s">
        <v>584</v>
      </c>
      <c r="G1683" s="42" t="s">
        <v>5152</v>
      </c>
      <c r="H1683" s="42" t="s">
        <v>5153</v>
      </c>
      <c r="I1683" s="42" t="s">
        <v>2206</v>
      </c>
      <c r="J1683" s="45">
        <v>44862.481249999997</v>
      </c>
      <c r="K1683" s="43">
        <v>50001</v>
      </c>
      <c r="L1683" s="44">
        <v>44907</v>
      </c>
      <c r="M1683" s="8" t="str">
        <f>VLOOKUP(MONTH($J1683),Lookup!$A$2:$B$13,2,0)&amp;" "&amp;YEAR($J1683)</f>
        <v>Oct 2022</v>
      </c>
      <c r="N1683" s="34">
        <f t="shared" si="160"/>
        <v>44862.481249999997</v>
      </c>
      <c r="O1683" s="8">
        <f>IF(ISERROR(VLOOKUP($I1683,Lookup!$H$2:$I$11,2,0)),"",VLOOKUP($I1683,Lookup!$H$2:$I$11,2,0))</f>
        <v>6.0000000000000002E-5</v>
      </c>
      <c r="P1683" s="8">
        <f>COUNTIF(J$4:J1683,J1683)</f>
        <v>1</v>
      </c>
    </row>
    <row r="1684" spans="1:16" x14ac:dyDescent="0.25">
      <c r="A1684" s="35">
        <f t="shared" si="161"/>
        <v>50001</v>
      </c>
      <c r="B1684" s="8">
        <f t="shared" si="162"/>
        <v>44877.53402777778</v>
      </c>
      <c r="C1684" s="8">
        <f t="shared" si="163"/>
        <v>44907</v>
      </c>
      <c r="D1684" s="38">
        <f t="shared" si="164"/>
        <v>139786.53408777778</v>
      </c>
      <c r="E1684" s="39">
        <f t="shared" si="159"/>
        <v>14</v>
      </c>
      <c r="F1684" s="42" t="s">
        <v>584</v>
      </c>
      <c r="G1684" s="42" t="s">
        <v>5154</v>
      </c>
      <c r="H1684" s="42" t="s">
        <v>5155</v>
      </c>
      <c r="I1684" s="42" t="s">
        <v>2206</v>
      </c>
      <c r="J1684" s="45">
        <v>44877.53402777778</v>
      </c>
      <c r="K1684" s="43">
        <v>50001</v>
      </c>
      <c r="L1684" s="44">
        <v>44907</v>
      </c>
      <c r="M1684" s="8" t="str">
        <f>VLOOKUP(MONTH($J1684),Lookup!$A$2:$B$13,2,0)&amp;" "&amp;YEAR($J1684)</f>
        <v>Nov 2022</v>
      </c>
      <c r="N1684" s="34">
        <f t="shared" si="160"/>
        <v>44877.53402777778</v>
      </c>
      <c r="O1684" s="8">
        <f>IF(ISERROR(VLOOKUP($I1684,Lookup!$H$2:$I$11,2,0)),"",VLOOKUP($I1684,Lookup!$H$2:$I$11,2,0))</f>
        <v>6.0000000000000002E-5</v>
      </c>
      <c r="P1684" s="8">
        <f>COUNTIF(J$4:J1684,J1684)</f>
        <v>1</v>
      </c>
    </row>
    <row r="1685" spans="1:16" ht="30" x14ac:dyDescent="0.25">
      <c r="A1685" s="35">
        <f t="shared" si="161"/>
        <v>0</v>
      </c>
      <c r="B1685" s="8">
        <f t="shared" si="162"/>
        <v>44705.890277777777</v>
      </c>
      <c r="C1685" s="8">
        <f t="shared" si="163"/>
        <v>44867</v>
      </c>
      <c r="D1685" s="38">
        <f t="shared" si="164"/>
        <v>89676.890277777769</v>
      </c>
      <c r="E1685" s="39">
        <f t="shared" si="159"/>
        <v>73</v>
      </c>
      <c r="F1685" s="42" t="s">
        <v>137</v>
      </c>
      <c r="G1685" s="42" t="s">
        <v>5156</v>
      </c>
      <c r="H1685" s="42" t="s">
        <v>5157</v>
      </c>
      <c r="I1685" s="42" t="s">
        <v>2167</v>
      </c>
      <c r="J1685" s="45">
        <v>44705.890277777777</v>
      </c>
      <c r="K1685" s="43"/>
      <c r="L1685" s="44">
        <v>44867</v>
      </c>
      <c r="M1685" s="8" t="str">
        <f>VLOOKUP(MONTH($J1685),Lookup!$A$2:$B$13,2,0)&amp;" "&amp;YEAR($J1685)</f>
        <v>May 2022</v>
      </c>
      <c r="N1685" s="34">
        <f t="shared" si="160"/>
        <v>44705.890277777777</v>
      </c>
      <c r="O1685" s="8">
        <f>IF(ISERROR(VLOOKUP($I1685,Lookup!$H$2:$I$11,2,0)),"",VLOOKUP($I1685,Lookup!$H$2:$I$11,2,0))</f>
        <v>103</v>
      </c>
      <c r="P1685" s="8">
        <f>COUNTIF(J$4:J1685,J1685)</f>
        <v>1</v>
      </c>
    </row>
    <row r="1686" spans="1:16" x14ac:dyDescent="0.25">
      <c r="A1686" s="35">
        <f t="shared" si="161"/>
        <v>100001</v>
      </c>
      <c r="B1686" s="8">
        <f t="shared" si="162"/>
        <v>44851.434027777781</v>
      </c>
      <c r="C1686" s="8">
        <f t="shared" si="163"/>
        <v>44896</v>
      </c>
      <c r="D1686" s="38">
        <f t="shared" si="164"/>
        <v>189749.43402857779</v>
      </c>
      <c r="E1686" s="39">
        <f t="shared" si="159"/>
        <v>52</v>
      </c>
      <c r="F1686" s="42" t="s">
        <v>103</v>
      </c>
      <c r="G1686" s="42" t="s">
        <v>5158</v>
      </c>
      <c r="H1686" s="42" t="s">
        <v>5158</v>
      </c>
      <c r="I1686" s="42" t="s">
        <v>2173</v>
      </c>
      <c r="J1686" s="45">
        <v>44851.434027777781</v>
      </c>
      <c r="K1686" s="43">
        <v>100001</v>
      </c>
      <c r="L1686" s="44">
        <v>44896</v>
      </c>
      <c r="M1686" s="8" t="str">
        <f>VLOOKUP(MONTH($J1686),Lookup!$A$2:$B$13,2,0)&amp;" "&amp;YEAR($J1686)</f>
        <v>Oct 2022</v>
      </c>
      <c r="N1686" s="34">
        <f t="shared" si="160"/>
        <v>44851.434027777781</v>
      </c>
      <c r="O1686" s="8">
        <f>IF(ISERROR(VLOOKUP($I1686,Lookup!$H$2:$I$11,2,0)),"",VLOOKUP($I1686,Lookup!$H$2:$I$11,2,0))</f>
        <v>7.9999999999999996E-7</v>
      </c>
      <c r="P1686" s="8">
        <f>COUNTIF(J$4:J1686,J1686)</f>
        <v>1</v>
      </c>
    </row>
    <row r="1687" spans="1:16" ht="30" x14ac:dyDescent="0.25">
      <c r="A1687" s="35">
        <f t="shared" si="161"/>
        <v>0</v>
      </c>
      <c r="B1687" s="8">
        <f t="shared" si="162"/>
        <v>44813.559027777781</v>
      </c>
      <c r="C1687" s="8">
        <f t="shared" si="163"/>
        <v>44781</v>
      </c>
      <c r="D1687" s="38">
        <f t="shared" si="164"/>
        <v>89595.559034777776</v>
      </c>
      <c r="E1687" s="39">
        <f t="shared" si="159"/>
        <v>19</v>
      </c>
      <c r="F1687" s="42" t="s">
        <v>111</v>
      </c>
      <c r="G1687" s="42" t="s">
        <v>5159</v>
      </c>
      <c r="H1687" s="42" t="s">
        <v>5159</v>
      </c>
      <c r="I1687" s="42" t="s">
        <v>2184</v>
      </c>
      <c r="J1687" s="45">
        <v>44813.559027777781</v>
      </c>
      <c r="K1687" s="43"/>
      <c r="L1687" s="44">
        <v>44781</v>
      </c>
      <c r="M1687" s="8" t="str">
        <f>VLOOKUP(MONTH($J1687),Lookup!$A$2:$B$13,2,0)&amp;" "&amp;YEAR($J1687)</f>
        <v>Sept 2022</v>
      </c>
      <c r="N1687" s="34">
        <f t="shared" si="160"/>
        <v>44813.559027777781</v>
      </c>
      <c r="O1687" s="8">
        <f>IF(ISERROR(VLOOKUP($I1687,Lookup!$H$2:$I$11,2,0)),"",VLOOKUP($I1687,Lookup!$H$2:$I$11,2,0))</f>
        <v>6.9999999999999999E-6</v>
      </c>
      <c r="P1687" s="8">
        <f>COUNTIF(J$4:J1687,J1687)</f>
        <v>1</v>
      </c>
    </row>
    <row r="1688" spans="1:16" ht="30" x14ac:dyDescent="0.25">
      <c r="A1688" s="35">
        <f t="shared" si="161"/>
        <v>0</v>
      </c>
      <c r="B1688" s="8">
        <f t="shared" si="162"/>
        <v>44644.720833333333</v>
      </c>
      <c r="C1688" s="8">
        <f t="shared" si="163"/>
        <v>44903</v>
      </c>
      <c r="D1688" s="38">
        <f t="shared" si="164"/>
        <v>89548.720893333331</v>
      </c>
      <c r="E1688" s="39">
        <f t="shared" si="159"/>
        <v>20</v>
      </c>
      <c r="F1688" s="42" t="s">
        <v>111</v>
      </c>
      <c r="G1688" s="42" t="s">
        <v>5160</v>
      </c>
      <c r="H1688" s="42" t="s">
        <v>5160</v>
      </c>
      <c r="I1688" s="42" t="s">
        <v>2206</v>
      </c>
      <c r="J1688" s="45">
        <v>44644.720833333333</v>
      </c>
      <c r="K1688" s="43"/>
      <c r="L1688" s="44">
        <v>44903</v>
      </c>
      <c r="M1688" s="8" t="str">
        <f>VLOOKUP(MONTH($J1688),Lookup!$A$2:$B$13,2,0)&amp;" "&amp;YEAR($J1688)</f>
        <v>Mar 2022</v>
      </c>
      <c r="N1688" s="34">
        <f t="shared" si="160"/>
        <v>44644.720833333333</v>
      </c>
      <c r="O1688" s="8">
        <f>IF(ISERROR(VLOOKUP($I1688,Lookup!$H$2:$I$11,2,0)),"",VLOOKUP($I1688,Lookup!$H$2:$I$11,2,0))</f>
        <v>6.0000000000000002E-5</v>
      </c>
      <c r="P1688" s="8">
        <f>COUNTIF(J$4:J1688,J1688)</f>
        <v>1</v>
      </c>
    </row>
    <row r="1689" spans="1:16" ht="30" x14ac:dyDescent="0.25">
      <c r="A1689" s="35">
        <f t="shared" si="161"/>
        <v>50001</v>
      </c>
      <c r="B1689" s="8">
        <f t="shared" si="162"/>
        <v>44707.568055555559</v>
      </c>
      <c r="C1689" s="8">
        <f t="shared" si="163"/>
        <v>44902</v>
      </c>
      <c r="D1689" s="38">
        <f t="shared" si="164"/>
        <v>139611.56855555557</v>
      </c>
      <c r="E1689" s="39">
        <f t="shared" si="159"/>
        <v>12</v>
      </c>
      <c r="F1689" s="42" t="s">
        <v>111</v>
      </c>
      <c r="G1689" s="42" t="s">
        <v>1990</v>
      </c>
      <c r="H1689" s="42" t="s">
        <v>5161</v>
      </c>
      <c r="I1689" s="42" t="s">
        <v>2464</v>
      </c>
      <c r="J1689" s="45">
        <v>44707.568055555559</v>
      </c>
      <c r="K1689" s="43">
        <v>50001</v>
      </c>
      <c r="L1689" s="44">
        <v>44902</v>
      </c>
      <c r="M1689" s="8" t="str">
        <f>VLOOKUP(MONTH($J1689),Lookup!$A$2:$B$13,2,0)&amp;" "&amp;YEAR($J1689)</f>
        <v>May 2022</v>
      </c>
      <c r="N1689" s="34">
        <f t="shared" si="160"/>
        <v>44707.568055555559</v>
      </c>
      <c r="O1689" s="8">
        <f>IF(ISERROR(VLOOKUP($I1689,Lookup!$H$2:$I$11,2,0)),"",VLOOKUP($I1689,Lookup!$H$2:$I$11,2,0))</f>
        <v>5.0000000000000001E-4</v>
      </c>
      <c r="P1689" s="8">
        <f>COUNTIF(J$4:J1689,J1689)</f>
        <v>1</v>
      </c>
    </row>
    <row r="1690" spans="1:16" ht="30" x14ac:dyDescent="0.25">
      <c r="A1690" s="35">
        <f t="shared" si="161"/>
        <v>50001</v>
      </c>
      <c r="B1690" s="8">
        <f t="shared" si="162"/>
        <v>44773.792361111111</v>
      </c>
      <c r="C1690" s="8">
        <f t="shared" si="163"/>
        <v>44908</v>
      </c>
      <c r="D1690" s="38">
        <f t="shared" si="164"/>
        <v>139683.79236811111</v>
      </c>
      <c r="E1690" s="39">
        <f t="shared" si="159"/>
        <v>11</v>
      </c>
      <c r="F1690" s="42" t="s">
        <v>111</v>
      </c>
      <c r="G1690" s="42" t="s">
        <v>5162</v>
      </c>
      <c r="H1690" s="42" t="s">
        <v>5163</v>
      </c>
      <c r="I1690" s="42" t="s">
        <v>2184</v>
      </c>
      <c r="J1690" s="45">
        <v>44773.792361111111</v>
      </c>
      <c r="K1690" s="43">
        <v>50001</v>
      </c>
      <c r="L1690" s="44">
        <v>44908</v>
      </c>
      <c r="M1690" s="8" t="str">
        <f>VLOOKUP(MONTH($J1690),Lookup!$A$2:$B$13,2,0)&amp;" "&amp;YEAR($J1690)</f>
        <v>Jul 2022</v>
      </c>
      <c r="N1690" s="34">
        <f t="shared" si="160"/>
        <v>44773.792361111111</v>
      </c>
      <c r="O1690" s="8">
        <f>IF(ISERROR(VLOOKUP($I1690,Lookup!$H$2:$I$11,2,0)),"",VLOOKUP($I1690,Lookup!$H$2:$I$11,2,0))</f>
        <v>6.9999999999999999E-6</v>
      </c>
      <c r="P1690" s="8">
        <f>COUNTIF(J$4:J1690,J1690)</f>
        <v>1</v>
      </c>
    </row>
    <row r="1691" spans="1:16" ht="45" x14ac:dyDescent="0.25">
      <c r="A1691" s="35">
        <f t="shared" si="161"/>
        <v>50000</v>
      </c>
      <c r="B1691" s="8">
        <f t="shared" si="162"/>
        <v>44839.361805555556</v>
      </c>
      <c r="C1691" s="8">
        <f t="shared" si="163"/>
        <v>44894</v>
      </c>
      <c r="D1691" s="38">
        <f t="shared" si="164"/>
        <v>139734.36181255555</v>
      </c>
      <c r="E1691" s="39">
        <f t="shared" si="159"/>
        <v>10</v>
      </c>
      <c r="F1691" s="42" t="s">
        <v>111</v>
      </c>
      <c r="G1691" s="42" t="s">
        <v>5164</v>
      </c>
      <c r="H1691" s="42" t="s">
        <v>5165</v>
      </c>
      <c r="I1691" s="42" t="s">
        <v>2184</v>
      </c>
      <c r="J1691" s="45">
        <v>44839.361805555556</v>
      </c>
      <c r="K1691" s="43">
        <v>50000</v>
      </c>
      <c r="L1691" s="44">
        <v>44894</v>
      </c>
      <c r="M1691" s="8" t="str">
        <f>VLOOKUP(MONTH($J1691),Lookup!$A$2:$B$13,2,0)&amp;" "&amp;YEAR($J1691)</f>
        <v>Oct 2022</v>
      </c>
      <c r="N1691" s="34">
        <f t="shared" si="160"/>
        <v>44839.361805555556</v>
      </c>
      <c r="O1691" s="8">
        <f>IF(ISERROR(VLOOKUP($I1691,Lookup!$H$2:$I$11,2,0)),"",VLOOKUP($I1691,Lookup!$H$2:$I$11,2,0))</f>
        <v>6.9999999999999999E-6</v>
      </c>
      <c r="P1691" s="8">
        <f>COUNTIF(J$4:J1691,J1691)</f>
        <v>1</v>
      </c>
    </row>
    <row r="1692" spans="1:16" x14ac:dyDescent="0.25">
      <c r="A1692" s="35">
        <f t="shared" si="161"/>
        <v>0</v>
      </c>
      <c r="B1692" s="8">
        <f t="shared" si="162"/>
        <v>44810.46597222222</v>
      </c>
      <c r="C1692" s="8">
        <f t="shared" si="163"/>
        <v>44908</v>
      </c>
      <c r="D1692" s="38">
        <f t="shared" si="164"/>
        <v>89719.46897222221</v>
      </c>
      <c r="E1692" s="39">
        <f t="shared" si="159"/>
        <v>16</v>
      </c>
      <c r="F1692" s="42" t="s">
        <v>111</v>
      </c>
      <c r="G1692" s="42" t="s">
        <v>5166</v>
      </c>
      <c r="H1692" s="42" t="s">
        <v>5166</v>
      </c>
      <c r="I1692" s="42" t="s">
        <v>2525</v>
      </c>
      <c r="J1692" s="45">
        <v>44810.46597222222</v>
      </c>
      <c r="K1692" s="43"/>
      <c r="L1692" s="44">
        <v>44908</v>
      </c>
      <c r="M1692" s="8" t="str">
        <f>VLOOKUP(MONTH($J1692),Lookup!$A$2:$B$13,2,0)&amp;" "&amp;YEAR($J1692)</f>
        <v>Sept 2022</v>
      </c>
      <c r="N1692" s="34">
        <f t="shared" si="160"/>
        <v>44810.46597222222</v>
      </c>
      <c r="O1692" s="8">
        <f>IF(ISERROR(VLOOKUP($I1692,Lookup!$H$2:$I$11,2,0)),"",VLOOKUP($I1692,Lookup!$H$2:$I$11,2,0))</f>
        <v>3.0000000000000001E-3</v>
      </c>
      <c r="P1692" s="8">
        <f>COUNTIF(J$4:J1692,J1692)</f>
        <v>1</v>
      </c>
    </row>
    <row r="1693" spans="1:16" ht="30" x14ac:dyDescent="0.25">
      <c r="A1693" s="35">
        <f t="shared" si="161"/>
        <v>85000</v>
      </c>
      <c r="B1693" s="8">
        <f t="shared" si="162"/>
        <v>44790.706250000003</v>
      </c>
      <c r="C1693" s="8">
        <f t="shared" si="163"/>
        <v>44908</v>
      </c>
      <c r="D1693" s="38">
        <f t="shared" si="164"/>
        <v>174699.70625699998</v>
      </c>
      <c r="E1693" s="39">
        <f t="shared" si="159"/>
        <v>5</v>
      </c>
      <c r="F1693" s="42" t="s">
        <v>111</v>
      </c>
      <c r="G1693" s="42" t="s">
        <v>5167</v>
      </c>
      <c r="H1693" s="42" t="s">
        <v>5167</v>
      </c>
      <c r="I1693" s="42" t="s">
        <v>2184</v>
      </c>
      <c r="J1693" s="45">
        <v>44790.706250000003</v>
      </c>
      <c r="K1693" s="43">
        <v>85000</v>
      </c>
      <c r="L1693" s="44">
        <v>44908</v>
      </c>
      <c r="M1693" s="8" t="str">
        <f>VLOOKUP(MONTH($J1693),Lookup!$A$2:$B$13,2,0)&amp;" "&amp;YEAR($J1693)</f>
        <v>Aug 2022</v>
      </c>
      <c r="N1693" s="34">
        <f t="shared" si="160"/>
        <v>44790.706250000003</v>
      </c>
      <c r="O1693" s="8">
        <f>IF(ISERROR(VLOOKUP($I1693,Lookup!$H$2:$I$11,2,0)),"",VLOOKUP($I1693,Lookup!$H$2:$I$11,2,0))</f>
        <v>6.9999999999999999E-6</v>
      </c>
      <c r="P1693" s="8">
        <f>COUNTIF(J$4:J1693,J1693)</f>
        <v>1</v>
      </c>
    </row>
    <row r="1694" spans="1:16" ht="30" x14ac:dyDescent="0.25">
      <c r="A1694" s="35">
        <f t="shared" si="161"/>
        <v>75000</v>
      </c>
      <c r="B1694" s="8">
        <f t="shared" si="162"/>
        <v>44729.340277777781</v>
      </c>
      <c r="C1694" s="8">
        <f t="shared" si="163"/>
        <v>44935</v>
      </c>
      <c r="D1694" s="38">
        <f t="shared" si="164"/>
        <v>164665.34028477778</v>
      </c>
      <c r="E1694" s="39">
        <f t="shared" si="159"/>
        <v>8</v>
      </c>
      <c r="F1694" s="42" t="s">
        <v>111</v>
      </c>
      <c r="G1694" s="42" t="s">
        <v>5168</v>
      </c>
      <c r="H1694" s="42" t="s">
        <v>5169</v>
      </c>
      <c r="I1694" s="42" t="s">
        <v>2184</v>
      </c>
      <c r="J1694" s="45">
        <v>44729.340277777781</v>
      </c>
      <c r="K1694" s="43">
        <v>75000</v>
      </c>
      <c r="L1694" s="44">
        <v>44935</v>
      </c>
      <c r="M1694" s="8" t="str">
        <f>VLOOKUP(MONTH($J1694),Lookup!$A$2:$B$13,2,0)&amp;" "&amp;YEAR($J1694)</f>
        <v>Jun 2022</v>
      </c>
      <c r="N1694" s="34">
        <f t="shared" si="160"/>
        <v>44729.340277777781</v>
      </c>
      <c r="O1694" s="8">
        <f>IF(ISERROR(VLOOKUP($I1694,Lookup!$H$2:$I$11,2,0)),"",VLOOKUP($I1694,Lookup!$H$2:$I$11,2,0))</f>
        <v>6.9999999999999999E-6</v>
      </c>
      <c r="P1694" s="8">
        <f>COUNTIF(J$4:J1694,J1694)</f>
        <v>1</v>
      </c>
    </row>
    <row r="1695" spans="1:16" ht="30" x14ac:dyDescent="0.25">
      <c r="A1695" s="35">
        <f t="shared" si="161"/>
        <v>90001</v>
      </c>
      <c r="B1695" s="8">
        <f t="shared" si="162"/>
        <v>44739.675694444442</v>
      </c>
      <c r="C1695" s="8">
        <f t="shared" si="163"/>
        <v>44894</v>
      </c>
      <c r="D1695" s="38">
        <f t="shared" si="164"/>
        <v>179738.67569444445</v>
      </c>
      <c r="E1695" s="39">
        <f t="shared" si="159"/>
        <v>3</v>
      </c>
      <c r="F1695" s="42" t="s">
        <v>111</v>
      </c>
      <c r="G1695" s="42" t="s">
        <v>5170</v>
      </c>
      <c r="H1695" s="42" t="s">
        <v>5171</v>
      </c>
      <c r="I1695" s="42" t="s">
        <v>2167</v>
      </c>
      <c r="J1695" s="45">
        <v>44739.675694444442</v>
      </c>
      <c r="K1695" s="43">
        <v>90001</v>
      </c>
      <c r="L1695" s="44">
        <v>44894</v>
      </c>
      <c r="M1695" s="8" t="str">
        <f>VLOOKUP(MONTH($J1695),Lookup!$A$2:$B$13,2,0)&amp;" "&amp;YEAR($J1695)</f>
        <v>Jun 2022</v>
      </c>
      <c r="N1695" s="34">
        <f t="shared" si="160"/>
        <v>44739.675694444442</v>
      </c>
      <c r="O1695" s="8">
        <f>IF(ISERROR(VLOOKUP($I1695,Lookup!$H$2:$I$11,2,0)),"",VLOOKUP($I1695,Lookup!$H$2:$I$11,2,0))</f>
        <v>103</v>
      </c>
      <c r="P1695" s="8">
        <f>COUNTIF(J$4:J1695,J1695)</f>
        <v>1</v>
      </c>
    </row>
    <row r="1696" spans="1:16" ht="30" x14ac:dyDescent="0.25">
      <c r="A1696" s="35">
        <f t="shared" si="161"/>
        <v>50001</v>
      </c>
      <c r="B1696" s="8">
        <f t="shared" si="162"/>
        <v>44691.477777777778</v>
      </c>
      <c r="C1696" s="8">
        <f t="shared" si="163"/>
        <v>44874</v>
      </c>
      <c r="D1696" s="38">
        <f t="shared" si="164"/>
        <v>139567.47783777775</v>
      </c>
      <c r="E1696" s="39">
        <f t="shared" si="159"/>
        <v>13</v>
      </c>
      <c r="F1696" s="42" t="s">
        <v>111</v>
      </c>
      <c r="G1696" s="42" t="s">
        <v>5172</v>
      </c>
      <c r="H1696" s="42" t="s">
        <v>5173</v>
      </c>
      <c r="I1696" s="42" t="s">
        <v>2206</v>
      </c>
      <c r="J1696" s="45">
        <v>44691.477777777778</v>
      </c>
      <c r="K1696" s="43">
        <v>50001</v>
      </c>
      <c r="L1696" s="44">
        <v>44874</v>
      </c>
      <c r="M1696" s="8" t="str">
        <f>VLOOKUP(MONTH($J1696),Lookup!$A$2:$B$13,2,0)&amp;" "&amp;YEAR($J1696)</f>
        <v>May 2022</v>
      </c>
      <c r="N1696" s="34">
        <f t="shared" si="160"/>
        <v>44691.477777777778</v>
      </c>
      <c r="O1696" s="8">
        <f>IF(ISERROR(VLOOKUP($I1696,Lookup!$H$2:$I$11,2,0)),"",VLOOKUP($I1696,Lookup!$H$2:$I$11,2,0))</f>
        <v>6.0000000000000002E-5</v>
      </c>
      <c r="P1696" s="8">
        <f>COUNTIF(J$4:J1696,J1696)</f>
        <v>1</v>
      </c>
    </row>
    <row r="1697" spans="1:16" ht="60" x14ac:dyDescent="0.25">
      <c r="A1697" s="35">
        <f t="shared" si="161"/>
        <v>400000</v>
      </c>
      <c r="B1697" s="8">
        <f t="shared" si="162"/>
        <v>44811.624305555553</v>
      </c>
      <c r="C1697" s="8">
        <f t="shared" si="163"/>
        <v>44938</v>
      </c>
      <c r="D1697" s="38">
        <f t="shared" si="164"/>
        <v>489853.62430555554</v>
      </c>
      <c r="E1697" s="39">
        <f t="shared" si="159"/>
        <v>1</v>
      </c>
      <c r="F1697" s="42" t="s">
        <v>111</v>
      </c>
      <c r="G1697" s="42" t="s">
        <v>5174</v>
      </c>
      <c r="H1697" s="42" t="s">
        <v>5175</v>
      </c>
      <c r="I1697" s="42" t="s">
        <v>2167</v>
      </c>
      <c r="J1697" s="45">
        <v>44811.624305555553</v>
      </c>
      <c r="K1697" s="43">
        <v>400000</v>
      </c>
      <c r="L1697" s="44">
        <v>44938</v>
      </c>
      <c r="M1697" s="8" t="str">
        <f>VLOOKUP(MONTH($J1697),Lookup!$A$2:$B$13,2,0)&amp;" "&amp;YEAR($J1697)</f>
        <v>Sept 2022</v>
      </c>
      <c r="N1697" s="34">
        <f t="shared" si="160"/>
        <v>44811.624305555553</v>
      </c>
      <c r="O1697" s="8">
        <f>IF(ISERROR(VLOOKUP($I1697,Lookup!$H$2:$I$11,2,0)),"",VLOOKUP($I1697,Lookup!$H$2:$I$11,2,0))</f>
        <v>103</v>
      </c>
      <c r="P1697" s="8">
        <f>COUNTIF(J$4:J1697,J1697)</f>
        <v>1</v>
      </c>
    </row>
    <row r="1698" spans="1:16" ht="30" x14ac:dyDescent="0.25">
      <c r="A1698" s="35">
        <f t="shared" si="161"/>
        <v>5001</v>
      </c>
      <c r="B1698" s="8">
        <f t="shared" si="162"/>
        <v>44700.409722222219</v>
      </c>
      <c r="C1698" s="8">
        <f t="shared" si="163"/>
        <v>44894</v>
      </c>
      <c r="D1698" s="38">
        <f t="shared" si="164"/>
        <v>94596.409723022225</v>
      </c>
      <c r="E1698" s="39">
        <f t="shared" si="159"/>
        <v>15</v>
      </c>
      <c r="F1698" s="42" t="s">
        <v>111</v>
      </c>
      <c r="G1698" s="42" t="s">
        <v>5176</v>
      </c>
      <c r="H1698" s="42" t="s">
        <v>5177</v>
      </c>
      <c r="I1698" s="42" t="s">
        <v>2173</v>
      </c>
      <c r="J1698" s="45">
        <v>44700.409722222219</v>
      </c>
      <c r="K1698" s="43">
        <v>5001</v>
      </c>
      <c r="L1698" s="44">
        <v>44894</v>
      </c>
      <c r="M1698" s="8" t="str">
        <f>VLOOKUP(MONTH($J1698),Lookup!$A$2:$B$13,2,0)&amp;" "&amp;YEAR($J1698)</f>
        <v>May 2022</v>
      </c>
      <c r="N1698" s="34">
        <f t="shared" si="160"/>
        <v>44700.409722222219</v>
      </c>
      <c r="O1698" s="8">
        <f>IF(ISERROR(VLOOKUP($I1698,Lookup!$H$2:$I$11,2,0)),"",VLOOKUP($I1698,Lookup!$H$2:$I$11,2,0))</f>
        <v>7.9999999999999996E-7</v>
      </c>
      <c r="P1698" s="8">
        <f>COUNTIF(J$4:J1698,J1698)</f>
        <v>1</v>
      </c>
    </row>
    <row r="1699" spans="1:16" ht="30" x14ac:dyDescent="0.25">
      <c r="A1699" s="35">
        <f t="shared" si="161"/>
        <v>25001</v>
      </c>
      <c r="B1699" s="8">
        <f t="shared" si="162"/>
        <v>44697.480555555558</v>
      </c>
      <c r="C1699" s="8">
        <f t="shared" si="163"/>
        <v>44896</v>
      </c>
      <c r="D1699" s="38">
        <f t="shared" si="164"/>
        <v>114595.48055635556</v>
      </c>
      <c r="E1699" s="39">
        <f t="shared" si="159"/>
        <v>14</v>
      </c>
      <c r="F1699" s="42" t="s">
        <v>111</v>
      </c>
      <c r="G1699" s="42" t="s">
        <v>5178</v>
      </c>
      <c r="H1699" s="42" t="s">
        <v>5178</v>
      </c>
      <c r="I1699" s="42" t="s">
        <v>2173</v>
      </c>
      <c r="J1699" s="45">
        <v>44697.480555555558</v>
      </c>
      <c r="K1699" s="43">
        <v>25001</v>
      </c>
      <c r="L1699" s="44">
        <v>44896</v>
      </c>
      <c r="M1699" s="8" t="str">
        <f>VLOOKUP(MONTH($J1699),Lookup!$A$2:$B$13,2,0)&amp;" "&amp;YEAR($J1699)</f>
        <v>May 2022</v>
      </c>
      <c r="N1699" s="34">
        <f t="shared" si="160"/>
        <v>44697.480555555558</v>
      </c>
      <c r="O1699" s="8">
        <f>IF(ISERROR(VLOOKUP($I1699,Lookup!$H$2:$I$11,2,0)),"",VLOOKUP($I1699,Lookup!$H$2:$I$11,2,0))</f>
        <v>7.9999999999999996E-7</v>
      </c>
      <c r="P1699" s="8">
        <f>COUNTIF(J$4:J1699,J1699)</f>
        <v>1</v>
      </c>
    </row>
    <row r="1700" spans="1:16" ht="30" x14ac:dyDescent="0.25">
      <c r="A1700" s="35">
        <f t="shared" si="161"/>
        <v>80001</v>
      </c>
      <c r="B1700" s="8">
        <f t="shared" si="162"/>
        <v>44732.594444444447</v>
      </c>
      <c r="C1700" s="8">
        <f t="shared" si="163"/>
        <v>44908</v>
      </c>
      <c r="D1700" s="38">
        <f t="shared" si="164"/>
        <v>169745.59444444446</v>
      </c>
      <c r="E1700" s="39">
        <f t="shared" si="159"/>
        <v>6</v>
      </c>
      <c r="F1700" s="42" t="s">
        <v>111</v>
      </c>
      <c r="G1700" s="42" t="s">
        <v>5179</v>
      </c>
      <c r="H1700" s="42" t="s">
        <v>5180</v>
      </c>
      <c r="I1700" s="42" t="s">
        <v>2167</v>
      </c>
      <c r="J1700" s="45">
        <v>44732.594444444447</v>
      </c>
      <c r="K1700" s="43">
        <v>80001</v>
      </c>
      <c r="L1700" s="44">
        <v>44908</v>
      </c>
      <c r="M1700" s="8" t="str">
        <f>VLOOKUP(MONTH($J1700),Lookup!$A$2:$B$13,2,0)&amp;" "&amp;YEAR($J1700)</f>
        <v>Jun 2022</v>
      </c>
      <c r="N1700" s="34">
        <f t="shared" si="160"/>
        <v>44732.594444444447</v>
      </c>
      <c r="O1700" s="8">
        <f>IF(ISERROR(VLOOKUP($I1700,Lookup!$H$2:$I$11,2,0)),"",VLOOKUP($I1700,Lookup!$H$2:$I$11,2,0))</f>
        <v>103</v>
      </c>
      <c r="P1700" s="8">
        <f>COUNTIF(J$4:J1700,J1700)</f>
        <v>1</v>
      </c>
    </row>
    <row r="1701" spans="1:16" ht="30" x14ac:dyDescent="0.25">
      <c r="A1701" s="35">
        <f t="shared" si="161"/>
        <v>90001</v>
      </c>
      <c r="B1701" s="8">
        <f t="shared" si="162"/>
        <v>44718.392361111109</v>
      </c>
      <c r="C1701" s="8">
        <f t="shared" si="163"/>
        <v>44909</v>
      </c>
      <c r="D1701" s="38">
        <f t="shared" si="164"/>
        <v>179732.39236111112</v>
      </c>
      <c r="E1701" s="39">
        <f t="shared" si="159"/>
        <v>4</v>
      </c>
      <c r="F1701" s="42" t="s">
        <v>111</v>
      </c>
      <c r="G1701" s="42" t="s">
        <v>5181</v>
      </c>
      <c r="H1701" s="42" t="s">
        <v>5181</v>
      </c>
      <c r="I1701" s="42" t="s">
        <v>2167</v>
      </c>
      <c r="J1701" s="45">
        <v>44718.392361111109</v>
      </c>
      <c r="K1701" s="43">
        <v>90001</v>
      </c>
      <c r="L1701" s="44">
        <v>44909</v>
      </c>
      <c r="M1701" s="8" t="str">
        <f>VLOOKUP(MONTH($J1701),Lookup!$A$2:$B$13,2,0)&amp;" "&amp;YEAR($J1701)</f>
        <v>Jun 2022</v>
      </c>
      <c r="N1701" s="34">
        <f t="shared" si="160"/>
        <v>44718.392361111109</v>
      </c>
      <c r="O1701" s="8">
        <f>IF(ISERROR(VLOOKUP($I1701,Lookup!$H$2:$I$11,2,0)),"",VLOOKUP($I1701,Lookup!$H$2:$I$11,2,0))</f>
        <v>103</v>
      </c>
      <c r="P1701" s="8">
        <f>COUNTIF(J$4:J1701,J1701)</f>
        <v>1</v>
      </c>
    </row>
    <row r="1702" spans="1:16" ht="30" x14ac:dyDescent="0.25">
      <c r="A1702" s="35">
        <f t="shared" si="161"/>
        <v>0</v>
      </c>
      <c r="B1702" s="8">
        <f t="shared" si="162"/>
        <v>44707.568055555559</v>
      </c>
      <c r="C1702" s="8">
        <f t="shared" si="163"/>
        <v>44902</v>
      </c>
      <c r="D1702" s="38">
        <f t="shared" si="164"/>
        <v>89611.568455555564</v>
      </c>
      <c r="E1702" s="39">
        <f t="shared" si="159"/>
        <v>18</v>
      </c>
      <c r="F1702" s="42" t="s">
        <v>111</v>
      </c>
      <c r="G1702" s="42" t="s">
        <v>1990</v>
      </c>
      <c r="H1702" s="42" t="s">
        <v>1991</v>
      </c>
      <c r="I1702" s="42" t="s">
        <v>1930</v>
      </c>
      <c r="J1702" s="45">
        <v>44707.568055555559</v>
      </c>
      <c r="K1702" s="43"/>
      <c r="L1702" s="44">
        <v>44902</v>
      </c>
      <c r="M1702" s="8" t="str">
        <f>VLOOKUP(MONTH($J1702),Lookup!$A$2:$B$13,2,0)&amp;" "&amp;YEAR($J1702)</f>
        <v>May 2022</v>
      </c>
      <c r="N1702" s="34">
        <f t="shared" si="160"/>
        <v>44707.568055555559</v>
      </c>
      <c r="O1702" s="8">
        <f>IF(ISERROR(VLOOKUP($I1702,Lookup!$H$2:$I$11,2,0)),"",VLOOKUP($I1702,Lookup!$H$2:$I$11,2,0))</f>
        <v>4.0000000000000002E-4</v>
      </c>
      <c r="P1702" s="8">
        <f>COUNTIF(J$4:J1702,J1702)</f>
        <v>2</v>
      </c>
    </row>
    <row r="1703" spans="1:16" ht="30" x14ac:dyDescent="0.25">
      <c r="A1703" s="35">
        <f t="shared" si="161"/>
        <v>500000</v>
      </c>
      <c r="B1703" s="8">
        <f t="shared" si="162"/>
        <v>44894.465277777781</v>
      </c>
      <c r="C1703" s="8">
        <f t="shared" si="163"/>
        <v>44909</v>
      </c>
      <c r="D1703" s="38">
        <f t="shared" si="164"/>
        <v>589804.46533777774</v>
      </c>
      <c r="E1703" s="39">
        <f t="shared" si="159"/>
        <v>0</v>
      </c>
      <c r="F1703" s="42" t="s">
        <v>111</v>
      </c>
      <c r="G1703" s="42" t="s">
        <v>5182</v>
      </c>
      <c r="H1703" s="42" t="s">
        <v>5183</v>
      </c>
      <c r="I1703" s="42" t="s">
        <v>2206</v>
      </c>
      <c r="J1703" s="45">
        <v>44894.465277777781</v>
      </c>
      <c r="K1703" s="43">
        <v>500000</v>
      </c>
      <c r="L1703" s="44">
        <v>44909</v>
      </c>
      <c r="M1703" s="8" t="str">
        <f>VLOOKUP(MONTH($J1703),Lookup!$A$2:$B$13,2,0)&amp;" "&amp;YEAR($J1703)</f>
        <v>Nov 2022</v>
      </c>
      <c r="N1703" s="34">
        <f t="shared" si="160"/>
        <v>44894.465277777781</v>
      </c>
      <c r="O1703" s="8">
        <f>IF(ISERROR(VLOOKUP($I1703,Lookup!$H$2:$I$11,2,0)),"",VLOOKUP($I1703,Lookup!$H$2:$I$11,2,0))</f>
        <v>6.0000000000000002E-5</v>
      </c>
      <c r="P1703" s="8">
        <f>COUNTIF(J$4:J1703,J1703)</f>
        <v>1</v>
      </c>
    </row>
    <row r="1704" spans="1:16" x14ac:dyDescent="0.25">
      <c r="A1704" s="35">
        <f t="shared" si="161"/>
        <v>250001</v>
      </c>
      <c r="B1704" s="8">
        <f t="shared" si="162"/>
        <v>44848.773611111108</v>
      </c>
      <c r="C1704" s="8">
        <f t="shared" si="163"/>
        <v>44909</v>
      </c>
      <c r="D1704" s="38">
        <f t="shared" si="164"/>
        <v>339759.77367111109</v>
      </c>
      <c r="E1704" s="39">
        <f t="shared" si="159"/>
        <v>2</v>
      </c>
      <c r="F1704" s="42" t="s">
        <v>111</v>
      </c>
      <c r="G1704" s="42" t="s">
        <v>5184</v>
      </c>
      <c r="H1704" s="42" t="s">
        <v>5185</v>
      </c>
      <c r="I1704" s="42" t="s">
        <v>2206</v>
      </c>
      <c r="J1704" s="45">
        <v>44848.773611111108</v>
      </c>
      <c r="K1704" s="43">
        <v>250001</v>
      </c>
      <c r="L1704" s="44">
        <v>44909</v>
      </c>
      <c r="M1704" s="8" t="str">
        <f>VLOOKUP(MONTH($J1704),Lookup!$A$2:$B$13,2,0)&amp;" "&amp;YEAR($J1704)</f>
        <v>Oct 2022</v>
      </c>
      <c r="N1704" s="34">
        <f t="shared" si="160"/>
        <v>44848.773611111108</v>
      </c>
      <c r="O1704" s="8">
        <f>IF(ISERROR(VLOOKUP($I1704,Lookup!$H$2:$I$11,2,0)),"",VLOOKUP($I1704,Lookup!$H$2:$I$11,2,0))</f>
        <v>6.0000000000000002E-5</v>
      </c>
      <c r="P1704" s="8">
        <f>COUNTIF(J$4:J1704,J1704)</f>
        <v>1</v>
      </c>
    </row>
    <row r="1705" spans="1:16" ht="30" x14ac:dyDescent="0.25">
      <c r="A1705" s="35">
        <f t="shared" si="161"/>
        <v>70000</v>
      </c>
      <c r="B1705" s="8">
        <f t="shared" si="162"/>
        <v>44890.806944444441</v>
      </c>
      <c r="C1705" s="8">
        <f t="shared" si="163"/>
        <v>44907</v>
      </c>
      <c r="D1705" s="38">
        <f t="shared" si="164"/>
        <v>159798.80700444442</v>
      </c>
      <c r="E1705" s="39">
        <f t="shared" si="159"/>
        <v>9</v>
      </c>
      <c r="F1705" s="42" t="s">
        <v>111</v>
      </c>
      <c r="G1705" s="42" t="s">
        <v>5186</v>
      </c>
      <c r="H1705" s="42" t="s">
        <v>5187</v>
      </c>
      <c r="I1705" s="42" t="s">
        <v>2206</v>
      </c>
      <c r="J1705" s="45">
        <v>44890.806944444441</v>
      </c>
      <c r="K1705" s="43">
        <v>70000</v>
      </c>
      <c r="L1705" s="44">
        <v>44907</v>
      </c>
      <c r="M1705" s="8" t="str">
        <f>VLOOKUP(MONTH($J1705),Lookup!$A$2:$B$13,2,0)&amp;" "&amp;YEAR($J1705)</f>
        <v>Nov 2022</v>
      </c>
      <c r="N1705" s="34">
        <f t="shared" si="160"/>
        <v>44890.806944444441</v>
      </c>
      <c r="O1705" s="8">
        <f>IF(ISERROR(VLOOKUP($I1705,Lookup!$H$2:$I$11,2,0)),"",VLOOKUP($I1705,Lookup!$H$2:$I$11,2,0))</f>
        <v>6.0000000000000002E-5</v>
      </c>
      <c r="P1705" s="8">
        <f>COUNTIF(J$4:J1705,J1705)</f>
        <v>1</v>
      </c>
    </row>
    <row r="1706" spans="1:16" ht="30" x14ac:dyDescent="0.25">
      <c r="A1706" s="35">
        <f t="shared" si="161"/>
        <v>0</v>
      </c>
      <c r="B1706" s="8">
        <f t="shared" si="162"/>
        <v>44753.691666666666</v>
      </c>
      <c r="C1706" s="8">
        <f t="shared" si="163"/>
        <v>44902</v>
      </c>
      <c r="D1706" s="38">
        <f t="shared" si="164"/>
        <v>89656.691673666661</v>
      </c>
      <c r="E1706" s="39">
        <f t="shared" si="159"/>
        <v>17</v>
      </c>
      <c r="F1706" s="42" t="s">
        <v>111</v>
      </c>
      <c r="G1706" s="42" t="s">
        <v>5188</v>
      </c>
      <c r="H1706" s="42" t="s">
        <v>5188</v>
      </c>
      <c r="I1706" s="42" t="s">
        <v>2184</v>
      </c>
      <c r="J1706" s="45">
        <v>44753.691666666666</v>
      </c>
      <c r="K1706" s="43"/>
      <c r="L1706" s="44">
        <v>44902</v>
      </c>
      <c r="M1706" s="8" t="str">
        <f>VLOOKUP(MONTH($J1706),Lookup!$A$2:$B$13,2,0)&amp;" "&amp;YEAR($J1706)</f>
        <v>Jul 2022</v>
      </c>
      <c r="N1706" s="34">
        <f t="shared" si="160"/>
        <v>44753.691666666666</v>
      </c>
      <c r="O1706" s="8">
        <f>IF(ISERROR(VLOOKUP($I1706,Lookup!$H$2:$I$11,2,0)),"",VLOOKUP($I1706,Lookup!$H$2:$I$11,2,0))</f>
        <v>6.9999999999999999E-6</v>
      </c>
      <c r="P1706" s="8">
        <f>COUNTIF(J$4:J1706,J1706)</f>
        <v>1</v>
      </c>
    </row>
    <row r="1707" spans="1:16" x14ac:dyDescent="0.25">
      <c r="A1707" s="35">
        <f t="shared" si="161"/>
        <v>75001</v>
      </c>
      <c r="B1707" s="8">
        <f t="shared" si="162"/>
        <v>44879.699305555558</v>
      </c>
      <c r="C1707" s="8">
        <f t="shared" si="163"/>
        <v>44909</v>
      </c>
      <c r="D1707" s="38">
        <f t="shared" si="164"/>
        <v>164790.69936555554</v>
      </c>
      <c r="E1707" s="39">
        <f t="shared" si="159"/>
        <v>7</v>
      </c>
      <c r="F1707" s="42" t="s">
        <v>111</v>
      </c>
      <c r="G1707" s="42" t="s">
        <v>5189</v>
      </c>
      <c r="H1707" s="42" t="s">
        <v>5190</v>
      </c>
      <c r="I1707" s="42" t="s">
        <v>2206</v>
      </c>
      <c r="J1707" s="45">
        <v>44879.699305555558</v>
      </c>
      <c r="K1707" s="43">
        <v>75001</v>
      </c>
      <c r="L1707" s="44">
        <v>44909</v>
      </c>
      <c r="M1707" s="8" t="str">
        <f>VLOOKUP(MONTH($J1707),Lookup!$A$2:$B$13,2,0)&amp;" "&amp;YEAR($J1707)</f>
        <v>Nov 2022</v>
      </c>
      <c r="N1707" s="34">
        <f t="shared" si="160"/>
        <v>44879.699305555558</v>
      </c>
      <c r="O1707" s="8">
        <f>IF(ISERROR(VLOOKUP($I1707,Lookup!$H$2:$I$11,2,0)),"",VLOOKUP($I1707,Lookup!$H$2:$I$11,2,0))</f>
        <v>6.0000000000000002E-5</v>
      </c>
      <c r="P1707" s="8">
        <f>COUNTIF(J$4:J1707,J1707)</f>
        <v>1</v>
      </c>
    </row>
    <row r="1708" spans="1:16" ht="45" x14ac:dyDescent="0.25">
      <c r="A1708" s="35">
        <f t="shared" si="161"/>
        <v>100001</v>
      </c>
      <c r="B1708" s="8">
        <f t="shared" si="162"/>
        <v>44817.582638888889</v>
      </c>
      <c r="C1708" s="8">
        <f t="shared" si="163"/>
        <v>44946</v>
      </c>
      <c r="D1708" s="38">
        <f t="shared" si="164"/>
        <v>189665.48263888888</v>
      </c>
      <c r="E1708" s="39">
        <f t="shared" si="159"/>
        <v>31</v>
      </c>
      <c r="F1708" s="42" t="s">
        <v>106</v>
      </c>
      <c r="G1708" s="42" t="s">
        <v>5191</v>
      </c>
      <c r="H1708" s="42" t="s">
        <v>5192</v>
      </c>
      <c r="I1708" s="42" t="s">
        <v>2170</v>
      </c>
      <c r="J1708" s="45">
        <v>44817.582638888889</v>
      </c>
      <c r="K1708" s="43">
        <v>100001</v>
      </c>
      <c r="L1708" s="44">
        <v>44946</v>
      </c>
      <c r="M1708" s="8" t="str">
        <f>VLOOKUP(MONTH($J1708),Lookup!$A$2:$B$13,2,0)&amp;" "&amp;YEAR($J1708)</f>
        <v>Sept 2022</v>
      </c>
      <c r="N1708" s="34">
        <f t="shared" si="160"/>
        <v>44817.582638888889</v>
      </c>
      <c r="O1708" s="8">
        <f>IF(ISERROR(VLOOKUP($I1708,Lookup!$H$2:$I$11,2,0)),"",VLOOKUP($I1708,Lookup!$H$2:$I$11,2,0))</f>
        <v>-100.1</v>
      </c>
      <c r="P1708" s="8">
        <f>COUNTIF(J$4:J1708,J1708)</f>
        <v>1</v>
      </c>
    </row>
    <row r="1709" spans="1:16" ht="30" x14ac:dyDescent="0.25">
      <c r="A1709" s="35">
        <f t="shared" si="161"/>
        <v>50001</v>
      </c>
      <c r="B1709" s="8">
        <f t="shared" si="162"/>
        <v>44819.431944444441</v>
      </c>
      <c r="C1709" s="8">
        <f t="shared" si="163"/>
        <v>44894</v>
      </c>
      <c r="D1709" s="38">
        <f t="shared" si="164"/>
        <v>139715.43195144442</v>
      </c>
      <c r="E1709" s="39">
        <f t="shared" si="159"/>
        <v>58</v>
      </c>
      <c r="F1709" s="42" t="s">
        <v>349</v>
      </c>
      <c r="G1709" s="42" t="s">
        <v>5193</v>
      </c>
      <c r="H1709" s="42" t="s">
        <v>5194</v>
      </c>
      <c r="I1709" s="42" t="s">
        <v>2184</v>
      </c>
      <c r="J1709" s="45">
        <v>44819.431944444441</v>
      </c>
      <c r="K1709" s="43">
        <v>50001</v>
      </c>
      <c r="L1709" s="44">
        <v>44894</v>
      </c>
      <c r="M1709" s="8" t="str">
        <f>VLOOKUP(MONTH($J1709),Lookup!$A$2:$B$13,2,0)&amp;" "&amp;YEAR($J1709)</f>
        <v>Sept 2022</v>
      </c>
      <c r="N1709" s="34">
        <f t="shared" si="160"/>
        <v>44819.431944444441</v>
      </c>
      <c r="O1709" s="8">
        <f>IF(ISERROR(VLOOKUP($I1709,Lookup!$H$2:$I$11,2,0)),"",VLOOKUP($I1709,Lookup!$H$2:$I$11,2,0))</f>
        <v>6.9999999999999999E-6</v>
      </c>
      <c r="P1709" s="8">
        <f>COUNTIF(J$4:J1709,J1709)</f>
        <v>1</v>
      </c>
    </row>
    <row r="1710" spans="1:16" ht="30" x14ac:dyDescent="0.25">
      <c r="A1710" s="35">
        <f t="shared" si="161"/>
        <v>0</v>
      </c>
      <c r="B1710" s="8">
        <f t="shared" si="162"/>
        <v>44741.854166666664</v>
      </c>
      <c r="C1710" s="8">
        <f t="shared" si="163"/>
        <v>44908</v>
      </c>
      <c r="D1710" s="38">
        <f t="shared" si="164"/>
        <v>89650.854173666652</v>
      </c>
      <c r="E1710" s="39">
        <f t="shared" si="159"/>
        <v>16</v>
      </c>
      <c r="F1710" s="42" t="s">
        <v>188</v>
      </c>
      <c r="G1710" s="42" t="s">
        <v>5195</v>
      </c>
      <c r="H1710" s="42" t="s">
        <v>5195</v>
      </c>
      <c r="I1710" s="42" t="s">
        <v>2184</v>
      </c>
      <c r="J1710" s="45">
        <v>44741.854166666664</v>
      </c>
      <c r="K1710" s="43"/>
      <c r="L1710" s="44">
        <v>44908</v>
      </c>
      <c r="M1710" s="8" t="str">
        <f>VLOOKUP(MONTH($J1710),Lookup!$A$2:$B$13,2,0)&amp;" "&amp;YEAR($J1710)</f>
        <v>Jun 2022</v>
      </c>
      <c r="N1710" s="34">
        <f t="shared" si="160"/>
        <v>44741.854166666664</v>
      </c>
      <c r="O1710" s="8">
        <f>IF(ISERROR(VLOOKUP($I1710,Lookup!$H$2:$I$11,2,0)),"",VLOOKUP($I1710,Lookup!$H$2:$I$11,2,0))</f>
        <v>6.9999999999999999E-6</v>
      </c>
      <c r="P1710" s="8">
        <f>COUNTIF(J$4:J1710,J1710)</f>
        <v>1</v>
      </c>
    </row>
    <row r="1711" spans="1:16" ht="45" x14ac:dyDescent="0.25">
      <c r="A1711" s="35">
        <f t="shared" si="161"/>
        <v>300000</v>
      </c>
      <c r="B1711" s="8">
        <f t="shared" si="162"/>
        <v>44755.517361111109</v>
      </c>
      <c r="C1711" s="8">
        <f t="shared" si="163"/>
        <v>44894</v>
      </c>
      <c r="D1711" s="38">
        <f t="shared" si="164"/>
        <v>389753.51736111112</v>
      </c>
      <c r="E1711" s="39">
        <f t="shared" si="159"/>
        <v>3</v>
      </c>
      <c r="F1711" s="42" t="s">
        <v>188</v>
      </c>
      <c r="G1711" s="42" t="s">
        <v>5196</v>
      </c>
      <c r="H1711" s="42" t="s">
        <v>5197</v>
      </c>
      <c r="I1711" s="42" t="s">
        <v>2167</v>
      </c>
      <c r="J1711" s="45">
        <v>44755.517361111109</v>
      </c>
      <c r="K1711" s="43">
        <v>300000</v>
      </c>
      <c r="L1711" s="44">
        <v>44894</v>
      </c>
      <c r="M1711" s="8" t="str">
        <f>VLOOKUP(MONTH($J1711),Lookup!$A$2:$B$13,2,0)&amp;" "&amp;YEAR($J1711)</f>
        <v>Jul 2022</v>
      </c>
      <c r="N1711" s="34">
        <f t="shared" si="160"/>
        <v>44755.517361111109</v>
      </c>
      <c r="O1711" s="8">
        <f>IF(ISERROR(VLOOKUP($I1711,Lookup!$H$2:$I$11,2,0)),"",VLOOKUP($I1711,Lookup!$H$2:$I$11,2,0))</f>
        <v>103</v>
      </c>
      <c r="P1711" s="8">
        <f>COUNTIF(J$4:J1711,J1711)</f>
        <v>1</v>
      </c>
    </row>
    <row r="1712" spans="1:16" x14ac:dyDescent="0.25">
      <c r="A1712" s="35">
        <f t="shared" si="161"/>
        <v>50000</v>
      </c>
      <c r="B1712" s="8">
        <f t="shared" si="162"/>
        <v>44763.425694444442</v>
      </c>
      <c r="C1712" s="8">
        <f t="shared" si="163"/>
        <v>44894</v>
      </c>
      <c r="D1712" s="38">
        <f t="shared" si="164"/>
        <v>139558.32569444444</v>
      </c>
      <c r="E1712" s="39">
        <f t="shared" si="159"/>
        <v>11</v>
      </c>
      <c r="F1712" s="42" t="s">
        <v>188</v>
      </c>
      <c r="G1712" s="42" t="s">
        <v>5198</v>
      </c>
      <c r="H1712" s="42" t="s">
        <v>5199</v>
      </c>
      <c r="I1712" s="42" t="s">
        <v>2170</v>
      </c>
      <c r="J1712" s="45">
        <v>44763.425694444442</v>
      </c>
      <c r="K1712" s="43">
        <v>50000</v>
      </c>
      <c r="L1712" s="44">
        <v>44894</v>
      </c>
      <c r="M1712" s="8" t="str">
        <f>VLOOKUP(MONTH($J1712),Lookup!$A$2:$B$13,2,0)&amp;" "&amp;YEAR($J1712)</f>
        <v>Jul 2022</v>
      </c>
      <c r="N1712" s="34">
        <f t="shared" si="160"/>
        <v>44763.425694444442</v>
      </c>
      <c r="O1712" s="8">
        <f>IF(ISERROR(VLOOKUP($I1712,Lookup!$H$2:$I$11,2,0)),"",VLOOKUP($I1712,Lookup!$H$2:$I$11,2,0))</f>
        <v>-100.1</v>
      </c>
      <c r="P1712" s="8">
        <f>COUNTIF(J$4:J1712,J1712)</f>
        <v>1</v>
      </c>
    </row>
    <row r="1713" spans="1:16" ht="45" x14ac:dyDescent="0.25">
      <c r="A1713" s="35">
        <f t="shared" si="161"/>
        <v>32400</v>
      </c>
      <c r="B1713" s="8">
        <f t="shared" si="162"/>
        <v>44792.556944444441</v>
      </c>
      <c r="C1713" s="8">
        <f t="shared" si="163"/>
        <v>44903</v>
      </c>
      <c r="D1713" s="38">
        <f t="shared" si="164"/>
        <v>122096.55694524445</v>
      </c>
      <c r="E1713" s="39">
        <f t="shared" si="159"/>
        <v>13</v>
      </c>
      <c r="F1713" s="42" t="s">
        <v>188</v>
      </c>
      <c r="G1713" s="42" t="s">
        <v>5200</v>
      </c>
      <c r="H1713" s="42" t="s">
        <v>5201</v>
      </c>
      <c r="I1713" s="42" t="s">
        <v>2173</v>
      </c>
      <c r="J1713" s="45">
        <v>44792.556944444441</v>
      </c>
      <c r="K1713" s="43">
        <v>32400</v>
      </c>
      <c r="L1713" s="44">
        <v>44903</v>
      </c>
      <c r="M1713" s="8" t="str">
        <f>VLOOKUP(MONTH($J1713),Lookup!$A$2:$B$13,2,0)&amp;" "&amp;YEAR($J1713)</f>
        <v>Aug 2022</v>
      </c>
      <c r="N1713" s="34">
        <f t="shared" si="160"/>
        <v>44792.556944444441</v>
      </c>
      <c r="O1713" s="8">
        <f>IF(ISERROR(VLOOKUP($I1713,Lookup!$H$2:$I$11,2,0)),"",VLOOKUP($I1713,Lookup!$H$2:$I$11,2,0))</f>
        <v>7.9999999999999996E-7</v>
      </c>
      <c r="P1713" s="8">
        <f>COUNTIF(J$4:J1713,J1713)</f>
        <v>1</v>
      </c>
    </row>
    <row r="1714" spans="1:16" ht="30" x14ac:dyDescent="0.25">
      <c r="A1714" s="35">
        <f t="shared" si="161"/>
        <v>30000</v>
      </c>
      <c r="B1714" s="8">
        <f t="shared" si="162"/>
        <v>44770.584722222222</v>
      </c>
      <c r="C1714" s="8">
        <f t="shared" si="163"/>
        <v>44908</v>
      </c>
      <c r="D1714" s="38">
        <f t="shared" si="164"/>
        <v>119679.58472302223</v>
      </c>
      <c r="E1714" s="39">
        <f t="shared" si="159"/>
        <v>14</v>
      </c>
      <c r="F1714" s="42" t="s">
        <v>188</v>
      </c>
      <c r="G1714" s="42" t="s">
        <v>5202</v>
      </c>
      <c r="H1714" s="42" t="s">
        <v>5203</v>
      </c>
      <c r="I1714" s="42" t="s">
        <v>2173</v>
      </c>
      <c r="J1714" s="45">
        <v>44770.584722222222</v>
      </c>
      <c r="K1714" s="43">
        <v>30000</v>
      </c>
      <c r="L1714" s="44">
        <v>44908</v>
      </c>
      <c r="M1714" s="8" t="str">
        <f>VLOOKUP(MONTH($J1714),Lookup!$A$2:$B$13,2,0)&amp;" "&amp;YEAR($J1714)</f>
        <v>Jul 2022</v>
      </c>
      <c r="N1714" s="34">
        <f t="shared" si="160"/>
        <v>44770.584722222222</v>
      </c>
      <c r="O1714" s="8">
        <f>IF(ISERROR(VLOOKUP($I1714,Lookup!$H$2:$I$11,2,0)),"",VLOOKUP($I1714,Lookup!$H$2:$I$11,2,0))</f>
        <v>7.9999999999999996E-7</v>
      </c>
      <c r="P1714" s="8">
        <f>COUNTIF(J$4:J1714,J1714)</f>
        <v>1</v>
      </c>
    </row>
    <row r="1715" spans="1:16" ht="30" x14ac:dyDescent="0.25">
      <c r="A1715" s="35">
        <f t="shared" si="161"/>
        <v>50000</v>
      </c>
      <c r="B1715" s="8">
        <f t="shared" si="162"/>
        <v>44751.586111111108</v>
      </c>
      <c r="C1715" s="8">
        <f t="shared" si="163"/>
        <v>44894</v>
      </c>
      <c r="D1715" s="38">
        <f t="shared" si="164"/>
        <v>139646.58617111109</v>
      </c>
      <c r="E1715" s="39">
        <f t="shared" si="159"/>
        <v>10</v>
      </c>
      <c r="F1715" s="42" t="s">
        <v>188</v>
      </c>
      <c r="G1715" s="42" t="s">
        <v>5204</v>
      </c>
      <c r="H1715" s="42" t="s">
        <v>5205</v>
      </c>
      <c r="I1715" s="42" t="s">
        <v>2206</v>
      </c>
      <c r="J1715" s="45">
        <v>44751.586111111108</v>
      </c>
      <c r="K1715" s="43">
        <v>50000</v>
      </c>
      <c r="L1715" s="44">
        <v>44894</v>
      </c>
      <c r="M1715" s="8" t="str">
        <f>VLOOKUP(MONTH($J1715),Lookup!$A$2:$B$13,2,0)&amp;" "&amp;YEAR($J1715)</f>
        <v>Jul 2022</v>
      </c>
      <c r="N1715" s="34">
        <f t="shared" si="160"/>
        <v>44751.586111111108</v>
      </c>
      <c r="O1715" s="8">
        <f>IF(ISERROR(VLOOKUP($I1715,Lookup!$H$2:$I$11,2,0)),"",VLOOKUP($I1715,Lookup!$H$2:$I$11,2,0))</f>
        <v>6.0000000000000002E-5</v>
      </c>
      <c r="P1715" s="8">
        <f>COUNTIF(J$4:J1715,J1715)</f>
        <v>1</v>
      </c>
    </row>
    <row r="1716" spans="1:16" x14ac:dyDescent="0.25">
      <c r="A1716" s="35">
        <f t="shared" si="161"/>
        <v>16000</v>
      </c>
      <c r="B1716" s="8">
        <f t="shared" si="162"/>
        <v>44719.568749999999</v>
      </c>
      <c r="C1716" s="8">
        <f t="shared" si="163"/>
        <v>44874</v>
      </c>
      <c r="D1716" s="38">
        <f t="shared" si="164"/>
        <v>105594.56875080001</v>
      </c>
      <c r="E1716" s="39">
        <f t="shared" si="159"/>
        <v>15</v>
      </c>
      <c r="F1716" s="42" t="s">
        <v>188</v>
      </c>
      <c r="G1716" s="42" t="s">
        <v>5206</v>
      </c>
      <c r="H1716" s="42" t="s">
        <v>5207</v>
      </c>
      <c r="I1716" s="42" t="s">
        <v>2173</v>
      </c>
      <c r="J1716" s="45">
        <v>44719.568749999999</v>
      </c>
      <c r="K1716" s="43">
        <v>16000</v>
      </c>
      <c r="L1716" s="44">
        <v>44874</v>
      </c>
      <c r="M1716" s="8" t="str">
        <f>VLOOKUP(MONTH($J1716),Lookup!$A$2:$B$13,2,0)&amp;" "&amp;YEAR($J1716)</f>
        <v>Jun 2022</v>
      </c>
      <c r="N1716" s="34">
        <f t="shared" si="160"/>
        <v>44719.568749999999</v>
      </c>
      <c r="O1716" s="8">
        <f>IF(ISERROR(VLOOKUP($I1716,Lookup!$H$2:$I$11,2,0)),"",VLOOKUP($I1716,Lookup!$H$2:$I$11,2,0))</f>
        <v>7.9999999999999996E-7</v>
      </c>
      <c r="P1716" s="8">
        <f>COUNTIF(J$4:J1716,J1716)</f>
        <v>1</v>
      </c>
    </row>
    <row r="1717" spans="1:16" ht="30" x14ac:dyDescent="0.25">
      <c r="A1717" s="35">
        <f t="shared" si="161"/>
        <v>60000</v>
      </c>
      <c r="B1717" s="8">
        <f t="shared" si="162"/>
        <v>44803.432638888888</v>
      </c>
      <c r="C1717" s="8">
        <f t="shared" si="163"/>
        <v>44902</v>
      </c>
      <c r="D1717" s="38">
        <f t="shared" si="164"/>
        <v>149809.43263888889</v>
      </c>
      <c r="E1717" s="39">
        <f t="shared" si="159"/>
        <v>5</v>
      </c>
      <c r="F1717" s="42" t="s">
        <v>188</v>
      </c>
      <c r="G1717" s="42" t="s">
        <v>5208</v>
      </c>
      <c r="H1717" s="42" t="s">
        <v>5208</v>
      </c>
      <c r="I1717" s="42" t="s">
        <v>2167</v>
      </c>
      <c r="J1717" s="45">
        <v>44803.432638888888</v>
      </c>
      <c r="K1717" s="43">
        <v>60000</v>
      </c>
      <c r="L1717" s="44">
        <v>44902</v>
      </c>
      <c r="M1717" s="8" t="str">
        <f>VLOOKUP(MONTH($J1717),Lookup!$A$2:$B$13,2,0)&amp;" "&amp;YEAR($J1717)</f>
        <v>Aug 2022</v>
      </c>
      <c r="N1717" s="34">
        <f t="shared" si="160"/>
        <v>44803.432638888888</v>
      </c>
      <c r="O1717" s="8">
        <f>IF(ISERROR(VLOOKUP($I1717,Lookup!$H$2:$I$11,2,0)),"",VLOOKUP($I1717,Lookup!$H$2:$I$11,2,0))</f>
        <v>103</v>
      </c>
      <c r="P1717" s="8">
        <f>COUNTIF(J$4:J1717,J1717)</f>
        <v>1</v>
      </c>
    </row>
    <row r="1718" spans="1:16" x14ac:dyDescent="0.25">
      <c r="A1718" s="35">
        <f t="shared" si="161"/>
        <v>55000</v>
      </c>
      <c r="B1718" s="8">
        <f t="shared" si="162"/>
        <v>44802.604861111111</v>
      </c>
      <c r="C1718" s="8">
        <f t="shared" si="163"/>
        <v>44895</v>
      </c>
      <c r="D1718" s="38">
        <f t="shared" si="164"/>
        <v>144598.50486111111</v>
      </c>
      <c r="E1718" s="39">
        <f t="shared" si="159"/>
        <v>6</v>
      </c>
      <c r="F1718" s="42" t="s">
        <v>188</v>
      </c>
      <c r="G1718" s="42" t="s">
        <v>5209</v>
      </c>
      <c r="H1718" s="42" t="s">
        <v>5210</v>
      </c>
      <c r="I1718" s="42" t="s">
        <v>2170</v>
      </c>
      <c r="J1718" s="45">
        <v>44802.604861111111</v>
      </c>
      <c r="K1718" s="43">
        <v>55000</v>
      </c>
      <c r="L1718" s="44">
        <v>44895</v>
      </c>
      <c r="M1718" s="8" t="str">
        <f>VLOOKUP(MONTH($J1718),Lookup!$A$2:$B$13,2,0)&amp;" "&amp;YEAR($J1718)</f>
        <v>Aug 2022</v>
      </c>
      <c r="N1718" s="34">
        <f t="shared" si="160"/>
        <v>44802.604861111111</v>
      </c>
      <c r="O1718" s="8">
        <f>IF(ISERROR(VLOOKUP($I1718,Lookup!$H$2:$I$11,2,0)),"",VLOOKUP($I1718,Lookup!$H$2:$I$11,2,0))</f>
        <v>-100.1</v>
      </c>
      <c r="P1718" s="8">
        <f>COUNTIF(J$4:J1718,J1718)</f>
        <v>1</v>
      </c>
    </row>
    <row r="1719" spans="1:16" ht="30" x14ac:dyDescent="0.25">
      <c r="A1719" s="35">
        <f t="shared" si="161"/>
        <v>52000</v>
      </c>
      <c r="B1719" s="8">
        <f t="shared" si="162"/>
        <v>44818.633333333331</v>
      </c>
      <c r="C1719" s="8">
        <f t="shared" si="163"/>
        <v>44935</v>
      </c>
      <c r="D1719" s="38">
        <f t="shared" si="164"/>
        <v>141654.53333333333</v>
      </c>
      <c r="E1719" s="39">
        <f t="shared" si="159"/>
        <v>7</v>
      </c>
      <c r="F1719" s="42" t="s">
        <v>188</v>
      </c>
      <c r="G1719" s="42" t="s">
        <v>5211</v>
      </c>
      <c r="H1719" s="42" t="s">
        <v>5212</v>
      </c>
      <c r="I1719" s="42" t="s">
        <v>2170</v>
      </c>
      <c r="J1719" s="45">
        <v>44818.633333333331</v>
      </c>
      <c r="K1719" s="43">
        <v>52000</v>
      </c>
      <c r="L1719" s="44">
        <v>44935</v>
      </c>
      <c r="M1719" s="8" t="str">
        <f>VLOOKUP(MONTH($J1719),Lookup!$A$2:$B$13,2,0)&amp;" "&amp;YEAR($J1719)</f>
        <v>Sept 2022</v>
      </c>
      <c r="N1719" s="34">
        <f t="shared" si="160"/>
        <v>44818.633333333331</v>
      </c>
      <c r="O1719" s="8">
        <f>IF(ISERROR(VLOOKUP($I1719,Lookup!$H$2:$I$11,2,0)),"",VLOOKUP($I1719,Lookup!$H$2:$I$11,2,0))</f>
        <v>-100.1</v>
      </c>
      <c r="P1719" s="8">
        <f>COUNTIF(J$4:J1719,J1719)</f>
        <v>1</v>
      </c>
    </row>
    <row r="1720" spans="1:16" x14ac:dyDescent="0.25">
      <c r="A1720" s="35">
        <f t="shared" si="161"/>
        <v>50000</v>
      </c>
      <c r="B1720" s="8">
        <f t="shared" si="162"/>
        <v>44830.6</v>
      </c>
      <c r="C1720" s="8">
        <f t="shared" si="163"/>
        <v>44965</v>
      </c>
      <c r="D1720" s="38">
        <f t="shared" si="164"/>
        <v>139796.60006</v>
      </c>
      <c r="E1720" s="39">
        <f t="shared" si="159"/>
        <v>8</v>
      </c>
      <c r="F1720" s="42" t="s">
        <v>188</v>
      </c>
      <c r="G1720" s="42" t="s">
        <v>5213</v>
      </c>
      <c r="H1720" s="42" t="s">
        <v>5214</v>
      </c>
      <c r="I1720" s="42" t="s">
        <v>2206</v>
      </c>
      <c r="J1720" s="45">
        <v>44830.6</v>
      </c>
      <c r="K1720" s="43">
        <v>50000</v>
      </c>
      <c r="L1720" s="44">
        <v>44965</v>
      </c>
      <c r="M1720" s="8" t="str">
        <f>VLOOKUP(MONTH($J1720),Lookup!$A$2:$B$13,2,0)&amp;" "&amp;YEAR($J1720)</f>
        <v>Sept 2022</v>
      </c>
      <c r="N1720" s="34">
        <f t="shared" si="160"/>
        <v>44830.6</v>
      </c>
      <c r="O1720" s="8">
        <f>IF(ISERROR(VLOOKUP($I1720,Lookup!$H$2:$I$11,2,0)),"",VLOOKUP($I1720,Lookup!$H$2:$I$11,2,0))</f>
        <v>6.0000000000000002E-5</v>
      </c>
      <c r="P1720" s="8">
        <f>COUNTIF(J$4:J1720,J1720)</f>
        <v>1</v>
      </c>
    </row>
    <row r="1721" spans="1:16" x14ac:dyDescent="0.25">
      <c r="A1721" s="35">
        <f t="shared" si="161"/>
        <v>700000</v>
      </c>
      <c r="B1721" s="8">
        <f t="shared" si="162"/>
        <v>44771.734027777777</v>
      </c>
      <c r="C1721" s="8">
        <f t="shared" si="163"/>
        <v>44904</v>
      </c>
      <c r="D1721" s="38">
        <f t="shared" si="164"/>
        <v>789779.7340277778</v>
      </c>
      <c r="E1721" s="39">
        <f t="shared" si="159"/>
        <v>0</v>
      </c>
      <c r="F1721" s="42" t="s">
        <v>188</v>
      </c>
      <c r="G1721" s="42" t="s">
        <v>5215</v>
      </c>
      <c r="H1721" s="42" t="s">
        <v>5216</v>
      </c>
      <c r="I1721" s="42" t="s">
        <v>2167</v>
      </c>
      <c r="J1721" s="45">
        <v>44771.734027777777</v>
      </c>
      <c r="K1721" s="43">
        <v>700000</v>
      </c>
      <c r="L1721" s="44">
        <v>44904</v>
      </c>
      <c r="M1721" s="8" t="str">
        <f>VLOOKUP(MONTH($J1721),Lookup!$A$2:$B$13,2,0)&amp;" "&amp;YEAR($J1721)</f>
        <v>Jul 2022</v>
      </c>
      <c r="N1721" s="34">
        <f t="shared" si="160"/>
        <v>44771.734027777777</v>
      </c>
      <c r="O1721" s="8">
        <f>IF(ISERROR(VLOOKUP($I1721,Lookup!$H$2:$I$11,2,0)),"",VLOOKUP($I1721,Lookup!$H$2:$I$11,2,0))</f>
        <v>103</v>
      </c>
      <c r="P1721" s="8">
        <f>COUNTIF(J$4:J1721,J1721)</f>
        <v>1</v>
      </c>
    </row>
    <row r="1722" spans="1:16" ht="30" x14ac:dyDescent="0.25">
      <c r="A1722" s="35">
        <f t="shared" si="161"/>
        <v>500000</v>
      </c>
      <c r="B1722" s="8">
        <f t="shared" si="162"/>
        <v>44779.404166666667</v>
      </c>
      <c r="C1722" s="8">
        <f t="shared" si="163"/>
        <v>44914</v>
      </c>
      <c r="D1722" s="38">
        <f t="shared" si="164"/>
        <v>589797.40416666667</v>
      </c>
      <c r="E1722" s="39">
        <f t="shared" si="159"/>
        <v>1</v>
      </c>
      <c r="F1722" s="42" t="s">
        <v>188</v>
      </c>
      <c r="G1722" s="42" t="s">
        <v>5217</v>
      </c>
      <c r="H1722" s="42" t="s">
        <v>5218</v>
      </c>
      <c r="I1722" s="42" t="s">
        <v>2167</v>
      </c>
      <c r="J1722" s="45">
        <v>44779.404166666667</v>
      </c>
      <c r="K1722" s="43">
        <v>500000</v>
      </c>
      <c r="L1722" s="44">
        <v>44914</v>
      </c>
      <c r="M1722" s="8" t="str">
        <f>VLOOKUP(MONTH($J1722),Lookup!$A$2:$B$13,2,0)&amp;" "&amp;YEAR($J1722)</f>
        <v>Aug 2022</v>
      </c>
      <c r="N1722" s="34">
        <f t="shared" si="160"/>
        <v>44779.404166666667</v>
      </c>
      <c r="O1722" s="8">
        <f>IF(ISERROR(VLOOKUP($I1722,Lookup!$H$2:$I$11,2,0)),"",VLOOKUP($I1722,Lookup!$H$2:$I$11,2,0))</f>
        <v>103</v>
      </c>
      <c r="P1722" s="8">
        <f>COUNTIF(J$4:J1722,J1722)</f>
        <v>1</v>
      </c>
    </row>
    <row r="1723" spans="1:16" ht="30" x14ac:dyDescent="0.25">
      <c r="A1723" s="35">
        <f t="shared" si="161"/>
        <v>300000</v>
      </c>
      <c r="B1723" s="8">
        <f t="shared" si="162"/>
        <v>44893.497916666667</v>
      </c>
      <c r="C1723" s="8">
        <f t="shared" si="163"/>
        <v>44909</v>
      </c>
      <c r="D1723" s="38">
        <f t="shared" si="164"/>
        <v>389804.49797666667</v>
      </c>
      <c r="E1723" s="39">
        <f t="shared" si="159"/>
        <v>2</v>
      </c>
      <c r="F1723" s="42" t="s">
        <v>188</v>
      </c>
      <c r="G1723" s="42" t="s">
        <v>5219</v>
      </c>
      <c r="H1723" s="42" t="s">
        <v>5220</v>
      </c>
      <c r="I1723" s="42" t="s">
        <v>2206</v>
      </c>
      <c r="J1723" s="45">
        <v>44893.497916666667</v>
      </c>
      <c r="K1723" s="43">
        <v>300000</v>
      </c>
      <c r="L1723" s="44">
        <v>44909</v>
      </c>
      <c r="M1723" s="8" t="str">
        <f>VLOOKUP(MONTH($J1723),Lookup!$A$2:$B$13,2,0)&amp;" "&amp;YEAR($J1723)</f>
        <v>Nov 2022</v>
      </c>
      <c r="N1723" s="34">
        <f t="shared" si="160"/>
        <v>44893.497916666667</v>
      </c>
      <c r="O1723" s="8">
        <f>IF(ISERROR(VLOOKUP($I1723,Lookup!$H$2:$I$11,2,0)),"",VLOOKUP($I1723,Lookup!$H$2:$I$11,2,0))</f>
        <v>6.0000000000000002E-5</v>
      </c>
      <c r="P1723" s="8">
        <f>COUNTIF(J$4:J1723,J1723)</f>
        <v>2</v>
      </c>
    </row>
    <row r="1724" spans="1:16" x14ac:dyDescent="0.25">
      <c r="A1724" s="35">
        <f t="shared" si="161"/>
        <v>200000</v>
      </c>
      <c r="B1724" s="8">
        <f t="shared" si="162"/>
        <v>44855.520138888889</v>
      </c>
      <c r="C1724" s="8">
        <f t="shared" si="163"/>
        <v>44958</v>
      </c>
      <c r="D1724" s="38">
        <f t="shared" si="164"/>
        <v>289814.52019888884</v>
      </c>
      <c r="E1724" s="39">
        <f t="shared" si="159"/>
        <v>4</v>
      </c>
      <c r="F1724" s="42" t="s">
        <v>188</v>
      </c>
      <c r="G1724" s="42" t="s">
        <v>5221</v>
      </c>
      <c r="H1724" s="42" t="s">
        <v>5222</v>
      </c>
      <c r="I1724" s="42" t="s">
        <v>2206</v>
      </c>
      <c r="J1724" s="45">
        <v>44855.520138888889</v>
      </c>
      <c r="K1724" s="43">
        <v>200000</v>
      </c>
      <c r="L1724" s="44">
        <v>44958</v>
      </c>
      <c r="M1724" s="8" t="str">
        <f>VLOOKUP(MONTH($J1724),Lookup!$A$2:$B$13,2,0)&amp;" "&amp;YEAR($J1724)</f>
        <v>Oct 2022</v>
      </c>
      <c r="N1724" s="34">
        <f t="shared" si="160"/>
        <v>44855.520138888889</v>
      </c>
      <c r="O1724" s="8">
        <f>IF(ISERROR(VLOOKUP($I1724,Lookup!$H$2:$I$11,2,0)),"",VLOOKUP($I1724,Lookup!$H$2:$I$11,2,0))</f>
        <v>6.0000000000000002E-5</v>
      </c>
      <c r="P1724" s="8">
        <f>COUNTIF(J$4:J1724,J1724)</f>
        <v>1</v>
      </c>
    </row>
    <row r="1725" spans="1:16" ht="30" x14ac:dyDescent="0.25">
      <c r="A1725" s="35">
        <f t="shared" si="161"/>
        <v>40000</v>
      </c>
      <c r="B1725" s="8">
        <f t="shared" si="162"/>
        <v>44909.563888888886</v>
      </c>
      <c r="C1725" s="8">
        <f t="shared" si="163"/>
        <v>44937</v>
      </c>
      <c r="D1725" s="38">
        <f t="shared" si="164"/>
        <v>129847.5639488889</v>
      </c>
      <c r="E1725" s="39">
        <f t="shared" si="159"/>
        <v>12</v>
      </c>
      <c r="F1725" s="42" t="s">
        <v>188</v>
      </c>
      <c r="G1725" s="42" t="s">
        <v>5223</v>
      </c>
      <c r="H1725" s="42" t="s">
        <v>5224</v>
      </c>
      <c r="I1725" s="42" t="s">
        <v>2206</v>
      </c>
      <c r="J1725" s="45">
        <v>44909.563888888886</v>
      </c>
      <c r="K1725" s="43">
        <v>40000</v>
      </c>
      <c r="L1725" s="44">
        <v>44937</v>
      </c>
      <c r="M1725" s="8" t="str">
        <f>VLOOKUP(MONTH($J1725),Lookup!$A$2:$B$13,2,0)&amp;" "&amp;YEAR($J1725)</f>
        <v>Dec 2022</v>
      </c>
      <c r="N1725" s="34">
        <f t="shared" si="160"/>
        <v>44909.563888888886</v>
      </c>
      <c r="O1725" s="8">
        <f>IF(ISERROR(VLOOKUP($I1725,Lookup!$H$2:$I$11,2,0)),"",VLOOKUP($I1725,Lookup!$H$2:$I$11,2,0))</f>
        <v>6.0000000000000002E-5</v>
      </c>
      <c r="P1725" s="8">
        <f>COUNTIF(J$4:J1725,J1725)</f>
        <v>1</v>
      </c>
    </row>
    <row r="1726" spans="1:16" ht="30" x14ac:dyDescent="0.25">
      <c r="A1726" s="35">
        <f t="shared" si="161"/>
        <v>50000</v>
      </c>
      <c r="B1726" s="8">
        <f t="shared" si="162"/>
        <v>44819.431944444441</v>
      </c>
      <c r="C1726" s="8">
        <f t="shared" si="163"/>
        <v>44894</v>
      </c>
      <c r="D1726" s="38">
        <f t="shared" si="164"/>
        <v>139715.43200444442</v>
      </c>
      <c r="E1726" s="39">
        <f t="shared" si="159"/>
        <v>9</v>
      </c>
      <c r="F1726" s="42" t="s">
        <v>188</v>
      </c>
      <c r="G1726" s="42" t="s">
        <v>5193</v>
      </c>
      <c r="H1726" s="42" t="s">
        <v>5225</v>
      </c>
      <c r="I1726" s="42" t="s">
        <v>2206</v>
      </c>
      <c r="J1726" s="45">
        <v>44819.431944444441</v>
      </c>
      <c r="K1726" s="43">
        <v>50000</v>
      </c>
      <c r="L1726" s="44">
        <v>44894</v>
      </c>
      <c r="M1726" s="8" t="str">
        <f>VLOOKUP(MONTH($J1726),Lookup!$A$2:$B$13,2,0)&amp;" "&amp;YEAR($J1726)</f>
        <v>Sept 2022</v>
      </c>
      <c r="N1726" s="34">
        <f t="shared" si="160"/>
        <v>44819.431944444441</v>
      </c>
      <c r="O1726" s="8">
        <f>IF(ISERROR(VLOOKUP($I1726,Lookup!$H$2:$I$11,2,0)),"",VLOOKUP($I1726,Lookup!$H$2:$I$11,2,0))</f>
        <v>6.0000000000000002E-5</v>
      </c>
      <c r="P1726" s="8">
        <f>COUNTIF(J$4:J1726,J1726)</f>
        <v>2</v>
      </c>
    </row>
    <row r="1727" spans="1:16" ht="45" x14ac:dyDescent="0.25">
      <c r="A1727" s="35">
        <f t="shared" si="161"/>
        <v>1200001</v>
      </c>
      <c r="B1727" s="8">
        <f t="shared" si="162"/>
        <v>44644.553472222222</v>
      </c>
      <c r="C1727" s="8">
        <f t="shared" si="163"/>
        <v>44907</v>
      </c>
      <c r="D1727" s="38">
        <f t="shared" si="164"/>
        <v>1289553.5534792223</v>
      </c>
      <c r="E1727" s="39">
        <f t="shared" si="159"/>
        <v>0</v>
      </c>
      <c r="F1727" s="42" t="s">
        <v>208</v>
      </c>
      <c r="G1727" s="42" t="s">
        <v>5226</v>
      </c>
      <c r="H1727" s="42" t="s">
        <v>5226</v>
      </c>
      <c r="I1727" s="42" t="s">
        <v>2184</v>
      </c>
      <c r="J1727" s="45">
        <v>44644.553472222222</v>
      </c>
      <c r="K1727" s="43">
        <v>1200001</v>
      </c>
      <c r="L1727" s="44">
        <v>44907</v>
      </c>
      <c r="M1727" s="8" t="str">
        <f>VLOOKUP(MONTH($J1727),Lookup!$A$2:$B$13,2,0)&amp;" "&amp;YEAR($J1727)</f>
        <v>Mar 2022</v>
      </c>
      <c r="N1727" s="34">
        <f t="shared" si="160"/>
        <v>44644.553472222222</v>
      </c>
      <c r="O1727" s="8">
        <f>IF(ISERROR(VLOOKUP($I1727,Lookup!$H$2:$I$11,2,0)),"",VLOOKUP($I1727,Lookup!$H$2:$I$11,2,0))</f>
        <v>6.9999999999999999E-6</v>
      </c>
      <c r="P1727" s="8">
        <f>COUNTIF(J$4:J1727,J1727)</f>
        <v>1</v>
      </c>
    </row>
    <row r="1728" spans="1:16" ht="45" x14ac:dyDescent="0.25">
      <c r="A1728" s="35">
        <f t="shared" si="161"/>
        <v>285000</v>
      </c>
      <c r="B1728" s="8">
        <f t="shared" si="162"/>
        <v>44587.561805555553</v>
      </c>
      <c r="C1728" s="8">
        <f t="shared" si="163"/>
        <v>44896</v>
      </c>
      <c r="D1728" s="38">
        <f t="shared" si="164"/>
        <v>374484.56186555553</v>
      </c>
      <c r="E1728" s="39">
        <f t="shared" si="159"/>
        <v>4</v>
      </c>
      <c r="F1728" s="42" t="s">
        <v>208</v>
      </c>
      <c r="G1728" s="42" t="s">
        <v>5227</v>
      </c>
      <c r="H1728" s="42" t="s">
        <v>5228</v>
      </c>
      <c r="I1728" s="42" t="s">
        <v>2206</v>
      </c>
      <c r="J1728" s="45">
        <v>44587.561805555553</v>
      </c>
      <c r="K1728" s="43">
        <v>285000</v>
      </c>
      <c r="L1728" s="44">
        <v>44896</v>
      </c>
      <c r="M1728" s="8" t="str">
        <f>VLOOKUP(MONTH($J1728),Lookup!$A$2:$B$13,2,0)&amp;" "&amp;YEAR($J1728)</f>
        <v>Jan 2022</v>
      </c>
      <c r="N1728" s="34">
        <f t="shared" si="160"/>
        <v>44587.561805555553</v>
      </c>
      <c r="O1728" s="8">
        <f>IF(ISERROR(VLOOKUP($I1728,Lookup!$H$2:$I$11,2,0)),"",VLOOKUP($I1728,Lookup!$H$2:$I$11,2,0))</f>
        <v>6.0000000000000002E-5</v>
      </c>
      <c r="P1728" s="8">
        <f>COUNTIF(J$4:J1728,J1728)</f>
        <v>1</v>
      </c>
    </row>
    <row r="1729" spans="1:16" ht="30" x14ac:dyDescent="0.25">
      <c r="A1729" s="35">
        <f t="shared" si="161"/>
        <v>100001</v>
      </c>
      <c r="B1729" s="8">
        <f t="shared" si="162"/>
        <v>44637.708333333336</v>
      </c>
      <c r="C1729" s="8">
        <f t="shared" si="163"/>
        <v>44883</v>
      </c>
      <c r="D1729" s="38">
        <f t="shared" si="164"/>
        <v>189522.70839333333</v>
      </c>
      <c r="E1729" s="39">
        <f t="shared" si="159"/>
        <v>11</v>
      </c>
      <c r="F1729" s="42" t="s">
        <v>208</v>
      </c>
      <c r="G1729" s="42" t="s">
        <v>5229</v>
      </c>
      <c r="H1729" s="42" t="s">
        <v>5230</v>
      </c>
      <c r="I1729" s="42" t="s">
        <v>2206</v>
      </c>
      <c r="J1729" s="45">
        <v>44637.708333333336</v>
      </c>
      <c r="K1729" s="43">
        <v>100001</v>
      </c>
      <c r="L1729" s="44">
        <v>44883</v>
      </c>
      <c r="M1729" s="8" t="str">
        <f>VLOOKUP(MONTH($J1729),Lookup!$A$2:$B$13,2,0)&amp;" "&amp;YEAR($J1729)</f>
        <v>Mar 2022</v>
      </c>
      <c r="N1729" s="34">
        <f t="shared" si="160"/>
        <v>44637.708333333336</v>
      </c>
      <c r="O1729" s="8">
        <f>IF(ISERROR(VLOOKUP($I1729,Lookup!$H$2:$I$11,2,0)),"",VLOOKUP($I1729,Lookup!$H$2:$I$11,2,0))</f>
        <v>6.0000000000000002E-5</v>
      </c>
      <c r="P1729" s="8">
        <f>COUNTIF(J$4:J1729,J1729)</f>
        <v>1</v>
      </c>
    </row>
    <row r="1730" spans="1:16" ht="30" x14ac:dyDescent="0.25">
      <c r="A1730" s="35">
        <f t="shared" si="161"/>
        <v>768000</v>
      </c>
      <c r="B1730" s="8">
        <f t="shared" si="162"/>
        <v>44663.628472222219</v>
      </c>
      <c r="C1730" s="8">
        <f t="shared" si="163"/>
        <v>44886</v>
      </c>
      <c r="D1730" s="38">
        <f t="shared" si="164"/>
        <v>857550.6284792223</v>
      </c>
      <c r="E1730" s="39">
        <f t="shared" si="159"/>
        <v>2</v>
      </c>
      <c r="F1730" s="42" t="s">
        <v>208</v>
      </c>
      <c r="G1730" s="42" t="s">
        <v>5231</v>
      </c>
      <c r="H1730" s="42" t="s">
        <v>5232</v>
      </c>
      <c r="I1730" s="42" t="s">
        <v>2184</v>
      </c>
      <c r="J1730" s="45">
        <v>44663.628472222219</v>
      </c>
      <c r="K1730" s="43">
        <v>768000</v>
      </c>
      <c r="L1730" s="44">
        <v>44886</v>
      </c>
      <c r="M1730" s="8" t="str">
        <f>VLOOKUP(MONTH($J1730),Lookup!$A$2:$B$13,2,0)&amp;" "&amp;YEAR($J1730)</f>
        <v>Apr 2022</v>
      </c>
      <c r="N1730" s="34">
        <f t="shared" si="160"/>
        <v>44663.628472222219</v>
      </c>
      <c r="O1730" s="8">
        <f>IF(ISERROR(VLOOKUP($I1730,Lookup!$H$2:$I$11,2,0)),"",VLOOKUP($I1730,Lookup!$H$2:$I$11,2,0))</f>
        <v>6.9999999999999999E-6</v>
      </c>
      <c r="P1730" s="8">
        <f>COUNTIF(J$4:J1730,J1730)</f>
        <v>1</v>
      </c>
    </row>
    <row r="1731" spans="1:16" ht="45" x14ac:dyDescent="0.25">
      <c r="A1731" s="35">
        <f t="shared" si="161"/>
        <v>150000</v>
      </c>
      <c r="B1731" s="8">
        <f t="shared" si="162"/>
        <v>44763.445833333331</v>
      </c>
      <c r="C1731" s="8">
        <f t="shared" si="163"/>
        <v>44908</v>
      </c>
      <c r="D1731" s="38">
        <f t="shared" si="164"/>
        <v>239572.34583333333</v>
      </c>
      <c r="E1731" s="39">
        <f t="shared" si="159"/>
        <v>9</v>
      </c>
      <c r="F1731" s="42" t="s">
        <v>208</v>
      </c>
      <c r="G1731" s="42" t="s">
        <v>5233</v>
      </c>
      <c r="H1731" s="42" t="s">
        <v>5234</v>
      </c>
      <c r="I1731" s="42" t="s">
        <v>2170</v>
      </c>
      <c r="J1731" s="45">
        <v>44763.445833333331</v>
      </c>
      <c r="K1731" s="43">
        <v>150000</v>
      </c>
      <c r="L1731" s="44">
        <v>44908</v>
      </c>
      <c r="M1731" s="8" t="str">
        <f>VLOOKUP(MONTH($J1731),Lookup!$A$2:$B$13,2,0)&amp;" "&amp;YEAR($J1731)</f>
        <v>Jul 2022</v>
      </c>
      <c r="N1731" s="34">
        <f t="shared" si="160"/>
        <v>44763.445833333331</v>
      </c>
      <c r="O1731" s="8">
        <f>IF(ISERROR(VLOOKUP($I1731,Lookup!$H$2:$I$11,2,0)),"",VLOOKUP($I1731,Lookup!$H$2:$I$11,2,0))</f>
        <v>-100.1</v>
      </c>
      <c r="P1731" s="8">
        <f>COUNTIF(J$4:J1731,J1731)</f>
        <v>1</v>
      </c>
    </row>
    <row r="1732" spans="1:16" ht="30" x14ac:dyDescent="0.25">
      <c r="A1732" s="35">
        <f t="shared" si="161"/>
        <v>61440</v>
      </c>
      <c r="B1732" s="8">
        <f t="shared" si="162"/>
        <v>44712.67083333333</v>
      </c>
      <c r="C1732" s="8">
        <f t="shared" si="163"/>
        <v>44908</v>
      </c>
      <c r="D1732" s="38">
        <f t="shared" si="164"/>
        <v>151164.67083333334</v>
      </c>
      <c r="E1732" s="39">
        <f t="shared" si="159"/>
        <v>12</v>
      </c>
      <c r="F1732" s="42" t="s">
        <v>208</v>
      </c>
      <c r="G1732" s="42" t="s">
        <v>5235</v>
      </c>
      <c r="H1732" s="42" t="s">
        <v>5236</v>
      </c>
      <c r="I1732" s="42" t="s">
        <v>2167</v>
      </c>
      <c r="J1732" s="45">
        <v>44712.67083333333</v>
      </c>
      <c r="K1732" s="43">
        <v>61440</v>
      </c>
      <c r="L1732" s="44">
        <v>44908</v>
      </c>
      <c r="M1732" s="8" t="str">
        <f>VLOOKUP(MONTH($J1732),Lookup!$A$2:$B$13,2,0)&amp;" "&amp;YEAR($J1732)</f>
        <v>May 2022</v>
      </c>
      <c r="N1732" s="34">
        <f t="shared" si="160"/>
        <v>44712.67083333333</v>
      </c>
      <c r="O1732" s="8">
        <f>IF(ISERROR(VLOOKUP($I1732,Lookup!$H$2:$I$11,2,0)),"",VLOOKUP($I1732,Lookup!$H$2:$I$11,2,0))</f>
        <v>103</v>
      </c>
      <c r="P1732" s="8">
        <f>COUNTIF(J$4:J1732,J1732)</f>
        <v>1</v>
      </c>
    </row>
    <row r="1733" spans="1:16" ht="30" x14ac:dyDescent="0.25">
      <c r="A1733" s="35">
        <f t="shared" si="161"/>
        <v>50000</v>
      </c>
      <c r="B1733" s="8">
        <f t="shared" si="162"/>
        <v>44810.591666666667</v>
      </c>
      <c r="C1733" s="8">
        <f t="shared" si="163"/>
        <v>44894</v>
      </c>
      <c r="D1733" s="38">
        <f t="shared" si="164"/>
        <v>139705.59167366667</v>
      </c>
      <c r="E1733" s="39">
        <f t="shared" ref="E1733:E1796" si="165">IF($D1733="","",COUNTIFS($F$4:$F$5000,$F1733,$D$4:$D$5000,"&gt;"&amp;$D1733))</f>
        <v>21</v>
      </c>
      <c r="F1733" s="42" t="s">
        <v>208</v>
      </c>
      <c r="G1733" s="42" t="s">
        <v>5237</v>
      </c>
      <c r="H1733" s="42" t="s">
        <v>5238</v>
      </c>
      <c r="I1733" s="42" t="s">
        <v>2184</v>
      </c>
      <c r="J1733" s="45">
        <v>44810.591666666667</v>
      </c>
      <c r="K1733" s="43">
        <v>50000</v>
      </c>
      <c r="L1733" s="44">
        <v>44894</v>
      </c>
      <c r="M1733" s="8" t="str">
        <f>VLOOKUP(MONTH($J1733),Lookup!$A$2:$B$13,2,0)&amp;" "&amp;YEAR($J1733)</f>
        <v>Sept 2022</v>
      </c>
      <c r="N1733" s="34">
        <f t="shared" ref="N1733:N1796" si="166">IF(ISBLANK($J1733),"1/1/9999",J1733)</f>
        <v>44810.591666666667</v>
      </c>
      <c r="O1733" s="8">
        <f>IF(ISERROR(VLOOKUP($I1733,Lookup!$H$2:$I$11,2,0)),"",VLOOKUP($I1733,Lookup!$H$2:$I$11,2,0))</f>
        <v>6.9999999999999999E-6</v>
      </c>
      <c r="P1733" s="8">
        <f>COUNTIF(J$4:J1733,J1733)</f>
        <v>1</v>
      </c>
    </row>
    <row r="1734" spans="1:16" x14ac:dyDescent="0.25">
      <c r="A1734" s="35">
        <f t="shared" ref="A1734:A1797" si="167">K1734</f>
        <v>50001</v>
      </c>
      <c r="B1734" s="8">
        <f t="shared" ref="B1734:B1797" si="168">J1734</f>
        <v>44747.519444444442</v>
      </c>
      <c r="C1734" s="8">
        <f t="shared" ref="C1734:C1797" si="169">L1734</f>
        <v>44938</v>
      </c>
      <c r="D1734" s="38">
        <f t="shared" ref="D1734:D1797" si="170">SUM(A1734:C1734)+O1734+P1734</f>
        <v>139790.51944444445</v>
      </c>
      <c r="E1734" s="39">
        <f t="shared" si="165"/>
        <v>17</v>
      </c>
      <c r="F1734" s="42" t="s">
        <v>208</v>
      </c>
      <c r="G1734" s="42" t="s">
        <v>5239</v>
      </c>
      <c r="H1734" s="42" t="s">
        <v>5240</v>
      </c>
      <c r="I1734" s="42" t="s">
        <v>2167</v>
      </c>
      <c r="J1734" s="45">
        <v>44747.519444444442</v>
      </c>
      <c r="K1734" s="43">
        <v>50001</v>
      </c>
      <c r="L1734" s="44">
        <v>44938</v>
      </c>
      <c r="M1734" s="8" t="str">
        <f>VLOOKUP(MONTH($J1734),Lookup!$A$2:$B$13,2,0)&amp;" "&amp;YEAR($J1734)</f>
        <v>Jul 2022</v>
      </c>
      <c r="N1734" s="34">
        <f t="shared" si="166"/>
        <v>44747.519444444442</v>
      </c>
      <c r="O1734" s="8">
        <f>IF(ISERROR(VLOOKUP($I1734,Lookup!$H$2:$I$11,2,0)),"",VLOOKUP($I1734,Lookup!$H$2:$I$11,2,0))</f>
        <v>103</v>
      </c>
      <c r="P1734" s="8">
        <f>COUNTIF(J$4:J1734,J1734)</f>
        <v>1</v>
      </c>
    </row>
    <row r="1735" spans="1:16" ht="30" x14ac:dyDescent="0.25">
      <c r="A1735" s="35">
        <f t="shared" si="167"/>
        <v>0</v>
      </c>
      <c r="B1735" s="8">
        <f t="shared" si="168"/>
        <v>44663.628472222219</v>
      </c>
      <c r="C1735" s="8">
        <f t="shared" si="169"/>
        <v>44886</v>
      </c>
      <c r="D1735" s="38">
        <f t="shared" si="170"/>
        <v>89551.628479222214</v>
      </c>
      <c r="E1735" s="39">
        <f t="shared" si="165"/>
        <v>24</v>
      </c>
      <c r="F1735" s="42" t="s">
        <v>208</v>
      </c>
      <c r="G1735" s="42" t="s">
        <v>5231</v>
      </c>
      <c r="H1735" s="42" t="s">
        <v>5241</v>
      </c>
      <c r="I1735" s="42" t="s">
        <v>2184</v>
      </c>
      <c r="J1735" s="45">
        <v>44663.628472222219</v>
      </c>
      <c r="K1735" s="43"/>
      <c r="L1735" s="44">
        <v>44886</v>
      </c>
      <c r="M1735" s="8" t="str">
        <f>VLOOKUP(MONTH($J1735),Lookup!$A$2:$B$13,2,0)&amp;" "&amp;YEAR($J1735)</f>
        <v>Apr 2022</v>
      </c>
      <c r="N1735" s="34">
        <f t="shared" si="166"/>
        <v>44663.628472222219</v>
      </c>
      <c r="O1735" s="8">
        <f>IF(ISERROR(VLOOKUP($I1735,Lookup!$H$2:$I$11,2,0)),"",VLOOKUP($I1735,Lookup!$H$2:$I$11,2,0))</f>
        <v>6.9999999999999999E-6</v>
      </c>
      <c r="P1735" s="8">
        <f>COUNTIF(J$4:J1735,J1735)</f>
        <v>2</v>
      </c>
    </row>
    <row r="1736" spans="1:16" x14ac:dyDescent="0.25">
      <c r="A1736" s="35">
        <f t="shared" si="167"/>
        <v>240001</v>
      </c>
      <c r="B1736" s="8">
        <f t="shared" si="168"/>
        <v>44695.863194444442</v>
      </c>
      <c r="C1736" s="8">
        <f t="shared" si="169"/>
        <v>44909</v>
      </c>
      <c r="D1736" s="38">
        <f t="shared" si="170"/>
        <v>329506.76319444447</v>
      </c>
      <c r="E1736" s="39">
        <f t="shared" si="165"/>
        <v>7</v>
      </c>
      <c r="F1736" s="42" t="s">
        <v>208</v>
      </c>
      <c r="G1736" s="42" t="s">
        <v>5242</v>
      </c>
      <c r="H1736" s="42" t="s">
        <v>5243</v>
      </c>
      <c r="I1736" s="42" t="s">
        <v>2170</v>
      </c>
      <c r="J1736" s="45">
        <v>44695.863194444442</v>
      </c>
      <c r="K1736" s="43">
        <v>240001</v>
      </c>
      <c r="L1736" s="44">
        <v>44909</v>
      </c>
      <c r="M1736" s="8" t="str">
        <f>VLOOKUP(MONTH($J1736),Lookup!$A$2:$B$13,2,0)&amp;" "&amp;YEAR($J1736)</f>
        <v>May 2022</v>
      </c>
      <c r="N1736" s="34">
        <f t="shared" si="166"/>
        <v>44695.863194444442</v>
      </c>
      <c r="O1736" s="8">
        <f>IF(ISERROR(VLOOKUP($I1736,Lookup!$H$2:$I$11,2,0)),"",VLOOKUP($I1736,Lookup!$H$2:$I$11,2,0))</f>
        <v>-100.1</v>
      </c>
      <c r="P1736" s="8">
        <f>COUNTIF(J$4:J1736,J1736)</f>
        <v>1</v>
      </c>
    </row>
    <row r="1737" spans="1:16" ht="30" x14ac:dyDescent="0.25">
      <c r="A1737" s="35">
        <f t="shared" si="167"/>
        <v>50001</v>
      </c>
      <c r="B1737" s="8">
        <f t="shared" si="168"/>
        <v>44825.456944444442</v>
      </c>
      <c r="C1737" s="8">
        <f t="shared" si="169"/>
        <v>44908</v>
      </c>
      <c r="D1737" s="38">
        <f t="shared" si="170"/>
        <v>139735.45700444444</v>
      </c>
      <c r="E1737" s="39">
        <f t="shared" si="165"/>
        <v>19</v>
      </c>
      <c r="F1737" s="42" t="s">
        <v>208</v>
      </c>
      <c r="G1737" s="42" t="s">
        <v>5244</v>
      </c>
      <c r="H1737" s="42" t="s">
        <v>5245</v>
      </c>
      <c r="I1737" s="42" t="s">
        <v>2206</v>
      </c>
      <c r="J1737" s="45">
        <v>44825.456944444442</v>
      </c>
      <c r="K1737" s="43">
        <v>50001</v>
      </c>
      <c r="L1737" s="44">
        <v>44908</v>
      </c>
      <c r="M1737" s="8" t="str">
        <f>VLOOKUP(MONTH($J1737),Lookup!$A$2:$B$13,2,0)&amp;" "&amp;YEAR($J1737)</f>
        <v>Sept 2022</v>
      </c>
      <c r="N1737" s="34">
        <f t="shared" si="166"/>
        <v>44825.456944444442</v>
      </c>
      <c r="O1737" s="8">
        <f>IF(ISERROR(VLOOKUP($I1737,Lookup!$H$2:$I$11,2,0)),"",VLOOKUP($I1737,Lookup!$H$2:$I$11,2,0))</f>
        <v>6.0000000000000002E-5</v>
      </c>
      <c r="P1737" s="8">
        <f>COUNTIF(J$4:J1737,J1737)</f>
        <v>1</v>
      </c>
    </row>
    <row r="1738" spans="1:16" ht="30" x14ac:dyDescent="0.25">
      <c r="A1738" s="35">
        <f t="shared" si="167"/>
        <v>50001</v>
      </c>
      <c r="B1738" s="8">
        <f t="shared" si="168"/>
        <v>44896.625</v>
      </c>
      <c r="C1738" s="8">
        <f t="shared" si="169"/>
        <v>44896</v>
      </c>
      <c r="D1738" s="38">
        <f t="shared" si="170"/>
        <v>139794.625007</v>
      </c>
      <c r="E1738" s="39">
        <f t="shared" si="165"/>
        <v>16</v>
      </c>
      <c r="F1738" s="42" t="s">
        <v>208</v>
      </c>
      <c r="G1738" s="42" t="s">
        <v>5246</v>
      </c>
      <c r="H1738" s="42" t="s">
        <v>5247</v>
      </c>
      <c r="I1738" s="42" t="s">
        <v>2184</v>
      </c>
      <c r="J1738" s="45">
        <v>44896.625</v>
      </c>
      <c r="K1738" s="43">
        <v>50001</v>
      </c>
      <c r="L1738" s="44">
        <v>44896</v>
      </c>
      <c r="M1738" s="8" t="str">
        <f>VLOOKUP(MONTH($J1738),Lookup!$A$2:$B$13,2,0)&amp;" "&amp;YEAR($J1738)</f>
        <v>Dec 2022</v>
      </c>
      <c r="N1738" s="34">
        <f t="shared" si="166"/>
        <v>44896.625</v>
      </c>
      <c r="O1738" s="8">
        <f>IF(ISERROR(VLOOKUP($I1738,Lookup!$H$2:$I$11,2,0)),"",VLOOKUP($I1738,Lookup!$H$2:$I$11,2,0))</f>
        <v>6.9999999999999999E-6</v>
      </c>
      <c r="P1738" s="8">
        <f>COUNTIF(J$4:J1738,J1738)</f>
        <v>1</v>
      </c>
    </row>
    <row r="1739" spans="1:16" x14ac:dyDescent="0.25">
      <c r="A1739" s="35">
        <f t="shared" si="167"/>
        <v>50001</v>
      </c>
      <c r="B1739" s="8">
        <f t="shared" si="168"/>
        <v>44868.552777777775</v>
      </c>
      <c r="C1739" s="8">
        <f t="shared" si="169"/>
        <v>44908</v>
      </c>
      <c r="D1739" s="38">
        <f t="shared" si="170"/>
        <v>139778.55283777777</v>
      </c>
      <c r="E1739" s="39">
        <f t="shared" si="165"/>
        <v>18</v>
      </c>
      <c r="F1739" s="42" t="s">
        <v>208</v>
      </c>
      <c r="G1739" s="42" t="s">
        <v>5248</v>
      </c>
      <c r="H1739" s="42" t="s">
        <v>5249</v>
      </c>
      <c r="I1739" s="42" t="s">
        <v>2206</v>
      </c>
      <c r="J1739" s="45">
        <v>44868.552777777775</v>
      </c>
      <c r="K1739" s="43">
        <v>50001</v>
      </c>
      <c r="L1739" s="44">
        <v>44908</v>
      </c>
      <c r="M1739" s="8" t="str">
        <f>VLOOKUP(MONTH($J1739),Lookup!$A$2:$B$13,2,0)&amp;" "&amp;YEAR($J1739)</f>
        <v>Nov 2022</v>
      </c>
      <c r="N1739" s="34">
        <f t="shared" si="166"/>
        <v>44868.552777777775</v>
      </c>
      <c r="O1739" s="8">
        <f>IF(ISERROR(VLOOKUP($I1739,Lookup!$H$2:$I$11,2,0)),"",VLOOKUP($I1739,Lookup!$H$2:$I$11,2,0))</f>
        <v>6.0000000000000002E-5</v>
      </c>
      <c r="P1739" s="8">
        <f>COUNTIF(J$4:J1739,J1739)</f>
        <v>1</v>
      </c>
    </row>
    <row r="1740" spans="1:16" ht="45" x14ac:dyDescent="0.25">
      <c r="A1740" s="35">
        <f t="shared" si="167"/>
        <v>50001</v>
      </c>
      <c r="B1740" s="8">
        <f t="shared" si="168"/>
        <v>44813.4375</v>
      </c>
      <c r="C1740" s="8">
        <f t="shared" si="169"/>
        <v>44908</v>
      </c>
      <c r="D1740" s="38">
        <f t="shared" si="170"/>
        <v>139723.43755999999</v>
      </c>
      <c r="E1740" s="39">
        <f t="shared" si="165"/>
        <v>20</v>
      </c>
      <c r="F1740" s="42" t="s">
        <v>208</v>
      </c>
      <c r="G1740" s="42" t="s">
        <v>5250</v>
      </c>
      <c r="H1740" s="42" t="s">
        <v>5251</v>
      </c>
      <c r="I1740" s="42" t="s">
        <v>2206</v>
      </c>
      <c r="J1740" s="45">
        <v>44813.4375</v>
      </c>
      <c r="K1740" s="43">
        <v>50001</v>
      </c>
      <c r="L1740" s="44">
        <v>44908</v>
      </c>
      <c r="M1740" s="8" t="str">
        <f>VLOOKUP(MONTH($J1740),Lookup!$A$2:$B$13,2,0)&amp;" "&amp;YEAR($J1740)</f>
        <v>Sept 2022</v>
      </c>
      <c r="N1740" s="34">
        <f t="shared" si="166"/>
        <v>44813.4375</v>
      </c>
      <c r="O1740" s="8">
        <f>IF(ISERROR(VLOOKUP($I1740,Lookup!$H$2:$I$11,2,0)),"",VLOOKUP($I1740,Lookup!$H$2:$I$11,2,0))</f>
        <v>6.0000000000000002E-5</v>
      </c>
      <c r="P1740" s="8">
        <f>COUNTIF(J$4:J1740,J1740)</f>
        <v>1</v>
      </c>
    </row>
    <row r="1741" spans="1:16" ht="30" x14ac:dyDescent="0.25">
      <c r="A1741" s="35">
        <f t="shared" si="167"/>
        <v>140000</v>
      </c>
      <c r="B1741" s="8">
        <f t="shared" si="168"/>
        <v>44828.039583333331</v>
      </c>
      <c r="C1741" s="8">
        <f t="shared" si="169"/>
        <v>44840</v>
      </c>
      <c r="D1741" s="38">
        <f t="shared" si="170"/>
        <v>229568.93958333333</v>
      </c>
      <c r="E1741" s="39">
        <f t="shared" si="165"/>
        <v>10</v>
      </c>
      <c r="F1741" s="42" t="s">
        <v>208</v>
      </c>
      <c r="G1741" s="42" t="s">
        <v>5252</v>
      </c>
      <c r="H1741" s="42" t="s">
        <v>5253</v>
      </c>
      <c r="I1741" s="42" t="s">
        <v>2170</v>
      </c>
      <c r="J1741" s="45">
        <v>44828.039583333331</v>
      </c>
      <c r="K1741" s="43">
        <v>140000</v>
      </c>
      <c r="L1741" s="44">
        <v>44840</v>
      </c>
      <c r="M1741" s="8" t="str">
        <f>VLOOKUP(MONTH($J1741),Lookup!$A$2:$B$13,2,0)&amp;" "&amp;YEAR($J1741)</f>
        <v>Sept 2022</v>
      </c>
      <c r="N1741" s="34">
        <f t="shared" si="166"/>
        <v>44828.039583333331</v>
      </c>
      <c r="O1741" s="8">
        <f>IF(ISERROR(VLOOKUP($I1741,Lookup!$H$2:$I$11,2,0)),"",VLOOKUP($I1741,Lookup!$H$2:$I$11,2,0))</f>
        <v>-100.1</v>
      </c>
      <c r="P1741" s="8">
        <f>COUNTIF(J$4:J1741,J1741)</f>
        <v>1</v>
      </c>
    </row>
    <row r="1742" spans="1:16" ht="30" x14ac:dyDescent="0.25">
      <c r="A1742" s="35">
        <f t="shared" si="167"/>
        <v>150000</v>
      </c>
      <c r="B1742" s="8">
        <f t="shared" si="168"/>
        <v>44889.211111111108</v>
      </c>
      <c r="C1742" s="8">
        <f t="shared" si="169"/>
        <v>44894</v>
      </c>
      <c r="D1742" s="38">
        <f t="shared" si="170"/>
        <v>239784.2111181111</v>
      </c>
      <c r="E1742" s="39">
        <f t="shared" si="165"/>
        <v>8</v>
      </c>
      <c r="F1742" s="42" t="s">
        <v>208</v>
      </c>
      <c r="G1742" s="42" t="s">
        <v>5254</v>
      </c>
      <c r="H1742" s="42" t="s">
        <v>5255</v>
      </c>
      <c r="I1742" s="42" t="s">
        <v>2184</v>
      </c>
      <c r="J1742" s="45">
        <v>44889.211111111108</v>
      </c>
      <c r="K1742" s="43">
        <v>150000</v>
      </c>
      <c r="L1742" s="44">
        <v>44894</v>
      </c>
      <c r="M1742" s="8" t="str">
        <f>VLOOKUP(MONTH($J1742),Lookup!$A$2:$B$13,2,0)&amp;" "&amp;YEAR($J1742)</f>
        <v>Nov 2022</v>
      </c>
      <c r="N1742" s="34">
        <f t="shared" si="166"/>
        <v>44889.211111111108</v>
      </c>
      <c r="O1742" s="8">
        <f>IF(ISERROR(VLOOKUP($I1742,Lookup!$H$2:$I$11,2,0)),"",VLOOKUP($I1742,Lookup!$H$2:$I$11,2,0))</f>
        <v>6.9999999999999999E-6</v>
      </c>
      <c r="P1742" s="8">
        <f>COUNTIF(J$4:J1742,J1742)</f>
        <v>1</v>
      </c>
    </row>
    <row r="1743" spans="1:16" x14ac:dyDescent="0.25">
      <c r="A1743" s="35">
        <f t="shared" si="167"/>
        <v>60000</v>
      </c>
      <c r="B1743" s="8">
        <f t="shared" si="168"/>
        <v>44860.662499999999</v>
      </c>
      <c r="C1743" s="8">
        <f t="shared" si="169"/>
        <v>44902</v>
      </c>
      <c r="D1743" s="38">
        <f t="shared" si="170"/>
        <v>149763.66256</v>
      </c>
      <c r="E1743" s="39">
        <f t="shared" si="165"/>
        <v>13</v>
      </c>
      <c r="F1743" s="42" t="s">
        <v>208</v>
      </c>
      <c r="G1743" s="42" t="s">
        <v>5256</v>
      </c>
      <c r="H1743" s="42" t="s">
        <v>5256</v>
      </c>
      <c r="I1743" s="42" t="s">
        <v>2206</v>
      </c>
      <c r="J1743" s="45">
        <v>44860.662499999999</v>
      </c>
      <c r="K1743" s="43">
        <v>60000</v>
      </c>
      <c r="L1743" s="44">
        <v>44902</v>
      </c>
      <c r="M1743" s="8" t="str">
        <f>VLOOKUP(MONTH($J1743),Lookup!$A$2:$B$13,2,0)&amp;" "&amp;YEAR($J1743)</f>
        <v>Oct 2022</v>
      </c>
      <c r="N1743" s="34">
        <f t="shared" si="166"/>
        <v>44860.662499999999</v>
      </c>
      <c r="O1743" s="8">
        <f>IF(ISERROR(VLOOKUP($I1743,Lookup!$H$2:$I$11,2,0)),"",VLOOKUP($I1743,Lookup!$H$2:$I$11,2,0))</f>
        <v>6.0000000000000002E-5</v>
      </c>
      <c r="P1743" s="8">
        <f>COUNTIF(J$4:J1743,J1743)</f>
        <v>1</v>
      </c>
    </row>
    <row r="1744" spans="1:16" ht="30" x14ac:dyDescent="0.25">
      <c r="A1744" s="35">
        <f t="shared" si="167"/>
        <v>600000</v>
      </c>
      <c r="B1744" s="8">
        <f t="shared" si="168"/>
        <v>44868.780555555553</v>
      </c>
      <c r="C1744" s="8">
        <f t="shared" si="169"/>
        <v>44909</v>
      </c>
      <c r="D1744" s="38">
        <f t="shared" si="170"/>
        <v>689778.78061555559</v>
      </c>
      <c r="E1744" s="39">
        <f t="shared" si="165"/>
        <v>3</v>
      </c>
      <c r="F1744" s="42" t="s">
        <v>208</v>
      </c>
      <c r="G1744" s="42" t="s">
        <v>5257</v>
      </c>
      <c r="H1744" s="42" t="s">
        <v>5258</v>
      </c>
      <c r="I1744" s="42" t="s">
        <v>2206</v>
      </c>
      <c r="J1744" s="45">
        <v>44868.780555555553</v>
      </c>
      <c r="K1744" s="43">
        <v>600000</v>
      </c>
      <c r="L1744" s="44">
        <v>44909</v>
      </c>
      <c r="M1744" s="8" t="str">
        <f>VLOOKUP(MONTH($J1744),Lookup!$A$2:$B$13,2,0)&amp;" "&amp;YEAR($J1744)</f>
        <v>Nov 2022</v>
      </c>
      <c r="N1744" s="34">
        <f t="shared" si="166"/>
        <v>44868.780555555553</v>
      </c>
      <c r="O1744" s="8">
        <f>IF(ISERROR(VLOOKUP($I1744,Lookup!$H$2:$I$11,2,0)),"",VLOOKUP($I1744,Lookup!$H$2:$I$11,2,0))</f>
        <v>6.0000000000000002E-5</v>
      </c>
      <c r="P1744" s="8">
        <f>COUNTIF(J$4:J1744,J1744)</f>
        <v>1</v>
      </c>
    </row>
    <row r="1745" spans="1:16" ht="30" x14ac:dyDescent="0.25">
      <c r="A1745" s="35">
        <f t="shared" si="167"/>
        <v>50001</v>
      </c>
      <c r="B1745" s="8">
        <f t="shared" si="168"/>
        <v>44894.617361111108</v>
      </c>
      <c r="C1745" s="8">
        <f t="shared" si="169"/>
        <v>44908</v>
      </c>
      <c r="D1745" s="38">
        <f t="shared" si="170"/>
        <v>139804.61742111109</v>
      </c>
      <c r="E1745" s="39">
        <f t="shared" si="165"/>
        <v>14</v>
      </c>
      <c r="F1745" s="42" t="s">
        <v>208</v>
      </c>
      <c r="G1745" s="42" t="s">
        <v>5259</v>
      </c>
      <c r="H1745" s="42" t="s">
        <v>5260</v>
      </c>
      <c r="I1745" s="42" t="s">
        <v>2206</v>
      </c>
      <c r="J1745" s="45">
        <v>44894.617361111108</v>
      </c>
      <c r="K1745" s="43">
        <v>50001</v>
      </c>
      <c r="L1745" s="44">
        <v>44908</v>
      </c>
      <c r="M1745" s="8" t="str">
        <f>VLOOKUP(MONTH($J1745),Lookup!$A$2:$B$13,2,0)&amp;" "&amp;YEAR($J1745)</f>
        <v>Nov 2022</v>
      </c>
      <c r="N1745" s="34">
        <f t="shared" si="166"/>
        <v>44894.617361111108</v>
      </c>
      <c r="O1745" s="8">
        <f>IF(ISERROR(VLOOKUP($I1745,Lookup!$H$2:$I$11,2,0)),"",VLOOKUP($I1745,Lookup!$H$2:$I$11,2,0))</f>
        <v>6.0000000000000002E-5</v>
      </c>
      <c r="P1745" s="8">
        <f>COUNTIF(J$4:J1745,J1745)</f>
        <v>1</v>
      </c>
    </row>
    <row r="1746" spans="1:16" ht="30" x14ac:dyDescent="0.25">
      <c r="A1746" s="35">
        <f t="shared" si="167"/>
        <v>50001</v>
      </c>
      <c r="B1746" s="8">
        <f t="shared" si="168"/>
        <v>44894.606249999997</v>
      </c>
      <c r="C1746" s="8">
        <f t="shared" si="169"/>
        <v>44908</v>
      </c>
      <c r="D1746" s="38">
        <f t="shared" si="170"/>
        <v>139804.60631</v>
      </c>
      <c r="E1746" s="39">
        <f t="shared" si="165"/>
        <v>15</v>
      </c>
      <c r="F1746" s="42" t="s">
        <v>208</v>
      </c>
      <c r="G1746" s="42" t="s">
        <v>5261</v>
      </c>
      <c r="H1746" s="42" t="s">
        <v>5261</v>
      </c>
      <c r="I1746" s="42" t="s">
        <v>2206</v>
      </c>
      <c r="J1746" s="45">
        <v>44894.606249999997</v>
      </c>
      <c r="K1746" s="43">
        <v>50001</v>
      </c>
      <c r="L1746" s="44">
        <v>44908</v>
      </c>
      <c r="M1746" s="8" t="str">
        <f>VLOOKUP(MONTH($J1746),Lookup!$A$2:$B$13,2,0)&amp;" "&amp;YEAR($J1746)</f>
        <v>Nov 2022</v>
      </c>
      <c r="N1746" s="34">
        <f t="shared" si="166"/>
        <v>44894.606249999997</v>
      </c>
      <c r="O1746" s="8">
        <f>IF(ISERROR(VLOOKUP($I1746,Lookup!$H$2:$I$11,2,0)),"",VLOOKUP($I1746,Lookup!$H$2:$I$11,2,0))</f>
        <v>6.0000000000000002E-5</v>
      </c>
      <c r="P1746" s="8">
        <f>COUNTIF(J$4:J1746,J1746)</f>
        <v>1</v>
      </c>
    </row>
    <row r="1747" spans="1:16" ht="30" x14ac:dyDescent="0.25">
      <c r="A1747" s="35">
        <f t="shared" si="167"/>
        <v>780000</v>
      </c>
      <c r="B1747" s="8">
        <f t="shared" si="168"/>
        <v>44862.624305555553</v>
      </c>
      <c r="C1747" s="8">
        <f t="shared" si="169"/>
        <v>44930</v>
      </c>
      <c r="D1747" s="38">
        <f t="shared" si="170"/>
        <v>869793.62436555559</v>
      </c>
      <c r="E1747" s="39">
        <f t="shared" si="165"/>
        <v>1</v>
      </c>
      <c r="F1747" s="42" t="s">
        <v>208</v>
      </c>
      <c r="G1747" s="42" t="s">
        <v>5262</v>
      </c>
      <c r="H1747" s="42" t="s">
        <v>5263</v>
      </c>
      <c r="I1747" s="42" t="s">
        <v>2206</v>
      </c>
      <c r="J1747" s="45">
        <v>44862.624305555553</v>
      </c>
      <c r="K1747" s="43">
        <v>780000</v>
      </c>
      <c r="L1747" s="44">
        <v>44930</v>
      </c>
      <c r="M1747" s="8" t="str">
        <f>VLOOKUP(MONTH($J1747),Lookup!$A$2:$B$13,2,0)&amp;" "&amp;YEAR($J1747)</f>
        <v>Oct 2022</v>
      </c>
      <c r="N1747" s="34">
        <f t="shared" si="166"/>
        <v>44862.624305555553</v>
      </c>
      <c r="O1747" s="8">
        <f>IF(ISERROR(VLOOKUP($I1747,Lookup!$H$2:$I$11,2,0)),"",VLOOKUP($I1747,Lookup!$H$2:$I$11,2,0))</f>
        <v>6.0000000000000002E-5</v>
      </c>
      <c r="P1747" s="8">
        <f>COUNTIF(J$4:J1747,J1747)</f>
        <v>1</v>
      </c>
    </row>
    <row r="1748" spans="1:16" ht="30" x14ac:dyDescent="0.25">
      <c r="A1748" s="35">
        <f t="shared" si="167"/>
        <v>0</v>
      </c>
      <c r="B1748" s="8">
        <f t="shared" si="168"/>
        <v>44844.586111111108</v>
      </c>
      <c r="C1748" s="8">
        <f t="shared" si="169"/>
        <v>44845</v>
      </c>
      <c r="D1748" s="38">
        <f t="shared" si="170"/>
        <v>89690.586118111096</v>
      </c>
      <c r="E1748" s="39">
        <f t="shared" si="165"/>
        <v>23</v>
      </c>
      <c r="F1748" s="42" t="s">
        <v>208</v>
      </c>
      <c r="G1748" s="42" t="s">
        <v>5264</v>
      </c>
      <c r="H1748" s="42" t="s">
        <v>5265</v>
      </c>
      <c r="I1748" s="42" t="s">
        <v>2184</v>
      </c>
      <c r="J1748" s="45">
        <v>44844.586111111108</v>
      </c>
      <c r="K1748" s="43"/>
      <c r="L1748" s="44">
        <v>44845</v>
      </c>
      <c r="M1748" s="8" t="str">
        <f>VLOOKUP(MONTH($J1748),Lookup!$A$2:$B$13,2,0)&amp;" "&amp;YEAR($J1748)</f>
        <v>Oct 2022</v>
      </c>
      <c r="N1748" s="34">
        <f t="shared" si="166"/>
        <v>44844.586111111108</v>
      </c>
      <c r="O1748" s="8">
        <f>IF(ISERROR(VLOOKUP($I1748,Lookup!$H$2:$I$11,2,0)),"",VLOOKUP($I1748,Lookup!$H$2:$I$11,2,0))</f>
        <v>6.9999999999999999E-6</v>
      </c>
      <c r="P1748" s="8">
        <f>COUNTIF(J$4:J1748,J1748)</f>
        <v>1</v>
      </c>
    </row>
    <row r="1749" spans="1:16" x14ac:dyDescent="0.25">
      <c r="A1749" s="35">
        <f t="shared" si="167"/>
        <v>240000</v>
      </c>
      <c r="B1749" s="8">
        <f t="shared" si="168"/>
        <v>44865.690972222219</v>
      </c>
      <c r="C1749" s="8">
        <f t="shared" si="169"/>
        <v>44909</v>
      </c>
      <c r="D1749" s="38">
        <f t="shared" si="170"/>
        <v>329775.69103222224</v>
      </c>
      <c r="E1749" s="39">
        <f t="shared" si="165"/>
        <v>6</v>
      </c>
      <c r="F1749" s="42" t="s">
        <v>208</v>
      </c>
      <c r="G1749" s="42" t="s">
        <v>5266</v>
      </c>
      <c r="H1749" s="42" t="s">
        <v>5267</v>
      </c>
      <c r="I1749" s="42" t="s">
        <v>2206</v>
      </c>
      <c r="J1749" s="45">
        <v>44865.690972222219</v>
      </c>
      <c r="K1749" s="43">
        <v>240000</v>
      </c>
      <c r="L1749" s="44">
        <v>44909</v>
      </c>
      <c r="M1749" s="8" t="str">
        <f>VLOOKUP(MONTH($J1749),Lookup!$A$2:$B$13,2,0)&amp;" "&amp;YEAR($J1749)</f>
        <v>Oct 2022</v>
      </c>
      <c r="N1749" s="34">
        <f t="shared" si="166"/>
        <v>44865.690972222219</v>
      </c>
      <c r="O1749" s="8">
        <f>IF(ISERROR(VLOOKUP($I1749,Lookup!$H$2:$I$11,2,0)),"",VLOOKUP($I1749,Lookup!$H$2:$I$11,2,0))</f>
        <v>6.0000000000000002E-5</v>
      </c>
      <c r="P1749" s="8">
        <f>COUNTIF(J$4:J1749,J1749)</f>
        <v>1</v>
      </c>
    </row>
    <row r="1750" spans="1:16" ht="30" x14ac:dyDescent="0.25">
      <c r="A1750" s="35">
        <f t="shared" si="167"/>
        <v>250000</v>
      </c>
      <c r="B1750" s="8">
        <f t="shared" si="168"/>
        <v>44894.355555555558</v>
      </c>
      <c r="C1750" s="8">
        <f t="shared" si="169"/>
        <v>44945</v>
      </c>
      <c r="D1750" s="38">
        <f t="shared" si="170"/>
        <v>339840.35561555554</v>
      </c>
      <c r="E1750" s="39">
        <f t="shared" si="165"/>
        <v>5</v>
      </c>
      <c r="F1750" s="42" t="s">
        <v>208</v>
      </c>
      <c r="G1750" s="42" t="s">
        <v>5268</v>
      </c>
      <c r="H1750" s="42" t="s">
        <v>5269</v>
      </c>
      <c r="I1750" s="42" t="s">
        <v>2206</v>
      </c>
      <c r="J1750" s="45">
        <v>44894.355555555558</v>
      </c>
      <c r="K1750" s="43">
        <v>250000</v>
      </c>
      <c r="L1750" s="44">
        <v>44945</v>
      </c>
      <c r="M1750" s="8" t="str">
        <f>VLOOKUP(MONTH($J1750),Lookup!$A$2:$B$13,2,0)&amp;" "&amp;YEAR($J1750)</f>
        <v>Nov 2022</v>
      </c>
      <c r="N1750" s="34">
        <f t="shared" si="166"/>
        <v>44894.355555555558</v>
      </c>
      <c r="O1750" s="8">
        <f>IF(ISERROR(VLOOKUP($I1750,Lookup!$H$2:$I$11,2,0)),"",VLOOKUP($I1750,Lookup!$H$2:$I$11,2,0))</f>
        <v>6.0000000000000002E-5</v>
      </c>
      <c r="P1750" s="8">
        <f>COUNTIF(J$4:J1750,J1750)</f>
        <v>1</v>
      </c>
    </row>
    <row r="1751" spans="1:16" x14ac:dyDescent="0.25">
      <c r="A1751" s="35">
        <f t="shared" si="167"/>
        <v>5000</v>
      </c>
      <c r="B1751" s="8">
        <f t="shared" si="168"/>
        <v>44875.626388888886</v>
      </c>
      <c r="C1751" s="8">
        <f t="shared" si="169"/>
        <v>44907</v>
      </c>
      <c r="D1751" s="38">
        <f t="shared" si="170"/>
        <v>94783.6263896889</v>
      </c>
      <c r="E1751" s="39">
        <f t="shared" si="165"/>
        <v>22</v>
      </c>
      <c r="F1751" s="42" t="s">
        <v>208</v>
      </c>
      <c r="G1751" s="42" t="s">
        <v>5270</v>
      </c>
      <c r="H1751" s="42" t="s">
        <v>5270</v>
      </c>
      <c r="I1751" s="42" t="s">
        <v>2173</v>
      </c>
      <c r="J1751" s="45">
        <v>44875.626388888886</v>
      </c>
      <c r="K1751" s="43">
        <v>5000</v>
      </c>
      <c r="L1751" s="44">
        <v>44907</v>
      </c>
      <c r="M1751" s="8" t="str">
        <f>VLOOKUP(MONTH($J1751),Lookup!$A$2:$B$13,2,0)&amp;" "&amp;YEAR($J1751)</f>
        <v>Nov 2022</v>
      </c>
      <c r="N1751" s="34">
        <f t="shared" si="166"/>
        <v>44875.626388888886</v>
      </c>
      <c r="O1751" s="8">
        <f>IF(ISERROR(VLOOKUP($I1751,Lookup!$H$2:$I$11,2,0)),"",VLOOKUP($I1751,Lookup!$H$2:$I$11,2,0))</f>
        <v>7.9999999999999996E-7</v>
      </c>
      <c r="P1751" s="8">
        <f>COUNTIF(J$4:J1751,J1751)</f>
        <v>1</v>
      </c>
    </row>
    <row r="1752" spans="1:16" ht="30" x14ac:dyDescent="0.25">
      <c r="A1752" s="35">
        <f t="shared" si="167"/>
        <v>0</v>
      </c>
      <c r="B1752" s="8">
        <f t="shared" si="168"/>
        <v>44831.674305555556</v>
      </c>
      <c r="C1752" s="8">
        <f t="shared" si="169"/>
        <v>44904</v>
      </c>
      <c r="D1752" s="38">
        <f t="shared" si="170"/>
        <v>89636.57430555555</v>
      </c>
      <c r="E1752" s="39">
        <f t="shared" si="165"/>
        <v>87</v>
      </c>
      <c r="F1752" s="42" t="s">
        <v>108</v>
      </c>
      <c r="G1752" s="42" t="s">
        <v>5271</v>
      </c>
      <c r="H1752" s="42" t="s">
        <v>5272</v>
      </c>
      <c r="I1752" s="42" t="s">
        <v>2170</v>
      </c>
      <c r="J1752" s="45">
        <v>44831.674305555556</v>
      </c>
      <c r="K1752" s="43"/>
      <c r="L1752" s="44">
        <v>44904</v>
      </c>
      <c r="M1752" s="8" t="str">
        <f>VLOOKUP(MONTH($J1752),Lookup!$A$2:$B$13,2,0)&amp;" "&amp;YEAR($J1752)</f>
        <v>Sept 2022</v>
      </c>
      <c r="N1752" s="34">
        <f t="shared" si="166"/>
        <v>44831.674305555556</v>
      </c>
      <c r="O1752" s="8">
        <f>IF(ISERROR(VLOOKUP($I1752,Lookup!$H$2:$I$11,2,0)),"",VLOOKUP($I1752,Lookup!$H$2:$I$11,2,0))</f>
        <v>-100.1</v>
      </c>
      <c r="P1752" s="8">
        <f>COUNTIF(J$4:J1752,J1752)</f>
        <v>1</v>
      </c>
    </row>
    <row r="1753" spans="1:16" ht="30" x14ac:dyDescent="0.25">
      <c r="A1753" s="35">
        <f t="shared" si="167"/>
        <v>50001</v>
      </c>
      <c r="B1753" s="8">
        <f t="shared" si="168"/>
        <v>44715.636111111111</v>
      </c>
      <c r="C1753" s="8">
        <f t="shared" si="169"/>
        <v>44909</v>
      </c>
      <c r="D1753" s="38">
        <f t="shared" si="170"/>
        <v>139626.63617111111</v>
      </c>
      <c r="E1753" s="39">
        <f t="shared" si="165"/>
        <v>7</v>
      </c>
      <c r="F1753" s="42" t="s">
        <v>114</v>
      </c>
      <c r="G1753" s="42" t="s">
        <v>5273</v>
      </c>
      <c r="H1753" s="42" t="s">
        <v>5274</v>
      </c>
      <c r="I1753" s="42" t="s">
        <v>2206</v>
      </c>
      <c r="J1753" s="45">
        <v>44715.636111111111</v>
      </c>
      <c r="K1753" s="43">
        <v>50001</v>
      </c>
      <c r="L1753" s="44">
        <v>44909</v>
      </c>
      <c r="M1753" s="8" t="str">
        <f>VLOOKUP(MONTH($J1753),Lookup!$A$2:$B$13,2,0)&amp;" "&amp;YEAR($J1753)</f>
        <v>Jun 2022</v>
      </c>
      <c r="N1753" s="34">
        <f t="shared" si="166"/>
        <v>44715.636111111111</v>
      </c>
      <c r="O1753" s="8">
        <f>IF(ISERROR(VLOOKUP($I1753,Lookup!$H$2:$I$11,2,0)),"",VLOOKUP($I1753,Lookup!$H$2:$I$11,2,0))</f>
        <v>6.0000000000000002E-5</v>
      </c>
      <c r="P1753" s="8">
        <f>COUNTIF(J$4:J1753,J1753)</f>
        <v>1</v>
      </c>
    </row>
    <row r="1754" spans="1:16" ht="30" x14ac:dyDescent="0.25">
      <c r="A1754" s="35">
        <f t="shared" si="167"/>
        <v>0</v>
      </c>
      <c r="B1754" s="8">
        <f t="shared" si="168"/>
        <v>44818.706250000003</v>
      </c>
      <c r="C1754" s="8">
        <f t="shared" si="169"/>
        <v>44894</v>
      </c>
      <c r="D1754" s="38">
        <f t="shared" si="170"/>
        <v>89713.706256999998</v>
      </c>
      <c r="E1754" s="39">
        <f t="shared" si="165"/>
        <v>19</v>
      </c>
      <c r="F1754" s="42" t="s">
        <v>643</v>
      </c>
      <c r="G1754" s="42" t="s">
        <v>5275</v>
      </c>
      <c r="H1754" s="42" t="s">
        <v>5275</v>
      </c>
      <c r="I1754" s="42" t="s">
        <v>2184</v>
      </c>
      <c r="J1754" s="45">
        <v>44818.706250000003</v>
      </c>
      <c r="K1754" s="43"/>
      <c r="L1754" s="44">
        <v>44894</v>
      </c>
      <c r="M1754" s="8" t="str">
        <f>VLOOKUP(MONTH($J1754),Lookup!$A$2:$B$13,2,0)&amp;" "&amp;YEAR($J1754)</f>
        <v>Sept 2022</v>
      </c>
      <c r="N1754" s="34">
        <f t="shared" si="166"/>
        <v>44818.706250000003</v>
      </c>
      <c r="O1754" s="8">
        <f>IF(ISERROR(VLOOKUP($I1754,Lookup!$H$2:$I$11,2,0)),"",VLOOKUP($I1754,Lookup!$H$2:$I$11,2,0))</f>
        <v>6.9999999999999999E-6</v>
      </c>
      <c r="P1754" s="8">
        <f>COUNTIF(J$4:J1754,J1754)</f>
        <v>1</v>
      </c>
    </row>
    <row r="1755" spans="1:16" ht="30" x14ac:dyDescent="0.25">
      <c r="A1755" s="35">
        <f t="shared" si="167"/>
        <v>50000</v>
      </c>
      <c r="B1755" s="8">
        <f t="shared" si="168"/>
        <v>44681.467361111114</v>
      </c>
      <c r="C1755" s="8">
        <f t="shared" si="169"/>
        <v>44908</v>
      </c>
      <c r="D1755" s="38">
        <f t="shared" si="170"/>
        <v>139590.4674211111</v>
      </c>
      <c r="E1755" s="39">
        <f t="shared" si="165"/>
        <v>11</v>
      </c>
      <c r="F1755" s="42" t="s">
        <v>643</v>
      </c>
      <c r="G1755" s="42" t="s">
        <v>5276</v>
      </c>
      <c r="H1755" s="42" t="s">
        <v>5277</v>
      </c>
      <c r="I1755" s="42" t="s">
        <v>2206</v>
      </c>
      <c r="J1755" s="45">
        <v>44681.467361111114</v>
      </c>
      <c r="K1755" s="43">
        <v>50000</v>
      </c>
      <c r="L1755" s="44">
        <v>44908</v>
      </c>
      <c r="M1755" s="8" t="str">
        <f>VLOOKUP(MONTH($J1755),Lookup!$A$2:$B$13,2,0)&amp;" "&amp;YEAR($J1755)</f>
        <v>Apr 2022</v>
      </c>
      <c r="N1755" s="34">
        <f t="shared" si="166"/>
        <v>44681.467361111114</v>
      </c>
      <c r="O1755" s="8">
        <f>IF(ISERROR(VLOOKUP($I1755,Lookup!$H$2:$I$11,2,0)),"",VLOOKUP($I1755,Lookup!$H$2:$I$11,2,0))</f>
        <v>6.0000000000000002E-5</v>
      </c>
      <c r="P1755" s="8">
        <f>COUNTIF(J$4:J1755,J1755)</f>
        <v>1</v>
      </c>
    </row>
    <row r="1756" spans="1:16" ht="30" x14ac:dyDescent="0.25">
      <c r="A1756" s="35">
        <f t="shared" si="167"/>
        <v>61440</v>
      </c>
      <c r="B1756" s="8">
        <f t="shared" si="168"/>
        <v>44725.479861111111</v>
      </c>
      <c r="C1756" s="8">
        <f t="shared" si="169"/>
        <v>44874</v>
      </c>
      <c r="D1756" s="38">
        <f t="shared" si="170"/>
        <v>151040.47992111111</v>
      </c>
      <c r="E1756" s="39">
        <f t="shared" si="165"/>
        <v>5</v>
      </c>
      <c r="F1756" s="42" t="s">
        <v>643</v>
      </c>
      <c r="G1756" s="42" t="s">
        <v>5278</v>
      </c>
      <c r="H1756" s="42" t="s">
        <v>5279</v>
      </c>
      <c r="I1756" s="42" t="s">
        <v>2206</v>
      </c>
      <c r="J1756" s="45">
        <v>44725.479861111111</v>
      </c>
      <c r="K1756" s="43">
        <v>61440</v>
      </c>
      <c r="L1756" s="44">
        <v>44874</v>
      </c>
      <c r="M1756" s="8" t="str">
        <f>VLOOKUP(MONTH($J1756),Lookup!$A$2:$B$13,2,0)&amp;" "&amp;YEAR($J1756)</f>
        <v>Jun 2022</v>
      </c>
      <c r="N1756" s="34">
        <f t="shared" si="166"/>
        <v>44725.479861111111</v>
      </c>
      <c r="O1756" s="8">
        <f>IF(ISERROR(VLOOKUP($I1756,Lookup!$H$2:$I$11,2,0)),"",VLOOKUP($I1756,Lookup!$H$2:$I$11,2,0))</f>
        <v>6.0000000000000002E-5</v>
      </c>
      <c r="P1756" s="8">
        <f>COUNTIF(J$4:J1756,J1756)</f>
        <v>1</v>
      </c>
    </row>
    <row r="1757" spans="1:16" ht="30" x14ac:dyDescent="0.25">
      <c r="A1757" s="35">
        <f t="shared" si="167"/>
        <v>40000</v>
      </c>
      <c r="B1757" s="8">
        <f t="shared" si="168"/>
        <v>44719.530555555553</v>
      </c>
      <c r="C1757" s="8">
        <f t="shared" si="169"/>
        <v>44894</v>
      </c>
      <c r="D1757" s="38">
        <f t="shared" si="170"/>
        <v>129614.53055635556</v>
      </c>
      <c r="E1757" s="39">
        <f t="shared" si="165"/>
        <v>16</v>
      </c>
      <c r="F1757" s="42" t="s">
        <v>643</v>
      </c>
      <c r="G1757" s="42" t="s">
        <v>5280</v>
      </c>
      <c r="H1757" s="42" t="s">
        <v>5281</v>
      </c>
      <c r="I1757" s="42" t="s">
        <v>2173</v>
      </c>
      <c r="J1757" s="45">
        <v>44719.530555555553</v>
      </c>
      <c r="K1757" s="43">
        <v>40000</v>
      </c>
      <c r="L1757" s="44">
        <v>44894</v>
      </c>
      <c r="M1757" s="8" t="str">
        <f>VLOOKUP(MONTH($J1757),Lookup!$A$2:$B$13,2,0)&amp;" "&amp;YEAR($J1757)</f>
        <v>Jun 2022</v>
      </c>
      <c r="N1757" s="34">
        <f t="shared" si="166"/>
        <v>44719.530555555553</v>
      </c>
      <c r="O1757" s="8">
        <f>IF(ISERROR(VLOOKUP($I1757,Lookup!$H$2:$I$11,2,0)),"",VLOOKUP($I1757,Lookup!$H$2:$I$11,2,0))</f>
        <v>7.9999999999999996E-7</v>
      </c>
      <c r="P1757" s="8">
        <f>COUNTIF(J$4:J1757,J1757)</f>
        <v>1</v>
      </c>
    </row>
    <row r="1758" spans="1:16" ht="45" x14ac:dyDescent="0.25">
      <c r="A1758" s="35">
        <f t="shared" si="167"/>
        <v>40000</v>
      </c>
      <c r="B1758" s="8">
        <f t="shared" si="168"/>
        <v>44786.904166666667</v>
      </c>
      <c r="C1758" s="8">
        <f t="shared" si="169"/>
        <v>44908</v>
      </c>
      <c r="D1758" s="38">
        <f t="shared" si="170"/>
        <v>129695.90416746668</v>
      </c>
      <c r="E1758" s="39">
        <f t="shared" si="165"/>
        <v>15</v>
      </c>
      <c r="F1758" s="42" t="s">
        <v>643</v>
      </c>
      <c r="G1758" s="42" t="s">
        <v>5282</v>
      </c>
      <c r="H1758" s="42" t="s">
        <v>5283</v>
      </c>
      <c r="I1758" s="42" t="s">
        <v>2173</v>
      </c>
      <c r="J1758" s="45">
        <v>44786.904166666667</v>
      </c>
      <c r="K1758" s="43">
        <v>40000</v>
      </c>
      <c r="L1758" s="44">
        <v>44908</v>
      </c>
      <c r="M1758" s="8" t="str">
        <f>VLOOKUP(MONTH($J1758),Lookup!$A$2:$B$13,2,0)&amp;" "&amp;YEAR($J1758)</f>
        <v>Aug 2022</v>
      </c>
      <c r="N1758" s="34">
        <f t="shared" si="166"/>
        <v>44786.904166666667</v>
      </c>
      <c r="O1758" s="8">
        <f>IF(ISERROR(VLOOKUP($I1758,Lookup!$H$2:$I$11,2,0)),"",VLOOKUP($I1758,Lookup!$H$2:$I$11,2,0))</f>
        <v>7.9999999999999996E-7</v>
      </c>
      <c r="P1758" s="8">
        <f>COUNTIF(J$4:J1758,J1758)</f>
        <v>1</v>
      </c>
    </row>
    <row r="1759" spans="1:16" ht="30" x14ac:dyDescent="0.25">
      <c r="A1759" s="35">
        <f t="shared" si="167"/>
        <v>1250000</v>
      </c>
      <c r="B1759" s="8">
        <f t="shared" si="168"/>
        <v>44785.509027777778</v>
      </c>
      <c r="C1759" s="8">
        <f t="shared" si="169"/>
        <v>44944</v>
      </c>
      <c r="D1759" s="38">
        <f t="shared" si="170"/>
        <v>1339833.5090277777</v>
      </c>
      <c r="E1759" s="39">
        <f t="shared" si="165"/>
        <v>0</v>
      </c>
      <c r="F1759" s="42" t="s">
        <v>643</v>
      </c>
      <c r="G1759" s="42" t="s">
        <v>5284</v>
      </c>
      <c r="H1759" s="42" t="s">
        <v>5285</v>
      </c>
      <c r="I1759" s="42" t="s">
        <v>2167</v>
      </c>
      <c r="J1759" s="45">
        <v>44785.509027777778</v>
      </c>
      <c r="K1759" s="43">
        <v>1250000</v>
      </c>
      <c r="L1759" s="44">
        <v>44944</v>
      </c>
      <c r="M1759" s="8" t="str">
        <f>VLOOKUP(MONTH($J1759),Lookup!$A$2:$B$13,2,0)&amp;" "&amp;YEAR($J1759)</f>
        <v>Aug 2022</v>
      </c>
      <c r="N1759" s="34">
        <f t="shared" si="166"/>
        <v>44785.509027777778</v>
      </c>
      <c r="O1759" s="8">
        <f>IF(ISERROR(VLOOKUP($I1759,Lookup!$H$2:$I$11,2,0)),"",VLOOKUP($I1759,Lookup!$H$2:$I$11,2,0))</f>
        <v>103</v>
      </c>
      <c r="P1759" s="8">
        <f>COUNTIF(J$4:J1759,J1759)</f>
        <v>1</v>
      </c>
    </row>
    <row r="1760" spans="1:16" ht="30" x14ac:dyDescent="0.25">
      <c r="A1760" s="35">
        <f t="shared" si="167"/>
        <v>49000</v>
      </c>
      <c r="B1760" s="8">
        <f t="shared" si="168"/>
        <v>44698.563888888886</v>
      </c>
      <c r="C1760" s="8">
        <f t="shared" si="169"/>
        <v>44888</v>
      </c>
      <c r="D1760" s="38">
        <f t="shared" si="170"/>
        <v>138587.5638896889</v>
      </c>
      <c r="E1760" s="39">
        <f t="shared" si="165"/>
        <v>13</v>
      </c>
      <c r="F1760" s="42" t="s">
        <v>643</v>
      </c>
      <c r="G1760" s="42" t="s">
        <v>5286</v>
      </c>
      <c r="H1760" s="42" t="s">
        <v>5287</v>
      </c>
      <c r="I1760" s="42" t="s">
        <v>2173</v>
      </c>
      <c r="J1760" s="45">
        <v>44698.563888888886</v>
      </c>
      <c r="K1760" s="43">
        <v>49000</v>
      </c>
      <c r="L1760" s="44">
        <v>44888</v>
      </c>
      <c r="M1760" s="8" t="str">
        <f>VLOOKUP(MONTH($J1760),Lookup!$A$2:$B$13,2,0)&amp;" "&amp;YEAR($J1760)</f>
        <v>May 2022</v>
      </c>
      <c r="N1760" s="34">
        <f t="shared" si="166"/>
        <v>44698.563888888886</v>
      </c>
      <c r="O1760" s="8">
        <f>IF(ISERROR(VLOOKUP($I1760,Lookup!$H$2:$I$11,2,0)),"",VLOOKUP($I1760,Lookup!$H$2:$I$11,2,0))</f>
        <v>7.9999999999999996E-7</v>
      </c>
      <c r="P1760" s="8">
        <f>COUNTIF(J$4:J1760,J1760)</f>
        <v>1</v>
      </c>
    </row>
    <row r="1761" spans="1:16" ht="30" x14ac:dyDescent="0.25">
      <c r="A1761" s="35">
        <f t="shared" si="167"/>
        <v>60001</v>
      </c>
      <c r="B1761" s="8">
        <f t="shared" si="168"/>
        <v>44686.429861111108</v>
      </c>
      <c r="C1761" s="8">
        <f t="shared" si="169"/>
        <v>44802</v>
      </c>
      <c r="D1761" s="38">
        <f t="shared" si="170"/>
        <v>149490.4298681111</v>
      </c>
      <c r="E1761" s="39">
        <f t="shared" si="165"/>
        <v>7</v>
      </c>
      <c r="F1761" s="42" t="s">
        <v>643</v>
      </c>
      <c r="G1761" s="42" t="s">
        <v>5288</v>
      </c>
      <c r="H1761" s="42" t="s">
        <v>5289</v>
      </c>
      <c r="I1761" s="42" t="s">
        <v>2184</v>
      </c>
      <c r="J1761" s="45">
        <v>44686.429861111108</v>
      </c>
      <c r="K1761" s="43">
        <v>60001</v>
      </c>
      <c r="L1761" s="44">
        <v>44802</v>
      </c>
      <c r="M1761" s="8" t="str">
        <f>VLOOKUP(MONTH($J1761),Lookup!$A$2:$B$13,2,0)&amp;" "&amp;YEAR($J1761)</f>
        <v>May 2022</v>
      </c>
      <c r="N1761" s="34">
        <f t="shared" si="166"/>
        <v>44686.429861111108</v>
      </c>
      <c r="O1761" s="8">
        <f>IF(ISERROR(VLOOKUP($I1761,Lookup!$H$2:$I$11,2,0)),"",VLOOKUP($I1761,Lookup!$H$2:$I$11,2,0))</f>
        <v>6.9999999999999999E-6</v>
      </c>
      <c r="P1761" s="8">
        <f>COUNTIF(J$4:J1761,J1761)</f>
        <v>1</v>
      </c>
    </row>
    <row r="1762" spans="1:16" x14ac:dyDescent="0.25">
      <c r="A1762" s="35">
        <f t="shared" si="167"/>
        <v>55001</v>
      </c>
      <c r="B1762" s="8">
        <f t="shared" si="168"/>
        <v>44700.386111111111</v>
      </c>
      <c r="C1762" s="8">
        <f t="shared" si="169"/>
        <v>44908</v>
      </c>
      <c r="D1762" s="38">
        <f t="shared" si="170"/>
        <v>144610.38617111111</v>
      </c>
      <c r="E1762" s="39">
        <f t="shared" si="165"/>
        <v>8</v>
      </c>
      <c r="F1762" s="42" t="s">
        <v>643</v>
      </c>
      <c r="G1762" s="42" t="s">
        <v>5290</v>
      </c>
      <c r="H1762" s="42" t="s">
        <v>5291</v>
      </c>
      <c r="I1762" s="42" t="s">
        <v>2206</v>
      </c>
      <c r="J1762" s="45">
        <v>44700.386111111111</v>
      </c>
      <c r="K1762" s="43">
        <v>55001</v>
      </c>
      <c r="L1762" s="44">
        <v>44908</v>
      </c>
      <c r="M1762" s="8" t="str">
        <f>VLOOKUP(MONTH($J1762),Lookup!$A$2:$B$13,2,0)&amp;" "&amp;YEAR($J1762)</f>
        <v>May 2022</v>
      </c>
      <c r="N1762" s="34">
        <f t="shared" si="166"/>
        <v>44700.386111111111</v>
      </c>
      <c r="O1762" s="8">
        <f>IF(ISERROR(VLOOKUP($I1762,Lookup!$H$2:$I$11,2,0)),"",VLOOKUP($I1762,Lookup!$H$2:$I$11,2,0))</f>
        <v>6.0000000000000002E-5</v>
      </c>
      <c r="P1762" s="8">
        <f>COUNTIF(J$4:J1762,J1762)</f>
        <v>1</v>
      </c>
    </row>
    <row r="1763" spans="1:16" ht="30" x14ac:dyDescent="0.25">
      <c r="A1763" s="35">
        <f t="shared" si="167"/>
        <v>20000</v>
      </c>
      <c r="B1763" s="8">
        <f t="shared" si="168"/>
        <v>44879.574999999997</v>
      </c>
      <c r="C1763" s="8">
        <f t="shared" si="169"/>
        <v>44900</v>
      </c>
      <c r="D1763" s="38">
        <f t="shared" si="170"/>
        <v>109780.57500699999</v>
      </c>
      <c r="E1763" s="39">
        <f t="shared" si="165"/>
        <v>17</v>
      </c>
      <c r="F1763" s="42" t="s">
        <v>643</v>
      </c>
      <c r="G1763" s="42" t="s">
        <v>5292</v>
      </c>
      <c r="H1763" s="42" t="s">
        <v>5293</v>
      </c>
      <c r="I1763" s="42" t="s">
        <v>2184</v>
      </c>
      <c r="J1763" s="45">
        <v>44879.574999999997</v>
      </c>
      <c r="K1763" s="43">
        <v>20000</v>
      </c>
      <c r="L1763" s="44">
        <v>44900</v>
      </c>
      <c r="M1763" s="8" t="str">
        <f>VLOOKUP(MONTH($J1763),Lookup!$A$2:$B$13,2,0)&amp;" "&amp;YEAR($J1763)</f>
        <v>Nov 2022</v>
      </c>
      <c r="N1763" s="34">
        <f t="shared" si="166"/>
        <v>44879.574999999997</v>
      </c>
      <c r="O1763" s="8">
        <f>IF(ISERROR(VLOOKUP($I1763,Lookup!$H$2:$I$11,2,0)),"",VLOOKUP($I1763,Lookup!$H$2:$I$11,2,0))</f>
        <v>6.9999999999999999E-6</v>
      </c>
      <c r="P1763" s="8">
        <f>COUNTIF(J$4:J1763,J1763)</f>
        <v>1</v>
      </c>
    </row>
    <row r="1764" spans="1:16" ht="30" x14ac:dyDescent="0.25">
      <c r="A1764" s="35">
        <f t="shared" si="167"/>
        <v>50000</v>
      </c>
      <c r="B1764" s="8">
        <f t="shared" si="168"/>
        <v>44762.520138888889</v>
      </c>
      <c r="C1764" s="8">
        <f t="shared" si="169"/>
        <v>44909</v>
      </c>
      <c r="D1764" s="38">
        <f t="shared" si="170"/>
        <v>139572.42013888888</v>
      </c>
      <c r="E1764" s="39">
        <f t="shared" si="165"/>
        <v>12</v>
      </c>
      <c r="F1764" s="42" t="s">
        <v>643</v>
      </c>
      <c r="G1764" s="42" t="s">
        <v>5294</v>
      </c>
      <c r="H1764" s="42" t="s">
        <v>5295</v>
      </c>
      <c r="I1764" s="42" t="s">
        <v>2170</v>
      </c>
      <c r="J1764" s="45">
        <v>44762.520138888889</v>
      </c>
      <c r="K1764" s="43">
        <v>50000</v>
      </c>
      <c r="L1764" s="44">
        <v>44909</v>
      </c>
      <c r="M1764" s="8" t="str">
        <f>VLOOKUP(MONTH($J1764),Lookup!$A$2:$B$13,2,0)&amp;" "&amp;YEAR($J1764)</f>
        <v>Jul 2022</v>
      </c>
      <c r="N1764" s="34">
        <f t="shared" si="166"/>
        <v>44762.520138888889</v>
      </c>
      <c r="O1764" s="8">
        <f>IF(ISERROR(VLOOKUP($I1764,Lookup!$H$2:$I$11,2,0)),"",VLOOKUP($I1764,Lookup!$H$2:$I$11,2,0))</f>
        <v>-100.1</v>
      </c>
      <c r="P1764" s="8">
        <f>COUNTIF(J$4:J1764,J1764)</f>
        <v>1</v>
      </c>
    </row>
    <row r="1765" spans="1:16" ht="30" x14ac:dyDescent="0.25">
      <c r="A1765" s="35">
        <f t="shared" si="167"/>
        <v>50001</v>
      </c>
      <c r="B1765" s="8">
        <f t="shared" si="168"/>
        <v>44786.477777777778</v>
      </c>
      <c r="C1765" s="8">
        <f t="shared" si="169"/>
        <v>44894</v>
      </c>
      <c r="D1765" s="38">
        <f t="shared" si="170"/>
        <v>139682.47778477776</v>
      </c>
      <c r="E1765" s="39">
        <f t="shared" si="165"/>
        <v>10</v>
      </c>
      <c r="F1765" s="42" t="s">
        <v>643</v>
      </c>
      <c r="G1765" s="42" t="s">
        <v>5296</v>
      </c>
      <c r="H1765" s="42" t="s">
        <v>5297</v>
      </c>
      <c r="I1765" s="42" t="s">
        <v>2184</v>
      </c>
      <c r="J1765" s="45">
        <v>44786.477777777778</v>
      </c>
      <c r="K1765" s="43">
        <v>50001</v>
      </c>
      <c r="L1765" s="44">
        <v>44894</v>
      </c>
      <c r="M1765" s="8" t="str">
        <f>VLOOKUP(MONTH($J1765),Lookup!$A$2:$B$13,2,0)&amp;" "&amp;YEAR($J1765)</f>
        <v>Aug 2022</v>
      </c>
      <c r="N1765" s="34">
        <f t="shared" si="166"/>
        <v>44786.477777777778</v>
      </c>
      <c r="O1765" s="8">
        <f>IF(ISERROR(VLOOKUP($I1765,Lookup!$H$2:$I$11,2,0)),"",VLOOKUP($I1765,Lookup!$H$2:$I$11,2,0))</f>
        <v>6.9999999999999999E-6</v>
      </c>
      <c r="P1765" s="8">
        <f>COUNTIF(J$4:J1765,J1765)</f>
        <v>1</v>
      </c>
    </row>
    <row r="1766" spans="1:16" ht="30" x14ac:dyDescent="0.25">
      <c r="A1766" s="35">
        <f t="shared" si="167"/>
        <v>100000</v>
      </c>
      <c r="B1766" s="8">
        <f t="shared" si="168"/>
        <v>44830.405555555553</v>
      </c>
      <c r="C1766" s="8">
        <f t="shared" si="169"/>
        <v>44910</v>
      </c>
      <c r="D1766" s="38">
        <f t="shared" si="170"/>
        <v>189741.40561555553</v>
      </c>
      <c r="E1766" s="39">
        <f t="shared" si="165"/>
        <v>4</v>
      </c>
      <c r="F1766" s="42" t="s">
        <v>643</v>
      </c>
      <c r="G1766" s="42" t="s">
        <v>5298</v>
      </c>
      <c r="H1766" s="42" t="s">
        <v>5299</v>
      </c>
      <c r="I1766" s="42" t="s">
        <v>2206</v>
      </c>
      <c r="J1766" s="45">
        <v>44830.405555555553</v>
      </c>
      <c r="K1766" s="43">
        <v>100000</v>
      </c>
      <c r="L1766" s="44">
        <v>44910</v>
      </c>
      <c r="M1766" s="8" t="str">
        <f>VLOOKUP(MONTH($J1766),Lookup!$A$2:$B$13,2,0)&amp;" "&amp;YEAR($J1766)</f>
        <v>Sept 2022</v>
      </c>
      <c r="N1766" s="34">
        <f t="shared" si="166"/>
        <v>44830.405555555553</v>
      </c>
      <c r="O1766" s="8">
        <f>IF(ISERROR(VLOOKUP($I1766,Lookup!$H$2:$I$11,2,0)),"",VLOOKUP($I1766,Lookup!$H$2:$I$11,2,0))</f>
        <v>6.0000000000000002E-5</v>
      </c>
      <c r="P1766" s="8">
        <f>COUNTIF(J$4:J1766,J1766)</f>
        <v>1</v>
      </c>
    </row>
    <row r="1767" spans="1:16" ht="45" x14ac:dyDescent="0.25">
      <c r="A1767" s="35">
        <f t="shared" si="167"/>
        <v>0</v>
      </c>
      <c r="B1767" s="8">
        <f t="shared" si="168"/>
        <v>44841.594444444447</v>
      </c>
      <c r="C1767" s="8">
        <f t="shared" si="169"/>
        <v>44904</v>
      </c>
      <c r="D1767" s="38">
        <f t="shared" si="170"/>
        <v>89746.594504444452</v>
      </c>
      <c r="E1767" s="39">
        <f t="shared" si="165"/>
        <v>18</v>
      </c>
      <c r="F1767" s="42" t="s">
        <v>643</v>
      </c>
      <c r="G1767" s="42" t="s">
        <v>5300</v>
      </c>
      <c r="H1767" s="42" t="s">
        <v>5301</v>
      </c>
      <c r="I1767" s="42" t="s">
        <v>2206</v>
      </c>
      <c r="J1767" s="45">
        <v>44841.594444444447</v>
      </c>
      <c r="K1767" s="43"/>
      <c r="L1767" s="44">
        <v>44904</v>
      </c>
      <c r="M1767" s="8" t="str">
        <f>VLOOKUP(MONTH($J1767),Lookup!$A$2:$B$13,2,0)&amp;" "&amp;YEAR($J1767)</f>
        <v>Oct 2022</v>
      </c>
      <c r="N1767" s="34">
        <f t="shared" si="166"/>
        <v>44841.594444444447</v>
      </c>
      <c r="O1767" s="8">
        <f>IF(ISERROR(VLOOKUP($I1767,Lookup!$H$2:$I$11,2,0)),"",VLOOKUP($I1767,Lookup!$H$2:$I$11,2,0))</f>
        <v>6.0000000000000002E-5</v>
      </c>
      <c r="P1767" s="8">
        <f>COUNTIF(J$4:J1767,J1767)</f>
        <v>1</v>
      </c>
    </row>
    <row r="1768" spans="1:16" ht="30" x14ac:dyDescent="0.25">
      <c r="A1768" s="35">
        <f t="shared" si="167"/>
        <v>100000</v>
      </c>
      <c r="B1768" s="8">
        <f t="shared" si="168"/>
        <v>44855.513888888891</v>
      </c>
      <c r="C1768" s="8">
        <f t="shared" si="169"/>
        <v>44903</v>
      </c>
      <c r="D1768" s="38">
        <f t="shared" si="170"/>
        <v>189759.51688888887</v>
      </c>
      <c r="E1768" s="39">
        <f t="shared" si="165"/>
        <v>3</v>
      </c>
      <c r="F1768" s="42" t="s">
        <v>643</v>
      </c>
      <c r="G1768" s="42" t="s">
        <v>5302</v>
      </c>
      <c r="H1768" s="42" t="s">
        <v>5303</v>
      </c>
      <c r="I1768" s="42" t="s">
        <v>2525</v>
      </c>
      <c r="J1768" s="45">
        <v>44855.513888888891</v>
      </c>
      <c r="K1768" s="43">
        <v>100000</v>
      </c>
      <c r="L1768" s="44">
        <v>44903</v>
      </c>
      <c r="M1768" s="8" t="str">
        <f>VLOOKUP(MONTH($J1768),Lookup!$A$2:$B$13,2,0)&amp;" "&amp;YEAR($J1768)</f>
        <v>Oct 2022</v>
      </c>
      <c r="N1768" s="34">
        <f t="shared" si="166"/>
        <v>44855.513888888891</v>
      </c>
      <c r="O1768" s="8">
        <f>IF(ISERROR(VLOOKUP($I1768,Lookup!$H$2:$I$11,2,0)),"",VLOOKUP($I1768,Lookup!$H$2:$I$11,2,0))</f>
        <v>3.0000000000000001E-3</v>
      </c>
      <c r="P1768" s="8">
        <f>COUNTIF(J$4:J1768,J1768)</f>
        <v>1</v>
      </c>
    </row>
    <row r="1769" spans="1:16" ht="45" x14ac:dyDescent="0.25">
      <c r="A1769" s="35">
        <f t="shared" si="167"/>
        <v>300000</v>
      </c>
      <c r="B1769" s="8">
        <f t="shared" si="168"/>
        <v>44886.440972222219</v>
      </c>
      <c r="C1769" s="8">
        <f t="shared" si="169"/>
        <v>44908</v>
      </c>
      <c r="D1769" s="38">
        <f t="shared" si="170"/>
        <v>389795.44103222224</v>
      </c>
      <c r="E1769" s="39">
        <f t="shared" si="165"/>
        <v>1</v>
      </c>
      <c r="F1769" s="42" t="s">
        <v>643</v>
      </c>
      <c r="G1769" s="42" t="s">
        <v>5304</v>
      </c>
      <c r="H1769" s="42" t="s">
        <v>5305</v>
      </c>
      <c r="I1769" s="42" t="s">
        <v>2206</v>
      </c>
      <c r="J1769" s="45">
        <v>44886.440972222219</v>
      </c>
      <c r="K1769" s="43">
        <v>300000</v>
      </c>
      <c r="L1769" s="44">
        <v>44908</v>
      </c>
      <c r="M1769" s="8" t="str">
        <f>VLOOKUP(MONTH($J1769),Lookup!$A$2:$B$13,2,0)&amp;" "&amp;YEAR($J1769)</f>
        <v>Nov 2022</v>
      </c>
      <c r="N1769" s="34">
        <f t="shared" si="166"/>
        <v>44886.440972222219</v>
      </c>
      <c r="O1769" s="8">
        <f>IF(ISERROR(VLOOKUP($I1769,Lookup!$H$2:$I$11,2,0)),"",VLOOKUP($I1769,Lookup!$H$2:$I$11,2,0))</f>
        <v>6.0000000000000002E-5</v>
      </c>
      <c r="P1769" s="8">
        <f>COUNTIF(J$4:J1769,J1769)</f>
        <v>1</v>
      </c>
    </row>
    <row r="1770" spans="1:16" ht="30" x14ac:dyDescent="0.25">
      <c r="A1770" s="35">
        <f t="shared" si="167"/>
        <v>10001</v>
      </c>
      <c r="B1770" s="8">
        <f t="shared" si="168"/>
        <v>44627.368750000001</v>
      </c>
      <c r="C1770" s="8">
        <f t="shared" si="169"/>
        <v>44907</v>
      </c>
      <c r="D1770" s="38">
        <f t="shared" si="170"/>
        <v>99536.3687508</v>
      </c>
      <c r="E1770" s="39">
        <f t="shared" si="165"/>
        <v>71</v>
      </c>
      <c r="F1770" s="42" t="s">
        <v>198</v>
      </c>
      <c r="G1770" s="42" t="s">
        <v>5306</v>
      </c>
      <c r="H1770" s="42" t="s">
        <v>5306</v>
      </c>
      <c r="I1770" s="42" t="s">
        <v>2173</v>
      </c>
      <c r="J1770" s="45">
        <v>44627.368750000001</v>
      </c>
      <c r="K1770" s="43">
        <v>10001</v>
      </c>
      <c r="L1770" s="44">
        <v>44907</v>
      </c>
      <c r="M1770" s="8" t="str">
        <f>VLOOKUP(MONTH($J1770),Lookup!$A$2:$B$13,2,0)&amp;" "&amp;YEAR($J1770)</f>
        <v>Mar 2022</v>
      </c>
      <c r="N1770" s="34">
        <f t="shared" si="166"/>
        <v>44627.368750000001</v>
      </c>
      <c r="O1770" s="8">
        <f>IF(ISERROR(VLOOKUP($I1770,Lookup!$H$2:$I$11,2,0)),"",VLOOKUP($I1770,Lookup!$H$2:$I$11,2,0))</f>
        <v>7.9999999999999996E-7</v>
      </c>
      <c r="P1770" s="8">
        <f>COUNTIF(J$4:J1770,J1770)</f>
        <v>1</v>
      </c>
    </row>
    <row r="1771" spans="1:16" ht="30" x14ac:dyDescent="0.25">
      <c r="A1771" s="35">
        <f t="shared" si="167"/>
        <v>60000</v>
      </c>
      <c r="B1771" s="8">
        <f t="shared" si="168"/>
        <v>44860.565972222219</v>
      </c>
      <c r="C1771" s="8">
        <f t="shared" si="169"/>
        <v>44909</v>
      </c>
      <c r="D1771" s="38">
        <f t="shared" si="170"/>
        <v>149770.56603222221</v>
      </c>
      <c r="E1771" s="39">
        <f t="shared" si="165"/>
        <v>6</v>
      </c>
      <c r="F1771" s="42" t="s">
        <v>643</v>
      </c>
      <c r="G1771" s="42" t="s">
        <v>5307</v>
      </c>
      <c r="H1771" s="42" t="s">
        <v>5307</v>
      </c>
      <c r="I1771" s="42" t="s">
        <v>2206</v>
      </c>
      <c r="J1771" s="45">
        <v>44860.565972222219</v>
      </c>
      <c r="K1771" s="43">
        <v>60000</v>
      </c>
      <c r="L1771" s="44">
        <v>44909</v>
      </c>
      <c r="M1771" s="8" t="str">
        <f>VLOOKUP(MONTH($J1771),Lookup!$A$2:$B$13,2,0)&amp;" "&amp;YEAR($J1771)</f>
        <v>Oct 2022</v>
      </c>
      <c r="N1771" s="34">
        <f t="shared" si="166"/>
        <v>44860.565972222219</v>
      </c>
      <c r="O1771" s="8">
        <f>IF(ISERROR(VLOOKUP($I1771,Lookup!$H$2:$I$11,2,0)),"",VLOOKUP($I1771,Lookup!$H$2:$I$11,2,0))</f>
        <v>6.0000000000000002E-5</v>
      </c>
      <c r="P1771" s="8">
        <f>COUNTIF(J$4:J1771,J1771)</f>
        <v>1</v>
      </c>
    </row>
    <row r="1772" spans="1:16" ht="30" x14ac:dyDescent="0.25">
      <c r="A1772" s="35">
        <f t="shared" si="167"/>
        <v>50000</v>
      </c>
      <c r="B1772" s="8">
        <f t="shared" si="168"/>
        <v>44834.51666666667</v>
      </c>
      <c r="C1772" s="8">
        <f t="shared" si="169"/>
        <v>44909</v>
      </c>
      <c r="D1772" s="38">
        <f t="shared" si="170"/>
        <v>139744.51672666665</v>
      </c>
      <c r="E1772" s="39">
        <f t="shared" si="165"/>
        <v>9</v>
      </c>
      <c r="F1772" s="42" t="s">
        <v>643</v>
      </c>
      <c r="G1772" s="42" t="s">
        <v>5308</v>
      </c>
      <c r="H1772" s="42" t="s">
        <v>5309</v>
      </c>
      <c r="I1772" s="42" t="s">
        <v>2206</v>
      </c>
      <c r="J1772" s="45">
        <v>44834.51666666667</v>
      </c>
      <c r="K1772" s="43">
        <v>50000</v>
      </c>
      <c r="L1772" s="44">
        <v>44909</v>
      </c>
      <c r="M1772" s="8" t="str">
        <f>VLOOKUP(MONTH($J1772),Lookup!$A$2:$B$13,2,0)&amp;" "&amp;YEAR($J1772)</f>
        <v>Sept 2022</v>
      </c>
      <c r="N1772" s="34">
        <f t="shared" si="166"/>
        <v>44834.51666666667</v>
      </c>
      <c r="O1772" s="8">
        <f>IF(ISERROR(VLOOKUP($I1772,Lookup!$H$2:$I$11,2,0)),"",VLOOKUP($I1772,Lookup!$H$2:$I$11,2,0))</f>
        <v>6.0000000000000002E-5</v>
      </c>
      <c r="P1772" s="8">
        <f>COUNTIF(J$4:J1772,J1772)</f>
        <v>1</v>
      </c>
    </row>
    <row r="1773" spans="1:16" ht="30" x14ac:dyDescent="0.25">
      <c r="A1773" s="35">
        <f t="shared" si="167"/>
        <v>250000</v>
      </c>
      <c r="B1773" s="8">
        <f t="shared" si="168"/>
        <v>44896.302777777775</v>
      </c>
      <c r="C1773" s="8">
        <f t="shared" si="169"/>
        <v>44909</v>
      </c>
      <c r="D1773" s="38">
        <f t="shared" si="170"/>
        <v>339806.30283777777</v>
      </c>
      <c r="E1773" s="39">
        <f t="shared" si="165"/>
        <v>2</v>
      </c>
      <c r="F1773" s="42" t="s">
        <v>643</v>
      </c>
      <c r="G1773" s="42" t="s">
        <v>5310</v>
      </c>
      <c r="H1773" s="42" t="s">
        <v>5311</v>
      </c>
      <c r="I1773" s="42" t="s">
        <v>2206</v>
      </c>
      <c r="J1773" s="45">
        <v>44896.302777777775</v>
      </c>
      <c r="K1773" s="43">
        <v>250000</v>
      </c>
      <c r="L1773" s="44">
        <v>44909</v>
      </c>
      <c r="M1773" s="8" t="str">
        <f>VLOOKUP(MONTH($J1773),Lookup!$A$2:$B$13,2,0)&amp;" "&amp;YEAR($J1773)</f>
        <v>Dec 2022</v>
      </c>
      <c r="N1773" s="34">
        <f t="shared" si="166"/>
        <v>44896.302777777775</v>
      </c>
      <c r="O1773" s="8">
        <f>IF(ISERROR(VLOOKUP($I1773,Lookup!$H$2:$I$11,2,0)),"",VLOOKUP($I1773,Lookup!$H$2:$I$11,2,0))</f>
        <v>6.0000000000000002E-5</v>
      </c>
      <c r="P1773" s="8">
        <f>COUNTIF(J$4:J1773,J1773)</f>
        <v>1</v>
      </c>
    </row>
    <row r="1774" spans="1:16" x14ac:dyDescent="0.25">
      <c r="A1774" s="35">
        <f t="shared" si="167"/>
        <v>40000</v>
      </c>
      <c r="B1774" s="8">
        <f t="shared" si="168"/>
        <v>44886.34652777778</v>
      </c>
      <c r="C1774" s="8">
        <f t="shared" si="169"/>
        <v>44897</v>
      </c>
      <c r="D1774" s="38">
        <f t="shared" si="170"/>
        <v>129784.34652857779</v>
      </c>
      <c r="E1774" s="39">
        <f t="shared" si="165"/>
        <v>14</v>
      </c>
      <c r="F1774" s="42" t="s">
        <v>643</v>
      </c>
      <c r="G1774" s="42" t="s">
        <v>5312</v>
      </c>
      <c r="H1774" s="42" t="s">
        <v>5313</v>
      </c>
      <c r="I1774" s="42" t="s">
        <v>2173</v>
      </c>
      <c r="J1774" s="45">
        <v>44886.34652777778</v>
      </c>
      <c r="K1774" s="43">
        <v>40000</v>
      </c>
      <c r="L1774" s="44">
        <v>44897</v>
      </c>
      <c r="M1774" s="8" t="str">
        <f>VLOOKUP(MONTH($J1774),Lookup!$A$2:$B$13,2,0)&amp;" "&amp;YEAR($J1774)</f>
        <v>Nov 2022</v>
      </c>
      <c r="N1774" s="34">
        <f t="shared" si="166"/>
        <v>44886.34652777778</v>
      </c>
      <c r="O1774" s="8">
        <f>IF(ISERROR(VLOOKUP($I1774,Lookup!$H$2:$I$11,2,0)),"",VLOOKUP($I1774,Lookup!$H$2:$I$11,2,0))</f>
        <v>7.9999999999999996E-7</v>
      </c>
      <c r="P1774" s="8">
        <f>COUNTIF(J$4:J1774,J1774)</f>
        <v>1</v>
      </c>
    </row>
    <row r="1775" spans="1:16" ht="30" x14ac:dyDescent="0.25">
      <c r="A1775" s="35">
        <f t="shared" si="167"/>
        <v>120000</v>
      </c>
      <c r="B1775" s="8">
        <f t="shared" si="168"/>
        <v>44900.677777777775</v>
      </c>
      <c r="C1775" s="8">
        <f t="shared" si="169"/>
        <v>44907</v>
      </c>
      <c r="D1775" s="38">
        <f t="shared" si="170"/>
        <v>209808.67783777777</v>
      </c>
      <c r="E1775" s="39">
        <f t="shared" si="165"/>
        <v>0</v>
      </c>
      <c r="F1775" s="42" t="s">
        <v>222</v>
      </c>
      <c r="G1775" s="42" t="s">
        <v>469</v>
      </c>
      <c r="H1775" s="42" t="s">
        <v>469</v>
      </c>
      <c r="I1775" s="42" t="s">
        <v>2206</v>
      </c>
      <c r="J1775" s="45">
        <v>44900.677777777775</v>
      </c>
      <c r="K1775" s="43">
        <v>120000</v>
      </c>
      <c r="L1775" s="44">
        <v>44907</v>
      </c>
      <c r="M1775" s="8" t="str">
        <f>VLOOKUP(MONTH($J1775),Lookup!$A$2:$B$13,2,0)&amp;" "&amp;YEAR($J1775)</f>
        <v>Dec 2022</v>
      </c>
      <c r="N1775" s="34">
        <f t="shared" si="166"/>
        <v>44900.677777777775</v>
      </c>
      <c r="O1775" s="8">
        <f>IF(ISERROR(VLOOKUP($I1775,Lookup!$H$2:$I$11,2,0)),"",VLOOKUP($I1775,Lookup!$H$2:$I$11,2,0))</f>
        <v>6.0000000000000002E-5</v>
      </c>
      <c r="P1775" s="8">
        <f>COUNTIF(J$4:J1775,J1775)</f>
        <v>1</v>
      </c>
    </row>
    <row r="1776" spans="1:16" ht="45" x14ac:dyDescent="0.25">
      <c r="A1776" s="35">
        <f t="shared" si="167"/>
        <v>100000</v>
      </c>
      <c r="B1776" s="8">
        <f t="shared" si="168"/>
        <v>44637.556944444441</v>
      </c>
      <c r="C1776" s="8">
        <f t="shared" si="169"/>
        <v>44879</v>
      </c>
      <c r="D1776" s="38">
        <f t="shared" si="170"/>
        <v>189517.55700444442</v>
      </c>
      <c r="E1776" s="39">
        <f t="shared" si="165"/>
        <v>2</v>
      </c>
      <c r="F1776" s="42" t="s">
        <v>222</v>
      </c>
      <c r="G1776" s="42" t="s">
        <v>5314</v>
      </c>
      <c r="H1776" s="42" t="s">
        <v>5315</v>
      </c>
      <c r="I1776" s="42" t="s">
        <v>2206</v>
      </c>
      <c r="J1776" s="45">
        <v>44637.556944444441</v>
      </c>
      <c r="K1776" s="43">
        <v>100000</v>
      </c>
      <c r="L1776" s="44">
        <v>44879</v>
      </c>
      <c r="M1776" s="8" t="str">
        <f>VLOOKUP(MONTH($J1776),Lookup!$A$2:$B$13,2,0)&amp;" "&amp;YEAR($J1776)</f>
        <v>Mar 2022</v>
      </c>
      <c r="N1776" s="34">
        <f t="shared" si="166"/>
        <v>44637.556944444441</v>
      </c>
      <c r="O1776" s="8">
        <f>IF(ISERROR(VLOOKUP($I1776,Lookup!$H$2:$I$11,2,0)),"",VLOOKUP($I1776,Lookup!$H$2:$I$11,2,0))</f>
        <v>6.0000000000000002E-5</v>
      </c>
      <c r="P1776" s="8">
        <f>COUNTIF(J$4:J1776,J1776)</f>
        <v>1</v>
      </c>
    </row>
    <row r="1777" spans="1:16" ht="45" x14ac:dyDescent="0.25">
      <c r="A1777" s="35">
        <f t="shared" si="167"/>
        <v>70000</v>
      </c>
      <c r="B1777" s="8">
        <f t="shared" si="168"/>
        <v>44806.4375</v>
      </c>
      <c r="C1777" s="8">
        <f t="shared" si="169"/>
        <v>44907</v>
      </c>
      <c r="D1777" s="38">
        <f t="shared" si="170"/>
        <v>159715.437507</v>
      </c>
      <c r="E1777" s="39">
        <f t="shared" si="165"/>
        <v>4</v>
      </c>
      <c r="F1777" s="42" t="s">
        <v>222</v>
      </c>
      <c r="G1777" s="42" t="s">
        <v>5316</v>
      </c>
      <c r="H1777" s="42" t="s">
        <v>5317</v>
      </c>
      <c r="I1777" s="42" t="s">
        <v>2184</v>
      </c>
      <c r="J1777" s="45">
        <v>44806.4375</v>
      </c>
      <c r="K1777" s="43">
        <v>70000</v>
      </c>
      <c r="L1777" s="44">
        <v>44907</v>
      </c>
      <c r="M1777" s="8" t="str">
        <f>VLOOKUP(MONTH($J1777),Lookup!$A$2:$B$13,2,0)&amp;" "&amp;YEAR($J1777)</f>
        <v>Sept 2022</v>
      </c>
      <c r="N1777" s="34">
        <f t="shared" si="166"/>
        <v>44806.4375</v>
      </c>
      <c r="O1777" s="8">
        <f>IF(ISERROR(VLOOKUP($I1777,Lookup!$H$2:$I$11,2,0)),"",VLOOKUP($I1777,Lookup!$H$2:$I$11,2,0))</f>
        <v>6.9999999999999999E-6</v>
      </c>
      <c r="P1777" s="8">
        <f>COUNTIF(J$4:J1777,J1777)</f>
        <v>2</v>
      </c>
    </row>
    <row r="1778" spans="1:16" ht="30" x14ac:dyDescent="0.25">
      <c r="A1778" s="35">
        <f t="shared" si="167"/>
        <v>50001</v>
      </c>
      <c r="B1778" s="8">
        <f t="shared" si="168"/>
        <v>44809.618055555555</v>
      </c>
      <c r="C1778" s="8">
        <f t="shared" si="169"/>
        <v>44937</v>
      </c>
      <c r="D1778" s="38">
        <f t="shared" si="170"/>
        <v>139748.61811555555</v>
      </c>
      <c r="E1778" s="39">
        <f t="shared" si="165"/>
        <v>11</v>
      </c>
      <c r="F1778" s="42" t="s">
        <v>222</v>
      </c>
      <c r="G1778" s="42" t="s">
        <v>5318</v>
      </c>
      <c r="H1778" s="42" t="s">
        <v>5319</v>
      </c>
      <c r="I1778" s="42" t="s">
        <v>2206</v>
      </c>
      <c r="J1778" s="45">
        <v>44809.618055555555</v>
      </c>
      <c r="K1778" s="43">
        <v>50001</v>
      </c>
      <c r="L1778" s="44">
        <v>44937</v>
      </c>
      <c r="M1778" s="8" t="str">
        <f>VLOOKUP(MONTH($J1778),Lookup!$A$2:$B$13,2,0)&amp;" "&amp;YEAR($J1778)</f>
        <v>Sept 2022</v>
      </c>
      <c r="N1778" s="34">
        <f t="shared" si="166"/>
        <v>44809.618055555555</v>
      </c>
      <c r="O1778" s="8">
        <f>IF(ISERROR(VLOOKUP($I1778,Lookup!$H$2:$I$11,2,0)),"",VLOOKUP($I1778,Lookup!$H$2:$I$11,2,0))</f>
        <v>6.0000000000000002E-5</v>
      </c>
      <c r="P1778" s="8">
        <f>COUNTIF(J$4:J1778,J1778)</f>
        <v>1</v>
      </c>
    </row>
    <row r="1779" spans="1:16" ht="30" x14ac:dyDescent="0.25">
      <c r="A1779" s="35">
        <f t="shared" si="167"/>
        <v>50001</v>
      </c>
      <c r="B1779" s="8">
        <f t="shared" si="168"/>
        <v>44783.584027777775</v>
      </c>
      <c r="C1779" s="8">
        <f t="shared" si="169"/>
        <v>44894</v>
      </c>
      <c r="D1779" s="38">
        <f t="shared" si="170"/>
        <v>139679.58403477777</v>
      </c>
      <c r="E1779" s="39">
        <f t="shared" si="165"/>
        <v>12</v>
      </c>
      <c r="F1779" s="42" t="s">
        <v>222</v>
      </c>
      <c r="G1779" s="42" t="s">
        <v>5320</v>
      </c>
      <c r="H1779" s="42" t="s">
        <v>5321</v>
      </c>
      <c r="I1779" s="42" t="s">
        <v>2184</v>
      </c>
      <c r="J1779" s="45">
        <v>44783.584027777775</v>
      </c>
      <c r="K1779" s="43">
        <v>50001</v>
      </c>
      <c r="L1779" s="44">
        <v>44894</v>
      </c>
      <c r="M1779" s="8" t="str">
        <f>VLOOKUP(MONTH($J1779),Lookup!$A$2:$B$13,2,0)&amp;" "&amp;YEAR($J1779)</f>
        <v>Aug 2022</v>
      </c>
      <c r="N1779" s="34">
        <f t="shared" si="166"/>
        <v>44783.584027777775</v>
      </c>
      <c r="O1779" s="8">
        <f>IF(ISERROR(VLOOKUP($I1779,Lookup!$H$2:$I$11,2,0)),"",VLOOKUP($I1779,Lookup!$H$2:$I$11,2,0))</f>
        <v>6.9999999999999999E-6</v>
      </c>
      <c r="P1779" s="8">
        <f>COUNTIF(J$4:J1779,J1779)</f>
        <v>1</v>
      </c>
    </row>
    <row r="1780" spans="1:16" ht="45" x14ac:dyDescent="0.25">
      <c r="A1780" s="35">
        <f t="shared" si="167"/>
        <v>50001</v>
      </c>
      <c r="B1780" s="8">
        <f t="shared" si="168"/>
        <v>44768.599305555559</v>
      </c>
      <c r="C1780" s="8">
        <f t="shared" si="169"/>
        <v>44909</v>
      </c>
      <c r="D1780" s="38">
        <f t="shared" si="170"/>
        <v>139782.59930555557</v>
      </c>
      <c r="E1780" s="39">
        <f t="shared" si="165"/>
        <v>8</v>
      </c>
      <c r="F1780" s="42" t="s">
        <v>222</v>
      </c>
      <c r="G1780" s="42" t="s">
        <v>5322</v>
      </c>
      <c r="H1780" s="42" t="s">
        <v>5323</v>
      </c>
      <c r="I1780" s="42" t="s">
        <v>2167</v>
      </c>
      <c r="J1780" s="45">
        <v>44768.599305555559</v>
      </c>
      <c r="K1780" s="43">
        <v>50001</v>
      </c>
      <c r="L1780" s="44">
        <v>44909</v>
      </c>
      <c r="M1780" s="8" t="str">
        <f>VLOOKUP(MONTH($J1780),Lookup!$A$2:$B$13,2,0)&amp;" "&amp;YEAR($J1780)</f>
        <v>Jul 2022</v>
      </c>
      <c r="N1780" s="34">
        <f t="shared" si="166"/>
        <v>44768.599305555559</v>
      </c>
      <c r="O1780" s="8">
        <f>IF(ISERROR(VLOOKUP($I1780,Lookup!$H$2:$I$11,2,0)),"",VLOOKUP($I1780,Lookup!$H$2:$I$11,2,0))</f>
        <v>103</v>
      </c>
      <c r="P1780" s="8">
        <f>COUNTIF(J$4:J1780,J1780)</f>
        <v>1</v>
      </c>
    </row>
    <row r="1781" spans="1:16" ht="30" x14ac:dyDescent="0.25">
      <c r="A1781" s="35">
        <f t="shared" si="167"/>
        <v>50001</v>
      </c>
      <c r="B1781" s="8">
        <f t="shared" si="168"/>
        <v>44777.370833333334</v>
      </c>
      <c r="C1781" s="8">
        <f t="shared" si="169"/>
        <v>44909</v>
      </c>
      <c r="D1781" s="38">
        <f t="shared" si="170"/>
        <v>139791.37083333335</v>
      </c>
      <c r="E1781" s="39">
        <f t="shared" si="165"/>
        <v>7</v>
      </c>
      <c r="F1781" s="42" t="s">
        <v>222</v>
      </c>
      <c r="G1781" s="42" t="s">
        <v>5324</v>
      </c>
      <c r="H1781" s="42" t="s">
        <v>5325</v>
      </c>
      <c r="I1781" s="42" t="s">
        <v>2167</v>
      </c>
      <c r="J1781" s="45">
        <v>44777.370833333334</v>
      </c>
      <c r="K1781" s="43">
        <v>50001</v>
      </c>
      <c r="L1781" s="44">
        <v>44909</v>
      </c>
      <c r="M1781" s="8" t="str">
        <f>VLOOKUP(MONTH($J1781),Lookup!$A$2:$B$13,2,0)&amp;" "&amp;YEAR($J1781)</f>
        <v>Aug 2022</v>
      </c>
      <c r="N1781" s="34">
        <f t="shared" si="166"/>
        <v>44777.370833333334</v>
      </c>
      <c r="O1781" s="8">
        <f>IF(ISERROR(VLOOKUP($I1781,Lookup!$H$2:$I$11,2,0)),"",VLOOKUP($I1781,Lookup!$H$2:$I$11,2,0))</f>
        <v>103</v>
      </c>
      <c r="P1781" s="8">
        <f>COUNTIF(J$4:J1781,J1781)</f>
        <v>1</v>
      </c>
    </row>
    <row r="1782" spans="1:16" ht="30" x14ac:dyDescent="0.25">
      <c r="A1782" s="35">
        <f t="shared" si="167"/>
        <v>50001</v>
      </c>
      <c r="B1782" s="8">
        <f t="shared" si="168"/>
        <v>44791.409722222219</v>
      </c>
      <c r="C1782" s="8">
        <f t="shared" si="169"/>
        <v>44908</v>
      </c>
      <c r="D1782" s="38">
        <f t="shared" si="170"/>
        <v>139804.40972222222</v>
      </c>
      <c r="E1782" s="39">
        <f t="shared" si="165"/>
        <v>6</v>
      </c>
      <c r="F1782" s="42" t="s">
        <v>222</v>
      </c>
      <c r="G1782" s="42" t="s">
        <v>5326</v>
      </c>
      <c r="H1782" s="42" t="s">
        <v>5327</v>
      </c>
      <c r="I1782" s="42" t="s">
        <v>2167</v>
      </c>
      <c r="J1782" s="45">
        <v>44791.409722222219</v>
      </c>
      <c r="K1782" s="43">
        <v>50001</v>
      </c>
      <c r="L1782" s="44">
        <v>44908</v>
      </c>
      <c r="M1782" s="8" t="str">
        <f>VLOOKUP(MONTH($J1782),Lookup!$A$2:$B$13,2,0)&amp;" "&amp;YEAR($J1782)</f>
        <v>Aug 2022</v>
      </c>
      <c r="N1782" s="34">
        <f t="shared" si="166"/>
        <v>44791.409722222219</v>
      </c>
      <c r="O1782" s="8">
        <f>IF(ISERROR(VLOOKUP($I1782,Lookup!$H$2:$I$11,2,0)),"",VLOOKUP($I1782,Lookup!$H$2:$I$11,2,0))</f>
        <v>103</v>
      </c>
      <c r="P1782" s="8">
        <f>COUNTIF(J$4:J1782,J1782)</f>
        <v>1</v>
      </c>
    </row>
    <row r="1783" spans="1:16" ht="30" x14ac:dyDescent="0.25">
      <c r="A1783" s="35">
        <f t="shared" si="167"/>
        <v>50001</v>
      </c>
      <c r="B1783" s="8">
        <f t="shared" si="168"/>
        <v>44750.461111111108</v>
      </c>
      <c r="C1783" s="8">
        <f t="shared" si="169"/>
        <v>44897</v>
      </c>
      <c r="D1783" s="38">
        <f t="shared" si="170"/>
        <v>139649.46117111109</v>
      </c>
      <c r="E1783" s="39">
        <f t="shared" si="165"/>
        <v>13</v>
      </c>
      <c r="F1783" s="42" t="s">
        <v>222</v>
      </c>
      <c r="G1783" s="42" t="s">
        <v>5328</v>
      </c>
      <c r="H1783" s="42" t="s">
        <v>5329</v>
      </c>
      <c r="I1783" s="42" t="s">
        <v>2206</v>
      </c>
      <c r="J1783" s="45">
        <v>44750.461111111108</v>
      </c>
      <c r="K1783" s="43">
        <v>50001</v>
      </c>
      <c r="L1783" s="44">
        <v>44897</v>
      </c>
      <c r="M1783" s="8" t="str">
        <f>VLOOKUP(MONTH($J1783),Lookup!$A$2:$B$13,2,0)&amp;" "&amp;YEAR($J1783)</f>
        <v>Jul 2022</v>
      </c>
      <c r="N1783" s="34">
        <f t="shared" si="166"/>
        <v>44750.461111111108</v>
      </c>
      <c r="O1783" s="8">
        <f>IF(ISERROR(VLOOKUP($I1783,Lookup!$H$2:$I$11,2,0)),"",VLOOKUP($I1783,Lookup!$H$2:$I$11,2,0))</f>
        <v>6.0000000000000002E-5</v>
      </c>
      <c r="P1783" s="8">
        <f>COUNTIF(J$4:J1783,J1783)</f>
        <v>1</v>
      </c>
    </row>
    <row r="1784" spans="1:16" x14ac:dyDescent="0.25">
      <c r="A1784" s="35">
        <f t="shared" si="167"/>
        <v>20000</v>
      </c>
      <c r="B1784" s="8">
        <f t="shared" si="168"/>
        <v>44791.443055555559</v>
      </c>
      <c r="C1784" s="8">
        <f t="shared" si="169"/>
        <v>44908</v>
      </c>
      <c r="D1784" s="38">
        <f t="shared" si="170"/>
        <v>109700.44305635557</v>
      </c>
      <c r="E1784" s="39">
        <f t="shared" si="165"/>
        <v>18</v>
      </c>
      <c r="F1784" s="42" t="s">
        <v>222</v>
      </c>
      <c r="G1784" s="42" t="s">
        <v>5330</v>
      </c>
      <c r="H1784" s="42" t="s">
        <v>5331</v>
      </c>
      <c r="I1784" s="42" t="s">
        <v>2173</v>
      </c>
      <c r="J1784" s="45">
        <v>44791.443055555559</v>
      </c>
      <c r="K1784" s="43">
        <v>20000</v>
      </c>
      <c r="L1784" s="44">
        <v>44908</v>
      </c>
      <c r="M1784" s="8" t="str">
        <f>VLOOKUP(MONTH($J1784),Lookup!$A$2:$B$13,2,0)&amp;" "&amp;YEAR($J1784)</f>
        <v>Aug 2022</v>
      </c>
      <c r="N1784" s="34">
        <f t="shared" si="166"/>
        <v>44791.443055555559</v>
      </c>
      <c r="O1784" s="8">
        <f>IF(ISERROR(VLOOKUP($I1784,Lookup!$H$2:$I$11,2,0)),"",VLOOKUP($I1784,Lookup!$H$2:$I$11,2,0))</f>
        <v>7.9999999999999996E-7</v>
      </c>
      <c r="P1784" s="8">
        <f>COUNTIF(J$4:J1784,J1784)</f>
        <v>1</v>
      </c>
    </row>
    <row r="1785" spans="1:16" ht="45" x14ac:dyDescent="0.25">
      <c r="A1785" s="35">
        <f t="shared" si="167"/>
        <v>50000</v>
      </c>
      <c r="B1785" s="8">
        <f t="shared" si="168"/>
        <v>44811.551388888889</v>
      </c>
      <c r="C1785" s="8">
        <f t="shared" si="169"/>
        <v>44904</v>
      </c>
      <c r="D1785" s="38">
        <f t="shared" si="170"/>
        <v>139616.45138888888</v>
      </c>
      <c r="E1785" s="39">
        <f t="shared" si="165"/>
        <v>14</v>
      </c>
      <c r="F1785" s="42" t="s">
        <v>222</v>
      </c>
      <c r="G1785" s="42" t="s">
        <v>5332</v>
      </c>
      <c r="H1785" s="42" t="s">
        <v>5333</v>
      </c>
      <c r="I1785" s="42" t="s">
        <v>2170</v>
      </c>
      <c r="J1785" s="45">
        <v>44811.551388888889</v>
      </c>
      <c r="K1785" s="43">
        <v>50000</v>
      </c>
      <c r="L1785" s="44">
        <v>44904</v>
      </c>
      <c r="M1785" s="8" t="str">
        <f>VLOOKUP(MONTH($J1785),Lookup!$A$2:$B$13,2,0)&amp;" "&amp;YEAR($J1785)</f>
        <v>Sept 2022</v>
      </c>
      <c r="N1785" s="34">
        <f t="shared" si="166"/>
        <v>44811.551388888889</v>
      </c>
      <c r="O1785" s="8">
        <f>IF(ISERROR(VLOOKUP($I1785,Lookup!$H$2:$I$11,2,0)),"",VLOOKUP($I1785,Lookup!$H$2:$I$11,2,0))</f>
        <v>-100.1</v>
      </c>
      <c r="P1785" s="8">
        <f>COUNTIF(J$4:J1785,J1785)</f>
        <v>1</v>
      </c>
    </row>
    <row r="1786" spans="1:16" ht="30" x14ac:dyDescent="0.25">
      <c r="A1786" s="35">
        <f t="shared" si="167"/>
        <v>50001</v>
      </c>
      <c r="B1786" s="8">
        <f t="shared" si="168"/>
        <v>44845.548611111109</v>
      </c>
      <c r="C1786" s="8">
        <f t="shared" si="169"/>
        <v>44904</v>
      </c>
      <c r="D1786" s="38">
        <f t="shared" si="170"/>
        <v>139751.54867111112</v>
      </c>
      <c r="E1786" s="39">
        <f t="shared" si="165"/>
        <v>10</v>
      </c>
      <c r="F1786" s="42" t="s">
        <v>222</v>
      </c>
      <c r="G1786" s="42" t="s">
        <v>5334</v>
      </c>
      <c r="H1786" s="42" t="s">
        <v>5335</v>
      </c>
      <c r="I1786" s="42" t="s">
        <v>2206</v>
      </c>
      <c r="J1786" s="45">
        <v>44845.548611111109</v>
      </c>
      <c r="K1786" s="43">
        <v>50001</v>
      </c>
      <c r="L1786" s="44">
        <v>44904</v>
      </c>
      <c r="M1786" s="8" t="str">
        <f>VLOOKUP(MONTH($J1786),Lookup!$A$2:$B$13,2,0)&amp;" "&amp;YEAR($J1786)</f>
        <v>Oct 2022</v>
      </c>
      <c r="N1786" s="34">
        <f t="shared" si="166"/>
        <v>44845.548611111109</v>
      </c>
      <c r="O1786" s="8">
        <f>IF(ISERROR(VLOOKUP($I1786,Lookup!$H$2:$I$11,2,0)),"",VLOOKUP($I1786,Lookup!$H$2:$I$11,2,0))</f>
        <v>6.0000000000000002E-5</v>
      </c>
      <c r="P1786" s="8">
        <f>COUNTIF(J$4:J1786,J1786)</f>
        <v>1</v>
      </c>
    </row>
    <row r="1787" spans="1:16" x14ac:dyDescent="0.25">
      <c r="A1787" s="35">
        <f t="shared" si="167"/>
        <v>60000</v>
      </c>
      <c r="B1787" s="8">
        <f t="shared" si="168"/>
        <v>44757.515277777777</v>
      </c>
      <c r="C1787" s="8">
        <f t="shared" si="169"/>
        <v>44895</v>
      </c>
      <c r="D1787" s="38">
        <f t="shared" si="170"/>
        <v>149653.51533777776</v>
      </c>
      <c r="E1787" s="39">
        <f t="shared" si="165"/>
        <v>5</v>
      </c>
      <c r="F1787" s="42" t="s">
        <v>222</v>
      </c>
      <c r="G1787" s="42" t="s">
        <v>5336</v>
      </c>
      <c r="H1787" s="42" t="s">
        <v>5337</v>
      </c>
      <c r="I1787" s="42" t="s">
        <v>2206</v>
      </c>
      <c r="J1787" s="45">
        <v>44757.515277777777</v>
      </c>
      <c r="K1787" s="43">
        <v>60000</v>
      </c>
      <c r="L1787" s="44">
        <v>44895</v>
      </c>
      <c r="M1787" s="8" t="str">
        <f>VLOOKUP(MONTH($J1787),Lookup!$A$2:$B$13,2,0)&amp;" "&amp;YEAR($J1787)</f>
        <v>Jul 2022</v>
      </c>
      <c r="N1787" s="34">
        <f t="shared" si="166"/>
        <v>44757.515277777777</v>
      </c>
      <c r="O1787" s="8">
        <f>IF(ISERROR(VLOOKUP($I1787,Lookup!$H$2:$I$11,2,0)),"",VLOOKUP($I1787,Lookup!$H$2:$I$11,2,0))</f>
        <v>6.0000000000000002E-5</v>
      </c>
      <c r="P1787" s="8">
        <f>COUNTIF(J$4:J1787,J1787)</f>
        <v>1</v>
      </c>
    </row>
    <row r="1788" spans="1:16" ht="30" x14ac:dyDescent="0.25">
      <c r="A1788" s="35">
        <f t="shared" si="167"/>
        <v>50001</v>
      </c>
      <c r="B1788" s="8">
        <f t="shared" si="168"/>
        <v>44888.45</v>
      </c>
      <c r="C1788" s="8">
        <f t="shared" si="169"/>
        <v>44881</v>
      </c>
      <c r="D1788" s="38">
        <f t="shared" si="170"/>
        <v>139771.45000700001</v>
      </c>
      <c r="E1788" s="39">
        <f t="shared" si="165"/>
        <v>9</v>
      </c>
      <c r="F1788" s="42" t="s">
        <v>222</v>
      </c>
      <c r="G1788" s="42" t="s">
        <v>5338</v>
      </c>
      <c r="H1788" s="42" t="s">
        <v>5339</v>
      </c>
      <c r="I1788" s="42" t="s">
        <v>2184</v>
      </c>
      <c r="J1788" s="45">
        <v>44888.45</v>
      </c>
      <c r="K1788" s="43">
        <v>50001</v>
      </c>
      <c r="L1788" s="44">
        <v>44881</v>
      </c>
      <c r="M1788" s="8" t="str">
        <f>VLOOKUP(MONTH($J1788),Lookup!$A$2:$B$13,2,0)&amp;" "&amp;YEAR($J1788)</f>
        <v>Nov 2022</v>
      </c>
      <c r="N1788" s="34">
        <f t="shared" si="166"/>
        <v>44888.45</v>
      </c>
      <c r="O1788" s="8">
        <f>IF(ISERROR(VLOOKUP($I1788,Lookup!$H$2:$I$11,2,0)),"",VLOOKUP($I1788,Lookup!$H$2:$I$11,2,0))</f>
        <v>6.9999999999999999E-6</v>
      </c>
      <c r="P1788" s="8">
        <f>COUNTIF(J$4:J1788,J1788)</f>
        <v>1</v>
      </c>
    </row>
    <row r="1789" spans="1:16" x14ac:dyDescent="0.25">
      <c r="A1789" s="35">
        <f t="shared" si="167"/>
        <v>20000</v>
      </c>
      <c r="B1789" s="8">
        <f t="shared" si="168"/>
        <v>44879.622916666667</v>
      </c>
      <c r="C1789" s="8">
        <f t="shared" si="169"/>
        <v>44894</v>
      </c>
      <c r="D1789" s="38">
        <f t="shared" si="170"/>
        <v>109774.62291746668</v>
      </c>
      <c r="E1789" s="39">
        <f t="shared" si="165"/>
        <v>17</v>
      </c>
      <c r="F1789" s="42" t="s">
        <v>222</v>
      </c>
      <c r="G1789" s="42" t="s">
        <v>5340</v>
      </c>
      <c r="H1789" s="42" t="s">
        <v>5341</v>
      </c>
      <c r="I1789" s="42" t="s">
        <v>2173</v>
      </c>
      <c r="J1789" s="45">
        <v>44879.622916666667</v>
      </c>
      <c r="K1789" s="43">
        <v>20000</v>
      </c>
      <c r="L1789" s="44">
        <v>44894</v>
      </c>
      <c r="M1789" s="8" t="str">
        <f>VLOOKUP(MONTH($J1789),Lookup!$A$2:$B$13,2,0)&amp;" "&amp;YEAR($J1789)</f>
        <v>Nov 2022</v>
      </c>
      <c r="N1789" s="34">
        <f t="shared" si="166"/>
        <v>44879.622916666667</v>
      </c>
      <c r="O1789" s="8">
        <f>IF(ISERROR(VLOOKUP($I1789,Lookup!$H$2:$I$11,2,0)),"",VLOOKUP($I1789,Lookup!$H$2:$I$11,2,0))</f>
        <v>7.9999999999999996E-7</v>
      </c>
      <c r="P1789" s="8">
        <f>COUNTIF(J$4:J1789,J1789)</f>
        <v>1</v>
      </c>
    </row>
    <row r="1790" spans="1:16" ht="30" x14ac:dyDescent="0.25">
      <c r="A1790" s="35">
        <f t="shared" si="167"/>
        <v>11000</v>
      </c>
      <c r="B1790" s="8">
        <f t="shared" si="168"/>
        <v>44860.644444444442</v>
      </c>
      <c r="C1790" s="8">
        <f t="shared" si="169"/>
        <v>44903</v>
      </c>
      <c r="D1790" s="38">
        <f t="shared" si="170"/>
        <v>100764.64444524446</v>
      </c>
      <c r="E1790" s="39">
        <f t="shared" si="165"/>
        <v>19</v>
      </c>
      <c r="F1790" s="42" t="s">
        <v>222</v>
      </c>
      <c r="G1790" s="42" t="s">
        <v>5342</v>
      </c>
      <c r="H1790" s="42" t="s">
        <v>5343</v>
      </c>
      <c r="I1790" s="42" t="s">
        <v>2173</v>
      </c>
      <c r="J1790" s="45">
        <v>44860.644444444442</v>
      </c>
      <c r="K1790" s="43">
        <v>11000</v>
      </c>
      <c r="L1790" s="44">
        <v>44903</v>
      </c>
      <c r="M1790" s="8" t="str">
        <f>VLOOKUP(MONTH($J1790),Lookup!$A$2:$B$13,2,0)&amp;" "&amp;YEAR($J1790)</f>
        <v>Oct 2022</v>
      </c>
      <c r="N1790" s="34">
        <f t="shared" si="166"/>
        <v>44860.644444444442</v>
      </c>
      <c r="O1790" s="8">
        <f>IF(ISERROR(VLOOKUP($I1790,Lookup!$H$2:$I$11,2,0)),"",VLOOKUP($I1790,Lookup!$H$2:$I$11,2,0))</f>
        <v>7.9999999999999996E-7</v>
      </c>
      <c r="P1790" s="8">
        <f>COUNTIF(J$4:J1790,J1790)</f>
        <v>1</v>
      </c>
    </row>
    <row r="1791" spans="1:16" x14ac:dyDescent="0.25">
      <c r="A1791" s="35">
        <f t="shared" si="167"/>
        <v>49001</v>
      </c>
      <c r="B1791" s="8">
        <f t="shared" si="168"/>
        <v>44739.464583333334</v>
      </c>
      <c r="C1791" s="8">
        <f t="shared" si="169"/>
        <v>44908</v>
      </c>
      <c r="D1791" s="38">
        <f t="shared" si="170"/>
        <v>138649.46458413335</v>
      </c>
      <c r="E1791" s="39">
        <f t="shared" si="165"/>
        <v>15</v>
      </c>
      <c r="F1791" s="42" t="s">
        <v>222</v>
      </c>
      <c r="G1791" s="42" t="s">
        <v>5344</v>
      </c>
      <c r="H1791" s="42" t="s">
        <v>5345</v>
      </c>
      <c r="I1791" s="42" t="s">
        <v>2173</v>
      </c>
      <c r="J1791" s="45">
        <v>44739.464583333334</v>
      </c>
      <c r="K1791" s="43">
        <v>49001</v>
      </c>
      <c r="L1791" s="44">
        <v>44908</v>
      </c>
      <c r="M1791" s="8" t="str">
        <f>VLOOKUP(MONTH($J1791),Lookup!$A$2:$B$13,2,0)&amp;" "&amp;YEAR($J1791)</f>
        <v>Jun 2022</v>
      </c>
      <c r="N1791" s="34">
        <f t="shared" si="166"/>
        <v>44739.464583333334</v>
      </c>
      <c r="O1791" s="8">
        <f>IF(ISERROR(VLOOKUP($I1791,Lookup!$H$2:$I$11,2,0)),"",VLOOKUP($I1791,Lookup!$H$2:$I$11,2,0))</f>
        <v>7.9999999999999996E-7</v>
      </c>
      <c r="P1791" s="8">
        <f>COUNTIF(J$4:J1791,J1791)</f>
        <v>1</v>
      </c>
    </row>
    <row r="1792" spans="1:16" ht="30" x14ac:dyDescent="0.25">
      <c r="A1792" s="35">
        <f t="shared" si="167"/>
        <v>30000</v>
      </c>
      <c r="B1792" s="8">
        <f t="shared" si="168"/>
        <v>44819.695138888892</v>
      </c>
      <c r="C1792" s="8">
        <f t="shared" si="169"/>
        <v>44894</v>
      </c>
      <c r="D1792" s="38">
        <f t="shared" si="170"/>
        <v>119714.69513968891</v>
      </c>
      <c r="E1792" s="39">
        <f t="shared" si="165"/>
        <v>16</v>
      </c>
      <c r="F1792" s="42" t="s">
        <v>222</v>
      </c>
      <c r="G1792" s="42" t="s">
        <v>5346</v>
      </c>
      <c r="H1792" s="42" t="s">
        <v>5347</v>
      </c>
      <c r="I1792" s="42" t="s">
        <v>2173</v>
      </c>
      <c r="J1792" s="45">
        <v>44819.695138888892</v>
      </c>
      <c r="K1792" s="43">
        <v>30000</v>
      </c>
      <c r="L1792" s="44">
        <v>44894</v>
      </c>
      <c r="M1792" s="8" t="str">
        <f>VLOOKUP(MONTH($J1792),Lookup!$A$2:$B$13,2,0)&amp;" "&amp;YEAR($J1792)</f>
        <v>Sept 2022</v>
      </c>
      <c r="N1792" s="34">
        <f t="shared" si="166"/>
        <v>44819.695138888892</v>
      </c>
      <c r="O1792" s="8">
        <f>IF(ISERROR(VLOOKUP($I1792,Lookup!$H$2:$I$11,2,0)),"",VLOOKUP($I1792,Lookup!$H$2:$I$11,2,0))</f>
        <v>7.9999999999999996E-7</v>
      </c>
      <c r="P1792" s="8">
        <f>COUNTIF(J$4:J1792,J1792)</f>
        <v>1</v>
      </c>
    </row>
    <row r="1793" spans="1:16" x14ac:dyDescent="0.25">
      <c r="A1793" s="35">
        <f t="shared" si="167"/>
        <v>100000</v>
      </c>
      <c r="B1793" s="8">
        <f t="shared" si="168"/>
        <v>44838.710416666669</v>
      </c>
      <c r="C1793" s="8">
        <f t="shared" si="169"/>
        <v>44907</v>
      </c>
      <c r="D1793" s="38">
        <f t="shared" si="170"/>
        <v>189746.71047666666</v>
      </c>
      <c r="E1793" s="39">
        <f t="shared" si="165"/>
        <v>1</v>
      </c>
      <c r="F1793" s="42" t="s">
        <v>222</v>
      </c>
      <c r="G1793" s="42" t="s">
        <v>5348</v>
      </c>
      <c r="H1793" s="42" t="s">
        <v>5349</v>
      </c>
      <c r="I1793" s="42" t="s">
        <v>2206</v>
      </c>
      <c r="J1793" s="45">
        <v>44838.710416666669</v>
      </c>
      <c r="K1793" s="43">
        <v>100000</v>
      </c>
      <c r="L1793" s="44">
        <v>44907</v>
      </c>
      <c r="M1793" s="8" t="str">
        <f>VLOOKUP(MONTH($J1793),Lookup!$A$2:$B$13,2,0)&amp;" "&amp;YEAR($J1793)</f>
        <v>Oct 2022</v>
      </c>
      <c r="N1793" s="34">
        <f t="shared" si="166"/>
        <v>44838.710416666669</v>
      </c>
      <c r="O1793" s="8">
        <f>IF(ISERROR(VLOOKUP($I1793,Lookup!$H$2:$I$11,2,0)),"",VLOOKUP($I1793,Lookup!$H$2:$I$11,2,0))</f>
        <v>6.0000000000000002E-5</v>
      </c>
      <c r="P1793" s="8">
        <f>COUNTIF(J$4:J1793,J1793)</f>
        <v>1</v>
      </c>
    </row>
    <row r="1794" spans="1:16" x14ac:dyDescent="0.25">
      <c r="A1794" s="35">
        <f t="shared" si="167"/>
        <v>75000</v>
      </c>
      <c r="B1794" s="8">
        <f t="shared" si="168"/>
        <v>44887.524305555555</v>
      </c>
      <c r="C1794" s="8">
        <f t="shared" si="169"/>
        <v>44907</v>
      </c>
      <c r="D1794" s="38">
        <f t="shared" si="170"/>
        <v>164795.52436555555</v>
      </c>
      <c r="E1794" s="39">
        <f t="shared" si="165"/>
        <v>3</v>
      </c>
      <c r="F1794" s="42" t="s">
        <v>222</v>
      </c>
      <c r="G1794" s="42" t="s">
        <v>5350</v>
      </c>
      <c r="H1794" s="42" t="s">
        <v>5351</v>
      </c>
      <c r="I1794" s="42" t="s">
        <v>2206</v>
      </c>
      <c r="J1794" s="45">
        <v>44887.524305555555</v>
      </c>
      <c r="K1794" s="43">
        <v>75000</v>
      </c>
      <c r="L1794" s="44">
        <v>44907</v>
      </c>
      <c r="M1794" s="8" t="str">
        <f>VLOOKUP(MONTH($J1794),Lookup!$A$2:$B$13,2,0)&amp;" "&amp;YEAR($J1794)</f>
        <v>Nov 2022</v>
      </c>
      <c r="N1794" s="34">
        <f t="shared" si="166"/>
        <v>44887.524305555555</v>
      </c>
      <c r="O1794" s="8">
        <f>IF(ISERROR(VLOOKUP($I1794,Lookup!$H$2:$I$11,2,0)),"",VLOOKUP($I1794,Lookup!$H$2:$I$11,2,0))</f>
        <v>6.0000000000000002E-5</v>
      </c>
      <c r="P1794" s="8">
        <f>COUNTIF(J$4:J1794,J1794)</f>
        <v>1</v>
      </c>
    </row>
    <row r="1795" spans="1:16" ht="60" x14ac:dyDescent="0.25">
      <c r="A1795" s="35">
        <f t="shared" si="167"/>
        <v>300000</v>
      </c>
      <c r="B1795" s="8">
        <f t="shared" si="168"/>
        <v>44747.45416666667</v>
      </c>
      <c r="C1795" s="8">
        <f t="shared" si="169"/>
        <v>44852</v>
      </c>
      <c r="D1795" s="38">
        <f t="shared" si="170"/>
        <v>389600.45417366666</v>
      </c>
      <c r="E1795" s="39">
        <f t="shared" si="165"/>
        <v>19</v>
      </c>
      <c r="F1795" s="42" t="s">
        <v>309</v>
      </c>
      <c r="G1795" s="42" t="s">
        <v>5352</v>
      </c>
      <c r="H1795" s="42" t="s">
        <v>5353</v>
      </c>
      <c r="I1795" s="42" t="s">
        <v>2184</v>
      </c>
      <c r="J1795" s="45">
        <v>44747.45416666667</v>
      </c>
      <c r="K1795" s="43">
        <v>300000</v>
      </c>
      <c r="L1795" s="44">
        <v>44852</v>
      </c>
      <c r="M1795" s="8" t="str">
        <f>VLOOKUP(MONTH($J1795),Lookup!$A$2:$B$13,2,0)&amp;" "&amp;YEAR($J1795)</f>
        <v>Jul 2022</v>
      </c>
      <c r="N1795" s="34">
        <f t="shared" si="166"/>
        <v>44747.45416666667</v>
      </c>
      <c r="O1795" s="8">
        <f>IF(ISERROR(VLOOKUP($I1795,Lookup!$H$2:$I$11,2,0)),"",VLOOKUP($I1795,Lookup!$H$2:$I$11,2,0))</f>
        <v>6.9999999999999999E-6</v>
      </c>
      <c r="P1795" s="8">
        <f>COUNTIF(J$4:J1795,J1795)</f>
        <v>1</v>
      </c>
    </row>
    <row r="1796" spans="1:16" ht="30" x14ac:dyDescent="0.25">
      <c r="A1796" s="35">
        <f t="shared" si="167"/>
        <v>0</v>
      </c>
      <c r="B1796" s="8">
        <f t="shared" si="168"/>
        <v>44790.254861111112</v>
      </c>
      <c r="C1796" s="8">
        <f t="shared" si="169"/>
        <v>44894</v>
      </c>
      <c r="D1796" s="38">
        <f t="shared" si="170"/>
        <v>89685.254868111107</v>
      </c>
      <c r="E1796" s="39">
        <f t="shared" si="165"/>
        <v>13</v>
      </c>
      <c r="F1796" s="42" t="s">
        <v>169</v>
      </c>
      <c r="G1796" s="42" t="s">
        <v>5354</v>
      </c>
      <c r="H1796" s="42" t="s">
        <v>5354</v>
      </c>
      <c r="I1796" s="42" t="s">
        <v>2184</v>
      </c>
      <c r="J1796" s="45">
        <v>44790.254861111112</v>
      </c>
      <c r="K1796" s="43"/>
      <c r="L1796" s="44">
        <v>44894</v>
      </c>
      <c r="M1796" s="8" t="str">
        <f>VLOOKUP(MONTH($J1796),Lookup!$A$2:$B$13,2,0)&amp;" "&amp;YEAR($J1796)</f>
        <v>Aug 2022</v>
      </c>
      <c r="N1796" s="34">
        <f t="shared" si="166"/>
        <v>44790.254861111112</v>
      </c>
      <c r="O1796" s="8">
        <f>IF(ISERROR(VLOOKUP($I1796,Lookup!$H$2:$I$11,2,0)),"",VLOOKUP($I1796,Lookup!$H$2:$I$11,2,0))</f>
        <v>6.9999999999999999E-6</v>
      </c>
      <c r="P1796" s="8">
        <f>COUNTIF(J$4:J1796,J1796)</f>
        <v>1</v>
      </c>
    </row>
    <row r="1797" spans="1:16" ht="30" x14ac:dyDescent="0.25">
      <c r="A1797" s="35">
        <f t="shared" si="167"/>
        <v>350000</v>
      </c>
      <c r="B1797" s="8">
        <f t="shared" si="168"/>
        <v>44826.414583333331</v>
      </c>
      <c r="C1797" s="8">
        <f t="shared" si="169"/>
        <v>44950</v>
      </c>
      <c r="D1797" s="38">
        <f t="shared" si="170"/>
        <v>439777.41464333329</v>
      </c>
      <c r="E1797" s="39">
        <f t="shared" ref="E1797:E1860" si="171">IF($D1797="","",COUNTIFS($F$4:$F$5000,$F1797,$D$4:$D$5000,"&gt;"&amp;$D1797))</f>
        <v>0</v>
      </c>
      <c r="F1797" s="42" t="s">
        <v>169</v>
      </c>
      <c r="G1797" s="42" t="s">
        <v>5355</v>
      </c>
      <c r="H1797" s="42" t="s">
        <v>5356</v>
      </c>
      <c r="I1797" s="42" t="s">
        <v>2206</v>
      </c>
      <c r="J1797" s="45">
        <v>44826.414583333331</v>
      </c>
      <c r="K1797" s="43">
        <v>350000</v>
      </c>
      <c r="L1797" s="44">
        <v>44950</v>
      </c>
      <c r="M1797" s="8" t="str">
        <f>VLOOKUP(MONTH($J1797),Lookup!$A$2:$B$13,2,0)&amp;" "&amp;YEAR($J1797)</f>
        <v>Sept 2022</v>
      </c>
      <c r="N1797" s="34">
        <f t="shared" ref="N1797:N1860" si="172">IF(ISBLANK($J1797),"1/1/9999",J1797)</f>
        <v>44826.414583333331</v>
      </c>
      <c r="O1797" s="8">
        <f>IF(ISERROR(VLOOKUP($I1797,Lookup!$H$2:$I$11,2,0)),"",VLOOKUP($I1797,Lookup!$H$2:$I$11,2,0))</f>
        <v>6.0000000000000002E-5</v>
      </c>
      <c r="P1797" s="8">
        <f>COUNTIF(J$4:J1797,J1797)</f>
        <v>1</v>
      </c>
    </row>
    <row r="1798" spans="1:16" ht="30" x14ac:dyDescent="0.25">
      <c r="A1798" s="35">
        <f t="shared" ref="A1798:A1861" si="173">K1798</f>
        <v>0</v>
      </c>
      <c r="B1798" s="8">
        <f t="shared" ref="B1798:B1861" si="174">J1798</f>
        <v>44797.795138888891</v>
      </c>
      <c r="C1798" s="8">
        <f t="shared" ref="C1798:C1861" si="175">L1798</f>
        <v>44908</v>
      </c>
      <c r="D1798" s="38">
        <f t="shared" ref="D1798:D1861" si="176">SUM(A1798:C1798)+O1798+P1798</f>
        <v>89809.795138888891</v>
      </c>
      <c r="E1798" s="39">
        <f t="shared" si="171"/>
        <v>12</v>
      </c>
      <c r="F1798" s="42" t="s">
        <v>169</v>
      </c>
      <c r="G1798" s="42" t="s">
        <v>5357</v>
      </c>
      <c r="H1798" s="42" t="s">
        <v>5357</v>
      </c>
      <c r="I1798" s="42" t="s">
        <v>2167</v>
      </c>
      <c r="J1798" s="45">
        <v>44797.795138888891</v>
      </c>
      <c r="K1798" s="43"/>
      <c r="L1798" s="44">
        <v>44908</v>
      </c>
      <c r="M1798" s="8" t="str">
        <f>VLOOKUP(MONTH($J1798),Lookup!$A$2:$B$13,2,0)&amp;" "&amp;YEAR($J1798)</f>
        <v>Aug 2022</v>
      </c>
      <c r="N1798" s="34">
        <f t="shared" si="172"/>
        <v>44797.795138888891</v>
      </c>
      <c r="O1798" s="8">
        <f>IF(ISERROR(VLOOKUP($I1798,Lookup!$H$2:$I$11,2,0)),"",VLOOKUP($I1798,Lookup!$H$2:$I$11,2,0))</f>
        <v>103</v>
      </c>
      <c r="P1798" s="8">
        <f>COUNTIF(J$4:J1798,J1798)</f>
        <v>1</v>
      </c>
    </row>
    <row r="1799" spans="1:16" ht="45" x14ac:dyDescent="0.25">
      <c r="A1799" s="35">
        <f t="shared" si="173"/>
        <v>50001</v>
      </c>
      <c r="B1799" s="8">
        <f t="shared" si="174"/>
        <v>44820.543749999997</v>
      </c>
      <c r="C1799" s="8">
        <f t="shared" si="175"/>
        <v>44909</v>
      </c>
      <c r="D1799" s="38">
        <f t="shared" si="176"/>
        <v>139731.54675000001</v>
      </c>
      <c r="E1799" s="39">
        <f t="shared" si="171"/>
        <v>7</v>
      </c>
      <c r="F1799" s="42" t="s">
        <v>169</v>
      </c>
      <c r="G1799" s="42" t="s">
        <v>5358</v>
      </c>
      <c r="H1799" s="42" t="s">
        <v>5359</v>
      </c>
      <c r="I1799" s="42" t="s">
        <v>2525</v>
      </c>
      <c r="J1799" s="45">
        <v>44820.543749999997</v>
      </c>
      <c r="K1799" s="43">
        <v>50001</v>
      </c>
      <c r="L1799" s="44">
        <v>44909</v>
      </c>
      <c r="M1799" s="8" t="str">
        <f>VLOOKUP(MONTH($J1799),Lookup!$A$2:$B$13,2,0)&amp;" "&amp;YEAR($J1799)</f>
        <v>Sept 2022</v>
      </c>
      <c r="N1799" s="34">
        <f t="shared" si="172"/>
        <v>44820.543749999997</v>
      </c>
      <c r="O1799" s="8">
        <f>IF(ISERROR(VLOOKUP($I1799,Lookup!$H$2:$I$11,2,0)),"",VLOOKUP($I1799,Lookup!$H$2:$I$11,2,0))</f>
        <v>3.0000000000000001E-3</v>
      </c>
      <c r="P1799" s="8">
        <f>COUNTIF(J$4:J1799,J1799)</f>
        <v>1</v>
      </c>
    </row>
    <row r="1800" spans="1:16" ht="30" x14ac:dyDescent="0.25">
      <c r="A1800" s="35">
        <f t="shared" si="173"/>
        <v>90000</v>
      </c>
      <c r="B1800" s="8">
        <f t="shared" si="174"/>
        <v>44764.429166666669</v>
      </c>
      <c r="C1800" s="8">
        <f t="shared" si="175"/>
        <v>44894</v>
      </c>
      <c r="D1800" s="38">
        <f t="shared" si="176"/>
        <v>179659.42922666666</v>
      </c>
      <c r="E1800" s="39">
        <f t="shared" si="171"/>
        <v>4</v>
      </c>
      <c r="F1800" s="42" t="s">
        <v>169</v>
      </c>
      <c r="G1800" s="42" t="s">
        <v>5360</v>
      </c>
      <c r="H1800" s="42" t="s">
        <v>5361</v>
      </c>
      <c r="I1800" s="42" t="s">
        <v>2206</v>
      </c>
      <c r="J1800" s="45">
        <v>44764.429166666669</v>
      </c>
      <c r="K1800" s="43">
        <v>90000</v>
      </c>
      <c r="L1800" s="44">
        <v>44894</v>
      </c>
      <c r="M1800" s="8" t="str">
        <f>VLOOKUP(MONTH($J1800),Lookup!$A$2:$B$13,2,0)&amp;" "&amp;YEAR($J1800)</f>
        <v>Jul 2022</v>
      </c>
      <c r="N1800" s="34">
        <f t="shared" si="172"/>
        <v>44764.429166666669</v>
      </c>
      <c r="O1800" s="8">
        <f>IF(ISERROR(VLOOKUP($I1800,Lookup!$H$2:$I$11,2,0)),"",VLOOKUP($I1800,Lookup!$H$2:$I$11,2,0))</f>
        <v>6.0000000000000002E-5</v>
      </c>
      <c r="P1800" s="8">
        <f>COUNTIF(J$4:J1800,J1800)</f>
        <v>1</v>
      </c>
    </row>
    <row r="1801" spans="1:16" ht="30" x14ac:dyDescent="0.25">
      <c r="A1801" s="35">
        <f t="shared" si="173"/>
        <v>90000</v>
      </c>
      <c r="B1801" s="8">
        <f t="shared" si="174"/>
        <v>44796.663888888892</v>
      </c>
      <c r="C1801" s="8">
        <f t="shared" si="175"/>
        <v>44955</v>
      </c>
      <c r="D1801" s="38">
        <f t="shared" si="176"/>
        <v>179752.66394888889</v>
      </c>
      <c r="E1801" s="39">
        <f t="shared" si="171"/>
        <v>3</v>
      </c>
      <c r="F1801" s="42" t="s">
        <v>169</v>
      </c>
      <c r="G1801" s="42" t="s">
        <v>5362</v>
      </c>
      <c r="H1801" s="42" t="s">
        <v>5363</v>
      </c>
      <c r="I1801" s="42" t="s">
        <v>2206</v>
      </c>
      <c r="J1801" s="45">
        <v>44796.663888888892</v>
      </c>
      <c r="K1801" s="43">
        <v>90000</v>
      </c>
      <c r="L1801" s="44">
        <v>44955</v>
      </c>
      <c r="M1801" s="8" t="str">
        <f>VLOOKUP(MONTH($J1801),Lookup!$A$2:$B$13,2,0)&amp;" "&amp;YEAR($J1801)</f>
        <v>Aug 2022</v>
      </c>
      <c r="N1801" s="34">
        <f t="shared" si="172"/>
        <v>44796.663888888892</v>
      </c>
      <c r="O1801" s="8">
        <f>IF(ISERROR(VLOOKUP($I1801,Lookup!$H$2:$I$11,2,0)),"",VLOOKUP($I1801,Lookup!$H$2:$I$11,2,0))</f>
        <v>6.0000000000000002E-5</v>
      </c>
      <c r="P1801" s="8">
        <f>COUNTIF(J$4:J1801,J1801)</f>
        <v>1</v>
      </c>
    </row>
    <row r="1802" spans="1:16" ht="30" x14ac:dyDescent="0.25">
      <c r="A1802" s="35">
        <f t="shared" si="173"/>
        <v>50001</v>
      </c>
      <c r="B1802" s="8">
        <f t="shared" si="174"/>
        <v>44827.664583333331</v>
      </c>
      <c r="C1802" s="8">
        <f t="shared" si="175"/>
        <v>44894</v>
      </c>
      <c r="D1802" s="38">
        <f t="shared" si="176"/>
        <v>139723.66464333332</v>
      </c>
      <c r="E1802" s="39">
        <f t="shared" si="171"/>
        <v>8</v>
      </c>
      <c r="F1802" s="42" t="s">
        <v>169</v>
      </c>
      <c r="G1802" s="42" t="s">
        <v>5364</v>
      </c>
      <c r="H1802" s="42" t="s">
        <v>5365</v>
      </c>
      <c r="I1802" s="42" t="s">
        <v>2206</v>
      </c>
      <c r="J1802" s="45">
        <v>44827.664583333331</v>
      </c>
      <c r="K1802" s="43">
        <v>50001</v>
      </c>
      <c r="L1802" s="44">
        <v>44894</v>
      </c>
      <c r="M1802" s="8" t="str">
        <f>VLOOKUP(MONTH($J1802),Lookup!$A$2:$B$13,2,0)&amp;" "&amp;YEAR($J1802)</f>
        <v>Sept 2022</v>
      </c>
      <c r="N1802" s="34">
        <f t="shared" si="172"/>
        <v>44827.664583333331</v>
      </c>
      <c r="O1802" s="8">
        <f>IF(ISERROR(VLOOKUP($I1802,Lookup!$H$2:$I$11,2,0)),"",VLOOKUP($I1802,Lookup!$H$2:$I$11,2,0))</f>
        <v>6.0000000000000002E-5</v>
      </c>
      <c r="P1802" s="8">
        <f>COUNTIF(J$4:J1802,J1802)</f>
        <v>1</v>
      </c>
    </row>
    <row r="1803" spans="1:16" ht="30" x14ac:dyDescent="0.25">
      <c r="A1803" s="35">
        <f t="shared" si="173"/>
        <v>0</v>
      </c>
      <c r="B1803" s="8">
        <f t="shared" si="174"/>
        <v>44895.473611111112</v>
      </c>
      <c r="C1803" s="8">
        <f t="shared" si="175"/>
        <v>45014</v>
      </c>
      <c r="D1803" s="38">
        <f t="shared" si="176"/>
        <v>89910.473671111118</v>
      </c>
      <c r="E1803" s="39">
        <f t="shared" si="171"/>
        <v>11</v>
      </c>
      <c r="F1803" s="42" t="s">
        <v>169</v>
      </c>
      <c r="G1803" s="42" t="s">
        <v>5366</v>
      </c>
      <c r="H1803" s="42" t="s">
        <v>5367</v>
      </c>
      <c r="I1803" s="42" t="s">
        <v>2206</v>
      </c>
      <c r="J1803" s="45">
        <v>44895.473611111112</v>
      </c>
      <c r="K1803" s="43"/>
      <c r="L1803" s="44">
        <v>45014</v>
      </c>
      <c r="M1803" s="8" t="str">
        <f>VLOOKUP(MONTH($J1803),Lookup!$A$2:$B$13,2,0)&amp;" "&amp;YEAR($J1803)</f>
        <v>Nov 2022</v>
      </c>
      <c r="N1803" s="34">
        <f t="shared" si="172"/>
        <v>44895.473611111112</v>
      </c>
      <c r="O1803" s="8">
        <f>IF(ISERROR(VLOOKUP($I1803,Lookup!$H$2:$I$11,2,0)),"",VLOOKUP($I1803,Lookup!$H$2:$I$11,2,0))</f>
        <v>6.0000000000000002E-5</v>
      </c>
      <c r="P1803" s="8">
        <f>COUNTIF(J$4:J1803,J1803)</f>
        <v>1</v>
      </c>
    </row>
    <row r="1804" spans="1:16" ht="45" x14ac:dyDescent="0.25">
      <c r="A1804" s="35">
        <f t="shared" si="173"/>
        <v>40000</v>
      </c>
      <c r="B1804" s="8">
        <f t="shared" si="174"/>
        <v>44879.284722222219</v>
      </c>
      <c r="C1804" s="8">
        <f t="shared" si="175"/>
        <v>44894</v>
      </c>
      <c r="D1804" s="38">
        <f t="shared" si="176"/>
        <v>129774.28472302223</v>
      </c>
      <c r="E1804" s="39">
        <f t="shared" si="171"/>
        <v>9</v>
      </c>
      <c r="F1804" s="42" t="s">
        <v>169</v>
      </c>
      <c r="G1804" s="42" t="s">
        <v>5368</v>
      </c>
      <c r="H1804" s="42" t="s">
        <v>5368</v>
      </c>
      <c r="I1804" s="42" t="s">
        <v>2173</v>
      </c>
      <c r="J1804" s="45">
        <v>44879.284722222219</v>
      </c>
      <c r="K1804" s="43">
        <v>40000</v>
      </c>
      <c r="L1804" s="44">
        <v>44894</v>
      </c>
      <c r="M1804" s="8" t="str">
        <f>VLOOKUP(MONTH($J1804),Lookup!$A$2:$B$13,2,0)&amp;" "&amp;YEAR($J1804)</f>
        <v>Nov 2022</v>
      </c>
      <c r="N1804" s="34">
        <f t="shared" si="172"/>
        <v>44879.284722222219</v>
      </c>
      <c r="O1804" s="8">
        <f>IF(ISERROR(VLOOKUP($I1804,Lookup!$H$2:$I$11,2,0)),"",VLOOKUP($I1804,Lookup!$H$2:$I$11,2,0))</f>
        <v>7.9999999999999996E-7</v>
      </c>
      <c r="P1804" s="8">
        <f>COUNTIF(J$4:J1804,J1804)</f>
        <v>1</v>
      </c>
    </row>
    <row r="1805" spans="1:16" ht="30" x14ac:dyDescent="0.25">
      <c r="A1805" s="35">
        <f t="shared" si="173"/>
        <v>300000</v>
      </c>
      <c r="B1805" s="8">
        <f t="shared" si="174"/>
        <v>44895.473611111112</v>
      </c>
      <c r="C1805" s="8">
        <f t="shared" si="175"/>
        <v>45014</v>
      </c>
      <c r="D1805" s="38">
        <f t="shared" si="176"/>
        <v>389911.4736711111</v>
      </c>
      <c r="E1805" s="39">
        <f t="shared" si="171"/>
        <v>1</v>
      </c>
      <c r="F1805" s="42" t="s">
        <v>169</v>
      </c>
      <c r="G1805" s="42" t="s">
        <v>5366</v>
      </c>
      <c r="H1805" s="42" t="s">
        <v>5369</v>
      </c>
      <c r="I1805" s="42" t="s">
        <v>2206</v>
      </c>
      <c r="J1805" s="45">
        <v>44895.473611111112</v>
      </c>
      <c r="K1805" s="43">
        <v>300000</v>
      </c>
      <c r="L1805" s="44">
        <v>45014</v>
      </c>
      <c r="M1805" s="8" t="str">
        <f>VLOOKUP(MONTH($J1805),Lookup!$A$2:$B$13,2,0)&amp;" "&amp;YEAR($J1805)</f>
        <v>Nov 2022</v>
      </c>
      <c r="N1805" s="34">
        <f t="shared" si="172"/>
        <v>44895.473611111112</v>
      </c>
      <c r="O1805" s="8">
        <f>IF(ISERROR(VLOOKUP($I1805,Lookup!$H$2:$I$11,2,0)),"",VLOOKUP($I1805,Lookup!$H$2:$I$11,2,0))</f>
        <v>6.0000000000000002E-5</v>
      </c>
      <c r="P1805" s="8">
        <f>COUNTIF(J$4:J1805,J1805)</f>
        <v>2</v>
      </c>
    </row>
    <row r="1806" spans="1:16" ht="45" x14ac:dyDescent="0.25">
      <c r="A1806" s="35">
        <f t="shared" si="173"/>
        <v>30000</v>
      </c>
      <c r="B1806" s="8">
        <f t="shared" si="174"/>
        <v>44879.620138888888</v>
      </c>
      <c r="C1806" s="8">
        <f t="shared" si="175"/>
        <v>44895</v>
      </c>
      <c r="D1806" s="38">
        <f t="shared" si="176"/>
        <v>119775.62019888889</v>
      </c>
      <c r="E1806" s="39">
        <f t="shared" si="171"/>
        <v>10</v>
      </c>
      <c r="F1806" s="42" t="s">
        <v>169</v>
      </c>
      <c r="G1806" s="42" t="s">
        <v>5370</v>
      </c>
      <c r="H1806" s="42" t="s">
        <v>5371</v>
      </c>
      <c r="I1806" s="42" t="s">
        <v>2206</v>
      </c>
      <c r="J1806" s="45">
        <v>44879.620138888888</v>
      </c>
      <c r="K1806" s="43">
        <v>30000</v>
      </c>
      <c r="L1806" s="44">
        <v>44895</v>
      </c>
      <c r="M1806" s="8" t="str">
        <f>VLOOKUP(MONTH($J1806),Lookup!$A$2:$B$13,2,0)&amp;" "&amp;YEAR($J1806)</f>
        <v>Nov 2022</v>
      </c>
      <c r="N1806" s="34">
        <f t="shared" si="172"/>
        <v>44879.620138888888</v>
      </c>
      <c r="O1806" s="8">
        <f>IF(ISERROR(VLOOKUP($I1806,Lookup!$H$2:$I$11,2,0)),"",VLOOKUP($I1806,Lookup!$H$2:$I$11,2,0))</f>
        <v>6.0000000000000002E-5</v>
      </c>
      <c r="P1806" s="8">
        <f>COUNTIF(J$4:J1806,J1806)</f>
        <v>1</v>
      </c>
    </row>
    <row r="1807" spans="1:16" ht="30" x14ac:dyDescent="0.25">
      <c r="A1807" s="35">
        <f t="shared" si="173"/>
        <v>50001</v>
      </c>
      <c r="B1807" s="8">
        <f t="shared" si="174"/>
        <v>44904.654861111114</v>
      </c>
      <c r="C1807" s="8">
        <f t="shared" si="175"/>
        <v>44905</v>
      </c>
      <c r="D1807" s="38">
        <f t="shared" si="176"/>
        <v>139811.6549211111</v>
      </c>
      <c r="E1807" s="39">
        <f t="shared" si="171"/>
        <v>5</v>
      </c>
      <c r="F1807" s="42" t="s">
        <v>169</v>
      </c>
      <c r="G1807" s="42" t="s">
        <v>5372</v>
      </c>
      <c r="H1807" s="42" t="s">
        <v>5373</v>
      </c>
      <c r="I1807" s="42" t="s">
        <v>2206</v>
      </c>
      <c r="J1807" s="45">
        <v>44904.654861111114</v>
      </c>
      <c r="K1807" s="43">
        <v>50001</v>
      </c>
      <c r="L1807" s="44">
        <v>44905</v>
      </c>
      <c r="M1807" s="8" t="str">
        <f>VLOOKUP(MONTH($J1807),Lookup!$A$2:$B$13,2,0)&amp;" "&amp;YEAR($J1807)</f>
        <v>Dec 2022</v>
      </c>
      <c r="N1807" s="34">
        <f t="shared" si="172"/>
        <v>44904.654861111114</v>
      </c>
      <c r="O1807" s="8">
        <f>IF(ISERROR(VLOOKUP($I1807,Lookup!$H$2:$I$11,2,0)),"",VLOOKUP($I1807,Lookup!$H$2:$I$11,2,0))</f>
        <v>6.0000000000000002E-5</v>
      </c>
      <c r="P1807" s="8">
        <f>COUNTIF(J$4:J1807,J1807)</f>
        <v>1</v>
      </c>
    </row>
    <row r="1808" spans="1:16" ht="45" x14ac:dyDescent="0.25">
      <c r="A1808" s="35">
        <f t="shared" si="173"/>
        <v>50001</v>
      </c>
      <c r="B1808" s="8">
        <f t="shared" si="174"/>
        <v>44794.509722222225</v>
      </c>
      <c r="C1808" s="8">
        <f t="shared" si="175"/>
        <v>44894</v>
      </c>
      <c r="D1808" s="38">
        <f t="shared" si="176"/>
        <v>139793.50972222222</v>
      </c>
      <c r="E1808" s="39">
        <f t="shared" si="171"/>
        <v>6</v>
      </c>
      <c r="F1808" s="42" t="s">
        <v>169</v>
      </c>
      <c r="G1808" s="42" t="s">
        <v>5374</v>
      </c>
      <c r="H1808" s="42" t="s">
        <v>5375</v>
      </c>
      <c r="I1808" s="42" t="s">
        <v>2167</v>
      </c>
      <c r="J1808" s="45">
        <v>44794.509722222225</v>
      </c>
      <c r="K1808" s="43">
        <v>50001</v>
      </c>
      <c r="L1808" s="44">
        <v>44894</v>
      </c>
      <c r="M1808" s="8" t="str">
        <f>VLOOKUP(MONTH($J1808),Lookup!$A$2:$B$13,2,0)&amp;" "&amp;YEAR($J1808)</f>
        <v>Aug 2022</v>
      </c>
      <c r="N1808" s="34">
        <f t="shared" si="172"/>
        <v>44794.509722222225</v>
      </c>
      <c r="O1808" s="8">
        <f>IF(ISERROR(VLOOKUP($I1808,Lookup!$H$2:$I$11,2,0)),"",VLOOKUP($I1808,Lookup!$H$2:$I$11,2,0))</f>
        <v>103</v>
      </c>
      <c r="P1808" s="8">
        <f>COUNTIF(J$4:J1808,J1808)</f>
        <v>1</v>
      </c>
    </row>
    <row r="1809" spans="1:16" ht="45" x14ac:dyDescent="0.25">
      <c r="A1809" s="35">
        <f t="shared" si="173"/>
        <v>250000</v>
      </c>
      <c r="B1809" s="8">
        <f t="shared" si="174"/>
        <v>44790.463194444441</v>
      </c>
      <c r="C1809" s="8">
        <f t="shared" si="175"/>
        <v>44916</v>
      </c>
      <c r="D1809" s="38">
        <f t="shared" si="176"/>
        <v>339707.46325444442</v>
      </c>
      <c r="E1809" s="39">
        <f t="shared" si="171"/>
        <v>2</v>
      </c>
      <c r="F1809" s="42" t="s">
        <v>169</v>
      </c>
      <c r="G1809" s="42" t="s">
        <v>5376</v>
      </c>
      <c r="H1809" s="42" t="s">
        <v>5377</v>
      </c>
      <c r="I1809" s="42" t="s">
        <v>2206</v>
      </c>
      <c r="J1809" s="45">
        <v>44790.463194444441</v>
      </c>
      <c r="K1809" s="43">
        <v>250000</v>
      </c>
      <c r="L1809" s="44">
        <v>44916</v>
      </c>
      <c r="M1809" s="8" t="str">
        <f>VLOOKUP(MONTH($J1809),Lookup!$A$2:$B$13,2,0)&amp;" "&amp;YEAR($J1809)</f>
        <v>Aug 2022</v>
      </c>
      <c r="N1809" s="34">
        <f t="shared" si="172"/>
        <v>44790.463194444441</v>
      </c>
      <c r="O1809" s="8">
        <f>IF(ISERROR(VLOOKUP($I1809,Lookup!$H$2:$I$11,2,0)),"",VLOOKUP($I1809,Lookup!$H$2:$I$11,2,0))</f>
        <v>6.0000000000000002E-5</v>
      </c>
      <c r="P1809" s="8">
        <f>COUNTIF(J$4:J1809,J1809)</f>
        <v>1</v>
      </c>
    </row>
    <row r="1810" spans="1:16" ht="45" x14ac:dyDescent="0.25">
      <c r="A1810" s="35">
        <f t="shared" si="173"/>
        <v>100001</v>
      </c>
      <c r="B1810" s="8">
        <f t="shared" si="174"/>
        <v>44760.406944444447</v>
      </c>
      <c r="C1810" s="8">
        <f t="shared" si="175"/>
        <v>44908</v>
      </c>
      <c r="D1810" s="38">
        <f t="shared" si="176"/>
        <v>189670.40695144446</v>
      </c>
      <c r="E1810" s="39">
        <f t="shared" si="171"/>
        <v>29</v>
      </c>
      <c r="F1810" s="42" t="s">
        <v>106</v>
      </c>
      <c r="G1810" s="42" t="s">
        <v>5378</v>
      </c>
      <c r="H1810" s="42" t="s">
        <v>5379</v>
      </c>
      <c r="I1810" s="42" t="s">
        <v>2184</v>
      </c>
      <c r="J1810" s="45">
        <v>44760.406944444447</v>
      </c>
      <c r="K1810" s="43">
        <v>100001</v>
      </c>
      <c r="L1810" s="44">
        <v>44908</v>
      </c>
      <c r="M1810" s="8" t="str">
        <f>VLOOKUP(MONTH($J1810),Lookup!$A$2:$B$13,2,0)&amp;" "&amp;YEAR($J1810)</f>
        <v>Jul 2022</v>
      </c>
      <c r="N1810" s="34">
        <f t="shared" si="172"/>
        <v>44760.406944444447</v>
      </c>
      <c r="O1810" s="8">
        <f>IF(ISERROR(VLOOKUP($I1810,Lookup!$H$2:$I$11,2,0)),"",VLOOKUP($I1810,Lookup!$H$2:$I$11,2,0))</f>
        <v>6.9999999999999999E-6</v>
      </c>
      <c r="P1810" s="8">
        <f>COUNTIF(J$4:J1810,J1810)</f>
        <v>1</v>
      </c>
    </row>
    <row r="1811" spans="1:16" ht="45" x14ac:dyDescent="0.25">
      <c r="A1811" s="35">
        <f t="shared" si="173"/>
        <v>150001</v>
      </c>
      <c r="B1811" s="8">
        <f t="shared" si="174"/>
        <v>44760.406944444447</v>
      </c>
      <c r="C1811" s="8">
        <f t="shared" si="175"/>
        <v>44908</v>
      </c>
      <c r="D1811" s="38">
        <f t="shared" si="176"/>
        <v>239671.40695144446</v>
      </c>
      <c r="E1811" s="39">
        <f t="shared" si="171"/>
        <v>19</v>
      </c>
      <c r="F1811" s="42" t="s">
        <v>106</v>
      </c>
      <c r="G1811" s="42" t="s">
        <v>5378</v>
      </c>
      <c r="H1811" s="42" t="s">
        <v>2206</v>
      </c>
      <c r="I1811" s="42" t="s">
        <v>2184</v>
      </c>
      <c r="J1811" s="45">
        <v>44760.406944444447</v>
      </c>
      <c r="K1811" s="43">
        <v>150001</v>
      </c>
      <c r="L1811" s="44">
        <v>44908</v>
      </c>
      <c r="M1811" s="8" t="str">
        <f>VLOOKUP(MONTH($J1811),Lookup!$A$2:$B$13,2,0)&amp;" "&amp;YEAR($J1811)</f>
        <v>Jul 2022</v>
      </c>
      <c r="N1811" s="34">
        <f t="shared" si="172"/>
        <v>44760.406944444447</v>
      </c>
      <c r="O1811" s="8">
        <f>IF(ISERROR(VLOOKUP($I1811,Lookup!$H$2:$I$11,2,0)),"",VLOOKUP($I1811,Lookup!$H$2:$I$11,2,0))</f>
        <v>6.9999999999999999E-6</v>
      </c>
      <c r="P1811" s="8">
        <f>COUNTIF(J$4:J1811,J1811)</f>
        <v>2</v>
      </c>
    </row>
    <row r="1812" spans="1:16" x14ac:dyDescent="0.25">
      <c r="A1812" s="35">
        <f t="shared" si="173"/>
        <v>200000</v>
      </c>
      <c r="B1812" s="8">
        <f t="shared" si="174"/>
        <v>44820.386111111111</v>
      </c>
      <c r="C1812" s="8">
        <f t="shared" si="175"/>
        <v>44894</v>
      </c>
      <c r="D1812" s="38">
        <f t="shared" si="176"/>
        <v>289715.38617111114</v>
      </c>
      <c r="E1812" s="39">
        <f t="shared" si="171"/>
        <v>2</v>
      </c>
      <c r="F1812" s="42" t="s">
        <v>114</v>
      </c>
      <c r="G1812" s="42" t="s">
        <v>5380</v>
      </c>
      <c r="H1812" s="42" t="s">
        <v>5381</v>
      </c>
      <c r="I1812" s="42" t="s">
        <v>2206</v>
      </c>
      <c r="J1812" s="45">
        <v>44820.386111111111</v>
      </c>
      <c r="K1812" s="43">
        <v>200000</v>
      </c>
      <c r="L1812" s="44">
        <v>44894</v>
      </c>
      <c r="M1812" s="8" t="str">
        <f>VLOOKUP(MONTH($J1812),Lookup!$A$2:$B$13,2,0)&amp;" "&amp;YEAR($J1812)</f>
        <v>Sept 2022</v>
      </c>
      <c r="N1812" s="34">
        <f t="shared" si="172"/>
        <v>44820.386111111111</v>
      </c>
      <c r="O1812" s="8">
        <f>IF(ISERROR(VLOOKUP($I1812,Lookup!$H$2:$I$11,2,0)),"",VLOOKUP($I1812,Lookup!$H$2:$I$11,2,0))</f>
        <v>6.0000000000000002E-5</v>
      </c>
      <c r="P1812" s="8">
        <f>COUNTIF(J$4:J1812,J1812)</f>
        <v>1</v>
      </c>
    </row>
    <row r="1813" spans="1:16" ht="45" x14ac:dyDescent="0.25">
      <c r="A1813" s="35">
        <f t="shared" si="173"/>
        <v>100001</v>
      </c>
      <c r="B1813" s="8">
        <f t="shared" si="174"/>
        <v>44869.382638888892</v>
      </c>
      <c r="C1813" s="8">
        <f t="shared" si="175"/>
        <v>44901</v>
      </c>
      <c r="D1813" s="38">
        <f t="shared" si="176"/>
        <v>189772.38269888889</v>
      </c>
      <c r="E1813" s="39">
        <f t="shared" si="171"/>
        <v>5</v>
      </c>
      <c r="F1813" s="42" t="s">
        <v>114</v>
      </c>
      <c r="G1813" s="42" t="s">
        <v>5382</v>
      </c>
      <c r="H1813" s="42" t="s">
        <v>5383</v>
      </c>
      <c r="I1813" s="42" t="s">
        <v>2206</v>
      </c>
      <c r="J1813" s="45">
        <v>44869.382638888892</v>
      </c>
      <c r="K1813" s="43">
        <v>100001</v>
      </c>
      <c r="L1813" s="44">
        <v>44901</v>
      </c>
      <c r="M1813" s="8" t="str">
        <f>VLOOKUP(MONTH($J1813),Lookup!$A$2:$B$13,2,0)&amp;" "&amp;YEAR($J1813)</f>
        <v>Nov 2022</v>
      </c>
      <c r="N1813" s="34">
        <f t="shared" si="172"/>
        <v>44869.382638888892</v>
      </c>
      <c r="O1813" s="8">
        <f>IF(ISERROR(VLOOKUP($I1813,Lookup!$H$2:$I$11,2,0)),"",VLOOKUP($I1813,Lookup!$H$2:$I$11,2,0))</f>
        <v>6.0000000000000002E-5</v>
      </c>
      <c r="P1813" s="8">
        <f>COUNTIF(J$4:J1813,J1813)</f>
        <v>1</v>
      </c>
    </row>
    <row r="1814" spans="1:16" x14ac:dyDescent="0.25">
      <c r="A1814" s="35">
        <f t="shared" si="173"/>
        <v>100001</v>
      </c>
      <c r="B1814" s="8">
        <f t="shared" si="174"/>
        <v>44861.490972222222</v>
      </c>
      <c r="C1814" s="8">
        <f t="shared" si="175"/>
        <v>44907</v>
      </c>
      <c r="D1814" s="38">
        <f t="shared" si="176"/>
        <v>189770.49103222223</v>
      </c>
      <c r="E1814" s="39">
        <f t="shared" si="171"/>
        <v>6</v>
      </c>
      <c r="F1814" s="42" t="s">
        <v>114</v>
      </c>
      <c r="G1814" s="42" t="s">
        <v>5384</v>
      </c>
      <c r="H1814" s="42" t="s">
        <v>5384</v>
      </c>
      <c r="I1814" s="42" t="s">
        <v>2206</v>
      </c>
      <c r="J1814" s="45">
        <v>44861.490972222222</v>
      </c>
      <c r="K1814" s="43">
        <v>100001</v>
      </c>
      <c r="L1814" s="44">
        <v>44907</v>
      </c>
      <c r="M1814" s="8" t="str">
        <f>VLOOKUP(MONTH($J1814),Lookup!$A$2:$B$13,2,0)&amp;" "&amp;YEAR($J1814)</f>
        <v>Oct 2022</v>
      </c>
      <c r="N1814" s="34">
        <f t="shared" si="172"/>
        <v>44861.490972222222</v>
      </c>
      <c r="O1814" s="8">
        <f>IF(ISERROR(VLOOKUP($I1814,Lookup!$H$2:$I$11,2,0)),"",VLOOKUP($I1814,Lookup!$H$2:$I$11,2,0))</f>
        <v>6.0000000000000002E-5</v>
      </c>
      <c r="P1814" s="8">
        <f>COUNTIF(J$4:J1814,J1814)</f>
        <v>1</v>
      </c>
    </row>
    <row r="1815" spans="1:16" ht="45" x14ac:dyDescent="0.25">
      <c r="A1815" s="35">
        <f t="shared" si="173"/>
        <v>150000</v>
      </c>
      <c r="B1815" s="8">
        <f t="shared" si="174"/>
        <v>44825.084722222222</v>
      </c>
      <c r="C1815" s="8">
        <f t="shared" si="175"/>
        <v>44902</v>
      </c>
      <c r="D1815" s="38">
        <f t="shared" si="176"/>
        <v>239728.08772222223</v>
      </c>
      <c r="E1815" s="39">
        <f t="shared" si="171"/>
        <v>3</v>
      </c>
      <c r="F1815" s="42" t="s">
        <v>114</v>
      </c>
      <c r="G1815" s="42" t="s">
        <v>5385</v>
      </c>
      <c r="H1815" s="42" t="s">
        <v>5386</v>
      </c>
      <c r="I1815" s="42" t="s">
        <v>2525</v>
      </c>
      <c r="J1815" s="45">
        <v>44825.084722222222</v>
      </c>
      <c r="K1815" s="43">
        <v>150000</v>
      </c>
      <c r="L1815" s="44">
        <v>44902</v>
      </c>
      <c r="M1815" s="8" t="str">
        <f>VLOOKUP(MONTH($J1815),Lookup!$A$2:$B$13,2,0)&amp;" "&amp;YEAR($J1815)</f>
        <v>Sept 2022</v>
      </c>
      <c r="N1815" s="34">
        <f t="shared" si="172"/>
        <v>44825.084722222222</v>
      </c>
      <c r="O1815" s="8">
        <f>IF(ISERROR(VLOOKUP($I1815,Lookup!$H$2:$I$11,2,0)),"",VLOOKUP($I1815,Lookup!$H$2:$I$11,2,0))</f>
        <v>3.0000000000000001E-3</v>
      </c>
      <c r="P1815" s="8">
        <f>COUNTIF(J$4:J1815,J1815)</f>
        <v>1</v>
      </c>
    </row>
    <row r="1816" spans="1:16" x14ac:dyDescent="0.25">
      <c r="A1816" s="35">
        <f t="shared" si="173"/>
        <v>250001</v>
      </c>
      <c r="B1816" s="8">
        <f t="shared" si="174"/>
        <v>44819.381249999999</v>
      </c>
      <c r="C1816" s="8">
        <f t="shared" si="175"/>
        <v>44902</v>
      </c>
      <c r="D1816" s="38">
        <f t="shared" si="176"/>
        <v>339723.38130999997</v>
      </c>
      <c r="E1816" s="39">
        <f t="shared" si="171"/>
        <v>1</v>
      </c>
      <c r="F1816" s="42" t="s">
        <v>114</v>
      </c>
      <c r="G1816" s="42" t="s">
        <v>5387</v>
      </c>
      <c r="H1816" s="42" t="s">
        <v>5387</v>
      </c>
      <c r="I1816" s="42" t="s">
        <v>2206</v>
      </c>
      <c r="J1816" s="45">
        <v>44819.381249999999</v>
      </c>
      <c r="K1816" s="43">
        <v>250001</v>
      </c>
      <c r="L1816" s="44">
        <v>44902</v>
      </c>
      <c r="M1816" s="8" t="str">
        <f>VLOOKUP(MONTH($J1816),Lookup!$A$2:$B$13,2,0)&amp;" "&amp;YEAR($J1816)</f>
        <v>Sept 2022</v>
      </c>
      <c r="N1816" s="34">
        <f t="shared" si="172"/>
        <v>44819.381249999999</v>
      </c>
      <c r="O1816" s="8">
        <f>IF(ISERROR(VLOOKUP($I1816,Lookup!$H$2:$I$11,2,0)),"",VLOOKUP($I1816,Lookup!$H$2:$I$11,2,0))</f>
        <v>6.0000000000000002E-5</v>
      </c>
      <c r="P1816" s="8">
        <f>COUNTIF(J$4:J1816,J1816)</f>
        <v>1</v>
      </c>
    </row>
    <row r="1817" spans="1:16" ht="45" x14ac:dyDescent="0.25">
      <c r="A1817" s="35">
        <f t="shared" si="173"/>
        <v>300000</v>
      </c>
      <c r="B1817" s="8">
        <f t="shared" si="174"/>
        <v>44882.605555555558</v>
      </c>
      <c r="C1817" s="8">
        <f t="shared" si="175"/>
        <v>44907</v>
      </c>
      <c r="D1817" s="38">
        <f t="shared" si="176"/>
        <v>389790.60561555554</v>
      </c>
      <c r="E1817" s="39">
        <f t="shared" si="171"/>
        <v>0</v>
      </c>
      <c r="F1817" s="42" t="s">
        <v>114</v>
      </c>
      <c r="G1817" s="42" t="s">
        <v>5388</v>
      </c>
      <c r="H1817" s="42" t="s">
        <v>5388</v>
      </c>
      <c r="I1817" s="42" t="s">
        <v>2206</v>
      </c>
      <c r="J1817" s="45">
        <v>44882.605555555558</v>
      </c>
      <c r="K1817" s="43">
        <v>300000</v>
      </c>
      <c r="L1817" s="44">
        <v>44907</v>
      </c>
      <c r="M1817" s="8" t="str">
        <f>VLOOKUP(MONTH($J1817),Lookup!$A$2:$B$13,2,0)&amp;" "&amp;YEAR($J1817)</f>
        <v>Nov 2022</v>
      </c>
      <c r="N1817" s="34">
        <f t="shared" si="172"/>
        <v>44882.605555555558</v>
      </c>
      <c r="O1817" s="8">
        <f>IF(ISERROR(VLOOKUP($I1817,Lookup!$H$2:$I$11,2,0)),"",VLOOKUP($I1817,Lookup!$H$2:$I$11,2,0))</f>
        <v>6.0000000000000002E-5</v>
      </c>
      <c r="P1817" s="8">
        <f>COUNTIF(J$4:J1817,J1817)</f>
        <v>1</v>
      </c>
    </row>
    <row r="1818" spans="1:16" ht="45" x14ac:dyDescent="0.25">
      <c r="A1818" s="35">
        <f t="shared" si="173"/>
        <v>100001</v>
      </c>
      <c r="B1818" s="8">
        <f t="shared" si="174"/>
        <v>44903.381944444445</v>
      </c>
      <c r="C1818" s="8">
        <f t="shared" si="175"/>
        <v>44904</v>
      </c>
      <c r="D1818" s="38">
        <f t="shared" si="176"/>
        <v>189809.38200444443</v>
      </c>
      <c r="E1818" s="39">
        <f t="shared" si="171"/>
        <v>4</v>
      </c>
      <c r="F1818" s="42" t="s">
        <v>114</v>
      </c>
      <c r="G1818" s="42" t="s">
        <v>5389</v>
      </c>
      <c r="H1818" s="42" t="s">
        <v>5390</v>
      </c>
      <c r="I1818" s="42" t="s">
        <v>2206</v>
      </c>
      <c r="J1818" s="45">
        <v>44903.381944444445</v>
      </c>
      <c r="K1818" s="43">
        <v>100001</v>
      </c>
      <c r="L1818" s="44">
        <v>44904</v>
      </c>
      <c r="M1818" s="8" t="str">
        <f>VLOOKUP(MONTH($J1818),Lookup!$A$2:$B$13,2,0)&amp;" "&amp;YEAR($J1818)</f>
        <v>Dec 2022</v>
      </c>
      <c r="N1818" s="34">
        <f t="shared" si="172"/>
        <v>44903.381944444445</v>
      </c>
      <c r="O1818" s="8">
        <f>IF(ISERROR(VLOOKUP($I1818,Lookup!$H$2:$I$11,2,0)),"",VLOOKUP($I1818,Lookup!$H$2:$I$11,2,0))</f>
        <v>6.0000000000000002E-5</v>
      </c>
      <c r="P1818" s="8">
        <f>COUNTIF(J$4:J1818,J1818)</f>
        <v>1</v>
      </c>
    </row>
    <row r="1819" spans="1:16" x14ac:dyDescent="0.25">
      <c r="A1819" s="35">
        <f t="shared" si="173"/>
        <v>100001</v>
      </c>
      <c r="B1819" s="8">
        <f t="shared" si="174"/>
        <v>44797.742361111108</v>
      </c>
      <c r="C1819" s="8">
        <f t="shared" si="175"/>
        <v>44904</v>
      </c>
      <c r="D1819" s="38">
        <f t="shared" si="176"/>
        <v>189806.7423611111</v>
      </c>
      <c r="E1819" s="39">
        <f t="shared" si="171"/>
        <v>4</v>
      </c>
      <c r="F1819" s="42" t="s">
        <v>371</v>
      </c>
      <c r="G1819" s="42" t="s">
        <v>5391</v>
      </c>
      <c r="H1819" s="42" t="s">
        <v>5392</v>
      </c>
      <c r="I1819" s="42" t="s">
        <v>2167</v>
      </c>
      <c r="J1819" s="45">
        <v>44797.742361111108</v>
      </c>
      <c r="K1819" s="43">
        <v>100001</v>
      </c>
      <c r="L1819" s="44">
        <v>44904</v>
      </c>
      <c r="M1819" s="8" t="str">
        <f>VLOOKUP(MONTH($J1819),Lookup!$A$2:$B$13,2,0)&amp;" "&amp;YEAR($J1819)</f>
        <v>Aug 2022</v>
      </c>
      <c r="N1819" s="34">
        <f t="shared" si="172"/>
        <v>44797.742361111108</v>
      </c>
      <c r="O1819" s="8">
        <f>IF(ISERROR(VLOOKUP($I1819,Lookup!$H$2:$I$11,2,0)),"",VLOOKUP($I1819,Lookup!$H$2:$I$11,2,0))</f>
        <v>103</v>
      </c>
      <c r="P1819" s="8">
        <f>COUNTIF(J$4:J1819,J1819)</f>
        <v>1</v>
      </c>
    </row>
    <row r="1820" spans="1:16" x14ac:dyDescent="0.25">
      <c r="A1820" s="35">
        <f t="shared" si="173"/>
        <v>20001</v>
      </c>
      <c r="B1820" s="8">
        <f t="shared" si="174"/>
        <v>44819.852083333331</v>
      </c>
      <c r="C1820" s="8">
        <f t="shared" si="175"/>
        <v>44908</v>
      </c>
      <c r="D1820" s="38">
        <f t="shared" si="176"/>
        <v>109729.85208413334</v>
      </c>
      <c r="E1820" s="39">
        <f t="shared" si="171"/>
        <v>10</v>
      </c>
      <c r="F1820" s="42" t="s">
        <v>371</v>
      </c>
      <c r="G1820" s="42" t="s">
        <v>5393</v>
      </c>
      <c r="H1820" s="42" t="s">
        <v>5394</v>
      </c>
      <c r="I1820" s="42" t="s">
        <v>2173</v>
      </c>
      <c r="J1820" s="45">
        <v>44819.852083333331</v>
      </c>
      <c r="K1820" s="43">
        <v>20001</v>
      </c>
      <c r="L1820" s="44">
        <v>44908</v>
      </c>
      <c r="M1820" s="8" t="str">
        <f>VLOOKUP(MONTH($J1820),Lookup!$A$2:$B$13,2,0)&amp;" "&amp;YEAR($J1820)</f>
        <v>Sept 2022</v>
      </c>
      <c r="N1820" s="34">
        <f t="shared" si="172"/>
        <v>44819.852083333331</v>
      </c>
      <c r="O1820" s="8">
        <f>IF(ISERROR(VLOOKUP($I1820,Lookup!$H$2:$I$11,2,0)),"",VLOOKUP($I1820,Lookup!$H$2:$I$11,2,0))</f>
        <v>7.9999999999999996E-7</v>
      </c>
      <c r="P1820" s="8">
        <f>COUNTIF(J$4:J1820,J1820)</f>
        <v>1</v>
      </c>
    </row>
    <row r="1821" spans="1:16" x14ac:dyDescent="0.25">
      <c r="A1821" s="35">
        <f t="shared" si="173"/>
        <v>20001</v>
      </c>
      <c r="B1821" s="8">
        <f t="shared" si="174"/>
        <v>44785.296527777777</v>
      </c>
      <c r="C1821" s="8">
        <f t="shared" si="175"/>
        <v>44908</v>
      </c>
      <c r="D1821" s="38">
        <f t="shared" si="176"/>
        <v>109695.29652857778</v>
      </c>
      <c r="E1821" s="39">
        <f t="shared" si="171"/>
        <v>11</v>
      </c>
      <c r="F1821" s="42" t="s">
        <v>371</v>
      </c>
      <c r="G1821" s="42" t="s">
        <v>5395</v>
      </c>
      <c r="H1821" s="42" t="s">
        <v>5396</v>
      </c>
      <c r="I1821" s="42" t="s">
        <v>2173</v>
      </c>
      <c r="J1821" s="45">
        <v>44785.296527777777</v>
      </c>
      <c r="K1821" s="43">
        <v>20001</v>
      </c>
      <c r="L1821" s="44">
        <v>44908</v>
      </c>
      <c r="M1821" s="8" t="str">
        <f>VLOOKUP(MONTH($J1821),Lookup!$A$2:$B$13,2,0)&amp;" "&amp;YEAR($J1821)</f>
        <v>Aug 2022</v>
      </c>
      <c r="N1821" s="34">
        <f t="shared" si="172"/>
        <v>44785.296527777777</v>
      </c>
      <c r="O1821" s="8">
        <f>IF(ISERROR(VLOOKUP($I1821,Lookup!$H$2:$I$11,2,0)),"",VLOOKUP($I1821,Lookup!$H$2:$I$11,2,0))</f>
        <v>7.9999999999999996E-7</v>
      </c>
      <c r="P1821" s="8">
        <f>COUNTIF(J$4:J1821,J1821)</f>
        <v>1</v>
      </c>
    </row>
    <row r="1822" spans="1:16" ht="30" x14ac:dyDescent="0.25">
      <c r="A1822" s="35">
        <f t="shared" si="173"/>
        <v>100001</v>
      </c>
      <c r="B1822" s="8">
        <f t="shared" si="174"/>
        <v>44853.684027777781</v>
      </c>
      <c r="C1822" s="8">
        <f t="shared" si="175"/>
        <v>44895</v>
      </c>
      <c r="D1822" s="38">
        <f t="shared" si="176"/>
        <v>189750.68408777777</v>
      </c>
      <c r="E1822" s="39">
        <f t="shared" si="171"/>
        <v>5</v>
      </c>
      <c r="F1822" s="42" t="s">
        <v>371</v>
      </c>
      <c r="G1822" s="42" t="s">
        <v>5397</v>
      </c>
      <c r="H1822" s="42" t="s">
        <v>5398</v>
      </c>
      <c r="I1822" s="42" t="s">
        <v>2206</v>
      </c>
      <c r="J1822" s="45">
        <v>44853.684027777781</v>
      </c>
      <c r="K1822" s="43">
        <v>100001</v>
      </c>
      <c r="L1822" s="44">
        <v>44895</v>
      </c>
      <c r="M1822" s="8" t="str">
        <f>VLOOKUP(MONTH($J1822),Lookup!$A$2:$B$13,2,0)&amp;" "&amp;YEAR($J1822)</f>
        <v>Oct 2022</v>
      </c>
      <c r="N1822" s="34">
        <f t="shared" si="172"/>
        <v>44853.684027777781</v>
      </c>
      <c r="O1822" s="8">
        <f>IF(ISERROR(VLOOKUP($I1822,Lookup!$H$2:$I$11,2,0)),"",VLOOKUP($I1822,Lookup!$H$2:$I$11,2,0))</f>
        <v>6.0000000000000002E-5</v>
      </c>
      <c r="P1822" s="8">
        <f>COUNTIF(J$4:J1822,J1822)</f>
        <v>1</v>
      </c>
    </row>
    <row r="1823" spans="1:16" x14ac:dyDescent="0.25">
      <c r="A1823" s="35">
        <f t="shared" si="173"/>
        <v>300001</v>
      </c>
      <c r="B1823" s="8">
        <f t="shared" si="174"/>
        <v>44805.45208333333</v>
      </c>
      <c r="C1823" s="8">
        <f t="shared" si="175"/>
        <v>44895</v>
      </c>
      <c r="D1823" s="38">
        <f t="shared" si="176"/>
        <v>389805.45208333334</v>
      </c>
      <c r="E1823" s="39">
        <f t="shared" si="171"/>
        <v>3</v>
      </c>
      <c r="F1823" s="42" t="s">
        <v>371</v>
      </c>
      <c r="G1823" s="42" t="s">
        <v>5399</v>
      </c>
      <c r="H1823" s="42" t="s">
        <v>5400</v>
      </c>
      <c r="I1823" s="42" t="s">
        <v>2167</v>
      </c>
      <c r="J1823" s="45">
        <v>44805.45208333333</v>
      </c>
      <c r="K1823" s="43">
        <v>300001</v>
      </c>
      <c r="L1823" s="44">
        <v>44895</v>
      </c>
      <c r="M1823" s="8" t="str">
        <f>VLOOKUP(MONTH($J1823),Lookup!$A$2:$B$13,2,0)&amp;" "&amp;YEAR($J1823)</f>
        <v>Sept 2022</v>
      </c>
      <c r="N1823" s="34">
        <f t="shared" si="172"/>
        <v>44805.45208333333</v>
      </c>
      <c r="O1823" s="8">
        <f>IF(ISERROR(VLOOKUP($I1823,Lookup!$H$2:$I$11,2,0)),"",VLOOKUP($I1823,Lookup!$H$2:$I$11,2,0))</f>
        <v>103</v>
      </c>
      <c r="P1823" s="8">
        <f>COUNTIF(J$4:J1823,J1823)</f>
        <v>1</v>
      </c>
    </row>
    <row r="1824" spans="1:16" x14ac:dyDescent="0.25">
      <c r="A1824" s="35">
        <f t="shared" si="173"/>
        <v>40001</v>
      </c>
      <c r="B1824" s="8">
        <f t="shared" si="174"/>
        <v>44845.500694444447</v>
      </c>
      <c r="C1824" s="8">
        <f t="shared" si="175"/>
        <v>44900</v>
      </c>
      <c r="D1824" s="38">
        <f t="shared" si="176"/>
        <v>129747.50069524445</v>
      </c>
      <c r="E1824" s="39">
        <f t="shared" si="171"/>
        <v>9</v>
      </c>
      <c r="F1824" s="42" t="s">
        <v>371</v>
      </c>
      <c r="G1824" s="42" t="s">
        <v>5401</v>
      </c>
      <c r="H1824" s="42" t="s">
        <v>5402</v>
      </c>
      <c r="I1824" s="42" t="s">
        <v>2173</v>
      </c>
      <c r="J1824" s="45">
        <v>44845.500694444447</v>
      </c>
      <c r="K1824" s="43">
        <v>40001</v>
      </c>
      <c r="L1824" s="44">
        <v>44900</v>
      </c>
      <c r="M1824" s="8" t="str">
        <f>VLOOKUP(MONTH($J1824),Lookup!$A$2:$B$13,2,0)&amp;" "&amp;YEAR($J1824)</f>
        <v>Oct 2022</v>
      </c>
      <c r="N1824" s="34">
        <f t="shared" si="172"/>
        <v>44845.500694444447</v>
      </c>
      <c r="O1824" s="8">
        <f>IF(ISERROR(VLOOKUP($I1824,Lookup!$H$2:$I$11,2,0)),"",VLOOKUP($I1824,Lookup!$H$2:$I$11,2,0))</f>
        <v>7.9999999999999996E-7</v>
      </c>
      <c r="P1824" s="8">
        <f>COUNTIF(J$4:J1824,J1824)</f>
        <v>1</v>
      </c>
    </row>
    <row r="1825" spans="1:16" ht="60" x14ac:dyDescent="0.25">
      <c r="A1825" s="35">
        <f t="shared" si="173"/>
        <v>1800000</v>
      </c>
      <c r="B1825" s="8">
        <f t="shared" si="174"/>
        <v>44848.379861111112</v>
      </c>
      <c r="C1825" s="8">
        <f t="shared" si="175"/>
        <v>44909</v>
      </c>
      <c r="D1825" s="38">
        <f t="shared" si="176"/>
        <v>1889758.379921111</v>
      </c>
      <c r="E1825" s="39">
        <f t="shared" si="171"/>
        <v>0</v>
      </c>
      <c r="F1825" s="42" t="s">
        <v>371</v>
      </c>
      <c r="G1825" s="42" t="s">
        <v>5403</v>
      </c>
      <c r="H1825" s="42" t="s">
        <v>5404</v>
      </c>
      <c r="I1825" s="42" t="s">
        <v>2206</v>
      </c>
      <c r="J1825" s="45">
        <v>44848.379861111112</v>
      </c>
      <c r="K1825" s="43">
        <v>1800000</v>
      </c>
      <c r="L1825" s="44">
        <v>44909</v>
      </c>
      <c r="M1825" s="8" t="str">
        <f>VLOOKUP(MONTH($J1825),Lookup!$A$2:$B$13,2,0)&amp;" "&amp;YEAR($J1825)</f>
        <v>Oct 2022</v>
      </c>
      <c r="N1825" s="34">
        <f t="shared" si="172"/>
        <v>44848.379861111112</v>
      </c>
      <c r="O1825" s="8">
        <f>IF(ISERROR(VLOOKUP($I1825,Lookup!$H$2:$I$11,2,0)),"",VLOOKUP($I1825,Lookup!$H$2:$I$11,2,0))</f>
        <v>6.0000000000000002E-5</v>
      </c>
      <c r="P1825" s="8">
        <f>COUNTIF(J$4:J1825,J1825)</f>
        <v>1</v>
      </c>
    </row>
    <row r="1826" spans="1:16" ht="30" x14ac:dyDescent="0.25">
      <c r="A1826" s="35">
        <f t="shared" si="173"/>
        <v>50001</v>
      </c>
      <c r="B1826" s="8">
        <f t="shared" si="174"/>
        <v>44837.776388888888</v>
      </c>
      <c r="C1826" s="8">
        <f t="shared" si="175"/>
        <v>44896</v>
      </c>
      <c r="D1826" s="38">
        <f t="shared" si="176"/>
        <v>139735.77644888888</v>
      </c>
      <c r="E1826" s="39">
        <f t="shared" si="171"/>
        <v>8</v>
      </c>
      <c r="F1826" s="42" t="s">
        <v>371</v>
      </c>
      <c r="G1826" s="42" t="s">
        <v>5405</v>
      </c>
      <c r="H1826" s="42" t="s">
        <v>5406</v>
      </c>
      <c r="I1826" s="42" t="s">
        <v>2206</v>
      </c>
      <c r="J1826" s="45">
        <v>44837.776388888888</v>
      </c>
      <c r="K1826" s="43">
        <v>50001</v>
      </c>
      <c r="L1826" s="44">
        <v>44896</v>
      </c>
      <c r="M1826" s="8" t="str">
        <f>VLOOKUP(MONTH($J1826),Lookup!$A$2:$B$13,2,0)&amp;" "&amp;YEAR($J1826)</f>
        <v>Oct 2022</v>
      </c>
      <c r="N1826" s="34">
        <f t="shared" si="172"/>
        <v>44837.776388888888</v>
      </c>
      <c r="O1826" s="8">
        <f>IF(ISERROR(VLOOKUP($I1826,Lookup!$H$2:$I$11,2,0)),"",VLOOKUP($I1826,Lookup!$H$2:$I$11,2,0))</f>
        <v>6.0000000000000002E-5</v>
      </c>
      <c r="P1826" s="8">
        <f>COUNTIF(J$4:J1826,J1826)</f>
        <v>1</v>
      </c>
    </row>
    <row r="1827" spans="1:16" ht="45" x14ac:dyDescent="0.25">
      <c r="A1827" s="35">
        <f t="shared" si="173"/>
        <v>350000</v>
      </c>
      <c r="B1827" s="8">
        <f t="shared" si="174"/>
        <v>44819.693055555559</v>
      </c>
      <c r="C1827" s="8">
        <f t="shared" si="175"/>
        <v>44911</v>
      </c>
      <c r="D1827" s="38">
        <f t="shared" si="176"/>
        <v>439731.69311555556</v>
      </c>
      <c r="E1827" s="39">
        <f t="shared" si="171"/>
        <v>2</v>
      </c>
      <c r="F1827" s="42" t="s">
        <v>371</v>
      </c>
      <c r="G1827" s="42" t="s">
        <v>5407</v>
      </c>
      <c r="H1827" s="42" t="s">
        <v>5407</v>
      </c>
      <c r="I1827" s="42" t="s">
        <v>2206</v>
      </c>
      <c r="J1827" s="45">
        <v>44819.693055555559</v>
      </c>
      <c r="K1827" s="43">
        <v>350000</v>
      </c>
      <c r="L1827" s="44">
        <v>44911</v>
      </c>
      <c r="M1827" s="8" t="str">
        <f>VLOOKUP(MONTH($J1827),Lookup!$A$2:$B$13,2,0)&amp;" "&amp;YEAR($J1827)</f>
        <v>Sept 2022</v>
      </c>
      <c r="N1827" s="34">
        <f t="shared" si="172"/>
        <v>44819.693055555559</v>
      </c>
      <c r="O1827" s="8">
        <f>IF(ISERROR(VLOOKUP($I1827,Lookup!$H$2:$I$11,2,0)),"",VLOOKUP($I1827,Lookup!$H$2:$I$11,2,0))</f>
        <v>6.0000000000000002E-5</v>
      </c>
      <c r="P1827" s="8">
        <f>COUNTIF(J$4:J1827,J1827)</f>
        <v>1</v>
      </c>
    </row>
    <row r="1828" spans="1:16" x14ac:dyDescent="0.25">
      <c r="A1828" s="35">
        <f t="shared" si="173"/>
        <v>50000</v>
      </c>
      <c r="B1828" s="8">
        <f t="shared" si="174"/>
        <v>44858.535416666666</v>
      </c>
      <c r="C1828" s="8">
        <f t="shared" si="175"/>
        <v>44916</v>
      </c>
      <c r="D1828" s="38">
        <f t="shared" si="176"/>
        <v>139775.53547666664</v>
      </c>
      <c r="E1828" s="39">
        <f t="shared" si="171"/>
        <v>7</v>
      </c>
      <c r="F1828" s="42" t="s">
        <v>371</v>
      </c>
      <c r="G1828" s="42" t="s">
        <v>5408</v>
      </c>
      <c r="H1828" s="42" t="s">
        <v>5409</v>
      </c>
      <c r="I1828" s="42" t="s">
        <v>2206</v>
      </c>
      <c r="J1828" s="45">
        <v>44858.535416666666</v>
      </c>
      <c r="K1828" s="43">
        <v>50000</v>
      </c>
      <c r="L1828" s="44">
        <v>44916</v>
      </c>
      <c r="M1828" s="8" t="str">
        <f>VLOOKUP(MONTH($J1828),Lookup!$A$2:$B$13,2,0)&amp;" "&amp;YEAR($J1828)</f>
        <v>Oct 2022</v>
      </c>
      <c r="N1828" s="34">
        <f t="shared" si="172"/>
        <v>44858.535416666666</v>
      </c>
      <c r="O1828" s="8">
        <f>IF(ISERROR(VLOOKUP($I1828,Lookup!$H$2:$I$11,2,0)),"",VLOOKUP($I1828,Lookup!$H$2:$I$11,2,0))</f>
        <v>6.0000000000000002E-5</v>
      </c>
      <c r="P1828" s="8">
        <f>COUNTIF(J$4:J1828,J1828)</f>
        <v>1</v>
      </c>
    </row>
    <row r="1829" spans="1:16" ht="45" x14ac:dyDescent="0.25">
      <c r="A1829" s="35">
        <f t="shared" si="173"/>
        <v>50001</v>
      </c>
      <c r="B1829" s="8">
        <f t="shared" si="174"/>
        <v>44904.458333333336</v>
      </c>
      <c r="C1829" s="8">
        <f t="shared" si="175"/>
        <v>44909</v>
      </c>
      <c r="D1829" s="38">
        <f t="shared" si="176"/>
        <v>139815.45839333333</v>
      </c>
      <c r="E1829" s="39">
        <f t="shared" si="171"/>
        <v>6</v>
      </c>
      <c r="F1829" s="42" t="s">
        <v>371</v>
      </c>
      <c r="G1829" s="42" t="s">
        <v>5410</v>
      </c>
      <c r="H1829" s="42" t="s">
        <v>5411</v>
      </c>
      <c r="I1829" s="42" t="s">
        <v>2206</v>
      </c>
      <c r="J1829" s="45">
        <v>44904.458333333336</v>
      </c>
      <c r="K1829" s="43">
        <v>50001</v>
      </c>
      <c r="L1829" s="44">
        <v>44909</v>
      </c>
      <c r="M1829" s="8" t="str">
        <f>VLOOKUP(MONTH($J1829),Lookup!$A$2:$B$13,2,0)&amp;" "&amp;YEAR($J1829)</f>
        <v>Dec 2022</v>
      </c>
      <c r="N1829" s="34">
        <f t="shared" si="172"/>
        <v>44904.458333333336</v>
      </c>
      <c r="O1829" s="8">
        <f>IF(ISERROR(VLOOKUP($I1829,Lookup!$H$2:$I$11,2,0)),"",VLOOKUP($I1829,Lookup!$H$2:$I$11,2,0))</f>
        <v>6.0000000000000002E-5</v>
      </c>
      <c r="P1829" s="8">
        <f>COUNTIF(J$4:J1829,J1829)</f>
        <v>1</v>
      </c>
    </row>
    <row r="1830" spans="1:16" ht="30" x14ac:dyDescent="0.25">
      <c r="A1830" s="35">
        <f t="shared" si="173"/>
        <v>800001</v>
      </c>
      <c r="B1830" s="8">
        <f t="shared" si="174"/>
        <v>44843.365277777775</v>
      </c>
      <c r="C1830" s="8">
        <f t="shared" si="175"/>
        <v>44908</v>
      </c>
      <c r="D1830" s="38">
        <f t="shared" si="176"/>
        <v>889753.36533777777</v>
      </c>
      <c r="E1830" s="39">
        <f t="shared" si="171"/>
        <v>1</v>
      </c>
      <c r="F1830" s="42" t="s">
        <v>371</v>
      </c>
      <c r="G1830" s="42" t="s">
        <v>5412</v>
      </c>
      <c r="H1830" s="42" t="s">
        <v>5413</v>
      </c>
      <c r="I1830" s="42" t="s">
        <v>2206</v>
      </c>
      <c r="J1830" s="45">
        <v>44843.365277777775</v>
      </c>
      <c r="K1830" s="43">
        <v>800001</v>
      </c>
      <c r="L1830" s="44">
        <v>44908</v>
      </c>
      <c r="M1830" s="8" t="str">
        <f>VLOOKUP(MONTH($J1830),Lookup!$A$2:$B$13,2,0)&amp;" "&amp;YEAR($J1830)</f>
        <v>Oct 2022</v>
      </c>
      <c r="N1830" s="34">
        <f t="shared" si="172"/>
        <v>44843.365277777775</v>
      </c>
      <c r="O1830" s="8">
        <f>IF(ISERROR(VLOOKUP($I1830,Lookup!$H$2:$I$11,2,0)),"",VLOOKUP($I1830,Lookup!$H$2:$I$11,2,0))</f>
        <v>6.0000000000000002E-5</v>
      </c>
      <c r="P1830" s="8">
        <f>COUNTIF(J$4:J1830,J1830)</f>
        <v>1</v>
      </c>
    </row>
    <row r="1831" spans="1:16" ht="30" x14ac:dyDescent="0.25">
      <c r="A1831" s="35">
        <f t="shared" si="173"/>
        <v>150001</v>
      </c>
      <c r="B1831" s="8">
        <f t="shared" si="174"/>
        <v>44876.633333333331</v>
      </c>
      <c r="C1831" s="8">
        <f t="shared" si="175"/>
        <v>44909</v>
      </c>
      <c r="D1831" s="38">
        <f t="shared" si="176"/>
        <v>239787.63334033333</v>
      </c>
      <c r="E1831" s="39">
        <f t="shared" si="171"/>
        <v>36</v>
      </c>
      <c r="F1831" s="42" t="s">
        <v>108</v>
      </c>
      <c r="G1831" s="42" t="s">
        <v>5414</v>
      </c>
      <c r="H1831" s="42" t="s">
        <v>5415</v>
      </c>
      <c r="I1831" s="42" t="s">
        <v>2184</v>
      </c>
      <c r="J1831" s="45">
        <v>44876.633333333331</v>
      </c>
      <c r="K1831" s="43">
        <v>150001</v>
      </c>
      <c r="L1831" s="44">
        <v>44909</v>
      </c>
      <c r="M1831" s="8" t="str">
        <f>VLOOKUP(MONTH($J1831),Lookup!$A$2:$B$13,2,0)&amp;" "&amp;YEAR($J1831)</f>
        <v>Nov 2022</v>
      </c>
      <c r="N1831" s="34">
        <f t="shared" si="172"/>
        <v>44876.633333333331</v>
      </c>
      <c r="O1831" s="8">
        <f>IF(ISERROR(VLOOKUP($I1831,Lookup!$H$2:$I$11,2,0)),"",VLOOKUP($I1831,Lookup!$H$2:$I$11,2,0))</f>
        <v>6.9999999999999999E-6</v>
      </c>
      <c r="P1831" s="8">
        <f>COUNTIF(J$4:J1831,J1831)</f>
        <v>1</v>
      </c>
    </row>
    <row r="1832" spans="1:16" ht="60" x14ac:dyDescent="0.25">
      <c r="A1832" s="35">
        <f t="shared" si="173"/>
        <v>200000</v>
      </c>
      <c r="B1832" s="8">
        <f t="shared" si="174"/>
        <v>44792.749305555553</v>
      </c>
      <c r="C1832" s="8">
        <f t="shared" si="175"/>
        <v>44956</v>
      </c>
      <c r="D1832" s="38">
        <f t="shared" si="176"/>
        <v>289749.74936555553</v>
      </c>
      <c r="E1832" s="39">
        <f t="shared" si="171"/>
        <v>2</v>
      </c>
      <c r="F1832" s="42" t="s">
        <v>268</v>
      </c>
      <c r="G1832" s="42" t="s">
        <v>5416</v>
      </c>
      <c r="H1832" s="42" t="s">
        <v>5417</v>
      </c>
      <c r="I1832" s="42" t="s">
        <v>2206</v>
      </c>
      <c r="J1832" s="45">
        <v>44792.749305555553</v>
      </c>
      <c r="K1832" s="43">
        <v>200000</v>
      </c>
      <c r="L1832" s="44">
        <v>44956</v>
      </c>
      <c r="M1832" s="8" t="str">
        <f>VLOOKUP(MONTH($J1832),Lookup!$A$2:$B$13,2,0)&amp;" "&amp;YEAR($J1832)</f>
        <v>Aug 2022</v>
      </c>
      <c r="N1832" s="34">
        <f t="shared" si="172"/>
        <v>44792.749305555553</v>
      </c>
      <c r="O1832" s="8">
        <f>IF(ISERROR(VLOOKUP($I1832,Lookup!$H$2:$I$11,2,0)),"",VLOOKUP($I1832,Lookup!$H$2:$I$11,2,0))</f>
        <v>6.0000000000000002E-5</v>
      </c>
      <c r="P1832" s="8">
        <f>COUNTIF(J$4:J1832,J1832)</f>
        <v>1</v>
      </c>
    </row>
    <row r="1833" spans="1:16" ht="45" x14ac:dyDescent="0.25">
      <c r="A1833" s="35">
        <f t="shared" si="173"/>
        <v>500000</v>
      </c>
      <c r="B1833" s="8">
        <f t="shared" si="174"/>
        <v>44846.606944444444</v>
      </c>
      <c r="C1833" s="8">
        <f t="shared" si="175"/>
        <v>44909</v>
      </c>
      <c r="D1833" s="38">
        <f t="shared" si="176"/>
        <v>589756.60700444446</v>
      </c>
      <c r="E1833" s="39">
        <f t="shared" si="171"/>
        <v>0</v>
      </c>
      <c r="F1833" s="42" t="s">
        <v>268</v>
      </c>
      <c r="G1833" s="42" t="s">
        <v>5418</v>
      </c>
      <c r="H1833" s="42" t="s">
        <v>5419</v>
      </c>
      <c r="I1833" s="42" t="s">
        <v>2206</v>
      </c>
      <c r="J1833" s="45">
        <v>44846.606944444444</v>
      </c>
      <c r="K1833" s="43">
        <v>500000</v>
      </c>
      <c r="L1833" s="44">
        <v>44909</v>
      </c>
      <c r="M1833" s="8" t="str">
        <f>VLOOKUP(MONTH($J1833),Lookup!$A$2:$B$13,2,0)&amp;" "&amp;YEAR($J1833)</f>
        <v>Oct 2022</v>
      </c>
      <c r="N1833" s="34">
        <f t="shared" si="172"/>
        <v>44846.606944444444</v>
      </c>
      <c r="O1833" s="8">
        <f>IF(ISERROR(VLOOKUP($I1833,Lookup!$H$2:$I$11,2,0)),"",VLOOKUP($I1833,Lookup!$H$2:$I$11,2,0))</f>
        <v>6.0000000000000002E-5</v>
      </c>
      <c r="P1833" s="8">
        <f>COUNTIF(J$4:J1833,J1833)</f>
        <v>1</v>
      </c>
    </row>
    <row r="1834" spans="1:16" ht="30" x14ac:dyDescent="0.25">
      <c r="A1834" s="35">
        <f t="shared" si="173"/>
        <v>50000</v>
      </c>
      <c r="B1834" s="8">
        <f t="shared" si="174"/>
        <v>44845.765277777777</v>
      </c>
      <c r="C1834" s="8">
        <f t="shared" si="175"/>
        <v>44908</v>
      </c>
      <c r="D1834" s="38">
        <f t="shared" si="176"/>
        <v>139754.76533777776</v>
      </c>
      <c r="E1834" s="39">
        <f t="shared" si="171"/>
        <v>16</v>
      </c>
      <c r="F1834" s="42" t="s">
        <v>268</v>
      </c>
      <c r="G1834" s="42" t="s">
        <v>5420</v>
      </c>
      <c r="H1834" s="42" t="s">
        <v>5421</v>
      </c>
      <c r="I1834" s="42" t="s">
        <v>2206</v>
      </c>
      <c r="J1834" s="45">
        <v>44845.765277777777</v>
      </c>
      <c r="K1834" s="43">
        <v>50000</v>
      </c>
      <c r="L1834" s="44">
        <v>44908</v>
      </c>
      <c r="M1834" s="8" t="str">
        <f>VLOOKUP(MONTH($J1834),Lookup!$A$2:$B$13,2,0)&amp;" "&amp;YEAR($J1834)</f>
        <v>Oct 2022</v>
      </c>
      <c r="N1834" s="34">
        <f t="shared" si="172"/>
        <v>44845.765277777777</v>
      </c>
      <c r="O1834" s="8">
        <f>IF(ISERROR(VLOOKUP($I1834,Lookup!$H$2:$I$11,2,0)),"",VLOOKUP($I1834,Lookup!$H$2:$I$11,2,0))</f>
        <v>6.0000000000000002E-5</v>
      </c>
      <c r="P1834" s="8">
        <f>COUNTIF(J$4:J1834,J1834)</f>
        <v>1</v>
      </c>
    </row>
    <row r="1835" spans="1:16" ht="30" x14ac:dyDescent="0.25">
      <c r="A1835" s="35">
        <f t="shared" si="173"/>
        <v>80000</v>
      </c>
      <c r="B1835" s="8">
        <f t="shared" si="174"/>
        <v>44837.489583333336</v>
      </c>
      <c r="C1835" s="8">
        <f t="shared" si="175"/>
        <v>44914</v>
      </c>
      <c r="D1835" s="38">
        <f t="shared" si="176"/>
        <v>169752.49258333334</v>
      </c>
      <c r="E1835" s="39">
        <f t="shared" si="171"/>
        <v>10</v>
      </c>
      <c r="F1835" s="42" t="s">
        <v>268</v>
      </c>
      <c r="G1835" s="42" t="s">
        <v>5422</v>
      </c>
      <c r="H1835" s="42" t="s">
        <v>5423</v>
      </c>
      <c r="I1835" s="42" t="s">
        <v>2525</v>
      </c>
      <c r="J1835" s="45">
        <v>44837.489583333336</v>
      </c>
      <c r="K1835" s="43">
        <v>80000</v>
      </c>
      <c r="L1835" s="44">
        <v>44914</v>
      </c>
      <c r="M1835" s="8" t="str">
        <f>VLOOKUP(MONTH($J1835),Lookup!$A$2:$B$13,2,0)&amp;" "&amp;YEAR($J1835)</f>
        <v>Oct 2022</v>
      </c>
      <c r="N1835" s="34">
        <f t="shared" si="172"/>
        <v>44837.489583333336</v>
      </c>
      <c r="O1835" s="8">
        <f>IF(ISERROR(VLOOKUP($I1835,Lookup!$H$2:$I$11,2,0)),"",VLOOKUP($I1835,Lookup!$H$2:$I$11,2,0))</f>
        <v>3.0000000000000001E-3</v>
      </c>
      <c r="P1835" s="8">
        <f>COUNTIF(J$4:J1835,J1835)</f>
        <v>1</v>
      </c>
    </row>
    <row r="1836" spans="1:16" ht="30" x14ac:dyDescent="0.25">
      <c r="A1836" s="35">
        <f t="shared" si="173"/>
        <v>100000</v>
      </c>
      <c r="B1836" s="8">
        <f t="shared" si="174"/>
        <v>44820.492361111108</v>
      </c>
      <c r="C1836" s="8">
        <f t="shared" si="175"/>
        <v>44907</v>
      </c>
      <c r="D1836" s="38">
        <f t="shared" si="176"/>
        <v>189728.49242111109</v>
      </c>
      <c r="E1836" s="39">
        <f t="shared" si="171"/>
        <v>9</v>
      </c>
      <c r="F1836" s="42" t="s">
        <v>268</v>
      </c>
      <c r="G1836" s="42" t="s">
        <v>5424</v>
      </c>
      <c r="H1836" s="42" t="s">
        <v>5424</v>
      </c>
      <c r="I1836" s="42" t="s">
        <v>2206</v>
      </c>
      <c r="J1836" s="45">
        <v>44820.492361111108</v>
      </c>
      <c r="K1836" s="43">
        <v>100000</v>
      </c>
      <c r="L1836" s="44">
        <v>44907</v>
      </c>
      <c r="M1836" s="8" t="str">
        <f>VLOOKUP(MONTH($J1836),Lookup!$A$2:$B$13,2,0)&amp;" "&amp;YEAR($J1836)</f>
        <v>Sept 2022</v>
      </c>
      <c r="N1836" s="34">
        <f t="shared" si="172"/>
        <v>44820.492361111108</v>
      </c>
      <c r="O1836" s="8">
        <f>IF(ISERROR(VLOOKUP($I1836,Lookup!$H$2:$I$11,2,0)),"",VLOOKUP($I1836,Lookup!$H$2:$I$11,2,0))</f>
        <v>6.0000000000000002E-5</v>
      </c>
      <c r="P1836" s="8">
        <f>COUNTIF(J$4:J1836,J1836)</f>
        <v>1</v>
      </c>
    </row>
    <row r="1837" spans="1:16" ht="30" x14ac:dyDescent="0.25">
      <c r="A1837" s="35">
        <f t="shared" si="173"/>
        <v>60000</v>
      </c>
      <c r="B1837" s="8">
        <f t="shared" si="174"/>
        <v>44876.633333333331</v>
      </c>
      <c r="C1837" s="8">
        <f t="shared" si="175"/>
        <v>44909</v>
      </c>
      <c r="D1837" s="38">
        <f t="shared" si="176"/>
        <v>149787.63339333332</v>
      </c>
      <c r="E1837" s="39">
        <f t="shared" si="171"/>
        <v>14</v>
      </c>
      <c r="F1837" s="42" t="s">
        <v>268</v>
      </c>
      <c r="G1837" s="42" t="s">
        <v>5414</v>
      </c>
      <c r="H1837" s="42" t="s">
        <v>5414</v>
      </c>
      <c r="I1837" s="42" t="s">
        <v>2206</v>
      </c>
      <c r="J1837" s="45">
        <v>44876.633333333331</v>
      </c>
      <c r="K1837" s="43">
        <v>60000</v>
      </c>
      <c r="L1837" s="44">
        <v>44909</v>
      </c>
      <c r="M1837" s="8" t="str">
        <f>VLOOKUP(MONTH($J1837),Lookup!$A$2:$B$13,2,0)&amp;" "&amp;YEAR($J1837)</f>
        <v>Nov 2022</v>
      </c>
      <c r="N1837" s="34">
        <f t="shared" si="172"/>
        <v>44876.633333333331</v>
      </c>
      <c r="O1837" s="8">
        <f>IF(ISERROR(VLOOKUP($I1837,Lookup!$H$2:$I$11,2,0)),"",VLOOKUP($I1837,Lookup!$H$2:$I$11,2,0))</f>
        <v>6.0000000000000002E-5</v>
      </c>
      <c r="P1837" s="8">
        <f>COUNTIF(J$4:J1837,J1837)</f>
        <v>2</v>
      </c>
    </row>
    <row r="1838" spans="1:16" ht="30" x14ac:dyDescent="0.25">
      <c r="A1838" s="35">
        <f t="shared" si="173"/>
        <v>150000</v>
      </c>
      <c r="B1838" s="8">
        <f t="shared" si="174"/>
        <v>44866.365972222222</v>
      </c>
      <c r="C1838" s="8">
        <f t="shared" si="175"/>
        <v>44972</v>
      </c>
      <c r="D1838" s="38">
        <f t="shared" si="176"/>
        <v>239839.36603222223</v>
      </c>
      <c r="E1838" s="39">
        <f t="shared" si="171"/>
        <v>4</v>
      </c>
      <c r="F1838" s="42" t="s">
        <v>268</v>
      </c>
      <c r="G1838" s="42" t="s">
        <v>5425</v>
      </c>
      <c r="H1838" s="42" t="s">
        <v>5426</v>
      </c>
      <c r="I1838" s="42" t="s">
        <v>2206</v>
      </c>
      <c r="J1838" s="45">
        <v>44866.365972222222</v>
      </c>
      <c r="K1838" s="43">
        <v>150000</v>
      </c>
      <c r="L1838" s="44">
        <v>44972</v>
      </c>
      <c r="M1838" s="8" t="str">
        <f>VLOOKUP(MONTH($J1838),Lookup!$A$2:$B$13,2,0)&amp;" "&amp;YEAR($J1838)</f>
        <v>Nov 2022</v>
      </c>
      <c r="N1838" s="34">
        <f t="shared" si="172"/>
        <v>44866.365972222222</v>
      </c>
      <c r="O1838" s="8">
        <f>IF(ISERROR(VLOOKUP($I1838,Lookup!$H$2:$I$11,2,0)),"",VLOOKUP($I1838,Lookup!$H$2:$I$11,2,0))</f>
        <v>6.0000000000000002E-5</v>
      </c>
      <c r="P1838" s="8">
        <f>COUNTIF(J$4:J1838,J1838)</f>
        <v>1</v>
      </c>
    </row>
    <row r="1839" spans="1:16" ht="30" x14ac:dyDescent="0.25">
      <c r="A1839" s="35">
        <f t="shared" si="173"/>
        <v>100000</v>
      </c>
      <c r="B1839" s="8">
        <f t="shared" si="174"/>
        <v>44880.438194444447</v>
      </c>
      <c r="C1839" s="8">
        <f t="shared" si="175"/>
        <v>44886</v>
      </c>
      <c r="D1839" s="38">
        <f t="shared" si="176"/>
        <v>189767.43825444445</v>
      </c>
      <c r="E1839" s="39">
        <f t="shared" si="171"/>
        <v>8</v>
      </c>
      <c r="F1839" s="42" t="s">
        <v>268</v>
      </c>
      <c r="G1839" s="42" t="s">
        <v>5427</v>
      </c>
      <c r="H1839" s="42" t="s">
        <v>5428</v>
      </c>
      <c r="I1839" s="42" t="s">
        <v>2206</v>
      </c>
      <c r="J1839" s="45">
        <v>44880.438194444447</v>
      </c>
      <c r="K1839" s="43">
        <v>100000</v>
      </c>
      <c r="L1839" s="44">
        <v>44886</v>
      </c>
      <c r="M1839" s="8" t="str">
        <f>VLOOKUP(MONTH($J1839),Lookup!$A$2:$B$13,2,0)&amp;" "&amp;YEAR($J1839)</f>
        <v>Nov 2022</v>
      </c>
      <c r="N1839" s="34">
        <f t="shared" si="172"/>
        <v>44880.438194444447</v>
      </c>
      <c r="O1839" s="8">
        <f>IF(ISERROR(VLOOKUP($I1839,Lookup!$H$2:$I$11,2,0)),"",VLOOKUP($I1839,Lookup!$H$2:$I$11,2,0))</f>
        <v>6.0000000000000002E-5</v>
      </c>
      <c r="P1839" s="8">
        <f>COUNTIF(J$4:J1839,J1839)</f>
        <v>1</v>
      </c>
    </row>
    <row r="1840" spans="1:16" ht="30" x14ac:dyDescent="0.25">
      <c r="A1840" s="35">
        <f t="shared" si="173"/>
        <v>60000</v>
      </c>
      <c r="B1840" s="8">
        <f t="shared" si="174"/>
        <v>44896.644444444442</v>
      </c>
      <c r="C1840" s="8">
        <f t="shared" si="175"/>
        <v>44925</v>
      </c>
      <c r="D1840" s="38">
        <f t="shared" si="176"/>
        <v>149822.64450444444</v>
      </c>
      <c r="E1840" s="39">
        <f t="shared" si="171"/>
        <v>12</v>
      </c>
      <c r="F1840" s="42" t="s">
        <v>268</v>
      </c>
      <c r="G1840" s="42" t="s">
        <v>5429</v>
      </c>
      <c r="H1840" s="42" t="s">
        <v>5430</v>
      </c>
      <c r="I1840" s="42" t="s">
        <v>2206</v>
      </c>
      <c r="J1840" s="45">
        <v>44896.644444444442</v>
      </c>
      <c r="K1840" s="43">
        <v>60000</v>
      </c>
      <c r="L1840" s="44">
        <v>44925</v>
      </c>
      <c r="M1840" s="8" t="str">
        <f>VLOOKUP(MONTH($J1840),Lookup!$A$2:$B$13,2,0)&amp;" "&amp;YEAR($J1840)</f>
        <v>Dec 2022</v>
      </c>
      <c r="N1840" s="34">
        <f t="shared" si="172"/>
        <v>44896.644444444442</v>
      </c>
      <c r="O1840" s="8">
        <f>IF(ISERROR(VLOOKUP($I1840,Lookup!$H$2:$I$11,2,0)),"",VLOOKUP($I1840,Lookup!$H$2:$I$11,2,0))</f>
        <v>6.0000000000000002E-5</v>
      </c>
      <c r="P1840" s="8">
        <f>COUNTIF(J$4:J1840,J1840)</f>
        <v>1</v>
      </c>
    </row>
    <row r="1841" spans="1:16" ht="30" x14ac:dyDescent="0.25">
      <c r="A1841" s="35">
        <f t="shared" si="173"/>
        <v>75000</v>
      </c>
      <c r="B1841" s="8">
        <f t="shared" si="174"/>
        <v>44858.571527777778</v>
      </c>
      <c r="C1841" s="8">
        <f t="shared" si="175"/>
        <v>44907</v>
      </c>
      <c r="D1841" s="38">
        <f t="shared" si="176"/>
        <v>164766.57158777775</v>
      </c>
      <c r="E1841" s="39">
        <f t="shared" si="171"/>
        <v>11</v>
      </c>
      <c r="F1841" s="42" t="s">
        <v>268</v>
      </c>
      <c r="G1841" s="42" t="s">
        <v>5431</v>
      </c>
      <c r="H1841" s="42" t="s">
        <v>5432</v>
      </c>
      <c r="I1841" s="42" t="s">
        <v>2206</v>
      </c>
      <c r="J1841" s="45">
        <v>44858.571527777778</v>
      </c>
      <c r="K1841" s="43">
        <v>75000</v>
      </c>
      <c r="L1841" s="44">
        <v>44907</v>
      </c>
      <c r="M1841" s="8" t="str">
        <f>VLOOKUP(MONTH($J1841),Lookup!$A$2:$B$13,2,0)&amp;" "&amp;YEAR($J1841)</f>
        <v>Oct 2022</v>
      </c>
      <c r="N1841" s="34">
        <f t="shared" si="172"/>
        <v>44858.571527777778</v>
      </c>
      <c r="O1841" s="8">
        <f>IF(ISERROR(VLOOKUP($I1841,Lookup!$H$2:$I$11,2,0)),"",VLOOKUP($I1841,Lookup!$H$2:$I$11,2,0))</f>
        <v>6.0000000000000002E-5</v>
      </c>
      <c r="P1841" s="8">
        <f>COUNTIF(J$4:J1841,J1841)</f>
        <v>1</v>
      </c>
    </row>
    <row r="1842" spans="1:16" ht="30" x14ac:dyDescent="0.25">
      <c r="A1842" s="35">
        <f t="shared" si="173"/>
        <v>220000</v>
      </c>
      <c r="B1842" s="8">
        <f t="shared" si="174"/>
        <v>44884.5</v>
      </c>
      <c r="C1842" s="8">
        <f t="shared" si="175"/>
        <v>44900</v>
      </c>
      <c r="D1842" s="38">
        <f t="shared" si="176"/>
        <v>309785.50005999999</v>
      </c>
      <c r="E1842" s="39">
        <f t="shared" si="171"/>
        <v>1</v>
      </c>
      <c r="F1842" s="42" t="s">
        <v>268</v>
      </c>
      <c r="G1842" s="42" t="s">
        <v>5433</v>
      </c>
      <c r="H1842" s="42" t="s">
        <v>5434</v>
      </c>
      <c r="I1842" s="42" t="s">
        <v>2206</v>
      </c>
      <c r="J1842" s="45">
        <v>44884.5</v>
      </c>
      <c r="K1842" s="43">
        <v>220000</v>
      </c>
      <c r="L1842" s="44">
        <v>44900</v>
      </c>
      <c r="M1842" s="8" t="str">
        <f>VLOOKUP(MONTH($J1842),Lookup!$A$2:$B$13,2,0)&amp;" "&amp;YEAR($J1842)</f>
        <v>Nov 2022</v>
      </c>
      <c r="N1842" s="34">
        <f t="shared" si="172"/>
        <v>44884.5</v>
      </c>
      <c r="O1842" s="8">
        <f>IF(ISERROR(VLOOKUP($I1842,Lookup!$H$2:$I$11,2,0)),"",VLOOKUP($I1842,Lookup!$H$2:$I$11,2,0))</f>
        <v>6.0000000000000002E-5</v>
      </c>
      <c r="P1842" s="8">
        <f>COUNTIF(J$4:J1842,J1842)</f>
        <v>1</v>
      </c>
    </row>
    <row r="1843" spans="1:16" ht="30" x14ac:dyDescent="0.25">
      <c r="A1843" s="35">
        <f t="shared" si="173"/>
        <v>43000</v>
      </c>
      <c r="B1843" s="8">
        <f t="shared" si="174"/>
        <v>44895.415972222225</v>
      </c>
      <c r="C1843" s="8">
        <f t="shared" si="175"/>
        <v>44903</v>
      </c>
      <c r="D1843" s="38">
        <f t="shared" si="176"/>
        <v>132799.41603222222</v>
      </c>
      <c r="E1843" s="39">
        <f t="shared" si="171"/>
        <v>17</v>
      </c>
      <c r="F1843" s="42" t="s">
        <v>268</v>
      </c>
      <c r="G1843" s="42" t="s">
        <v>5435</v>
      </c>
      <c r="H1843" s="42" t="s">
        <v>5436</v>
      </c>
      <c r="I1843" s="42" t="s">
        <v>2206</v>
      </c>
      <c r="J1843" s="45">
        <v>44895.415972222225</v>
      </c>
      <c r="K1843" s="43">
        <v>43000</v>
      </c>
      <c r="L1843" s="44">
        <v>44903</v>
      </c>
      <c r="M1843" s="8" t="str">
        <f>VLOOKUP(MONTH($J1843),Lookup!$A$2:$B$13,2,0)&amp;" "&amp;YEAR($J1843)</f>
        <v>Nov 2022</v>
      </c>
      <c r="N1843" s="34">
        <f t="shared" si="172"/>
        <v>44895.415972222225</v>
      </c>
      <c r="O1843" s="8">
        <f>IF(ISERROR(VLOOKUP($I1843,Lookup!$H$2:$I$11,2,0)),"",VLOOKUP($I1843,Lookup!$H$2:$I$11,2,0))</f>
        <v>6.0000000000000002E-5</v>
      </c>
      <c r="P1843" s="8">
        <f>COUNTIF(J$4:J1843,J1843)</f>
        <v>1</v>
      </c>
    </row>
    <row r="1844" spans="1:16" ht="30" x14ac:dyDescent="0.25">
      <c r="A1844" s="35">
        <f t="shared" si="173"/>
        <v>40000</v>
      </c>
      <c r="B1844" s="8">
        <f t="shared" si="174"/>
        <v>44895.775000000001</v>
      </c>
      <c r="C1844" s="8">
        <f t="shared" si="175"/>
        <v>44896</v>
      </c>
      <c r="D1844" s="38">
        <f t="shared" si="176"/>
        <v>129792.77506</v>
      </c>
      <c r="E1844" s="39">
        <f t="shared" si="171"/>
        <v>18</v>
      </c>
      <c r="F1844" s="42" t="s">
        <v>268</v>
      </c>
      <c r="G1844" s="42" t="s">
        <v>5437</v>
      </c>
      <c r="H1844" s="42" t="s">
        <v>5438</v>
      </c>
      <c r="I1844" s="42" t="s">
        <v>2206</v>
      </c>
      <c r="J1844" s="45">
        <v>44895.775000000001</v>
      </c>
      <c r="K1844" s="43">
        <v>40000</v>
      </c>
      <c r="L1844" s="44">
        <v>44896</v>
      </c>
      <c r="M1844" s="8" t="str">
        <f>VLOOKUP(MONTH($J1844),Lookup!$A$2:$B$13,2,0)&amp;" "&amp;YEAR($J1844)</f>
        <v>Nov 2022</v>
      </c>
      <c r="N1844" s="34">
        <f t="shared" si="172"/>
        <v>44895.775000000001</v>
      </c>
      <c r="O1844" s="8">
        <f>IF(ISERROR(VLOOKUP($I1844,Lookup!$H$2:$I$11,2,0)),"",VLOOKUP($I1844,Lookup!$H$2:$I$11,2,0))</f>
        <v>6.0000000000000002E-5</v>
      </c>
      <c r="P1844" s="8">
        <f>COUNTIF(J$4:J1844,J1844)</f>
        <v>1</v>
      </c>
    </row>
    <row r="1845" spans="1:16" ht="30" x14ac:dyDescent="0.25">
      <c r="A1845" s="35">
        <f t="shared" si="173"/>
        <v>200000</v>
      </c>
      <c r="B1845" s="8">
        <f t="shared" si="174"/>
        <v>44822.493750000001</v>
      </c>
      <c r="C1845" s="8">
        <f t="shared" si="175"/>
        <v>44908</v>
      </c>
      <c r="D1845" s="38">
        <f t="shared" si="176"/>
        <v>289731.49381000001</v>
      </c>
      <c r="E1845" s="39">
        <f t="shared" si="171"/>
        <v>3</v>
      </c>
      <c r="F1845" s="42" t="s">
        <v>268</v>
      </c>
      <c r="G1845" s="42" t="s">
        <v>5439</v>
      </c>
      <c r="H1845" s="42" t="s">
        <v>5439</v>
      </c>
      <c r="I1845" s="42" t="s">
        <v>2206</v>
      </c>
      <c r="J1845" s="45">
        <v>44822.493750000001</v>
      </c>
      <c r="K1845" s="43">
        <v>200000</v>
      </c>
      <c r="L1845" s="44">
        <v>44908</v>
      </c>
      <c r="M1845" s="8" t="str">
        <f>VLOOKUP(MONTH($J1845),Lookup!$A$2:$B$13,2,0)&amp;" "&amp;YEAR($J1845)</f>
        <v>Sept 2022</v>
      </c>
      <c r="N1845" s="34">
        <f t="shared" si="172"/>
        <v>44822.493750000001</v>
      </c>
      <c r="O1845" s="8">
        <f>IF(ISERROR(VLOOKUP($I1845,Lookup!$H$2:$I$11,2,0)),"",VLOOKUP($I1845,Lookup!$H$2:$I$11,2,0))</f>
        <v>6.0000000000000002E-5</v>
      </c>
      <c r="P1845" s="8">
        <f>COUNTIF(J$4:J1845,J1845)</f>
        <v>1</v>
      </c>
    </row>
    <row r="1846" spans="1:16" ht="30" x14ac:dyDescent="0.25">
      <c r="A1846" s="35">
        <f t="shared" si="173"/>
        <v>15000</v>
      </c>
      <c r="B1846" s="8">
        <f t="shared" si="174"/>
        <v>44829.663194444445</v>
      </c>
      <c r="C1846" s="8">
        <f t="shared" si="175"/>
        <v>44894</v>
      </c>
      <c r="D1846" s="38">
        <f t="shared" si="176"/>
        <v>104724.66319524444</v>
      </c>
      <c r="E1846" s="39">
        <f t="shared" si="171"/>
        <v>20</v>
      </c>
      <c r="F1846" s="42" t="s">
        <v>268</v>
      </c>
      <c r="G1846" s="42" t="s">
        <v>5440</v>
      </c>
      <c r="H1846" s="42" t="s">
        <v>5441</v>
      </c>
      <c r="I1846" s="42" t="s">
        <v>2173</v>
      </c>
      <c r="J1846" s="45">
        <v>44829.663194444445</v>
      </c>
      <c r="K1846" s="43">
        <v>15000</v>
      </c>
      <c r="L1846" s="44">
        <v>44894</v>
      </c>
      <c r="M1846" s="8" t="str">
        <f>VLOOKUP(MONTH($J1846),Lookup!$A$2:$B$13,2,0)&amp;" "&amp;YEAR($J1846)</f>
        <v>Sept 2022</v>
      </c>
      <c r="N1846" s="34">
        <f t="shared" si="172"/>
        <v>44829.663194444445</v>
      </c>
      <c r="O1846" s="8">
        <f>IF(ISERROR(VLOOKUP($I1846,Lookup!$H$2:$I$11,2,0)),"",VLOOKUP($I1846,Lookup!$H$2:$I$11,2,0))</f>
        <v>7.9999999999999996E-7</v>
      </c>
      <c r="P1846" s="8">
        <f>COUNTIF(J$4:J1846,J1846)</f>
        <v>1</v>
      </c>
    </row>
    <row r="1847" spans="1:16" ht="30" x14ac:dyDescent="0.25">
      <c r="A1847" s="35">
        <f t="shared" si="173"/>
        <v>100000</v>
      </c>
      <c r="B1847" s="8">
        <f t="shared" si="174"/>
        <v>44887.416666666664</v>
      </c>
      <c r="C1847" s="8">
        <f t="shared" si="175"/>
        <v>44907</v>
      </c>
      <c r="D1847" s="38">
        <f t="shared" si="176"/>
        <v>189795.41672666665</v>
      </c>
      <c r="E1847" s="39">
        <f t="shared" si="171"/>
        <v>7</v>
      </c>
      <c r="F1847" s="42" t="s">
        <v>268</v>
      </c>
      <c r="G1847" s="42" t="s">
        <v>5442</v>
      </c>
      <c r="H1847" s="42" t="s">
        <v>5442</v>
      </c>
      <c r="I1847" s="42" t="s">
        <v>2206</v>
      </c>
      <c r="J1847" s="45">
        <v>44887.416666666664</v>
      </c>
      <c r="K1847" s="43">
        <v>100000</v>
      </c>
      <c r="L1847" s="44">
        <v>44907</v>
      </c>
      <c r="M1847" s="8" t="str">
        <f>VLOOKUP(MONTH($J1847),Lookup!$A$2:$B$13,2,0)&amp;" "&amp;YEAR($J1847)</f>
        <v>Nov 2022</v>
      </c>
      <c r="N1847" s="34">
        <f t="shared" si="172"/>
        <v>44887.416666666664</v>
      </c>
      <c r="O1847" s="8">
        <f>IF(ISERROR(VLOOKUP($I1847,Lookup!$H$2:$I$11,2,0)),"",VLOOKUP($I1847,Lookup!$H$2:$I$11,2,0))</f>
        <v>6.0000000000000002E-5</v>
      </c>
      <c r="P1847" s="8">
        <f>COUNTIF(J$4:J1847,J1847)</f>
        <v>1</v>
      </c>
    </row>
    <row r="1848" spans="1:16" ht="30" x14ac:dyDescent="0.25">
      <c r="A1848" s="35">
        <f t="shared" si="173"/>
        <v>10001</v>
      </c>
      <c r="B1848" s="8">
        <f t="shared" si="174"/>
        <v>44865.407638888886</v>
      </c>
      <c r="C1848" s="8">
        <f t="shared" si="175"/>
        <v>44908</v>
      </c>
      <c r="D1848" s="38">
        <f t="shared" si="176"/>
        <v>99775.4076396889</v>
      </c>
      <c r="E1848" s="39">
        <f t="shared" si="171"/>
        <v>21</v>
      </c>
      <c r="F1848" s="42" t="s">
        <v>268</v>
      </c>
      <c r="G1848" s="42" t="s">
        <v>5443</v>
      </c>
      <c r="H1848" s="42" t="s">
        <v>5444</v>
      </c>
      <c r="I1848" s="42" t="s">
        <v>2173</v>
      </c>
      <c r="J1848" s="45">
        <v>44865.407638888886</v>
      </c>
      <c r="K1848" s="43">
        <v>10001</v>
      </c>
      <c r="L1848" s="44">
        <v>44908</v>
      </c>
      <c r="M1848" s="8" t="str">
        <f>VLOOKUP(MONTH($J1848),Lookup!$A$2:$B$13,2,0)&amp;" "&amp;YEAR($J1848)</f>
        <v>Oct 2022</v>
      </c>
      <c r="N1848" s="34">
        <f t="shared" si="172"/>
        <v>44865.407638888886</v>
      </c>
      <c r="O1848" s="8">
        <f>IF(ISERROR(VLOOKUP($I1848,Lookup!$H$2:$I$11,2,0)),"",VLOOKUP($I1848,Lookup!$H$2:$I$11,2,0))</f>
        <v>7.9999999999999996E-7</v>
      </c>
      <c r="P1848" s="8">
        <f>COUNTIF(J$4:J1848,J1848)</f>
        <v>1</v>
      </c>
    </row>
    <row r="1849" spans="1:16" ht="45" x14ac:dyDescent="0.25">
      <c r="A1849" s="35">
        <f t="shared" si="173"/>
        <v>30000</v>
      </c>
      <c r="B1849" s="8">
        <f t="shared" si="174"/>
        <v>44886.412499999999</v>
      </c>
      <c r="C1849" s="8">
        <f t="shared" si="175"/>
        <v>44894</v>
      </c>
      <c r="D1849" s="38">
        <f t="shared" si="176"/>
        <v>119781.41250080001</v>
      </c>
      <c r="E1849" s="39">
        <f t="shared" si="171"/>
        <v>19</v>
      </c>
      <c r="F1849" s="42" t="s">
        <v>268</v>
      </c>
      <c r="G1849" s="42" t="s">
        <v>5445</v>
      </c>
      <c r="H1849" s="42" t="s">
        <v>5446</v>
      </c>
      <c r="I1849" s="42" t="s">
        <v>2173</v>
      </c>
      <c r="J1849" s="45">
        <v>44886.412499999999</v>
      </c>
      <c r="K1849" s="43">
        <v>30000</v>
      </c>
      <c r="L1849" s="44">
        <v>44894</v>
      </c>
      <c r="M1849" s="8" t="str">
        <f>VLOOKUP(MONTH($J1849),Lookup!$A$2:$B$13,2,0)&amp;" "&amp;YEAR($J1849)</f>
        <v>Nov 2022</v>
      </c>
      <c r="N1849" s="34">
        <f t="shared" si="172"/>
        <v>44886.412499999999</v>
      </c>
      <c r="O1849" s="8">
        <f>IF(ISERROR(VLOOKUP($I1849,Lookup!$H$2:$I$11,2,0)),"",VLOOKUP($I1849,Lookup!$H$2:$I$11,2,0))</f>
        <v>7.9999999999999996E-7</v>
      </c>
      <c r="P1849" s="8">
        <f>COUNTIF(J$4:J1849,J1849)</f>
        <v>1</v>
      </c>
    </row>
    <row r="1850" spans="1:16" ht="30" x14ac:dyDescent="0.25">
      <c r="A1850" s="35">
        <f t="shared" si="173"/>
        <v>60000</v>
      </c>
      <c r="B1850" s="8">
        <f t="shared" si="174"/>
        <v>44900.59375</v>
      </c>
      <c r="C1850" s="8">
        <f t="shared" si="175"/>
        <v>44905</v>
      </c>
      <c r="D1850" s="38">
        <f t="shared" si="176"/>
        <v>149806.59380999999</v>
      </c>
      <c r="E1850" s="39">
        <f t="shared" si="171"/>
        <v>13</v>
      </c>
      <c r="F1850" s="42" t="s">
        <v>268</v>
      </c>
      <c r="G1850" s="42" t="s">
        <v>5447</v>
      </c>
      <c r="H1850" s="42" t="s">
        <v>5448</v>
      </c>
      <c r="I1850" s="42" t="s">
        <v>2206</v>
      </c>
      <c r="J1850" s="45">
        <v>44900.59375</v>
      </c>
      <c r="K1850" s="43">
        <v>60000</v>
      </c>
      <c r="L1850" s="44">
        <v>44905</v>
      </c>
      <c r="M1850" s="8" t="str">
        <f>VLOOKUP(MONTH($J1850),Lookup!$A$2:$B$13,2,0)&amp;" "&amp;YEAR($J1850)</f>
        <v>Dec 2022</v>
      </c>
      <c r="N1850" s="34">
        <f t="shared" si="172"/>
        <v>44900.59375</v>
      </c>
      <c r="O1850" s="8">
        <f>IF(ISERROR(VLOOKUP($I1850,Lookup!$H$2:$I$11,2,0)),"",VLOOKUP($I1850,Lookup!$H$2:$I$11,2,0))</f>
        <v>6.0000000000000002E-5</v>
      </c>
      <c r="P1850" s="8">
        <f>COUNTIF(J$4:J1850,J1850)</f>
        <v>1</v>
      </c>
    </row>
    <row r="1851" spans="1:16" ht="30" x14ac:dyDescent="0.25">
      <c r="A1851" s="35">
        <f t="shared" si="173"/>
        <v>50000</v>
      </c>
      <c r="B1851" s="8">
        <f t="shared" si="174"/>
        <v>44860.648611111108</v>
      </c>
      <c r="C1851" s="8">
        <f t="shared" si="175"/>
        <v>44908</v>
      </c>
      <c r="D1851" s="38">
        <f t="shared" si="176"/>
        <v>139769.64867111109</v>
      </c>
      <c r="E1851" s="39">
        <f t="shared" si="171"/>
        <v>15</v>
      </c>
      <c r="F1851" s="42" t="s">
        <v>268</v>
      </c>
      <c r="G1851" s="42" t="s">
        <v>5449</v>
      </c>
      <c r="H1851" s="42" t="s">
        <v>5450</v>
      </c>
      <c r="I1851" s="42" t="s">
        <v>2206</v>
      </c>
      <c r="J1851" s="45">
        <v>44860.648611111108</v>
      </c>
      <c r="K1851" s="43">
        <v>50000</v>
      </c>
      <c r="L1851" s="44">
        <v>44908</v>
      </c>
      <c r="M1851" s="8" t="str">
        <f>VLOOKUP(MONTH($J1851),Lookup!$A$2:$B$13,2,0)&amp;" "&amp;YEAR($J1851)</f>
        <v>Oct 2022</v>
      </c>
      <c r="N1851" s="34">
        <f t="shared" si="172"/>
        <v>44860.648611111108</v>
      </c>
      <c r="O1851" s="8">
        <f>IF(ISERROR(VLOOKUP($I1851,Lookup!$H$2:$I$11,2,0)),"",VLOOKUP($I1851,Lookup!$H$2:$I$11,2,0))</f>
        <v>6.0000000000000002E-5</v>
      </c>
      <c r="P1851" s="8">
        <f>COUNTIF(J$4:J1851,J1851)</f>
        <v>1</v>
      </c>
    </row>
    <row r="1852" spans="1:16" ht="30" x14ac:dyDescent="0.25">
      <c r="A1852" s="35">
        <f t="shared" si="173"/>
        <v>150000</v>
      </c>
      <c r="B1852" s="8">
        <f t="shared" si="174"/>
        <v>44907.671527777777</v>
      </c>
      <c r="C1852" s="8">
        <f t="shared" si="175"/>
        <v>44907</v>
      </c>
      <c r="D1852" s="38">
        <f t="shared" si="176"/>
        <v>239815.67158777776</v>
      </c>
      <c r="E1852" s="39">
        <f t="shared" si="171"/>
        <v>5</v>
      </c>
      <c r="F1852" s="42" t="s">
        <v>268</v>
      </c>
      <c r="G1852" s="42" t="s">
        <v>5451</v>
      </c>
      <c r="H1852" s="42" t="s">
        <v>5452</v>
      </c>
      <c r="I1852" s="42" t="s">
        <v>2206</v>
      </c>
      <c r="J1852" s="45">
        <v>44907.671527777777</v>
      </c>
      <c r="K1852" s="43">
        <v>150000</v>
      </c>
      <c r="L1852" s="44">
        <v>44907</v>
      </c>
      <c r="M1852" s="8" t="str">
        <f>VLOOKUP(MONTH($J1852),Lookup!$A$2:$B$13,2,0)&amp;" "&amp;YEAR($J1852)</f>
        <v>Dec 2022</v>
      </c>
      <c r="N1852" s="34">
        <f t="shared" si="172"/>
        <v>44907.671527777777</v>
      </c>
      <c r="O1852" s="8">
        <f>IF(ISERROR(VLOOKUP($I1852,Lookup!$H$2:$I$11,2,0)),"",VLOOKUP($I1852,Lookup!$H$2:$I$11,2,0))</f>
        <v>6.0000000000000002E-5</v>
      </c>
      <c r="P1852" s="8">
        <f>COUNTIF(J$4:J1852,J1852)</f>
        <v>1</v>
      </c>
    </row>
    <row r="1853" spans="1:16" ht="30" x14ac:dyDescent="0.25">
      <c r="A1853" s="35">
        <f t="shared" si="173"/>
        <v>150000</v>
      </c>
      <c r="B1853" s="8">
        <f t="shared" si="174"/>
        <v>44798.615972222222</v>
      </c>
      <c r="C1853" s="8">
        <f t="shared" si="175"/>
        <v>44909</v>
      </c>
      <c r="D1853" s="38">
        <f t="shared" si="176"/>
        <v>239811.61597222224</v>
      </c>
      <c r="E1853" s="39">
        <f t="shared" si="171"/>
        <v>6</v>
      </c>
      <c r="F1853" s="42" t="s">
        <v>268</v>
      </c>
      <c r="G1853" s="42" t="s">
        <v>5453</v>
      </c>
      <c r="H1853" s="42" t="s">
        <v>5454</v>
      </c>
      <c r="I1853" s="42" t="s">
        <v>2167</v>
      </c>
      <c r="J1853" s="45">
        <v>44798.615972222222</v>
      </c>
      <c r="K1853" s="43">
        <v>150000</v>
      </c>
      <c r="L1853" s="44">
        <v>44909</v>
      </c>
      <c r="M1853" s="8" t="str">
        <f>VLOOKUP(MONTH($J1853),Lookup!$A$2:$B$13,2,0)&amp;" "&amp;YEAR($J1853)</f>
        <v>Aug 2022</v>
      </c>
      <c r="N1853" s="34">
        <f t="shared" si="172"/>
        <v>44798.615972222222</v>
      </c>
      <c r="O1853" s="8">
        <f>IF(ISERROR(VLOOKUP($I1853,Lookup!$H$2:$I$11,2,0)),"",VLOOKUP($I1853,Lookup!$H$2:$I$11,2,0))</f>
        <v>103</v>
      </c>
      <c r="P1853" s="8">
        <f>COUNTIF(J$4:J1853,J1853)</f>
        <v>1</v>
      </c>
    </row>
    <row r="1854" spans="1:16" ht="45" x14ac:dyDescent="0.25">
      <c r="A1854" s="35">
        <f t="shared" si="173"/>
        <v>200001</v>
      </c>
      <c r="B1854" s="8">
        <f t="shared" si="174"/>
        <v>44896.37777777778</v>
      </c>
      <c r="C1854" s="8">
        <f t="shared" si="175"/>
        <v>44909</v>
      </c>
      <c r="D1854" s="38">
        <f t="shared" si="176"/>
        <v>289707.27777777781</v>
      </c>
      <c r="E1854" s="39">
        <f t="shared" si="171"/>
        <v>27</v>
      </c>
      <c r="F1854" s="42" t="s">
        <v>108</v>
      </c>
      <c r="G1854" s="42" t="s">
        <v>5455</v>
      </c>
      <c r="H1854" s="42" t="s">
        <v>5456</v>
      </c>
      <c r="I1854" s="42" t="s">
        <v>2170</v>
      </c>
      <c r="J1854" s="45">
        <v>44896.37777777778</v>
      </c>
      <c r="K1854" s="43">
        <v>200001</v>
      </c>
      <c r="L1854" s="44">
        <v>44909</v>
      </c>
      <c r="M1854" s="8" t="str">
        <f>VLOOKUP(MONTH($J1854),Lookup!$A$2:$B$13,2,0)&amp;" "&amp;YEAR($J1854)</f>
        <v>Dec 2022</v>
      </c>
      <c r="N1854" s="34">
        <f t="shared" si="172"/>
        <v>44896.37777777778</v>
      </c>
      <c r="O1854" s="8">
        <f>IF(ISERROR(VLOOKUP($I1854,Lookup!$H$2:$I$11,2,0)),"",VLOOKUP($I1854,Lookup!$H$2:$I$11,2,0))</f>
        <v>-100.1</v>
      </c>
      <c r="P1854" s="8">
        <f>COUNTIF(J$4:J1854,J1854)</f>
        <v>1</v>
      </c>
    </row>
    <row r="1855" spans="1:16" ht="30" x14ac:dyDescent="0.25">
      <c r="A1855" s="35">
        <f t="shared" si="173"/>
        <v>0</v>
      </c>
      <c r="B1855" s="8">
        <f t="shared" si="174"/>
        <v>44691.654861111114</v>
      </c>
      <c r="C1855" s="8">
        <f t="shared" si="175"/>
        <v>44874</v>
      </c>
      <c r="D1855" s="38">
        <f t="shared" si="176"/>
        <v>89566.654868111102</v>
      </c>
      <c r="E1855" s="39">
        <f t="shared" si="171"/>
        <v>14</v>
      </c>
      <c r="F1855" s="42" t="s">
        <v>117</v>
      </c>
      <c r="G1855" s="42" t="s">
        <v>5457</v>
      </c>
      <c r="H1855" s="42" t="s">
        <v>5457</v>
      </c>
      <c r="I1855" s="42" t="s">
        <v>2184</v>
      </c>
      <c r="J1855" s="45">
        <v>44691.654861111114</v>
      </c>
      <c r="K1855" s="43"/>
      <c r="L1855" s="44">
        <v>44874</v>
      </c>
      <c r="M1855" s="8" t="str">
        <f>VLOOKUP(MONTH($J1855),Lookup!$A$2:$B$13,2,0)&amp;" "&amp;YEAR($J1855)</f>
        <v>May 2022</v>
      </c>
      <c r="N1855" s="34">
        <f t="shared" si="172"/>
        <v>44691.654861111114</v>
      </c>
      <c r="O1855" s="8">
        <f>IF(ISERROR(VLOOKUP($I1855,Lookup!$H$2:$I$11,2,0)),"",VLOOKUP($I1855,Lookup!$H$2:$I$11,2,0))</f>
        <v>6.9999999999999999E-6</v>
      </c>
      <c r="P1855" s="8">
        <f>COUNTIF(J$4:J1855,J1855)</f>
        <v>1</v>
      </c>
    </row>
    <row r="1856" spans="1:16" ht="30" x14ac:dyDescent="0.25">
      <c r="A1856" s="35">
        <f t="shared" si="173"/>
        <v>200001</v>
      </c>
      <c r="B1856" s="8">
        <f t="shared" si="174"/>
        <v>44810.315972222219</v>
      </c>
      <c r="C1856" s="8">
        <f t="shared" si="175"/>
        <v>44904</v>
      </c>
      <c r="D1856" s="38">
        <f t="shared" si="176"/>
        <v>289716.31603222224</v>
      </c>
      <c r="E1856" s="39">
        <f t="shared" si="171"/>
        <v>2</v>
      </c>
      <c r="F1856" s="42" t="s">
        <v>117</v>
      </c>
      <c r="G1856" s="42" t="s">
        <v>5458</v>
      </c>
      <c r="H1856" s="42" t="s">
        <v>5459</v>
      </c>
      <c r="I1856" s="42" t="s">
        <v>2206</v>
      </c>
      <c r="J1856" s="45">
        <v>44810.315972222219</v>
      </c>
      <c r="K1856" s="43">
        <v>200001</v>
      </c>
      <c r="L1856" s="44">
        <v>44904</v>
      </c>
      <c r="M1856" s="8" t="str">
        <f>VLOOKUP(MONTH($J1856),Lookup!$A$2:$B$13,2,0)&amp;" "&amp;YEAR($J1856)</f>
        <v>Sept 2022</v>
      </c>
      <c r="N1856" s="34">
        <f t="shared" si="172"/>
        <v>44810.315972222219</v>
      </c>
      <c r="O1856" s="8">
        <f>IF(ISERROR(VLOOKUP($I1856,Lookup!$H$2:$I$11,2,0)),"",VLOOKUP($I1856,Lookup!$H$2:$I$11,2,0))</f>
        <v>6.0000000000000002E-5</v>
      </c>
      <c r="P1856" s="8">
        <f>COUNTIF(J$4:J1856,J1856)</f>
        <v>1</v>
      </c>
    </row>
    <row r="1857" spans="1:16" ht="30" x14ac:dyDescent="0.25">
      <c r="A1857" s="35">
        <f t="shared" si="173"/>
        <v>61440</v>
      </c>
      <c r="B1857" s="8">
        <f t="shared" si="174"/>
        <v>44851.518750000003</v>
      </c>
      <c r="C1857" s="8">
        <f t="shared" si="175"/>
        <v>44908</v>
      </c>
      <c r="D1857" s="38">
        <f t="shared" si="176"/>
        <v>151200.51875699998</v>
      </c>
      <c r="E1857" s="39">
        <f t="shared" si="171"/>
        <v>9</v>
      </c>
      <c r="F1857" s="42" t="s">
        <v>117</v>
      </c>
      <c r="G1857" s="42" t="s">
        <v>5460</v>
      </c>
      <c r="H1857" s="42" t="s">
        <v>5461</v>
      </c>
      <c r="I1857" s="42" t="s">
        <v>2184</v>
      </c>
      <c r="J1857" s="45">
        <v>44851.518750000003</v>
      </c>
      <c r="K1857" s="43">
        <v>61440</v>
      </c>
      <c r="L1857" s="44">
        <v>44908</v>
      </c>
      <c r="M1857" s="8" t="str">
        <f>VLOOKUP(MONTH($J1857),Lookup!$A$2:$B$13,2,0)&amp;" "&amp;YEAR($J1857)</f>
        <v>Oct 2022</v>
      </c>
      <c r="N1857" s="34">
        <f t="shared" si="172"/>
        <v>44851.518750000003</v>
      </c>
      <c r="O1857" s="8">
        <f>IF(ISERROR(VLOOKUP($I1857,Lookup!$H$2:$I$11,2,0)),"",VLOOKUP($I1857,Lookup!$H$2:$I$11,2,0))</f>
        <v>6.9999999999999999E-6</v>
      </c>
      <c r="P1857" s="8">
        <f>COUNTIF(J$4:J1857,J1857)</f>
        <v>1</v>
      </c>
    </row>
    <row r="1858" spans="1:16" ht="60" x14ac:dyDescent="0.25">
      <c r="A1858" s="35">
        <f t="shared" si="173"/>
        <v>150000</v>
      </c>
      <c r="B1858" s="8">
        <f t="shared" si="174"/>
        <v>44887.487500000003</v>
      </c>
      <c r="C1858" s="8">
        <f t="shared" si="175"/>
        <v>44907</v>
      </c>
      <c r="D1858" s="38">
        <f t="shared" si="176"/>
        <v>239795.48755999998</v>
      </c>
      <c r="E1858" s="39">
        <f t="shared" si="171"/>
        <v>4</v>
      </c>
      <c r="F1858" s="42" t="s">
        <v>117</v>
      </c>
      <c r="G1858" s="42" t="s">
        <v>5462</v>
      </c>
      <c r="H1858" s="42" t="s">
        <v>5463</v>
      </c>
      <c r="I1858" s="42" t="s">
        <v>2206</v>
      </c>
      <c r="J1858" s="45">
        <v>44887.487500000003</v>
      </c>
      <c r="K1858" s="43">
        <v>150000</v>
      </c>
      <c r="L1858" s="44">
        <v>44907</v>
      </c>
      <c r="M1858" s="8" t="str">
        <f>VLOOKUP(MONTH($J1858),Lookup!$A$2:$B$13,2,0)&amp;" "&amp;YEAR($J1858)</f>
        <v>Nov 2022</v>
      </c>
      <c r="N1858" s="34">
        <f t="shared" si="172"/>
        <v>44887.487500000003</v>
      </c>
      <c r="O1858" s="8">
        <f>IF(ISERROR(VLOOKUP($I1858,Lookup!$H$2:$I$11,2,0)),"",VLOOKUP($I1858,Lookup!$H$2:$I$11,2,0))</f>
        <v>6.0000000000000002E-5</v>
      </c>
      <c r="P1858" s="8">
        <f>COUNTIF(J$4:J1858,J1858)</f>
        <v>1</v>
      </c>
    </row>
    <row r="1859" spans="1:16" ht="60" x14ac:dyDescent="0.25">
      <c r="A1859" s="35">
        <f t="shared" si="173"/>
        <v>192000</v>
      </c>
      <c r="B1859" s="8">
        <f t="shared" si="174"/>
        <v>44840.577777777777</v>
      </c>
      <c r="C1859" s="8">
        <f t="shared" si="175"/>
        <v>44902</v>
      </c>
      <c r="D1859" s="38">
        <f t="shared" si="176"/>
        <v>281743.57783777779</v>
      </c>
      <c r="E1859" s="39">
        <f t="shared" si="171"/>
        <v>3</v>
      </c>
      <c r="F1859" s="42" t="s">
        <v>117</v>
      </c>
      <c r="G1859" s="42" t="s">
        <v>5464</v>
      </c>
      <c r="H1859" s="42" t="s">
        <v>5465</v>
      </c>
      <c r="I1859" s="42" t="s">
        <v>2206</v>
      </c>
      <c r="J1859" s="45">
        <v>44840.577777777777</v>
      </c>
      <c r="K1859" s="43">
        <v>192000</v>
      </c>
      <c r="L1859" s="44">
        <v>44902</v>
      </c>
      <c r="M1859" s="8" t="str">
        <f>VLOOKUP(MONTH($J1859),Lookup!$A$2:$B$13,2,0)&amp;" "&amp;YEAR($J1859)</f>
        <v>Oct 2022</v>
      </c>
      <c r="N1859" s="34">
        <f t="shared" si="172"/>
        <v>44840.577777777777</v>
      </c>
      <c r="O1859" s="8">
        <f>IF(ISERROR(VLOOKUP($I1859,Lookup!$H$2:$I$11,2,0)),"",VLOOKUP($I1859,Lookup!$H$2:$I$11,2,0))</f>
        <v>6.0000000000000002E-5</v>
      </c>
      <c r="P1859" s="8">
        <f>COUNTIF(J$4:J1859,J1859)</f>
        <v>1</v>
      </c>
    </row>
    <row r="1860" spans="1:16" ht="45" x14ac:dyDescent="0.25">
      <c r="A1860" s="35">
        <f t="shared" si="173"/>
        <v>250000</v>
      </c>
      <c r="B1860" s="8">
        <f t="shared" si="174"/>
        <v>44827.345138888886</v>
      </c>
      <c r="C1860" s="8">
        <f t="shared" si="175"/>
        <v>44907</v>
      </c>
      <c r="D1860" s="38">
        <f t="shared" si="176"/>
        <v>339735.34519888886</v>
      </c>
      <c r="E1860" s="39">
        <f t="shared" si="171"/>
        <v>1</v>
      </c>
      <c r="F1860" s="42" t="s">
        <v>117</v>
      </c>
      <c r="G1860" s="42" t="s">
        <v>5466</v>
      </c>
      <c r="H1860" s="42" t="s">
        <v>5467</v>
      </c>
      <c r="I1860" s="42" t="s">
        <v>2206</v>
      </c>
      <c r="J1860" s="45">
        <v>44827.345138888886</v>
      </c>
      <c r="K1860" s="43">
        <v>250000</v>
      </c>
      <c r="L1860" s="44">
        <v>44907</v>
      </c>
      <c r="M1860" s="8" t="str">
        <f>VLOOKUP(MONTH($J1860),Lookup!$A$2:$B$13,2,0)&amp;" "&amp;YEAR($J1860)</f>
        <v>Sept 2022</v>
      </c>
      <c r="N1860" s="34">
        <f t="shared" si="172"/>
        <v>44827.345138888886</v>
      </c>
      <c r="O1860" s="8">
        <f>IF(ISERROR(VLOOKUP($I1860,Lookup!$H$2:$I$11,2,0)),"",VLOOKUP($I1860,Lookup!$H$2:$I$11,2,0))</f>
        <v>6.0000000000000002E-5</v>
      </c>
      <c r="P1860" s="8">
        <f>COUNTIF(J$4:J1860,J1860)</f>
        <v>1</v>
      </c>
    </row>
    <row r="1861" spans="1:16" x14ac:dyDescent="0.25">
      <c r="A1861" s="35">
        <f t="shared" si="173"/>
        <v>45000</v>
      </c>
      <c r="B1861" s="8">
        <f t="shared" si="174"/>
        <v>44859.666666666664</v>
      </c>
      <c r="C1861" s="8">
        <f t="shared" si="175"/>
        <v>44888</v>
      </c>
      <c r="D1861" s="38">
        <f t="shared" si="176"/>
        <v>134748.66666746666</v>
      </c>
      <c r="E1861" s="39">
        <f t="shared" ref="E1861:E1924" si="177">IF($D1861="","",COUNTIFS($F$4:$F$5000,$F1861,$D$4:$D$5000,"&gt;"&amp;$D1861))</f>
        <v>13</v>
      </c>
      <c r="F1861" s="42" t="s">
        <v>117</v>
      </c>
      <c r="G1861" s="42" t="s">
        <v>5468</v>
      </c>
      <c r="H1861" s="42" t="s">
        <v>5469</v>
      </c>
      <c r="I1861" s="42" t="s">
        <v>2173</v>
      </c>
      <c r="J1861" s="45">
        <v>44859.666666666664</v>
      </c>
      <c r="K1861" s="43">
        <v>45000</v>
      </c>
      <c r="L1861" s="44">
        <v>44888</v>
      </c>
      <c r="M1861" s="8" t="str">
        <f>VLOOKUP(MONTH($J1861),Lookup!$A$2:$B$13,2,0)&amp;" "&amp;YEAR($J1861)</f>
        <v>Oct 2022</v>
      </c>
      <c r="N1861" s="34">
        <f t="shared" ref="N1861:N1924" si="178">IF(ISBLANK($J1861),"1/1/9999",J1861)</f>
        <v>44859.666666666664</v>
      </c>
      <c r="O1861" s="8">
        <f>IF(ISERROR(VLOOKUP($I1861,Lookup!$H$2:$I$11,2,0)),"",VLOOKUP($I1861,Lookup!$H$2:$I$11,2,0))</f>
        <v>7.9999999999999996E-7</v>
      </c>
      <c r="P1861" s="8">
        <f>COUNTIF(J$4:J1861,J1861)</f>
        <v>1</v>
      </c>
    </row>
    <row r="1862" spans="1:16" x14ac:dyDescent="0.25">
      <c r="A1862" s="35">
        <f t="shared" ref="A1862:A1925" si="179">K1862</f>
        <v>50001</v>
      </c>
      <c r="B1862" s="8">
        <f t="shared" ref="B1862:B1925" si="180">J1862</f>
        <v>44844.481249999997</v>
      </c>
      <c r="C1862" s="8">
        <f t="shared" ref="C1862:C1925" si="181">L1862</f>
        <v>44894</v>
      </c>
      <c r="D1862" s="38">
        <f t="shared" ref="D1862:D1925" si="182">SUM(A1862:C1862)+O1862+P1862</f>
        <v>139740.48425000001</v>
      </c>
      <c r="E1862" s="39">
        <f t="shared" si="177"/>
        <v>12</v>
      </c>
      <c r="F1862" s="42" t="s">
        <v>117</v>
      </c>
      <c r="G1862" s="42" t="s">
        <v>5470</v>
      </c>
      <c r="H1862" s="42" t="s">
        <v>5471</v>
      </c>
      <c r="I1862" s="42" t="s">
        <v>2525</v>
      </c>
      <c r="J1862" s="45">
        <v>44844.481249999997</v>
      </c>
      <c r="K1862" s="43">
        <v>50001</v>
      </c>
      <c r="L1862" s="44">
        <v>44894</v>
      </c>
      <c r="M1862" s="8" t="str">
        <f>VLOOKUP(MONTH($J1862),Lookup!$A$2:$B$13,2,0)&amp;" "&amp;YEAR($J1862)</f>
        <v>Oct 2022</v>
      </c>
      <c r="N1862" s="34">
        <f t="shared" si="178"/>
        <v>44844.481249999997</v>
      </c>
      <c r="O1862" s="8">
        <f>IF(ISERROR(VLOOKUP($I1862,Lookup!$H$2:$I$11,2,0)),"",VLOOKUP($I1862,Lookup!$H$2:$I$11,2,0))</f>
        <v>3.0000000000000001E-3</v>
      </c>
      <c r="P1862" s="8">
        <f>COUNTIF(J$4:J1862,J1862)</f>
        <v>1</v>
      </c>
    </row>
    <row r="1863" spans="1:16" ht="30" x14ac:dyDescent="0.25">
      <c r="A1863" s="35">
        <f t="shared" si="179"/>
        <v>130000</v>
      </c>
      <c r="B1863" s="8">
        <f t="shared" si="180"/>
        <v>44873.669444444444</v>
      </c>
      <c r="C1863" s="8">
        <f t="shared" si="181"/>
        <v>44908</v>
      </c>
      <c r="D1863" s="38">
        <f t="shared" si="182"/>
        <v>219782.66950444444</v>
      </c>
      <c r="E1863" s="39">
        <f t="shared" si="177"/>
        <v>5</v>
      </c>
      <c r="F1863" s="42" t="s">
        <v>117</v>
      </c>
      <c r="G1863" s="42" t="s">
        <v>5472</v>
      </c>
      <c r="H1863" s="42" t="s">
        <v>5473</v>
      </c>
      <c r="I1863" s="42" t="s">
        <v>2206</v>
      </c>
      <c r="J1863" s="45">
        <v>44873.669444444444</v>
      </c>
      <c r="K1863" s="43">
        <v>130000</v>
      </c>
      <c r="L1863" s="44">
        <v>44908</v>
      </c>
      <c r="M1863" s="8" t="str">
        <f>VLOOKUP(MONTH($J1863),Lookup!$A$2:$B$13,2,0)&amp;" "&amp;YEAR($J1863)</f>
        <v>Nov 2022</v>
      </c>
      <c r="N1863" s="34">
        <f t="shared" si="178"/>
        <v>44873.669444444444</v>
      </c>
      <c r="O1863" s="8">
        <f>IF(ISERROR(VLOOKUP($I1863,Lookup!$H$2:$I$11,2,0)),"",VLOOKUP($I1863,Lookup!$H$2:$I$11,2,0))</f>
        <v>6.0000000000000002E-5</v>
      </c>
      <c r="P1863" s="8">
        <f>COUNTIF(J$4:J1863,J1863)</f>
        <v>1</v>
      </c>
    </row>
    <row r="1864" spans="1:16" x14ac:dyDescent="0.25">
      <c r="A1864" s="35">
        <f t="shared" si="179"/>
        <v>65000</v>
      </c>
      <c r="B1864" s="8">
        <f t="shared" si="180"/>
        <v>44888.498611111114</v>
      </c>
      <c r="C1864" s="8">
        <f t="shared" si="181"/>
        <v>44909</v>
      </c>
      <c r="D1864" s="38">
        <f t="shared" si="182"/>
        <v>154798.4986711111</v>
      </c>
      <c r="E1864" s="39">
        <f t="shared" si="177"/>
        <v>8</v>
      </c>
      <c r="F1864" s="42" t="s">
        <v>117</v>
      </c>
      <c r="G1864" s="42" t="s">
        <v>5474</v>
      </c>
      <c r="H1864" s="42" t="s">
        <v>5475</v>
      </c>
      <c r="I1864" s="42" t="s">
        <v>2206</v>
      </c>
      <c r="J1864" s="45">
        <v>44888.498611111114</v>
      </c>
      <c r="K1864" s="43">
        <v>65000</v>
      </c>
      <c r="L1864" s="44">
        <v>44909</v>
      </c>
      <c r="M1864" s="8" t="str">
        <f>VLOOKUP(MONTH($J1864),Lookup!$A$2:$B$13,2,0)&amp;" "&amp;YEAR($J1864)</f>
        <v>Nov 2022</v>
      </c>
      <c r="N1864" s="34">
        <f t="shared" si="178"/>
        <v>44888.498611111114</v>
      </c>
      <c r="O1864" s="8">
        <f>IF(ISERROR(VLOOKUP($I1864,Lookup!$H$2:$I$11,2,0)),"",VLOOKUP($I1864,Lookup!$H$2:$I$11,2,0))</f>
        <v>6.0000000000000002E-5</v>
      </c>
      <c r="P1864" s="8">
        <f>COUNTIF(J$4:J1864,J1864)</f>
        <v>1</v>
      </c>
    </row>
    <row r="1865" spans="1:16" ht="30" x14ac:dyDescent="0.25">
      <c r="A1865" s="35">
        <f t="shared" si="179"/>
        <v>50001</v>
      </c>
      <c r="B1865" s="8">
        <f t="shared" si="180"/>
        <v>44895.535416666666</v>
      </c>
      <c r="C1865" s="8">
        <f t="shared" si="181"/>
        <v>44914</v>
      </c>
      <c r="D1865" s="38">
        <f t="shared" si="182"/>
        <v>139811.53547666664</v>
      </c>
      <c r="E1865" s="39">
        <f t="shared" si="177"/>
        <v>10</v>
      </c>
      <c r="F1865" s="42" t="s">
        <v>117</v>
      </c>
      <c r="G1865" s="42" t="s">
        <v>5476</v>
      </c>
      <c r="H1865" s="42" t="s">
        <v>5477</v>
      </c>
      <c r="I1865" s="42" t="s">
        <v>2206</v>
      </c>
      <c r="J1865" s="45">
        <v>44895.535416666666</v>
      </c>
      <c r="K1865" s="43">
        <v>50001</v>
      </c>
      <c r="L1865" s="44">
        <v>44914</v>
      </c>
      <c r="M1865" s="8" t="str">
        <f>VLOOKUP(MONTH($J1865),Lookup!$A$2:$B$13,2,0)&amp;" "&amp;YEAR($J1865)</f>
        <v>Nov 2022</v>
      </c>
      <c r="N1865" s="34">
        <f t="shared" si="178"/>
        <v>44895.535416666666</v>
      </c>
      <c r="O1865" s="8">
        <f>IF(ISERROR(VLOOKUP($I1865,Lookup!$H$2:$I$11,2,0)),"",VLOOKUP($I1865,Lookup!$H$2:$I$11,2,0))</f>
        <v>6.0000000000000002E-5</v>
      </c>
      <c r="P1865" s="8">
        <f>COUNTIF(J$4:J1865,J1865)</f>
        <v>1</v>
      </c>
    </row>
    <row r="1866" spans="1:16" ht="30" x14ac:dyDescent="0.25">
      <c r="A1866" s="35">
        <f t="shared" si="179"/>
        <v>92160</v>
      </c>
      <c r="B1866" s="8">
        <f t="shared" si="180"/>
        <v>44874.424305555556</v>
      </c>
      <c r="C1866" s="8">
        <f t="shared" si="181"/>
        <v>44897</v>
      </c>
      <c r="D1866" s="38">
        <f t="shared" si="182"/>
        <v>181932.42436555555</v>
      </c>
      <c r="E1866" s="39">
        <f t="shared" si="177"/>
        <v>6</v>
      </c>
      <c r="F1866" s="42" t="s">
        <v>117</v>
      </c>
      <c r="G1866" s="42" t="s">
        <v>5478</v>
      </c>
      <c r="H1866" s="42" t="s">
        <v>5479</v>
      </c>
      <c r="I1866" s="42" t="s">
        <v>2206</v>
      </c>
      <c r="J1866" s="45">
        <v>44874.424305555556</v>
      </c>
      <c r="K1866" s="43">
        <v>92160</v>
      </c>
      <c r="L1866" s="44">
        <v>44897</v>
      </c>
      <c r="M1866" s="8" t="str">
        <f>VLOOKUP(MONTH($J1866),Lookup!$A$2:$B$13,2,0)&amp;" "&amp;YEAR($J1866)</f>
        <v>Nov 2022</v>
      </c>
      <c r="N1866" s="34">
        <f t="shared" si="178"/>
        <v>44874.424305555556</v>
      </c>
      <c r="O1866" s="8">
        <f>IF(ISERROR(VLOOKUP($I1866,Lookup!$H$2:$I$11,2,0)),"",VLOOKUP($I1866,Lookup!$H$2:$I$11,2,0))</f>
        <v>6.0000000000000002E-5</v>
      </c>
      <c r="P1866" s="8">
        <f>COUNTIF(J$4:J1866,J1866)</f>
        <v>1</v>
      </c>
    </row>
    <row r="1867" spans="1:16" ht="45" x14ac:dyDescent="0.25">
      <c r="A1867" s="35">
        <f t="shared" si="179"/>
        <v>900001</v>
      </c>
      <c r="B1867" s="8">
        <f t="shared" si="180"/>
        <v>44896.37777777778</v>
      </c>
      <c r="C1867" s="8">
        <f t="shared" si="181"/>
        <v>44909</v>
      </c>
      <c r="D1867" s="38">
        <f t="shared" si="182"/>
        <v>989808.37783777772</v>
      </c>
      <c r="E1867" s="39">
        <f t="shared" si="177"/>
        <v>0</v>
      </c>
      <c r="F1867" s="42" t="s">
        <v>117</v>
      </c>
      <c r="G1867" s="42" t="s">
        <v>5455</v>
      </c>
      <c r="H1867" s="42" t="s">
        <v>5456</v>
      </c>
      <c r="I1867" s="42" t="s">
        <v>2206</v>
      </c>
      <c r="J1867" s="45">
        <v>44896.37777777778</v>
      </c>
      <c r="K1867" s="43">
        <v>900001</v>
      </c>
      <c r="L1867" s="44">
        <v>44909</v>
      </c>
      <c r="M1867" s="8" t="str">
        <f>VLOOKUP(MONTH($J1867),Lookup!$A$2:$B$13,2,0)&amp;" "&amp;YEAR($J1867)</f>
        <v>Dec 2022</v>
      </c>
      <c r="N1867" s="34">
        <f t="shared" si="178"/>
        <v>44896.37777777778</v>
      </c>
      <c r="O1867" s="8">
        <f>IF(ISERROR(VLOOKUP($I1867,Lookup!$H$2:$I$11,2,0)),"",VLOOKUP($I1867,Lookup!$H$2:$I$11,2,0))</f>
        <v>6.0000000000000002E-5</v>
      </c>
      <c r="P1867" s="8">
        <f>COUNTIF(J$4:J1867,J1867)</f>
        <v>2</v>
      </c>
    </row>
    <row r="1868" spans="1:16" ht="45" x14ac:dyDescent="0.25">
      <c r="A1868" s="35">
        <f t="shared" si="179"/>
        <v>50001</v>
      </c>
      <c r="B1868" s="8">
        <f t="shared" si="180"/>
        <v>44873.443749999999</v>
      </c>
      <c r="C1868" s="8">
        <f t="shared" si="181"/>
        <v>44909</v>
      </c>
      <c r="D1868" s="38">
        <f t="shared" si="182"/>
        <v>139784.44381</v>
      </c>
      <c r="E1868" s="39">
        <f t="shared" si="177"/>
        <v>11</v>
      </c>
      <c r="F1868" s="42" t="s">
        <v>117</v>
      </c>
      <c r="G1868" s="42" t="s">
        <v>5480</v>
      </c>
      <c r="H1868" s="42" t="s">
        <v>5481</v>
      </c>
      <c r="I1868" s="42" t="s">
        <v>2206</v>
      </c>
      <c r="J1868" s="45">
        <v>44873.443749999999</v>
      </c>
      <c r="K1868" s="43">
        <v>50001</v>
      </c>
      <c r="L1868" s="44">
        <v>44909</v>
      </c>
      <c r="M1868" s="8" t="str">
        <f>VLOOKUP(MONTH($J1868),Lookup!$A$2:$B$13,2,0)&amp;" "&amp;YEAR($J1868)</f>
        <v>Nov 2022</v>
      </c>
      <c r="N1868" s="34">
        <f t="shared" si="178"/>
        <v>44873.443749999999</v>
      </c>
      <c r="O1868" s="8">
        <f>IF(ISERROR(VLOOKUP($I1868,Lookup!$H$2:$I$11,2,0)),"",VLOOKUP($I1868,Lookup!$H$2:$I$11,2,0))</f>
        <v>6.0000000000000002E-5</v>
      </c>
      <c r="P1868" s="8">
        <f>COUNTIF(J$4:J1868,J1868)</f>
        <v>1</v>
      </c>
    </row>
    <row r="1869" spans="1:16" x14ac:dyDescent="0.25">
      <c r="A1869" s="35">
        <f t="shared" si="179"/>
        <v>65000</v>
      </c>
      <c r="B1869" s="8">
        <f t="shared" si="180"/>
        <v>44888.498611111114</v>
      </c>
      <c r="C1869" s="8">
        <f t="shared" si="181"/>
        <v>44909</v>
      </c>
      <c r="D1869" s="38">
        <f t="shared" si="182"/>
        <v>154799.4986711111</v>
      </c>
      <c r="E1869" s="39">
        <f t="shared" si="177"/>
        <v>7</v>
      </c>
      <c r="F1869" s="42" t="s">
        <v>117</v>
      </c>
      <c r="G1869" s="42" t="s">
        <v>5474</v>
      </c>
      <c r="H1869" s="42" t="s">
        <v>5482</v>
      </c>
      <c r="I1869" s="42" t="s">
        <v>2206</v>
      </c>
      <c r="J1869" s="45">
        <v>44888.498611111114</v>
      </c>
      <c r="K1869" s="43">
        <v>65000</v>
      </c>
      <c r="L1869" s="44">
        <v>44909</v>
      </c>
      <c r="M1869" s="8" t="str">
        <f>VLOOKUP(MONTH($J1869),Lookup!$A$2:$B$13,2,0)&amp;" "&amp;YEAR($J1869)</f>
        <v>Nov 2022</v>
      </c>
      <c r="N1869" s="34">
        <f t="shared" si="178"/>
        <v>44888.498611111114</v>
      </c>
      <c r="O1869" s="8">
        <f>IF(ISERROR(VLOOKUP($I1869,Lookup!$H$2:$I$11,2,0)),"",VLOOKUP($I1869,Lookup!$H$2:$I$11,2,0))</f>
        <v>6.0000000000000002E-5</v>
      </c>
      <c r="P1869" s="8">
        <f>COUNTIF(J$4:J1869,J1869)</f>
        <v>2</v>
      </c>
    </row>
    <row r="1870" spans="1:16" ht="30" x14ac:dyDescent="0.25">
      <c r="A1870" s="35">
        <f t="shared" si="179"/>
        <v>700001</v>
      </c>
      <c r="B1870" s="8">
        <f t="shared" si="180"/>
        <v>44872.491666666669</v>
      </c>
      <c r="C1870" s="8">
        <f t="shared" si="181"/>
        <v>44909</v>
      </c>
      <c r="D1870" s="38">
        <f t="shared" si="182"/>
        <v>789783.49167366675</v>
      </c>
      <c r="E1870" s="39">
        <f t="shared" si="177"/>
        <v>3</v>
      </c>
      <c r="F1870" s="42" t="s">
        <v>137</v>
      </c>
      <c r="G1870" s="42" t="s">
        <v>5483</v>
      </c>
      <c r="H1870" s="42" t="s">
        <v>5484</v>
      </c>
      <c r="I1870" s="42" t="s">
        <v>2184</v>
      </c>
      <c r="J1870" s="45">
        <v>44872.491666666669</v>
      </c>
      <c r="K1870" s="43">
        <v>700001</v>
      </c>
      <c r="L1870" s="44">
        <v>44909</v>
      </c>
      <c r="M1870" s="8" t="str">
        <f>VLOOKUP(MONTH($J1870),Lookup!$A$2:$B$13,2,0)&amp;" "&amp;YEAR($J1870)</f>
        <v>Nov 2022</v>
      </c>
      <c r="N1870" s="34">
        <f t="shared" si="178"/>
        <v>44872.491666666669</v>
      </c>
      <c r="O1870" s="8">
        <f>IF(ISERROR(VLOOKUP($I1870,Lookup!$H$2:$I$11,2,0)),"",VLOOKUP($I1870,Lookup!$H$2:$I$11,2,0))</f>
        <v>6.9999999999999999E-6</v>
      </c>
      <c r="P1870" s="8">
        <f>COUNTIF(J$4:J1870,J1870)</f>
        <v>1</v>
      </c>
    </row>
    <row r="1871" spans="1:16" ht="30" x14ac:dyDescent="0.25">
      <c r="A1871" s="35">
        <f t="shared" si="179"/>
        <v>150001</v>
      </c>
      <c r="B1871" s="8">
        <f t="shared" si="180"/>
        <v>44905.645138888889</v>
      </c>
      <c r="C1871" s="8">
        <f t="shared" si="181"/>
        <v>44909</v>
      </c>
      <c r="D1871" s="38">
        <f t="shared" si="182"/>
        <v>239816.64514588888</v>
      </c>
      <c r="E1871" s="39">
        <f t="shared" si="177"/>
        <v>31</v>
      </c>
      <c r="F1871" s="42" t="s">
        <v>103</v>
      </c>
      <c r="G1871" s="42" t="s">
        <v>5485</v>
      </c>
      <c r="H1871" s="42" t="s">
        <v>5485</v>
      </c>
      <c r="I1871" s="42" t="s">
        <v>2184</v>
      </c>
      <c r="J1871" s="45">
        <v>44905.645138888889</v>
      </c>
      <c r="K1871" s="43">
        <v>150001</v>
      </c>
      <c r="L1871" s="44">
        <v>44909</v>
      </c>
      <c r="M1871" s="8" t="str">
        <f>VLOOKUP(MONTH($J1871),Lookup!$A$2:$B$13,2,0)&amp;" "&amp;YEAR($J1871)</f>
        <v>Dec 2022</v>
      </c>
      <c r="N1871" s="34">
        <f t="shared" si="178"/>
        <v>44905.645138888889</v>
      </c>
      <c r="O1871" s="8">
        <f>IF(ISERROR(VLOOKUP($I1871,Lookup!$H$2:$I$11,2,0)),"",VLOOKUP($I1871,Lookup!$H$2:$I$11,2,0))</f>
        <v>6.9999999999999999E-6</v>
      </c>
      <c r="P1871" s="8">
        <f>COUNTIF(J$4:J1871,J1871)</f>
        <v>1</v>
      </c>
    </row>
    <row r="1872" spans="1:16" ht="30" x14ac:dyDescent="0.25">
      <c r="A1872" s="35">
        <f t="shared" si="179"/>
        <v>0</v>
      </c>
      <c r="B1872" s="8">
        <f t="shared" si="180"/>
        <v>44905.645138888889</v>
      </c>
      <c r="C1872" s="8">
        <f t="shared" si="181"/>
        <v>44909</v>
      </c>
      <c r="D1872" s="38">
        <f t="shared" si="182"/>
        <v>89816.645145888877</v>
      </c>
      <c r="E1872" s="39">
        <f t="shared" si="177"/>
        <v>31</v>
      </c>
      <c r="F1872" s="42" t="s">
        <v>159</v>
      </c>
      <c r="G1872" s="42" t="s">
        <v>5485</v>
      </c>
      <c r="H1872" s="42" t="s">
        <v>5486</v>
      </c>
      <c r="I1872" s="42" t="s">
        <v>2184</v>
      </c>
      <c r="J1872" s="45">
        <v>44905.645138888889</v>
      </c>
      <c r="K1872" s="43"/>
      <c r="L1872" s="44">
        <v>44909</v>
      </c>
      <c r="M1872" s="8" t="str">
        <f>VLOOKUP(MONTH($J1872),Lookup!$A$2:$B$13,2,0)&amp;" "&amp;YEAR($J1872)</f>
        <v>Dec 2022</v>
      </c>
      <c r="N1872" s="34">
        <f t="shared" si="178"/>
        <v>44905.645138888889</v>
      </c>
      <c r="O1872" s="8">
        <f>IF(ISERROR(VLOOKUP($I1872,Lookup!$H$2:$I$11,2,0)),"",VLOOKUP($I1872,Lookup!$H$2:$I$11,2,0))</f>
        <v>6.9999999999999999E-6</v>
      </c>
      <c r="P1872" s="8">
        <f>COUNTIF(J$4:J1872,J1872)</f>
        <v>2</v>
      </c>
    </row>
    <row r="1873" spans="1:16" ht="30" x14ac:dyDescent="0.25">
      <c r="A1873" s="35">
        <f t="shared" si="179"/>
        <v>200000</v>
      </c>
      <c r="B1873" s="8">
        <f t="shared" si="180"/>
        <v>44814.575694444444</v>
      </c>
      <c r="C1873" s="8">
        <f t="shared" si="181"/>
        <v>44908</v>
      </c>
      <c r="D1873" s="38">
        <f t="shared" si="182"/>
        <v>289826.57569444447</v>
      </c>
      <c r="E1873" s="39">
        <f t="shared" si="177"/>
        <v>3</v>
      </c>
      <c r="F1873" s="42" t="s">
        <v>246</v>
      </c>
      <c r="G1873" s="42" t="s">
        <v>5487</v>
      </c>
      <c r="H1873" s="42" t="s">
        <v>5488</v>
      </c>
      <c r="I1873" s="42" t="s">
        <v>2167</v>
      </c>
      <c r="J1873" s="45">
        <v>44814.575694444444</v>
      </c>
      <c r="K1873" s="43">
        <v>200000</v>
      </c>
      <c r="L1873" s="44">
        <v>44908</v>
      </c>
      <c r="M1873" s="8" t="str">
        <f>VLOOKUP(MONTH($J1873),Lookup!$A$2:$B$13,2,0)&amp;" "&amp;YEAR($J1873)</f>
        <v>Sept 2022</v>
      </c>
      <c r="N1873" s="34">
        <f t="shared" si="178"/>
        <v>44814.575694444444</v>
      </c>
      <c r="O1873" s="8">
        <f>IF(ISERROR(VLOOKUP($I1873,Lookup!$H$2:$I$11,2,0)),"",VLOOKUP($I1873,Lookup!$H$2:$I$11,2,0))</f>
        <v>103</v>
      </c>
      <c r="P1873" s="8">
        <f>COUNTIF(J$4:J1873,J1873)</f>
        <v>1</v>
      </c>
    </row>
    <row r="1874" spans="1:16" x14ac:dyDescent="0.25">
      <c r="A1874" s="35">
        <f t="shared" si="179"/>
        <v>100000</v>
      </c>
      <c r="B1874" s="8">
        <f t="shared" si="180"/>
        <v>44837.420138888891</v>
      </c>
      <c r="C1874" s="8">
        <f t="shared" si="181"/>
        <v>44908</v>
      </c>
      <c r="D1874" s="38">
        <f t="shared" si="182"/>
        <v>189746.42019888887</v>
      </c>
      <c r="E1874" s="39">
        <f t="shared" si="177"/>
        <v>14</v>
      </c>
      <c r="F1874" s="42" t="s">
        <v>246</v>
      </c>
      <c r="G1874" s="42" t="s">
        <v>5489</v>
      </c>
      <c r="H1874" s="42" t="s">
        <v>5490</v>
      </c>
      <c r="I1874" s="42" t="s">
        <v>2206</v>
      </c>
      <c r="J1874" s="45">
        <v>44837.420138888891</v>
      </c>
      <c r="K1874" s="43">
        <v>100000</v>
      </c>
      <c r="L1874" s="44">
        <v>44908</v>
      </c>
      <c r="M1874" s="8" t="str">
        <f>VLOOKUP(MONTH($J1874),Lookup!$A$2:$B$13,2,0)&amp;" "&amp;YEAR($J1874)</f>
        <v>Oct 2022</v>
      </c>
      <c r="N1874" s="34">
        <f t="shared" si="178"/>
        <v>44837.420138888891</v>
      </c>
      <c r="O1874" s="8">
        <f>IF(ISERROR(VLOOKUP($I1874,Lookup!$H$2:$I$11,2,0)),"",VLOOKUP($I1874,Lookup!$H$2:$I$11,2,0))</f>
        <v>6.0000000000000002E-5</v>
      </c>
      <c r="P1874" s="8">
        <f>COUNTIF(J$4:J1874,J1874)</f>
        <v>1</v>
      </c>
    </row>
    <row r="1875" spans="1:16" ht="30" x14ac:dyDescent="0.25">
      <c r="A1875" s="35">
        <f t="shared" si="179"/>
        <v>400000</v>
      </c>
      <c r="B1875" s="8">
        <f t="shared" si="180"/>
        <v>44815.515277777777</v>
      </c>
      <c r="C1875" s="8">
        <f t="shared" si="181"/>
        <v>44909</v>
      </c>
      <c r="D1875" s="38">
        <f t="shared" si="182"/>
        <v>489828.5152777778</v>
      </c>
      <c r="E1875" s="39">
        <f t="shared" si="177"/>
        <v>2</v>
      </c>
      <c r="F1875" s="42" t="s">
        <v>246</v>
      </c>
      <c r="G1875" s="42" t="s">
        <v>5491</v>
      </c>
      <c r="H1875" s="42" t="s">
        <v>5492</v>
      </c>
      <c r="I1875" s="42" t="s">
        <v>2167</v>
      </c>
      <c r="J1875" s="45">
        <v>44815.515277777777</v>
      </c>
      <c r="K1875" s="43">
        <v>400000</v>
      </c>
      <c r="L1875" s="44">
        <v>44909</v>
      </c>
      <c r="M1875" s="8" t="str">
        <f>VLOOKUP(MONTH($J1875),Lookup!$A$2:$B$13,2,0)&amp;" "&amp;YEAR($J1875)</f>
        <v>Sept 2022</v>
      </c>
      <c r="N1875" s="34">
        <f t="shared" si="178"/>
        <v>44815.515277777777</v>
      </c>
      <c r="O1875" s="8">
        <f>IF(ISERROR(VLOOKUP($I1875,Lookup!$H$2:$I$11,2,0)),"",VLOOKUP($I1875,Lookup!$H$2:$I$11,2,0))</f>
        <v>103</v>
      </c>
      <c r="P1875" s="8">
        <f>COUNTIF(J$4:J1875,J1875)</f>
        <v>1</v>
      </c>
    </row>
    <row r="1876" spans="1:16" ht="30" x14ac:dyDescent="0.25">
      <c r="A1876" s="35">
        <f t="shared" si="179"/>
        <v>50001</v>
      </c>
      <c r="B1876" s="8">
        <f t="shared" si="180"/>
        <v>44792.527083333334</v>
      </c>
      <c r="C1876" s="8">
        <f t="shared" si="181"/>
        <v>44894</v>
      </c>
      <c r="D1876" s="38">
        <f t="shared" si="182"/>
        <v>139588.42708333334</v>
      </c>
      <c r="E1876" s="39">
        <f t="shared" si="177"/>
        <v>25</v>
      </c>
      <c r="F1876" s="42" t="s">
        <v>246</v>
      </c>
      <c r="G1876" s="42" t="s">
        <v>5493</v>
      </c>
      <c r="H1876" s="42" t="s">
        <v>5494</v>
      </c>
      <c r="I1876" s="42" t="s">
        <v>2170</v>
      </c>
      <c r="J1876" s="45">
        <v>44792.527083333334</v>
      </c>
      <c r="K1876" s="43">
        <v>50001</v>
      </c>
      <c r="L1876" s="44">
        <v>44894</v>
      </c>
      <c r="M1876" s="8" t="str">
        <f>VLOOKUP(MONTH($J1876),Lookup!$A$2:$B$13,2,0)&amp;" "&amp;YEAR($J1876)</f>
        <v>Aug 2022</v>
      </c>
      <c r="N1876" s="34">
        <f t="shared" si="178"/>
        <v>44792.527083333334</v>
      </c>
      <c r="O1876" s="8">
        <f>IF(ISERROR(VLOOKUP($I1876,Lookup!$H$2:$I$11,2,0)),"",VLOOKUP($I1876,Lookup!$H$2:$I$11,2,0))</f>
        <v>-100.1</v>
      </c>
      <c r="P1876" s="8">
        <f>COUNTIF(J$4:J1876,J1876)</f>
        <v>1</v>
      </c>
    </row>
    <row r="1877" spans="1:16" ht="45" x14ac:dyDescent="0.25">
      <c r="A1877" s="35">
        <f t="shared" si="179"/>
        <v>50001</v>
      </c>
      <c r="B1877" s="8">
        <f t="shared" si="180"/>
        <v>44837.561111111114</v>
      </c>
      <c r="C1877" s="8">
        <f t="shared" si="181"/>
        <v>44873</v>
      </c>
      <c r="D1877" s="38">
        <f t="shared" si="182"/>
        <v>139712.5611711111</v>
      </c>
      <c r="E1877" s="39">
        <f t="shared" si="177"/>
        <v>22</v>
      </c>
      <c r="F1877" s="42" t="s">
        <v>246</v>
      </c>
      <c r="G1877" s="42" t="s">
        <v>5495</v>
      </c>
      <c r="H1877" s="42" t="s">
        <v>5496</v>
      </c>
      <c r="I1877" s="42" t="s">
        <v>2206</v>
      </c>
      <c r="J1877" s="45">
        <v>44837.561111111114</v>
      </c>
      <c r="K1877" s="43">
        <v>50001</v>
      </c>
      <c r="L1877" s="44">
        <v>44873</v>
      </c>
      <c r="M1877" s="8" t="str">
        <f>VLOOKUP(MONTH($J1877),Lookup!$A$2:$B$13,2,0)&amp;" "&amp;YEAR($J1877)</f>
        <v>Oct 2022</v>
      </c>
      <c r="N1877" s="34">
        <f t="shared" si="178"/>
        <v>44837.561111111114</v>
      </c>
      <c r="O1877" s="8">
        <f>IF(ISERROR(VLOOKUP($I1877,Lookup!$H$2:$I$11,2,0)),"",VLOOKUP($I1877,Lookup!$H$2:$I$11,2,0))</f>
        <v>6.0000000000000002E-5</v>
      </c>
      <c r="P1877" s="8">
        <f>COUNTIF(J$4:J1877,J1877)</f>
        <v>1</v>
      </c>
    </row>
    <row r="1878" spans="1:16" ht="60" x14ac:dyDescent="0.25">
      <c r="A1878" s="35">
        <f t="shared" si="179"/>
        <v>50001</v>
      </c>
      <c r="B1878" s="8">
        <f t="shared" si="180"/>
        <v>44776.523611111108</v>
      </c>
      <c r="C1878" s="8">
        <f t="shared" si="181"/>
        <v>44903</v>
      </c>
      <c r="D1878" s="38">
        <f t="shared" si="182"/>
        <v>139784.5236111111</v>
      </c>
      <c r="E1878" s="39">
        <f t="shared" si="177"/>
        <v>21</v>
      </c>
      <c r="F1878" s="42" t="s">
        <v>246</v>
      </c>
      <c r="G1878" s="42" t="s">
        <v>5497</v>
      </c>
      <c r="H1878" s="42" t="s">
        <v>5498</v>
      </c>
      <c r="I1878" s="42" t="s">
        <v>2167</v>
      </c>
      <c r="J1878" s="45">
        <v>44776.523611111108</v>
      </c>
      <c r="K1878" s="43">
        <v>50001</v>
      </c>
      <c r="L1878" s="44">
        <v>44903</v>
      </c>
      <c r="M1878" s="8" t="str">
        <f>VLOOKUP(MONTH($J1878),Lookup!$A$2:$B$13,2,0)&amp;" "&amp;YEAR($J1878)</f>
        <v>Aug 2022</v>
      </c>
      <c r="N1878" s="34">
        <f t="shared" si="178"/>
        <v>44776.523611111108</v>
      </c>
      <c r="O1878" s="8">
        <f>IF(ISERROR(VLOOKUP($I1878,Lookup!$H$2:$I$11,2,0)),"",VLOOKUP($I1878,Lookup!$H$2:$I$11,2,0))</f>
        <v>103</v>
      </c>
      <c r="P1878" s="8">
        <f>COUNTIF(J$4:J1878,J1878)</f>
        <v>1</v>
      </c>
    </row>
    <row r="1879" spans="1:16" ht="30" x14ac:dyDescent="0.25">
      <c r="A1879" s="35">
        <f t="shared" si="179"/>
        <v>11520</v>
      </c>
      <c r="B1879" s="8">
        <f t="shared" si="180"/>
        <v>44790.566666666666</v>
      </c>
      <c r="C1879" s="8">
        <f t="shared" si="181"/>
        <v>44894</v>
      </c>
      <c r="D1879" s="38">
        <f t="shared" si="182"/>
        <v>101205.56666746667</v>
      </c>
      <c r="E1879" s="39">
        <f t="shared" si="177"/>
        <v>28</v>
      </c>
      <c r="F1879" s="42" t="s">
        <v>246</v>
      </c>
      <c r="G1879" s="42" t="s">
        <v>5499</v>
      </c>
      <c r="H1879" s="42" t="s">
        <v>5500</v>
      </c>
      <c r="I1879" s="42" t="s">
        <v>2173</v>
      </c>
      <c r="J1879" s="45">
        <v>44790.566666666666</v>
      </c>
      <c r="K1879" s="43">
        <v>11520</v>
      </c>
      <c r="L1879" s="44">
        <v>44894</v>
      </c>
      <c r="M1879" s="8" t="str">
        <f>VLOOKUP(MONTH($J1879),Lookup!$A$2:$B$13,2,0)&amp;" "&amp;YEAR($J1879)</f>
        <v>Aug 2022</v>
      </c>
      <c r="N1879" s="34">
        <f t="shared" si="178"/>
        <v>44790.566666666666</v>
      </c>
      <c r="O1879" s="8">
        <f>IF(ISERROR(VLOOKUP($I1879,Lookup!$H$2:$I$11,2,0)),"",VLOOKUP($I1879,Lookup!$H$2:$I$11,2,0))</f>
        <v>7.9999999999999996E-7</v>
      </c>
      <c r="P1879" s="8">
        <f>COUNTIF(J$4:J1879,J1879)</f>
        <v>1</v>
      </c>
    </row>
    <row r="1880" spans="1:16" x14ac:dyDescent="0.25">
      <c r="A1880" s="35">
        <f t="shared" si="179"/>
        <v>50001</v>
      </c>
      <c r="B1880" s="8">
        <f t="shared" si="180"/>
        <v>44804.838194444441</v>
      </c>
      <c r="C1880" s="8">
        <f t="shared" si="181"/>
        <v>44894</v>
      </c>
      <c r="D1880" s="38">
        <f t="shared" si="182"/>
        <v>139700.83825444442</v>
      </c>
      <c r="E1880" s="39">
        <f t="shared" si="177"/>
        <v>23</v>
      </c>
      <c r="F1880" s="42" t="s">
        <v>246</v>
      </c>
      <c r="G1880" s="42" t="s">
        <v>5501</v>
      </c>
      <c r="H1880" s="42" t="s">
        <v>5502</v>
      </c>
      <c r="I1880" s="42" t="s">
        <v>2206</v>
      </c>
      <c r="J1880" s="45">
        <v>44804.838194444441</v>
      </c>
      <c r="K1880" s="43">
        <v>50001</v>
      </c>
      <c r="L1880" s="44">
        <v>44894</v>
      </c>
      <c r="M1880" s="8" t="str">
        <f>VLOOKUP(MONTH($J1880),Lookup!$A$2:$B$13,2,0)&amp;" "&amp;YEAR($J1880)</f>
        <v>Aug 2022</v>
      </c>
      <c r="N1880" s="34">
        <f t="shared" si="178"/>
        <v>44804.838194444441</v>
      </c>
      <c r="O1880" s="8">
        <f>IF(ISERROR(VLOOKUP($I1880,Lookup!$H$2:$I$11,2,0)),"",VLOOKUP($I1880,Lookup!$H$2:$I$11,2,0))</f>
        <v>6.0000000000000002E-5</v>
      </c>
      <c r="P1880" s="8">
        <f>COUNTIF(J$4:J1880,J1880)</f>
        <v>1</v>
      </c>
    </row>
    <row r="1881" spans="1:16" ht="30" x14ac:dyDescent="0.25">
      <c r="A1881" s="35">
        <f t="shared" si="179"/>
        <v>50000</v>
      </c>
      <c r="B1881" s="8">
        <f t="shared" si="180"/>
        <v>44804.410416666666</v>
      </c>
      <c r="C1881" s="8">
        <f t="shared" si="181"/>
        <v>44905</v>
      </c>
      <c r="D1881" s="38">
        <f t="shared" si="182"/>
        <v>139813.41041666665</v>
      </c>
      <c r="E1881" s="39">
        <f t="shared" si="177"/>
        <v>18</v>
      </c>
      <c r="F1881" s="42" t="s">
        <v>246</v>
      </c>
      <c r="G1881" s="42" t="s">
        <v>5503</v>
      </c>
      <c r="H1881" s="42" t="s">
        <v>5504</v>
      </c>
      <c r="I1881" s="42" t="s">
        <v>2167</v>
      </c>
      <c r="J1881" s="45">
        <v>44804.410416666666</v>
      </c>
      <c r="K1881" s="43">
        <v>50000</v>
      </c>
      <c r="L1881" s="44">
        <v>44905</v>
      </c>
      <c r="M1881" s="8" t="str">
        <f>VLOOKUP(MONTH($J1881),Lookup!$A$2:$B$13,2,0)&amp;" "&amp;YEAR($J1881)</f>
        <v>Aug 2022</v>
      </c>
      <c r="N1881" s="34">
        <f t="shared" si="178"/>
        <v>44804.410416666666</v>
      </c>
      <c r="O1881" s="8">
        <f>IF(ISERROR(VLOOKUP($I1881,Lookup!$H$2:$I$11,2,0)),"",VLOOKUP($I1881,Lookup!$H$2:$I$11,2,0))</f>
        <v>103</v>
      </c>
      <c r="P1881" s="8">
        <f>COUNTIF(J$4:J1881,J1881)</f>
        <v>1</v>
      </c>
    </row>
    <row r="1882" spans="1:16" ht="30" x14ac:dyDescent="0.25">
      <c r="A1882" s="35">
        <f t="shared" si="179"/>
        <v>200001</v>
      </c>
      <c r="B1882" s="8">
        <f t="shared" si="180"/>
        <v>44816.324999999997</v>
      </c>
      <c r="C1882" s="8">
        <f t="shared" si="181"/>
        <v>44894</v>
      </c>
      <c r="D1882" s="38">
        <f t="shared" si="182"/>
        <v>289712.32500700001</v>
      </c>
      <c r="E1882" s="39">
        <f t="shared" si="177"/>
        <v>5</v>
      </c>
      <c r="F1882" s="42" t="s">
        <v>246</v>
      </c>
      <c r="G1882" s="42" t="s">
        <v>5505</v>
      </c>
      <c r="H1882" s="42" t="s">
        <v>5506</v>
      </c>
      <c r="I1882" s="42" t="s">
        <v>2184</v>
      </c>
      <c r="J1882" s="45">
        <v>44816.324999999997</v>
      </c>
      <c r="K1882" s="43">
        <v>200001</v>
      </c>
      <c r="L1882" s="44">
        <v>44894</v>
      </c>
      <c r="M1882" s="8" t="str">
        <f>VLOOKUP(MONTH($J1882),Lookup!$A$2:$B$13,2,0)&amp;" "&amp;YEAR($J1882)</f>
        <v>Sept 2022</v>
      </c>
      <c r="N1882" s="34">
        <f t="shared" si="178"/>
        <v>44816.324999999997</v>
      </c>
      <c r="O1882" s="8">
        <f>IF(ISERROR(VLOOKUP($I1882,Lookup!$H$2:$I$11,2,0)),"",VLOOKUP($I1882,Lookup!$H$2:$I$11,2,0))</f>
        <v>6.9999999999999999E-6</v>
      </c>
      <c r="P1882" s="8">
        <f>COUNTIF(J$4:J1882,J1882)</f>
        <v>1</v>
      </c>
    </row>
    <row r="1883" spans="1:16" ht="45" x14ac:dyDescent="0.25">
      <c r="A1883" s="35">
        <f t="shared" si="179"/>
        <v>150000</v>
      </c>
      <c r="B1883" s="8">
        <f t="shared" si="180"/>
        <v>44907.498611111114</v>
      </c>
      <c r="C1883" s="8">
        <f t="shared" si="181"/>
        <v>44907</v>
      </c>
      <c r="D1883" s="38">
        <f t="shared" si="182"/>
        <v>239815.4986711111</v>
      </c>
      <c r="E1883" s="39">
        <f t="shared" si="177"/>
        <v>8</v>
      </c>
      <c r="F1883" s="42" t="s">
        <v>246</v>
      </c>
      <c r="G1883" s="42" t="s">
        <v>5507</v>
      </c>
      <c r="H1883" s="42" t="s">
        <v>5508</v>
      </c>
      <c r="I1883" s="42" t="s">
        <v>2206</v>
      </c>
      <c r="J1883" s="45">
        <v>44907.498611111114</v>
      </c>
      <c r="K1883" s="43">
        <v>150000</v>
      </c>
      <c r="L1883" s="44">
        <v>44907</v>
      </c>
      <c r="M1883" s="8" t="str">
        <f>VLOOKUP(MONTH($J1883),Lookup!$A$2:$B$13,2,0)&amp;" "&amp;YEAR($J1883)</f>
        <v>Dec 2022</v>
      </c>
      <c r="N1883" s="34">
        <f t="shared" si="178"/>
        <v>44907.498611111114</v>
      </c>
      <c r="O1883" s="8">
        <f>IF(ISERROR(VLOOKUP($I1883,Lookup!$H$2:$I$11,2,0)),"",VLOOKUP($I1883,Lookup!$H$2:$I$11,2,0))</f>
        <v>6.0000000000000002E-5</v>
      </c>
      <c r="P1883" s="8">
        <f>COUNTIF(J$4:J1883,J1883)</f>
        <v>1</v>
      </c>
    </row>
    <row r="1884" spans="1:16" ht="30" x14ac:dyDescent="0.25">
      <c r="A1884" s="35">
        <f t="shared" si="179"/>
        <v>100001</v>
      </c>
      <c r="B1884" s="8">
        <f t="shared" si="180"/>
        <v>44895.545138888891</v>
      </c>
      <c r="C1884" s="8">
        <f t="shared" si="181"/>
        <v>44909</v>
      </c>
      <c r="D1884" s="38">
        <f t="shared" si="182"/>
        <v>189807.54519888887</v>
      </c>
      <c r="E1884" s="39">
        <f t="shared" si="177"/>
        <v>11</v>
      </c>
      <c r="F1884" s="42" t="s">
        <v>246</v>
      </c>
      <c r="G1884" s="42" t="s">
        <v>5509</v>
      </c>
      <c r="H1884" s="42" t="s">
        <v>5510</v>
      </c>
      <c r="I1884" s="42" t="s">
        <v>2206</v>
      </c>
      <c r="J1884" s="45">
        <v>44895.545138888891</v>
      </c>
      <c r="K1884" s="43">
        <v>100001</v>
      </c>
      <c r="L1884" s="44">
        <v>44909</v>
      </c>
      <c r="M1884" s="8" t="str">
        <f>VLOOKUP(MONTH($J1884),Lookup!$A$2:$B$13,2,0)&amp;" "&amp;YEAR($J1884)</f>
        <v>Nov 2022</v>
      </c>
      <c r="N1884" s="34">
        <f t="shared" si="178"/>
        <v>44895.545138888891</v>
      </c>
      <c r="O1884" s="8">
        <f>IF(ISERROR(VLOOKUP($I1884,Lookup!$H$2:$I$11,2,0)),"",VLOOKUP($I1884,Lookup!$H$2:$I$11,2,0))</f>
        <v>6.0000000000000002E-5</v>
      </c>
      <c r="P1884" s="8">
        <f>COUNTIF(J$4:J1884,J1884)</f>
        <v>2</v>
      </c>
    </row>
    <row r="1885" spans="1:16" ht="30" x14ac:dyDescent="0.25">
      <c r="A1885" s="35">
        <f t="shared" si="179"/>
        <v>100000</v>
      </c>
      <c r="B1885" s="8">
        <f t="shared" si="180"/>
        <v>44865.72152777778</v>
      </c>
      <c r="C1885" s="8">
        <f t="shared" si="181"/>
        <v>44894</v>
      </c>
      <c r="D1885" s="38">
        <f t="shared" si="182"/>
        <v>189760.72158777778</v>
      </c>
      <c r="E1885" s="39">
        <f t="shared" si="177"/>
        <v>12</v>
      </c>
      <c r="F1885" s="42" t="s">
        <v>246</v>
      </c>
      <c r="G1885" s="42" t="s">
        <v>5511</v>
      </c>
      <c r="H1885" s="42" t="s">
        <v>5512</v>
      </c>
      <c r="I1885" s="42" t="s">
        <v>2206</v>
      </c>
      <c r="J1885" s="45">
        <v>44865.72152777778</v>
      </c>
      <c r="K1885" s="43">
        <v>100000</v>
      </c>
      <c r="L1885" s="44">
        <v>44894</v>
      </c>
      <c r="M1885" s="8" t="str">
        <f>VLOOKUP(MONTH($J1885),Lookup!$A$2:$B$13,2,0)&amp;" "&amp;YEAR($J1885)</f>
        <v>Oct 2022</v>
      </c>
      <c r="N1885" s="34">
        <f t="shared" si="178"/>
        <v>44865.72152777778</v>
      </c>
      <c r="O1885" s="8">
        <f>IF(ISERROR(VLOOKUP($I1885,Lookup!$H$2:$I$11,2,0)),"",VLOOKUP($I1885,Lookup!$H$2:$I$11,2,0))</f>
        <v>6.0000000000000002E-5</v>
      </c>
      <c r="P1885" s="8">
        <f>COUNTIF(J$4:J1885,J1885)</f>
        <v>1</v>
      </c>
    </row>
    <row r="1886" spans="1:16" ht="30" x14ac:dyDescent="0.25">
      <c r="A1886" s="35">
        <f t="shared" si="179"/>
        <v>45000</v>
      </c>
      <c r="B1886" s="8">
        <f t="shared" si="180"/>
        <v>44881.490277777775</v>
      </c>
      <c r="C1886" s="8">
        <f t="shared" si="181"/>
        <v>44881</v>
      </c>
      <c r="D1886" s="38">
        <f t="shared" si="182"/>
        <v>134763.49027857778</v>
      </c>
      <c r="E1886" s="39">
        <f t="shared" si="177"/>
        <v>27</v>
      </c>
      <c r="F1886" s="42" t="s">
        <v>246</v>
      </c>
      <c r="G1886" s="42" t="s">
        <v>5513</v>
      </c>
      <c r="H1886" s="42" t="s">
        <v>5514</v>
      </c>
      <c r="I1886" s="42" t="s">
        <v>2173</v>
      </c>
      <c r="J1886" s="45">
        <v>44881.490277777775</v>
      </c>
      <c r="K1886" s="43">
        <v>45000</v>
      </c>
      <c r="L1886" s="44">
        <v>44881</v>
      </c>
      <c r="M1886" s="8" t="str">
        <f>VLOOKUP(MONTH($J1886),Lookup!$A$2:$B$13,2,0)&amp;" "&amp;YEAR($J1886)</f>
        <v>Nov 2022</v>
      </c>
      <c r="N1886" s="34">
        <f t="shared" si="178"/>
        <v>44881.490277777775</v>
      </c>
      <c r="O1886" s="8">
        <f>IF(ISERROR(VLOOKUP($I1886,Lookup!$H$2:$I$11,2,0)),"",VLOOKUP($I1886,Lookup!$H$2:$I$11,2,0))</f>
        <v>7.9999999999999996E-7</v>
      </c>
      <c r="P1886" s="8">
        <f>COUNTIF(J$4:J1886,J1886)</f>
        <v>1</v>
      </c>
    </row>
    <row r="1887" spans="1:16" x14ac:dyDescent="0.25">
      <c r="A1887" s="35">
        <f t="shared" si="179"/>
        <v>700000</v>
      </c>
      <c r="B1887" s="8">
        <f t="shared" si="180"/>
        <v>44872.491666666669</v>
      </c>
      <c r="C1887" s="8">
        <f t="shared" si="181"/>
        <v>44909</v>
      </c>
      <c r="D1887" s="38">
        <f t="shared" si="182"/>
        <v>789783.49172666669</v>
      </c>
      <c r="E1887" s="39">
        <f t="shared" si="177"/>
        <v>0</v>
      </c>
      <c r="F1887" s="42" t="s">
        <v>246</v>
      </c>
      <c r="G1887" s="42" t="s">
        <v>5483</v>
      </c>
      <c r="H1887" s="42" t="s">
        <v>5515</v>
      </c>
      <c r="I1887" s="42" t="s">
        <v>2206</v>
      </c>
      <c r="J1887" s="45">
        <v>44872.491666666669</v>
      </c>
      <c r="K1887" s="43">
        <v>700000</v>
      </c>
      <c r="L1887" s="44">
        <v>44909</v>
      </c>
      <c r="M1887" s="8" t="str">
        <f>VLOOKUP(MONTH($J1887),Lookup!$A$2:$B$13,2,0)&amp;" "&amp;YEAR($J1887)</f>
        <v>Nov 2022</v>
      </c>
      <c r="N1887" s="34">
        <f t="shared" si="178"/>
        <v>44872.491666666669</v>
      </c>
      <c r="O1887" s="8">
        <f>IF(ISERROR(VLOOKUP($I1887,Lookup!$H$2:$I$11,2,0)),"",VLOOKUP($I1887,Lookup!$H$2:$I$11,2,0))</f>
        <v>6.0000000000000002E-5</v>
      </c>
      <c r="P1887" s="8">
        <f>COUNTIF(J$4:J1887,J1887)</f>
        <v>2</v>
      </c>
    </row>
    <row r="1888" spans="1:16" x14ac:dyDescent="0.25">
      <c r="A1888" s="35">
        <f t="shared" si="179"/>
        <v>200000</v>
      </c>
      <c r="B1888" s="8">
        <f t="shared" si="180"/>
        <v>44841.587500000001</v>
      </c>
      <c r="C1888" s="8">
        <f t="shared" si="181"/>
        <v>44908</v>
      </c>
      <c r="D1888" s="38">
        <f t="shared" si="182"/>
        <v>289750.58756000001</v>
      </c>
      <c r="E1888" s="39">
        <f t="shared" si="177"/>
        <v>4</v>
      </c>
      <c r="F1888" s="42" t="s">
        <v>246</v>
      </c>
      <c r="G1888" s="42" t="s">
        <v>5516</v>
      </c>
      <c r="H1888" s="42" t="s">
        <v>5517</v>
      </c>
      <c r="I1888" s="42" t="s">
        <v>2206</v>
      </c>
      <c r="J1888" s="45">
        <v>44841.587500000001</v>
      </c>
      <c r="K1888" s="43">
        <v>200000</v>
      </c>
      <c r="L1888" s="44">
        <v>44908</v>
      </c>
      <c r="M1888" s="8" t="str">
        <f>VLOOKUP(MONTH($J1888),Lookup!$A$2:$B$13,2,0)&amp;" "&amp;YEAR($J1888)</f>
        <v>Oct 2022</v>
      </c>
      <c r="N1888" s="34">
        <f t="shared" si="178"/>
        <v>44841.587500000001</v>
      </c>
      <c r="O1888" s="8">
        <f>IF(ISERROR(VLOOKUP($I1888,Lookup!$H$2:$I$11,2,0)),"",VLOOKUP($I1888,Lookup!$H$2:$I$11,2,0))</f>
        <v>6.0000000000000002E-5</v>
      </c>
      <c r="P1888" s="8">
        <f>COUNTIF(J$4:J1888,J1888)</f>
        <v>1</v>
      </c>
    </row>
    <row r="1889" spans="1:16" x14ac:dyDescent="0.25">
      <c r="A1889" s="35">
        <f t="shared" si="179"/>
        <v>50000</v>
      </c>
      <c r="B1889" s="8">
        <f t="shared" si="180"/>
        <v>44879.479861111111</v>
      </c>
      <c r="C1889" s="8">
        <f t="shared" si="181"/>
        <v>44909</v>
      </c>
      <c r="D1889" s="38">
        <f t="shared" si="182"/>
        <v>139789.47992111111</v>
      </c>
      <c r="E1889" s="39">
        <f t="shared" si="177"/>
        <v>20</v>
      </c>
      <c r="F1889" s="42" t="s">
        <v>246</v>
      </c>
      <c r="G1889" s="42" t="s">
        <v>5518</v>
      </c>
      <c r="H1889" s="42" t="s">
        <v>5519</v>
      </c>
      <c r="I1889" s="42" t="s">
        <v>2206</v>
      </c>
      <c r="J1889" s="45">
        <v>44879.479861111111</v>
      </c>
      <c r="K1889" s="43">
        <v>50000</v>
      </c>
      <c r="L1889" s="44">
        <v>44909</v>
      </c>
      <c r="M1889" s="8" t="str">
        <f>VLOOKUP(MONTH($J1889),Lookup!$A$2:$B$13,2,0)&amp;" "&amp;YEAR($J1889)</f>
        <v>Nov 2022</v>
      </c>
      <c r="N1889" s="34">
        <f t="shared" si="178"/>
        <v>44879.479861111111</v>
      </c>
      <c r="O1889" s="8">
        <f>IF(ISERROR(VLOOKUP($I1889,Lookup!$H$2:$I$11,2,0)),"",VLOOKUP($I1889,Lookup!$H$2:$I$11,2,0))</f>
        <v>6.0000000000000002E-5</v>
      </c>
      <c r="P1889" s="8">
        <f>COUNTIF(J$4:J1889,J1889)</f>
        <v>1</v>
      </c>
    </row>
    <row r="1890" spans="1:16" ht="30" x14ac:dyDescent="0.25">
      <c r="A1890" s="35">
        <f t="shared" si="179"/>
        <v>50000</v>
      </c>
      <c r="B1890" s="8">
        <f t="shared" si="180"/>
        <v>44890.48333333333</v>
      </c>
      <c r="C1890" s="8">
        <f t="shared" si="181"/>
        <v>44907</v>
      </c>
      <c r="D1890" s="38">
        <f t="shared" si="182"/>
        <v>139798.48339333333</v>
      </c>
      <c r="E1890" s="39">
        <f t="shared" si="177"/>
        <v>19</v>
      </c>
      <c r="F1890" s="42" t="s">
        <v>246</v>
      </c>
      <c r="G1890" s="42" t="s">
        <v>5520</v>
      </c>
      <c r="H1890" s="42" t="s">
        <v>5521</v>
      </c>
      <c r="I1890" s="42" t="s">
        <v>2206</v>
      </c>
      <c r="J1890" s="45">
        <v>44890.48333333333</v>
      </c>
      <c r="K1890" s="43">
        <v>50000</v>
      </c>
      <c r="L1890" s="44">
        <v>44907</v>
      </c>
      <c r="M1890" s="8" t="str">
        <f>VLOOKUP(MONTH($J1890),Lookup!$A$2:$B$13,2,0)&amp;" "&amp;YEAR($J1890)</f>
        <v>Nov 2022</v>
      </c>
      <c r="N1890" s="34">
        <f t="shared" si="178"/>
        <v>44890.48333333333</v>
      </c>
      <c r="O1890" s="8">
        <f>IF(ISERROR(VLOOKUP($I1890,Lookup!$H$2:$I$11,2,0)),"",VLOOKUP($I1890,Lookup!$H$2:$I$11,2,0))</f>
        <v>6.0000000000000002E-5</v>
      </c>
      <c r="P1890" s="8">
        <f>COUNTIF(J$4:J1890,J1890)</f>
        <v>1</v>
      </c>
    </row>
    <row r="1891" spans="1:16" ht="30" x14ac:dyDescent="0.25">
      <c r="A1891" s="35">
        <f t="shared" si="179"/>
        <v>100001</v>
      </c>
      <c r="B1891" s="8">
        <f t="shared" si="180"/>
        <v>44854.536805555559</v>
      </c>
      <c r="C1891" s="8">
        <f t="shared" si="181"/>
        <v>44904</v>
      </c>
      <c r="D1891" s="38">
        <f t="shared" si="182"/>
        <v>189760.53686555556</v>
      </c>
      <c r="E1891" s="39">
        <f t="shared" si="177"/>
        <v>13</v>
      </c>
      <c r="F1891" s="42" t="s">
        <v>246</v>
      </c>
      <c r="G1891" s="42" t="s">
        <v>5522</v>
      </c>
      <c r="H1891" s="42" t="s">
        <v>5523</v>
      </c>
      <c r="I1891" s="42" t="s">
        <v>2206</v>
      </c>
      <c r="J1891" s="45">
        <v>44854.536805555559</v>
      </c>
      <c r="K1891" s="43">
        <v>100001</v>
      </c>
      <c r="L1891" s="44">
        <v>44904</v>
      </c>
      <c r="M1891" s="8" t="str">
        <f>VLOOKUP(MONTH($J1891),Lookup!$A$2:$B$13,2,0)&amp;" "&amp;YEAR($J1891)</f>
        <v>Oct 2022</v>
      </c>
      <c r="N1891" s="34">
        <f t="shared" si="178"/>
        <v>44854.536805555559</v>
      </c>
      <c r="O1891" s="8">
        <f>IF(ISERROR(VLOOKUP($I1891,Lookup!$H$2:$I$11,2,0)),"",VLOOKUP($I1891,Lookup!$H$2:$I$11,2,0))</f>
        <v>6.0000000000000002E-5</v>
      </c>
      <c r="P1891" s="8">
        <f>COUNTIF(J$4:J1891,J1891)</f>
        <v>1</v>
      </c>
    </row>
    <row r="1892" spans="1:16" x14ac:dyDescent="0.25">
      <c r="A1892" s="35">
        <f t="shared" si="179"/>
        <v>600000</v>
      </c>
      <c r="B1892" s="8">
        <f t="shared" si="180"/>
        <v>44860.632638888892</v>
      </c>
      <c r="C1892" s="8">
        <f t="shared" si="181"/>
        <v>44949</v>
      </c>
      <c r="D1892" s="38">
        <f t="shared" si="182"/>
        <v>689810.63269888889</v>
      </c>
      <c r="E1892" s="39">
        <f t="shared" si="177"/>
        <v>1</v>
      </c>
      <c r="F1892" s="42" t="s">
        <v>246</v>
      </c>
      <c r="G1892" s="42" t="s">
        <v>5524</v>
      </c>
      <c r="H1892" s="42" t="s">
        <v>5525</v>
      </c>
      <c r="I1892" s="42" t="s">
        <v>2206</v>
      </c>
      <c r="J1892" s="45">
        <v>44860.632638888892</v>
      </c>
      <c r="K1892" s="43">
        <v>600000</v>
      </c>
      <c r="L1892" s="44">
        <v>44949</v>
      </c>
      <c r="M1892" s="8" t="str">
        <f>VLOOKUP(MONTH($J1892),Lookup!$A$2:$B$13,2,0)&amp;" "&amp;YEAR($J1892)</f>
        <v>Oct 2022</v>
      </c>
      <c r="N1892" s="34">
        <f t="shared" si="178"/>
        <v>44860.632638888892</v>
      </c>
      <c r="O1892" s="8">
        <f>IF(ISERROR(VLOOKUP($I1892,Lookup!$H$2:$I$11,2,0)),"",VLOOKUP($I1892,Lookup!$H$2:$I$11,2,0))</f>
        <v>6.0000000000000002E-5</v>
      </c>
      <c r="P1892" s="8">
        <f>COUNTIF(J$4:J1892,J1892)</f>
        <v>1</v>
      </c>
    </row>
    <row r="1893" spans="1:16" ht="45" x14ac:dyDescent="0.25">
      <c r="A1893" s="35">
        <f t="shared" si="179"/>
        <v>125001</v>
      </c>
      <c r="B1893" s="8">
        <f t="shared" si="180"/>
        <v>44864.535416666666</v>
      </c>
      <c r="C1893" s="8">
        <f t="shared" si="181"/>
        <v>44908</v>
      </c>
      <c r="D1893" s="38">
        <f t="shared" si="182"/>
        <v>214774.53547666664</v>
      </c>
      <c r="E1893" s="39">
        <f t="shared" si="177"/>
        <v>10</v>
      </c>
      <c r="F1893" s="42" t="s">
        <v>246</v>
      </c>
      <c r="G1893" s="42" t="s">
        <v>5526</v>
      </c>
      <c r="H1893" s="42" t="s">
        <v>5527</v>
      </c>
      <c r="I1893" s="42" t="s">
        <v>2206</v>
      </c>
      <c r="J1893" s="45">
        <v>44864.535416666666</v>
      </c>
      <c r="K1893" s="43">
        <v>125001</v>
      </c>
      <c r="L1893" s="44">
        <v>44908</v>
      </c>
      <c r="M1893" s="8" t="str">
        <f>VLOOKUP(MONTH($J1893),Lookup!$A$2:$B$13,2,0)&amp;" "&amp;YEAR($J1893)</f>
        <v>Oct 2022</v>
      </c>
      <c r="N1893" s="34">
        <f t="shared" si="178"/>
        <v>44864.535416666666</v>
      </c>
      <c r="O1893" s="8">
        <f>IF(ISERROR(VLOOKUP($I1893,Lookup!$H$2:$I$11,2,0)),"",VLOOKUP($I1893,Lookup!$H$2:$I$11,2,0))</f>
        <v>6.0000000000000002E-5</v>
      </c>
      <c r="P1893" s="8">
        <f>COUNTIF(J$4:J1893,J1893)</f>
        <v>1</v>
      </c>
    </row>
    <row r="1894" spans="1:16" ht="30" x14ac:dyDescent="0.25">
      <c r="A1894" s="35">
        <f t="shared" si="179"/>
        <v>65000</v>
      </c>
      <c r="B1894" s="8">
        <f t="shared" si="180"/>
        <v>44892.661805555559</v>
      </c>
      <c r="C1894" s="8">
        <f t="shared" si="181"/>
        <v>44894</v>
      </c>
      <c r="D1894" s="38">
        <f t="shared" si="182"/>
        <v>154787.66186555556</v>
      </c>
      <c r="E1894" s="39">
        <f t="shared" si="177"/>
        <v>17</v>
      </c>
      <c r="F1894" s="42" t="s">
        <v>246</v>
      </c>
      <c r="G1894" s="42" t="s">
        <v>5528</v>
      </c>
      <c r="H1894" s="42" t="s">
        <v>5529</v>
      </c>
      <c r="I1894" s="42" t="s">
        <v>2206</v>
      </c>
      <c r="J1894" s="45">
        <v>44892.661805555559</v>
      </c>
      <c r="K1894" s="43">
        <v>65000</v>
      </c>
      <c r="L1894" s="44">
        <v>44894</v>
      </c>
      <c r="M1894" s="8" t="str">
        <f>VLOOKUP(MONTH($J1894),Lookup!$A$2:$B$13,2,0)&amp;" "&amp;YEAR($J1894)</f>
        <v>Nov 2022</v>
      </c>
      <c r="N1894" s="34">
        <f t="shared" si="178"/>
        <v>44892.661805555559</v>
      </c>
      <c r="O1894" s="8">
        <f>IF(ISERROR(VLOOKUP($I1894,Lookup!$H$2:$I$11,2,0)),"",VLOOKUP($I1894,Lookup!$H$2:$I$11,2,0))</f>
        <v>6.0000000000000002E-5</v>
      </c>
      <c r="P1894" s="8">
        <f>COUNTIF(J$4:J1894,J1894)</f>
        <v>1</v>
      </c>
    </row>
    <row r="1895" spans="1:16" ht="30" x14ac:dyDescent="0.25">
      <c r="A1895" s="35">
        <f t="shared" si="179"/>
        <v>180000</v>
      </c>
      <c r="B1895" s="8">
        <f t="shared" si="180"/>
        <v>44892.460416666669</v>
      </c>
      <c r="C1895" s="8">
        <f t="shared" si="181"/>
        <v>44907</v>
      </c>
      <c r="D1895" s="38">
        <f t="shared" si="182"/>
        <v>269800.46047666669</v>
      </c>
      <c r="E1895" s="39">
        <f t="shared" si="177"/>
        <v>6</v>
      </c>
      <c r="F1895" s="42" t="s">
        <v>246</v>
      </c>
      <c r="G1895" s="42" t="s">
        <v>5530</v>
      </c>
      <c r="H1895" s="42" t="s">
        <v>5531</v>
      </c>
      <c r="I1895" s="42" t="s">
        <v>2206</v>
      </c>
      <c r="J1895" s="45">
        <v>44892.460416666669</v>
      </c>
      <c r="K1895" s="43">
        <v>180000</v>
      </c>
      <c r="L1895" s="44">
        <v>44907</v>
      </c>
      <c r="M1895" s="8" t="str">
        <f>VLOOKUP(MONTH($J1895),Lookup!$A$2:$B$13,2,0)&amp;" "&amp;YEAR($J1895)</f>
        <v>Nov 2022</v>
      </c>
      <c r="N1895" s="34">
        <f t="shared" si="178"/>
        <v>44892.460416666669</v>
      </c>
      <c r="O1895" s="8">
        <f>IF(ISERROR(VLOOKUP($I1895,Lookup!$H$2:$I$11,2,0)),"",VLOOKUP($I1895,Lookup!$H$2:$I$11,2,0))</f>
        <v>6.0000000000000002E-5</v>
      </c>
      <c r="P1895" s="8">
        <f>COUNTIF(J$4:J1895,J1895)</f>
        <v>1</v>
      </c>
    </row>
    <row r="1896" spans="1:16" ht="30" x14ac:dyDescent="0.25">
      <c r="A1896" s="35">
        <f t="shared" si="179"/>
        <v>150001</v>
      </c>
      <c r="B1896" s="8">
        <f t="shared" si="180"/>
        <v>44873.754861111112</v>
      </c>
      <c r="C1896" s="8">
        <f t="shared" si="181"/>
        <v>44915</v>
      </c>
      <c r="D1896" s="38">
        <f t="shared" si="182"/>
        <v>239790.7549211111</v>
      </c>
      <c r="E1896" s="39">
        <f t="shared" si="177"/>
        <v>9</v>
      </c>
      <c r="F1896" s="42" t="s">
        <v>246</v>
      </c>
      <c r="G1896" s="42" t="s">
        <v>5532</v>
      </c>
      <c r="H1896" s="42" t="s">
        <v>5533</v>
      </c>
      <c r="I1896" s="42" t="s">
        <v>2206</v>
      </c>
      <c r="J1896" s="45">
        <v>44873.754861111112</v>
      </c>
      <c r="K1896" s="43">
        <v>150001</v>
      </c>
      <c r="L1896" s="44">
        <v>44915</v>
      </c>
      <c r="M1896" s="8" t="str">
        <f>VLOOKUP(MONTH($J1896),Lookup!$A$2:$B$13,2,0)&amp;" "&amp;YEAR($J1896)</f>
        <v>Nov 2022</v>
      </c>
      <c r="N1896" s="34">
        <f t="shared" si="178"/>
        <v>44873.754861111112</v>
      </c>
      <c r="O1896" s="8">
        <f>IF(ISERROR(VLOOKUP($I1896,Lookup!$H$2:$I$11,2,0)),"",VLOOKUP($I1896,Lookup!$H$2:$I$11,2,0))</f>
        <v>6.0000000000000002E-5</v>
      </c>
      <c r="P1896" s="8">
        <f>COUNTIF(J$4:J1896,J1896)</f>
        <v>1</v>
      </c>
    </row>
    <row r="1897" spans="1:16" ht="45" x14ac:dyDescent="0.25">
      <c r="A1897" s="35">
        <f t="shared" si="179"/>
        <v>50001</v>
      </c>
      <c r="B1897" s="8">
        <f t="shared" si="180"/>
        <v>44775.519444444442</v>
      </c>
      <c r="C1897" s="8">
        <f t="shared" si="181"/>
        <v>44894</v>
      </c>
      <c r="D1897" s="38">
        <f t="shared" si="182"/>
        <v>139571.41944444444</v>
      </c>
      <c r="E1897" s="39">
        <f t="shared" si="177"/>
        <v>26</v>
      </c>
      <c r="F1897" s="42" t="s">
        <v>246</v>
      </c>
      <c r="G1897" s="42" t="s">
        <v>5534</v>
      </c>
      <c r="H1897" s="42" t="s">
        <v>5535</v>
      </c>
      <c r="I1897" s="42" t="s">
        <v>2170</v>
      </c>
      <c r="J1897" s="45">
        <v>44775.519444444442</v>
      </c>
      <c r="K1897" s="43">
        <v>50001</v>
      </c>
      <c r="L1897" s="44">
        <v>44894</v>
      </c>
      <c r="M1897" s="8" t="str">
        <f>VLOOKUP(MONTH($J1897),Lookup!$A$2:$B$13,2,0)&amp;" "&amp;YEAR($J1897)</f>
        <v>Aug 2022</v>
      </c>
      <c r="N1897" s="34">
        <f t="shared" si="178"/>
        <v>44775.519444444442</v>
      </c>
      <c r="O1897" s="8">
        <f>IF(ISERROR(VLOOKUP($I1897,Lookup!$H$2:$I$11,2,0)),"",VLOOKUP($I1897,Lookup!$H$2:$I$11,2,0))</f>
        <v>-100.1</v>
      </c>
      <c r="P1897" s="8">
        <f>COUNTIF(J$4:J1897,J1897)</f>
        <v>1</v>
      </c>
    </row>
    <row r="1898" spans="1:16" ht="30" x14ac:dyDescent="0.25">
      <c r="A1898" s="35">
        <f t="shared" si="179"/>
        <v>75001</v>
      </c>
      <c r="B1898" s="8">
        <f t="shared" si="180"/>
        <v>44830.430555555555</v>
      </c>
      <c r="C1898" s="8">
        <f t="shared" si="181"/>
        <v>44908</v>
      </c>
      <c r="D1898" s="38">
        <f t="shared" si="182"/>
        <v>164740.43061555555</v>
      </c>
      <c r="E1898" s="39">
        <f t="shared" si="177"/>
        <v>16</v>
      </c>
      <c r="F1898" s="42" t="s">
        <v>246</v>
      </c>
      <c r="G1898" s="42" t="s">
        <v>5536</v>
      </c>
      <c r="H1898" s="42" t="s">
        <v>5537</v>
      </c>
      <c r="I1898" s="42" t="s">
        <v>2206</v>
      </c>
      <c r="J1898" s="45">
        <v>44830.430555555555</v>
      </c>
      <c r="K1898" s="43">
        <v>75001</v>
      </c>
      <c r="L1898" s="44">
        <v>44908</v>
      </c>
      <c r="M1898" s="8" t="str">
        <f>VLOOKUP(MONTH($J1898),Lookup!$A$2:$B$13,2,0)&amp;" "&amp;YEAR($J1898)</f>
        <v>Sept 2022</v>
      </c>
      <c r="N1898" s="34">
        <f t="shared" si="178"/>
        <v>44830.430555555555</v>
      </c>
      <c r="O1898" s="8">
        <f>IF(ISERROR(VLOOKUP($I1898,Lookup!$H$2:$I$11,2,0)),"",VLOOKUP($I1898,Lookup!$H$2:$I$11,2,0))</f>
        <v>6.0000000000000002E-5</v>
      </c>
      <c r="P1898" s="8">
        <f>COUNTIF(J$4:J1898,J1898)</f>
        <v>1</v>
      </c>
    </row>
    <row r="1899" spans="1:16" x14ac:dyDescent="0.25">
      <c r="A1899" s="35">
        <f t="shared" si="179"/>
        <v>50001</v>
      </c>
      <c r="B1899" s="8">
        <f t="shared" si="180"/>
        <v>44803.470138888886</v>
      </c>
      <c r="C1899" s="8">
        <f t="shared" si="181"/>
        <v>44895</v>
      </c>
      <c r="D1899" s="38">
        <f t="shared" si="182"/>
        <v>139600.37013888889</v>
      </c>
      <c r="E1899" s="39">
        <f t="shared" si="177"/>
        <v>24</v>
      </c>
      <c r="F1899" s="42" t="s">
        <v>246</v>
      </c>
      <c r="G1899" s="42" t="s">
        <v>5538</v>
      </c>
      <c r="H1899" s="42" t="s">
        <v>5539</v>
      </c>
      <c r="I1899" s="42" t="s">
        <v>2170</v>
      </c>
      <c r="J1899" s="45">
        <v>44803.470138888886</v>
      </c>
      <c r="K1899" s="43">
        <v>50001</v>
      </c>
      <c r="L1899" s="44">
        <v>44895</v>
      </c>
      <c r="M1899" s="8" t="str">
        <f>VLOOKUP(MONTH($J1899),Lookup!$A$2:$B$13,2,0)&amp;" "&amp;YEAR($J1899)</f>
        <v>Aug 2022</v>
      </c>
      <c r="N1899" s="34">
        <f t="shared" si="178"/>
        <v>44803.470138888886</v>
      </c>
      <c r="O1899" s="8">
        <f>IF(ISERROR(VLOOKUP($I1899,Lookup!$H$2:$I$11,2,0)),"",VLOOKUP($I1899,Lookup!$H$2:$I$11,2,0))</f>
        <v>-100.1</v>
      </c>
      <c r="P1899" s="8">
        <f>COUNTIF(J$4:J1899,J1899)</f>
        <v>1</v>
      </c>
    </row>
    <row r="1900" spans="1:16" ht="30" x14ac:dyDescent="0.25">
      <c r="A1900" s="35">
        <f t="shared" si="179"/>
        <v>100000</v>
      </c>
      <c r="B1900" s="8">
        <f t="shared" si="180"/>
        <v>44813.50277777778</v>
      </c>
      <c r="C1900" s="8">
        <f t="shared" si="181"/>
        <v>44897</v>
      </c>
      <c r="D1900" s="38">
        <f t="shared" si="182"/>
        <v>189711.50283777778</v>
      </c>
      <c r="E1900" s="39">
        <f t="shared" si="177"/>
        <v>15</v>
      </c>
      <c r="F1900" s="42" t="s">
        <v>246</v>
      </c>
      <c r="G1900" s="42" t="s">
        <v>5540</v>
      </c>
      <c r="H1900" s="42" t="s">
        <v>5541</v>
      </c>
      <c r="I1900" s="42" t="s">
        <v>2206</v>
      </c>
      <c r="J1900" s="45">
        <v>44813.50277777778</v>
      </c>
      <c r="K1900" s="43">
        <v>100000</v>
      </c>
      <c r="L1900" s="44">
        <v>44897</v>
      </c>
      <c r="M1900" s="8" t="str">
        <f>VLOOKUP(MONTH($J1900),Lookup!$A$2:$B$13,2,0)&amp;" "&amp;YEAR($J1900)</f>
        <v>Sept 2022</v>
      </c>
      <c r="N1900" s="34">
        <f t="shared" si="178"/>
        <v>44813.50277777778</v>
      </c>
      <c r="O1900" s="8">
        <f>IF(ISERROR(VLOOKUP($I1900,Lookup!$H$2:$I$11,2,0)),"",VLOOKUP($I1900,Lookup!$H$2:$I$11,2,0))</f>
        <v>6.0000000000000002E-5</v>
      </c>
      <c r="P1900" s="8">
        <f>COUNTIF(J$4:J1900,J1900)</f>
        <v>1</v>
      </c>
    </row>
    <row r="1901" spans="1:16" x14ac:dyDescent="0.25">
      <c r="A1901" s="35">
        <f t="shared" si="179"/>
        <v>150001</v>
      </c>
      <c r="B1901" s="8">
        <f t="shared" si="180"/>
        <v>44905.645138888889</v>
      </c>
      <c r="C1901" s="8">
        <f t="shared" si="181"/>
        <v>44909</v>
      </c>
      <c r="D1901" s="38">
        <f t="shared" si="182"/>
        <v>239818.64519888887</v>
      </c>
      <c r="E1901" s="39">
        <f t="shared" si="177"/>
        <v>7</v>
      </c>
      <c r="F1901" s="42" t="s">
        <v>246</v>
      </c>
      <c r="G1901" s="42" t="s">
        <v>5485</v>
      </c>
      <c r="H1901" s="42" t="s">
        <v>5542</v>
      </c>
      <c r="I1901" s="42" t="s">
        <v>2206</v>
      </c>
      <c r="J1901" s="45">
        <v>44905.645138888889</v>
      </c>
      <c r="K1901" s="43">
        <v>150001</v>
      </c>
      <c r="L1901" s="44">
        <v>44909</v>
      </c>
      <c r="M1901" s="8" t="str">
        <f>VLOOKUP(MONTH($J1901),Lookup!$A$2:$B$13,2,0)&amp;" "&amp;YEAR($J1901)</f>
        <v>Dec 2022</v>
      </c>
      <c r="N1901" s="34">
        <f t="shared" si="178"/>
        <v>44905.645138888889</v>
      </c>
      <c r="O1901" s="8">
        <f>IF(ISERROR(VLOOKUP($I1901,Lookup!$H$2:$I$11,2,0)),"",VLOOKUP($I1901,Lookup!$H$2:$I$11,2,0))</f>
        <v>6.0000000000000002E-5</v>
      </c>
      <c r="P1901" s="8">
        <f>COUNTIF(J$4:J1901,J1901)</f>
        <v>3</v>
      </c>
    </row>
    <row r="1902" spans="1:16" ht="30" x14ac:dyDescent="0.25">
      <c r="A1902" s="35">
        <f t="shared" si="179"/>
        <v>300000</v>
      </c>
      <c r="B1902" s="8">
        <f t="shared" si="180"/>
        <v>44903.297222222223</v>
      </c>
      <c r="C1902" s="8">
        <f t="shared" si="181"/>
        <v>44911</v>
      </c>
      <c r="D1902" s="38">
        <f t="shared" si="182"/>
        <v>389715.19722222222</v>
      </c>
      <c r="E1902" s="39">
        <f t="shared" si="177"/>
        <v>18</v>
      </c>
      <c r="F1902" s="42" t="s">
        <v>309</v>
      </c>
      <c r="G1902" s="42" t="s">
        <v>5543</v>
      </c>
      <c r="H1902" s="42" t="s">
        <v>5544</v>
      </c>
      <c r="I1902" s="42" t="s">
        <v>2170</v>
      </c>
      <c r="J1902" s="45">
        <v>44903.297222222223</v>
      </c>
      <c r="K1902" s="43">
        <v>300000</v>
      </c>
      <c r="L1902" s="44">
        <v>44911</v>
      </c>
      <c r="M1902" s="8" t="str">
        <f>VLOOKUP(MONTH($J1902),Lookup!$A$2:$B$13,2,0)&amp;" "&amp;YEAR($J1902)</f>
        <v>Dec 2022</v>
      </c>
      <c r="N1902" s="34">
        <f t="shared" si="178"/>
        <v>44903.297222222223</v>
      </c>
      <c r="O1902" s="8">
        <f>IF(ISERROR(VLOOKUP($I1902,Lookup!$H$2:$I$11,2,0)),"",VLOOKUP($I1902,Lookup!$H$2:$I$11,2,0))</f>
        <v>-100.1</v>
      </c>
      <c r="P1902" s="8">
        <f>COUNTIF(J$4:J1902,J1902)</f>
        <v>1</v>
      </c>
    </row>
    <row r="1903" spans="1:16" ht="60" x14ac:dyDescent="0.25">
      <c r="A1903" s="35">
        <f t="shared" si="179"/>
        <v>0</v>
      </c>
      <c r="B1903" s="8">
        <f t="shared" si="180"/>
        <v>44903.946527777778</v>
      </c>
      <c r="C1903" s="8">
        <f t="shared" si="181"/>
        <v>44895</v>
      </c>
      <c r="D1903" s="38">
        <f t="shared" si="182"/>
        <v>89799.946587777784</v>
      </c>
      <c r="E1903" s="39">
        <f t="shared" si="177"/>
        <v>18</v>
      </c>
      <c r="F1903" s="42" t="s">
        <v>293</v>
      </c>
      <c r="G1903" s="42" t="s">
        <v>5545</v>
      </c>
      <c r="H1903" s="42" t="s">
        <v>5545</v>
      </c>
      <c r="I1903" s="42" t="s">
        <v>2206</v>
      </c>
      <c r="J1903" s="45">
        <v>44903.946527777778</v>
      </c>
      <c r="K1903" s="43"/>
      <c r="L1903" s="44">
        <v>44895</v>
      </c>
      <c r="M1903" s="8" t="str">
        <f>VLOOKUP(MONTH($J1903),Lookup!$A$2:$B$13,2,0)&amp;" "&amp;YEAR($J1903)</f>
        <v>Dec 2022</v>
      </c>
      <c r="N1903" s="34">
        <f t="shared" si="178"/>
        <v>44903.946527777778</v>
      </c>
      <c r="O1903" s="8">
        <f>IF(ISERROR(VLOOKUP($I1903,Lookup!$H$2:$I$11,2,0)),"",VLOOKUP($I1903,Lookup!$H$2:$I$11,2,0))</f>
        <v>6.0000000000000002E-5</v>
      </c>
      <c r="P1903" s="8">
        <f>COUNTIF(J$4:J1903,J1903)</f>
        <v>1</v>
      </c>
    </row>
    <row r="1904" spans="1:16" ht="30" x14ac:dyDescent="0.25">
      <c r="A1904" s="35">
        <f t="shared" si="179"/>
        <v>384000</v>
      </c>
      <c r="B1904" s="8">
        <f t="shared" si="180"/>
        <v>44783.552083333336</v>
      </c>
      <c r="C1904" s="8">
        <f t="shared" si="181"/>
        <v>44895</v>
      </c>
      <c r="D1904" s="38">
        <f t="shared" si="182"/>
        <v>473679.55214333331</v>
      </c>
      <c r="E1904" s="39">
        <f t="shared" si="177"/>
        <v>1</v>
      </c>
      <c r="F1904" s="42" t="s">
        <v>293</v>
      </c>
      <c r="G1904" s="42" t="s">
        <v>5546</v>
      </c>
      <c r="H1904" s="42" t="s">
        <v>5547</v>
      </c>
      <c r="I1904" s="42" t="s">
        <v>2206</v>
      </c>
      <c r="J1904" s="45">
        <v>44783.552083333336</v>
      </c>
      <c r="K1904" s="43">
        <v>384000</v>
      </c>
      <c r="L1904" s="44">
        <v>44895</v>
      </c>
      <c r="M1904" s="8" t="str">
        <f>VLOOKUP(MONTH($J1904),Lookup!$A$2:$B$13,2,0)&amp;" "&amp;YEAR($J1904)</f>
        <v>Aug 2022</v>
      </c>
      <c r="N1904" s="34">
        <f t="shared" si="178"/>
        <v>44783.552083333336</v>
      </c>
      <c r="O1904" s="8">
        <f>IF(ISERROR(VLOOKUP($I1904,Lookup!$H$2:$I$11,2,0)),"",VLOOKUP($I1904,Lookup!$H$2:$I$11,2,0))</f>
        <v>6.0000000000000002E-5</v>
      </c>
      <c r="P1904" s="8">
        <f>COUNTIF(J$4:J1904,J1904)</f>
        <v>1</v>
      </c>
    </row>
    <row r="1905" spans="1:16" x14ac:dyDescent="0.25">
      <c r="A1905" s="35">
        <f t="shared" si="179"/>
        <v>10000</v>
      </c>
      <c r="B1905" s="8">
        <f t="shared" si="180"/>
        <v>44792.59652777778</v>
      </c>
      <c r="C1905" s="8">
        <f t="shared" si="181"/>
        <v>44894</v>
      </c>
      <c r="D1905" s="38">
        <f t="shared" si="182"/>
        <v>99687.596528577793</v>
      </c>
      <c r="E1905" s="39">
        <f t="shared" si="177"/>
        <v>17</v>
      </c>
      <c r="F1905" s="42" t="s">
        <v>293</v>
      </c>
      <c r="G1905" s="42" t="s">
        <v>5548</v>
      </c>
      <c r="H1905" s="42" t="s">
        <v>5549</v>
      </c>
      <c r="I1905" s="42" t="s">
        <v>2173</v>
      </c>
      <c r="J1905" s="45">
        <v>44792.59652777778</v>
      </c>
      <c r="K1905" s="43">
        <v>10000</v>
      </c>
      <c r="L1905" s="44">
        <v>44894</v>
      </c>
      <c r="M1905" s="8" t="str">
        <f>VLOOKUP(MONTH($J1905),Lookup!$A$2:$B$13,2,0)&amp;" "&amp;YEAR($J1905)</f>
        <v>Aug 2022</v>
      </c>
      <c r="N1905" s="34">
        <f t="shared" si="178"/>
        <v>44792.59652777778</v>
      </c>
      <c r="O1905" s="8">
        <f>IF(ISERROR(VLOOKUP($I1905,Lookup!$H$2:$I$11,2,0)),"",VLOOKUP($I1905,Lookup!$H$2:$I$11,2,0))</f>
        <v>7.9999999999999996E-7</v>
      </c>
      <c r="P1905" s="8">
        <f>COUNTIF(J$4:J1905,J1905)</f>
        <v>1</v>
      </c>
    </row>
    <row r="1906" spans="1:16" ht="30" x14ac:dyDescent="0.25">
      <c r="A1906" s="35">
        <f t="shared" si="179"/>
        <v>15360</v>
      </c>
      <c r="B1906" s="8">
        <f t="shared" si="180"/>
        <v>44791.578472222223</v>
      </c>
      <c r="C1906" s="8">
        <f t="shared" si="181"/>
        <v>44895</v>
      </c>
      <c r="D1906" s="38">
        <f t="shared" si="182"/>
        <v>105047.57847302224</v>
      </c>
      <c r="E1906" s="39">
        <f t="shared" si="177"/>
        <v>15</v>
      </c>
      <c r="F1906" s="42" t="s">
        <v>293</v>
      </c>
      <c r="G1906" s="42" t="s">
        <v>5550</v>
      </c>
      <c r="H1906" s="42" t="s">
        <v>5551</v>
      </c>
      <c r="I1906" s="42" t="s">
        <v>2173</v>
      </c>
      <c r="J1906" s="45">
        <v>44791.578472222223</v>
      </c>
      <c r="K1906" s="43">
        <v>15360</v>
      </c>
      <c r="L1906" s="44">
        <v>44895</v>
      </c>
      <c r="M1906" s="8" t="str">
        <f>VLOOKUP(MONTH($J1906),Lookup!$A$2:$B$13,2,0)&amp;" "&amp;YEAR($J1906)</f>
        <v>Aug 2022</v>
      </c>
      <c r="N1906" s="34">
        <f t="shared" si="178"/>
        <v>44791.578472222223</v>
      </c>
      <c r="O1906" s="8">
        <f>IF(ISERROR(VLOOKUP($I1906,Lookup!$H$2:$I$11,2,0)),"",VLOOKUP($I1906,Lookup!$H$2:$I$11,2,0))</f>
        <v>7.9999999999999996E-7</v>
      </c>
      <c r="P1906" s="8">
        <f>COUNTIF(J$4:J1906,J1906)</f>
        <v>1</v>
      </c>
    </row>
    <row r="1907" spans="1:16" ht="30" x14ac:dyDescent="0.25">
      <c r="A1907" s="35">
        <f t="shared" si="179"/>
        <v>50000</v>
      </c>
      <c r="B1907" s="8">
        <f t="shared" si="180"/>
        <v>44783.574999999997</v>
      </c>
      <c r="C1907" s="8">
        <f t="shared" si="181"/>
        <v>44908</v>
      </c>
      <c r="D1907" s="38">
        <f t="shared" si="182"/>
        <v>139692.57500080002</v>
      </c>
      <c r="E1907" s="39">
        <f t="shared" si="177"/>
        <v>14</v>
      </c>
      <c r="F1907" s="42" t="s">
        <v>293</v>
      </c>
      <c r="G1907" s="42" t="s">
        <v>5552</v>
      </c>
      <c r="H1907" s="42" t="s">
        <v>5553</v>
      </c>
      <c r="I1907" s="42" t="s">
        <v>2173</v>
      </c>
      <c r="J1907" s="45">
        <v>44783.574999999997</v>
      </c>
      <c r="K1907" s="43">
        <v>50000</v>
      </c>
      <c r="L1907" s="44">
        <v>44908</v>
      </c>
      <c r="M1907" s="8" t="str">
        <f>VLOOKUP(MONTH($J1907),Lookup!$A$2:$B$13,2,0)&amp;" "&amp;YEAR($J1907)</f>
        <v>Aug 2022</v>
      </c>
      <c r="N1907" s="34">
        <f t="shared" si="178"/>
        <v>44783.574999999997</v>
      </c>
      <c r="O1907" s="8">
        <f>IF(ISERROR(VLOOKUP($I1907,Lookup!$H$2:$I$11,2,0)),"",VLOOKUP($I1907,Lookup!$H$2:$I$11,2,0))</f>
        <v>7.9999999999999996E-7</v>
      </c>
      <c r="P1907" s="8">
        <f>COUNTIF(J$4:J1907,J1907)</f>
        <v>1</v>
      </c>
    </row>
    <row r="1908" spans="1:16" ht="30" x14ac:dyDescent="0.25">
      <c r="A1908" s="35">
        <f t="shared" si="179"/>
        <v>50000</v>
      </c>
      <c r="B1908" s="8">
        <f t="shared" si="180"/>
        <v>44859.520833333336</v>
      </c>
      <c r="C1908" s="8">
        <f t="shared" si="181"/>
        <v>44902</v>
      </c>
      <c r="D1908" s="38">
        <f t="shared" si="182"/>
        <v>139762.52089333333</v>
      </c>
      <c r="E1908" s="39">
        <f t="shared" si="177"/>
        <v>12</v>
      </c>
      <c r="F1908" s="42" t="s">
        <v>293</v>
      </c>
      <c r="G1908" s="42" t="s">
        <v>5554</v>
      </c>
      <c r="H1908" s="42" t="s">
        <v>5555</v>
      </c>
      <c r="I1908" s="42" t="s">
        <v>2206</v>
      </c>
      <c r="J1908" s="45">
        <v>44859.520833333336</v>
      </c>
      <c r="K1908" s="43">
        <v>50000</v>
      </c>
      <c r="L1908" s="44">
        <v>44902</v>
      </c>
      <c r="M1908" s="8" t="str">
        <f>VLOOKUP(MONTH($J1908),Lookup!$A$2:$B$13,2,0)&amp;" "&amp;YEAR($J1908)</f>
        <v>Oct 2022</v>
      </c>
      <c r="N1908" s="34">
        <f t="shared" si="178"/>
        <v>44859.520833333336</v>
      </c>
      <c r="O1908" s="8">
        <f>IF(ISERROR(VLOOKUP($I1908,Lookup!$H$2:$I$11,2,0)),"",VLOOKUP($I1908,Lookup!$H$2:$I$11,2,0))</f>
        <v>6.0000000000000002E-5</v>
      </c>
      <c r="P1908" s="8">
        <f>COUNTIF(J$4:J1908,J1908)</f>
        <v>1</v>
      </c>
    </row>
    <row r="1909" spans="1:16" x14ac:dyDescent="0.25">
      <c r="A1909" s="35">
        <f t="shared" si="179"/>
        <v>100000</v>
      </c>
      <c r="B1909" s="8">
        <f t="shared" si="180"/>
        <v>44848.442361111112</v>
      </c>
      <c r="C1909" s="8">
        <f t="shared" si="181"/>
        <v>44917</v>
      </c>
      <c r="D1909" s="38">
        <f t="shared" si="182"/>
        <v>189869.44236111111</v>
      </c>
      <c r="E1909" s="39">
        <f t="shared" si="177"/>
        <v>5</v>
      </c>
      <c r="F1909" s="42" t="s">
        <v>293</v>
      </c>
      <c r="G1909" s="42" t="s">
        <v>5556</v>
      </c>
      <c r="H1909" s="42" t="s">
        <v>5557</v>
      </c>
      <c r="I1909" s="42" t="s">
        <v>2167</v>
      </c>
      <c r="J1909" s="45">
        <v>44848.442361111112</v>
      </c>
      <c r="K1909" s="43">
        <v>100000</v>
      </c>
      <c r="L1909" s="44">
        <v>44917</v>
      </c>
      <c r="M1909" s="8" t="str">
        <f>VLOOKUP(MONTH($J1909),Lookup!$A$2:$B$13,2,0)&amp;" "&amp;YEAR($J1909)</f>
        <v>Oct 2022</v>
      </c>
      <c r="N1909" s="34">
        <f t="shared" si="178"/>
        <v>44848.442361111112</v>
      </c>
      <c r="O1909" s="8">
        <f>IF(ISERROR(VLOOKUP($I1909,Lookup!$H$2:$I$11,2,0)),"",VLOOKUP($I1909,Lookup!$H$2:$I$11,2,0))</f>
        <v>103</v>
      </c>
      <c r="P1909" s="8">
        <f>COUNTIF(J$4:J1909,J1909)</f>
        <v>1</v>
      </c>
    </row>
    <row r="1910" spans="1:16" ht="30" x14ac:dyDescent="0.25">
      <c r="A1910" s="35">
        <f t="shared" si="179"/>
        <v>10000</v>
      </c>
      <c r="B1910" s="8">
        <f t="shared" si="180"/>
        <v>44860.195833333331</v>
      </c>
      <c r="C1910" s="8">
        <f t="shared" si="181"/>
        <v>44901</v>
      </c>
      <c r="D1910" s="38">
        <f t="shared" si="182"/>
        <v>99762.195834133337</v>
      </c>
      <c r="E1910" s="39">
        <f t="shared" si="177"/>
        <v>16</v>
      </c>
      <c r="F1910" s="42" t="s">
        <v>293</v>
      </c>
      <c r="G1910" s="42" t="s">
        <v>5558</v>
      </c>
      <c r="H1910" s="42" t="s">
        <v>5559</v>
      </c>
      <c r="I1910" s="42" t="s">
        <v>2173</v>
      </c>
      <c r="J1910" s="45">
        <v>44860.195833333331</v>
      </c>
      <c r="K1910" s="43">
        <v>10000</v>
      </c>
      <c r="L1910" s="44">
        <v>44901</v>
      </c>
      <c r="M1910" s="8" t="str">
        <f>VLOOKUP(MONTH($J1910),Lookup!$A$2:$B$13,2,0)&amp;" "&amp;YEAR($J1910)</f>
        <v>Oct 2022</v>
      </c>
      <c r="N1910" s="34">
        <f t="shared" si="178"/>
        <v>44860.195833333331</v>
      </c>
      <c r="O1910" s="8">
        <f>IF(ISERROR(VLOOKUP($I1910,Lookup!$H$2:$I$11,2,0)),"",VLOOKUP($I1910,Lookup!$H$2:$I$11,2,0))</f>
        <v>7.9999999999999996E-7</v>
      </c>
      <c r="P1910" s="8">
        <f>COUNTIF(J$4:J1910,J1910)</f>
        <v>1</v>
      </c>
    </row>
    <row r="1911" spans="1:16" ht="30" x14ac:dyDescent="0.25">
      <c r="A1911" s="35">
        <f t="shared" si="179"/>
        <v>100000</v>
      </c>
      <c r="B1911" s="8">
        <f t="shared" si="180"/>
        <v>44855.60833333333</v>
      </c>
      <c r="C1911" s="8">
        <f t="shared" si="181"/>
        <v>44902</v>
      </c>
      <c r="D1911" s="38">
        <f t="shared" si="182"/>
        <v>189861.60833333334</v>
      </c>
      <c r="E1911" s="39">
        <f t="shared" si="177"/>
        <v>6</v>
      </c>
      <c r="F1911" s="42" t="s">
        <v>293</v>
      </c>
      <c r="G1911" s="42" t="s">
        <v>5560</v>
      </c>
      <c r="H1911" s="42" t="s">
        <v>5561</v>
      </c>
      <c r="I1911" s="42" t="s">
        <v>2167</v>
      </c>
      <c r="J1911" s="45">
        <v>44855.60833333333</v>
      </c>
      <c r="K1911" s="43">
        <v>100000</v>
      </c>
      <c r="L1911" s="44">
        <v>44902</v>
      </c>
      <c r="M1911" s="8" t="str">
        <f>VLOOKUP(MONTH($J1911),Lookup!$A$2:$B$13,2,0)&amp;" "&amp;YEAR($J1911)</f>
        <v>Oct 2022</v>
      </c>
      <c r="N1911" s="34">
        <f t="shared" si="178"/>
        <v>44855.60833333333</v>
      </c>
      <c r="O1911" s="8">
        <f>IF(ISERROR(VLOOKUP($I1911,Lookup!$H$2:$I$11,2,0)),"",VLOOKUP($I1911,Lookup!$H$2:$I$11,2,0))</f>
        <v>103</v>
      </c>
      <c r="P1911" s="8">
        <f>COUNTIF(J$4:J1911,J1911)</f>
        <v>1</v>
      </c>
    </row>
    <row r="1912" spans="1:16" ht="30" x14ac:dyDescent="0.25">
      <c r="A1912" s="35">
        <f t="shared" si="179"/>
        <v>50000</v>
      </c>
      <c r="B1912" s="8">
        <f t="shared" si="180"/>
        <v>44900.515972222223</v>
      </c>
      <c r="C1912" s="8">
        <f t="shared" si="181"/>
        <v>44909</v>
      </c>
      <c r="D1912" s="38">
        <f t="shared" si="182"/>
        <v>139810.51597302224</v>
      </c>
      <c r="E1912" s="39">
        <f t="shared" si="177"/>
        <v>9</v>
      </c>
      <c r="F1912" s="42" t="s">
        <v>293</v>
      </c>
      <c r="G1912" s="42" t="s">
        <v>5562</v>
      </c>
      <c r="H1912" s="42" t="s">
        <v>5563</v>
      </c>
      <c r="I1912" s="42" t="s">
        <v>2173</v>
      </c>
      <c r="J1912" s="45">
        <v>44900.515972222223</v>
      </c>
      <c r="K1912" s="43">
        <v>50000</v>
      </c>
      <c r="L1912" s="44">
        <v>44909</v>
      </c>
      <c r="M1912" s="8" t="str">
        <f>VLOOKUP(MONTH($J1912),Lookup!$A$2:$B$13,2,0)&amp;" "&amp;YEAR($J1912)</f>
        <v>Dec 2022</v>
      </c>
      <c r="N1912" s="34">
        <f t="shared" si="178"/>
        <v>44900.515972222223</v>
      </c>
      <c r="O1912" s="8">
        <f>IF(ISERROR(VLOOKUP($I1912,Lookup!$H$2:$I$11,2,0)),"",VLOOKUP($I1912,Lookup!$H$2:$I$11,2,0))</f>
        <v>7.9999999999999996E-7</v>
      </c>
      <c r="P1912" s="8">
        <f>COUNTIF(J$4:J1912,J1912)</f>
        <v>1</v>
      </c>
    </row>
    <row r="1913" spans="1:16" ht="30" x14ac:dyDescent="0.25">
      <c r="A1913" s="35">
        <f t="shared" si="179"/>
        <v>300000</v>
      </c>
      <c r="B1913" s="8">
        <f t="shared" si="180"/>
        <v>44870.712500000001</v>
      </c>
      <c r="C1913" s="8">
        <f t="shared" si="181"/>
        <v>44909</v>
      </c>
      <c r="D1913" s="38">
        <f t="shared" si="182"/>
        <v>389780.71256000001</v>
      </c>
      <c r="E1913" s="39">
        <f t="shared" si="177"/>
        <v>3</v>
      </c>
      <c r="F1913" s="42" t="s">
        <v>293</v>
      </c>
      <c r="G1913" s="42" t="s">
        <v>5564</v>
      </c>
      <c r="H1913" s="42" t="s">
        <v>5565</v>
      </c>
      <c r="I1913" s="42" t="s">
        <v>2206</v>
      </c>
      <c r="J1913" s="45">
        <v>44870.712500000001</v>
      </c>
      <c r="K1913" s="43">
        <v>300000</v>
      </c>
      <c r="L1913" s="44">
        <v>44909</v>
      </c>
      <c r="M1913" s="8" t="str">
        <f>VLOOKUP(MONTH($J1913),Lookup!$A$2:$B$13,2,0)&amp;" "&amp;YEAR($J1913)</f>
        <v>Nov 2022</v>
      </c>
      <c r="N1913" s="34">
        <f t="shared" si="178"/>
        <v>44870.712500000001</v>
      </c>
      <c r="O1913" s="8">
        <f>IF(ISERROR(VLOOKUP($I1913,Lookup!$H$2:$I$11,2,0)),"",VLOOKUP($I1913,Lookup!$H$2:$I$11,2,0))</f>
        <v>6.0000000000000002E-5</v>
      </c>
      <c r="P1913" s="8">
        <f>COUNTIF(J$4:J1913,J1913)</f>
        <v>1</v>
      </c>
    </row>
    <row r="1914" spans="1:16" ht="30" x14ac:dyDescent="0.25">
      <c r="A1914" s="35">
        <f t="shared" si="179"/>
        <v>700000</v>
      </c>
      <c r="B1914" s="8">
        <f t="shared" si="180"/>
        <v>44878.543055555558</v>
      </c>
      <c r="C1914" s="8">
        <f t="shared" si="181"/>
        <v>44907</v>
      </c>
      <c r="D1914" s="38">
        <f t="shared" si="182"/>
        <v>789786.54311555554</v>
      </c>
      <c r="E1914" s="39">
        <f t="shared" si="177"/>
        <v>0</v>
      </c>
      <c r="F1914" s="42" t="s">
        <v>293</v>
      </c>
      <c r="G1914" s="42" t="s">
        <v>5566</v>
      </c>
      <c r="H1914" s="42" t="s">
        <v>5567</v>
      </c>
      <c r="I1914" s="42" t="s">
        <v>2206</v>
      </c>
      <c r="J1914" s="45">
        <v>44878.543055555558</v>
      </c>
      <c r="K1914" s="43">
        <v>700000</v>
      </c>
      <c r="L1914" s="44">
        <v>44907</v>
      </c>
      <c r="M1914" s="8" t="str">
        <f>VLOOKUP(MONTH($J1914),Lookup!$A$2:$B$13,2,0)&amp;" "&amp;YEAR($J1914)</f>
        <v>Nov 2022</v>
      </c>
      <c r="N1914" s="34">
        <f t="shared" si="178"/>
        <v>44878.543055555558</v>
      </c>
      <c r="O1914" s="8">
        <f>IF(ISERROR(VLOOKUP($I1914,Lookup!$H$2:$I$11,2,0)),"",VLOOKUP($I1914,Lookup!$H$2:$I$11,2,0))</f>
        <v>6.0000000000000002E-5</v>
      </c>
      <c r="P1914" s="8">
        <f>COUNTIF(J$4:J1914,J1914)</f>
        <v>1</v>
      </c>
    </row>
    <row r="1915" spans="1:16" x14ac:dyDescent="0.25">
      <c r="A1915" s="35">
        <f t="shared" si="179"/>
        <v>300000</v>
      </c>
      <c r="B1915" s="8">
        <f t="shared" si="180"/>
        <v>44903.297222222223</v>
      </c>
      <c r="C1915" s="8">
        <f t="shared" si="181"/>
        <v>44911</v>
      </c>
      <c r="D1915" s="38">
        <f t="shared" si="182"/>
        <v>389816.29728222219</v>
      </c>
      <c r="E1915" s="39">
        <f t="shared" si="177"/>
        <v>2</v>
      </c>
      <c r="F1915" s="42" t="s">
        <v>293</v>
      </c>
      <c r="G1915" s="42" t="s">
        <v>5543</v>
      </c>
      <c r="H1915" s="42" t="s">
        <v>5568</v>
      </c>
      <c r="I1915" s="42" t="s">
        <v>2206</v>
      </c>
      <c r="J1915" s="45">
        <v>44903.297222222223</v>
      </c>
      <c r="K1915" s="43">
        <v>300000</v>
      </c>
      <c r="L1915" s="44">
        <v>44911</v>
      </c>
      <c r="M1915" s="8" t="str">
        <f>VLOOKUP(MONTH($J1915),Lookup!$A$2:$B$13,2,0)&amp;" "&amp;YEAR($J1915)</f>
        <v>Dec 2022</v>
      </c>
      <c r="N1915" s="34">
        <f t="shared" si="178"/>
        <v>44903.297222222223</v>
      </c>
      <c r="O1915" s="8">
        <f>IF(ISERROR(VLOOKUP($I1915,Lookup!$H$2:$I$11,2,0)),"",VLOOKUP($I1915,Lookup!$H$2:$I$11,2,0))</f>
        <v>6.0000000000000002E-5</v>
      </c>
      <c r="P1915" s="8">
        <f>COUNTIF(J$4:J1915,J1915)</f>
        <v>2</v>
      </c>
    </row>
    <row r="1916" spans="1:16" ht="30" x14ac:dyDescent="0.25">
      <c r="A1916" s="35">
        <f t="shared" si="179"/>
        <v>50000</v>
      </c>
      <c r="B1916" s="8">
        <f t="shared" si="180"/>
        <v>44860.195833333331</v>
      </c>
      <c r="C1916" s="8">
        <f t="shared" si="181"/>
        <v>44901</v>
      </c>
      <c r="D1916" s="38">
        <f t="shared" si="182"/>
        <v>139763.19583413334</v>
      </c>
      <c r="E1916" s="39">
        <f t="shared" si="177"/>
        <v>11</v>
      </c>
      <c r="F1916" s="42" t="s">
        <v>293</v>
      </c>
      <c r="G1916" s="42" t="s">
        <v>5558</v>
      </c>
      <c r="H1916" s="42" t="s">
        <v>5559</v>
      </c>
      <c r="I1916" s="42" t="s">
        <v>2173</v>
      </c>
      <c r="J1916" s="45">
        <v>44860.195833333331</v>
      </c>
      <c r="K1916" s="43">
        <v>50000</v>
      </c>
      <c r="L1916" s="44">
        <v>44901</v>
      </c>
      <c r="M1916" s="8" t="str">
        <f>VLOOKUP(MONTH($J1916),Lookup!$A$2:$B$13,2,0)&amp;" "&amp;YEAR($J1916)</f>
        <v>Oct 2022</v>
      </c>
      <c r="N1916" s="34">
        <f t="shared" si="178"/>
        <v>44860.195833333331</v>
      </c>
      <c r="O1916" s="8">
        <f>IF(ISERROR(VLOOKUP($I1916,Lookup!$H$2:$I$11,2,0)),"",VLOOKUP($I1916,Lookup!$H$2:$I$11,2,0))</f>
        <v>7.9999999999999996E-7</v>
      </c>
      <c r="P1916" s="8">
        <f>COUNTIF(J$4:J1916,J1916)</f>
        <v>2</v>
      </c>
    </row>
    <row r="1917" spans="1:16" ht="30" x14ac:dyDescent="0.25">
      <c r="A1917" s="35">
        <f t="shared" si="179"/>
        <v>50000</v>
      </c>
      <c r="B1917" s="8">
        <f t="shared" si="180"/>
        <v>44877.388194444444</v>
      </c>
      <c r="C1917" s="8">
        <f t="shared" si="181"/>
        <v>44909</v>
      </c>
      <c r="D1917" s="38">
        <f t="shared" si="182"/>
        <v>139787.38825444444</v>
      </c>
      <c r="E1917" s="39">
        <f t="shared" si="177"/>
        <v>10</v>
      </c>
      <c r="F1917" s="42" t="s">
        <v>293</v>
      </c>
      <c r="G1917" s="42" t="s">
        <v>5569</v>
      </c>
      <c r="H1917" s="42" t="s">
        <v>5570</v>
      </c>
      <c r="I1917" s="42" t="s">
        <v>2206</v>
      </c>
      <c r="J1917" s="45">
        <v>44877.388194444444</v>
      </c>
      <c r="K1917" s="43">
        <v>50000</v>
      </c>
      <c r="L1917" s="44">
        <v>44909</v>
      </c>
      <c r="M1917" s="8" t="str">
        <f>VLOOKUP(MONTH($J1917),Lookup!$A$2:$B$13,2,0)&amp;" "&amp;YEAR($J1917)</f>
        <v>Nov 2022</v>
      </c>
      <c r="N1917" s="34">
        <f t="shared" si="178"/>
        <v>44877.388194444444</v>
      </c>
      <c r="O1917" s="8">
        <f>IF(ISERROR(VLOOKUP($I1917,Lookup!$H$2:$I$11,2,0)),"",VLOOKUP($I1917,Lookup!$H$2:$I$11,2,0))</f>
        <v>6.0000000000000002E-5</v>
      </c>
      <c r="P1917" s="8">
        <f>COUNTIF(J$4:J1917,J1917)</f>
        <v>1</v>
      </c>
    </row>
    <row r="1918" spans="1:16" ht="45" x14ac:dyDescent="0.25">
      <c r="A1918" s="35">
        <f t="shared" si="179"/>
        <v>70000</v>
      </c>
      <c r="B1918" s="8">
        <f t="shared" si="180"/>
        <v>44854.411805555559</v>
      </c>
      <c r="C1918" s="8">
        <f t="shared" si="181"/>
        <v>44904</v>
      </c>
      <c r="D1918" s="38">
        <f t="shared" si="182"/>
        <v>159759.41186555556</v>
      </c>
      <c r="E1918" s="39">
        <f t="shared" si="177"/>
        <v>7</v>
      </c>
      <c r="F1918" s="42" t="s">
        <v>293</v>
      </c>
      <c r="G1918" s="42" t="s">
        <v>5571</v>
      </c>
      <c r="H1918" s="42" t="s">
        <v>5572</v>
      </c>
      <c r="I1918" s="42" t="s">
        <v>2206</v>
      </c>
      <c r="J1918" s="45">
        <v>44854.411805555559</v>
      </c>
      <c r="K1918" s="43">
        <v>70000</v>
      </c>
      <c r="L1918" s="44">
        <v>44904</v>
      </c>
      <c r="M1918" s="8" t="str">
        <f>VLOOKUP(MONTH($J1918),Lookup!$A$2:$B$13,2,0)&amp;" "&amp;YEAR($J1918)</f>
        <v>Oct 2022</v>
      </c>
      <c r="N1918" s="34">
        <f t="shared" si="178"/>
        <v>44854.411805555559</v>
      </c>
      <c r="O1918" s="8">
        <f>IF(ISERROR(VLOOKUP($I1918,Lookup!$H$2:$I$11,2,0)),"",VLOOKUP($I1918,Lookup!$H$2:$I$11,2,0))</f>
        <v>6.0000000000000002E-5</v>
      </c>
      <c r="P1918" s="8">
        <f>COUNTIF(J$4:J1918,J1918)</f>
        <v>1</v>
      </c>
    </row>
    <row r="1919" spans="1:16" ht="45" x14ac:dyDescent="0.25">
      <c r="A1919" s="35">
        <f t="shared" si="179"/>
        <v>120000</v>
      </c>
      <c r="B1919" s="8">
        <f t="shared" si="180"/>
        <v>44806.458333333336</v>
      </c>
      <c r="C1919" s="8">
        <f t="shared" si="181"/>
        <v>44908</v>
      </c>
      <c r="D1919" s="38">
        <f t="shared" si="182"/>
        <v>209818.45833333334</v>
      </c>
      <c r="E1919" s="39">
        <f t="shared" si="177"/>
        <v>4</v>
      </c>
      <c r="F1919" s="42" t="s">
        <v>293</v>
      </c>
      <c r="G1919" s="42" t="s">
        <v>5573</v>
      </c>
      <c r="H1919" s="42" t="s">
        <v>5574</v>
      </c>
      <c r="I1919" s="42" t="s">
        <v>2167</v>
      </c>
      <c r="J1919" s="45">
        <v>44806.458333333336</v>
      </c>
      <c r="K1919" s="43">
        <v>120000</v>
      </c>
      <c r="L1919" s="44">
        <v>44908</v>
      </c>
      <c r="M1919" s="8" t="str">
        <f>VLOOKUP(MONTH($J1919),Lookup!$A$2:$B$13,2,0)&amp;" "&amp;YEAR($J1919)</f>
        <v>Sept 2022</v>
      </c>
      <c r="N1919" s="34">
        <f t="shared" si="178"/>
        <v>44806.458333333336</v>
      </c>
      <c r="O1919" s="8">
        <f>IF(ISERROR(VLOOKUP($I1919,Lookup!$H$2:$I$11,2,0)),"",VLOOKUP($I1919,Lookup!$H$2:$I$11,2,0))</f>
        <v>103</v>
      </c>
      <c r="P1919" s="8">
        <f>COUNTIF(J$4:J1919,J1919)</f>
        <v>1</v>
      </c>
    </row>
    <row r="1920" spans="1:16" ht="30" x14ac:dyDescent="0.25">
      <c r="A1920" s="35">
        <f t="shared" si="179"/>
        <v>70000</v>
      </c>
      <c r="B1920" s="8">
        <f t="shared" si="180"/>
        <v>44811.488888888889</v>
      </c>
      <c r="C1920" s="8">
        <f t="shared" si="181"/>
        <v>44897</v>
      </c>
      <c r="D1920" s="38">
        <f t="shared" si="182"/>
        <v>159609.38888888888</v>
      </c>
      <c r="E1920" s="39">
        <f t="shared" si="177"/>
        <v>8</v>
      </c>
      <c r="F1920" s="42" t="s">
        <v>293</v>
      </c>
      <c r="G1920" s="42" t="s">
        <v>5575</v>
      </c>
      <c r="H1920" s="42" t="s">
        <v>5576</v>
      </c>
      <c r="I1920" s="42" t="s">
        <v>2170</v>
      </c>
      <c r="J1920" s="45">
        <v>44811.488888888889</v>
      </c>
      <c r="K1920" s="43">
        <v>70000</v>
      </c>
      <c r="L1920" s="44">
        <v>44897</v>
      </c>
      <c r="M1920" s="8" t="str">
        <f>VLOOKUP(MONTH($J1920),Lookup!$A$2:$B$13,2,0)&amp;" "&amp;YEAR($J1920)</f>
        <v>Sept 2022</v>
      </c>
      <c r="N1920" s="34">
        <f t="shared" si="178"/>
        <v>44811.488888888889</v>
      </c>
      <c r="O1920" s="8">
        <f>IF(ISERROR(VLOOKUP($I1920,Lookup!$H$2:$I$11,2,0)),"",VLOOKUP($I1920,Lookup!$H$2:$I$11,2,0))</f>
        <v>-100.1</v>
      </c>
      <c r="P1920" s="8">
        <f>COUNTIF(J$4:J1920,J1920)</f>
        <v>1</v>
      </c>
    </row>
    <row r="1921" spans="1:16" ht="30" x14ac:dyDescent="0.25">
      <c r="A1921" s="35">
        <f t="shared" si="179"/>
        <v>50000</v>
      </c>
      <c r="B1921" s="8">
        <f t="shared" si="180"/>
        <v>44858.693055555559</v>
      </c>
      <c r="C1921" s="8">
        <f t="shared" si="181"/>
        <v>44894</v>
      </c>
      <c r="D1921" s="38">
        <f t="shared" si="182"/>
        <v>139753.69311555556</v>
      </c>
      <c r="E1921" s="39">
        <f t="shared" si="177"/>
        <v>13</v>
      </c>
      <c r="F1921" s="42" t="s">
        <v>293</v>
      </c>
      <c r="G1921" s="42" t="s">
        <v>5577</v>
      </c>
      <c r="H1921" s="42" t="s">
        <v>5578</v>
      </c>
      <c r="I1921" s="42" t="s">
        <v>2206</v>
      </c>
      <c r="J1921" s="45">
        <v>44858.693055555559</v>
      </c>
      <c r="K1921" s="43">
        <v>50000</v>
      </c>
      <c r="L1921" s="44">
        <v>44894</v>
      </c>
      <c r="M1921" s="8" t="str">
        <f>VLOOKUP(MONTH($J1921),Lookup!$A$2:$B$13,2,0)&amp;" "&amp;YEAR($J1921)</f>
        <v>Oct 2022</v>
      </c>
      <c r="N1921" s="34">
        <f t="shared" si="178"/>
        <v>44858.693055555559</v>
      </c>
      <c r="O1921" s="8">
        <f>IF(ISERROR(VLOOKUP($I1921,Lookup!$H$2:$I$11,2,0)),"",VLOOKUP($I1921,Lookup!$H$2:$I$11,2,0))</f>
        <v>6.0000000000000002E-5</v>
      </c>
      <c r="P1921" s="8">
        <f>COUNTIF(J$4:J1921,J1921)</f>
        <v>1</v>
      </c>
    </row>
    <row r="1922" spans="1:16" ht="30" x14ac:dyDescent="0.25">
      <c r="A1922" s="35">
        <f t="shared" si="179"/>
        <v>100000</v>
      </c>
      <c r="B1922" s="8">
        <f t="shared" si="180"/>
        <v>44575.684027777781</v>
      </c>
      <c r="C1922" s="8">
        <f t="shared" si="181"/>
        <v>44874</v>
      </c>
      <c r="D1922" s="38">
        <f t="shared" si="182"/>
        <v>189553.68402777778</v>
      </c>
      <c r="E1922" s="39">
        <f t="shared" si="177"/>
        <v>46</v>
      </c>
      <c r="F1922" s="42" t="s">
        <v>309</v>
      </c>
      <c r="G1922" s="42" t="s">
        <v>5579</v>
      </c>
      <c r="H1922" s="42" t="s">
        <v>5580</v>
      </c>
      <c r="I1922" s="42" t="s">
        <v>2167</v>
      </c>
      <c r="J1922" s="45">
        <v>44575.684027777781</v>
      </c>
      <c r="K1922" s="43">
        <v>100000</v>
      </c>
      <c r="L1922" s="44">
        <v>44874</v>
      </c>
      <c r="M1922" s="8" t="str">
        <f>VLOOKUP(MONTH($J1922),Lookup!$A$2:$B$13,2,0)&amp;" "&amp;YEAR($J1922)</f>
        <v>Jan 2022</v>
      </c>
      <c r="N1922" s="34">
        <f t="shared" si="178"/>
        <v>44575.684027777781</v>
      </c>
      <c r="O1922" s="8">
        <f>IF(ISERROR(VLOOKUP($I1922,Lookup!$H$2:$I$11,2,0)),"",VLOOKUP($I1922,Lookup!$H$2:$I$11,2,0))</f>
        <v>103</v>
      </c>
      <c r="P1922" s="8">
        <f>COUNTIF(J$4:J1922,J1922)</f>
        <v>1</v>
      </c>
    </row>
    <row r="1923" spans="1:16" ht="30" x14ac:dyDescent="0.25">
      <c r="A1923" s="35">
        <f t="shared" si="179"/>
        <v>150001</v>
      </c>
      <c r="B1923" s="8">
        <f t="shared" si="180"/>
        <v>44876.472916666666</v>
      </c>
      <c r="C1923" s="8">
        <f t="shared" si="181"/>
        <v>44910</v>
      </c>
      <c r="D1923" s="38">
        <f t="shared" si="182"/>
        <v>239688.37291666665</v>
      </c>
      <c r="E1923" s="39">
        <f t="shared" si="177"/>
        <v>7</v>
      </c>
      <c r="F1923" s="42" t="s">
        <v>176</v>
      </c>
      <c r="G1923" s="42" t="s">
        <v>5581</v>
      </c>
      <c r="H1923" s="42" t="s">
        <v>5582</v>
      </c>
      <c r="I1923" s="42" t="s">
        <v>2170</v>
      </c>
      <c r="J1923" s="45">
        <v>44876.472916666666</v>
      </c>
      <c r="K1923" s="43">
        <v>150001</v>
      </c>
      <c r="L1923" s="44">
        <v>44910</v>
      </c>
      <c r="M1923" s="8" t="str">
        <f>VLOOKUP(MONTH($J1923),Lookup!$A$2:$B$13,2,0)&amp;" "&amp;YEAR($J1923)</f>
        <v>Nov 2022</v>
      </c>
      <c r="N1923" s="34">
        <f t="shared" si="178"/>
        <v>44876.472916666666</v>
      </c>
      <c r="O1923" s="8">
        <f>IF(ISERROR(VLOOKUP($I1923,Lookup!$H$2:$I$11,2,0)),"",VLOOKUP($I1923,Lookup!$H$2:$I$11,2,0))</f>
        <v>-100.1</v>
      </c>
      <c r="P1923" s="8">
        <f>COUNTIF(J$4:J1923,J1923)</f>
        <v>1</v>
      </c>
    </row>
    <row r="1924" spans="1:16" ht="30" x14ac:dyDescent="0.25">
      <c r="A1924" s="35">
        <f t="shared" si="179"/>
        <v>100001</v>
      </c>
      <c r="B1924" s="8">
        <f t="shared" si="180"/>
        <v>44900.722916666666</v>
      </c>
      <c r="C1924" s="8">
        <f t="shared" si="181"/>
        <v>44904</v>
      </c>
      <c r="D1924" s="38">
        <f t="shared" si="182"/>
        <v>189806.72292366665</v>
      </c>
      <c r="E1924" s="39">
        <f t="shared" si="177"/>
        <v>7</v>
      </c>
      <c r="F1924" s="42" t="s">
        <v>299</v>
      </c>
      <c r="G1924" s="42" t="s">
        <v>5583</v>
      </c>
      <c r="H1924" s="42" t="s">
        <v>5584</v>
      </c>
      <c r="I1924" s="42" t="s">
        <v>2184</v>
      </c>
      <c r="J1924" s="45">
        <v>44900.722916666666</v>
      </c>
      <c r="K1924" s="43">
        <v>100001</v>
      </c>
      <c r="L1924" s="44">
        <v>44904</v>
      </c>
      <c r="M1924" s="8" t="str">
        <f>VLOOKUP(MONTH($J1924),Lookup!$A$2:$B$13,2,0)&amp;" "&amp;YEAR($J1924)</f>
        <v>Dec 2022</v>
      </c>
      <c r="N1924" s="34">
        <f t="shared" si="178"/>
        <v>44900.722916666666</v>
      </c>
      <c r="O1924" s="8">
        <f>IF(ISERROR(VLOOKUP($I1924,Lookup!$H$2:$I$11,2,0)),"",VLOOKUP($I1924,Lookup!$H$2:$I$11,2,0))</f>
        <v>6.9999999999999999E-6</v>
      </c>
      <c r="P1924" s="8">
        <f>COUNTIF(J$4:J1924,J1924)</f>
        <v>1</v>
      </c>
    </row>
    <row r="1925" spans="1:16" ht="30" x14ac:dyDescent="0.25">
      <c r="A1925" s="35">
        <f t="shared" si="179"/>
        <v>72000</v>
      </c>
      <c r="B1925" s="8">
        <f t="shared" si="180"/>
        <v>44810.460416666669</v>
      </c>
      <c r="C1925" s="8">
        <f t="shared" si="181"/>
        <v>44897</v>
      </c>
      <c r="D1925" s="38">
        <f t="shared" si="182"/>
        <v>161608.36041666666</v>
      </c>
      <c r="E1925" s="39">
        <f t="shared" ref="E1925:E1988" si="183">IF($D1925="","",COUNTIFS($F$4:$F$5000,$F1925,$D$4:$D$5000,"&gt;"&amp;$D1925))</f>
        <v>10</v>
      </c>
      <c r="F1925" s="42" t="s">
        <v>299</v>
      </c>
      <c r="G1925" s="42" t="s">
        <v>5585</v>
      </c>
      <c r="H1925" s="42" t="s">
        <v>5586</v>
      </c>
      <c r="I1925" s="42" t="s">
        <v>2170</v>
      </c>
      <c r="J1925" s="45">
        <v>44810.460416666669</v>
      </c>
      <c r="K1925" s="43">
        <v>72000</v>
      </c>
      <c r="L1925" s="44">
        <v>44897</v>
      </c>
      <c r="M1925" s="8" t="str">
        <f>VLOOKUP(MONTH($J1925),Lookup!$A$2:$B$13,2,0)&amp;" "&amp;YEAR($J1925)</f>
        <v>Sept 2022</v>
      </c>
      <c r="N1925" s="34">
        <f t="shared" ref="N1925:N1988" si="184">IF(ISBLANK($J1925),"1/1/9999",J1925)</f>
        <v>44810.460416666669</v>
      </c>
      <c r="O1925" s="8">
        <f>IF(ISERROR(VLOOKUP($I1925,Lookup!$H$2:$I$11,2,0)),"",VLOOKUP($I1925,Lookup!$H$2:$I$11,2,0))</f>
        <v>-100.1</v>
      </c>
      <c r="P1925" s="8">
        <f>COUNTIF(J$4:J1925,J1925)</f>
        <v>1</v>
      </c>
    </row>
    <row r="1926" spans="1:16" ht="45" x14ac:dyDescent="0.25">
      <c r="A1926" s="35">
        <f t="shared" ref="A1926:A1989" si="185">K1926</f>
        <v>50001</v>
      </c>
      <c r="B1926" s="8">
        <f t="shared" ref="B1926:B1989" si="186">J1926</f>
        <v>44796.478472222225</v>
      </c>
      <c r="C1926" s="8">
        <f t="shared" ref="C1926:C1989" si="187">L1926</f>
        <v>44935</v>
      </c>
      <c r="D1926" s="38">
        <f t="shared" ref="D1926:D1989" si="188">SUM(A1926:C1926)+O1926+P1926</f>
        <v>139633.37847222222</v>
      </c>
      <c r="E1926" s="39">
        <f t="shared" si="183"/>
        <v>13</v>
      </c>
      <c r="F1926" s="42" t="s">
        <v>299</v>
      </c>
      <c r="G1926" s="42" t="s">
        <v>5587</v>
      </c>
      <c r="H1926" s="42" t="s">
        <v>5588</v>
      </c>
      <c r="I1926" s="42" t="s">
        <v>2170</v>
      </c>
      <c r="J1926" s="45">
        <v>44796.478472222225</v>
      </c>
      <c r="K1926" s="43">
        <v>50001</v>
      </c>
      <c r="L1926" s="44">
        <v>44935</v>
      </c>
      <c r="M1926" s="8" t="str">
        <f>VLOOKUP(MONTH($J1926),Lookup!$A$2:$B$13,2,0)&amp;" "&amp;YEAR($J1926)</f>
        <v>Aug 2022</v>
      </c>
      <c r="N1926" s="34">
        <f t="shared" si="184"/>
        <v>44796.478472222225</v>
      </c>
      <c r="O1926" s="8">
        <f>IF(ISERROR(VLOOKUP($I1926,Lookup!$H$2:$I$11,2,0)),"",VLOOKUP($I1926,Lookup!$H$2:$I$11,2,0))</f>
        <v>-100.1</v>
      </c>
      <c r="P1926" s="8">
        <f>COUNTIF(J$4:J1926,J1926)</f>
        <v>1</v>
      </c>
    </row>
    <row r="1927" spans="1:16" ht="30" x14ac:dyDescent="0.25">
      <c r="A1927" s="35">
        <f t="shared" si="185"/>
        <v>50001</v>
      </c>
      <c r="B1927" s="8">
        <f t="shared" si="186"/>
        <v>44833.543055555558</v>
      </c>
      <c r="C1927" s="8">
        <f t="shared" si="187"/>
        <v>44907</v>
      </c>
      <c r="D1927" s="38">
        <f t="shared" si="188"/>
        <v>139742.54311555554</v>
      </c>
      <c r="E1927" s="39">
        <f t="shared" si="183"/>
        <v>12</v>
      </c>
      <c r="F1927" s="42" t="s">
        <v>299</v>
      </c>
      <c r="G1927" s="42" t="s">
        <v>5589</v>
      </c>
      <c r="H1927" s="42" t="s">
        <v>5590</v>
      </c>
      <c r="I1927" s="42" t="s">
        <v>2206</v>
      </c>
      <c r="J1927" s="45">
        <v>44833.543055555558</v>
      </c>
      <c r="K1927" s="43">
        <v>50001</v>
      </c>
      <c r="L1927" s="44">
        <v>44907</v>
      </c>
      <c r="M1927" s="8" t="str">
        <f>VLOOKUP(MONTH($J1927),Lookup!$A$2:$B$13,2,0)&amp;" "&amp;YEAR($J1927)</f>
        <v>Sept 2022</v>
      </c>
      <c r="N1927" s="34">
        <f t="shared" si="184"/>
        <v>44833.543055555558</v>
      </c>
      <c r="O1927" s="8">
        <f>IF(ISERROR(VLOOKUP($I1927,Lookup!$H$2:$I$11,2,0)),"",VLOOKUP($I1927,Lookup!$H$2:$I$11,2,0))</f>
        <v>6.0000000000000002E-5</v>
      </c>
      <c r="P1927" s="8">
        <f>COUNTIF(J$4:J1927,J1927)</f>
        <v>1</v>
      </c>
    </row>
    <row r="1928" spans="1:16" x14ac:dyDescent="0.25">
      <c r="A1928" s="35">
        <f t="shared" si="185"/>
        <v>1000000</v>
      </c>
      <c r="B1928" s="8">
        <f t="shared" si="186"/>
        <v>44810.509722222225</v>
      </c>
      <c r="C1928" s="8">
        <f t="shared" si="187"/>
        <v>44907</v>
      </c>
      <c r="D1928" s="38">
        <f t="shared" si="188"/>
        <v>1089821.5097222221</v>
      </c>
      <c r="E1928" s="39">
        <f t="shared" si="183"/>
        <v>0</v>
      </c>
      <c r="F1928" s="42" t="s">
        <v>299</v>
      </c>
      <c r="G1928" s="42" t="s">
        <v>5591</v>
      </c>
      <c r="H1928" s="42" t="s">
        <v>5592</v>
      </c>
      <c r="I1928" s="42" t="s">
        <v>2167</v>
      </c>
      <c r="J1928" s="45">
        <v>44810.509722222225</v>
      </c>
      <c r="K1928" s="43">
        <v>1000000</v>
      </c>
      <c r="L1928" s="44">
        <v>44907</v>
      </c>
      <c r="M1928" s="8" t="str">
        <f>VLOOKUP(MONTH($J1928),Lookup!$A$2:$B$13,2,0)&amp;" "&amp;YEAR($J1928)</f>
        <v>Sept 2022</v>
      </c>
      <c r="N1928" s="34">
        <f t="shared" si="184"/>
        <v>44810.509722222225</v>
      </c>
      <c r="O1928" s="8">
        <f>IF(ISERROR(VLOOKUP($I1928,Lookup!$H$2:$I$11,2,0)),"",VLOOKUP($I1928,Lookup!$H$2:$I$11,2,0))</f>
        <v>103</v>
      </c>
      <c r="P1928" s="8">
        <f>COUNTIF(J$4:J1928,J1928)</f>
        <v>1</v>
      </c>
    </row>
    <row r="1929" spans="1:16" ht="30" x14ac:dyDescent="0.25">
      <c r="A1929" s="35">
        <f t="shared" si="185"/>
        <v>240000</v>
      </c>
      <c r="B1929" s="8">
        <f t="shared" si="186"/>
        <v>44851.353472222225</v>
      </c>
      <c r="C1929" s="8">
        <f t="shared" si="187"/>
        <v>44909</v>
      </c>
      <c r="D1929" s="38">
        <f t="shared" si="188"/>
        <v>329761.35647222225</v>
      </c>
      <c r="E1929" s="39">
        <f t="shared" si="183"/>
        <v>3</v>
      </c>
      <c r="F1929" s="42" t="s">
        <v>299</v>
      </c>
      <c r="G1929" s="42" t="s">
        <v>5593</v>
      </c>
      <c r="H1929" s="42" t="s">
        <v>5594</v>
      </c>
      <c r="I1929" s="42" t="s">
        <v>2525</v>
      </c>
      <c r="J1929" s="45">
        <v>44851.353472222225</v>
      </c>
      <c r="K1929" s="43">
        <v>240000</v>
      </c>
      <c r="L1929" s="44">
        <v>44909</v>
      </c>
      <c r="M1929" s="8" t="str">
        <f>VLOOKUP(MONTH($J1929),Lookup!$A$2:$B$13,2,0)&amp;" "&amp;YEAR($J1929)</f>
        <v>Oct 2022</v>
      </c>
      <c r="N1929" s="34">
        <f t="shared" si="184"/>
        <v>44851.353472222225</v>
      </c>
      <c r="O1929" s="8">
        <f>IF(ISERROR(VLOOKUP($I1929,Lookup!$H$2:$I$11,2,0)),"",VLOOKUP($I1929,Lookup!$H$2:$I$11,2,0))</f>
        <v>3.0000000000000001E-3</v>
      </c>
      <c r="P1929" s="8">
        <f>COUNTIF(J$4:J1929,J1929)</f>
        <v>1</v>
      </c>
    </row>
    <row r="1930" spans="1:16" ht="30" x14ac:dyDescent="0.25">
      <c r="A1930" s="35">
        <f t="shared" si="185"/>
        <v>100000</v>
      </c>
      <c r="B1930" s="8">
        <f t="shared" si="186"/>
        <v>44861.402083333334</v>
      </c>
      <c r="C1930" s="8">
        <f t="shared" si="187"/>
        <v>44903</v>
      </c>
      <c r="D1930" s="38">
        <f t="shared" si="188"/>
        <v>189765.40214333334</v>
      </c>
      <c r="E1930" s="39">
        <f t="shared" si="183"/>
        <v>8</v>
      </c>
      <c r="F1930" s="42" t="s">
        <v>299</v>
      </c>
      <c r="G1930" s="42" t="s">
        <v>5595</v>
      </c>
      <c r="H1930" s="42" t="s">
        <v>5596</v>
      </c>
      <c r="I1930" s="42" t="s">
        <v>2206</v>
      </c>
      <c r="J1930" s="45">
        <v>44861.402083333334</v>
      </c>
      <c r="K1930" s="43">
        <v>100000</v>
      </c>
      <c r="L1930" s="44">
        <v>44903</v>
      </c>
      <c r="M1930" s="8" t="str">
        <f>VLOOKUP(MONTH($J1930),Lookup!$A$2:$B$13,2,0)&amp;" "&amp;YEAR($J1930)</f>
        <v>Oct 2022</v>
      </c>
      <c r="N1930" s="34">
        <f t="shared" si="184"/>
        <v>44861.402083333334</v>
      </c>
      <c r="O1930" s="8">
        <f>IF(ISERROR(VLOOKUP($I1930,Lookup!$H$2:$I$11,2,0)),"",VLOOKUP($I1930,Lookup!$H$2:$I$11,2,0))</f>
        <v>6.0000000000000002E-5</v>
      </c>
      <c r="P1930" s="8">
        <f>COUNTIF(J$4:J1930,J1930)</f>
        <v>1</v>
      </c>
    </row>
    <row r="1931" spans="1:16" ht="30" x14ac:dyDescent="0.25">
      <c r="A1931" s="35">
        <f t="shared" si="185"/>
        <v>65000</v>
      </c>
      <c r="B1931" s="8">
        <f t="shared" si="186"/>
        <v>44876.472916666666</v>
      </c>
      <c r="C1931" s="8">
        <f t="shared" si="187"/>
        <v>44910</v>
      </c>
      <c r="D1931" s="38">
        <f t="shared" si="188"/>
        <v>154788.47297666664</v>
      </c>
      <c r="E1931" s="39">
        <f t="shared" si="183"/>
        <v>11</v>
      </c>
      <c r="F1931" s="42" t="s">
        <v>299</v>
      </c>
      <c r="G1931" s="42" t="s">
        <v>5581</v>
      </c>
      <c r="H1931" s="42" t="s">
        <v>5597</v>
      </c>
      <c r="I1931" s="42" t="s">
        <v>2206</v>
      </c>
      <c r="J1931" s="45">
        <v>44876.472916666666</v>
      </c>
      <c r="K1931" s="43">
        <v>65000</v>
      </c>
      <c r="L1931" s="44">
        <v>44910</v>
      </c>
      <c r="M1931" s="8" t="str">
        <f>VLOOKUP(MONTH($J1931),Lookup!$A$2:$B$13,2,0)&amp;" "&amp;YEAR($J1931)</f>
        <v>Nov 2022</v>
      </c>
      <c r="N1931" s="34">
        <f t="shared" si="184"/>
        <v>44876.472916666666</v>
      </c>
      <c r="O1931" s="8">
        <f>IF(ISERROR(VLOOKUP($I1931,Lookup!$H$2:$I$11,2,0)),"",VLOOKUP($I1931,Lookup!$H$2:$I$11,2,0))</f>
        <v>6.0000000000000002E-5</v>
      </c>
      <c r="P1931" s="8">
        <f>COUNTIF(J$4:J1931,J1931)</f>
        <v>2</v>
      </c>
    </row>
    <row r="1932" spans="1:16" ht="30" x14ac:dyDescent="0.25">
      <c r="A1932" s="35">
        <f t="shared" si="185"/>
        <v>100001</v>
      </c>
      <c r="B1932" s="8">
        <f t="shared" si="186"/>
        <v>44900.722916666666</v>
      </c>
      <c r="C1932" s="8">
        <f t="shared" si="187"/>
        <v>44904</v>
      </c>
      <c r="D1932" s="38">
        <f t="shared" si="188"/>
        <v>189807.72297666664</v>
      </c>
      <c r="E1932" s="39">
        <f t="shared" si="183"/>
        <v>6</v>
      </c>
      <c r="F1932" s="42" t="s">
        <v>299</v>
      </c>
      <c r="G1932" s="42" t="s">
        <v>5583</v>
      </c>
      <c r="H1932" s="42" t="s">
        <v>5598</v>
      </c>
      <c r="I1932" s="42" t="s">
        <v>2206</v>
      </c>
      <c r="J1932" s="45">
        <v>44900.722916666666</v>
      </c>
      <c r="K1932" s="43">
        <v>100001</v>
      </c>
      <c r="L1932" s="44">
        <v>44904</v>
      </c>
      <c r="M1932" s="8" t="str">
        <f>VLOOKUP(MONTH($J1932),Lookup!$A$2:$B$13,2,0)&amp;" "&amp;YEAR($J1932)</f>
        <v>Dec 2022</v>
      </c>
      <c r="N1932" s="34">
        <f t="shared" si="184"/>
        <v>44900.722916666666</v>
      </c>
      <c r="O1932" s="8">
        <f>IF(ISERROR(VLOOKUP($I1932,Lookup!$H$2:$I$11,2,0)),"",VLOOKUP($I1932,Lookup!$H$2:$I$11,2,0))</f>
        <v>6.0000000000000002E-5</v>
      </c>
      <c r="P1932" s="8">
        <f>COUNTIF(J$4:J1932,J1932)</f>
        <v>2</v>
      </c>
    </row>
    <row r="1933" spans="1:16" ht="45" x14ac:dyDescent="0.25">
      <c r="A1933" s="35">
        <f t="shared" si="185"/>
        <v>300000</v>
      </c>
      <c r="B1933" s="8">
        <f t="shared" si="186"/>
        <v>44838.565972222219</v>
      </c>
      <c r="C1933" s="8">
        <f t="shared" si="187"/>
        <v>44909</v>
      </c>
      <c r="D1933" s="38">
        <f t="shared" si="188"/>
        <v>389748.56603222224</v>
      </c>
      <c r="E1933" s="39">
        <f t="shared" si="183"/>
        <v>1</v>
      </c>
      <c r="F1933" s="42" t="s">
        <v>299</v>
      </c>
      <c r="G1933" s="42" t="s">
        <v>5599</v>
      </c>
      <c r="H1933" s="42" t="s">
        <v>5600</v>
      </c>
      <c r="I1933" s="42" t="s">
        <v>2206</v>
      </c>
      <c r="J1933" s="45">
        <v>44838.565972222219</v>
      </c>
      <c r="K1933" s="43">
        <v>300000</v>
      </c>
      <c r="L1933" s="44">
        <v>44909</v>
      </c>
      <c r="M1933" s="8" t="str">
        <f>VLOOKUP(MONTH($J1933),Lookup!$A$2:$B$13,2,0)&amp;" "&amp;YEAR($J1933)</f>
        <v>Oct 2022</v>
      </c>
      <c r="N1933" s="34">
        <f t="shared" si="184"/>
        <v>44838.565972222219</v>
      </c>
      <c r="O1933" s="8">
        <f>IF(ISERROR(VLOOKUP($I1933,Lookup!$H$2:$I$11,2,0)),"",VLOOKUP($I1933,Lookup!$H$2:$I$11,2,0))</f>
        <v>6.0000000000000002E-5</v>
      </c>
      <c r="P1933" s="8">
        <f>COUNTIF(J$4:J1933,J1933)</f>
        <v>1</v>
      </c>
    </row>
    <row r="1934" spans="1:16" x14ac:dyDescent="0.25">
      <c r="A1934" s="35">
        <f t="shared" si="185"/>
        <v>96000</v>
      </c>
      <c r="B1934" s="8">
        <f t="shared" si="186"/>
        <v>44823.299305555556</v>
      </c>
      <c r="C1934" s="8">
        <f t="shared" si="187"/>
        <v>44894</v>
      </c>
      <c r="D1934" s="38">
        <f t="shared" si="188"/>
        <v>185718.29936555555</v>
      </c>
      <c r="E1934" s="39">
        <f t="shared" si="183"/>
        <v>9</v>
      </c>
      <c r="F1934" s="42" t="s">
        <v>299</v>
      </c>
      <c r="G1934" s="42" t="s">
        <v>5601</v>
      </c>
      <c r="H1934" s="42" t="s">
        <v>5602</v>
      </c>
      <c r="I1934" s="42" t="s">
        <v>2206</v>
      </c>
      <c r="J1934" s="45">
        <v>44823.299305555556</v>
      </c>
      <c r="K1934" s="43">
        <v>96000</v>
      </c>
      <c r="L1934" s="44">
        <v>44894</v>
      </c>
      <c r="M1934" s="8" t="str">
        <f>VLOOKUP(MONTH($J1934),Lookup!$A$2:$B$13,2,0)&amp;" "&amp;YEAR($J1934)</f>
        <v>Sept 2022</v>
      </c>
      <c r="N1934" s="34">
        <f t="shared" si="184"/>
        <v>44823.299305555556</v>
      </c>
      <c r="O1934" s="8">
        <f>IF(ISERROR(VLOOKUP($I1934,Lookup!$H$2:$I$11,2,0)),"",VLOOKUP($I1934,Lookup!$H$2:$I$11,2,0))</f>
        <v>6.0000000000000002E-5</v>
      </c>
      <c r="P1934" s="8">
        <f>COUNTIF(J$4:J1934,J1934)</f>
        <v>1</v>
      </c>
    </row>
    <row r="1935" spans="1:16" ht="30" x14ac:dyDescent="0.25">
      <c r="A1935" s="35">
        <f t="shared" si="185"/>
        <v>100001</v>
      </c>
      <c r="B1935" s="8">
        <f t="shared" si="186"/>
        <v>44900.722916666666</v>
      </c>
      <c r="C1935" s="8">
        <f t="shared" si="187"/>
        <v>44904</v>
      </c>
      <c r="D1935" s="38">
        <f t="shared" si="188"/>
        <v>189808.72292366665</v>
      </c>
      <c r="E1935" s="39">
        <f t="shared" si="183"/>
        <v>5</v>
      </c>
      <c r="F1935" s="42" t="s">
        <v>299</v>
      </c>
      <c r="G1935" s="42" t="s">
        <v>5583</v>
      </c>
      <c r="H1935" s="42" t="s">
        <v>5603</v>
      </c>
      <c r="I1935" s="42" t="s">
        <v>2184</v>
      </c>
      <c r="J1935" s="45">
        <v>44900.722916666666</v>
      </c>
      <c r="K1935" s="43">
        <v>100001</v>
      </c>
      <c r="L1935" s="44">
        <v>44904</v>
      </c>
      <c r="M1935" s="8" t="str">
        <f>VLOOKUP(MONTH($J1935),Lookup!$A$2:$B$13,2,0)&amp;" "&amp;YEAR($J1935)</f>
        <v>Dec 2022</v>
      </c>
      <c r="N1935" s="34">
        <f t="shared" si="184"/>
        <v>44900.722916666666</v>
      </c>
      <c r="O1935" s="8">
        <f>IF(ISERROR(VLOOKUP($I1935,Lookup!$H$2:$I$11,2,0)),"",VLOOKUP($I1935,Lookup!$H$2:$I$11,2,0))</f>
        <v>6.9999999999999999E-6</v>
      </c>
      <c r="P1935" s="8">
        <f>COUNTIF(J$4:J1935,J1935)</f>
        <v>3</v>
      </c>
    </row>
    <row r="1936" spans="1:16" ht="30" x14ac:dyDescent="0.25">
      <c r="A1936" s="35">
        <f t="shared" si="185"/>
        <v>120000</v>
      </c>
      <c r="B1936" s="8">
        <f t="shared" si="186"/>
        <v>44823.42291666667</v>
      </c>
      <c r="C1936" s="8">
        <f t="shared" si="187"/>
        <v>44908</v>
      </c>
      <c r="D1936" s="38">
        <f t="shared" si="188"/>
        <v>209733.42297666665</v>
      </c>
      <c r="E1936" s="39">
        <f t="shared" si="183"/>
        <v>4</v>
      </c>
      <c r="F1936" s="42" t="s">
        <v>299</v>
      </c>
      <c r="G1936" s="42" t="s">
        <v>5604</v>
      </c>
      <c r="H1936" s="42" t="s">
        <v>5605</v>
      </c>
      <c r="I1936" s="42" t="s">
        <v>2206</v>
      </c>
      <c r="J1936" s="45">
        <v>44823.42291666667</v>
      </c>
      <c r="K1936" s="43">
        <v>120000</v>
      </c>
      <c r="L1936" s="44">
        <v>44908</v>
      </c>
      <c r="M1936" s="8" t="str">
        <f>VLOOKUP(MONTH($J1936),Lookup!$A$2:$B$13,2,0)&amp;" "&amp;YEAR($J1936)</f>
        <v>Sept 2022</v>
      </c>
      <c r="N1936" s="34">
        <f t="shared" si="184"/>
        <v>44823.42291666667</v>
      </c>
      <c r="O1936" s="8">
        <f>IF(ISERROR(VLOOKUP($I1936,Lookup!$H$2:$I$11,2,0)),"",VLOOKUP($I1936,Lookup!$H$2:$I$11,2,0))</f>
        <v>6.0000000000000002E-5</v>
      </c>
      <c r="P1936" s="8">
        <f>COUNTIF(J$4:J1936,J1936)</f>
        <v>2</v>
      </c>
    </row>
    <row r="1937" spans="1:16" ht="30" x14ac:dyDescent="0.25">
      <c r="A1937" s="35">
        <f t="shared" si="185"/>
        <v>240000</v>
      </c>
      <c r="B1937" s="8">
        <f t="shared" si="186"/>
        <v>44895.488888888889</v>
      </c>
      <c r="C1937" s="8">
        <f t="shared" si="187"/>
        <v>44901</v>
      </c>
      <c r="D1937" s="38">
        <f t="shared" si="188"/>
        <v>329797.4889488889</v>
      </c>
      <c r="E1937" s="39">
        <f t="shared" si="183"/>
        <v>2</v>
      </c>
      <c r="F1937" s="42" t="s">
        <v>299</v>
      </c>
      <c r="G1937" s="42" t="s">
        <v>5606</v>
      </c>
      <c r="H1937" s="42" t="s">
        <v>5607</v>
      </c>
      <c r="I1937" s="42" t="s">
        <v>2206</v>
      </c>
      <c r="J1937" s="45">
        <v>44895.488888888889</v>
      </c>
      <c r="K1937" s="43">
        <v>240000</v>
      </c>
      <c r="L1937" s="44">
        <v>44901</v>
      </c>
      <c r="M1937" s="8" t="str">
        <f>VLOOKUP(MONTH($J1937),Lookup!$A$2:$B$13,2,0)&amp;" "&amp;YEAR($J1937)</f>
        <v>Nov 2022</v>
      </c>
      <c r="N1937" s="34">
        <f t="shared" si="184"/>
        <v>44895.488888888889</v>
      </c>
      <c r="O1937" s="8">
        <f>IF(ISERROR(VLOOKUP($I1937,Lookup!$H$2:$I$11,2,0)),"",VLOOKUP($I1937,Lookup!$H$2:$I$11,2,0))</f>
        <v>6.0000000000000002E-5</v>
      </c>
      <c r="P1937" s="8">
        <f>COUNTIF(J$4:J1937,J1937)</f>
        <v>1</v>
      </c>
    </row>
    <row r="1938" spans="1:16" x14ac:dyDescent="0.25">
      <c r="A1938" s="35">
        <f t="shared" si="185"/>
        <v>328416.32</v>
      </c>
      <c r="B1938" s="8">
        <f t="shared" si="186"/>
        <v>44546.283333333333</v>
      </c>
      <c r="C1938" s="8">
        <f t="shared" si="187"/>
        <v>44783</v>
      </c>
      <c r="D1938" s="38">
        <f t="shared" si="188"/>
        <v>417646.50333333336</v>
      </c>
      <c r="E1938" s="39">
        <f t="shared" si="183"/>
        <v>16</v>
      </c>
      <c r="F1938" s="42" t="s">
        <v>281</v>
      </c>
      <c r="G1938" s="42" t="s">
        <v>5608</v>
      </c>
      <c r="H1938" s="42" t="s">
        <v>5609</v>
      </c>
      <c r="I1938" s="42" t="s">
        <v>2170</v>
      </c>
      <c r="J1938" s="45">
        <v>44546.283333333333</v>
      </c>
      <c r="K1938" s="43">
        <v>328416.32</v>
      </c>
      <c r="L1938" s="44">
        <v>44783</v>
      </c>
      <c r="M1938" s="8" t="str">
        <f>VLOOKUP(MONTH($J1938),Lookup!$A$2:$B$13,2,0)&amp;" "&amp;YEAR($J1938)</f>
        <v>Dec 2021</v>
      </c>
      <c r="N1938" s="34">
        <f t="shared" si="184"/>
        <v>44546.283333333333</v>
      </c>
      <c r="O1938" s="8">
        <f>IF(ISERROR(VLOOKUP($I1938,Lookup!$H$2:$I$11,2,0)),"",VLOOKUP($I1938,Lookup!$H$2:$I$11,2,0))</f>
        <v>-100.1</v>
      </c>
      <c r="P1938" s="8">
        <f>COUNTIF(J$4:J1938,J1938)</f>
        <v>1</v>
      </c>
    </row>
    <row r="1939" spans="1:16" ht="30" x14ac:dyDescent="0.25">
      <c r="A1939" s="35">
        <f t="shared" si="185"/>
        <v>0</v>
      </c>
      <c r="B1939" s="8">
        <f t="shared" si="186"/>
        <v>44867.431250000001</v>
      </c>
      <c r="C1939" s="8">
        <f t="shared" si="187"/>
        <v>44874</v>
      </c>
      <c r="D1939" s="38">
        <f t="shared" si="188"/>
        <v>89742.431256999989</v>
      </c>
      <c r="E1939" s="39">
        <f t="shared" si="183"/>
        <v>16</v>
      </c>
      <c r="F1939" s="42" t="s">
        <v>128</v>
      </c>
      <c r="G1939" s="42" t="s">
        <v>5610</v>
      </c>
      <c r="H1939" s="42" t="s">
        <v>5610</v>
      </c>
      <c r="I1939" s="42" t="s">
        <v>2184</v>
      </c>
      <c r="J1939" s="45">
        <v>44867.431250000001</v>
      </c>
      <c r="K1939" s="43"/>
      <c r="L1939" s="44">
        <v>44874</v>
      </c>
      <c r="M1939" s="8" t="str">
        <f>VLOOKUP(MONTH($J1939),Lookup!$A$2:$B$13,2,0)&amp;" "&amp;YEAR($J1939)</f>
        <v>Nov 2022</v>
      </c>
      <c r="N1939" s="34">
        <f t="shared" si="184"/>
        <v>44867.431250000001</v>
      </c>
      <c r="O1939" s="8">
        <f>IF(ISERROR(VLOOKUP($I1939,Lookup!$H$2:$I$11,2,0)),"",VLOOKUP($I1939,Lookup!$H$2:$I$11,2,0))</f>
        <v>6.9999999999999999E-6</v>
      </c>
      <c r="P1939" s="8">
        <f>COUNTIF(J$4:J1939,J1939)</f>
        <v>1</v>
      </c>
    </row>
    <row r="1940" spans="1:16" x14ac:dyDescent="0.25">
      <c r="A1940" s="35">
        <f t="shared" si="185"/>
        <v>75000</v>
      </c>
      <c r="B1940" s="8">
        <f t="shared" si="186"/>
        <v>44648.577777777777</v>
      </c>
      <c r="C1940" s="8">
        <f t="shared" si="187"/>
        <v>44908</v>
      </c>
      <c r="D1940" s="38">
        <f t="shared" si="188"/>
        <v>164557.57783777776</v>
      </c>
      <c r="E1940" s="39">
        <f t="shared" si="183"/>
        <v>7</v>
      </c>
      <c r="F1940" s="42" t="s">
        <v>128</v>
      </c>
      <c r="G1940" s="42" t="s">
        <v>5611</v>
      </c>
      <c r="H1940" s="42" t="s">
        <v>5612</v>
      </c>
      <c r="I1940" s="42" t="s">
        <v>2206</v>
      </c>
      <c r="J1940" s="45">
        <v>44648.577777777777</v>
      </c>
      <c r="K1940" s="43">
        <v>75000</v>
      </c>
      <c r="L1940" s="44">
        <v>44908</v>
      </c>
      <c r="M1940" s="8" t="str">
        <f>VLOOKUP(MONTH($J1940),Lookup!$A$2:$B$13,2,0)&amp;" "&amp;YEAR($J1940)</f>
        <v>Mar 2022</v>
      </c>
      <c r="N1940" s="34">
        <f t="shared" si="184"/>
        <v>44648.577777777777</v>
      </c>
      <c r="O1940" s="8">
        <f>IF(ISERROR(VLOOKUP($I1940,Lookup!$H$2:$I$11,2,0)),"",VLOOKUP($I1940,Lookup!$H$2:$I$11,2,0))</f>
        <v>6.0000000000000002E-5</v>
      </c>
      <c r="P1940" s="8">
        <f>COUNTIF(J$4:J1940,J1940)</f>
        <v>1</v>
      </c>
    </row>
    <row r="1941" spans="1:16" ht="30" x14ac:dyDescent="0.25">
      <c r="A1941" s="35">
        <f t="shared" si="185"/>
        <v>60000</v>
      </c>
      <c r="B1941" s="8">
        <f t="shared" si="186"/>
        <v>44900.37777777778</v>
      </c>
      <c r="C1941" s="8">
        <f t="shared" si="187"/>
        <v>44909</v>
      </c>
      <c r="D1941" s="38">
        <f t="shared" si="188"/>
        <v>149810.37778477778</v>
      </c>
      <c r="E1941" s="39">
        <f t="shared" si="183"/>
        <v>9</v>
      </c>
      <c r="F1941" s="42" t="s">
        <v>128</v>
      </c>
      <c r="G1941" s="42" t="s">
        <v>5613</v>
      </c>
      <c r="H1941" s="42" t="s">
        <v>5614</v>
      </c>
      <c r="I1941" s="42" t="s">
        <v>2184</v>
      </c>
      <c r="J1941" s="45">
        <v>44900.37777777778</v>
      </c>
      <c r="K1941" s="43">
        <v>60000</v>
      </c>
      <c r="L1941" s="44">
        <v>44909</v>
      </c>
      <c r="M1941" s="8" t="str">
        <f>VLOOKUP(MONTH($J1941),Lookup!$A$2:$B$13,2,0)&amp;" "&amp;YEAR($J1941)</f>
        <v>Dec 2022</v>
      </c>
      <c r="N1941" s="34">
        <f t="shared" si="184"/>
        <v>44900.37777777778</v>
      </c>
      <c r="O1941" s="8">
        <f>IF(ISERROR(VLOOKUP($I1941,Lookup!$H$2:$I$11,2,0)),"",VLOOKUP($I1941,Lookup!$H$2:$I$11,2,0))</f>
        <v>6.9999999999999999E-6</v>
      </c>
      <c r="P1941" s="8">
        <f>COUNTIF(J$4:J1941,J1941)</f>
        <v>1</v>
      </c>
    </row>
    <row r="1942" spans="1:16" ht="30" x14ac:dyDescent="0.25">
      <c r="A1942" s="35">
        <f t="shared" si="185"/>
        <v>50001</v>
      </c>
      <c r="B1942" s="8">
        <f t="shared" si="186"/>
        <v>44885.50277777778</v>
      </c>
      <c r="C1942" s="8">
        <f t="shared" si="187"/>
        <v>44902</v>
      </c>
      <c r="D1942" s="38">
        <f t="shared" si="188"/>
        <v>139789.50278477778</v>
      </c>
      <c r="E1942" s="39">
        <f t="shared" si="183"/>
        <v>13</v>
      </c>
      <c r="F1942" s="42" t="s">
        <v>128</v>
      </c>
      <c r="G1942" s="42" t="s">
        <v>5615</v>
      </c>
      <c r="H1942" s="42" t="s">
        <v>5616</v>
      </c>
      <c r="I1942" s="42" t="s">
        <v>2184</v>
      </c>
      <c r="J1942" s="45">
        <v>44885.50277777778</v>
      </c>
      <c r="K1942" s="43">
        <v>50001</v>
      </c>
      <c r="L1942" s="44">
        <v>44902</v>
      </c>
      <c r="M1942" s="8" t="str">
        <f>VLOOKUP(MONTH($J1942),Lookup!$A$2:$B$13,2,0)&amp;" "&amp;YEAR($J1942)</f>
        <v>Nov 2022</v>
      </c>
      <c r="N1942" s="34">
        <f t="shared" si="184"/>
        <v>44885.50277777778</v>
      </c>
      <c r="O1942" s="8">
        <f>IF(ISERROR(VLOOKUP($I1942,Lookup!$H$2:$I$11,2,0)),"",VLOOKUP($I1942,Lookup!$H$2:$I$11,2,0))</f>
        <v>6.9999999999999999E-6</v>
      </c>
      <c r="P1942" s="8">
        <f>COUNTIF(J$4:J1942,J1942)</f>
        <v>1</v>
      </c>
    </row>
    <row r="1943" spans="1:16" ht="30" x14ac:dyDescent="0.25">
      <c r="A1943" s="35">
        <f t="shared" si="185"/>
        <v>50001</v>
      </c>
      <c r="B1943" s="8">
        <f t="shared" si="186"/>
        <v>44878.39166666667</v>
      </c>
      <c r="C1943" s="8">
        <f t="shared" si="187"/>
        <v>44909</v>
      </c>
      <c r="D1943" s="38">
        <f t="shared" si="188"/>
        <v>139789.39167366666</v>
      </c>
      <c r="E1943" s="39">
        <f t="shared" si="183"/>
        <v>14</v>
      </c>
      <c r="F1943" s="42" t="s">
        <v>128</v>
      </c>
      <c r="G1943" s="42" t="s">
        <v>5617</v>
      </c>
      <c r="H1943" s="42" t="s">
        <v>5617</v>
      </c>
      <c r="I1943" s="42" t="s">
        <v>2184</v>
      </c>
      <c r="J1943" s="45">
        <v>44878.39166666667</v>
      </c>
      <c r="K1943" s="43">
        <v>50001</v>
      </c>
      <c r="L1943" s="44">
        <v>44909</v>
      </c>
      <c r="M1943" s="8" t="str">
        <f>VLOOKUP(MONTH($J1943),Lookup!$A$2:$B$13,2,0)&amp;" "&amp;YEAR($J1943)</f>
        <v>Nov 2022</v>
      </c>
      <c r="N1943" s="34">
        <f t="shared" si="184"/>
        <v>44878.39166666667</v>
      </c>
      <c r="O1943" s="8">
        <f>IF(ISERROR(VLOOKUP($I1943,Lookup!$H$2:$I$11,2,0)),"",VLOOKUP($I1943,Lookup!$H$2:$I$11,2,0))</f>
        <v>6.9999999999999999E-6</v>
      </c>
      <c r="P1943" s="8">
        <f>COUNTIF(J$4:J1943,J1943)</f>
        <v>1</v>
      </c>
    </row>
    <row r="1944" spans="1:16" ht="30" x14ac:dyDescent="0.25">
      <c r="A1944" s="35">
        <f t="shared" si="185"/>
        <v>144000</v>
      </c>
      <c r="B1944" s="8">
        <f t="shared" si="186"/>
        <v>44839.453472222223</v>
      </c>
      <c r="C1944" s="8">
        <f t="shared" si="187"/>
        <v>44894</v>
      </c>
      <c r="D1944" s="38">
        <f t="shared" si="188"/>
        <v>233634.35347222222</v>
      </c>
      <c r="E1944" s="39">
        <f t="shared" si="183"/>
        <v>5</v>
      </c>
      <c r="F1944" s="42" t="s">
        <v>128</v>
      </c>
      <c r="G1944" s="42" t="s">
        <v>5618</v>
      </c>
      <c r="H1944" s="42" t="s">
        <v>5619</v>
      </c>
      <c r="I1944" s="42" t="s">
        <v>2170</v>
      </c>
      <c r="J1944" s="45">
        <v>44839.453472222223</v>
      </c>
      <c r="K1944" s="43">
        <v>144000</v>
      </c>
      <c r="L1944" s="44">
        <v>44894</v>
      </c>
      <c r="M1944" s="8" t="str">
        <f>VLOOKUP(MONTH($J1944),Lookup!$A$2:$B$13,2,0)&amp;" "&amp;YEAR($J1944)</f>
        <v>Oct 2022</v>
      </c>
      <c r="N1944" s="34">
        <f t="shared" si="184"/>
        <v>44839.453472222223</v>
      </c>
      <c r="O1944" s="8">
        <f>IF(ISERROR(VLOOKUP($I1944,Lookup!$H$2:$I$11,2,0)),"",VLOOKUP($I1944,Lookup!$H$2:$I$11,2,0))</f>
        <v>-100.1</v>
      </c>
      <c r="P1944" s="8">
        <f>COUNTIF(J$4:J1944,J1944)</f>
        <v>1</v>
      </c>
    </row>
    <row r="1945" spans="1:16" ht="30" x14ac:dyDescent="0.25">
      <c r="A1945" s="35">
        <f t="shared" si="185"/>
        <v>200000</v>
      </c>
      <c r="B1945" s="8">
        <f t="shared" si="186"/>
        <v>44827.712500000001</v>
      </c>
      <c r="C1945" s="8">
        <f t="shared" si="187"/>
        <v>44908</v>
      </c>
      <c r="D1945" s="38">
        <f t="shared" si="188"/>
        <v>289736.71256000001</v>
      </c>
      <c r="E1945" s="39">
        <f t="shared" si="183"/>
        <v>4</v>
      </c>
      <c r="F1945" s="42" t="s">
        <v>128</v>
      </c>
      <c r="G1945" s="42" t="s">
        <v>5620</v>
      </c>
      <c r="H1945" s="42" t="s">
        <v>5620</v>
      </c>
      <c r="I1945" s="42" t="s">
        <v>2206</v>
      </c>
      <c r="J1945" s="45">
        <v>44827.712500000001</v>
      </c>
      <c r="K1945" s="43">
        <v>200000</v>
      </c>
      <c r="L1945" s="44">
        <v>44908</v>
      </c>
      <c r="M1945" s="8" t="str">
        <f>VLOOKUP(MONTH($J1945),Lookup!$A$2:$B$13,2,0)&amp;" "&amp;YEAR($J1945)</f>
        <v>Sept 2022</v>
      </c>
      <c r="N1945" s="34">
        <f t="shared" si="184"/>
        <v>44827.712500000001</v>
      </c>
      <c r="O1945" s="8">
        <f>IF(ISERROR(VLOOKUP($I1945,Lookup!$H$2:$I$11,2,0)),"",VLOOKUP($I1945,Lookup!$H$2:$I$11,2,0))</f>
        <v>6.0000000000000002E-5</v>
      </c>
      <c r="P1945" s="8">
        <f>COUNTIF(J$4:J1945,J1945)</f>
        <v>1</v>
      </c>
    </row>
    <row r="1946" spans="1:16" x14ac:dyDescent="0.25">
      <c r="A1946" s="35">
        <f t="shared" si="185"/>
        <v>240000</v>
      </c>
      <c r="B1946" s="8">
        <f t="shared" si="186"/>
        <v>44806.630555555559</v>
      </c>
      <c r="C1946" s="8">
        <f t="shared" si="187"/>
        <v>44950</v>
      </c>
      <c r="D1946" s="38">
        <f t="shared" si="188"/>
        <v>329860.63055555557</v>
      </c>
      <c r="E1946" s="39">
        <f t="shared" si="183"/>
        <v>2</v>
      </c>
      <c r="F1946" s="42" t="s">
        <v>128</v>
      </c>
      <c r="G1946" s="42" t="s">
        <v>5621</v>
      </c>
      <c r="H1946" s="42" t="s">
        <v>5622</v>
      </c>
      <c r="I1946" s="42" t="s">
        <v>2167</v>
      </c>
      <c r="J1946" s="45">
        <v>44806.630555555559</v>
      </c>
      <c r="K1946" s="43">
        <v>240000</v>
      </c>
      <c r="L1946" s="44">
        <v>44950</v>
      </c>
      <c r="M1946" s="8" t="str">
        <f>VLOOKUP(MONTH($J1946),Lookup!$A$2:$B$13,2,0)&amp;" "&amp;YEAR($J1946)</f>
        <v>Sept 2022</v>
      </c>
      <c r="N1946" s="34">
        <f t="shared" si="184"/>
        <v>44806.630555555559</v>
      </c>
      <c r="O1946" s="8">
        <f>IF(ISERROR(VLOOKUP($I1946,Lookup!$H$2:$I$11,2,0)),"",VLOOKUP($I1946,Lookup!$H$2:$I$11,2,0))</f>
        <v>103</v>
      </c>
      <c r="P1946" s="8">
        <f>COUNTIF(J$4:J1946,J1946)</f>
        <v>1</v>
      </c>
    </row>
    <row r="1947" spans="1:16" ht="30" x14ac:dyDescent="0.25">
      <c r="A1947" s="35">
        <f t="shared" si="185"/>
        <v>330000</v>
      </c>
      <c r="B1947" s="8">
        <f t="shared" si="186"/>
        <v>44546.283333333333</v>
      </c>
      <c r="C1947" s="8">
        <f t="shared" si="187"/>
        <v>44783</v>
      </c>
      <c r="D1947" s="38">
        <f t="shared" si="188"/>
        <v>419331.28334033332</v>
      </c>
      <c r="E1947" s="39">
        <f t="shared" si="183"/>
        <v>1</v>
      </c>
      <c r="F1947" s="42" t="s">
        <v>128</v>
      </c>
      <c r="G1947" s="42" t="s">
        <v>5608</v>
      </c>
      <c r="H1947" s="42" t="s">
        <v>5623</v>
      </c>
      <c r="I1947" s="42" t="s">
        <v>2184</v>
      </c>
      <c r="J1947" s="45">
        <v>44546.283333333333</v>
      </c>
      <c r="K1947" s="43">
        <v>330000</v>
      </c>
      <c r="L1947" s="44">
        <v>44783</v>
      </c>
      <c r="M1947" s="8" t="str">
        <f>VLOOKUP(MONTH($J1947),Lookup!$A$2:$B$13,2,0)&amp;" "&amp;YEAR($J1947)</f>
        <v>Dec 2021</v>
      </c>
      <c r="N1947" s="34">
        <f t="shared" si="184"/>
        <v>44546.283333333333</v>
      </c>
      <c r="O1947" s="8">
        <f>IF(ISERROR(VLOOKUP($I1947,Lookup!$H$2:$I$11,2,0)),"",VLOOKUP($I1947,Lookup!$H$2:$I$11,2,0))</f>
        <v>6.9999999999999999E-6</v>
      </c>
      <c r="P1947" s="8">
        <f>COUNTIF(J$4:J1947,J1947)</f>
        <v>2</v>
      </c>
    </row>
    <row r="1948" spans="1:16" ht="30" x14ac:dyDescent="0.25">
      <c r="A1948" s="35">
        <f t="shared" si="185"/>
        <v>200000</v>
      </c>
      <c r="B1948" s="8">
        <f t="shared" si="186"/>
        <v>44880.794444444444</v>
      </c>
      <c r="C1948" s="8">
        <f t="shared" si="187"/>
        <v>44908</v>
      </c>
      <c r="D1948" s="38">
        <f t="shared" si="188"/>
        <v>289789.79450444446</v>
      </c>
      <c r="E1948" s="39">
        <f t="shared" si="183"/>
        <v>3</v>
      </c>
      <c r="F1948" s="42" t="s">
        <v>128</v>
      </c>
      <c r="G1948" s="42" t="s">
        <v>5624</v>
      </c>
      <c r="H1948" s="42" t="s">
        <v>5625</v>
      </c>
      <c r="I1948" s="42" t="s">
        <v>2206</v>
      </c>
      <c r="J1948" s="45">
        <v>44880.794444444444</v>
      </c>
      <c r="K1948" s="43">
        <v>200000</v>
      </c>
      <c r="L1948" s="44">
        <v>44908</v>
      </c>
      <c r="M1948" s="8" t="str">
        <f>VLOOKUP(MONTH($J1948),Lookup!$A$2:$B$13,2,0)&amp;" "&amp;YEAR($J1948)</f>
        <v>Nov 2022</v>
      </c>
      <c r="N1948" s="34">
        <f t="shared" si="184"/>
        <v>44880.794444444444</v>
      </c>
      <c r="O1948" s="8">
        <f>IF(ISERROR(VLOOKUP($I1948,Lookup!$H$2:$I$11,2,0)),"",VLOOKUP($I1948,Lookup!$H$2:$I$11,2,0))</f>
        <v>6.0000000000000002E-5</v>
      </c>
      <c r="P1948" s="8">
        <f>COUNTIF(J$4:J1948,J1948)</f>
        <v>1</v>
      </c>
    </row>
    <row r="1949" spans="1:16" ht="45" x14ac:dyDescent="0.25">
      <c r="A1949" s="35">
        <f t="shared" si="185"/>
        <v>60001</v>
      </c>
      <c r="B1949" s="8">
        <f t="shared" si="186"/>
        <v>44876.654861111114</v>
      </c>
      <c r="C1949" s="8">
        <f t="shared" si="187"/>
        <v>44894</v>
      </c>
      <c r="D1949" s="38">
        <f t="shared" si="188"/>
        <v>149772.6549211111</v>
      </c>
      <c r="E1949" s="39">
        <f t="shared" si="183"/>
        <v>11</v>
      </c>
      <c r="F1949" s="42" t="s">
        <v>128</v>
      </c>
      <c r="G1949" s="42" t="s">
        <v>5626</v>
      </c>
      <c r="H1949" s="42" t="s">
        <v>5626</v>
      </c>
      <c r="I1949" s="42" t="s">
        <v>2206</v>
      </c>
      <c r="J1949" s="45">
        <v>44876.654861111114</v>
      </c>
      <c r="K1949" s="43">
        <v>60001</v>
      </c>
      <c r="L1949" s="44">
        <v>44894</v>
      </c>
      <c r="M1949" s="8" t="str">
        <f>VLOOKUP(MONTH($J1949),Lookup!$A$2:$B$13,2,0)&amp;" "&amp;YEAR($J1949)</f>
        <v>Nov 2022</v>
      </c>
      <c r="N1949" s="34">
        <f t="shared" si="184"/>
        <v>44876.654861111114</v>
      </c>
      <c r="O1949" s="8">
        <f>IF(ISERROR(VLOOKUP($I1949,Lookup!$H$2:$I$11,2,0)),"",VLOOKUP($I1949,Lookup!$H$2:$I$11,2,0))</f>
        <v>6.0000000000000002E-5</v>
      </c>
      <c r="P1949" s="8">
        <f>COUNTIF(J$4:J1949,J1949)</f>
        <v>1</v>
      </c>
    </row>
    <row r="1950" spans="1:16" x14ac:dyDescent="0.25">
      <c r="A1950" s="35">
        <f t="shared" si="185"/>
        <v>50000</v>
      </c>
      <c r="B1950" s="8">
        <f t="shared" si="186"/>
        <v>44882.385416666664</v>
      </c>
      <c r="C1950" s="8">
        <f t="shared" si="187"/>
        <v>44907</v>
      </c>
      <c r="D1950" s="38">
        <f t="shared" si="188"/>
        <v>139791.38547666665</v>
      </c>
      <c r="E1950" s="39">
        <f t="shared" si="183"/>
        <v>12</v>
      </c>
      <c r="F1950" s="42" t="s">
        <v>128</v>
      </c>
      <c r="G1950" s="42" t="s">
        <v>5627</v>
      </c>
      <c r="H1950" s="42" t="s">
        <v>5628</v>
      </c>
      <c r="I1950" s="42" t="s">
        <v>2206</v>
      </c>
      <c r="J1950" s="45">
        <v>44882.385416666664</v>
      </c>
      <c r="K1950" s="43">
        <v>50000</v>
      </c>
      <c r="L1950" s="44">
        <v>44907</v>
      </c>
      <c r="M1950" s="8" t="str">
        <f>VLOOKUP(MONTH($J1950),Lookup!$A$2:$B$13,2,0)&amp;" "&amp;YEAR($J1950)</f>
        <v>Nov 2022</v>
      </c>
      <c r="N1950" s="34">
        <f t="shared" si="184"/>
        <v>44882.385416666664</v>
      </c>
      <c r="O1950" s="8">
        <f>IF(ISERROR(VLOOKUP($I1950,Lookup!$H$2:$I$11,2,0)),"",VLOOKUP($I1950,Lookup!$H$2:$I$11,2,0))</f>
        <v>6.0000000000000002E-5</v>
      </c>
      <c r="P1950" s="8">
        <f>COUNTIF(J$4:J1950,J1950)</f>
        <v>2</v>
      </c>
    </row>
    <row r="1951" spans="1:16" x14ac:dyDescent="0.25">
      <c r="A1951" s="35">
        <f t="shared" si="185"/>
        <v>60000</v>
      </c>
      <c r="B1951" s="8">
        <f t="shared" si="186"/>
        <v>44869.548611111109</v>
      </c>
      <c r="C1951" s="8">
        <f t="shared" si="187"/>
        <v>44910</v>
      </c>
      <c r="D1951" s="38">
        <f t="shared" si="188"/>
        <v>149780.54867111112</v>
      </c>
      <c r="E1951" s="39">
        <f t="shared" si="183"/>
        <v>10</v>
      </c>
      <c r="F1951" s="42" t="s">
        <v>128</v>
      </c>
      <c r="G1951" s="42" t="s">
        <v>5629</v>
      </c>
      <c r="H1951" s="42" t="s">
        <v>5629</v>
      </c>
      <c r="I1951" s="42" t="s">
        <v>2206</v>
      </c>
      <c r="J1951" s="45">
        <v>44869.548611111109</v>
      </c>
      <c r="K1951" s="43">
        <v>60000</v>
      </c>
      <c r="L1951" s="44">
        <v>44910</v>
      </c>
      <c r="M1951" s="8" t="str">
        <f>VLOOKUP(MONTH($J1951),Lookup!$A$2:$B$13,2,0)&amp;" "&amp;YEAR($J1951)</f>
        <v>Nov 2022</v>
      </c>
      <c r="N1951" s="34">
        <f t="shared" si="184"/>
        <v>44869.548611111109</v>
      </c>
      <c r="O1951" s="8">
        <f>IF(ISERROR(VLOOKUP($I1951,Lookup!$H$2:$I$11,2,0)),"",VLOOKUP($I1951,Lookup!$H$2:$I$11,2,0))</f>
        <v>6.0000000000000002E-5</v>
      </c>
      <c r="P1951" s="8">
        <f>COUNTIF(J$4:J1951,J1951)</f>
        <v>1</v>
      </c>
    </row>
    <row r="1952" spans="1:16" ht="45" x14ac:dyDescent="0.25">
      <c r="A1952" s="35">
        <f t="shared" si="185"/>
        <v>1200000</v>
      </c>
      <c r="B1952" s="8">
        <f t="shared" si="186"/>
        <v>44893.76666666667</v>
      </c>
      <c r="C1952" s="8">
        <f t="shared" si="187"/>
        <v>44908</v>
      </c>
      <c r="D1952" s="38">
        <f t="shared" si="188"/>
        <v>1289802.7667266666</v>
      </c>
      <c r="E1952" s="39">
        <f t="shared" si="183"/>
        <v>0</v>
      </c>
      <c r="F1952" s="42" t="s">
        <v>128</v>
      </c>
      <c r="G1952" s="42" t="s">
        <v>5630</v>
      </c>
      <c r="H1952" s="42" t="s">
        <v>5631</v>
      </c>
      <c r="I1952" s="42" t="s">
        <v>2206</v>
      </c>
      <c r="J1952" s="45">
        <v>44893.76666666667</v>
      </c>
      <c r="K1952" s="43">
        <v>1200000</v>
      </c>
      <c r="L1952" s="44">
        <v>44908</v>
      </c>
      <c r="M1952" s="8" t="str">
        <f>VLOOKUP(MONTH($J1952),Lookup!$A$2:$B$13,2,0)&amp;" "&amp;YEAR($J1952)</f>
        <v>Nov 2022</v>
      </c>
      <c r="N1952" s="34">
        <f t="shared" si="184"/>
        <v>44893.76666666667</v>
      </c>
      <c r="O1952" s="8">
        <f>IF(ISERROR(VLOOKUP($I1952,Lookup!$H$2:$I$11,2,0)),"",VLOOKUP($I1952,Lookup!$H$2:$I$11,2,0))</f>
        <v>6.0000000000000002E-5</v>
      </c>
      <c r="P1952" s="8">
        <f>COUNTIF(J$4:J1952,J1952)</f>
        <v>1</v>
      </c>
    </row>
    <row r="1953" spans="1:16" ht="30" x14ac:dyDescent="0.25">
      <c r="A1953" s="35">
        <f t="shared" si="185"/>
        <v>0</v>
      </c>
      <c r="B1953" s="8">
        <f t="shared" si="186"/>
        <v>44664.407638888886</v>
      </c>
      <c r="C1953" s="8">
        <f t="shared" si="187"/>
        <v>44874</v>
      </c>
      <c r="D1953" s="38">
        <f t="shared" si="188"/>
        <v>89539.407645888889</v>
      </c>
      <c r="E1953" s="39">
        <f t="shared" si="183"/>
        <v>17</v>
      </c>
      <c r="F1953" s="42" t="s">
        <v>128</v>
      </c>
      <c r="G1953" s="42" t="s">
        <v>5632</v>
      </c>
      <c r="H1953" s="42" t="s">
        <v>5632</v>
      </c>
      <c r="I1953" s="42" t="s">
        <v>2184</v>
      </c>
      <c r="J1953" s="45">
        <v>44664.407638888886</v>
      </c>
      <c r="K1953" s="43"/>
      <c r="L1953" s="44">
        <v>44874</v>
      </c>
      <c r="M1953" s="8" t="str">
        <f>VLOOKUP(MONTH($J1953),Lookup!$A$2:$B$13,2,0)&amp;" "&amp;YEAR($J1953)</f>
        <v>Apr 2022</v>
      </c>
      <c r="N1953" s="34">
        <f t="shared" si="184"/>
        <v>44664.407638888886</v>
      </c>
      <c r="O1953" s="8">
        <f>IF(ISERROR(VLOOKUP($I1953,Lookup!$H$2:$I$11,2,0)),"",VLOOKUP($I1953,Lookup!$H$2:$I$11,2,0))</f>
        <v>6.9999999999999999E-6</v>
      </c>
      <c r="P1953" s="8">
        <f>COUNTIF(J$4:J1953,J1953)</f>
        <v>1</v>
      </c>
    </row>
    <row r="1954" spans="1:16" ht="30" x14ac:dyDescent="0.25">
      <c r="A1954" s="35">
        <f t="shared" si="185"/>
        <v>100000</v>
      </c>
      <c r="B1954" s="8">
        <f t="shared" si="186"/>
        <v>44837.606944444444</v>
      </c>
      <c r="C1954" s="8">
        <f t="shared" si="187"/>
        <v>44964</v>
      </c>
      <c r="D1954" s="38">
        <f t="shared" si="188"/>
        <v>189802.60700444444</v>
      </c>
      <c r="E1954" s="39">
        <f t="shared" si="183"/>
        <v>6</v>
      </c>
      <c r="F1954" s="42" t="s">
        <v>128</v>
      </c>
      <c r="G1954" s="42" t="s">
        <v>5633</v>
      </c>
      <c r="H1954" s="42" t="s">
        <v>5634</v>
      </c>
      <c r="I1954" s="42" t="s">
        <v>2206</v>
      </c>
      <c r="J1954" s="45">
        <v>44837.606944444444</v>
      </c>
      <c r="K1954" s="43">
        <v>100000</v>
      </c>
      <c r="L1954" s="44">
        <v>44964</v>
      </c>
      <c r="M1954" s="8" t="str">
        <f>VLOOKUP(MONTH($J1954),Lookup!$A$2:$B$13,2,0)&amp;" "&amp;YEAR($J1954)</f>
        <v>Oct 2022</v>
      </c>
      <c r="N1954" s="34">
        <f t="shared" si="184"/>
        <v>44837.606944444444</v>
      </c>
      <c r="O1954" s="8">
        <f>IF(ISERROR(VLOOKUP($I1954,Lookup!$H$2:$I$11,2,0)),"",VLOOKUP($I1954,Lookup!$H$2:$I$11,2,0))</f>
        <v>6.0000000000000002E-5</v>
      </c>
      <c r="P1954" s="8">
        <f>COUNTIF(J$4:J1954,J1954)</f>
        <v>1</v>
      </c>
    </row>
    <row r="1955" spans="1:16" x14ac:dyDescent="0.25">
      <c r="A1955" s="35">
        <f t="shared" si="185"/>
        <v>50001</v>
      </c>
      <c r="B1955" s="8">
        <f t="shared" si="186"/>
        <v>44855.34097222222</v>
      </c>
      <c r="C1955" s="8">
        <f t="shared" si="187"/>
        <v>44894</v>
      </c>
      <c r="D1955" s="38">
        <f t="shared" si="188"/>
        <v>139751.3410322222</v>
      </c>
      <c r="E1955" s="39">
        <f t="shared" si="183"/>
        <v>15</v>
      </c>
      <c r="F1955" s="42" t="s">
        <v>128</v>
      </c>
      <c r="G1955" s="42" t="s">
        <v>5635</v>
      </c>
      <c r="H1955" s="42" t="s">
        <v>5635</v>
      </c>
      <c r="I1955" s="42" t="s">
        <v>2206</v>
      </c>
      <c r="J1955" s="45">
        <v>44855.34097222222</v>
      </c>
      <c r="K1955" s="43">
        <v>50001</v>
      </c>
      <c r="L1955" s="44">
        <v>44894</v>
      </c>
      <c r="M1955" s="8" t="str">
        <f>VLOOKUP(MONTH($J1955),Lookup!$A$2:$B$13,2,0)&amp;" "&amp;YEAR($J1955)</f>
        <v>Oct 2022</v>
      </c>
      <c r="N1955" s="34">
        <f t="shared" si="184"/>
        <v>44855.34097222222</v>
      </c>
      <c r="O1955" s="8">
        <f>IF(ISERROR(VLOOKUP($I1955,Lookup!$H$2:$I$11,2,0)),"",VLOOKUP($I1955,Lookup!$H$2:$I$11,2,0))</f>
        <v>6.0000000000000002E-5</v>
      </c>
      <c r="P1955" s="8">
        <f>COUNTIF(J$4:J1955,J1955)</f>
        <v>1</v>
      </c>
    </row>
    <row r="1956" spans="1:16" x14ac:dyDescent="0.25">
      <c r="A1956" s="35">
        <f t="shared" si="185"/>
        <v>70000</v>
      </c>
      <c r="B1956" s="8">
        <f t="shared" si="186"/>
        <v>44900.37777777778</v>
      </c>
      <c r="C1956" s="8">
        <f t="shared" si="187"/>
        <v>44909</v>
      </c>
      <c r="D1956" s="38">
        <f t="shared" si="188"/>
        <v>159811.37783777778</v>
      </c>
      <c r="E1956" s="39">
        <f t="shared" si="183"/>
        <v>8</v>
      </c>
      <c r="F1956" s="42" t="s">
        <v>128</v>
      </c>
      <c r="G1956" s="42" t="s">
        <v>5613</v>
      </c>
      <c r="H1956" s="42" t="s">
        <v>5613</v>
      </c>
      <c r="I1956" s="42" t="s">
        <v>2206</v>
      </c>
      <c r="J1956" s="45">
        <v>44900.37777777778</v>
      </c>
      <c r="K1956" s="43">
        <v>70000</v>
      </c>
      <c r="L1956" s="44">
        <v>44909</v>
      </c>
      <c r="M1956" s="8" t="str">
        <f>VLOOKUP(MONTH($J1956),Lookup!$A$2:$B$13,2,0)&amp;" "&amp;YEAR($J1956)</f>
        <v>Dec 2022</v>
      </c>
      <c r="N1956" s="34">
        <f t="shared" si="184"/>
        <v>44900.37777777778</v>
      </c>
      <c r="O1956" s="8">
        <f>IF(ISERROR(VLOOKUP($I1956,Lookup!$H$2:$I$11,2,0)),"",VLOOKUP($I1956,Lookup!$H$2:$I$11,2,0))</f>
        <v>6.0000000000000002E-5</v>
      </c>
      <c r="P1956" s="8">
        <f>COUNTIF(J$4:J1956,J1956)</f>
        <v>2</v>
      </c>
    </row>
    <row r="1957" spans="1:16" ht="45" x14ac:dyDescent="0.25">
      <c r="A1957" s="35">
        <f t="shared" si="185"/>
        <v>50000</v>
      </c>
      <c r="B1957" s="8">
        <f t="shared" si="186"/>
        <v>44852.55</v>
      </c>
      <c r="C1957" s="8">
        <f t="shared" si="187"/>
        <v>44908</v>
      </c>
      <c r="D1957" s="38">
        <f t="shared" si="188"/>
        <v>139761.55005999998</v>
      </c>
      <c r="E1957" s="39">
        <f t="shared" si="183"/>
        <v>3</v>
      </c>
      <c r="F1957" s="42" t="s">
        <v>131</v>
      </c>
      <c r="G1957" s="42" t="s">
        <v>5636</v>
      </c>
      <c r="H1957" s="42" t="s">
        <v>5637</v>
      </c>
      <c r="I1957" s="42" t="s">
        <v>2206</v>
      </c>
      <c r="J1957" s="45">
        <v>44852.55</v>
      </c>
      <c r="K1957" s="43">
        <v>50000</v>
      </c>
      <c r="L1957" s="44">
        <v>44908</v>
      </c>
      <c r="M1957" s="8" t="str">
        <f>VLOOKUP(MONTH($J1957),Lookup!$A$2:$B$13,2,0)&amp;" "&amp;YEAR($J1957)</f>
        <v>Oct 2022</v>
      </c>
      <c r="N1957" s="34">
        <f t="shared" si="184"/>
        <v>44852.55</v>
      </c>
      <c r="O1957" s="8">
        <f>IF(ISERROR(VLOOKUP($I1957,Lookup!$H$2:$I$11,2,0)),"",VLOOKUP($I1957,Lookup!$H$2:$I$11,2,0))</f>
        <v>6.0000000000000002E-5</v>
      </c>
      <c r="P1957" s="8">
        <f>COUNTIF(J$4:J1957,J1957)</f>
        <v>1</v>
      </c>
    </row>
    <row r="1958" spans="1:16" x14ac:dyDescent="0.25">
      <c r="A1958" s="35">
        <f t="shared" si="185"/>
        <v>120000</v>
      </c>
      <c r="B1958" s="8">
        <f t="shared" si="186"/>
        <v>44873.377083333333</v>
      </c>
      <c r="C1958" s="8">
        <f t="shared" si="187"/>
        <v>44908</v>
      </c>
      <c r="D1958" s="38">
        <f t="shared" si="188"/>
        <v>209782.37714333332</v>
      </c>
      <c r="E1958" s="39">
        <f t="shared" si="183"/>
        <v>1</v>
      </c>
      <c r="F1958" s="42" t="s">
        <v>131</v>
      </c>
      <c r="G1958" s="42" t="s">
        <v>5638</v>
      </c>
      <c r="H1958" s="42" t="s">
        <v>5639</v>
      </c>
      <c r="I1958" s="42" t="s">
        <v>2206</v>
      </c>
      <c r="J1958" s="45">
        <v>44873.377083333333</v>
      </c>
      <c r="K1958" s="43">
        <v>120000</v>
      </c>
      <c r="L1958" s="44">
        <v>44908</v>
      </c>
      <c r="M1958" s="8" t="str">
        <f>VLOOKUP(MONTH($J1958),Lookup!$A$2:$B$13,2,0)&amp;" "&amp;YEAR($J1958)</f>
        <v>Nov 2022</v>
      </c>
      <c r="N1958" s="34">
        <f t="shared" si="184"/>
        <v>44873.377083333333</v>
      </c>
      <c r="O1958" s="8">
        <f>IF(ISERROR(VLOOKUP($I1958,Lookup!$H$2:$I$11,2,0)),"",VLOOKUP($I1958,Lookup!$H$2:$I$11,2,0))</f>
        <v>6.0000000000000002E-5</v>
      </c>
      <c r="P1958" s="8">
        <f>COUNTIF(J$4:J1958,J1958)</f>
        <v>1</v>
      </c>
    </row>
    <row r="1959" spans="1:16" ht="45" x14ac:dyDescent="0.25">
      <c r="A1959" s="35">
        <f t="shared" si="185"/>
        <v>70000</v>
      </c>
      <c r="B1959" s="8">
        <f t="shared" si="186"/>
        <v>44869.662499999999</v>
      </c>
      <c r="C1959" s="8">
        <f t="shared" si="187"/>
        <v>44950</v>
      </c>
      <c r="D1959" s="38">
        <f t="shared" si="188"/>
        <v>159820.66256</v>
      </c>
      <c r="E1959" s="39">
        <f t="shared" si="183"/>
        <v>2</v>
      </c>
      <c r="F1959" s="42" t="s">
        <v>131</v>
      </c>
      <c r="G1959" s="42" t="s">
        <v>5640</v>
      </c>
      <c r="H1959" s="42" t="s">
        <v>5641</v>
      </c>
      <c r="I1959" s="42" t="s">
        <v>2206</v>
      </c>
      <c r="J1959" s="45">
        <v>44869.662499999999</v>
      </c>
      <c r="K1959" s="43">
        <v>70000</v>
      </c>
      <c r="L1959" s="44">
        <v>44950</v>
      </c>
      <c r="M1959" s="8" t="str">
        <f>VLOOKUP(MONTH($J1959),Lookup!$A$2:$B$13,2,0)&amp;" "&amp;YEAR($J1959)</f>
        <v>Nov 2022</v>
      </c>
      <c r="N1959" s="34">
        <f t="shared" si="184"/>
        <v>44869.662499999999</v>
      </c>
      <c r="O1959" s="8">
        <f>IF(ISERROR(VLOOKUP($I1959,Lookup!$H$2:$I$11,2,0)),"",VLOOKUP($I1959,Lookup!$H$2:$I$11,2,0))</f>
        <v>6.0000000000000002E-5</v>
      </c>
      <c r="P1959" s="8">
        <f>COUNTIF(J$4:J1959,J1959)</f>
        <v>1</v>
      </c>
    </row>
    <row r="1960" spans="1:16" ht="45" x14ac:dyDescent="0.25">
      <c r="A1960" s="35">
        <f t="shared" si="185"/>
        <v>0</v>
      </c>
      <c r="B1960" s="8">
        <f t="shared" si="186"/>
        <v>44706.586111111108</v>
      </c>
      <c r="C1960" s="8">
        <f t="shared" si="187"/>
        <v>44888</v>
      </c>
      <c r="D1960" s="38">
        <f t="shared" si="188"/>
        <v>89595.589111111098</v>
      </c>
      <c r="E1960" s="39">
        <f t="shared" si="183"/>
        <v>4</v>
      </c>
      <c r="F1960" s="42" t="s">
        <v>131</v>
      </c>
      <c r="G1960" s="42" t="s">
        <v>5642</v>
      </c>
      <c r="H1960" s="42" t="s">
        <v>5642</v>
      </c>
      <c r="I1960" s="42" t="s">
        <v>2525</v>
      </c>
      <c r="J1960" s="45">
        <v>44706.586111111108</v>
      </c>
      <c r="K1960" s="43"/>
      <c r="L1960" s="44">
        <v>44888</v>
      </c>
      <c r="M1960" s="8" t="str">
        <f>VLOOKUP(MONTH($J1960),Lookup!$A$2:$B$13,2,0)&amp;" "&amp;YEAR($J1960)</f>
        <v>May 2022</v>
      </c>
      <c r="N1960" s="34">
        <f t="shared" si="184"/>
        <v>44706.586111111108</v>
      </c>
      <c r="O1960" s="8">
        <f>IF(ISERROR(VLOOKUP($I1960,Lookup!$H$2:$I$11,2,0)),"",VLOOKUP($I1960,Lookup!$H$2:$I$11,2,0))</f>
        <v>3.0000000000000001E-3</v>
      </c>
      <c r="P1960" s="8">
        <f>COUNTIF(J$4:J1960,J1960)</f>
        <v>1</v>
      </c>
    </row>
    <row r="1961" spans="1:16" ht="30" x14ac:dyDescent="0.25">
      <c r="A1961" s="35">
        <f t="shared" si="185"/>
        <v>150000</v>
      </c>
      <c r="B1961" s="8">
        <f t="shared" si="186"/>
        <v>44869.38958333333</v>
      </c>
      <c r="C1961" s="8">
        <f t="shared" si="187"/>
        <v>44908</v>
      </c>
      <c r="D1961" s="38">
        <f t="shared" si="188"/>
        <v>239778.38964333333</v>
      </c>
      <c r="E1961" s="39">
        <f t="shared" si="183"/>
        <v>0</v>
      </c>
      <c r="F1961" s="42" t="s">
        <v>131</v>
      </c>
      <c r="G1961" s="42" t="s">
        <v>5643</v>
      </c>
      <c r="H1961" s="42" t="s">
        <v>5644</v>
      </c>
      <c r="I1961" s="42" t="s">
        <v>2206</v>
      </c>
      <c r="J1961" s="45">
        <v>44869.38958333333</v>
      </c>
      <c r="K1961" s="43">
        <v>150000</v>
      </c>
      <c r="L1961" s="44">
        <v>44908</v>
      </c>
      <c r="M1961" s="8" t="str">
        <f>VLOOKUP(MONTH($J1961),Lookup!$A$2:$B$13,2,0)&amp;" "&amp;YEAR($J1961)</f>
        <v>Nov 2022</v>
      </c>
      <c r="N1961" s="34">
        <f t="shared" si="184"/>
        <v>44869.38958333333</v>
      </c>
      <c r="O1961" s="8">
        <f>IF(ISERROR(VLOOKUP($I1961,Lookup!$H$2:$I$11,2,0)),"",VLOOKUP($I1961,Lookup!$H$2:$I$11,2,0))</f>
        <v>6.0000000000000002E-5</v>
      </c>
      <c r="P1961" s="8">
        <f>COUNTIF(J$4:J1961,J1961)</f>
        <v>1</v>
      </c>
    </row>
    <row r="1962" spans="1:16" ht="75" x14ac:dyDescent="0.25">
      <c r="A1962" s="35">
        <f t="shared" si="185"/>
        <v>0</v>
      </c>
      <c r="B1962" s="8">
        <f t="shared" si="186"/>
        <v>44888.357638888891</v>
      </c>
      <c r="C1962" s="8">
        <f t="shared" si="187"/>
        <v>44902</v>
      </c>
      <c r="D1962" s="38">
        <f t="shared" si="188"/>
        <v>89791.377638888895</v>
      </c>
      <c r="E1962" s="39">
        <f t="shared" si="183"/>
        <v>11</v>
      </c>
      <c r="F1962" s="42" t="s">
        <v>148</v>
      </c>
      <c r="G1962" s="42" t="s">
        <v>2144</v>
      </c>
      <c r="H1962" s="42" t="s">
        <v>2145</v>
      </c>
      <c r="I1962" s="42" t="s">
        <v>105</v>
      </c>
      <c r="J1962" s="45">
        <v>44888.357638888891</v>
      </c>
      <c r="K1962" s="43"/>
      <c r="L1962" s="44">
        <v>44902</v>
      </c>
      <c r="M1962" s="8" t="str">
        <f>VLOOKUP(MONTH($J1962),Lookup!$A$2:$B$13,2,0)&amp;" "&amp;YEAR($J1962)</f>
        <v>Nov 2022</v>
      </c>
      <c r="N1962" s="34">
        <f t="shared" si="184"/>
        <v>44888.357638888891</v>
      </c>
      <c r="O1962" s="8">
        <f>IF(ISERROR(VLOOKUP($I1962,Lookup!$H$2:$I$11,2,0)),"",VLOOKUP($I1962,Lookup!$H$2:$I$11,2,0))</f>
        <v>0.02</v>
      </c>
      <c r="P1962" s="8">
        <f>COUNTIF(J$4:J1962,J1962)</f>
        <v>1</v>
      </c>
    </row>
    <row r="1963" spans="1:16" ht="30" x14ac:dyDescent="0.25">
      <c r="A1963" s="35">
        <f t="shared" si="185"/>
        <v>0</v>
      </c>
      <c r="B1963" s="8">
        <f t="shared" si="186"/>
        <v>44679.76666666667</v>
      </c>
      <c r="C1963" s="8">
        <f t="shared" si="187"/>
        <v>44879</v>
      </c>
      <c r="D1963" s="38">
        <f t="shared" si="188"/>
        <v>89559.766673666658</v>
      </c>
      <c r="E1963" s="39">
        <f t="shared" si="183"/>
        <v>14</v>
      </c>
      <c r="F1963" s="42" t="s">
        <v>148</v>
      </c>
      <c r="G1963" s="42" t="s">
        <v>5645</v>
      </c>
      <c r="H1963" s="42" t="s">
        <v>5645</v>
      </c>
      <c r="I1963" s="42" t="s">
        <v>2184</v>
      </c>
      <c r="J1963" s="45">
        <v>44679.76666666667</v>
      </c>
      <c r="K1963" s="43"/>
      <c r="L1963" s="44">
        <v>44879</v>
      </c>
      <c r="M1963" s="8" t="str">
        <f>VLOOKUP(MONTH($J1963),Lookup!$A$2:$B$13,2,0)&amp;" "&amp;YEAR($J1963)</f>
        <v>Apr 2022</v>
      </c>
      <c r="N1963" s="34">
        <f t="shared" si="184"/>
        <v>44679.76666666667</v>
      </c>
      <c r="O1963" s="8">
        <f>IF(ISERROR(VLOOKUP($I1963,Lookup!$H$2:$I$11,2,0)),"",VLOOKUP($I1963,Lookup!$H$2:$I$11,2,0))</f>
        <v>6.9999999999999999E-6</v>
      </c>
      <c r="P1963" s="8">
        <f>COUNTIF(J$4:J1963,J1963)</f>
        <v>1</v>
      </c>
    </row>
    <row r="1964" spans="1:16" ht="30" x14ac:dyDescent="0.25">
      <c r="A1964" s="35">
        <f t="shared" si="185"/>
        <v>0</v>
      </c>
      <c r="B1964" s="8">
        <f t="shared" si="186"/>
        <v>44558.912499999999</v>
      </c>
      <c r="C1964" s="8">
        <f t="shared" si="187"/>
        <v>44886</v>
      </c>
      <c r="D1964" s="38">
        <f t="shared" si="188"/>
        <v>89445.915500000003</v>
      </c>
      <c r="E1964" s="39">
        <f t="shared" si="183"/>
        <v>17</v>
      </c>
      <c r="F1964" s="42" t="s">
        <v>148</v>
      </c>
      <c r="G1964" s="42" t="s">
        <v>5646</v>
      </c>
      <c r="H1964" s="42" t="s">
        <v>5646</v>
      </c>
      <c r="I1964" s="42" t="s">
        <v>2525</v>
      </c>
      <c r="J1964" s="45">
        <v>44558.912499999999</v>
      </c>
      <c r="K1964" s="43"/>
      <c r="L1964" s="44">
        <v>44886</v>
      </c>
      <c r="M1964" s="8" t="str">
        <f>VLOOKUP(MONTH($J1964),Lookup!$A$2:$B$13,2,0)&amp;" "&amp;YEAR($J1964)</f>
        <v>Dec 2021</v>
      </c>
      <c r="N1964" s="34">
        <f t="shared" si="184"/>
        <v>44558.912499999999</v>
      </c>
      <c r="O1964" s="8">
        <f>IF(ISERROR(VLOOKUP($I1964,Lookup!$H$2:$I$11,2,0)),"",VLOOKUP($I1964,Lookup!$H$2:$I$11,2,0))</f>
        <v>3.0000000000000001E-3</v>
      </c>
      <c r="P1964" s="8">
        <f>COUNTIF(J$4:J1964,J1964)</f>
        <v>1</v>
      </c>
    </row>
    <row r="1965" spans="1:16" x14ac:dyDescent="0.25">
      <c r="A1965" s="35">
        <f t="shared" si="185"/>
        <v>140000</v>
      </c>
      <c r="B1965" s="8">
        <f t="shared" si="186"/>
        <v>44882.432638888888</v>
      </c>
      <c r="C1965" s="8">
        <f t="shared" si="187"/>
        <v>44908</v>
      </c>
      <c r="D1965" s="38">
        <f t="shared" si="188"/>
        <v>229791.43269888888</v>
      </c>
      <c r="E1965" s="39">
        <f t="shared" si="183"/>
        <v>5</v>
      </c>
      <c r="F1965" s="42" t="s">
        <v>148</v>
      </c>
      <c r="G1965" s="42" t="s">
        <v>5647</v>
      </c>
      <c r="H1965" s="42" t="s">
        <v>5648</v>
      </c>
      <c r="I1965" s="42" t="s">
        <v>2206</v>
      </c>
      <c r="J1965" s="45">
        <v>44882.432638888888</v>
      </c>
      <c r="K1965" s="43">
        <v>140000</v>
      </c>
      <c r="L1965" s="44">
        <v>44908</v>
      </c>
      <c r="M1965" s="8" t="str">
        <f>VLOOKUP(MONTH($J1965),Lookup!$A$2:$B$13,2,0)&amp;" "&amp;YEAR($J1965)</f>
        <v>Nov 2022</v>
      </c>
      <c r="N1965" s="34">
        <f t="shared" si="184"/>
        <v>44882.432638888888</v>
      </c>
      <c r="O1965" s="8">
        <f>IF(ISERROR(VLOOKUP($I1965,Lookup!$H$2:$I$11,2,0)),"",VLOOKUP($I1965,Lookup!$H$2:$I$11,2,0))</f>
        <v>6.0000000000000002E-5</v>
      </c>
      <c r="P1965" s="8">
        <f>COUNTIF(J$4:J1965,J1965)</f>
        <v>1</v>
      </c>
    </row>
    <row r="1966" spans="1:16" x14ac:dyDescent="0.25">
      <c r="A1966" s="35">
        <f t="shared" si="185"/>
        <v>135000</v>
      </c>
      <c r="B1966" s="8">
        <f t="shared" si="186"/>
        <v>44882.660416666666</v>
      </c>
      <c r="C1966" s="8">
        <f t="shared" si="187"/>
        <v>44886</v>
      </c>
      <c r="D1966" s="38">
        <f t="shared" si="188"/>
        <v>224769.66047666664</v>
      </c>
      <c r="E1966" s="39">
        <f t="shared" si="183"/>
        <v>6</v>
      </c>
      <c r="F1966" s="42" t="s">
        <v>148</v>
      </c>
      <c r="G1966" s="42" t="s">
        <v>5649</v>
      </c>
      <c r="H1966" s="42" t="s">
        <v>5650</v>
      </c>
      <c r="I1966" s="42" t="s">
        <v>2206</v>
      </c>
      <c r="J1966" s="45">
        <v>44882.660416666666</v>
      </c>
      <c r="K1966" s="43">
        <v>135000</v>
      </c>
      <c r="L1966" s="44">
        <v>44886</v>
      </c>
      <c r="M1966" s="8" t="str">
        <f>VLOOKUP(MONTH($J1966),Lookup!$A$2:$B$13,2,0)&amp;" "&amp;YEAR($J1966)</f>
        <v>Nov 2022</v>
      </c>
      <c r="N1966" s="34">
        <f t="shared" si="184"/>
        <v>44882.660416666666</v>
      </c>
      <c r="O1966" s="8">
        <f>IF(ISERROR(VLOOKUP($I1966,Lookup!$H$2:$I$11,2,0)),"",VLOOKUP($I1966,Lookup!$H$2:$I$11,2,0))</f>
        <v>6.0000000000000002E-5</v>
      </c>
      <c r="P1966" s="8">
        <f>COUNTIF(J$4:J1966,J1966)</f>
        <v>1</v>
      </c>
    </row>
    <row r="1967" spans="1:16" ht="30" x14ac:dyDescent="0.25">
      <c r="A1967" s="35">
        <f t="shared" si="185"/>
        <v>540000</v>
      </c>
      <c r="B1967" s="8">
        <f t="shared" si="186"/>
        <v>44617.599999999999</v>
      </c>
      <c r="C1967" s="8">
        <f t="shared" si="187"/>
        <v>44896</v>
      </c>
      <c r="D1967" s="38">
        <f t="shared" si="188"/>
        <v>629514.60049999994</v>
      </c>
      <c r="E1967" s="39">
        <f t="shared" si="183"/>
        <v>2</v>
      </c>
      <c r="F1967" s="42" t="s">
        <v>148</v>
      </c>
      <c r="G1967" s="42" t="s">
        <v>5651</v>
      </c>
      <c r="H1967" s="42" t="s">
        <v>5652</v>
      </c>
      <c r="I1967" s="42" t="s">
        <v>2464</v>
      </c>
      <c r="J1967" s="45">
        <v>44617.599999999999</v>
      </c>
      <c r="K1967" s="43">
        <v>540000</v>
      </c>
      <c r="L1967" s="44">
        <v>44896</v>
      </c>
      <c r="M1967" s="8" t="str">
        <f>VLOOKUP(MONTH($J1967),Lookup!$A$2:$B$13,2,0)&amp;" "&amp;YEAR($J1967)</f>
        <v>Feb 2022</v>
      </c>
      <c r="N1967" s="34">
        <f t="shared" si="184"/>
        <v>44617.599999999999</v>
      </c>
      <c r="O1967" s="8">
        <f>IF(ISERROR(VLOOKUP($I1967,Lookup!$H$2:$I$11,2,0)),"",VLOOKUP($I1967,Lookup!$H$2:$I$11,2,0))</f>
        <v>5.0000000000000001E-4</v>
      </c>
      <c r="P1967" s="8">
        <f>COUNTIF(J$4:J1967,J1967)</f>
        <v>1</v>
      </c>
    </row>
    <row r="1968" spans="1:16" ht="30" x14ac:dyDescent="0.25">
      <c r="A1968" s="35">
        <f t="shared" si="185"/>
        <v>0</v>
      </c>
      <c r="B1968" s="8">
        <f t="shared" si="186"/>
        <v>44682.662499999999</v>
      </c>
      <c r="C1968" s="8">
        <f t="shared" si="187"/>
        <v>44874</v>
      </c>
      <c r="D1968" s="38">
        <f t="shared" si="188"/>
        <v>89557.662507000001</v>
      </c>
      <c r="E1968" s="39">
        <f t="shared" si="183"/>
        <v>15</v>
      </c>
      <c r="F1968" s="42" t="s">
        <v>148</v>
      </c>
      <c r="G1968" s="42" t="s">
        <v>5653</v>
      </c>
      <c r="H1968" s="42" t="s">
        <v>5653</v>
      </c>
      <c r="I1968" s="42" t="s">
        <v>2184</v>
      </c>
      <c r="J1968" s="45">
        <v>44682.662499999999</v>
      </c>
      <c r="K1968" s="43"/>
      <c r="L1968" s="44">
        <v>44874</v>
      </c>
      <c r="M1968" s="8" t="str">
        <f>VLOOKUP(MONTH($J1968),Lookup!$A$2:$B$13,2,0)&amp;" "&amp;YEAR($J1968)</f>
        <v>May 2022</v>
      </c>
      <c r="N1968" s="34">
        <f t="shared" si="184"/>
        <v>44682.662499999999</v>
      </c>
      <c r="O1968" s="8">
        <f>IF(ISERROR(VLOOKUP($I1968,Lookup!$H$2:$I$11,2,0)),"",VLOOKUP($I1968,Lookup!$H$2:$I$11,2,0))</f>
        <v>6.9999999999999999E-6</v>
      </c>
      <c r="P1968" s="8">
        <f>COUNTIF(J$4:J1968,J1968)</f>
        <v>1</v>
      </c>
    </row>
    <row r="1969" spans="1:16" ht="45" x14ac:dyDescent="0.25">
      <c r="A1969" s="35">
        <f t="shared" si="185"/>
        <v>4500000</v>
      </c>
      <c r="B1969" s="8">
        <f t="shared" si="186"/>
        <v>44655.599305555559</v>
      </c>
      <c r="C1969" s="8">
        <f t="shared" si="187"/>
        <v>44908</v>
      </c>
      <c r="D1969" s="38">
        <f t="shared" si="188"/>
        <v>4589564.599312555</v>
      </c>
      <c r="E1969" s="39">
        <f t="shared" si="183"/>
        <v>0</v>
      </c>
      <c r="F1969" s="42" t="s">
        <v>148</v>
      </c>
      <c r="G1969" s="42" t="s">
        <v>5654</v>
      </c>
      <c r="H1969" s="42" t="s">
        <v>5655</v>
      </c>
      <c r="I1969" s="42" t="s">
        <v>2184</v>
      </c>
      <c r="J1969" s="45">
        <v>44655.599305555559</v>
      </c>
      <c r="K1969" s="43">
        <v>4500000</v>
      </c>
      <c r="L1969" s="44">
        <v>44908</v>
      </c>
      <c r="M1969" s="8" t="str">
        <f>VLOOKUP(MONTH($J1969),Lookup!$A$2:$B$13,2,0)&amp;" "&amp;YEAR($J1969)</f>
        <v>Apr 2022</v>
      </c>
      <c r="N1969" s="34">
        <f t="shared" si="184"/>
        <v>44655.599305555559</v>
      </c>
      <c r="O1969" s="8">
        <f>IF(ISERROR(VLOOKUP($I1969,Lookup!$H$2:$I$11,2,0)),"",VLOOKUP($I1969,Lookup!$H$2:$I$11,2,0))</f>
        <v>6.9999999999999999E-6</v>
      </c>
      <c r="P1969" s="8">
        <f>COUNTIF(J$4:J1969,J1969)</f>
        <v>1</v>
      </c>
    </row>
    <row r="1970" spans="1:16" ht="30" x14ac:dyDescent="0.25">
      <c r="A1970" s="35">
        <f t="shared" si="185"/>
        <v>360000</v>
      </c>
      <c r="B1970" s="8">
        <f t="shared" si="186"/>
        <v>44624.445138888892</v>
      </c>
      <c r="C1970" s="8">
        <f t="shared" si="187"/>
        <v>44882</v>
      </c>
      <c r="D1970" s="38">
        <f t="shared" si="188"/>
        <v>449407.34513888892</v>
      </c>
      <c r="E1970" s="39">
        <f t="shared" si="183"/>
        <v>3</v>
      </c>
      <c r="F1970" s="42" t="s">
        <v>148</v>
      </c>
      <c r="G1970" s="42" t="s">
        <v>5656</v>
      </c>
      <c r="H1970" s="42" t="s">
        <v>5657</v>
      </c>
      <c r="I1970" s="42" t="s">
        <v>2170</v>
      </c>
      <c r="J1970" s="45">
        <v>44624.445138888892</v>
      </c>
      <c r="K1970" s="43">
        <v>360000</v>
      </c>
      <c r="L1970" s="44">
        <v>44882</v>
      </c>
      <c r="M1970" s="8" t="str">
        <f>VLOOKUP(MONTH($J1970),Lookup!$A$2:$B$13,2,0)&amp;" "&amp;YEAR($J1970)</f>
        <v>Mar 2022</v>
      </c>
      <c r="N1970" s="34">
        <f t="shared" si="184"/>
        <v>44624.445138888892</v>
      </c>
      <c r="O1970" s="8">
        <f>IF(ISERROR(VLOOKUP($I1970,Lookup!$H$2:$I$11,2,0)),"",VLOOKUP($I1970,Lookup!$H$2:$I$11,2,0))</f>
        <v>-100.1</v>
      </c>
      <c r="P1970" s="8">
        <f>COUNTIF(J$4:J1970,J1970)</f>
        <v>1</v>
      </c>
    </row>
    <row r="1971" spans="1:16" ht="45" x14ac:dyDescent="0.25">
      <c r="A1971" s="35">
        <f t="shared" si="185"/>
        <v>20000</v>
      </c>
      <c r="B1971" s="8">
        <f t="shared" si="186"/>
        <v>44795.652083333334</v>
      </c>
      <c r="C1971" s="8">
        <f t="shared" si="187"/>
        <v>44894</v>
      </c>
      <c r="D1971" s="38">
        <f t="shared" si="188"/>
        <v>109690.65208413334</v>
      </c>
      <c r="E1971" s="39">
        <f t="shared" si="183"/>
        <v>9</v>
      </c>
      <c r="F1971" s="42" t="s">
        <v>148</v>
      </c>
      <c r="G1971" s="42" t="s">
        <v>5658</v>
      </c>
      <c r="H1971" s="42" t="s">
        <v>5659</v>
      </c>
      <c r="I1971" s="42" t="s">
        <v>2173</v>
      </c>
      <c r="J1971" s="45">
        <v>44795.652083333334</v>
      </c>
      <c r="K1971" s="43">
        <v>20000</v>
      </c>
      <c r="L1971" s="44">
        <v>44894</v>
      </c>
      <c r="M1971" s="8" t="str">
        <f>VLOOKUP(MONTH($J1971),Lookup!$A$2:$B$13,2,0)&amp;" "&amp;YEAR($J1971)</f>
        <v>Aug 2022</v>
      </c>
      <c r="N1971" s="34">
        <f t="shared" si="184"/>
        <v>44795.652083333334</v>
      </c>
      <c r="O1971" s="8">
        <f>IF(ISERROR(VLOOKUP($I1971,Lookup!$H$2:$I$11,2,0)),"",VLOOKUP($I1971,Lookup!$H$2:$I$11,2,0))</f>
        <v>7.9999999999999996E-7</v>
      </c>
      <c r="P1971" s="8">
        <f>COUNTIF(J$4:J1971,J1971)</f>
        <v>1</v>
      </c>
    </row>
    <row r="1972" spans="1:16" ht="30" x14ac:dyDescent="0.25">
      <c r="A1972" s="35">
        <f t="shared" si="185"/>
        <v>0</v>
      </c>
      <c r="B1972" s="8">
        <f t="shared" si="186"/>
        <v>44672.820833333331</v>
      </c>
      <c r="C1972" s="8">
        <f t="shared" si="187"/>
        <v>44874</v>
      </c>
      <c r="D1972" s="38">
        <f t="shared" si="188"/>
        <v>89547.820840333326</v>
      </c>
      <c r="E1972" s="39">
        <f t="shared" si="183"/>
        <v>16</v>
      </c>
      <c r="F1972" s="42" t="s">
        <v>148</v>
      </c>
      <c r="G1972" s="42" t="s">
        <v>5660</v>
      </c>
      <c r="H1972" s="42" t="s">
        <v>5660</v>
      </c>
      <c r="I1972" s="42" t="s">
        <v>2184</v>
      </c>
      <c r="J1972" s="45">
        <v>44672.820833333331</v>
      </c>
      <c r="K1972" s="43"/>
      <c r="L1972" s="44">
        <v>44874</v>
      </c>
      <c r="M1972" s="8" t="str">
        <f>VLOOKUP(MONTH($J1972),Lookup!$A$2:$B$13,2,0)&amp;" "&amp;YEAR($J1972)</f>
        <v>Apr 2022</v>
      </c>
      <c r="N1972" s="34">
        <f t="shared" si="184"/>
        <v>44672.820833333331</v>
      </c>
      <c r="O1972" s="8">
        <f>IF(ISERROR(VLOOKUP($I1972,Lookup!$H$2:$I$11,2,0)),"",VLOOKUP($I1972,Lookup!$H$2:$I$11,2,0))</f>
        <v>6.9999999999999999E-6</v>
      </c>
      <c r="P1972" s="8">
        <f>COUNTIF(J$4:J1972,J1972)</f>
        <v>1</v>
      </c>
    </row>
    <row r="1973" spans="1:16" x14ac:dyDescent="0.25">
      <c r="A1973" s="35">
        <f t="shared" si="185"/>
        <v>0</v>
      </c>
      <c r="B1973" s="8">
        <f t="shared" si="186"/>
        <v>44722.677083333336</v>
      </c>
      <c r="C1973" s="8">
        <f t="shared" si="187"/>
        <v>44908</v>
      </c>
      <c r="D1973" s="38">
        <f t="shared" si="188"/>
        <v>89631.677143333349</v>
      </c>
      <c r="E1973" s="39">
        <f t="shared" si="183"/>
        <v>12</v>
      </c>
      <c r="F1973" s="42" t="s">
        <v>148</v>
      </c>
      <c r="G1973" s="42" t="s">
        <v>5661</v>
      </c>
      <c r="H1973" s="42" t="s">
        <v>5661</v>
      </c>
      <c r="I1973" s="42" t="s">
        <v>2206</v>
      </c>
      <c r="J1973" s="45">
        <v>44722.677083333336</v>
      </c>
      <c r="K1973" s="43"/>
      <c r="L1973" s="44">
        <v>44908</v>
      </c>
      <c r="M1973" s="8" t="str">
        <f>VLOOKUP(MONTH($J1973),Lookup!$A$2:$B$13,2,0)&amp;" "&amp;YEAR($J1973)</f>
        <v>Jun 2022</v>
      </c>
      <c r="N1973" s="34">
        <f t="shared" si="184"/>
        <v>44722.677083333336</v>
      </c>
      <c r="O1973" s="8">
        <f>IF(ISERROR(VLOOKUP($I1973,Lookup!$H$2:$I$11,2,0)),"",VLOOKUP($I1973,Lookup!$H$2:$I$11,2,0))</f>
        <v>6.0000000000000002E-5</v>
      </c>
      <c r="P1973" s="8">
        <f>COUNTIF(J$4:J1973,J1973)</f>
        <v>1</v>
      </c>
    </row>
    <row r="1974" spans="1:16" x14ac:dyDescent="0.25">
      <c r="A1974" s="35">
        <f t="shared" si="185"/>
        <v>0</v>
      </c>
      <c r="B1974" s="8">
        <f t="shared" si="186"/>
        <v>44685.55</v>
      </c>
      <c r="C1974" s="8">
        <f t="shared" si="187"/>
        <v>44907</v>
      </c>
      <c r="D1974" s="38">
        <f t="shared" si="188"/>
        <v>89593.553</v>
      </c>
      <c r="E1974" s="39">
        <f t="shared" si="183"/>
        <v>13</v>
      </c>
      <c r="F1974" s="42" t="s">
        <v>148</v>
      </c>
      <c r="G1974" s="42" t="s">
        <v>5662</v>
      </c>
      <c r="H1974" s="42" t="s">
        <v>5662</v>
      </c>
      <c r="I1974" s="42" t="s">
        <v>2525</v>
      </c>
      <c r="J1974" s="45">
        <v>44685.55</v>
      </c>
      <c r="K1974" s="43"/>
      <c r="L1974" s="44">
        <v>44907</v>
      </c>
      <c r="M1974" s="8" t="str">
        <f>VLOOKUP(MONTH($J1974),Lookup!$A$2:$B$13,2,0)&amp;" "&amp;YEAR($J1974)</f>
        <v>May 2022</v>
      </c>
      <c r="N1974" s="34">
        <f t="shared" si="184"/>
        <v>44685.55</v>
      </c>
      <c r="O1974" s="8">
        <f>IF(ISERROR(VLOOKUP($I1974,Lookup!$H$2:$I$11,2,0)),"",VLOOKUP($I1974,Lookup!$H$2:$I$11,2,0))</f>
        <v>3.0000000000000001E-3</v>
      </c>
      <c r="P1974" s="8">
        <f>COUNTIF(J$4:J1974,J1974)</f>
        <v>1</v>
      </c>
    </row>
    <row r="1975" spans="1:16" x14ac:dyDescent="0.25">
      <c r="A1975" s="35">
        <f t="shared" si="185"/>
        <v>0</v>
      </c>
      <c r="B1975" s="8">
        <f t="shared" si="186"/>
        <v>44892.57916666667</v>
      </c>
      <c r="C1975" s="8">
        <f t="shared" si="187"/>
        <v>44900</v>
      </c>
      <c r="D1975" s="38">
        <f t="shared" si="188"/>
        <v>89793.579226666669</v>
      </c>
      <c r="E1975" s="39">
        <f t="shared" si="183"/>
        <v>10</v>
      </c>
      <c r="F1975" s="42" t="s">
        <v>148</v>
      </c>
      <c r="G1975" s="42" t="s">
        <v>5663</v>
      </c>
      <c r="H1975" s="42" t="s">
        <v>5663</v>
      </c>
      <c r="I1975" s="42" t="s">
        <v>2206</v>
      </c>
      <c r="J1975" s="45">
        <v>44892.57916666667</v>
      </c>
      <c r="K1975" s="43"/>
      <c r="L1975" s="44">
        <v>44900</v>
      </c>
      <c r="M1975" s="8" t="str">
        <f>VLOOKUP(MONTH($J1975),Lookup!$A$2:$B$13,2,0)&amp;" "&amp;YEAR($J1975)</f>
        <v>Nov 2022</v>
      </c>
      <c r="N1975" s="34">
        <f t="shared" si="184"/>
        <v>44892.57916666667</v>
      </c>
      <c r="O1975" s="8">
        <f>IF(ISERROR(VLOOKUP($I1975,Lookup!$H$2:$I$11,2,0)),"",VLOOKUP($I1975,Lookup!$H$2:$I$11,2,0))</f>
        <v>6.0000000000000002E-5</v>
      </c>
      <c r="P1975" s="8">
        <f>COUNTIF(J$4:J1975,J1975)</f>
        <v>1</v>
      </c>
    </row>
    <row r="1976" spans="1:16" ht="45" x14ac:dyDescent="0.25">
      <c r="A1976" s="35">
        <f t="shared" si="185"/>
        <v>200000</v>
      </c>
      <c r="B1976" s="8">
        <f t="shared" si="186"/>
        <v>44879.488194444442</v>
      </c>
      <c r="C1976" s="8">
        <f t="shared" si="187"/>
        <v>44908</v>
      </c>
      <c r="D1976" s="38">
        <f t="shared" si="188"/>
        <v>289788.48825444444</v>
      </c>
      <c r="E1976" s="39">
        <f t="shared" si="183"/>
        <v>4</v>
      </c>
      <c r="F1976" s="42" t="s">
        <v>148</v>
      </c>
      <c r="G1976" s="42" t="s">
        <v>5664</v>
      </c>
      <c r="H1976" s="42" t="s">
        <v>5665</v>
      </c>
      <c r="I1976" s="42" t="s">
        <v>2206</v>
      </c>
      <c r="J1976" s="45">
        <v>44879.488194444442</v>
      </c>
      <c r="K1976" s="43">
        <v>200000</v>
      </c>
      <c r="L1976" s="44">
        <v>44908</v>
      </c>
      <c r="M1976" s="8" t="str">
        <f>VLOOKUP(MONTH($J1976),Lookup!$A$2:$B$13,2,0)&amp;" "&amp;YEAR($J1976)</f>
        <v>Nov 2022</v>
      </c>
      <c r="N1976" s="34">
        <f t="shared" si="184"/>
        <v>44879.488194444442</v>
      </c>
      <c r="O1976" s="8">
        <f>IF(ISERROR(VLOOKUP($I1976,Lookup!$H$2:$I$11,2,0)),"",VLOOKUP($I1976,Lookup!$H$2:$I$11,2,0))</f>
        <v>6.0000000000000002E-5</v>
      </c>
      <c r="P1976" s="8">
        <f>COUNTIF(J$4:J1976,J1976)</f>
        <v>1</v>
      </c>
    </row>
    <row r="1977" spans="1:16" ht="30" x14ac:dyDescent="0.25">
      <c r="A1977" s="35">
        <f t="shared" si="185"/>
        <v>780000</v>
      </c>
      <c r="B1977" s="8">
        <f t="shared" si="186"/>
        <v>44881.631249999999</v>
      </c>
      <c r="C1977" s="8">
        <f t="shared" si="187"/>
        <v>44986</v>
      </c>
      <c r="D1977" s="38">
        <f t="shared" si="188"/>
        <v>869868.63130999997</v>
      </c>
      <c r="E1977" s="39">
        <f t="shared" si="183"/>
        <v>1</v>
      </c>
      <c r="F1977" s="42" t="s">
        <v>148</v>
      </c>
      <c r="G1977" s="42" t="s">
        <v>5666</v>
      </c>
      <c r="H1977" s="42" t="s">
        <v>5667</v>
      </c>
      <c r="I1977" s="42" t="s">
        <v>2206</v>
      </c>
      <c r="J1977" s="45">
        <v>44881.631249999999</v>
      </c>
      <c r="K1977" s="43">
        <v>780000</v>
      </c>
      <c r="L1977" s="44">
        <v>44986</v>
      </c>
      <c r="M1977" s="8" t="str">
        <f>VLOOKUP(MONTH($J1977),Lookup!$A$2:$B$13,2,0)&amp;" "&amp;YEAR($J1977)</f>
        <v>Nov 2022</v>
      </c>
      <c r="N1977" s="34">
        <f t="shared" si="184"/>
        <v>44881.631249999999</v>
      </c>
      <c r="O1977" s="8">
        <f>IF(ISERROR(VLOOKUP($I1977,Lookup!$H$2:$I$11,2,0)),"",VLOOKUP($I1977,Lookup!$H$2:$I$11,2,0))</f>
        <v>6.0000000000000002E-5</v>
      </c>
      <c r="P1977" s="8">
        <f>COUNTIF(J$4:J1977,J1977)</f>
        <v>1</v>
      </c>
    </row>
    <row r="1978" spans="1:16" ht="30" x14ac:dyDescent="0.25">
      <c r="A1978" s="35">
        <f t="shared" si="185"/>
        <v>50001</v>
      </c>
      <c r="B1978" s="8">
        <f t="shared" si="186"/>
        <v>44879.77847222222</v>
      </c>
      <c r="C1978" s="8">
        <f t="shared" si="187"/>
        <v>44902</v>
      </c>
      <c r="D1978" s="38">
        <f t="shared" si="188"/>
        <v>139783.7785322222</v>
      </c>
      <c r="E1978" s="39">
        <f t="shared" si="183"/>
        <v>7</v>
      </c>
      <c r="F1978" s="42" t="s">
        <v>148</v>
      </c>
      <c r="G1978" s="42" t="s">
        <v>5668</v>
      </c>
      <c r="H1978" s="42" t="s">
        <v>5669</v>
      </c>
      <c r="I1978" s="42" t="s">
        <v>2206</v>
      </c>
      <c r="J1978" s="45">
        <v>44879.77847222222</v>
      </c>
      <c r="K1978" s="43">
        <v>50001</v>
      </c>
      <c r="L1978" s="44">
        <v>44902</v>
      </c>
      <c r="M1978" s="8" t="str">
        <f>VLOOKUP(MONTH($J1978),Lookup!$A$2:$B$13,2,0)&amp;" "&amp;YEAR($J1978)</f>
        <v>Nov 2022</v>
      </c>
      <c r="N1978" s="34">
        <f t="shared" si="184"/>
        <v>44879.77847222222</v>
      </c>
      <c r="O1978" s="8">
        <f>IF(ISERROR(VLOOKUP($I1978,Lookup!$H$2:$I$11,2,0)),"",VLOOKUP($I1978,Lookup!$H$2:$I$11,2,0))</f>
        <v>6.0000000000000002E-5</v>
      </c>
      <c r="P1978" s="8">
        <f>COUNTIF(J$4:J1978,J1978)</f>
        <v>1</v>
      </c>
    </row>
    <row r="1979" spans="1:16" ht="30" x14ac:dyDescent="0.25">
      <c r="A1979" s="35">
        <f t="shared" si="185"/>
        <v>50001</v>
      </c>
      <c r="B1979" s="8">
        <f t="shared" si="186"/>
        <v>44868.529166666667</v>
      </c>
      <c r="C1979" s="8">
        <f t="shared" si="187"/>
        <v>44894</v>
      </c>
      <c r="D1979" s="38">
        <f t="shared" si="188"/>
        <v>139764.52922666667</v>
      </c>
      <c r="E1979" s="39">
        <f t="shared" si="183"/>
        <v>8</v>
      </c>
      <c r="F1979" s="42" t="s">
        <v>148</v>
      </c>
      <c r="G1979" s="42" t="s">
        <v>5670</v>
      </c>
      <c r="H1979" s="42" t="s">
        <v>5671</v>
      </c>
      <c r="I1979" s="42" t="s">
        <v>2206</v>
      </c>
      <c r="J1979" s="45">
        <v>44868.529166666667</v>
      </c>
      <c r="K1979" s="43">
        <v>50001</v>
      </c>
      <c r="L1979" s="44">
        <v>44894</v>
      </c>
      <c r="M1979" s="8" t="str">
        <f>VLOOKUP(MONTH($J1979),Lookup!$A$2:$B$13,2,0)&amp;" "&amp;YEAR($J1979)</f>
        <v>Nov 2022</v>
      </c>
      <c r="N1979" s="34">
        <f t="shared" si="184"/>
        <v>44868.529166666667</v>
      </c>
      <c r="O1979" s="8">
        <f>IF(ISERROR(VLOOKUP($I1979,Lookup!$H$2:$I$11,2,0)),"",VLOOKUP($I1979,Lookup!$H$2:$I$11,2,0))</f>
        <v>6.0000000000000002E-5</v>
      </c>
      <c r="P1979" s="8">
        <f>COUNTIF(J$4:J1979,J1979)</f>
        <v>1</v>
      </c>
    </row>
    <row r="1980" spans="1:16" ht="30" x14ac:dyDescent="0.25">
      <c r="A1980" s="35">
        <f t="shared" si="185"/>
        <v>300000</v>
      </c>
      <c r="B1980" s="8">
        <f t="shared" si="186"/>
        <v>44897.414583333331</v>
      </c>
      <c r="C1980" s="8">
        <f t="shared" si="187"/>
        <v>44909</v>
      </c>
      <c r="D1980" s="38">
        <f t="shared" si="188"/>
        <v>389807.4145903333</v>
      </c>
      <c r="E1980" s="39">
        <f t="shared" si="183"/>
        <v>3</v>
      </c>
      <c r="F1980" s="42" t="s">
        <v>13</v>
      </c>
      <c r="G1980" s="42" t="s">
        <v>5672</v>
      </c>
      <c r="H1980" s="42" t="s">
        <v>5673</v>
      </c>
      <c r="I1980" s="42" t="s">
        <v>2184</v>
      </c>
      <c r="J1980" s="45">
        <v>44897.414583333331</v>
      </c>
      <c r="K1980" s="43">
        <v>300000</v>
      </c>
      <c r="L1980" s="44">
        <v>44909</v>
      </c>
      <c r="M1980" s="8" t="str">
        <f>VLOOKUP(MONTH($J1980),Lookup!$A$2:$B$13,2,0)&amp;" "&amp;YEAR($J1980)</f>
        <v>Dec 2022</v>
      </c>
      <c r="N1980" s="34">
        <f t="shared" si="184"/>
        <v>44897.414583333331</v>
      </c>
      <c r="O1980" s="8">
        <f>IF(ISERROR(VLOOKUP($I1980,Lookup!$H$2:$I$11,2,0)),"",VLOOKUP($I1980,Lookup!$H$2:$I$11,2,0))</f>
        <v>6.9999999999999999E-6</v>
      </c>
      <c r="P1980" s="8">
        <f>COUNTIF(J$4:J1980,J1980)</f>
        <v>1</v>
      </c>
    </row>
    <row r="1981" spans="1:16" ht="30" x14ac:dyDescent="0.25">
      <c r="A1981" s="35">
        <f t="shared" si="185"/>
        <v>0</v>
      </c>
      <c r="B1981" s="8">
        <f t="shared" si="186"/>
        <v>44596.836111111108</v>
      </c>
      <c r="C1981" s="8">
        <f t="shared" si="187"/>
        <v>44896</v>
      </c>
      <c r="D1981" s="38">
        <f t="shared" si="188"/>
        <v>89493.836118111096</v>
      </c>
      <c r="E1981" s="39">
        <f t="shared" si="183"/>
        <v>16</v>
      </c>
      <c r="F1981" s="42" t="s">
        <v>13</v>
      </c>
      <c r="G1981" s="42" t="s">
        <v>5674</v>
      </c>
      <c r="H1981" s="42" t="s">
        <v>5674</v>
      </c>
      <c r="I1981" s="42" t="s">
        <v>2184</v>
      </c>
      <c r="J1981" s="45">
        <v>44596.836111111108</v>
      </c>
      <c r="K1981" s="43"/>
      <c r="L1981" s="44">
        <v>44896</v>
      </c>
      <c r="M1981" s="8" t="str">
        <f>VLOOKUP(MONTH($J1981),Lookup!$A$2:$B$13,2,0)&amp;" "&amp;YEAR($J1981)</f>
        <v>Feb 2022</v>
      </c>
      <c r="N1981" s="34">
        <f t="shared" si="184"/>
        <v>44596.836111111108</v>
      </c>
      <c r="O1981" s="8">
        <f>IF(ISERROR(VLOOKUP($I1981,Lookup!$H$2:$I$11,2,0)),"",VLOOKUP($I1981,Lookup!$H$2:$I$11,2,0))</f>
        <v>6.9999999999999999E-6</v>
      </c>
      <c r="P1981" s="8">
        <f>COUNTIF(J$4:J1981,J1981)</f>
        <v>1</v>
      </c>
    </row>
    <row r="1982" spans="1:16" ht="30" x14ac:dyDescent="0.25">
      <c r="A1982" s="35">
        <f t="shared" si="185"/>
        <v>80000</v>
      </c>
      <c r="B1982" s="8">
        <f t="shared" si="186"/>
        <v>44676.711805555555</v>
      </c>
      <c r="C1982" s="8">
        <f t="shared" si="187"/>
        <v>44904</v>
      </c>
      <c r="D1982" s="38">
        <f t="shared" si="188"/>
        <v>169581.71181255556</v>
      </c>
      <c r="E1982" s="39">
        <f t="shared" si="183"/>
        <v>9</v>
      </c>
      <c r="F1982" s="42" t="s">
        <v>13</v>
      </c>
      <c r="G1982" s="42" t="s">
        <v>1823</v>
      </c>
      <c r="H1982" s="42" t="s">
        <v>5675</v>
      </c>
      <c r="I1982" s="42" t="s">
        <v>2184</v>
      </c>
      <c r="J1982" s="45">
        <v>44676.711805555555</v>
      </c>
      <c r="K1982" s="43">
        <v>80000</v>
      </c>
      <c r="L1982" s="44">
        <v>44904</v>
      </c>
      <c r="M1982" s="8" t="str">
        <f>VLOOKUP(MONTH($J1982),Lookup!$A$2:$B$13,2,0)&amp;" "&amp;YEAR($J1982)</f>
        <v>Apr 2022</v>
      </c>
      <c r="N1982" s="34">
        <f t="shared" si="184"/>
        <v>44676.711805555555</v>
      </c>
      <c r="O1982" s="8">
        <f>IF(ISERROR(VLOOKUP($I1982,Lookup!$H$2:$I$11,2,0)),"",VLOOKUP($I1982,Lookup!$H$2:$I$11,2,0))</f>
        <v>6.9999999999999999E-6</v>
      </c>
      <c r="P1982" s="8">
        <f>COUNTIF(J$4:J1982,J1982)</f>
        <v>1</v>
      </c>
    </row>
    <row r="1983" spans="1:16" x14ac:dyDescent="0.25">
      <c r="A1983" s="35">
        <f t="shared" si="185"/>
        <v>100000</v>
      </c>
      <c r="B1983" s="8">
        <f t="shared" si="186"/>
        <v>44840.53402777778</v>
      </c>
      <c r="C1983" s="8">
        <f t="shared" si="187"/>
        <v>44903</v>
      </c>
      <c r="D1983" s="38">
        <f t="shared" si="188"/>
        <v>189744.53408777778</v>
      </c>
      <c r="E1983" s="39">
        <f t="shared" si="183"/>
        <v>7</v>
      </c>
      <c r="F1983" s="42" t="s">
        <v>13</v>
      </c>
      <c r="G1983" s="42" t="s">
        <v>5676</v>
      </c>
      <c r="H1983" s="42" t="s">
        <v>5677</v>
      </c>
      <c r="I1983" s="42" t="s">
        <v>2206</v>
      </c>
      <c r="J1983" s="45">
        <v>44840.53402777778</v>
      </c>
      <c r="K1983" s="43">
        <v>100000</v>
      </c>
      <c r="L1983" s="44">
        <v>44903</v>
      </c>
      <c r="M1983" s="8" t="str">
        <f>VLOOKUP(MONTH($J1983),Lookup!$A$2:$B$13,2,0)&amp;" "&amp;YEAR($J1983)</f>
        <v>Oct 2022</v>
      </c>
      <c r="N1983" s="34">
        <f t="shared" si="184"/>
        <v>44840.53402777778</v>
      </c>
      <c r="O1983" s="8">
        <f>IF(ISERROR(VLOOKUP($I1983,Lookup!$H$2:$I$11,2,0)),"",VLOOKUP($I1983,Lookup!$H$2:$I$11,2,0))</f>
        <v>6.0000000000000002E-5</v>
      </c>
      <c r="P1983" s="8">
        <f>COUNTIF(J$4:J1983,J1983)</f>
        <v>1</v>
      </c>
    </row>
    <row r="1984" spans="1:16" x14ac:dyDescent="0.25">
      <c r="A1984" s="35">
        <f t="shared" si="185"/>
        <v>84000</v>
      </c>
      <c r="B1984" s="8">
        <f t="shared" si="186"/>
        <v>44855.40625</v>
      </c>
      <c r="C1984" s="8">
        <f t="shared" si="187"/>
        <v>44932</v>
      </c>
      <c r="D1984" s="38">
        <f t="shared" si="188"/>
        <v>173788.40630999999</v>
      </c>
      <c r="E1984" s="39">
        <f t="shared" si="183"/>
        <v>8</v>
      </c>
      <c r="F1984" s="42" t="s">
        <v>13</v>
      </c>
      <c r="G1984" s="42" t="s">
        <v>5678</v>
      </c>
      <c r="H1984" s="42" t="s">
        <v>5679</v>
      </c>
      <c r="I1984" s="42" t="s">
        <v>2206</v>
      </c>
      <c r="J1984" s="45">
        <v>44855.40625</v>
      </c>
      <c r="K1984" s="43">
        <v>84000</v>
      </c>
      <c r="L1984" s="44">
        <v>44932</v>
      </c>
      <c r="M1984" s="8" t="str">
        <f>VLOOKUP(MONTH($J1984),Lookup!$A$2:$B$13,2,0)&amp;" "&amp;YEAR($J1984)</f>
        <v>Oct 2022</v>
      </c>
      <c r="N1984" s="34">
        <f t="shared" si="184"/>
        <v>44855.40625</v>
      </c>
      <c r="O1984" s="8">
        <f>IF(ISERROR(VLOOKUP($I1984,Lookup!$H$2:$I$11,2,0)),"",VLOOKUP($I1984,Lookup!$H$2:$I$11,2,0))</f>
        <v>6.0000000000000002E-5</v>
      </c>
      <c r="P1984" s="8">
        <f>COUNTIF(J$4:J1984,J1984)</f>
        <v>1</v>
      </c>
    </row>
    <row r="1985" spans="1:16" x14ac:dyDescent="0.25">
      <c r="A1985" s="35">
        <f t="shared" si="185"/>
        <v>100000</v>
      </c>
      <c r="B1985" s="8">
        <f t="shared" si="186"/>
        <v>44888.734722222223</v>
      </c>
      <c r="C1985" s="8">
        <f t="shared" si="187"/>
        <v>44909</v>
      </c>
      <c r="D1985" s="38">
        <f t="shared" si="188"/>
        <v>189798.73478222222</v>
      </c>
      <c r="E1985" s="39">
        <f t="shared" si="183"/>
        <v>6</v>
      </c>
      <c r="F1985" s="42" t="s">
        <v>13</v>
      </c>
      <c r="G1985" s="42" t="s">
        <v>5680</v>
      </c>
      <c r="H1985" s="42" t="s">
        <v>5681</v>
      </c>
      <c r="I1985" s="42" t="s">
        <v>2206</v>
      </c>
      <c r="J1985" s="45">
        <v>44888.734722222223</v>
      </c>
      <c r="K1985" s="43">
        <v>100000</v>
      </c>
      <c r="L1985" s="44">
        <v>44909</v>
      </c>
      <c r="M1985" s="8" t="str">
        <f>VLOOKUP(MONTH($J1985),Lookup!$A$2:$B$13,2,0)&amp;" "&amp;YEAR($J1985)</f>
        <v>Nov 2022</v>
      </c>
      <c r="N1985" s="34">
        <f t="shared" si="184"/>
        <v>44888.734722222223</v>
      </c>
      <c r="O1985" s="8">
        <f>IF(ISERROR(VLOOKUP($I1985,Lookup!$H$2:$I$11,2,0)),"",VLOOKUP($I1985,Lookup!$H$2:$I$11,2,0))</f>
        <v>6.0000000000000002E-5</v>
      </c>
      <c r="P1985" s="8">
        <f>COUNTIF(J$4:J1985,J1985)</f>
        <v>1</v>
      </c>
    </row>
    <row r="1986" spans="1:16" ht="45" x14ac:dyDescent="0.25">
      <c r="A1986" s="35">
        <f t="shared" si="185"/>
        <v>120000</v>
      </c>
      <c r="B1986" s="8">
        <f t="shared" si="186"/>
        <v>44852.628472222219</v>
      </c>
      <c r="C1986" s="8">
        <f t="shared" si="187"/>
        <v>44901</v>
      </c>
      <c r="D1986" s="38">
        <f t="shared" si="188"/>
        <v>209754.62853222221</v>
      </c>
      <c r="E1986" s="39">
        <f t="shared" si="183"/>
        <v>4</v>
      </c>
      <c r="F1986" s="42" t="s">
        <v>13</v>
      </c>
      <c r="G1986" s="42" t="s">
        <v>5682</v>
      </c>
      <c r="H1986" s="42" t="s">
        <v>5683</v>
      </c>
      <c r="I1986" s="42" t="s">
        <v>2206</v>
      </c>
      <c r="J1986" s="45">
        <v>44852.628472222219</v>
      </c>
      <c r="K1986" s="43">
        <v>120000</v>
      </c>
      <c r="L1986" s="44">
        <v>44901</v>
      </c>
      <c r="M1986" s="8" t="str">
        <f>VLOOKUP(MONTH($J1986),Lookup!$A$2:$B$13,2,0)&amp;" "&amp;YEAR($J1986)</f>
        <v>Oct 2022</v>
      </c>
      <c r="N1986" s="34">
        <f t="shared" si="184"/>
        <v>44852.628472222219</v>
      </c>
      <c r="O1986" s="8">
        <f>IF(ISERROR(VLOOKUP($I1986,Lookup!$H$2:$I$11,2,0)),"",VLOOKUP($I1986,Lookup!$H$2:$I$11,2,0))</f>
        <v>6.0000000000000002E-5</v>
      </c>
      <c r="P1986" s="8">
        <f>COUNTIF(J$4:J1986,J1986)</f>
        <v>1</v>
      </c>
    </row>
    <row r="1987" spans="1:16" x14ac:dyDescent="0.25">
      <c r="A1987" s="35">
        <f t="shared" si="185"/>
        <v>500000</v>
      </c>
      <c r="B1987" s="8">
        <f t="shared" si="186"/>
        <v>44879.50277777778</v>
      </c>
      <c r="C1987" s="8">
        <f t="shared" si="187"/>
        <v>44955</v>
      </c>
      <c r="D1987" s="38">
        <f t="shared" si="188"/>
        <v>589835.50283777772</v>
      </c>
      <c r="E1987" s="39">
        <f t="shared" si="183"/>
        <v>0</v>
      </c>
      <c r="F1987" s="42" t="s">
        <v>13</v>
      </c>
      <c r="G1987" s="42" t="s">
        <v>5684</v>
      </c>
      <c r="H1987" s="42" t="s">
        <v>5685</v>
      </c>
      <c r="I1987" s="42" t="s">
        <v>2206</v>
      </c>
      <c r="J1987" s="45">
        <v>44879.50277777778</v>
      </c>
      <c r="K1987" s="43">
        <v>500000</v>
      </c>
      <c r="L1987" s="44">
        <v>44955</v>
      </c>
      <c r="M1987" s="8" t="str">
        <f>VLOOKUP(MONTH($J1987),Lookup!$A$2:$B$13,2,0)&amp;" "&amp;YEAR($J1987)</f>
        <v>Nov 2022</v>
      </c>
      <c r="N1987" s="34">
        <f t="shared" si="184"/>
        <v>44879.50277777778</v>
      </c>
      <c r="O1987" s="8">
        <f>IF(ISERROR(VLOOKUP($I1987,Lookup!$H$2:$I$11,2,0)),"",VLOOKUP($I1987,Lookup!$H$2:$I$11,2,0))</f>
        <v>6.0000000000000002E-5</v>
      </c>
      <c r="P1987" s="8">
        <f>COUNTIF(J$4:J1987,J1987)</f>
        <v>1</v>
      </c>
    </row>
    <row r="1988" spans="1:16" ht="45" x14ac:dyDescent="0.25">
      <c r="A1988" s="35">
        <f t="shared" si="185"/>
        <v>50000</v>
      </c>
      <c r="B1988" s="8">
        <f t="shared" si="186"/>
        <v>44846.515972222223</v>
      </c>
      <c r="C1988" s="8">
        <f t="shared" si="187"/>
        <v>44908</v>
      </c>
      <c r="D1988" s="38">
        <f t="shared" si="188"/>
        <v>139755.51603222222</v>
      </c>
      <c r="E1988" s="39">
        <f t="shared" si="183"/>
        <v>13</v>
      </c>
      <c r="F1988" s="42" t="s">
        <v>13</v>
      </c>
      <c r="G1988" s="42" t="s">
        <v>5686</v>
      </c>
      <c r="H1988" s="42" t="s">
        <v>5687</v>
      </c>
      <c r="I1988" s="42" t="s">
        <v>2206</v>
      </c>
      <c r="J1988" s="45">
        <v>44846.515972222223</v>
      </c>
      <c r="K1988" s="43">
        <v>50000</v>
      </c>
      <c r="L1988" s="44">
        <v>44908</v>
      </c>
      <c r="M1988" s="8" t="str">
        <f>VLOOKUP(MONTH($J1988),Lookup!$A$2:$B$13,2,0)&amp;" "&amp;YEAR($J1988)</f>
        <v>Oct 2022</v>
      </c>
      <c r="N1988" s="34">
        <f t="shared" si="184"/>
        <v>44846.515972222223</v>
      </c>
      <c r="O1988" s="8">
        <f>IF(ISERROR(VLOOKUP($I1988,Lookup!$H$2:$I$11,2,0)),"",VLOOKUP($I1988,Lookup!$H$2:$I$11,2,0))</f>
        <v>6.0000000000000002E-5</v>
      </c>
      <c r="P1988" s="8">
        <f>COUNTIF(J$4:J1988,J1988)</f>
        <v>1</v>
      </c>
    </row>
    <row r="1989" spans="1:16" ht="30" x14ac:dyDescent="0.25">
      <c r="A1989" s="35">
        <f t="shared" si="185"/>
        <v>100001</v>
      </c>
      <c r="B1989" s="8">
        <f t="shared" si="186"/>
        <v>44897.506249999999</v>
      </c>
      <c r="C1989" s="8">
        <f t="shared" si="187"/>
        <v>44909</v>
      </c>
      <c r="D1989" s="38">
        <f t="shared" si="188"/>
        <v>189808.50631</v>
      </c>
      <c r="E1989" s="39">
        <f t="shared" ref="E1989:E2052" si="189">IF($D1989="","",COUNTIFS($F$4:$F$5000,$F1989,$D$4:$D$5000,"&gt;"&amp;$D1989))</f>
        <v>5</v>
      </c>
      <c r="F1989" s="42" t="s">
        <v>13</v>
      </c>
      <c r="G1989" s="42" t="s">
        <v>5688</v>
      </c>
      <c r="H1989" s="42" t="s">
        <v>5689</v>
      </c>
      <c r="I1989" s="42" t="s">
        <v>2206</v>
      </c>
      <c r="J1989" s="45">
        <v>44897.506249999999</v>
      </c>
      <c r="K1989" s="43">
        <v>100001</v>
      </c>
      <c r="L1989" s="44">
        <v>44909</v>
      </c>
      <c r="M1989" s="8" t="str">
        <f>VLOOKUP(MONTH($J1989),Lookup!$A$2:$B$13,2,0)&amp;" "&amp;YEAR($J1989)</f>
        <v>Dec 2022</v>
      </c>
      <c r="N1989" s="34">
        <f t="shared" ref="N1989:N2052" si="190">IF(ISBLANK($J1989),"1/1/9999",J1989)</f>
        <v>44897.506249999999</v>
      </c>
      <c r="O1989" s="8">
        <f>IF(ISERROR(VLOOKUP($I1989,Lookup!$H$2:$I$11,2,0)),"",VLOOKUP($I1989,Lookup!$H$2:$I$11,2,0))</f>
        <v>6.0000000000000002E-5</v>
      </c>
      <c r="P1989" s="8">
        <f>COUNTIF(J$4:J1989,J1989)</f>
        <v>1</v>
      </c>
    </row>
    <row r="1990" spans="1:16" x14ac:dyDescent="0.25">
      <c r="A1990" s="35">
        <f t="shared" ref="A1990:A2053" si="191">K1990</f>
        <v>50001</v>
      </c>
      <c r="B1990" s="8">
        <f t="shared" ref="B1990:B2053" si="192">J1990</f>
        <v>44887.806944444441</v>
      </c>
      <c r="C1990" s="8">
        <f t="shared" ref="C1990:C2053" si="193">L1990</f>
        <v>44902</v>
      </c>
      <c r="D1990" s="38">
        <f t="shared" ref="D1990:D2053" si="194">SUM(A1990:C1990)+O1990+P1990</f>
        <v>139791.80700444442</v>
      </c>
      <c r="E1990" s="39">
        <f t="shared" si="189"/>
        <v>12</v>
      </c>
      <c r="F1990" s="42" t="s">
        <v>13</v>
      </c>
      <c r="G1990" s="42" t="s">
        <v>5690</v>
      </c>
      <c r="H1990" s="42" t="s">
        <v>5691</v>
      </c>
      <c r="I1990" s="42" t="s">
        <v>2206</v>
      </c>
      <c r="J1990" s="45">
        <v>44887.806944444441</v>
      </c>
      <c r="K1990" s="43">
        <v>50001</v>
      </c>
      <c r="L1990" s="44">
        <v>44902</v>
      </c>
      <c r="M1990" s="8" t="str">
        <f>VLOOKUP(MONTH($J1990),Lookup!$A$2:$B$13,2,0)&amp;" "&amp;YEAR($J1990)</f>
        <v>Nov 2022</v>
      </c>
      <c r="N1990" s="34">
        <f t="shared" si="190"/>
        <v>44887.806944444441</v>
      </c>
      <c r="O1990" s="8">
        <f>IF(ISERROR(VLOOKUP($I1990,Lookup!$H$2:$I$11,2,0)),"",VLOOKUP($I1990,Lookup!$H$2:$I$11,2,0))</f>
        <v>6.0000000000000002E-5</v>
      </c>
      <c r="P1990" s="8">
        <f>COUNTIF(J$4:J1990,J1990)</f>
        <v>1</v>
      </c>
    </row>
    <row r="1991" spans="1:16" x14ac:dyDescent="0.25">
      <c r="A1991" s="35">
        <f t="shared" si="191"/>
        <v>50000</v>
      </c>
      <c r="B1991" s="8">
        <f t="shared" si="192"/>
        <v>44855.606249999997</v>
      </c>
      <c r="C1991" s="8">
        <f t="shared" si="193"/>
        <v>44895</v>
      </c>
      <c r="D1991" s="38">
        <f t="shared" si="194"/>
        <v>139751.60631</v>
      </c>
      <c r="E1991" s="39">
        <f t="shared" si="189"/>
        <v>14</v>
      </c>
      <c r="F1991" s="42" t="s">
        <v>13</v>
      </c>
      <c r="G1991" s="42" t="s">
        <v>5692</v>
      </c>
      <c r="H1991" s="42" t="s">
        <v>5693</v>
      </c>
      <c r="I1991" s="42" t="s">
        <v>2206</v>
      </c>
      <c r="J1991" s="45">
        <v>44855.606249999997</v>
      </c>
      <c r="K1991" s="43">
        <v>50000</v>
      </c>
      <c r="L1991" s="44">
        <v>44895</v>
      </c>
      <c r="M1991" s="8" t="str">
        <f>VLOOKUP(MONTH($J1991),Lookup!$A$2:$B$13,2,0)&amp;" "&amp;YEAR($J1991)</f>
        <v>Oct 2022</v>
      </c>
      <c r="N1991" s="34">
        <f t="shared" si="190"/>
        <v>44855.606249999997</v>
      </c>
      <c r="O1991" s="8">
        <f>IF(ISERROR(VLOOKUP($I1991,Lookup!$H$2:$I$11,2,0)),"",VLOOKUP($I1991,Lookup!$H$2:$I$11,2,0))</f>
        <v>6.0000000000000002E-5</v>
      </c>
      <c r="P1991" s="8">
        <f>COUNTIF(J$4:J1991,J1991)</f>
        <v>1</v>
      </c>
    </row>
    <row r="1992" spans="1:16" ht="30" x14ac:dyDescent="0.25">
      <c r="A1992" s="35">
        <f t="shared" si="191"/>
        <v>420000</v>
      </c>
      <c r="B1992" s="8">
        <f t="shared" si="192"/>
        <v>44897.414583333331</v>
      </c>
      <c r="C1992" s="8">
        <f t="shared" si="193"/>
        <v>44909</v>
      </c>
      <c r="D1992" s="38">
        <f t="shared" si="194"/>
        <v>509808.41464333329</v>
      </c>
      <c r="E1992" s="39">
        <f t="shared" si="189"/>
        <v>1</v>
      </c>
      <c r="F1992" s="42" t="s">
        <v>13</v>
      </c>
      <c r="G1992" s="42" t="s">
        <v>5672</v>
      </c>
      <c r="H1992" s="42" t="s">
        <v>5694</v>
      </c>
      <c r="I1992" s="42" t="s">
        <v>2206</v>
      </c>
      <c r="J1992" s="45">
        <v>44897.414583333331</v>
      </c>
      <c r="K1992" s="43">
        <v>420000</v>
      </c>
      <c r="L1992" s="44">
        <v>44909</v>
      </c>
      <c r="M1992" s="8" t="str">
        <f>VLOOKUP(MONTH($J1992),Lookup!$A$2:$B$13,2,0)&amp;" "&amp;YEAR($J1992)</f>
        <v>Dec 2022</v>
      </c>
      <c r="N1992" s="34">
        <f t="shared" si="190"/>
        <v>44897.414583333331</v>
      </c>
      <c r="O1992" s="8">
        <f>IF(ISERROR(VLOOKUP($I1992,Lookup!$H$2:$I$11,2,0)),"",VLOOKUP($I1992,Lookup!$H$2:$I$11,2,0))</f>
        <v>6.0000000000000002E-5</v>
      </c>
      <c r="P1992" s="8">
        <f>COUNTIF(J$4:J1992,J1992)</f>
        <v>2</v>
      </c>
    </row>
    <row r="1993" spans="1:16" x14ac:dyDescent="0.25">
      <c r="A1993" s="35">
        <f t="shared" si="191"/>
        <v>60000</v>
      </c>
      <c r="B1993" s="8">
        <f t="shared" si="192"/>
        <v>44908.5625</v>
      </c>
      <c r="C1993" s="8">
        <f t="shared" si="193"/>
        <v>44909</v>
      </c>
      <c r="D1993" s="38">
        <f t="shared" si="194"/>
        <v>149818.56255999999</v>
      </c>
      <c r="E1993" s="39">
        <f t="shared" si="189"/>
        <v>11</v>
      </c>
      <c r="F1993" s="42" t="s">
        <v>13</v>
      </c>
      <c r="G1993" s="42" t="s">
        <v>5695</v>
      </c>
      <c r="H1993" s="42" t="s">
        <v>5696</v>
      </c>
      <c r="I1993" s="42" t="s">
        <v>2206</v>
      </c>
      <c r="J1993" s="45">
        <v>44908.5625</v>
      </c>
      <c r="K1993" s="43">
        <v>60000</v>
      </c>
      <c r="L1993" s="44">
        <v>44909</v>
      </c>
      <c r="M1993" s="8" t="str">
        <f>VLOOKUP(MONTH($J1993),Lookup!$A$2:$B$13,2,0)&amp;" "&amp;YEAR($J1993)</f>
        <v>Dec 2022</v>
      </c>
      <c r="N1993" s="34">
        <f t="shared" si="190"/>
        <v>44908.5625</v>
      </c>
      <c r="O1993" s="8">
        <f>IF(ISERROR(VLOOKUP($I1993,Lookup!$H$2:$I$11,2,0)),"",VLOOKUP($I1993,Lookup!$H$2:$I$11,2,0))</f>
        <v>6.0000000000000002E-5</v>
      </c>
      <c r="P1993" s="8">
        <f>COUNTIF(J$4:J1993,J1993)</f>
        <v>1</v>
      </c>
    </row>
    <row r="1994" spans="1:16" x14ac:dyDescent="0.25">
      <c r="A1994" s="35">
        <f t="shared" si="191"/>
        <v>48000</v>
      </c>
      <c r="B1994" s="8">
        <f t="shared" si="192"/>
        <v>44903.598611111112</v>
      </c>
      <c r="C1994" s="8">
        <f t="shared" si="193"/>
        <v>44907</v>
      </c>
      <c r="D1994" s="38">
        <f t="shared" si="194"/>
        <v>137811.5986711111</v>
      </c>
      <c r="E1994" s="39">
        <f t="shared" si="189"/>
        <v>15</v>
      </c>
      <c r="F1994" s="42" t="s">
        <v>13</v>
      </c>
      <c r="G1994" s="42" t="s">
        <v>5697</v>
      </c>
      <c r="H1994" s="42" t="s">
        <v>5698</v>
      </c>
      <c r="I1994" s="42" t="s">
        <v>2206</v>
      </c>
      <c r="J1994" s="45">
        <v>44903.598611111112</v>
      </c>
      <c r="K1994" s="43">
        <v>48000</v>
      </c>
      <c r="L1994" s="44">
        <v>44907</v>
      </c>
      <c r="M1994" s="8" t="str">
        <f>VLOOKUP(MONTH($J1994),Lookup!$A$2:$B$13,2,0)&amp;" "&amp;YEAR($J1994)</f>
        <v>Dec 2022</v>
      </c>
      <c r="N1994" s="34">
        <f t="shared" si="190"/>
        <v>44903.598611111112</v>
      </c>
      <c r="O1994" s="8">
        <f>IF(ISERROR(VLOOKUP($I1994,Lookup!$H$2:$I$11,2,0)),"",VLOOKUP($I1994,Lookup!$H$2:$I$11,2,0))</f>
        <v>6.0000000000000002E-5</v>
      </c>
      <c r="P1994" s="8">
        <f>COUNTIF(J$4:J1994,J1994)</f>
        <v>1</v>
      </c>
    </row>
    <row r="1995" spans="1:16" ht="30" x14ac:dyDescent="0.25">
      <c r="A1995" s="35">
        <f t="shared" si="191"/>
        <v>62000</v>
      </c>
      <c r="B1995" s="8">
        <f t="shared" si="192"/>
        <v>44676.711805555555</v>
      </c>
      <c r="C1995" s="8">
        <f t="shared" si="193"/>
        <v>44904</v>
      </c>
      <c r="D1995" s="38">
        <f t="shared" si="194"/>
        <v>151582.73180555555</v>
      </c>
      <c r="E1995" s="39">
        <f t="shared" si="189"/>
        <v>10</v>
      </c>
      <c r="F1995" s="42" t="s">
        <v>13</v>
      </c>
      <c r="G1995" s="42" t="s">
        <v>1823</v>
      </c>
      <c r="H1995" s="42" t="s">
        <v>1824</v>
      </c>
      <c r="I1995" s="42" t="s">
        <v>105</v>
      </c>
      <c r="J1995" s="45">
        <v>44676.711805555555</v>
      </c>
      <c r="K1995" s="43">
        <v>62000</v>
      </c>
      <c r="L1995" s="44">
        <v>44904</v>
      </c>
      <c r="M1995" s="8" t="str">
        <f>VLOOKUP(MONTH($J1995),Lookup!$A$2:$B$13,2,0)&amp;" "&amp;YEAR($J1995)</f>
        <v>Apr 2022</v>
      </c>
      <c r="N1995" s="34">
        <f t="shared" si="190"/>
        <v>44676.711805555555</v>
      </c>
      <c r="O1995" s="8">
        <f>IF(ISERROR(VLOOKUP($I1995,Lookup!$H$2:$I$11,2,0)),"",VLOOKUP($I1995,Lookup!$H$2:$I$11,2,0))</f>
        <v>0.02</v>
      </c>
      <c r="P1995" s="8">
        <f>COUNTIF(J$4:J1995,J1995)</f>
        <v>2</v>
      </c>
    </row>
    <row r="1996" spans="1:16" x14ac:dyDescent="0.25">
      <c r="A1996" s="35">
        <f t="shared" si="191"/>
        <v>336000</v>
      </c>
      <c r="B1996" s="8">
        <f t="shared" si="192"/>
        <v>44875.570833333331</v>
      </c>
      <c r="C1996" s="8">
        <f t="shared" si="193"/>
        <v>44894</v>
      </c>
      <c r="D1996" s="38">
        <f t="shared" si="194"/>
        <v>425770.57089333329</v>
      </c>
      <c r="E1996" s="39">
        <f t="shared" si="189"/>
        <v>2</v>
      </c>
      <c r="F1996" s="42" t="s">
        <v>13</v>
      </c>
      <c r="G1996" s="42" t="s">
        <v>5699</v>
      </c>
      <c r="H1996" s="42" t="s">
        <v>5700</v>
      </c>
      <c r="I1996" s="42" t="s">
        <v>2206</v>
      </c>
      <c r="J1996" s="45">
        <v>44875.570833333331</v>
      </c>
      <c r="K1996" s="43">
        <v>336000</v>
      </c>
      <c r="L1996" s="44">
        <v>44894</v>
      </c>
      <c r="M1996" s="8" t="str">
        <f>VLOOKUP(MONTH($J1996),Lookup!$A$2:$B$13,2,0)&amp;" "&amp;YEAR($J1996)</f>
        <v>Nov 2022</v>
      </c>
      <c r="N1996" s="34">
        <f t="shared" si="190"/>
        <v>44875.570833333331</v>
      </c>
      <c r="O1996" s="8">
        <f>IF(ISERROR(VLOOKUP($I1996,Lookup!$H$2:$I$11,2,0)),"",VLOOKUP($I1996,Lookup!$H$2:$I$11,2,0))</f>
        <v>6.0000000000000002E-5</v>
      </c>
      <c r="P1996" s="8">
        <f>COUNTIF(J$4:J1996,J1996)</f>
        <v>1</v>
      </c>
    </row>
    <row r="1997" spans="1:16" ht="30" x14ac:dyDescent="0.25">
      <c r="A1997" s="35">
        <f t="shared" si="191"/>
        <v>50001</v>
      </c>
      <c r="B1997" s="8">
        <f t="shared" si="192"/>
        <v>44876.768055555556</v>
      </c>
      <c r="C1997" s="8">
        <f t="shared" si="193"/>
        <v>44908</v>
      </c>
      <c r="D1997" s="38">
        <f t="shared" si="194"/>
        <v>139786.76806255555</v>
      </c>
      <c r="E1997" s="39">
        <f t="shared" si="189"/>
        <v>44</v>
      </c>
      <c r="F1997" s="42" t="s">
        <v>193</v>
      </c>
      <c r="G1997" s="42" t="s">
        <v>5701</v>
      </c>
      <c r="H1997" s="42" t="s">
        <v>5702</v>
      </c>
      <c r="I1997" s="42" t="s">
        <v>2184</v>
      </c>
      <c r="J1997" s="45">
        <v>44876.768055555556</v>
      </c>
      <c r="K1997" s="43">
        <v>50001</v>
      </c>
      <c r="L1997" s="44">
        <v>44908</v>
      </c>
      <c r="M1997" s="8" t="str">
        <f>VLOOKUP(MONTH($J1997),Lookup!$A$2:$B$13,2,0)&amp;" "&amp;YEAR($J1997)</f>
        <v>Nov 2022</v>
      </c>
      <c r="N1997" s="34">
        <f t="shared" si="190"/>
        <v>44876.768055555556</v>
      </c>
      <c r="O1997" s="8">
        <f>IF(ISERROR(VLOOKUP($I1997,Lookup!$H$2:$I$11,2,0)),"",VLOOKUP($I1997,Lookup!$H$2:$I$11,2,0))</f>
        <v>6.9999999999999999E-6</v>
      </c>
      <c r="P1997" s="8">
        <f>COUNTIF(J$4:J1997,J1997)</f>
        <v>1</v>
      </c>
    </row>
    <row r="1998" spans="1:16" x14ac:dyDescent="0.25">
      <c r="A1998" s="35">
        <f t="shared" si="191"/>
        <v>0</v>
      </c>
      <c r="B1998" s="8">
        <f t="shared" si="192"/>
        <v>0</v>
      </c>
      <c r="C1998" s="8">
        <f t="shared" si="193"/>
        <v>0</v>
      </c>
      <c r="D1998" s="38" t="e">
        <f t="shared" si="194"/>
        <v>#VALUE!</v>
      </c>
      <c r="E1998" s="39" t="e">
        <f t="shared" si="189"/>
        <v>#VALUE!</v>
      </c>
      <c r="M1998" s="8" t="str">
        <f>VLOOKUP(MONTH($J1998),Lookup!$A$2:$B$13,2,0)&amp;" "&amp;YEAR($J1998)</f>
        <v>Jan 1900</v>
      </c>
      <c r="N1998" s="34" t="str">
        <f t="shared" si="190"/>
        <v>1/1/9999</v>
      </c>
      <c r="O1998" s="8" t="str">
        <f>IF(ISERROR(VLOOKUP($I1998,Lookup!$H$2:$I$11,2,0)),"",VLOOKUP($I1998,Lookup!$H$2:$I$11,2,0))</f>
        <v/>
      </c>
      <c r="P1998" s="8">
        <f>COUNTIF(J$4:J1998,J1998)</f>
        <v>0</v>
      </c>
    </row>
    <row r="1999" spans="1:16" x14ac:dyDescent="0.25">
      <c r="A1999" s="35">
        <f t="shared" si="191"/>
        <v>0</v>
      </c>
      <c r="B1999" s="8">
        <f t="shared" si="192"/>
        <v>0</v>
      </c>
      <c r="C1999" s="8">
        <f t="shared" si="193"/>
        <v>0</v>
      </c>
      <c r="D1999" s="38" t="e">
        <f t="shared" si="194"/>
        <v>#VALUE!</v>
      </c>
      <c r="E1999" s="39" t="e">
        <f t="shared" si="189"/>
        <v>#VALUE!</v>
      </c>
      <c r="M1999" s="8" t="str">
        <f>VLOOKUP(MONTH($J1999),Lookup!$A$2:$B$13,2,0)&amp;" "&amp;YEAR($J1999)</f>
        <v>Jan 1900</v>
      </c>
      <c r="N1999" s="34" t="str">
        <f t="shared" si="190"/>
        <v>1/1/9999</v>
      </c>
      <c r="O1999" s="8" t="str">
        <f>IF(ISERROR(VLOOKUP($I1999,Lookup!$H$2:$I$11,2,0)),"",VLOOKUP($I1999,Lookup!$H$2:$I$11,2,0))</f>
        <v/>
      </c>
      <c r="P1999" s="8">
        <f>COUNTIF(J$4:J1999,J1999)</f>
        <v>0</v>
      </c>
    </row>
    <row r="2000" spans="1:16" x14ac:dyDescent="0.25">
      <c r="A2000" s="35">
        <f t="shared" si="191"/>
        <v>0</v>
      </c>
      <c r="B2000" s="8">
        <f t="shared" si="192"/>
        <v>0</v>
      </c>
      <c r="C2000" s="8">
        <f t="shared" si="193"/>
        <v>0</v>
      </c>
      <c r="D2000" s="38" t="e">
        <f t="shared" si="194"/>
        <v>#VALUE!</v>
      </c>
      <c r="E2000" s="39" t="e">
        <f t="shared" si="189"/>
        <v>#VALUE!</v>
      </c>
      <c r="M2000" s="8" t="str">
        <f>VLOOKUP(MONTH($J2000),Lookup!$A$2:$B$13,2,0)&amp;" "&amp;YEAR($J2000)</f>
        <v>Jan 1900</v>
      </c>
      <c r="N2000" s="34" t="str">
        <f t="shared" si="190"/>
        <v>1/1/9999</v>
      </c>
      <c r="O2000" s="8" t="str">
        <f>IF(ISERROR(VLOOKUP($I2000,Lookup!$H$2:$I$11,2,0)),"",VLOOKUP($I2000,Lookup!$H$2:$I$11,2,0))</f>
        <v/>
      </c>
      <c r="P2000" s="8">
        <f>COUNTIF(J$4:J2000,J2000)</f>
        <v>0</v>
      </c>
    </row>
    <row r="2001" spans="1:16" x14ac:dyDescent="0.25">
      <c r="A2001" s="35">
        <f t="shared" si="191"/>
        <v>0</v>
      </c>
      <c r="B2001" s="8">
        <f t="shared" si="192"/>
        <v>0</v>
      </c>
      <c r="C2001" s="8">
        <f t="shared" si="193"/>
        <v>0</v>
      </c>
      <c r="D2001" s="38" t="e">
        <f t="shared" si="194"/>
        <v>#VALUE!</v>
      </c>
      <c r="E2001" s="39" t="e">
        <f t="shared" si="189"/>
        <v>#VALUE!</v>
      </c>
      <c r="M2001" s="8" t="str">
        <f>VLOOKUP(MONTH($J2001),Lookup!$A$2:$B$13,2,0)&amp;" "&amp;YEAR($J2001)</f>
        <v>Jan 1900</v>
      </c>
      <c r="N2001" s="34" t="str">
        <f t="shared" si="190"/>
        <v>1/1/9999</v>
      </c>
      <c r="O2001" s="8" t="str">
        <f>IF(ISERROR(VLOOKUP($I2001,Lookup!$H$2:$I$11,2,0)),"",VLOOKUP($I2001,Lookup!$H$2:$I$11,2,0))</f>
        <v/>
      </c>
      <c r="P2001" s="8">
        <f>COUNTIF(J$4:J2001,J2001)</f>
        <v>0</v>
      </c>
    </row>
    <row r="2002" spans="1:16" x14ac:dyDescent="0.25">
      <c r="A2002" s="35">
        <f t="shared" si="191"/>
        <v>0</v>
      </c>
      <c r="B2002" s="8">
        <f t="shared" si="192"/>
        <v>0</v>
      </c>
      <c r="C2002" s="8">
        <f t="shared" si="193"/>
        <v>0</v>
      </c>
      <c r="D2002" s="38" t="e">
        <f t="shared" si="194"/>
        <v>#VALUE!</v>
      </c>
      <c r="E2002" s="39" t="e">
        <f t="shared" si="189"/>
        <v>#VALUE!</v>
      </c>
      <c r="M2002" s="8" t="str">
        <f>VLOOKUP(MONTH($J2002),Lookup!$A$2:$B$13,2,0)&amp;" "&amp;YEAR($J2002)</f>
        <v>Jan 1900</v>
      </c>
      <c r="N2002" s="34" t="str">
        <f t="shared" si="190"/>
        <v>1/1/9999</v>
      </c>
      <c r="O2002" s="8" t="str">
        <f>IF(ISERROR(VLOOKUP($I2002,Lookup!$H$2:$I$11,2,0)),"",VLOOKUP($I2002,Lookup!$H$2:$I$11,2,0))</f>
        <v/>
      </c>
      <c r="P2002" s="8">
        <f>COUNTIF(J$4:J2002,J2002)</f>
        <v>0</v>
      </c>
    </row>
    <row r="2003" spans="1:16" x14ac:dyDescent="0.25">
      <c r="A2003" s="35">
        <f t="shared" si="191"/>
        <v>0</v>
      </c>
      <c r="B2003" s="8">
        <f t="shared" si="192"/>
        <v>0</v>
      </c>
      <c r="C2003" s="8">
        <f t="shared" si="193"/>
        <v>0</v>
      </c>
      <c r="D2003" s="38" t="e">
        <f t="shared" si="194"/>
        <v>#VALUE!</v>
      </c>
      <c r="E2003" s="39" t="e">
        <f t="shared" si="189"/>
        <v>#VALUE!</v>
      </c>
      <c r="M2003" s="8" t="str">
        <f>VLOOKUP(MONTH($J2003),Lookup!$A$2:$B$13,2,0)&amp;" "&amp;YEAR($J2003)</f>
        <v>Jan 1900</v>
      </c>
      <c r="N2003" s="34" t="str">
        <f t="shared" si="190"/>
        <v>1/1/9999</v>
      </c>
      <c r="O2003" s="8" t="str">
        <f>IF(ISERROR(VLOOKUP($I2003,Lookup!$H$2:$I$11,2,0)),"",VLOOKUP($I2003,Lookup!$H$2:$I$11,2,0))</f>
        <v/>
      </c>
      <c r="P2003" s="8">
        <f>COUNTIF(J$4:J2003,J2003)</f>
        <v>0</v>
      </c>
    </row>
    <row r="2004" spans="1:16" x14ac:dyDescent="0.25">
      <c r="A2004" s="35">
        <f t="shared" si="191"/>
        <v>0</v>
      </c>
      <c r="B2004" s="8">
        <f t="shared" si="192"/>
        <v>0</v>
      </c>
      <c r="C2004" s="8">
        <f t="shared" si="193"/>
        <v>0</v>
      </c>
      <c r="D2004" s="38" t="e">
        <f t="shared" si="194"/>
        <v>#VALUE!</v>
      </c>
      <c r="E2004" s="39" t="e">
        <f t="shared" si="189"/>
        <v>#VALUE!</v>
      </c>
      <c r="M2004" s="8" t="str">
        <f>VLOOKUP(MONTH($J2004),Lookup!$A$2:$B$13,2,0)&amp;" "&amp;YEAR($J2004)</f>
        <v>Jan 1900</v>
      </c>
      <c r="N2004" s="34" t="str">
        <f t="shared" si="190"/>
        <v>1/1/9999</v>
      </c>
      <c r="O2004" s="8" t="str">
        <f>IF(ISERROR(VLOOKUP($I2004,Lookup!$H$2:$I$11,2,0)),"",VLOOKUP($I2004,Lookup!$H$2:$I$11,2,0))</f>
        <v/>
      </c>
      <c r="P2004" s="8">
        <f>COUNTIF(J$4:J2004,J2004)</f>
        <v>0</v>
      </c>
    </row>
    <row r="2005" spans="1:16" x14ac:dyDescent="0.25">
      <c r="A2005" s="35">
        <f t="shared" si="191"/>
        <v>0</v>
      </c>
      <c r="B2005" s="8">
        <f t="shared" si="192"/>
        <v>0</v>
      </c>
      <c r="C2005" s="8">
        <f t="shared" si="193"/>
        <v>0</v>
      </c>
      <c r="D2005" s="38" t="e">
        <f t="shared" si="194"/>
        <v>#VALUE!</v>
      </c>
      <c r="E2005" s="39" t="e">
        <f t="shared" si="189"/>
        <v>#VALUE!</v>
      </c>
      <c r="M2005" s="8" t="str">
        <f>VLOOKUP(MONTH($J2005),Lookup!$A$2:$B$13,2,0)&amp;" "&amp;YEAR($J2005)</f>
        <v>Jan 1900</v>
      </c>
      <c r="N2005" s="34" t="str">
        <f t="shared" si="190"/>
        <v>1/1/9999</v>
      </c>
      <c r="O2005" s="8" t="str">
        <f>IF(ISERROR(VLOOKUP($I2005,Lookup!$H$2:$I$11,2,0)),"",VLOOKUP($I2005,Lookup!$H$2:$I$11,2,0))</f>
        <v/>
      </c>
      <c r="P2005" s="8">
        <f>COUNTIF(J$4:J2005,J2005)</f>
        <v>0</v>
      </c>
    </row>
    <row r="2006" spans="1:16" x14ac:dyDescent="0.25">
      <c r="A2006" s="35">
        <f t="shared" si="191"/>
        <v>0</v>
      </c>
      <c r="B2006" s="8">
        <f t="shared" si="192"/>
        <v>0</v>
      </c>
      <c r="C2006" s="8">
        <f t="shared" si="193"/>
        <v>0</v>
      </c>
      <c r="D2006" s="38" t="e">
        <f t="shared" si="194"/>
        <v>#VALUE!</v>
      </c>
      <c r="E2006" s="39" t="e">
        <f t="shared" si="189"/>
        <v>#VALUE!</v>
      </c>
      <c r="M2006" s="8" t="str">
        <f>VLOOKUP(MONTH($J2006),Lookup!$A$2:$B$13,2,0)&amp;" "&amp;YEAR($J2006)</f>
        <v>Jan 1900</v>
      </c>
      <c r="N2006" s="34" t="str">
        <f t="shared" si="190"/>
        <v>1/1/9999</v>
      </c>
      <c r="O2006" s="8" t="str">
        <f>IF(ISERROR(VLOOKUP($I2006,Lookup!$H$2:$I$11,2,0)),"",VLOOKUP($I2006,Lookup!$H$2:$I$11,2,0))</f>
        <v/>
      </c>
      <c r="P2006" s="8">
        <f>COUNTIF(J$4:J2006,J2006)</f>
        <v>0</v>
      </c>
    </row>
    <row r="2007" spans="1:16" x14ac:dyDescent="0.25">
      <c r="A2007" s="35">
        <f t="shared" si="191"/>
        <v>0</v>
      </c>
      <c r="B2007" s="8">
        <f t="shared" si="192"/>
        <v>0</v>
      </c>
      <c r="C2007" s="8">
        <f t="shared" si="193"/>
        <v>0</v>
      </c>
      <c r="D2007" s="38" t="e">
        <f t="shared" si="194"/>
        <v>#VALUE!</v>
      </c>
      <c r="E2007" s="39" t="e">
        <f t="shared" si="189"/>
        <v>#VALUE!</v>
      </c>
      <c r="M2007" s="8" t="str">
        <f>VLOOKUP(MONTH($J2007),Lookup!$A$2:$B$13,2,0)&amp;" "&amp;YEAR($J2007)</f>
        <v>Jan 1900</v>
      </c>
      <c r="N2007" s="34" t="str">
        <f t="shared" si="190"/>
        <v>1/1/9999</v>
      </c>
      <c r="O2007" s="8" t="str">
        <f>IF(ISERROR(VLOOKUP($I2007,Lookup!$H$2:$I$11,2,0)),"",VLOOKUP($I2007,Lookup!$H$2:$I$11,2,0))</f>
        <v/>
      </c>
      <c r="P2007" s="8">
        <f>COUNTIF(J$4:J2007,J2007)</f>
        <v>0</v>
      </c>
    </row>
    <row r="2008" spans="1:16" x14ac:dyDescent="0.25">
      <c r="A2008" s="35">
        <f t="shared" si="191"/>
        <v>0</v>
      </c>
      <c r="B2008" s="8">
        <f t="shared" si="192"/>
        <v>0</v>
      </c>
      <c r="C2008" s="8">
        <f t="shared" si="193"/>
        <v>0</v>
      </c>
      <c r="D2008" s="38" t="e">
        <f t="shared" si="194"/>
        <v>#VALUE!</v>
      </c>
      <c r="E2008" s="39" t="e">
        <f t="shared" si="189"/>
        <v>#VALUE!</v>
      </c>
      <c r="M2008" s="8" t="str">
        <f>VLOOKUP(MONTH($J2008),Lookup!$A$2:$B$13,2,0)&amp;" "&amp;YEAR($J2008)</f>
        <v>Jan 1900</v>
      </c>
      <c r="N2008" s="34" t="str">
        <f t="shared" si="190"/>
        <v>1/1/9999</v>
      </c>
      <c r="O2008" s="8" t="str">
        <f>IF(ISERROR(VLOOKUP($I2008,Lookup!$H$2:$I$11,2,0)),"",VLOOKUP($I2008,Lookup!$H$2:$I$11,2,0))</f>
        <v/>
      </c>
      <c r="P2008" s="8">
        <f>COUNTIF(J$4:J2008,J2008)</f>
        <v>0</v>
      </c>
    </row>
    <row r="2009" spans="1:16" x14ac:dyDescent="0.25">
      <c r="A2009" s="35">
        <f t="shared" si="191"/>
        <v>0</v>
      </c>
      <c r="B2009" s="8">
        <f t="shared" si="192"/>
        <v>0</v>
      </c>
      <c r="C2009" s="8">
        <f t="shared" si="193"/>
        <v>0</v>
      </c>
      <c r="D2009" s="38" t="e">
        <f t="shared" si="194"/>
        <v>#VALUE!</v>
      </c>
      <c r="E2009" s="39" t="e">
        <f t="shared" si="189"/>
        <v>#VALUE!</v>
      </c>
      <c r="M2009" s="8" t="str">
        <f>VLOOKUP(MONTH($J2009),Lookup!$A$2:$B$13,2,0)&amp;" "&amp;YEAR($J2009)</f>
        <v>Jan 1900</v>
      </c>
      <c r="N2009" s="34" t="str">
        <f t="shared" si="190"/>
        <v>1/1/9999</v>
      </c>
      <c r="O2009" s="8" t="str">
        <f>IF(ISERROR(VLOOKUP($I2009,Lookup!$H$2:$I$11,2,0)),"",VLOOKUP($I2009,Lookup!$H$2:$I$11,2,0))</f>
        <v/>
      </c>
      <c r="P2009" s="8">
        <f>COUNTIF(J$4:J2009,J2009)</f>
        <v>0</v>
      </c>
    </row>
    <row r="2010" spans="1:16" x14ac:dyDescent="0.25">
      <c r="A2010" s="35">
        <f t="shared" si="191"/>
        <v>0</v>
      </c>
      <c r="B2010" s="8">
        <f t="shared" si="192"/>
        <v>0</v>
      </c>
      <c r="C2010" s="8">
        <f t="shared" si="193"/>
        <v>0</v>
      </c>
      <c r="D2010" s="38" t="e">
        <f t="shared" si="194"/>
        <v>#VALUE!</v>
      </c>
      <c r="E2010" s="39" t="e">
        <f t="shared" si="189"/>
        <v>#VALUE!</v>
      </c>
      <c r="M2010" s="8" t="str">
        <f>VLOOKUP(MONTH($J2010),Lookup!$A$2:$B$13,2,0)&amp;" "&amp;YEAR($J2010)</f>
        <v>Jan 1900</v>
      </c>
      <c r="N2010" s="34" t="str">
        <f t="shared" si="190"/>
        <v>1/1/9999</v>
      </c>
      <c r="O2010" s="8" t="str">
        <f>IF(ISERROR(VLOOKUP($I2010,Lookup!$H$2:$I$11,2,0)),"",VLOOKUP($I2010,Lookup!$H$2:$I$11,2,0))</f>
        <v/>
      </c>
      <c r="P2010" s="8">
        <f>COUNTIF(J$4:J2010,J2010)</f>
        <v>0</v>
      </c>
    </row>
    <row r="2011" spans="1:16" x14ac:dyDescent="0.25">
      <c r="A2011" s="35">
        <f t="shared" si="191"/>
        <v>0</v>
      </c>
      <c r="B2011" s="8">
        <f t="shared" si="192"/>
        <v>0</v>
      </c>
      <c r="C2011" s="8">
        <f t="shared" si="193"/>
        <v>0</v>
      </c>
      <c r="D2011" s="38" t="e">
        <f t="shared" si="194"/>
        <v>#VALUE!</v>
      </c>
      <c r="E2011" s="39" t="e">
        <f t="shared" si="189"/>
        <v>#VALUE!</v>
      </c>
      <c r="M2011" s="8" t="str">
        <f>VLOOKUP(MONTH($J2011),Lookup!$A$2:$B$13,2,0)&amp;" "&amp;YEAR($J2011)</f>
        <v>Jan 1900</v>
      </c>
      <c r="N2011" s="34" t="str">
        <f t="shared" si="190"/>
        <v>1/1/9999</v>
      </c>
      <c r="O2011" s="8" t="str">
        <f>IF(ISERROR(VLOOKUP($I2011,Lookup!$H$2:$I$11,2,0)),"",VLOOKUP($I2011,Lookup!$H$2:$I$11,2,0))</f>
        <v/>
      </c>
      <c r="P2011" s="8">
        <f>COUNTIF(J$4:J2011,J2011)</f>
        <v>0</v>
      </c>
    </row>
    <row r="2012" spans="1:16" x14ac:dyDescent="0.25">
      <c r="A2012" s="35">
        <f t="shared" si="191"/>
        <v>0</v>
      </c>
      <c r="B2012" s="8">
        <f t="shared" si="192"/>
        <v>0</v>
      </c>
      <c r="C2012" s="8">
        <f t="shared" si="193"/>
        <v>0</v>
      </c>
      <c r="D2012" s="38" t="e">
        <f t="shared" si="194"/>
        <v>#VALUE!</v>
      </c>
      <c r="E2012" s="39" t="e">
        <f t="shared" si="189"/>
        <v>#VALUE!</v>
      </c>
      <c r="M2012" s="8" t="str">
        <f>VLOOKUP(MONTH($J2012),Lookup!$A$2:$B$13,2,0)&amp;" "&amp;YEAR($J2012)</f>
        <v>Jan 1900</v>
      </c>
      <c r="N2012" s="34" t="str">
        <f t="shared" si="190"/>
        <v>1/1/9999</v>
      </c>
      <c r="O2012" s="8" t="str">
        <f>IF(ISERROR(VLOOKUP($I2012,Lookup!$H$2:$I$11,2,0)),"",VLOOKUP($I2012,Lookup!$H$2:$I$11,2,0))</f>
        <v/>
      </c>
      <c r="P2012" s="8">
        <f>COUNTIF(J$4:J2012,J2012)</f>
        <v>0</v>
      </c>
    </row>
    <row r="2013" spans="1:16" x14ac:dyDescent="0.25">
      <c r="A2013" s="35">
        <f t="shared" si="191"/>
        <v>0</v>
      </c>
      <c r="B2013" s="8">
        <f t="shared" si="192"/>
        <v>0</v>
      </c>
      <c r="C2013" s="8">
        <f t="shared" si="193"/>
        <v>0</v>
      </c>
      <c r="D2013" s="38" t="e">
        <f t="shared" si="194"/>
        <v>#VALUE!</v>
      </c>
      <c r="E2013" s="39" t="e">
        <f t="shared" si="189"/>
        <v>#VALUE!</v>
      </c>
      <c r="M2013" s="8" t="str">
        <f>VLOOKUP(MONTH($J2013),Lookup!$A$2:$B$13,2,0)&amp;" "&amp;YEAR($J2013)</f>
        <v>Jan 1900</v>
      </c>
      <c r="N2013" s="34" t="str">
        <f t="shared" si="190"/>
        <v>1/1/9999</v>
      </c>
      <c r="O2013" s="8" t="str">
        <f>IF(ISERROR(VLOOKUP($I2013,Lookup!$H$2:$I$11,2,0)),"",VLOOKUP($I2013,Lookup!$H$2:$I$11,2,0))</f>
        <v/>
      </c>
      <c r="P2013" s="8">
        <f>COUNTIF(J$4:J2013,J2013)</f>
        <v>0</v>
      </c>
    </row>
    <row r="2014" spans="1:16" x14ac:dyDescent="0.25">
      <c r="A2014" s="35">
        <f t="shared" si="191"/>
        <v>0</v>
      </c>
      <c r="B2014" s="8">
        <f t="shared" si="192"/>
        <v>0</v>
      </c>
      <c r="C2014" s="8">
        <f t="shared" si="193"/>
        <v>0</v>
      </c>
      <c r="D2014" s="38" t="e">
        <f t="shared" si="194"/>
        <v>#VALUE!</v>
      </c>
      <c r="E2014" s="39" t="e">
        <f t="shared" si="189"/>
        <v>#VALUE!</v>
      </c>
      <c r="M2014" s="8" t="str">
        <f>VLOOKUP(MONTH($J2014),Lookup!$A$2:$B$13,2,0)&amp;" "&amp;YEAR($J2014)</f>
        <v>Jan 1900</v>
      </c>
      <c r="N2014" s="34" t="str">
        <f t="shared" si="190"/>
        <v>1/1/9999</v>
      </c>
      <c r="O2014" s="8" t="str">
        <f>IF(ISERROR(VLOOKUP($I2014,Lookup!$H$2:$I$11,2,0)),"",VLOOKUP($I2014,Lookup!$H$2:$I$11,2,0))</f>
        <v/>
      </c>
      <c r="P2014" s="8">
        <f>COUNTIF(J$4:J2014,J2014)</f>
        <v>0</v>
      </c>
    </row>
    <row r="2015" spans="1:16" x14ac:dyDescent="0.25">
      <c r="A2015" s="35">
        <f t="shared" si="191"/>
        <v>0</v>
      </c>
      <c r="B2015" s="8">
        <f t="shared" si="192"/>
        <v>0</v>
      </c>
      <c r="C2015" s="8">
        <f t="shared" si="193"/>
        <v>0</v>
      </c>
      <c r="D2015" s="38" t="e">
        <f t="shared" si="194"/>
        <v>#VALUE!</v>
      </c>
      <c r="E2015" s="39" t="e">
        <f t="shared" si="189"/>
        <v>#VALUE!</v>
      </c>
      <c r="M2015" s="8" t="str">
        <f>VLOOKUP(MONTH($J2015),Lookup!$A$2:$B$13,2,0)&amp;" "&amp;YEAR($J2015)</f>
        <v>Jan 1900</v>
      </c>
      <c r="N2015" s="34" t="str">
        <f t="shared" si="190"/>
        <v>1/1/9999</v>
      </c>
      <c r="O2015" s="8" t="str">
        <f>IF(ISERROR(VLOOKUP($I2015,Lookup!$H$2:$I$11,2,0)),"",VLOOKUP($I2015,Lookup!$H$2:$I$11,2,0))</f>
        <v/>
      </c>
      <c r="P2015" s="8">
        <f>COUNTIF(J$4:J2015,J2015)</f>
        <v>0</v>
      </c>
    </row>
    <row r="2016" spans="1:16" x14ac:dyDescent="0.25">
      <c r="A2016" s="35">
        <f t="shared" si="191"/>
        <v>0</v>
      </c>
      <c r="B2016" s="8">
        <f t="shared" si="192"/>
        <v>0</v>
      </c>
      <c r="C2016" s="8">
        <f t="shared" si="193"/>
        <v>0</v>
      </c>
      <c r="D2016" s="38" t="e">
        <f t="shared" si="194"/>
        <v>#VALUE!</v>
      </c>
      <c r="E2016" s="39" t="e">
        <f t="shared" si="189"/>
        <v>#VALUE!</v>
      </c>
      <c r="M2016" s="8" t="str">
        <f>VLOOKUP(MONTH($J2016),Lookup!$A$2:$B$13,2,0)&amp;" "&amp;YEAR($J2016)</f>
        <v>Jan 1900</v>
      </c>
      <c r="N2016" s="34" t="str">
        <f t="shared" si="190"/>
        <v>1/1/9999</v>
      </c>
      <c r="O2016" s="8" t="str">
        <f>IF(ISERROR(VLOOKUP($I2016,Lookup!$H$2:$I$11,2,0)),"",VLOOKUP($I2016,Lookup!$H$2:$I$11,2,0))</f>
        <v/>
      </c>
      <c r="P2016" s="8">
        <f>COUNTIF(J$4:J2016,J2016)</f>
        <v>0</v>
      </c>
    </row>
    <row r="2017" spans="1:16" x14ac:dyDescent="0.25">
      <c r="A2017" s="35">
        <f t="shared" si="191"/>
        <v>0</v>
      </c>
      <c r="B2017" s="8">
        <f t="shared" si="192"/>
        <v>0</v>
      </c>
      <c r="C2017" s="8">
        <f t="shared" si="193"/>
        <v>0</v>
      </c>
      <c r="D2017" s="38" t="e">
        <f t="shared" si="194"/>
        <v>#VALUE!</v>
      </c>
      <c r="E2017" s="39" t="e">
        <f t="shared" si="189"/>
        <v>#VALUE!</v>
      </c>
      <c r="M2017" s="8" t="str">
        <f>VLOOKUP(MONTH($J2017),Lookup!$A$2:$B$13,2,0)&amp;" "&amp;YEAR($J2017)</f>
        <v>Jan 1900</v>
      </c>
      <c r="N2017" s="34" t="str">
        <f t="shared" si="190"/>
        <v>1/1/9999</v>
      </c>
      <c r="O2017" s="8" t="str">
        <f>IF(ISERROR(VLOOKUP($I2017,Lookup!$H$2:$I$11,2,0)),"",VLOOKUP($I2017,Lookup!$H$2:$I$11,2,0))</f>
        <v/>
      </c>
      <c r="P2017" s="8">
        <f>COUNTIF(J$4:J2017,J2017)</f>
        <v>0</v>
      </c>
    </row>
    <row r="2018" spans="1:16" x14ac:dyDescent="0.25">
      <c r="A2018" s="35">
        <f t="shared" si="191"/>
        <v>0</v>
      </c>
      <c r="B2018" s="8">
        <f t="shared" si="192"/>
        <v>0</v>
      </c>
      <c r="C2018" s="8">
        <f t="shared" si="193"/>
        <v>0</v>
      </c>
      <c r="D2018" s="38" t="e">
        <f t="shared" si="194"/>
        <v>#VALUE!</v>
      </c>
      <c r="E2018" s="39" t="e">
        <f t="shared" si="189"/>
        <v>#VALUE!</v>
      </c>
      <c r="M2018" s="8" t="str">
        <f>VLOOKUP(MONTH($J2018),Lookup!$A$2:$B$13,2,0)&amp;" "&amp;YEAR($J2018)</f>
        <v>Jan 1900</v>
      </c>
      <c r="N2018" s="34" t="str">
        <f t="shared" si="190"/>
        <v>1/1/9999</v>
      </c>
      <c r="O2018" s="8" t="str">
        <f>IF(ISERROR(VLOOKUP($I2018,Lookup!$H$2:$I$11,2,0)),"",VLOOKUP($I2018,Lookup!$H$2:$I$11,2,0))</f>
        <v/>
      </c>
      <c r="P2018" s="8">
        <f>COUNTIF(J$4:J2018,J2018)</f>
        <v>0</v>
      </c>
    </row>
    <row r="2019" spans="1:16" x14ac:dyDescent="0.25">
      <c r="A2019" s="35">
        <f t="shared" si="191"/>
        <v>0</v>
      </c>
      <c r="B2019" s="8">
        <f t="shared" si="192"/>
        <v>0</v>
      </c>
      <c r="C2019" s="8">
        <f t="shared" si="193"/>
        <v>0</v>
      </c>
      <c r="D2019" s="38" t="e">
        <f t="shared" si="194"/>
        <v>#VALUE!</v>
      </c>
      <c r="E2019" s="39" t="e">
        <f t="shared" si="189"/>
        <v>#VALUE!</v>
      </c>
      <c r="M2019" s="8" t="str">
        <f>VLOOKUP(MONTH($J2019),Lookup!$A$2:$B$13,2,0)&amp;" "&amp;YEAR($J2019)</f>
        <v>Jan 1900</v>
      </c>
      <c r="N2019" s="34" t="str">
        <f t="shared" si="190"/>
        <v>1/1/9999</v>
      </c>
      <c r="O2019" s="8" t="str">
        <f>IF(ISERROR(VLOOKUP($I2019,Lookup!$H$2:$I$11,2,0)),"",VLOOKUP($I2019,Lookup!$H$2:$I$11,2,0))</f>
        <v/>
      </c>
      <c r="P2019" s="8">
        <f>COUNTIF(J$4:J2019,J2019)</f>
        <v>0</v>
      </c>
    </row>
    <row r="2020" spans="1:16" x14ac:dyDescent="0.25">
      <c r="A2020" s="35">
        <f t="shared" si="191"/>
        <v>0</v>
      </c>
      <c r="B2020" s="8">
        <f t="shared" si="192"/>
        <v>0</v>
      </c>
      <c r="C2020" s="8">
        <f t="shared" si="193"/>
        <v>0</v>
      </c>
      <c r="D2020" s="38" t="e">
        <f t="shared" si="194"/>
        <v>#VALUE!</v>
      </c>
      <c r="E2020" s="39" t="e">
        <f t="shared" si="189"/>
        <v>#VALUE!</v>
      </c>
      <c r="M2020" s="8" t="str">
        <f>VLOOKUP(MONTH($J2020),Lookup!$A$2:$B$13,2,0)&amp;" "&amp;YEAR($J2020)</f>
        <v>Jan 1900</v>
      </c>
      <c r="N2020" s="34" t="str">
        <f t="shared" si="190"/>
        <v>1/1/9999</v>
      </c>
      <c r="O2020" s="8" t="str">
        <f>IF(ISERROR(VLOOKUP($I2020,Lookup!$H$2:$I$11,2,0)),"",VLOOKUP($I2020,Lookup!$H$2:$I$11,2,0))</f>
        <v/>
      </c>
      <c r="P2020" s="8">
        <f>COUNTIF(J$4:J2020,J2020)</f>
        <v>0</v>
      </c>
    </row>
    <row r="2021" spans="1:16" x14ac:dyDescent="0.25">
      <c r="A2021" s="35">
        <f t="shared" si="191"/>
        <v>0</v>
      </c>
      <c r="B2021" s="8">
        <f t="shared" si="192"/>
        <v>0</v>
      </c>
      <c r="C2021" s="8">
        <f t="shared" si="193"/>
        <v>0</v>
      </c>
      <c r="D2021" s="38" t="e">
        <f t="shared" si="194"/>
        <v>#VALUE!</v>
      </c>
      <c r="E2021" s="39" t="e">
        <f t="shared" si="189"/>
        <v>#VALUE!</v>
      </c>
      <c r="M2021" s="8" t="str">
        <f>VLOOKUP(MONTH($J2021),Lookup!$A$2:$B$13,2,0)&amp;" "&amp;YEAR($J2021)</f>
        <v>Jan 1900</v>
      </c>
      <c r="N2021" s="34" t="str">
        <f t="shared" si="190"/>
        <v>1/1/9999</v>
      </c>
      <c r="O2021" s="8" t="str">
        <f>IF(ISERROR(VLOOKUP($I2021,Lookup!$H$2:$I$11,2,0)),"",VLOOKUP($I2021,Lookup!$H$2:$I$11,2,0))</f>
        <v/>
      </c>
      <c r="P2021" s="8">
        <f>COUNTIF(J$4:J2021,J2021)</f>
        <v>0</v>
      </c>
    </row>
    <row r="2022" spans="1:16" x14ac:dyDescent="0.25">
      <c r="A2022" s="35">
        <f t="shared" si="191"/>
        <v>0</v>
      </c>
      <c r="B2022" s="8">
        <f t="shared" si="192"/>
        <v>0</v>
      </c>
      <c r="C2022" s="8">
        <f t="shared" si="193"/>
        <v>0</v>
      </c>
      <c r="D2022" s="38" t="e">
        <f t="shared" si="194"/>
        <v>#VALUE!</v>
      </c>
      <c r="E2022" s="39" t="e">
        <f t="shared" si="189"/>
        <v>#VALUE!</v>
      </c>
      <c r="M2022" s="8" t="str">
        <f>VLOOKUP(MONTH($J2022),Lookup!$A$2:$B$13,2,0)&amp;" "&amp;YEAR($J2022)</f>
        <v>Jan 1900</v>
      </c>
      <c r="N2022" s="34" t="str">
        <f t="shared" si="190"/>
        <v>1/1/9999</v>
      </c>
      <c r="O2022" s="8" t="str">
        <f>IF(ISERROR(VLOOKUP($I2022,Lookup!$H$2:$I$11,2,0)),"",VLOOKUP($I2022,Lookup!$H$2:$I$11,2,0))</f>
        <v/>
      </c>
      <c r="P2022" s="8">
        <f>COUNTIF(J$4:J2022,J2022)</f>
        <v>0</v>
      </c>
    </row>
    <row r="2023" spans="1:16" x14ac:dyDescent="0.25">
      <c r="A2023" s="35">
        <f t="shared" si="191"/>
        <v>0</v>
      </c>
      <c r="B2023" s="8">
        <f t="shared" si="192"/>
        <v>0</v>
      </c>
      <c r="C2023" s="8">
        <f t="shared" si="193"/>
        <v>0</v>
      </c>
      <c r="D2023" s="38" t="e">
        <f t="shared" si="194"/>
        <v>#VALUE!</v>
      </c>
      <c r="E2023" s="39" t="e">
        <f t="shared" si="189"/>
        <v>#VALUE!</v>
      </c>
      <c r="M2023" s="8" t="str">
        <f>VLOOKUP(MONTH($J2023),Lookup!$A$2:$B$13,2,0)&amp;" "&amp;YEAR($J2023)</f>
        <v>Jan 1900</v>
      </c>
      <c r="N2023" s="34" t="str">
        <f t="shared" si="190"/>
        <v>1/1/9999</v>
      </c>
      <c r="O2023" s="8" t="str">
        <f>IF(ISERROR(VLOOKUP($I2023,Lookup!$H$2:$I$11,2,0)),"",VLOOKUP($I2023,Lookup!$H$2:$I$11,2,0))</f>
        <v/>
      </c>
      <c r="P2023" s="8">
        <f>COUNTIF(J$4:J2023,J2023)</f>
        <v>0</v>
      </c>
    </row>
    <row r="2024" spans="1:16" x14ac:dyDescent="0.25">
      <c r="A2024" s="35">
        <f t="shared" si="191"/>
        <v>0</v>
      </c>
      <c r="B2024" s="8">
        <f t="shared" si="192"/>
        <v>0</v>
      </c>
      <c r="C2024" s="8">
        <f t="shared" si="193"/>
        <v>0</v>
      </c>
      <c r="D2024" s="38" t="e">
        <f t="shared" si="194"/>
        <v>#VALUE!</v>
      </c>
      <c r="E2024" s="39" t="e">
        <f t="shared" si="189"/>
        <v>#VALUE!</v>
      </c>
      <c r="M2024" s="8" t="str">
        <f>VLOOKUP(MONTH($J2024),Lookup!$A$2:$B$13,2,0)&amp;" "&amp;YEAR($J2024)</f>
        <v>Jan 1900</v>
      </c>
      <c r="N2024" s="34" t="str">
        <f t="shared" si="190"/>
        <v>1/1/9999</v>
      </c>
      <c r="O2024" s="8" t="str">
        <f>IF(ISERROR(VLOOKUP($I2024,Lookup!$H$2:$I$11,2,0)),"",VLOOKUP($I2024,Lookup!$H$2:$I$11,2,0))</f>
        <v/>
      </c>
      <c r="P2024" s="8">
        <f>COUNTIF(J$4:J2024,J2024)</f>
        <v>0</v>
      </c>
    </row>
    <row r="2025" spans="1:16" x14ac:dyDescent="0.25">
      <c r="A2025" s="35">
        <f t="shared" si="191"/>
        <v>0</v>
      </c>
      <c r="B2025" s="8">
        <f t="shared" si="192"/>
        <v>0</v>
      </c>
      <c r="C2025" s="8">
        <f t="shared" si="193"/>
        <v>0</v>
      </c>
      <c r="D2025" s="38" t="e">
        <f t="shared" si="194"/>
        <v>#VALUE!</v>
      </c>
      <c r="E2025" s="39" t="e">
        <f t="shared" si="189"/>
        <v>#VALUE!</v>
      </c>
      <c r="M2025" s="8" t="str">
        <f>VLOOKUP(MONTH($J2025),Lookup!$A$2:$B$13,2,0)&amp;" "&amp;YEAR($J2025)</f>
        <v>Jan 1900</v>
      </c>
      <c r="N2025" s="34" t="str">
        <f t="shared" si="190"/>
        <v>1/1/9999</v>
      </c>
      <c r="O2025" s="8" t="str">
        <f>IF(ISERROR(VLOOKUP($I2025,Lookup!$H$2:$I$11,2,0)),"",VLOOKUP($I2025,Lookup!$H$2:$I$11,2,0))</f>
        <v/>
      </c>
      <c r="P2025" s="8">
        <f>COUNTIF(J$4:J2025,J2025)</f>
        <v>0</v>
      </c>
    </row>
    <row r="2026" spans="1:16" x14ac:dyDescent="0.25">
      <c r="A2026" s="35">
        <f t="shared" si="191"/>
        <v>0</v>
      </c>
      <c r="B2026" s="8">
        <f t="shared" si="192"/>
        <v>0</v>
      </c>
      <c r="C2026" s="8">
        <f t="shared" si="193"/>
        <v>0</v>
      </c>
      <c r="D2026" s="38" t="e">
        <f t="shared" si="194"/>
        <v>#VALUE!</v>
      </c>
      <c r="E2026" s="39" t="e">
        <f t="shared" si="189"/>
        <v>#VALUE!</v>
      </c>
      <c r="M2026" s="8" t="str">
        <f>VLOOKUP(MONTH($J2026),Lookup!$A$2:$B$13,2,0)&amp;" "&amp;YEAR($J2026)</f>
        <v>Jan 1900</v>
      </c>
      <c r="N2026" s="34" t="str">
        <f t="shared" si="190"/>
        <v>1/1/9999</v>
      </c>
      <c r="O2026" s="8" t="str">
        <f>IF(ISERROR(VLOOKUP($I2026,Lookup!$H$2:$I$11,2,0)),"",VLOOKUP($I2026,Lookup!$H$2:$I$11,2,0))</f>
        <v/>
      </c>
      <c r="P2026" s="8">
        <f>COUNTIF(J$4:J2026,J2026)</f>
        <v>0</v>
      </c>
    </row>
    <row r="2027" spans="1:16" x14ac:dyDescent="0.25">
      <c r="A2027" s="35">
        <f t="shared" si="191"/>
        <v>0</v>
      </c>
      <c r="B2027" s="8">
        <f t="shared" si="192"/>
        <v>0</v>
      </c>
      <c r="C2027" s="8">
        <f t="shared" si="193"/>
        <v>0</v>
      </c>
      <c r="D2027" s="38" t="e">
        <f t="shared" si="194"/>
        <v>#VALUE!</v>
      </c>
      <c r="E2027" s="39" t="e">
        <f t="shared" si="189"/>
        <v>#VALUE!</v>
      </c>
      <c r="M2027" s="8" t="str">
        <f>VLOOKUP(MONTH($J2027),Lookup!$A$2:$B$13,2,0)&amp;" "&amp;YEAR($J2027)</f>
        <v>Jan 1900</v>
      </c>
      <c r="N2027" s="34" t="str">
        <f t="shared" si="190"/>
        <v>1/1/9999</v>
      </c>
      <c r="O2027" s="8" t="str">
        <f>IF(ISERROR(VLOOKUP($I2027,Lookup!$H$2:$I$11,2,0)),"",VLOOKUP($I2027,Lookup!$H$2:$I$11,2,0))</f>
        <v/>
      </c>
      <c r="P2027" s="8">
        <f>COUNTIF(J$4:J2027,J2027)</f>
        <v>0</v>
      </c>
    </row>
    <row r="2028" spans="1:16" x14ac:dyDescent="0.25">
      <c r="A2028" s="35">
        <f t="shared" si="191"/>
        <v>0</v>
      </c>
      <c r="B2028" s="8">
        <f t="shared" si="192"/>
        <v>0</v>
      </c>
      <c r="C2028" s="8">
        <f t="shared" si="193"/>
        <v>0</v>
      </c>
      <c r="D2028" s="38" t="e">
        <f t="shared" si="194"/>
        <v>#VALUE!</v>
      </c>
      <c r="E2028" s="39" t="e">
        <f t="shared" si="189"/>
        <v>#VALUE!</v>
      </c>
      <c r="M2028" s="8" t="str">
        <f>VLOOKUP(MONTH($J2028),Lookup!$A$2:$B$13,2,0)&amp;" "&amp;YEAR($J2028)</f>
        <v>Jan 1900</v>
      </c>
      <c r="N2028" s="34" t="str">
        <f t="shared" si="190"/>
        <v>1/1/9999</v>
      </c>
      <c r="O2028" s="8" t="str">
        <f>IF(ISERROR(VLOOKUP($I2028,Lookup!$H$2:$I$11,2,0)),"",VLOOKUP($I2028,Lookup!$H$2:$I$11,2,0))</f>
        <v/>
      </c>
      <c r="P2028" s="8">
        <f>COUNTIF(J$4:J2028,J2028)</f>
        <v>0</v>
      </c>
    </row>
    <row r="2029" spans="1:16" x14ac:dyDescent="0.25">
      <c r="A2029" s="35">
        <f t="shared" si="191"/>
        <v>0</v>
      </c>
      <c r="B2029" s="8">
        <f t="shared" si="192"/>
        <v>0</v>
      </c>
      <c r="C2029" s="8">
        <f t="shared" si="193"/>
        <v>0</v>
      </c>
      <c r="D2029" s="38" t="e">
        <f t="shared" si="194"/>
        <v>#VALUE!</v>
      </c>
      <c r="E2029" s="39" t="e">
        <f t="shared" si="189"/>
        <v>#VALUE!</v>
      </c>
      <c r="M2029" s="8" t="str">
        <f>VLOOKUP(MONTH($J2029),Lookup!$A$2:$B$13,2,0)&amp;" "&amp;YEAR($J2029)</f>
        <v>Jan 1900</v>
      </c>
      <c r="N2029" s="34" t="str">
        <f t="shared" si="190"/>
        <v>1/1/9999</v>
      </c>
      <c r="O2029" s="8" t="str">
        <f>IF(ISERROR(VLOOKUP($I2029,Lookup!$H$2:$I$11,2,0)),"",VLOOKUP($I2029,Lookup!$H$2:$I$11,2,0))</f>
        <v/>
      </c>
      <c r="P2029" s="8">
        <f>COUNTIF(J$4:J2029,J2029)</f>
        <v>0</v>
      </c>
    </row>
    <row r="2030" spans="1:16" x14ac:dyDescent="0.25">
      <c r="A2030" s="35">
        <f t="shared" si="191"/>
        <v>0</v>
      </c>
      <c r="B2030" s="8">
        <f t="shared" si="192"/>
        <v>0</v>
      </c>
      <c r="C2030" s="8">
        <f t="shared" si="193"/>
        <v>0</v>
      </c>
      <c r="D2030" s="38" t="e">
        <f t="shared" si="194"/>
        <v>#VALUE!</v>
      </c>
      <c r="E2030" s="39" t="e">
        <f t="shared" si="189"/>
        <v>#VALUE!</v>
      </c>
      <c r="M2030" s="8" t="str">
        <f>VLOOKUP(MONTH($J2030),Lookup!$A$2:$B$13,2,0)&amp;" "&amp;YEAR($J2030)</f>
        <v>Jan 1900</v>
      </c>
      <c r="N2030" s="34" t="str">
        <f t="shared" si="190"/>
        <v>1/1/9999</v>
      </c>
      <c r="O2030" s="8" t="str">
        <f>IF(ISERROR(VLOOKUP($I2030,Lookup!$H$2:$I$11,2,0)),"",VLOOKUP($I2030,Lookup!$H$2:$I$11,2,0))</f>
        <v/>
      </c>
      <c r="P2030" s="8">
        <f>COUNTIF(J$4:J2030,J2030)</f>
        <v>0</v>
      </c>
    </row>
    <row r="2031" spans="1:16" x14ac:dyDescent="0.25">
      <c r="A2031" s="35">
        <f t="shared" si="191"/>
        <v>0</v>
      </c>
      <c r="B2031" s="8">
        <f t="shared" si="192"/>
        <v>0</v>
      </c>
      <c r="C2031" s="8">
        <f t="shared" si="193"/>
        <v>0</v>
      </c>
      <c r="D2031" s="38" t="e">
        <f t="shared" si="194"/>
        <v>#VALUE!</v>
      </c>
      <c r="E2031" s="39" t="e">
        <f t="shared" si="189"/>
        <v>#VALUE!</v>
      </c>
      <c r="M2031" s="8" t="str">
        <f>VLOOKUP(MONTH($J2031),Lookup!$A$2:$B$13,2,0)&amp;" "&amp;YEAR($J2031)</f>
        <v>Jan 1900</v>
      </c>
      <c r="N2031" s="34" t="str">
        <f t="shared" si="190"/>
        <v>1/1/9999</v>
      </c>
      <c r="O2031" s="8" t="str">
        <f>IF(ISERROR(VLOOKUP($I2031,Lookup!$H$2:$I$11,2,0)),"",VLOOKUP($I2031,Lookup!$H$2:$I$11,2,0))</f>
        <v/>
      </c>
      <c r="P2031" s="8">
        <f>COUNTIF(J$4:J2031,J2031)</f>
        <v>0</v>
      </c>
    </row>
    <row r="2032" spans="1:16" x14ac:dyDescent="0.25">
      <c r="A2032" s="35">
        <f t="shared" si="191"/>
        <v>0</v>
      </c>
      <c r="B2032" s="8">
        <f t="shared" si="192"/>
        <v>0</v>
      </c>
      <c r="C2032" s="8">
        <f t="shared" si="193"/>
        <v>0</v>
      </c>
      <c r="D2032" s="38" t="e">
        <f t="shared" si="194"/>
        <v>#VALUE!</v>
      </c>
      <c r="E2032" s="39" t="e">
        <f t="shared" si="189"/>
        <v>#VALUE!</v>
      </c>
      <c r="M2032" s="8" t="str">
        <f>VLOOKUP(MONTH($J2032),Lookup!$A$2:$B$13,2,0)&amp;" "&amp;YEAR($J2032)</f>
        <v>Jan 1900</v>
      </c>
      <c r="N2032" s="34" t="str">
        <f t="shared" si="190"/>
        <v>1/1/9999</v>
      </c>
      <c r="O2032" s="8" t="str">
        <f>IF(ISERROR(VLOOKUP($I2032,Lookup!$H$2:$I$11,2,0)),"",VLOOKUP($I2032,Lookup!$H$2:$I$11,2,0))</f>
        <v/>
      </c>
      <c r="P2032" s="8">
        <f>COUNTIF(J$4:J2032,J2032)</f>
        <v>0</v>
      </c>
    </row>
    <row r="2033" spans="1:16" x14ac:dyDescent="0.25">
      <c r="A2033" s="35">
        <f t="shared" si="191"/>
        <v>0</v>
      </c>
      <c r="B2033" s="8">
        <f t="shared" si="192"/>
        <v>0</v>
      </c>
      <c r="C2033" s="8">
        <f t="shared" si="193"/>
        <v>0</v>
      </c>
      <c r="D2033" s="38" t="e">
        <f t="shared" si="194"/>
        <v>#VALUE!</v>
      </c>
      <c r="E2033" s="39" t="e">
        <f t="shared" si="189"/>
        <v>#VALUE!</v>
      </c>
      <c r="M2033" s="8" t="str">
        <f>VLOOKUP(MONTH($J2033),Lookup!$A$2:$B$13,2,0)&amp;" "&amp;YEAR($J2033)</f>
        <v>Jan 1900</v>
      </c>
      <c r="N2033" s="34" t="str">
        <f t="shared" si="190"/>
        <v>1/1/9999</v>
      </c>
      <c r="O2033" s="8" t="str">
        <f>IF(ISERROR(VLOOKUP($I2033,Lookup!$H$2:$I$11,2,0)),"",VLOOKUP($I2033,Lookup!$H$2:$I$11,2,0))</f>
        <v/>
      </c>
      <c r="P2033" s="8">
        <f>COUNTIF(J$4:J2033,J2033)</f>
        <v>0</v>
      </c>
    </row>
    <row r="2034" spans="1:16" x14ac:dyDescent="0.25">
      <c r="A2034" s="35">
        <f t="shared" si="191"/>
        <v>0</v>
      </c>
      <c r="B2034" s="8">
        <f t="shared" si="192"/>
        <v>0</v>
      </c>
      <c r="C2034" s="8">
        <f t="shared" si="193"/>
        <v>0</v>
      </c>
      <c r="D2034" s="38" t="e">
        <f t="shared" si="194"/>
        <v>#VALUE!</v>
      </c>
      <c r="E2034" s="39" t="e">
        <f t="shared" si="189"/>
        <v>#VALUE!</v>
      </c>
      <c r="M2034" s="8" t="str">
        <f>VLOOKUP(MONTH($J2034),Lookup!$A$2:$B$13,2,0)&amp;" "&amp;YEAR($J2034)</f>
        <v>Jan 1900</v>
      </c>
      <c r="N2034" s="34" t="str">
        <f t="shared" si="190"/>
        <v>1/1/9999</v>
      </c>
      <c r="O2034" s="8" t="str">
        <f>IF(ISERROR(VLOOKUP($I2034,Lookup!$H$2:$I$11,2,0)),"",VLOOKUP($I2034,Lookup!$H$2:$I$11,2,0))</f>
        <v/>
      </c>
      <c r="P2034" s="8">
        <f>COUNTIF(J$4:J2034,J2034)</f>
        <v>0</v>
      </c>
    </row>
    <row r="2035" spans="1:16" x14ac:dyDescent="0.25">
      <c r="A2035" s="35">
        <f t="shared" si="191"/>
        <v>0</v>
      </c>
      <c r="B2035" s="8">
        <f t="shared" si="192"/>
        <v>0</v>
      </c>
      <c r="C2035" s="8">
        <f t="shared" si="193"/>
        <v>0</v>
      </c>
      <c r="D2035" s="38" t="e">
        <f t="shared" si="194"/>
        <v>#VALUE!</v>
      </c>
      <c r="E2035" s="39" t="e">
        <f t="shared" si="189"/>
        <v>#VALUE!</v>
      </c>
      <c r="M2035" s="8" t="str">
        <f>VLOOKUP(MONTH($J2035),Lookup!$A$2:$B$13,2,0)&amp;" "&amp;YEAR($J2035)</f>
        <v>Jan 1900</v>
      </c>
      <c r="N2035" s="34" t="str">
        <f t="shared" si="190"/>
        <v>1/1/9999</v>
      </c>
      <c r="O2035" s="8" t="str">
        <f>IF(ISERROR(VLOOKUP($I2035,Lookup!$H$2:$I$11,2,0)),"",VLOOKUP($I2035,Lookup!$H$2:$I$11,2,0))</f>
        <v/>
      </c>
      <c r="P2035" s="8">
        <f>COUNTIF(J$4:J2035,J2035)</f>
        <v>0</v>
      </c>
    </row>
    <row r="2036" spans="1:16" x14ac:dyDescent="0.25">
      <c r="A2036" s="35">
        <f t="shared" si="191"/>
        <v>0</v>
      </c>
      <c r="B2036" s="8">
        <f t="shared" si="192"/>
        <v>0</v>
      </c>
      <c r="C2036" s="8">
        <f t="shared" si="193"/>
        <v>0</v>
      </c>
      <c r="D2036" s="38" t="e">
        <f t="shared" si="194"/>
        <v>#VALUE!</v>
      </c>
      <c r="E2036" s="39" t="e">
        <f t="shared" si="189"/>
        <v>#VALUE!</v>
      </c>
      <c r="M2036" s="8" t="str">
        <f>VLOOKUP(MONTH($J2036),Lookup!$A$2:$B$13,2,0)&amp;" "&amp;YEAR($J2036)</f>
        <v>Jan 1900</v>
      </c>
      <c r="N2036" s="34" t="str">
        <f t="shared" si="190"/>
        <v>1/1/9999</v>
      </c>
      <c r="O2036" s="8" t="str">
        <f>IF(ISERROR(VLOOKUP($I2036,Lookup!$H$2:$I$11,2,0)),"",VLOOKUP($I2036,Lookup!$H$2:$I$11,2,0))</f>
        <v/>
      </c>
      <c r="P2036" s="8">
        <f>COUNTIF(J$4:J2036,J2036)</f>
        <v>0</v>
      </c>
    </row>
    <row r="2037" spans="1:16" x14ac:dyDescent="0.25">
      <c r="A2037" s="35">
        <f t="shared" si="191"/>
        <v>0</v>
      </c>
      <c r="B2037" s="8">
        <f t="shared" si="192"/>
        <v>0</v>
      </c>
      <c r="C2037" s="8">
        <f t="shared" si="193"/>
        <v>0</v>
      </c>
      <c r="D2037" s="38" t="e">
        <f t="shared" si="194"/>
        <v>#VALUE!</v>
      </c>
      <c r="E2037" s="39" t="e">
        <f t="shared" si="189"/>
        <v>#VALUE!</v>
      </c>
      <c r="M2037" s="8" t="str">
        <f>VLOOKUP(MONTH($J2037),Lookup!$A$2:$B$13,2,0)&amp;" "&amp;YEAR($J2037)</f>
        <v>Jan 1900</v>
      </c>
      <c r="N2037" s="34" t="str">
        <f t="shared" si="190"/>
        <v>1/1/9999</v>
      </c>
      <c r="O2037" s="8" t="str">
        <f>IF(ISERROR(VLOOKUP($I2037,Lookup!$H$2:$I$11,2,0)),"",VLOOKUP($I2037,Lookup!$H$2:$I$11,2,0))</f>
        <v/>
      </c>
      <c r="P2037" s="8">
        <f>COUNTIF(J$4:J2037,J2037)</f>
        <v>0</v>
      </c>
    </row>
    <row r="2038" spans="1:16" x14ac:dyDescent="0.25">
      <c r="A2038" s="35">
        <f t="shared" si="191"/>
        <v>0</v>
      </c>
      <c r="B2038" s="8">
        <f t="shared" si="192"/>
        <v>0</v>
      </c>
      <c r="C2038" s="8">
        <f t="shared" si="193"/>
        <v>0</v>
      </c>
      <c r="D2038" s="38" t="e">
        <f t="shared" si="194"/>
        <v>#VALUE!</v>
      </c>
      <c r="E2038" s="39" t="e">
        <f t="shared" si="189"/>
        <v>#VALUE!</v>
      </c>
      <c r="M2038" s="8" t="str">
        <f>VLOOKUP(MONTH($J2038),Lookup!$A$2:$B$13,2,0)&amp;" "&amp;YEAR($J2038)</f>
        <v>Jan 1900</v>
      </c>
      <c r="N2038" s="34" t="str">
        <f t="shared" si="190"/>
        <v>1/1/9999</v>
      </c>
      <c r="O2038" s="8" t="str">
        <f>IF(ISERROR(VLOOKUP($I2038,Lookup!$H$2:$I$11,2,0)),"",VLOOKUP($I2038,Lookup!$H$2:$I$11,2,0))</f>
        <v/>
      </c>
      <c r="P2038" s="8">
        <f>COUNTIF(J$4:J2038,J2038)</f>
        <v>0</v>
      </c>
    </row>
    <row r="2039" spans="1:16" x14ac:dyDescent="0.25">
      <c r="A2039" s="35">
        <f t="shared" si="191"/>
        <v>0</v>
      </c>
      <c r="B2039" s="8">
        <f t="shared" si="192"/>
        <v>0</v>
      </c>
      <c r="C2039" s="8">
        <f t="shared" si="193"/>
        <v>0</v>
      </c>
      <c r="D2039" s="38" t="e">
        <f t="shared" si="194"/>
        <v>#VALUE!</v>
      </c>
      <c r="E2039" s="39" t="e">
        <f t="shared" si="189"/>
        <v>#VALUE!</v>
      </c>
      <c r="M2039" s="8" t="str">
        <f>VLOOKUP(MONTH($J2039),Lookup!$A$2:$B$13,2,0)&amp;" "&amp;YEAR($J2039)</f>
        <v>Jan 1900</v>
      </c>
      <c r="N2039" s="34" t="str">
        <f t="shared" si="190"/>
        <v>1/1/9999</v>
      </c>
      <c r="O2039" s="8" t="str">
        <f>IF(ISERROR(VLOOKUP($I2039,Lookup!$H$2:$I$11,2,0)),"",VLOOKUP($I2039,Lookup!$H$2:$I$11,2,0))</f>
        <v/>
      </c>
      <c r="P2039" s="8">
        <f>COUNTIF(J$4:J2039,J2039)</f>
        <v>0</v>
      </c>
    </row>
    <row r="2040" spans="1:16" x14ac:dyDescent="0.25">
      <c r="A2040" s="35">
        <f t="shared" si="191"/>
        <v>0</v>
      </c>
      <c r="B2040" s="8">
        <f t="shared" si="192"/>
        <v>0</v>
      </c>
      <c r="C2040" s="8">
        <f t="shared" si="193"/>
        <v>0</v>
      </c>
      <c r="D2040" s="38" t="e">
        <f t="shared" si="194"/>
        <v>#VALUE!</v>
      </c>
      <c r="E2040" s="39" t="e">
        <f t="shared" si="189"/>
        <v>#VALUE!</v>
      </c>
      <c r="M2040" s="8" t="str">
        <f>VLOOKUP(MONTH($J2040),Lookup!$A$2:$B$13,2,0)&amp;" "&amp;YEAR($J2040)</f>
        <v>Jan 1900</v>
      </c>
      <c r="N2040" s="34" t="str">
        <f t="shared" si="190"/>
        <v>1/1/9999</v>
      </c>
      <c r="O2040" s="8" t="str">
        <f>IF(ISERROR(VLOOKUP($I2040,Lookup!$H$2:$I$11,2,0)),"",VLOOKUP($I2040,Lookup!$H$2:$I$11,2,0))</f>
        <v/>
      </c>
      <c r="P2040" s="8">
        <f>COUNTIF(J$4:J2040,J2040)</f>
        <v>0</v>
      </c>
    </row>
    <row r="2041" spans="1:16" x14ac:dyDescent="0.25">
      <c r="A2041" s="35">
        <f t="shared" si="191"/>
        <v>0</v>
      </c>
      <c r="B2041" s="8">
        <f t="shared" si="192"/>
        <v>0</v>
      </c>
      <c r="C2041" s="8">
        <f t="shared" si="193"/>
        <v>0</v>
      </c>
      <c r="D2041" s="38" t="e">
        <f t="shared" si="194"/>
        <v>#VALUE!</v>
      </c>
      <c r="E2041" s="39" t="e">
        <f t="shared" si="189"/>
        <v>#VALUE!</v>
      </c>
      <c r="M2041" s="8" t="str">
        <f>VLOOKUP(MONTH($J2041),Lookup!$A$2:$B$13,2,0)&amp;" "&amp;YEAR($J2041)</f>
        <v>Jan 1900</v>
      </c>
      <c r="N2041" s="34" t="str">
        <f t="shared" si="190"/>
        <v>1/1/9999</v>
      </c>
      <c r="O2041" s="8" t="str">
        <f>IF(ISERROR(VLOOKUP($I2041,Lookup!$H$2:$I$11,2,0)),"",VLOOKUP($I2041,Lookup!$H$2:$I$11,2,0))</f>
        <v/>
      </c>
      <c r="P2041" s="8">
        <f>COUNTIF(J$4:J2041,J2041)</f>
        <v>0</v>
      </c>
    </row>
    <row r="2042" spans="1:16" x14ac:dyDescent="0.25">
      <c r="A2042" s="35">
        <f t="shared" si="191"/>
        <v>0</v>
      </c>
      <c r="B2042" s="8">
        <f t="shared" si="192"/>
        <v>0</v>
      </c>
      <c r="C2042" s="8">
        <f t="shared" si="193"/>
        <v>0</v>
      </c>
      <c r="D2042" s="38" t="e">
        <f t="shared" si="194"/>
        <v>#VALUE!</v>
      </c>
      <c r="E2042" s="39" t="e">
        <f t="shared" si="189"/>
        <v>#VALUE!</v>
      </c>
      <c r="M2042" s="8" t="str">
        <f>VLOOKUP(MONTH($J2042),Lookup!$A$2:$B$13,2,0)&amp;" "&amp;YEAR($J2042)</f>
        <v>Jan 1900</v>
      </c>
      <c r="N2042" s="34" t="str">
        <f t="shared" si="190"/>
        <v>1/1/9999</v>
      </c>
      <c r="O2042" s="8" t="str">
        <f>IF(ISERROR(VLOOKUP($I2042,Lookup!$H$2:$I$11,2,0)),"",VLOOKUP($I2042,Lookup!$H$2:$I$11,2,0))</f>
        <v/>
      </c>
      <c r="P2042" s="8">
        <f>COUNTIF(J$4:J2042,J2042)</f>
        <v>0</v>
      </c>
    </row>
    <row r="2043" spans="1:16" x14ac:dyDescent="0.25">
      <c r="A2043" s="35">
        <f t="shared" si="191"/>
        <v>0</v>
      </c>
      <c r="B2043" s="8">
        <f t="shared" si="192"/>
        <v>0</v>
      </c>
      <c r="C2043" s="8">
        <f t="shared" si="193"/>
        <v>0</v>
      </c>
      <c r="D2043" s="38" t="e">
        <f t="shared" si="194"/>
        <v>#VALUE!</v>
      </c>
      <c r="E2043" s="39" t="e">
        <f t="shared" si="189"/>
        <v>#VALUE!</v>
      </c>
      <c r="M2043" s="8" t="str">
        <f>VLOOKUP(MONTH($J2043),Lookup!$A$2:$B$13,2,0)&amp;" "&amp;YEAR($J2043)</f>
        <v>Jan 1900</v>
      </c>
      <c r="N2043" s="34" t="str">
        <f t="shared" si="190"/>
        <v>1/1/9999</v>
      </c>
      <c r="O2043" s="8" t="str">
        <f>IF(ISERROR(VLOOKUP($I2043,Lookup!$H$2:$I$11,2,0)),"",VLOOKUP($I2043,Lookup!$H$2:$I$11,2,0))</f>
        <v/>
      </c>
      <c r="P2043" s="8">
        <f>COUNTIF(J$4:J2043,J2043)</f>
        <v>0</v>
      </c>
    </row>
    <row r="2044" spans="1:16" x14ac:dyDescent="0.25">
      <c r="A2044" s="35">
        <f t="shared" si="191"/>
        <v>0</v>
      </c>
      <c r="B2044" s="8">
        <f t="shared" si="192"/>
        <v>0</v>
      </c>
      <c r="C2044" s="8">
        <f t="shared" si="193"/>
        <v>0</v>
      </c>
      <c r="D2044" s="38" t="e">
        <f t="shared" si="194"/>
        <v>#VALUE!</v>
      </c>
      <c r="E2044" s="39" t="e">
        <f t="shared" si="189"/>
        <v>#VALUE!</v>
      </c>
      <c r="M2044" s="8" t="str">
        <f>VLOOKUP(MONTH($J2044),Lookup!$A$2:$B$13,2,0)&amp;" "&amp;YEAR($J2044)</f>
        <v>Jan 1900</v>
      </c>
      <c r="N2044" s="34" t="str">
        <f t="shared" si="190"/>
        <v>1/1/9999</v>
      </c>
      <c r="O2044" s="8" t="str">
        <f>IF(ISERROR(VLOOKUP($I2044,Lookup!$H$2:$I$11,2,0)),"",VLOOKUP($I2044,Lookup!$H$2:$I$11,2,0))</f>
        <v/>
      </c>
      <c r="P2044" s="8">
        <f>COUNTIF(J$4:J2044,J2044)</f>
        <v>0</v>
      </c>
    </row>
    <row r="2045" spans="1:16" x14ac:dyDescent="0.25">
      <c r="A2045" s="35">
        <f t="shared" si="191"/>
        <v>0</v>
      </c>
      <c r="B2045" s="8">
        <f t="shared" si="192"/>
        <v>0</v>
      </c>
      <c r="C2045" s="8">
        <f t="shared" si="193"/>
        <v>0</v>
      </c>
      <c r="D2045" s="38" t="e">
        <f t="shared" si="194"/>
        <v>#VALUE!</v>
      </c>
      <c r="E2045" s="39" t="e">
        <f t="shared" si="189"/>
        <v>#VALUE!</v>
      </c>
      <c r="M2045" s="8" t="str">
        <f>VLOOKUP(MONTH($J2045),Lookup!$A$2:$B$13,2,0)&amp;" "&amp;YEAR($J2045)</f>
        <v>Jan 1900</v>
      </c>
      <c r="N2045" s="34" t="str">
        <f t="shared" si="190"/>
        <v>1/1/9999</v>
      </c>
      <c r="O2045" s="8" t="str">
        <f>IF(ISERROR(VLOOKUP($I2045,Lookup!$H$2:$I$11,2,0)),"",VLOOKUP($I2045,Lookup!$H$2:$I$11,2,0))</f>
        <v/>
      </c>
      <c r="P2045" s="8">
        <f>COUNTIF(J$4:J2045,J2045)</f>
        <v>0</v>
      </c>
    </row>
    <row r="2046" spans="1:16" x14ac:dyDescent="0.25">
      <c r="A2046" s="35">
        <f t="shared" si="191"/>
        <v>0</v>
      </c>
      <c r="B2046" s="8">
        <f t="shared" si="192"/>
        <v>0</v>
      </c>
      <c r="C2046" s="8">
        <f t="shared" si="193"/>
        <v>0</v>
      </c>
      <c r="D2046" s="38" t="e">
        <f t="shared" si="194"/>
        <v>#VALUE!</v>
      </c>
      <c r="E2046" s="39" t="e">
        <f t="shared" si="189"/>
        <v>#VALUE!</v>
      </c>
      <c r="M2046" s="8" t="str">
        <f>VLOOKUP(MONTH($J2046),Lookup!$A$2:$B$13,2,0)&amp;" "&amp;YEAR($J2046)</f>
        <v>Jan 1900</v>
      </c>
      <c r="N2046" s="34" t="str">
        <f t="shared" si="190"/>
        <v>1/1/9999</v>
      </c>
      <c r="O2046" s="8" t="str">
        <f>IF(ISERROR(VLOOKUP($I2046,Lookup!$H$2:$I$11,2,0)),"",VLOOKUP($I2046,Lookup!$H$2:$I$11,2,0))</f>
        <v/>
      </c>
      <c r="P2046" s="8">
        <f>COUNTIF(J$4:J2046,J2046)</f>
        <v>0</v>
      </c>
    </row>
    <row r="2047" spans="1:16" x14ac:dyDescent="0.25">
      <c r="A2047" s="35">
        <f t="shared" si="191"/>
        <v>0</v>
      </c>
      <c r="B2047" s="8">
        <f t="shared" si="192"/>
        <v>0</v>
      </c>
      <c r="C2047" s="8">
        <f t="shared" si="193"/>
        <v>0</v>
      </c>
      <c r="D2047" s="38" t="e">
        <f t="shared" si="194"/>
        <v>#VALUE!</v>
      </c>
      <c r="E2047" s="39" t="e">
        <f t="shared" si="189"/>
        <v>#VALUE!</v>
      </c>
      <c r="M2047" s="8" t="str">
        <f>VLOOKUP(MONTH($J2047),Lookup!$A$2:$B$13,2,0)&amp;" "&amp;YEAR($J2047)</f>
        <v>Jan 1900</v>
      </c>
      <c r="N2047" s="34" t="str">
        <f t="shared" si="190"/>
        <v>1/1/9999</v>
      </c>
      <c r="O2047" s="8" t="str">
        <f>IF(ISERROR(VLOOKUP($I2047,Lookup!$H$2:$I$11,2,0)),"",VLOOKUP($I2047,Lookup!$H$2:$I$11,2,0))</f>
        <v/>
      </c>
      <c r="P2047" s="8">
        <f>COUNTIF(J$4:J2047,J2047)</f>
        <v>0</v>
      </c>
    </row>
    <row r="2048" spans="1:16" x14ac:dyDescent="0.25">
      <c r="A2048" s="35">
        <f t="shared" si="191"/>
        <v>0</v>
      </c>
      <c r="B2048" s="8">
        <f t="shared" si="192"/>
        <v>0</v>
      </c>
      <c r="C2048" s="8">
        <f t="shared" si="193"/>
        <v>0</v>
      </c>
      <c r="D2048" s="38" t="e">
        <f t="shared" si="194"/>
        <v>#VALUE!</v>
      </c>
      <c r="E2048" s="39" t="e">
        <f t="shared" si="189"/>
        <v>#VALUE!</v>
      </c>
      <c r="M2048" s="8" t="str">
        <f>VLOOKUP(MONTH($J2048),Lookup!$A$2:$B$13,2,0)&amp;" "&amp;YEAR($J2048)</f>
        <v>Jan 1900</v>
      </c>
      <c r="N2048" s="34" t="str">
        <f t="shared" si="190"/>
        <v>1/1/9999</v>
      </c>
      <c r="O2048" s="8" t="str">
        <f>IF(ISERROR(VLOOKUP($I2048,Lookup!$H$2:$I$11,2,0)),"",VLOOKUP($I2048,Lookup!$H$2:$I$11,2,0))</f>
        <v/>
      </c>
      <c r="P2048" s="8">
        <f>COUNTIF(J$4:J2048,J2048)</f>
        <v>0</v>
      </c>
    </row>
    <row r="2049" spans="1:16" x14ac:dyDescent="0.25">
      <c r="A2049" s="35">
        <f t="shared" si="191"/>
        <v>0</v>
      </c>
      <c r="B2049" s="8">
        <f t="shared" si="192"/>
        <v>0</v>
      </c>
      <c r="C2049" s="8">
        <f t="shared" si="193"/>
        <v>0</v>
      </c>
      <c r="D2049" s="38" t="e">
        <f t="shared" si="194"/>
        <v>#VALUE!</v>
      </c>
      <c r="E2049" s="39" t="e">
        <f t="shared" si="189"/>
        <v>#VALUE!</v>
      </c>
      <c r="M2049" s="8" t="str">
        <f>VLOOKUP(MONTH($J2049),Lookup!$A$2:$B$13,2,0)&amp;" "&amp;YEAR($J2049)</f>
        <v>Jan 1900</v>
      </c>
      <c r="N2049" s="34" t="str">
        <f t="shared" si="190"/>
        <v>1/1/9999</v>
      </c>
      <c r="O2049" s="8" t="str">
        <f>IF(ISERROR(VLOOKUP($I2049,Lookup!$H$2:$I$11,2,0)),"",VLOOKUP($I2049,Lookup!$H$2:$I$11,2,0))</f>
        <v/>
      </c>
      <c r="P2049" s="8">
        <f>COUNTIF(J$4:J2049,J2049)</f>
        <v>0</v>
      </c>
    </row>
    <row r="2050" spans="1:16" x14ac:dyDescent="0.25">
      <c r="A2050" s="35">
        <f t="shared" si="191"/>
        <v>0</v>
      </c>
      <c r="B2050" s="8">
        <f t="shared" si="192"/>
        <v>0</v>
      </c>
      <c r="C2050" s="8">
        <f t="shared" si="193"/>
        <v>0</v>
      </c>
      <c r="D2050" s="38" t="e">
        <f t="shared" si="194"/>
        <v>#VALUE!</v>
      </c>
      <c r="E2050" s="39" t="e">
        <f t="shared" si="189"/>
        <v>#VALUE!</v>
      </c>
      <c r="M2050" s="8" t="str">
        <f>VLOOKUP(MONTH($J2050),Lookup!$A$2:$B$13,2,0)&amp;" "&amp;YEAR($J2050)</f>
        <v>Jan 1900</v>
      </c>
      <c r="N2050" s="34" t="str">
        <f t="shared" si="190"/>
        <v>1/1/9999</v>
      </c>
      <c r="O2050" s="8" t="str">
        <f>IF(ISERROR(VLOOKUP($I2050,Lookup!$H$2:$I$11,2,0)),"",VLOOKUP($I2050,Lookup!$H$2:$I$11,2,0))</f>
        <v/>
      </c>
      <c r="P2050" s="8">
        <f>COUNTIF(J$4:J2050,J2050)</f>
        <v>0</v>
      </c>
    </row>
    <row r="2051" spans="1:16" x14ac:dyDescent="0.25">
      <c r="A2051" s="35">
        <f t="shared" si="191"/>
        <v>0</v>
      </c>
      <c r="B2051" s="8">
        <f t="shared" si="192"/>
        <v>0</v>
      </c>
      <c r="C2051" s="8">
        <f t="shared" si="193"/>
        <v>0</v>
      </c>
      <c r="D2051" s="38" t="e">
        <f t="shared" si="194"/>
        <v>#VALUE!</v>
      </c>
      <c r="E2051" s="39" t="e">
        <f t="shared" si="189"/>
        <v>#VALUE!</v>
      </c>
      <c r="M2051" s="8" t="str">
        <f>VLOOKUP(MONTH($J2051),Lookup!$A$2:$B$13,2,0)&amp;" "&amp;YEAR($J2051)</f>
        <v>Jan 1900</v>
      </c>
      <c r="N2051" s="34" t="str">
        <f t="shared" si="190"/>
        <v>1/1/9999</v>
      </c>
      <c r="O2051" s="8" t="str">
        <f>IF(ISERROR(VLOOKUP($I2051,Lookup!$H$2:$I$11,2,0)),"",VLOOKUP($I2051,Lookup!$H$2:$I$11,2,0))</f>
        <v/>
      </c>
      <c r="P2051" s="8">
        <f>COUNTIF(J$4:J2051,J2051)</f>
        <v>0</v>
      </c>
    </row>
    <row r="2052" spans="1:16" x14ac:dyDescent="0.25">
      <c r="A2052" s="35">
        <f t="shared" si="191"/>
        <v>0</v>
      </c>
      <c r="B2052" s="8">
        <f t="shared" si="192"/>
        <v>0</v>
      </c>
      <c r="C2052" s="8">
        <f t="shared" si="193"/>
        <v>0</v>
      </c>
      <c r="D2052" s="38" t="e">
        <f t="shared" si="194"/>
        <v>#VALUE!</v>
      </c>
      <c r="E2052" s="39" t="e">
        <f t="shared" si="189"/>
        <v>#VALUE!</v>
      </c>
      <c r="M2052" s="8" t="str">
        <f>VLOOKUP(MONTH($J2052),Lookup!$A$2:$B$13,2,0)&amp;" "&amp;YEAR($J2052)</f>
        <v>Jan 1900</v>
      </c>
      <c r="N2052" s="34" t="str">
        <f t="shared" si="190"/>
        <v>1/1/9999</v>
      </c>
      <c r="O2052" s="8" t="str">
        <f>IF(ISERROR(VLOOKUP($I2052,Lookup!$H$2:$I$11,2,0)),"",VLOOKUP($I2052,Lookup!$H$2:$I$11,2,0))</f>
        <v/>
      </c>
      <c r="P2052" s="8">
        <f>COUNTIF(J$4:J2052,J2052)</f>
        <v>0</v>
      </c>
    </row>
    <row r="2053" spans="1:16" x14ac:dyDescent="0.25">
      <c r="A2053" s="35">
        <f t="shared" si="191"/>
        <v>0</v>
      </c>
      <c r="B2053" s="8">
        <f t="shared" si="192"/>
        <v>0</v>
      </c>
      <c r="C2053" s="8">
        <f t="shared" si="193"/>
        <v>0</v>
      </c>
      <c r="D2053" s="38" t="e">
        <f t="shared" si="194"/>
        <v>#VALUE!</v>
      </c>
      <c r="E2053" s="39" t="e">
        <f t="shared" ref="E2053:E2116" si="195">IF($D2053="","",COUNTIFS($F$4:$F$5000,$F2053,$D$4:$D$5000,"&gt;"&amp;$D2053))</f>
        <v>#VALUE!</v>
      </c>
      <c r="M2053" s="8" t="str">
        <f>VLOOKUP(MONTH($J2053),Lookup!$A$2:$B$13,2,0)&amp;" "&amp;YEAR($J2053)</f>
        <v>Jan 1900</v>
      </c>
      <c r="N2053" s="34" t="str">
        <f t="shared" ref="N2053:N2116" si="196">IF(ISBLANK($J2053),"1/1/9999",J2053)</f>
        <v>1/1/9999</v>
      </c>
      <c r="O2053" s="8" t="str">
        <f>IF(ISERROR(VLOOKUP($I2053,Lookup!$H$2:$I$11,2,0)),"",VLOOKUP($I2053,Lookup!$H$2:$I$11,2,0))</f>
        <v/>
      </c>
      <c r="P2053" s="8">
        <f>COUNTIF(J$4:J2053,J2053)</f>
        <v>0</v>
      </c>
    </row>
    <row r="2054" spans="1:16" x14ac:dyDescent="0.25">
      <c r="A2054" s="35">
        <f t="shared" ref="A2054:A2117" si="197">K2054</f>
        <v>0</v>
      </c>
      <c r="B2054" s="8">
        <f t="shared" ref="B2054:B2117" si="198">J2054</f>
        <v>0</v>
      </c>
      <c r="C2054" s="8">
        <f t="shared" ref="C2054:C2117" si="199">L2054</f>
        <v>0</v>
      </c>
      <c r="D2054" s="38" t="e">
        <f t="shared" ref="D2054:D2117" si="200">SUM(A2054:C2054)+O2054+P2054</f>
        <v>#VALUE!</v>
      </c>
      <c r="E2054" s="39" t="e">
        <f t="shared" si="195"/>
        <v>#VALUE!</v>
      </c>
      <c r="M2054" s="8" t="str">
        <f>VLOOKUP(MONTH($J2054),Lookup!$A$2:$B$13,2,0)&amp;" "&amp;YEAR($J2054)</f>
        <v>Jan 1900</v>
      </c>
      <c r="N2054" s="34" t="str">
        <f t="shared" si="196"/>
        <v>1/1/9999</v>
      </c>
      <c r="O2054" s="8" t="str">
        <f>IF(ISERROR(VLOOKUP($I2054,Lookup!$H$2:$I$11,2,0)),"",VLOOKUP($I2054,Lookup!$H$2:$I$11,2,0))</f>
        <v/>
      </c>
      <c r="P2054" s="8">
        <f>COUNTIF(J$4:J2054,J2054)</f>
        <v>0</v>
      </c>
    </row>
    <row r="2055" spans="1:16" x14ac:dyDescent="0.25">
      <c r="A2055" s="35">
        <f t="shared" si="197"/>
        <v>0</v>
      </c>
      <c r="B2055" s="8">
        <f t="shared" si="198"/>
        <v>0</v>
      </c>
      <c r="C2055" s="8">
        <f t="shared" si="199"/>
        <v>0</v>
      </c>
      <c r="D2055" s="38" t="e">
        <f t="shared" si="200"/>
        <v>#VALUE!</v>
      </c>
      <c r="E2055" s="39" t="e">
        <f t="shared" si="195"/>
        <v>#VALUE!</v>
      </c>
      <c r="M2055" s="8" t="str">
        <f>VLOOKUP(MONTH($J2055),Lookup!$A$2:$B$13,2,0)&amp;" "&amp;YEAR($J2055)</f>
        <v>Jan 1900</v>
      </c>
      <c r="N2055" s="34" t="str">
        <f t="shared" si="196"/>
        <v>1/1/9999</v>
      </c>
      <c r="O2055" s="8" t="str">
        <f>IF(ISERROR(VLOOKUP($I2055,Lookup!$H$2:$I$11,2,0)),"",VLOOKUP($I2055,Lookup!$H$2:$I$11,2,0))</f>
        <v/>
      </c>
      <c r="P2055" s="8">
        <f>COUNTIF(J$4:J2055,J2055)</f>
        <v>0</v>
      </c>
    </row>
    <row r="2056" spans="1:16" x14ac:dyDescent="0.25">
      <c r="A2056" s="35">
        <f t="shared" si="197"/>
        <v>0</v>
      </c>
      <c r="B2056" s="8">
        <f t="shared" si="198"/>
        <v>0</v>
      </c>
      <c r="C2056" s="8">
        <f t="shared" si="199"/>
        <v>0</v>
      </c>
      <c r="D2056" s="38" t="e">
        <f t="shared" si="200"/>
        <v>#VALUE!</v>
      </c>
      <c r="E2056" s="39" t="e">
        <f t="shared" si="195"/>
        <v>#VALUE!</v>
      </c>
      <c r="M2056" s="8" t="str">
        <f>VLOOKUP(MONTH($J2056),Lookup!$A$2:$B$13,2,0)&amp;" "&amp;YEAR($J2056)</f>
        <v>Jan 1900</v>
      </c>
      <c r="N2056" s="34" t="str">
        <f t="shared" si="196"/>
        <v>1/1/9999</v>
      </c>
      <c r="O2056" s="8" t="str">
        <f>IF(ISERROR(VLOOKUP($I2056,Lookup!$H$2:$I$11,2,0)),"",VLOOKUP($I2056,Lookup!$H$2:$I$11,2,0))</f>
        <v/>
      </c>
      <c r="P2056" s="8">
        <f>COUNTIF(J$4:J2056,J2056)</f>
        <v>0</v>
      </c>
    </row>
    <row r="2057" spans="1:16" x14ac:dyDescent="0.25">
      <c r="A2057" s="35">
        <f t="shared" si="197"/>
        <v>0</v>
      </c>
      <c r="B2057" s="8">
        <f t="shared" si="198"/>
        <v>0</v>
      </c>
      <c r="C2057" s="8">
        <f t="shared" si="199"/>
        <v>0</v>
      </c>
      <c r="D2057" s="38" t="e">
        <f t="shared" si="200"/>
        <v>#VALUE!</v>
      </c>
      <c r="E2057" s="39" t="e">
        <f t="shared" si="195"/>
        <v>#VALUE!</v>
      </c>
      <c r="M2057" s="8" t="str">
        <f>VLOOKUP(MONTH($J2057),Lookup!$A$2:$B$13,2,0)&amp;" "&amp;YEAR($J2057)</f>
        <v>Jan 1900</v>
      </c>
      <c r="N2057" s="34" t="str">
        <f t="shared" si="196"/>
        <v>1/1/9999</v>
      </c>
      <c r="O2057" s="8" t="str">
        <f>IF(ISERROR(VLOOKUP($I2057,Lookup!$H$2:$I$11,2,0)),"",VLOOKUP($I2057,Lookup!$H$2:$I$11,2,0))</f>
        <v/>
      </c>
      <c r="P2057" s="8">
        <f>COUNTIF(J$4:J2057,J2057)</f>
        <v>0</v>
      </c>
    </row>
    <row r="2058" spans="1:16" x14ac:dyDescent="0.25">
      <c r="A2058" s="35">
        <f t="shared" si="197"/>
        <v>0</v>
      </c>
      <c r="B2058" s="8">
        <f t="shared" si="198"/>
        <v>0</v>
      </c>
      <c r="C2058" s="8">
        <f t="shared" si="199"/>
        <v>0</v>
      </c>
      <c r="D2058" s="38" t="e">
        <f t="shared" si="200"/>
        <v>#VALUE!</v>
      </c>
      <c r="E2058" s="39" t="e">
        <f t="shared" si="195"/>
        <v>#VALUE!</v>
      </c>
      <c r="M2058" s="8" t="str">
        <f>VLOOKUP(MONTH($J2058),Lookup!$A$2:$B$13,2,0)&amp;" "&amp;YEAR($J2058)</f>
        <v>Jan 1900</v>
      </c>
      <c r="N2058" s="34" t="str">
        <f t="shared" si="196"/>
        <v>1/1/9999</v>
      </c>
      <c r="O2058" s="8" t="str">
        <f>IF(ISERROR(VLOOKUP($I2058,Lookup!$H$2:$I$11,2,0)),"",VLOOKUP($I2058,Lookup!$H$2:$I$11,2,0))</f>
        <v/>
      </c>
      <c r="P2058" s="8">
        <f>COUNTIF(J$4:J2058,J2058)</f>
        <v>0</v>
      </c>
    </row>
    <row r="2059" spans="1:16" x14ac:dyDescent="0.25">
      <c r="A2059" s="35">
        <f t="shared" si="197"/>
        <v>0</v>
      </c>
      <c r="B2059" s="8">
        <f t="shared" si="198"/>
        <v>0</v>
      </c>
      <c r="C2059" s="8">
        <f t="shared" si="199"/>
        <v>0</v>
      </c>
      <c r="D2059" s="38" t="e">
        <f t="shared" si="200"/>
        <v>#VALUE!</v>
      </c>
      <c r="E2059" s="39" t="e">
        <f t="shared" si="195"/>
        <v>#VALUE!</v>
      </c>
      <c r="M2059" s="8" t="str">
        <f>VLOOKUP(MONTH($J2059),Lookup!$A$2:$B$13,2,0)&amp;" "&amp;YEAR($J2059)</f>
        <v>Jan 1900</v>
      </c>
      <c r="N2059" s="34" t="str">
        <f t="shared" si="196"/>
        <v>1/1/9999</v>
      </c>
      <c r="O2059" s="8" t="str">
        <f>IF(ISERROR(VLOOKUP($I2059,Lookup!$H$2:$I$11,2,0)),"",VLOOKUP($I2059,Lookup!$H$2:$I$11,2,0))</f>
        <v/>
      </c>
      <c r="P2059" s="8">
        <f>COUNTIF(J$4:J2059,J2059)</f>
        <v>0</v>
      </c>
    </row>
    <row r="2060" spans="1:16" x14ac:dyDescent="0.25">
      <c r="A2060" s="35">
        <f t="shared" si="197"/>
        <v>0</v>
      </c>
      <c r="B2060" s="8">
        <f t="shared" si="198"/>
        <v>0</v>
      </c>
      <c r="C2060" s="8">
        <f t="shared" si="199"/>
        <v>0</v>
      </c>
      <c r="D2060" s="38" t="e">
        <f t="shared" si="200"/>
        <v>#VALUE!</v>
      </c>
      <c r="E2060" s="39" t="e">
        <f t="shared" si="195"/>
        <v>#VALUE!</v>
      </c>
      <c r="M2060" s="8" t="str">
        <f>VLOOKUP(MONTH($J2060),Lookup!$A$2:$B$13,2,0)&amp;" "&amp;YEAR($J2060)</f>
        <v>Jan 1900</v>
      </c>
      <c r="N2060" s="34" t="str">
        <f t="shared" si="196"/>
        <v>1/1/9999</v>
      </c>
      <c r="O2060" s="8" t="str">
        <f>IF(ISERROR(VLOOKUP($I2060,Lookup!$H$2:$I$11,2,0)),"",VLOOKUP($I2060,Lookup!$H$2:$I$11,2,0))</f>
        <v/>
      </c>
      <c r="P2060" s="8">
        <f>COUNTIF(J$4:J2060,J2060)</f>
        <v>0</v>
      </c>
    </row>
    <row r="2061" spans="1:16" x14ac:dyDescent="0.25">
      <c r="A2061" s="35">
        <f t="shared" si="197"/>
        <v>0</v>
      </c>
      <c r="B2061" s="8">
        <f t="shared" si="198"/>
        <v>0</v>
      </c>
      <c r="C2061" s="8">
        <f t="shared" si="199"/>
        <v>0</v>
      </c>
      <c r="D2061" s="38" t="e">
        <f t="shared" si="200"/>
        <v>#VALUE!</v>
      </c>
      <c r="E2061" s="39" t="e">
        <f t="shared" si="195"/>
        <v>#VALUE!</v>
      </c>
      <c r="M2061" s="8" t="str">
        <f>VLOOKUP(MONTH($J2061),Lookup!$A$2:$B$13,2,0)&amp;" "&amp;YEAR($J2061)</f>
        <v>Jan 1900</v>
      </c>
      <c r="N2061" s="34" t="str">
        <f t="shared" si="196"/>
        <v>1/1/9999</v>
      </c>
      <c r="O2061" s="8" t="str">
        <f>IF(ISERROR(VLOOKUP($I2061,Lookup!$H$2:$I$11,2,0)),"",VLOOKUP($I2061,Lookup!$H$2:$I$11,2,0))</f>
        <v/>
      </c>
      <c r="P2061" s="8">
        <f>COUNTIF(J$4:J2061,J2061)</f>
        <v>0</v>
      </c>
    </row>
    <row r="2062" spans="1:16" x14ac:dyDescent="0.25">
      <c r="A2062" s="35">
        <f t="shared" si="197"/>
        <v>0</v>
      </c>
      <c r="B2062" s="8">
        <f t="shared" si="198"/>
        <v>0</v>
      </c>
      <c r="C2062" s="8">
        <f t="shared" si="199"/>
        <v>0</v>
      </c>
      <c r="D2062" s="38" t="e">
        <f t="shared" si="200"/>
        <v>#VALUE!</v>
      </c>
      <c r="E2062" s="39" t="e">
        <f t="shared" si="195"/>
        <v>#VALUE!</v>
      </c>
      <c r="M2062" s="8" t="str">
        <f>VLOOKUP(MONTH($J2062),Lookup!$A$2:$B$13,2,0)&amp;" "&amp;YEAR($J2062)</f>
        <v>Jan 1900</v>
      </c>
      <c r="N2062" s="34" t="str">
        <f t="shared" si="196"/>
        <v>1/1/9999</v>
      </c>
      <c r="O2062" s="8" t="str">
        <f>IF(ISERROR(VLOOKUP($I2062,Lookup!$H$2:$I$11,2,0)),"",VLOOKUP($I2062,Lookup!$H$2:$I$11,2,0))</f>
        <v/>
      </c>
      <c r="P2062" s="8">
        <f>COUNTIF(J$4:J2062,J2062)</f>
        <v>0</v>
      </c>
    </row>
    <row r="2063" spans="1:16" x14ac:dyDescent="0.25">
      <c r="A2063" s="35">
        <f t="shared" si="197"/>
        <v>0</v>
      </c>
      <c r="B2063" s="8">
        <f t="shared" si="198"/>
        <v>0</v>
      </c>
      <c r="C2063" s="8">
        <f t="shared" si="199"/>
        <v>0</v>
      </c>
      <c r="D2063" s="38" t="e">
        <f t="shared" si="200"/>
        <v>#VALUE!</v>
      </c>
      <c r="E2063" s="39" t="e">
        <f t="shared" si="195"/>
        <v>#VALUE!</v>
      </c>
      <c r="M2063" s="8" t="str">
        <f>VLOOKUP(MONTH($J2063),Lookup!$A$2:$B$13,2,0)&amp;" "&amp;YEAR($J2063)</f>
        <v>Jan 1900</v>
      </c>
      <c r="N2063" s="34" t="str">
        <f t="shared" si="196"/>
        <v>1/1/9999</v>
      </c>
      <c r="O2063" s="8" t="str">
        <f>IF(ISERROR(VLOOKUP($I2063,Lookup!$H$2:$I$11,2,0)),"",VLOOKUP($I2063,Lookup!$H$2:$I$11,2,0))</f>
        <v/>
      </c>
      <c r="P2063" s="8">
        <f>COUNTIF(J$4:J2063,J2063)</f>
        <v>0</v>
      </c>
    </row>
    <row r="2064" spans="1:16" x14ac:dyDescent="0.25">
      <c r="A2064" s="35">
        <f t="shared" si="197"/>
        <v>0</v>
      </c>
      <c r="B2064" s="8">
        <f t="shared" si="198"/>
        <v>0</v>
      </c>
      <c r="C2064" s="8">
        <f t="shared" si="199"/>
        <v>0</v>
      </c>
      <c r="D2064" s="38" t="e">
        <f t="shared" si="200"/>
        <v>#VALUE!</v>
      </c>
      <c r="E2064" s="39" t="e">
        <f t="shared" si="195"/>
        <v>#VALUE!</v>
      </c>
      <c r="M2064" s="8" t="str">
        <f>VLOOKUP(MONTH($J2064),Lookup!$A$2:$B$13,2,0)&amp;" "&amp;YEAR($J2064)</f>
        <v>Jan 1900</v>
      </c>
      <c r="N2064" s="34" t="str">
        <f t="shared" si="196"/>
        <v>1/1/9999</v>
      </c>
      <c r="O2064" s="8" t="str">
        <f>IF(ISERROR(VLOOKUP($I2064,Lookup!$H$2:$I$11,2,0)),"",VLOOKUP($I2064,Lookup!$H$2:$I$11,2,0))</f>
        <v/>
      </c>
      <c r="P2064" s="8">
        <f>COUNTIF(J$4:J2064,J2064)</f>
        <v>0</v>
      </c>
    </row>
    <row r="2065" spans="1:16" x14ac:dyDescent="0.25">
      <c r="A2065" s="35">
        <f t="shared" si="197"/>
        <v>0</v>
      </c>
      <c r="B2065" s="8">
        <f t="shared" si="198"/>
        <v>0</v>
      </c>
      <c r="C2065" s="8">
        <f t="shared" si="199"/>
        <v>0</v>
      </c>
      <c r="D2065" s="38" t="e">
        <f t="shared" si="200"/>
        <v>#VALUE!</v>
      </c>
      <c r="E2065" s="39" t="e">
        <f t="shared" si="195"/>
        <v>#VALUE!</v>
      </c>
      <c r="M2065" s="8" t="str">
        <f>VLOOKUP(MONTH($J2065),Lookup!$A$2:$B$13,2,0)&amp;" "&amp;YEAR($J2065)</f>
        <v>Jan 1900</v>
      </c>
      <c r="N2065" s="34" t="str">
        <f t="shared" si="196"/>
        <v>1/1/9999</v>
      </c>
      <c r="O2065" s="8" t="str">
        <f>IF(ISERROR(VLOOKUP($I2065,Lookup!$H$2:$I$11,2,0)),"",VLOOKUP($I2065,Lookup!$H$2:$I$11,2,0))</f>
        <v/>
      </c>
      <c r="P2065" s="8">
        <f>COUNTIF(J$4:J2065,J2065)</f>
        <v>0</v>
      </c>
    </row>
    <row r="2066" spans="1:16" x14ac:dyDescent="0.25">
      <c r="A2066" s="35">
        <f t="shared" si="197"/>
        <v>0</v>
      </c>
      <c r="B2066" s="8">
        <f t="shared" si="198"/>
        <v>0</v>
      </c>
      <c r="C2066" s="8">
        <f t="shared" si="199"/>
        <v>0</v>
      </c>
      <c r="D2066" s="38" t="e">
        <f t="shared" si="200"/>
        <v>#VALUE!</v>
      </c>
      <c r="E2066" s="39" t="e">
        <f t="shared" si="195"/>
        <v>#VALUE!</v>
      </c>
      <c r="M2066" s="8" t="str">
        <f>VLOOKUP(MONTH($J2066),Lookup!$A$2:$B$13,2,0)&amp;" "&amp;YEAR($J2066)</f>
        <v>Jan 1900</v>
      </c>
      <c r="N2066" s="34" t="str">
        <f t="shared" si="196"/>
        <v>1/1/9999</v>
      </c>
      <c r="O2066" s="8" t="str">
        <f>IF(ISERROR(VLOOKUP($I2066,Lookup!$H$2:$I$11,2,0)),"",VLOOKUP($I2066,Lookup!$H$2:$I$11,2,0))</f>
        <v/>
      </c>
      <c r="P2066" s="8">
        <f>COUNTIF(J$4:J2066,J2066)</f>
        <v>0</v>
      </c>
    </row>
    <row r="2067" spans="1:16" x14ac:dyDescent="0.25">
      <c r="A2067" s="35">
        <f t="shared" si="197"/>
        <v>0</v>
      </c>
      <c r="B2067" s="8">
        <f t="shared" si="198"/>
        <v>0</v>
      </c>
      <c r="C2067" s="8">
        <f t="shared" si="199"/>
        <v>0</v>
      </c>
      <c r="D2067" s="38" t="e">
        <f t="shared" si="200"/>
        <v>#VALUE!</v>
      </c>
      <c r="E2067" s="39" t="e">
        <f t="shared" si="195"/>
        <v>#VALUE!</v>
      </c>
      <c r="M2067" s="8" t="str">
        <f>VLOOKUP(MONTH($J2067),Lookup!$A$2:$B$13,2,0)&amp;" "&amp;YEAR($J2067)</f>
        <v>Jan 1900</v>
      </c>
      <c r="N2067" s="34" t="str">
        <f t="shared" si="196"/>
        <v>1/1/9999</v>
      </c>
      <c r="O2067" s="8" t="str">
        <f>IF(ISERROR(VLOOKUP($I2067,Lookup!$H$2:$I$11,2,0)),"",VLOOKUP($I2067,Lookup!$H$2:$I$11,2,0))</f>
        <v/>
      </c>
      <c r="P2067" s="8">
        <f>COUNTIF(J$4:J2067,J2067)</f>
        <v>0</v>
      </c>
    </row>
    <row r="2068" spans="1:16" x14ac:dyDescent="0.25">
      <c r="A2068" s="35">
        <f t="shared" si="197"/>
        <v>0</v>
      </c>
      <c r="B2068" s="8">
        <f t="shared" si="198"/>
        <v>0</v>
      </c>
      <c r="C2068" s="8">
        <f t="shared" si="199"/>
        <v>0</v>
      </c>
      <c r="D2068" s="38" t="e">
        <f t="shared" si="200"/>
        <v>#VALUE!</v>
      </c>
      <c r="E2068" s="39" t="e">
        <f t="shared" si="195"/>
        <v>#VALUE!</v>
      </c>
      <c r="M2068" s="8" t="str">
        <f>VLOOKUP(MONTH($J2068),Lookup!$A$2:$B$13,2,0)&amp;" "&amp;YEAR($J2068)</f>
        <v>Jan 1900</v>
      </c>
      <c r="N2068" s="34" t="str">
        <f t="shared" si="196"/>
        <v>1/1/9999</v>
      </c>
      <c r="O2068" s="8" t="str">
        <f>IF(ISERROR(VLOOKUP($I2068,Lookup!$H$2:$I$11,2,0)),"",VLOOKUP($I2068,Lookup!$H$2:$I$11,2,0))</f>
        <v/>
      </c>
      <c r="P2068" s="8">
        <f>COUNTIF(J$4:J2068,J2068)</f>
        <v>0</v>
      </c>
    </row>
    <row r="2069" spans="1:16" x14ac:dyDescent="0.25">
      <c r="A2069" s="35">
        <f t="shared" si="197"/>
        <v>0</v>
      </c>
      <c r="B2069" s="8">
        <f t="shared" si="198"/>
        <v>0</v>
      </c>
      <c r="C2069" s="8">
        <f t="shared" si="199"/>
        <v>0</v>
      </c>
      <c r="D2069" s="38" t="e">
        <f t="shared" si="200"/>
        <v>#VALUE!</v>
      </c>
      <c r="E2069" s="39" t="e">
        <f t="shared" si="195"/>
        <v>#VALUE!</v>
      </c>
      <c r="M2069" s="8" t="str">
        <f>VLOOKUP(MONTH($J2069),Lookup!$A$2:$B$13,2,0)&amp;" "&amp;YEAR($J2069)</f>
        <v>Jan 1900</v>
      </c>
      <c r="N2069" s="34" t="str">
        <f t="shared" si="196"/>
        <v>1/1/9999</v>
      </c>
      <c r="O2069" s="8" t="str">
        <f>IF(ISERROR(VLOOKUP($I2069,Lookup!$H$2:$I$11,2,0)),"",VLOOKUP($I2069,Lookup!$H$2:$I$11,2,0))</f>
        <v/>
      </c>
      <c r="P2069" s="8">
        <f>COUNTIF(J$4:J2069,J2069)</f>
        <v>0</v>
      </c>
    </row>
    <row r="2070" spans="1:16" x14ac:dyDescent="0.25">
      <c r="A2070" s="35">
        <f t="shared" si="197"/>
        <v>0</v>
      </c>
      <c r="B2070" s="8">
        <f t="shared" si="198"/>
        <v>0</v>
      </c>
      <c r="C2070" s="8">
        <f t="shared" si="199"/>
        <v>0</v>
      </c>
      <c r="D2070" s="38" t="e">
        <f t="shared" si="200"/>
        <v>#VALUE!</v>
      </c>
      <c r="E2070" s="39" t="e">
        <f t="shared" si="195"/>
        <v>#VALUE!</v>
      </c>
      <c r="M2070" s="8" t="str">
        <f>VLOOKUP(MONTH($J2070),Lookup!$A$2:$B$13,2,0)&amp;" "&amp;YEAR($J2070)</f>
        <v>Jan 1900</v>
      </c>
      <c r="N2070" s="34" t="str">
        <f t="shared" si="196"/>
        <v>1/1/9999</v>
      </c>
      <c r="O2070" s="8" t="str">
        <f>IF(ISERROR(VLOOKUP($I2070,Lookup!$H$2:$I$11,2,0)),"",VLOOKUP($I2070,Lookup!$H$2:$I$11,2,0))</f>
        <v/>
      </c>
      <c r="P2070" s="8">
        <f>COUNTIF(J$4:J2070,J2070)</f>
        <v>0</v>
      </c>
    </row>
    <row r="2071" spans="1:16" x14ac:dyDescent="0.25">
      <c r="A2071" s="35">
        <f t="shared" si="197"/>
        <v>0</v>
      </c>
      <c r="B2071" s="8">
        <f t="shared" si="198"/>
        <v>0</v>
      </c>
      <c r="C2071" s="8">
        <f t="shared" si="199"/>
        <v>0</v>
      </c>
      <c r="D2071" s="38" t="e">
        <f t="shared" si="200"/>
        <v>#VALUE!</v>
      </c>
      <c r="E2071" s="39" t="e">
        <f t="shared" si="195"/>
        <v>#VALUE!</v>
      </c>
      <c r="M2071" s="8" t="str">
        <f>VLOOKUP(MONTH($J2071),Lookup!$A$2:$B$13,2,0)&amp;" "&amp;YEAR($J2071)</f>
        <v>Jan 1900</v>
      </c>
      <c r="N2071" s="34" t="str">
        <f t="shared" si="196"/>
        <v>1/1/9999</v>
      </c>
      <c r="O2071" s="8" t="str">
        <f>IF(ISERROR(VLOOKUP($I2071,Lookup!$H$2:$I$11,2,0)),"",VLOOKUP($I2071,Lookup!$H$2:$I$11,2,0))</f>
        <v/>
      </c>
      <c r="P2071" s="8">
        <f>COUNTIF(J$4:J2071,J2071)</f>
        <v>0</v>
      </c>
    </row>
    <row r="2072" spans="1:16" x14ac:dyDescent="0.25">
      <c r="A2072" s="35">
        <f t="shared" si="197"/>
        <v>0</v>
      </c>
      <c r="B2072" s="8">
        <f t="shared" si="198"/>
        <v>0</v>
      </c>
      <c r="C2072" s="8">
        <f t="shared" si="199"/>
        <v>0</v>
      </c>
      <c r="D2072" s="38" t="e">
        <f t="shared" si="200"/>
        <v>#VALUE!</v>
      </c>
      <c r="E2072" s="39" t="e">
        <f t="shared" si="195"/>
        <v>#VALUE!</v>
      </c>
      <c r="M2072" s="8" t="str">
        <f>VLOOKUP(MONTH($J2072),Lookup!$A$2:$B$13,2,0)&amp;" "&amp;YEAR($J2072)</f>
        <v>Jan 1900</v>
      </c>
      <c r="N2072" s="34" t="str">
        <f t="shared" si="196"/>
        <v>1/1/9999</v>
      </c>
      <c r="O2072" s="8" t="str">
        <f>IF(ISERROR(VLOOKUP($I2072,Lookup!$H$2:$I$11,2,0)),"",VLOOKUP($I2072,Lookup!$H$2:$I$11,2,0))</f>
        <v/>
      </c>
      <c r="P2072" s="8">
        <f>COUNTIF(J$4:J2072,J2072)</f>
        <v>0</v>
      </c>
    </row>
    <row r="2073" spans="1:16" x14ac:dyDescent="0.25">
      <c r="A2073" s="35">
        <f t="shared" si="197"/>
        <v>0</v>
      </c>
      <c r="B2073" s="8">
        <f t="shared" si="198"/>
        <v>0</v>
      </c>
      <c r="C2073" s="8">
        <f t="shared" si="199"/>
        <v>0</v>
      </c>
      <c r="D2073" s="38" t="e">
        <f t="shared" si="200"/>
        <v>#VALUE!</v>
      </c>
      <c r="E2073" s="39" t="e">
        <f t="shared" si="195"/>
        <v>#VALUE!</v>
      </c>
      <c r="M2073" s="8" t="str">
        <f>VLOOKUP(MONTH($J2073),Lookup!$A$2:$B$13,2,0)&amp;" "&amp;YEAR($J2073)</f>
        <v>Jan 1900</v>
      </c>
      <c r="N2073" s="34" t="str">
        <f t="shared" si="196"/>
        <v>1/1/9999</v>
      </c>
      <c r="O2073" s="8" t="str">
        <f>IF(ISERROR(VLOOKUP($I2073,Lookup!$H$2:$I$11,2,0)),"",VLOOKUP($I2073,Lookup!$H$2:$I$11,2,0))</f>
        <v/>
      </c>
      <c r="P2073" s="8">
        <f>COUNTIF(J$4:J2073,J2073)</f>
        <v>0</v>
      </c>
    </row>
    <row r="2074" spans="1:16" x14ac:dyDescent="0.25">
      <c r="A2074" s="35">
        <f t="shared" si="197"/>
        <v>0</v>
      </c>
      <c r="B2074" s="8">
        <f t="shared" si="198"/>
        <v>0</v>
      </c>
      <c r="C2074" s="8">
        <f t="shared" si="199"/>
        <v>0</v>
      </c>
      <c r="D2074" s="38" t="e">
        <f t="shared" si="200"/>
        <v>#VALUE!</v>
      </c>
      <c r="E2074" s="39" t="e">
        <f t="shared" si="195"/>
        <v>#VALUE!</v>
      </c>
      <c r="M2074" s="8" t="str">
        <f>VLOOKUP(MONTH($J2074),Lookup!$A$2:$B$13,2,0)&amp;" "&amp;YEAR($J2074)</f>
        <v>Jan 1900</v>
      </c>
      <c r="N2074" s="34" t="str">
        <f t="shared" si="196"/>
        <v>1/1/9999</v>
      </c>
      <c r="O2074" s="8" t="str">
        <f>IF(ISERROR(VLOOKUP($I2074,Lookup!$H$2:$I$11,2,0)),"",VLOOKUP($I2074,Lookup!$H$2:$I$11,2,0))</f>
        <v/>
      </c>
      <c r="P2074" s="8">
        <f>COUNTIF(J$4:J2074,J2074)</f>
        <v>0</v>
      </c>
    </row>
    <row r="2075" spans="1:16" x14ac:dyDescent="0.25">
      <c r="A2075" s="35">
        <f t="shared" si="197"/>
        <v>0</v>
      </c>
      <c r="B2075" s="8">
        <f t="shared" si="198"/>
        <v>0</v>
      </c>
      <c r="C2075" s="8">
        <f t="shared" si="199"/>
        <v>0</v>
      </c>
      <c r="D2075" s="38" t="e">
        <f t="shared" si="200"/>
        <v>#VALUE!</v>
      </c>
      <c r="E2075" s="39" t="e">
        <f t="shared" si="195"/>
        <v>#VALUE!</v>
      </c>
      <c r="M2075" s="8" t="str">
        <f>VLOOKUP(MONTH($J2075),Lookup!$A$2:$B$13,2,0)&amp;" "&amp;YEAR($J2075)</f>
        <v>Jan 1900</v>
      </c>
      <c r="N2075" s="34" t="str">
        <f t="shared" si="196"/>
        <v>1/1/9999</v>
      </c>
      <c r="O2075" s="8" t="str">
        <f>IF(ISERROR(VLOOKUP($I2075,Lookup!$H$2:$I$11,2,0)),"",VLOOKUP($I2075,Lookup!$H$2:$I$11,2,0))</f>
        <v/>
      </c>
      <c r="P2075" s="8">
        <f>COUNTIF(J$4:J2075,J2075)</f>
        <v>0</v>
      </c>
    </row>
    <row r="2076" spans="1:16" x14ac:dyDescent="0.25">
      <c r="A2076" s="35">
        <f t="shared" si="197"/>
        <v>0</v>
      </c>
      <c r="B2076" s="8">
        <f t="shared" si="198"/>
        <v>0</v>
      </c>
      <c r="C2076" s="8">
        <f t="shared" si="199"/>
        <v>0</v>
      </c>
      <c r="D2076" s="38" t="e">
        <f t="shared" si="200"/>
        <v>#VALUE!</v>
      </c>
      <c r="E2076" s="39" t="e">
        <f t="shared" si="195"/>
        <v>#VALUE!</v>
      </c>
      <c r="M2076" s="8" t="str">
        <f>VLOOKUP(MONTH($J2076),Lookup!$A$2:$B$13,2,0)&amp;" "&amp;YEAR($J2076)</f>
        <v>Jan 1900</v>
      </c>
      <c r="N2076" s="34" t="str">
        <f t="shared" si="196"/>
        <v>1/1/9999</v>
      </c>
      <c r="O2076" s="8" t="str">
        <f>IF(ISERROR(VLOOKUP($I2076,Lookup!$H$2:$I$11,2,0)),"",VLOOKUP($I2076,Lookup!$H$2:$I$11,2,0))</f>
        <v/>
      </c>
      <c r="P2076" s="8">
        <f>COUNTIF(J$4:J2076,J2076)</f>
        <v>0</v>
      </c>
    </row>
    <row r="2077" spans="1:16" x14ac:dyDescent="0.25">
      <c r="A2077" s="35">
        <f t="shared" si="197"/>
        <v>0</v>
      </c>
      <c r="B2077" s="8">
        <f t="shared" si="198"/>
        <v>0</v>
      </c>
      <c r="C2077" s="8">
        <f t="shared" si="199"/>
        <v>0</v>
      </c>
      <c r="D2077" s="38" t="e">
        <f t="shared" si="200"/>
        <v>#VALUE!</v>
      </c>
      <c r="E2077" s="39" t="e">
        <f t="shared" si="195"/>
        <v>#VALUE!</v>
      </c>
      <c r="M2077" s="8" t="str">
        <f>VLOOKUP(MONTH($J2077),Lookup!$A$2:$B$13,2,0)&amp;" "&amp;YEAR($J2077)</f>
        <v>Jan 1900</v>
      </c>
      <c r="N2077" s="34" t="str">
        <f t="shared" si="196"/>
        <v>1/1/9999</v>
      </c>
      <c r="O2077" s="8" t="str">
        <f>IF(ISERROR(VLOOKUP($I2077,Lookup!$H$2:$I$11,2,0)),"",VLOOKUP($I2077,Lookup!$H$2:$I$11,2,0))</f>
        <v/>
      </c>
      <c r="P2077" s="8">
        <f>COUNTIF(J$4:J2077,J2077)</f>
        <v>0</v>
      </c>
    </row>
    <row r="2078" spans="1:16" x14ac:dyDescent="0.25">
      <c r="A2078" s="35">
        <f t="shared" si="197"/>
        <v>0</v>
      </c>
      <c r="B2078" s="8">
        <f t="shared" si="198"/>
        <v>0</v>
      </c>
      <c r="C2078" s="8">
        <f t="shared" si="199"/>
        <v>0</v>
      </c>
      <c r="D2078" s="38" t="e">
        <f t="shared" si="200"/>
        <v>#VALUE!</v>
      </c>
      <c r="E2078" s="39" t="e">
        <f t="shared" si="195"/>
        <v>#VALUE!</v>
      </c>
      <c r="M2078" s="8" t="str">
        <f>VLOOKUP(MONTH($J2078),Lookup!$A$2:$B$13,2,0)&amp;" "&amp;YEAR($J2078)</f>
        <v>Jan 1900</v>
      </c>
      <c r="N2078" s="34" t="str">
        <f t="shared" si="196"/>
        <v>1/1/9999</v>
      </c>
      <c r="O2078" s="8" t="str">
        <f>IF(ISERROR(VLOOKUP($I2078,Lookup!$H$2:$I$11,2,0)),"",VLOOKUP($I2078,Lookup!$H$2:$I$11,2,0))</f>
        <v/>
      </c>
      <c r="P2078" s="8">
        <f>COUNTIF(J$4:J2078,J2078)</f>
        <v>0</v>
      </c>
    </row>
    <row r="2079" spans="1:16" x14ac:dyDescent="0.25">
      <c r="A2079" s="35">
        <f t="shared" si="197"/>
        <v>0</v>
      </c>
      <c r="B2079" s="8">
        <f t="shared" si="198"/>
        <v>0</v>
      </c>
      <c r="C2079" s="8">
        <f t="shared" si="199"/>
        <v>0</v>
      </c>
      <c r="D2079" s="38" t="e">
        <f t="shared" si="200"/>
        <v>#VALUE!</v>
      </c>
      <c r="E2079" s="39" t="e">
        <f t="shared" si="195"/>
        <v>#VALUE!</v>
      </c>
      <c r="M2079" s="8" t="str">
        <f>VLOOKUP(MONTH($J2079),Lookup!$A$2:$B$13,2,0)&amp;" "&amp;YEAR($J2079)</f>
        <v>Jan 1900</v>
      </c>
      <c r="N2079" s="34" t="str">
        <f t="shared" si="196"/>
        <v>1/1/9999</v>
      </c>
      <c r="O2079" s="8" t="str">
        <f>IF(ISERROR(VLOOKUP($I2079,Lookup!$H$2:$I$11,2,0)),"",VLOOKUP($I2079,Lookup!$H$2:$I$11,2,0))</f>
        <v/>
      </c>
      <c r="P2079" s="8">
        <f>COUNTIF(J$4:J2079,J2079)</f>
        <v>0</v>
      </c>
    </row>
    <row r="2080" spans="1:16" x14ac:dyDescent="0.25">
      <c r="A2080" s="35">
        <f t="shared" si="197"/>
        <v>0</v>
      </c>
      <c r="B2080" s="8">
        <f t="shared" si="198"/>
        <v>0</v>
      </c>
      <c r="C2080" s="8">
        <f t="shared" si="199"/>
        <v>0</v>
      </c>
      <c r="D2080" s="38" t="e">
        <f t="shared" si="200"/>
        <v>#VALUE!</v>
      </c>
      <c r="E2080" s="39" t="e">
        <f t="shared" si="195"/>
        <v>#VALUE!</v>
      </c>
      <c r="M2080" s="8" t="str">
        <f>VLOOKUP(MONTH($J2080),Lookup!$A$2:$B$13,2,0)&amp;" "&amp;YEAR($J2080)</f>
        <v>Jan 1900</v>
      </c>
      <c r="N2080" s="34" t="str">
        <f t="shared" si="196"/>
        <v>1/1/9999</v>
      </c>
      <c r="O2080" s="8" t="str">
        <f>IF(ISERROR(VLOOKUP($I2080,Lookup!$H$2:$I$11,2,0)),"",VLOOKUP($I2080,Lookup!$H$2:$I$11,2,0))</f>
        <v/>
      </c>
      <c r="P2080" s="8">
        <f>COUNTIF(J$4:J2080,J2080)</f>
        <v>0</v>
      </c>
    </row>
    <row r="2081" spans="1:16" x14ac:dyDescent="0.25">
      <c r="A2081" s="35">
        <f t="shared" si="197"/>
        <v>0</v>
      </c>
      <c r="B2081" s="8">
        <f t="shared" si="198"/>
        <v>0</v>
      </c>
      <c r="C2081" s="8">
        <f t="shared" si="199"/>
        <v>0</v>
      </c>
      <c r="D2081" s="38" t="e">
        <f t="shared" si="200"/>
        <v>#VALUE!</v>
      </c>
      <c r="E2081" s="39" t="e">
        <f t="shared" si="195"/>
        <v>#VALUE!</v>
      </c>
      <c r="M2081" s="8" t="str">
        <f>VLOOKUP(MONTH($J2081),Lookup!$A$2:$B$13,2,0)&amp;" "&amp;YEAR($J2081)</f>
        <v>Jan 1900</v>
      </c>
      <c r="N2081" s="34" t="str">
        <f t="shared" si="196"/>
        <v>1/1/9999</v>
      </c>
      <c r="O2081" s="8" t="str">
        <f>IF(ISERROR(VLOOKUP($I2081,Lookup!$H$2:$I$11,2,0)),"",VLOOKUP($I2081,Lookup!$H$2:$I$11,2,0))</f>
        <v/>
      </c>
      <c r="P2081" s="8">
        <f>COUNTIF(J$4:J2081,J2081)</f>
        <v>0</v>
      </c>
    </row>
    <row r="2082" spans="1:16" x14ac:dyDescent="0.25">
      <c r="A2082" s="35">
        <f t="shared" si="197"/>
        <v>0</v>
      </c>
      <c r="B2082" s="8">
        <f t="shared" si="198"/>
        <v>0</v>
      </c>
      <c r="C2082" s="8">
        <f t="shared" si="199"/>
        <v>0</v>
      </c>
      <c r="D2082" s="38" t="e">
        <f t="shared" si="200"/>
        <v>#VALUE!</v>
      </c>
      <c r="E2082" s="39" t="e">
        <f t="shared" si="195"/>
        <v>#VALUE!</v>
      </c>
      <c r="M2082" s="8" t="str">
        <f>VLOOKUP(MONTH($J2082),Lookup!$A$2:$B$13,2,0)&amp;" "&amp;YEAR($J2082)</f>
        <v>Jan 1900</v>
      </c>
      <c r="N2082" s="34" t="str">
        <f t="shared" si="196"/>
        <v>1/1/9999</v>
      </c>
      <c r="O2082" s="8" t="str">
        <f>IF(ISERROR(VLOOKUP($I2082,Lookup!$H$2:$I$11,2,0)),"",VLOOKUP($I2082,Lookup!$H$2:$I$11,2,0))</f>
        <v/>
      </c>
      <c r="P2082" s="8">
        <f>COUNTIF(J$4:J2082,J2082)</f>
        <v>0</v>
      </c>
    </row>
    <row r="2083" spans="1:16" x14ac:dyDescent="0.25">
      <c r="A2083" s="35">
        <f t="shared" si="197"/>
        <v>0</v>
      </c>
      <c r="B2083" s="8">
        <f t="shared" si="198"/>
        <v>0</v>
      </c>
      <c r="C2083" s="8">
        <f t="shared" si="199"/>
        <v>0</v>
      </c>
      <c r="D2083" s="38" t="e">
        <f t="shared" si="200"/>
        <v>#VALUE!</v>
      </c>
      <c r="E2083" s="39" t="e">
        <f t="shared" si="195"/>
        <v>#VALUE!</v>
      </c>
      <c r="M2083" s="8" t="str">
        <f>VLOOKUP(MONTH($J2083),Lookup!$A$2:$B$13,2,0)&amp;" "&amp;YEAR($J2083)</f>
        <v>Jan 1900</v>
      </c>
      <c r="N2083" s="34" t="str">
        <f t="shared" si="196"/>
        <v>1/1/9999</v>
      </c>
      <c r="O2083" s="8" t="str">
        <f>IF(ISERROR(VLOOKUP($I2083,Lookup!$H$2:$I$11,2,0)),"",VLOOKUP($I2083,Lookup!$H$2:$I$11,2,0))</f>
        <v/>
      </c>
      <c r="P2083" s="8">
        <f>COUNTIF(J$4:J2083,J2083)</f>
        <v>0</v>
      </c>
    </row>
    <row r="2084" spans="1:16" x14ac:dyDescent="0.25">
      <c r="A2084" s="35">
        <f t="shared" si="197"/>
        <v>0</v>
      </c>
      <c r="B2084" s="8">
        <f t="shared" si="198"/>
        <v>0</v>
      </c>
      <c r="C2084" s="8">
        <f t="shared" si="199"/>
        <v>0</v>
      </c>
      <c r="D2084" s="38" t="e">
        <f t="shared" si="200"/>
        <v>#VALUE!</v>
      </c>
      <c r="E2084" s="39" t="e">
        <f t="shared" si="195"/>
        <v>#VALUE!</v>
      </c>
      <c r="M2084" s="8" t="str">
        <f>VLOOKUP(MONTH($J2084),Lookup!$A$2:$B$13,2,0)&amp;" "&amp;YEAR($J2084)</f>
        <v>Jan 1900</v>
      </c>
      <c r="N2084" s="34" t="str">
        <f t="shared" si="196"/>
        <v>1/1/9999</v>
      </c>
      <c r="O2084" s="8" t="str">
        <f>IF(ISERROR(VLOOKUP($I2084,Lookup!$H$2:$I$11,2,0)),"",VLOOKUP($I2084,Lookup!$H$2:$I$11,2,0))</f>
        <v/>
      </c>
      <c r="P2084" s="8">
        <f>COUNTIF(J$4:J2084,J2084)</f>
        <v>0</v>
      </c>
    </row>
    <row r="2085" spans="1:16" x14ac:dyDescent="0.25">
      <c r="A2085" s="35">
        <f t="shared" si="197"/>
        <v>0</v>
      </c>
      <c r="B2085" s="8">
        <f t="shared" si="198"/>
        <v>0</v>
      </c>
      <c r="C2085" s="8">
        <f t="shared" si="199"/>
        <v>0</v>
      </c>
      <c r="D2085" s="38" t="e">
        <f t="shared" si="200"/>
        <v>#VALUE!</v>
      </c>
      <c r="E2085" s="39" t="e">
        <f t="shared" si="195"/>
        <v>#VALUE!</v>
      </c>
      <c r="M2085" s="8" t="str">
        <f>VLOOKUP(MONTH($J2085),Lookup!$A$2:$B$13,2,0)&amp;" "&amp;YEAR($J2085)</f>
        <v>Jan 1900</v>
      </c>
      <c r="N2085" s="34" t="str">
        <f t="shared" si="196"/>
        <v>1/1/9999</v>
      </c>
      <c r="O2085" s="8" t="str">
        <f>IF(ISERROR(VLOOKUP($I2085,Lookup!$H$2:$I$11,2,0)),"",VLOOKUP($I2085,Lookup!$H$2:$I$11,2,0))</f>
        <v/>
      </c>
      <c r="P2085" s="8">
        <f>COUNTIF(J$4:J2085,J2085)</f>
        <v>0</v>
      </c>
    </row>
    <row r="2086" spans="1:16" x14ac:dyDescent="0.25">
      <c r="A2086" s="35">
        <f t="shared" si="197"/>
        <v>0</v>
      </c>
      <c r="B2086" s="8">
        <f t="shared" si="198"/>
        <v>0</v>
      </c>
      <c r="C2086" s="8">
        <f t="shared" si="199"/>
        <v>0</v>
      </c>
      <c r="D2086" s="38" t="e">
        <f t="shared" si="200"/>
        <v>#VALUE!</v>
      </c>
      <c r="E2086" s="39" t="e">
        <f t="shared" si="195"/>
        <v>#VALUE!</v>
      </c>
      <c r="M2086" s="8" t="str">
        <f>VLOOKUP(MONTH($J2086),Lookup!$A$2:$B$13,2,0)&amp;" "&amp;YEAR($J2086)</f>
        <v>Jan 1900</v>
      </c>
      <c r="N2086" s="34" t="str">
        <f t="shared" si="196"/>
        <v>1/1/9999</v>
      </c>
      <c r="O2086" s="8" t="str">
        <f>IF(ISERROR(VLOOKUP($I2086,Lookup!$H$2:$I$11,2,0)),"",VLOOKUP($I2086,Lookup!$H$2:$I$11,2,0))</f>
        <v/>
      </c>
      <c r="P2086" s="8">
        <f>COUNTIF(J$4:J2086,J2086)</f>
        <v>0</v>
      </c>
    </row>
    <row r="2087" spans="1:16" x14ac:dyDescent="0.25">
      <c r="A2087" s="35">
        <f t="shared" si="197"/>
        <v>0</v>
      </c>
      <c r="B2087" s="8">
        <f t="shared" si="198"/>
        <v>0</v>
      </c>
      <c r="C2087" s="8">
        <f t="shared" si="199"/>
        <v>0</v>
      </c>
      <c r="D2087" s="38" t="e">
        <f t="shared" si="200"/>
        <v>#VALUE!</v>
      </c>
      <c r="E2087" s="39" t="e">
        <f t="shared" si="195"/>
        <v>#VALUE!</v>
      </c>
      <c r="M2087" s="8" t="str">
        <f>VLOOKUP(MONTH($J2087),Lookup!$A$2:$B$13,2,0)&amp;" "&amp;YEAR($J2087)</f>
        <v>Jan 1900</v>
      </c>
      <c r="N2087" s="34" t="str">
        <f t="shared" si="196"/>
        <v>1/1/9999</v>
      </c>
      <c r="O2087" s="8" t="str">
        <f>IF(ISERROR(VLOOKUP($I2087,Lookup!$H$2:$I$11,2,0)),"",VLOOKUP($I2087,Lookup!$H$2:$I$11,2,0))</f>
        <v/>
      </c>
      <c r="P2087" s="8">
        <f>COUNTIF(J$4:J2087,J2087)</f>
        <v>0</v>
      </c>
    </row>
    <row r="2088" spans="1:16" x14ac:dyDescent="0.25">
      <c r="A2088" s="35">
        <f t="shared" si="197"/>
        <v>0</v>
      </c>
      <c r="B2088" s="8">
        <f t="shared" si="198"/>
        <v>0</v>
      </c>
      <c r="C2088" s="8">
        <f t="shared" si="199"/>
        <v>0</v>
      </c>
      <c r="D2088" s="38" t="e">
        <f t="shared" si="200"/>
        <v>#VALUE!</v>
      </c>
      <c r="E2088" s="39" t="e">
        <f t="shared" si="195"/>
        <v>#VALUE!</v>
      </c>
      <c r="M2088" s="8" t="str">
        <f>VLOOKUP(MONTH($J2088),Lookup!$A$2:$B$13,2,0)&amp;" "&amp;YEAR($J2088)</f>
        <v>Jan 1900</v>
      </c>
      <c r="N2088" s="34" t="str">
        <f t="shared" si="196"/>
        <v>1/1/9999</v>
      </c>
      <c r="O2088" s="8" t="str">
        <f>IF(ISERROR(VLOOKUP($I2088,Lookup!$H$2:$I$11,2,0)),"",VLOOKUP($I2088,Lookup!$H$2:$I$11,2,0))</f>
        <v/>
      </c>
      <c r="P2088" s="8">
        <f>COUNTIF(J$4:J2088,J2088)</f>
        <v>0</v>
      </c>
    </row>
    <row r="2089" spans="1:16" x14ac:dyDescent="0.25">
      <c r="A2089" s="35">
        <f t="shared" si="197"/>
        <v>0</v>
      </c>
      <c r="B2089" s="8">
        <f t="shared" si="198"/>
        <v>0</v>
      </c>
      <c r="C2089" s="8">
        <f t="shared" si="199"/>
        <v>0</v>
      </c>
      <c r="D2089" s="38" t="e">
        <f t="shared" si="200"/>
        <v>#VALUE!</v>
      </c>
      <c r="E2089" s="39" t="e">
        <f t="shared" si="195"/>
        <v>#VALUE!</v>
      </c>
      <c r="M2089" s="8" t="str">
        <f>VLOOKUP(MONTH($J2089),Lookup!$A$2:$B$13,2,0)&amp;" "&amp;YEAR($J2089)</f>
        <v>Jan 1900</v>
      </c>
      <c r="N2089" s="34" t="str">
        <f t="shared" si="196"/>
        <v>1/1/9999</v>
      </c>
      <c r="O2089" s="8" t="str">
        <f>IF(ISERROR(VLOOKUP($I2089,Lookup!$H$2:$I$11,2,0)),"",VLOOKUP($I2089,Lookup!$H$2:$I$11,2,0))</f>
        <v/>
      </c>
      <c r="P2089" s="8">
        <f>COUNTIF(J$4:J2089,J2089)</f>
        <v>0</v>
      </c>
    </row>
    <row r="2090" spans="1:16" x14ac:dyDescent="0.25">
      <c r="A2090" s="35">
        <f t="shared" si="197"/>
        <v>0</v>
      </c>
      <c r="B2090" s="8">
        <f t="shared" si="198"/>
        <v>0</v>
      </c>
      <c r="C2090" s="8">
        <f t="shared" si="199"/>
        <v>0</v>
      </c>
      <c r="D2090" s="38" t="e">
        <f t="shared" si="200"/>
        <v>#VALUE!</v>
      </c>
      <c r="E2090" s="39" t="e">
        <f t="shared" si="195"/>
        <v>#VALUE!</v>
      </c>
      <c r="M2090" s="8" t="str">
        <f>VLOOKUP(MONTH($J2090),Lookup!$A$2:$B$13,2,0)&amp;" "&amp;YEAR($J2090)</f>
        <v>Jan 1900</v>
      </c>
      <c r="N2090" s="34" t="str">
        <f t="shared" si="196"/>
        <v>1/1/9999</v>
      </c>
      <c r="O2090" s="8" t="str">
        <f>IF(ISERROR(VLOOKUP($I2090,Lookup!$H$2:$I$11,2,0)),"",VLOOKUP($I2090,Lookup!$H$2:$I$11,2,0))</f>
        <v/>
      </c>
      <c r="P2090" s="8">
        <f>COUNTIF(J$4:J2090,J2090)</f>
        <v>0</v>
      </c>
    </row>
    <row r="2091" spans="1:16" x14ac:dyDescent="0.25">
      <c r="A2091" s="35">
        <f t="shared" si="197"/>
        <v>0</v>
      </c>
      <c r="B2091" s="8">
        <f t="shared" si="198"/>
        <v>0</v>
      </c>
      <c r="C2091" s="8">
        <f t="shared" si="199"/>
        <v>0</v>
      </c>
      <c r="D2091" s="38" t="e">
        <f t="shared" si="200"/>
        <v>#VALUE!</v>
      </c>
      <c r="E2091" s="39" t="e">
        <f t="shared" si="195"/>
        <v>#VALUE!</v>
      </c>
      <c r="M2091" s="8" t="str">
        <f>VLOOKUP(MONTH($J2091),Lookup!$A$2:$B$13,2,0)&amp;" "&amp;YEAR($J2091)</f>
        <v>Jan 1900</v>
      </c>
      <c r="N2091" s="34" t="str">
        <f t="shared" si="196"/>
        <v>1/1/9999</v>
      </c>
      <c r="O2091" s="8" t="str">
        <f>IF(ISERROR(VLOOKUP($I2091,Lookup!$H$2:$I$11,2,0)),"",VLOOKUP($I2091,Lookup!$H$2:$I$11,2,0))</f>
        <v/>
      </c>
      <c r="P2091" s="8">
        <f>COUNTIF(J$4:J2091,J2091)</f>
        <v>0</v>
      </c>
    </row>
    <row r="2092" spans="1:16" x14ac:dyDescent="0.25">
      <c r="A2092" s="35">
        <f t="shared" si="197"/>
        <v>0</v>
      </c>
      <c r="B2092" s="8">
        <f t="shared" si="198"/>
        <v>0</v>
      </c>
      <c r="C2092" s="8">
        <f t="shared" si="199"/>
        <v>0</v>
      </c>
      <c r="D2092" s="38" t="e">
        <f t="shared" si="200"/>
        <v>#VALUE!</v>
      </c>
      <c r="E2092" s="39" t="e">
        <f t="shared" si="195"/>
        <v>#VALUE!</v>
      </c>
      <c r="M2092" s="8" t="str">
        <f>VLOOKUP(MONTH($J2092),Lookup!$A$2:$B$13,2,0)&amp;" "&amp;YEAR($J2092)</f>
        <v>Jan 1900</v>
      </c>
      <c r="N2092" s="34" t="str">
        <f t="shared" si="196"/>
        <v>1/1/9999</v>
      </c>
      <c r="O2092" s="8" t="str">
        <f>IF(ISERROR(VLOOKUP($I2092,Lookup!$H$2:$I$11,2,0)),"",VLOOKUP($I2092,Lookup!$H$2:$I$11,2,0))</f>
        <v/>
      </c>
      <c r="P2092" s="8">
        <f>COUNTIF(J$4:J2092,J2092)</f>
        <v>0</v>
      </c>
    </row>
    <row r="2093" spans="1:16" x14ac:dyDescent="0.25">
      <c r="A2093" s="35">
        <f t="shared" si="197"/>
        <v>0</v>
      </c>
      <c r="B2093" s="8">
        <f t="shared" si="198"/>
        <v>0</v>
      </c>
      <c r="C2093" s="8">
        <f t="shared" si="199"/>
        <v>0</v>
      </c>
      <c r="D2093" s="38" t="e">
        <f t="shared" si="200"/>
        <v>#VALUE!</v>
      </c>
      <c r="E2093" s="39" t="e">
        <f t="shared" si="195"/>
        <v>#VALUE!</v>
      </c>
      <c r="M2093" s="8" t="str">
        <f>VLOOKUP(MONTH($J2093),Lookup!$A$2:$B$13,2,0)&amp;" "&amp;YEAR($J2093)</f>
        <v>Jan 1900</v>
      </c>
      <c r="N2093" s="34" t="str">
        <f t="shared" si="196"/>
        <v>1/1/9999</v>
      </c>
      <c r="O2093" s="8" t="str">
        <f>IF(ISERROR(VLOOKUP($I2093,Lookup!$H$2:$I$11,2,0)),"",VLOOKUP($I2093,Lookup!$H$2:$I$11,2,0))</f>
        <v/>
      </c>
      <c r="P2093" s="8">
        <f>COUNTIF(J$4:J2093,J2093)</f>
        <v>0</v>
      </c>
    </row>
    <row r="2094" spans="1:16" x14ac:dyDescent="0.25">
      <c r="A2094" s="35">
        <f t="shared" si="197"/>
        <v>0</v>
      </c>
      <c r="B2094" s="8">
        <f t="shared" si="198"/>
        <v>0</v>
      </c>
      <c r="C2094" s="8">
        <f t="shared" si="199"/>
        <v>0</v>
      </c>
      <c r="D2094" s="38" t="e">
        <f t="shared" si="200"/>
        <v>#VALUE!</v>
      </c>
      <c r="E2094" s="39" t="e">
        <f t="shared" si="195"/>
        <v>#VALUE!</v>
      </c>
      <c r="M2094" s="8" t="str">
        <f>VLOOKUP(MONTH($J2094),Lookup!$A$2:$B$13,2,0)&amp;" "&amp;YEAR($J2094)</f>
        <v>Jan 1900</v>
      </c>
      <c r="N2094" s="34" t="str">
        <f t="shared" si="196"/>
        <v>1/1/9999</v>
      </c>
      <c r="O2094" s="8" t="str">
        <f>IF(ISERROR(VLOOKUP($I2094,Lookup!$H$2:$I$11,2,0)),"",VLOOKUP($I2094,Lookup!$H$2:$I$11,2,0))</f>
        <v/>
      </c>
      <c r="P2094" s="8">
        <f>COUNTIF(J$4:J2094,J2094)</f>
        <v>0</v>
      </c>
    </row>
    <row r="2095" spans="1:16" x14ac:dyDescent="0.25">
      <c r="A2095" s="35">
        <f t="shared" si="197"/>
        <v>0</v>
      </c>
      <c r="B2095" s="8">
        <f t="shared" si="198"/>
        <v>0</v>
      </c>
      <c r="C2095" s="8">
        <f t="shared" si="199"/>
        <v>0</v>
      </c>
      <c r="D2095" s="38" t="e">
        <f t="shared" si="200"/>
        <v>#VALUE!</v>
      </c>
      <c r="E2095" s="39" t="e">
        <f t="shared" si="195"/>
        <v>#VALUE!</v>
      </c>
      <c r="M2095" s="8" t="str">
        <f>VLOOKUP(MONTH($J2095),Lookup!$A$2:$B$13,2,0)&amp;" "&amp;YEAR($J2095)</f>
        <v>Jan 1900</v>
      </c>
      <c r="N2095" s="34" t="str">
        <f t="shared" si="196"/>
        <v>1/1/9999</v>
      </c>
      <c r="O2095" s="8" t="str">
        <f>IF(ISERROR(VLOOKUP($I2095,Lookup!$H$2:$I$11,2,0)),"",VLOOKUP($I2095,Lookup!$H$2:$I$11,2,0))</f>
        <v/>
      </c>
      <c r="P2095" s="8">
        <f>COUNTIF(J$4:J2095,J2095)</f>
        <v>0</v>
      </c>
    </row>
    <row r="2096" spans="1:16" x14ac:dyDescent="0.25">
      <c r="A2096" s="35">
        <f t="shared" si="197"/>
        <v>0</v>
      </c>
      <c r="B2096" s="8">
        <f t="shared" si="198"/>
        <v>0</v>
      </c>
      <c r="C2096" s="8">
        <f t="shared" si="199"/>
        <v>0</v>
      </c>
      <c r="D2096" s="38" t="e">
        <f t="shared" si="200"/>
        <v>#VALUE!</v>
      </c>
      <c r="E2096" s="39" t="e">
        <f t="shared" si="195"/>
        <v>#VALUE!</v>
      </c>
      <c r="M2096" s="8" t="str">
        <f>VLOOKUP(MONTH($J2096),Lookup!$A$2:$B$13,2,0)&amp;" "&amp;YEAR($J2096)</f>
        <v>Jan 1900</v>
      </c>
      <c r="N2096" s="34" t="str">
        <f t="shared" si="196"/>
        <v>1/1/9999</v>
      </c>
      <c r="O2096" s="8" t="str">
        <f>IF(ISERROR(VLOOKUP($I2096,Lookup!$H$2:$I$11,2,0)),"",VLOOKUP($I2096,Lookup!$H$2:$I$11,2,0))</f>
        <v/>
      </c>
      <c r="P2096" s="8">
        <f>COUNTIF(J$4:J2096,J2096)</f>
        <v>0</v>
      </c>
    </row>
    <row r="2097" spans="1:16" x14ac:dyDescent="0.25">
      <c r="A2097" s="35">
        <f t="shared" si="197"/>
        <v>0</v>
      </c>
      <c r="B2097" s="8">
        <f t="shared" si="198"/>
        <v>0</v>
      </c>
      <c r="C2097" s="8">
        <f t="shared" si="199"/>
        <v>0</v>
      </c>
      <c r="D2097" s="38" t="e">
        <f t="shared" si="200"/>
        <v>#VALUE!</v>
      </c>
      <c r="E2097" s="39" t="e">
        <f t="shared" si="195"/>
        <v>#VALUE!</v>
      </c>
      <c r="M2097" s="8" t="str">
        <f>VLOOKUP(MONTH($J2097),Lookup!$A$2:$B$13,2,0)&amp;" "&amp;YEAR($J2097)</f>
        <v>Jan 1900</v>
      </c>
      <c r="N2097" s="34" t="str">
        <f t="shared" si="196"/>
        <v>1/1/9999</v>
      </c>
      <c r="O2097" s="8" t="str">
        <f>IF(ISERROR(VLOOKUP($I2097,Lookup!$H$2:$I$11,2,0)),"",VLOOKUP($I2097,Lookup!$H$2:$I$11,2,0))</f>
        <v/>
      </c>
      <c r="P2097" s="8">
        <f>COUNTIF(J$4:J2097,J2097)</f>
        <v>0</v>
      </c>
    </row>
    <row r="2098" spans="1:16" x14ac:dyDescent="0.25">
      <c r="A2098" s="35">
        <f t="shared" si="197"/>
        <v>0</v>
      </c>
      <c r="B2098" s="8">
        <f t="shared" si="198"/>
        <v>0</v>
      </c>
      <c r="C2098" s="8">
        <f t="shared" si="199"/>
        <v>0</v>
      </c>
      <c r="D2098" s="38" t="e">
        <f t="shared" si="200"/>
        <v>#VALUE!</v>
      </c>
      <c r="E2098" s="39" t="e">
        <f t="shared" si="195"/>
        <v>#VALUE!</v>
      </c>
      <c r="M2098" s="8" t="str">
        <f>VLOOKUP(MONTH($J2098),Lookup!$A$2:$B$13,2,0)&amp;" "&amp;YEAR($J2098)</f>
        <v>Jan 1900</v>
      </c>
      <c r="N2098" s="34" t="str">
        <f t="shared" si="196"/>
        <v>1/1/9999</v>
      </c>
      <c r="O2098" s="8" t="str">
        <f>IF(ISERROR(VLOOKUP($I2098,Lookup!$H$2:$I$11,2,0)),"",VLOOKUP($I2098,Lookup!$H$2:$I$11,2,0))</f>
        <v/>
      </c>
      <c r="P2098" s="8">
        <f>COUNTIF(J$4:J2098,J2098)</f>
        <v>0</v>
      </c>
    </row>
    <row r="2099" spans="1:16" x14ac:dyDescent="0.25">
      <c r="A2099" s="35">
        <f t="shared" si="197"/>
        <v>0</v>
      </c>
      <c r="B2099" s="8">
        <f t="shared" si="198"/>
        <v>0</v>
      </c>
      <c r="C2099" s="8">
        <f t="shared" si="199"/>
        <v>0</v>
      </c>
      <c r="D2099" s="38" t="e">
        <f t="shared" si="200"/>
        <v>#VALUE!</v>
      </c>
      <c r="E2099" s="39" t="e">
        <f t="shared" si="195"/>
        <v>#VALUE!</v>
      </c>
      <c r="M2099" s="8" t="str">
        <f>VLOOKUP(MONTH($J2099),Lookup!$A$2:$B$13,2,0)&amp;" "&amp;YEAR($J2099)</f>
        <v>Jan 1900</v>
      </c>
      <c r="N2099" s="34" t="str">
        <f t="shared" si="196"/>
        <v>1/1/9999</v>
      </c>
      <c r="O2099" s="8" t="str">
        <f>IF(ISERROR(VLOOKUP($I2099,Lookup!$H$2:$I$11,2,0)),"",VLOOKUP($I2099,Lookup!$H$2:$I$11,2,0))</f>
        <v/>
      </c>
      <c r="P2099" s="8">
        <f>COUNTIF(J$4:J2099,J2099)</f>
        <v>0</v>
      </c>
    </row>
    <row r="2100" spans="1:16" x14ac:dyDescent="0.25">
      <c r="A2100" s="35">
        <f t="shared" si="197"/>
        <v>0</v>
      </c>
      <c r="B2100" s="8">
        <f t="shared" si="198"/>
        <v>0</v>
      </c>
      <c r="C2100" s="8">
        <f t="shared" si="199"/>
        <v>0</v>
      </c>
      <c r="D2100" s="38" t="e">
        <f t="shared" si="200"/>
        <v>#VALUE!</v>
      </c>
      <c r="E2100" s="39" t="e">
        <f t="shared" si="195"/>
        <v>#VALUE!</v>
      </c>
      <c r="M2100" s="8" t="str">
        <f>VLOOKUP(MONTH($J2100),Lookup!$A$2:$B$13,2,0)&amp;" "&amp;YEAR($J2100)</f>
        <v>Jan 1900</v>
      </c>
      <c r="N2100" s="34" t="str">
        <f t="shared" si="196"/>
        <v>1/1/9999</v>
      </c>
      <c r="O2100" s="8" t="str">
        <f>IF(ISERROR(VLOOKUP($I2100,Lookup!$H$2:$I$11,2,0)),"",VLOOKUP($I2100,Lookup!$H$2:$I$11,2,0))</f>
        <v/>
      </c>
      <c r="P2100" s="8">
        <f>COUNTIF(J$4:J2100,J2100)</f>
        <v>0</v>
      </c>
    </row>
    <row r="2101" spans="1:16" x14ac:dyDescent="0.25">
      <c r="A2101" s="35">
        <f t="shared" si="197"/>
        <v>0</v>
      </c>
      <c r="B2101" s="8">
        <f t="shared" si="198"/>
        <v>0</v>
      </c>
      <c r="C2101" s="8">
        <f t="shared" si="199"/>
        <v>0</v>
      </c>
      <c r="D2101" s="38" t="e">
        <f t="shared" si="200"/>
        <v>#VALUE!</v>
      </c>
      <c r="E2101" s="39" t="e">
        <f t="shared" si="195"/>
        <v>#VALUE!</v>
      </c>
      <c r="M2101" s="8" t="str">
        <f>VLOOKUP(MONTH($J2101),Lookup!$A$2:$B$13,2,0)&amp;" "&amp;YEAR($J2101)</f>
        <v>Jan 1900</v>
      </c>
      <c r="N2101" s="34" t="str">
        <f t="shared" si="196"/>
        <v>1/1/9999</v>
      </c>
      <c r="O2101" s="8" t="str">
        <f>IF(ISERROR(VLOOKUP($I2101,Lookup!$H$2:$I$11,2,0)),"",VLOOKUP($I2101,Lookup!$H$2:$I$11,2,0))</f>
        <v/>
      </c>
      <c r="P2101" s="8">
        <f>COUNTIF(J$4:J2101,J2101)</f>
        <v>0</v>
      </c>
    </row>
    <row r="2102" spans="1:16" x14ac:dyDescent="0.25">
      <c r="A2102" s="35">
        <f t="shared" si="197"/>
        <v>0</v>
      </c>
      <c r="B2102" s="8">
        <f t="shared" si="198"/>
        <v>0</v>
      </c>
      <c r="C2102" s="8">
        <f t="shared" si="199"/>
        <v>0</v>
      </c>
      <c r="D2102" s="38" t="e">
        <f t="shared" si="200"/>
        <v>#VALUE!</v>
      </c>
      <c r="E2102" s="39" t="e">
        <f t="shared" si="195"/>
        <v>#VALUE!</v>
      </c>
      <c r="M2102" s="8" t="str">
        <f>VLOOKUP(MONTH($J2102),Lookup!$A$2:$B$13,2,0)&amp;" "&amp;YEAR($J2102)</f>
        <v>Jan 1900</v>
      </c>
      <c r="N2102" s="34" t="str">
        <f t="shared" si="196"/>
        <v>1/1/9999</v>
      </c>
      <c r="O2102" s="8" t="str">
        <f>IF(ISERROR(VLOOKUP($I2102,Lookup!$H$2:$I$11,2,0)),"",VLOOKUP($I2102,Lookup!$H$2:$I$11,2,0))</f>
        <v/>
      </c>
      <c r="P2102" s="8">
        <f>COUNTIF(J$4:J2102,J2102)</f>
        <v>0</v>
      </c>
    </row>
    <row r="2103" spans="1:16" x14ac:dyDescent="0.25">
      <c r="A2103" s="35">
        <f t="shared" si="197"/>
        <v>0</v>
      </c>
      <c r="B2103" s="8">
        <f t="shared" si="198"/>
        <v>0</v>
      </c>
      <c r="C2103" s="8">
        <f t="shared" si="199"/>
        <v>0</v>
      </c>
      <c r="D2103" s="38" t="e">
        <f t="shared" si="200"/>
        <v>#VALUE!</v>
      </c>
      <c r="E2103" s="39" t="e">
        <f t="shared" si="195"/>
        <v>#VALUE!</v>
      </c>
      <c r="M2103" s="8" t="str">
        <f>VLOOKUP(MONTH($J2103),Lookup!$A$2:$B$13,2,0)&amp;" "&amp;YEAR($J2103)</f>
        <v>Jan 1900</v>
      </c>
      <c r="N2103" s="34" t="str">
        <f t="shared" si="196"/>
        <v>1/1/9999</v>
      </c>
      <c r="O2103" s="8" t="str">
        <f>IF(ISERROR(VLOOKUP($I2103,Lookup!$H$2:$I$11,2,0)),"",VLOOKUP($I2103,Lookup!$H$2:$I$11,2,0))</f>
        <v/>
      </c>
      <c r="P2103" s="8">
        <f>COUNTIF(J$4:J2103,J2103)</f>
        <v>0</v>
      </c>
    </row>
    <row r="2104" spans="1:16" x14ac:dyDescent="0.25">
      <c r="A2104" s="35">
        <f t="shared" si="197"/>
        <v>0</v>
      </c>
      <c r="B2104" s="8">
        <f t="shared" si="198"/>
        <v>0</v>
      </c>
      <c r="C2104" s="8">
        <f t="shared" si="199"/>
        <v>0</v>
      </c>
      <c r="D2104" s="38" t="e">
        <f t="shared" si="200"/>
        <v>#VALUE!</v>
      </c>
      <c r="E2104" s="39" t="e">
        <f t="shared" si="195"/>
        <v>#VALUE!</v>
      </c>
      <c r="M2104" s="8" t="str">
        <f>VLOOKUP(MONTH($J2104),Lookup!$A$2:$B$13,2,0)&amp;" "&amp;YEAR($J2104)</f>
        <v>Jan 1900</v>
      </c>
      <c r="N2104" s="34" t="str">
        <f t="shared" si="196"/>
        <v>1/1/9999</v>
      </c>
      <c r="O2104" s="8" t="str">
        <f>IF(ISERROR(VLOOKUP($I2104,Lookup!$H$2:$I$11,2,0)),"",VLOOKUP($I2104,Lookup!$H$2:$I$11,2,0))</f>
        <v/>
      </c>
      <c r="P2104" s="8">
        <f>COUNTIF(J$4:J2104,J2104)</f>
        <v>0</v>
      </c>
    </row>
    <row r="2105" spans="1:16" x14ac:dyDescent="0.25">
      <c r="A2105" s="35">
        <f t="shared" si="197"/>
        <v>0</v>
      </c>
      <c r="B2105" s="8">
        <f t="shared" si="198"/>
        <v>0</v>
      </c>
      <c r="C2105" s="8">
        <f t="shared" si="199"/>
        <v>0</v>
      </c>
      <c r="D2105" s="38" t="e">
        <f t="shared" si="200"/>
        <v>#VALUE!</v>
      </c>
      <c r="E2105" s="39" t="e">
        <f t="shared" si="195"/>
        <v>#VALUE!</v>
      </c>
      <c r="M2105" s="8" t="str">
        <f>VLOOKUP(MONTH($J2105),Lookup!$A$2:$B$13,2,0)&amp;" "&amp;YEAR($J2105)</f>
        <v>Jan 1900</v>
      </c>
      <c r="N2105" s="34" t="str">
        <f t="shared" si="196"/>
        <v>1/1/9999</v>
      </c>
      <c r="O2105" s="8" t="str">
        <f>IF(ISERROR(VLOOKUP($I2105,Lookup!$H$2:$I$11,2,0)),"",VLOOKUP($I2105,Lookup!$H$2:$I$11,2,0))</f>
        <v/>
      </c>
      <c r="P2105" s="8">
        <f>COUNTIF(J$4:J2105,J2105)</f>
        <v>0</v>
      </c>
    </row>
    <row r="2106" spans="1:16" x14ac:dyDescent="0.25">
      <c r="A2106" s="35">
        <f t="shared" si="197"/>
        <v>0</v>
      </c>
      <c r="B2106" s="8">
        <f t="shared" si="198"/>
        <v>0</v>
      </c>
      <c r="C2106" s="8">
        <f t="shared" si="199"/>
        <v>0</v>
      </c>
      <c r="D2106" s="38" t="e">
        <f t="shared" si="200"/>
        <v>#VALUE!</v>
      </c>
      <c r="E2106" s="39" t="e">
        <f t="shared" si="195"/>
        <v>#VALUE!</v>
      </c>
      <c r="M2106" s="8" t="str">
        <f>VLOOKUP(MONTH($J2106),Lookup!$A$2:$B$13,2,0)&amp;" "&amp;YEAR($J2106)</f>
        <v>Jan 1900</v>
      </c>
      <c r="N2106" s="34" t="str">
        <f t="shared" si="196"/>
        <v>1/1/9999</v>
      </c>
      <c r="O2106" s="8" t="str">
        <f>IF(ISERROR(VLOOKUP($I2106,Lookup!$H$2:$I$11,2,0)),"",VLOOKUP($I2106,Lookup!$H$2:$I$11,2,0))</f>
        <v/>
      </c>
      <c r="P2106" s="8">
        <f>COUNTIF(J$4:J2106,J2106)</f>
        <v>0</v>
      </c>
    </row>
    <row r="2107" spans="1:16" x14ac:dyDescent="0.25">
      <c r="A2107" s="35">
        <f t="shared" si="197"/>
        <v>0</v>
      </c>
      <c r="B2107" s="8">
        <f t="shared" si="198"/>
        <v>0</v>
      </c>
      <c r="C2107" s="8">
        <f t="shared" si="199"/>
        <v>0</v>
      </c>
      <c r="D2107" s="38" t="e">
        <f t="shared" si="200"/>
        <v>#VALUE!</v>
      </c>
      <c r="E2107" s="39" t="e">
        <f t="shared" si="195"/>
        <v>#VALUE!</v>
      </c>
      <c r="M2107" s="8" t="str">
        <f>VLOOKUP(MONTH($J2107),Lookup!$A$2:$B$13,2,0)&amp;" "&amp;YEAR($J2107)</f>
        <v>Jan 1900</v>
      </c>
      <c r="N2107" s="34" t="str">
        <f t="shared" si="196"/>
        <v>1/1/9999</v>
      </c>
      <c r="O2107" s="8" t="str">
        <f>IF(ISERROR(VLOOKUP($I2107,Lookup!$H$2:$I$11,2,0)),"",VLOOKUP($I2107,Lookup!$H$2:$I$11,2,0))</f>
        <v/>
      </c>
      <c r="P2107" s="8">
        <f>COUNTIF(J$4:J2107,J2107)</f>
        <v>0</v>
      </c>
    </row>
    <row r="2108" spans="1:16" x14ac:dyDescent="0.25">
      <c r="A2108" s="35">
        <f t="shared" si="197"/>
        <v>0</v>
      </c>
      <c r="B2108" s="8">
        <f t="shared" si="198"/>
        <v>0</v>
      </c>
      <c r="C2108" s="8">
        <f t="shared" si="199"/>
        <v>0</v>
      </c>
      <c r="D2108" s="38" t="e">
        <f t="shared" si="200"/>
        <v>#VALUE!</v>
      </c>
      <c r="E2108" s="39" t="e">
        <f t="shared" si="195"/>
        <v>#VALUE!</v>
      </c>
      <c r="M2108" s="8" t="str">
        <f>VLOOKUP(MONTH($J2108),Lookup!$A$2:$B$13,2,0)&amp;" "&amp;YEAR($J2108)</f>
        <v>Jan 1900</v>
      </c>
      <c r="N2108" s="34" t="str">
        <f t="shared" si="196"/>
        <v>1/1/9999</v>
      </c>
      <c r="O2108" s="8" t="str">
        <f>IF(ISERROR(VLOOKUP($I2108,Lookup!$H$2:$I$11,2,0)),"",VLOOKUP($I2108,Lookup!$H$2:$I$11,2,0))</f>
        <v/>
      </c>
      <c r="P2108" s="8">
        <f>COUNTIF(J$4:J2108,J2108)</f>
        <v>0</v>
      </c>
    </row>
    <row r="2109" spans="1:16" x14ac:dyDescent="0.25">
      <c r="A2109" s="35">
        <f t="shared" si="197"/>
        <v>0</v>
      </c>
      <c r="B2109" s="8">
        <f t="shared" si="198"/>
        <v>0</v>
      </c>
      <c r="C2109" s="8">
        <f t="shared" si="199"/>
        <v>0</v>
      </c>
      <c r="D2109" s="38" t="e">
        <f t="shared" si="200"/>
        <v>#VALUE!</v>
      </c>
      <c r="E2109" s="39" t="e">
        <f t="shared" si="195"/>
        <v>#VALUE!</v>
      </c>
      <c r="M2109" s="8" t="str">
        <f>VLOOKUP(MONTH($J2109),Lookup!$A$2:$B$13,2,0)&amp;" "&amp;YEAR($J2109)</f>
        <v>Jan 1900</v>
      </c>
      <c r="N2109" s="34" t="str">
        <f t="shared" si="196"/>
        <v>1/1/9999</v>
      </c>
      <c r="O2109" s="8" t="str">
        <f>IF(ISERROR(VLOOKUP($I2109,Lookup!$H$2:$I$11,2,0)),"",VLOOKUP($I2109,Lookup!$H$2:$I$11,2,0))</f>
        <v/>
      </c>
      <c r="P2109" s="8">
        <f>COUNTIF(J$4:J2109,J2109)</f>
        <v>0</v>
      </c>
    </row>
    <row r="2110" spans="1:16" x14ac:dyDescent="0.25">
      <c r="A2110" s="35">
        <f t="shared" si="197"/>
        <v>0</v>
      </c>
      <c r="B2110" s="8">
        <f t="shared" si="198"/>
        <v>0</v>
      </c>
      <c r="C2110" s="8">
        <f t="shared" si="199"/>
        <v>0</v>
      </c>
      <c r="D2110" s="38" t="e">
        <f t="shared" si="200"/>
        <v>#VALUE!</v>
      </c>
      <c r="E2110" s="39" t="e">
        <f t="shared" si="195"/>
        <v>#VALUE!</v>
      </c>
      <c r="M2110" s="8" t="str">
        <f>VLOOKUP(MONTH($J2110),Lookup!$A$2:$B$13,2,0)&amp;" "&amp;YEAR($J2110)</f>
        <v>Jan 1900</v>
      </c>
      <c r="N2110" s="34" t="str">
        <f t="shared" si="196"/>
        <v>1/1/9999</v>
      </c>
      <c r="O2110" s="8" t="str">
        <f>IF(ISERROR(VLOOKUP($I2110,Lookup!$H$2:$I$11,2,0)),"",VLOOKUP($I2110,Lookup!$H$2:$I$11,2,0))</f>
        <v/>
      </c>
      <c r="P2110" s="8">
        <f>COUNTIF(J$4:J2110,J2110)</f>
        <v>0</v>
      </c>
    </row>
    <row r="2111" spans="1:16" x14ac:dyDescent="0.25">
      <c r="A2111" s="35">
        <f t="shared" si="197"/>
        <v>0</v>
      </c>
      <c r="B2111" s="8">
        <f t="shared" si="198"/>
        <v>0</v>
      </c>
      <c r="C2111" s="8">
        <f t="shared" si="199"/>
        <v>0</v>
      </c>
      <c r="D2111" s="38" t="e">
        <f t="shared" si="200"/>
        <v>#VALUE!</v>
      </c>
      <c r="E2111" s="39" t="e">
        <f t="shared" si="195"/>
        <v>#VALUE!</v>
      </c>
      <c r="M2111" s="8" t="str">
        <f>VLOOKUP(MONTH($J2111),Lookup!$A$2:$B$13,2,0)&amp;" "&amp;YEAR($J2111)</f>
        <v>Jan 1900</v>
      </c>
      <c r="N2111" s="34" t="str">
        <f t="shared" si="196"/>
        <v>1/1/9999</v>
      </c>
      <c r="O2111" s="8" t="str">
        <f>IF(ISERROR(VLOOKUP($I2111,Lookup!$H$2:$I$11,2,0)),"",VLOOKUP($I2111,Lookup!$H$2:$I$11,2,0))</f>
        <v/>
      </c>
      <c r="P2111" s="8">
        <f>COUNTIF(J$4:J2111,J2111)</f>
        <v>0</v>
      </c>
    </row>
    <row r="2112" spans="1:16" x14ac:dyDescent="0.25">
      <c r="A2112" s="35">
        <f t="shared" si="197"/>
        <v>0</v>
      </c>
      <c r="B2112" s="8">
        <f t="shared" si="198"/>
        <v>0</v>
      </c>
      <c r="C2112" s="8">
        <f t="shared" si="199"/>
        <v>0</v>
      </c>
      <c r="D2112" s="38" t="e">
        <f t="shared" si="200"/>
        <v>#VALUE!</v>
      </c>
      <c r="E2112" s="39" t="e">
        <f t="shared" si="195"/>
        <v>#VALUE!</v>
      </c>
      <c r="M2112" s="8" t="str">
        <f>VLOOKUP(MONTH($J2112),Lookup!$A$2:$B$13,2,0)&amp;" "&amp;YEAR($J2112)</f>
        <v>Jan 1900</v>
      </c>
      <c r="N2112" s="34" t="str">
        <f t="shared" si="196"/>
        <v>1/1/9999</v>
      </c>
      <c r="O2112" s="8" t="str">
        <f>IF(ISERROR(VLOOKUP($I2112,Lookup!$H$2:$I$11,2,0)),"",VLOOKUP($I2112,Lookup!$H$2:$I$11,2,0))</f>
        <v/>
      </c>
      <c r="P2112" s="8">
        <f>COUNTIF(J$4:J2112,J2112)</f>
        <v>0</v>
      </c>
    </row>
    <row r="2113" spans="1:16" x14ac:dyDescent="0.25">
      <c r="A2113" s="35">
        <f t="shared" si="197"/>
        <v>0</v>
      </c>
      <c r="B2113" s="8">
        <f t="shared" si="198"/>
        <v>0</v>
      </c>
      <c r="C2113" s="8">
        <f t="shared" si="199"/>
        <v>0</v>
      </c>
      <c r="D2113" s="38" t="e">
        <f t="shared" si="200"/>
        <v>#VALUE!</v>
      </c>
      <c r="E2113" s="39" t="e">
        <f t="shared" si="195"/>
        <v>#VALUE!</v>
      </c>
      <c r="M2113" s="8" t="str">
        <f>VLOOKUP(MONTH($J2113),Lookup!$A$2:$B$13,2,0)&amp;" "&amp;YEAR($J2113)</f>
        <v>Jan 1900</v>
      </c>
      <c r="N2113" s="34" t="str">
        <f t="shared" si="196"/>
        <v>1/1/9999</v>
      </c>
      <c r="O2113" s="8" t="str">
        <f>IF(ISERROR(VLOOKUP($I2113,Lookup!$H$2:$I$11,2,0)),"",VLOOKUP($I2113,Lookup!$H$2:$I$11,2,0))</f>
        <v/>
      </c>
      <c r="P2113" s="8">
        <f>COUNTIF(J$4:J2113,J2113)</f>
        <v>0</v>
      </c>
    </row>
    <row r="2114" spans="1:16" x14ac:dyDescent="0.25">
      <c r="A2114" s="35">
        <f t="shared" si="197"/>
        <v>0</v>
      </c>
      <c r="B2114" s="8">
        <f t="shared" si="198"/>
        <v>0</v>
      </c>
      <c r="C2114" s="8">
        <f t="shared" si="199"/>
        <v>0</v>
      </c>
      <c r="D2114" s="38" t="e">
        <f t="shared" si="200"/>
        <v>#VALUE!</v>
      </c>
      <c r="E2114" s="39" t="e">
        <f t="shared" si="195"/>
        <v>#VALUE!</v>
      </c>
      <c r="M2114" s="8" t="str">
        <f>VLOOKUP(MONTH($J2114),Lookup!$A$2:$B$13,2,0)&amp;" "&amp;YEAR($J2114)</f>
        <v>Jan 1900</v>
      </c>
      <c r="N2114" s="34" t="str">
        <f t="shared" si="196"/>
        <v>1/1/9999</v>
      </c>
      <c r="O2114" s="8" t="str">
        <f>IF(ISERROR(VLOOKUP($I2114,Lookup!$H$2:$I$11,2,0)),"",VLOOKUP($I2114,Lookup!$H$2:$I$11,2,0))</f>
        <v/>
      </c>
      <c r="P2114" s="8">
        <f>COUNTIF(J$4:J2114,J2114)</f>
        <v>0</v>
      </c>
    </row>
    <row r="2115" spans="1:16" x14ac:dyDescent="0.25">
      <c r="A2115" s="35">
        <f t="shared" si="197"/>
        <v>0</v>
      </c>
      <c r="B2115" s="8">
        <f t="shared" si="198"/>
        <v>0</v>
      </c>
      <c r="C2115" s="8">
        <f t="shared" si="199"/>
        <v>0</v>
      </c>
      <c r="D2115" s="38" t="e">
        <f t="shared" si="200"/>
        <v>#VALUE!</v>
      </c>
      <c r="E2115" s="39" t="e">
        <f t="shared" si="195"/>
        <v>#VALUE!</v>
      </c>
      <c r="M2115" s="8" t="str">
        <f>VLOOKUP(MONTH($J2115),Lookup!$A$2:$B$13,2,0)&amp;" "&amp;YEAR($J2115)</f>
        <v>Jan 1900</v>
      </c>
      <c r="N2115" s="34" t="str">
        <f t="shared" si="196"/>
        <v>1/1/9999</v>
      </c>
      <c r="O2115" s="8" t="str">
        <f>IF(ISERROR(VLOOKUP($I2115,Lookup!$H$2:$I$11,2,0)),"",VLOOKUP($I2115,Lookup!$H$2:$I$11,2,0))</f>
        <v/>
      </c>
      <c r="P2115" s="8">
        <f>COUNTIF(J$4:J2115,J2115)</f>
        <v>0</v>
      </c>
    </row>
    <row r="2116" spans="1:16" x14ac:dyDescent="0.25">
      <c r="A2116" s="35">
        <f t="shared" si="197"/>
        <v>0</v>
      </c>
      <c r="B2116" s="8">
        <f t="shared" si="198"/>
        <v>0</v>
      </c>
      <c r="C2116" s="8">
        <f t="shared" si="199"/>
        <v>0</v>
      </c>
      <c r="D2116" s="38" t="e">
        <f t="shared" si="200"/>
        <v>#VALUE!</v>
      </c>
      <c r="E2116" s="39" t="e">
        <f t="shared" si="195"/>
        <v>#VALUE!</v>
      </c>
      <c r="M2116" s="8" t="str">
        <f>VLOOKUP(MONTH($J2116),Lookup!$A$2:$B$13,2,0)&amp;" "&amp;YEAR($J2116)</f>
        <v>Jan 1900</v>
      </c>
      <c r="N2116" s="34" t="str">
        <f t="shared" si="196"/>
        <v>1/1/9999</v>
      </c>
      <c r="O2116" s="8" t="str">
        <f>IF(ISERROR(VLOOKUP($I2116,Lookup!$H$2:$I$11,2,0)),"",VLOOKUP($I2116,Lookup!$H$2:$I$11,2,0))</f>
        <v/>
      </c>
      <c r="P2116" s="8">
        <f>COUNTIF(J$4:J2116,J2116)</f>
        <v>0</v>
      </c>
    </row>
    <row r="2117" spans="1:16" x14ac:dyDescent="0.25">
      <c r="A2117" s="35">
        <f t="shared" si="197"/>
        <v>0</v>
      </c>
      <c r="B2117" s="8">
        <f t="shared" si="198"/>
        <v>0</v>
      </c>
      <c r="C2117" s="8">
        <f t="shared" si="199"/>
        <v>0</v>
      </c>
      <c r="D2117" s="38" t="e">
        <f t="shared" si="200"/>
        <v>#VALUE!</v>
      </c>
      <c r="E2117" s="39" t="e">
        <f t="shared" ref="E2117:E2180" si="201">IF($D2117="","",COUNTIFS($F$4:$F$5000,$F2117,$D$4:$D$5000,"&gt;"&amp;$D2117))</f>
        <v>#VALUE!</v>
      </c>
      <c r="M2117" s="8" t="str">
        <f>VLOOKUP(MONTH($J2117),Lookup!$A$2:$B$13,2,0)&amp;" "&amp;YEAR($J2117)</f>
        <v>Jan 1900</v>
      </c>
      <c r="N2117" s="34" t="str">
        <f t="shared" ref="N2117:N2180" si="202">IF(ISBLANK($J2117),"1/1/9999",J2117)</f>
        <v>1/1/9999</v>
      </c>
      <c r="O2117" s="8" t="str">
        <f>IF(ISERROR(VLOOKUP($I2117,Lookup!$H$2:$I$11,2,0)),"",VLOOKUP($I2117,Lookup!$H$2:$I$11,2,0))</f>
        <v/>
      </c>
      <c r="P2117" s="8">
        <f>COUNTIF(J$4:J2117,J2117)</f>
        <v>0</v>
      </c>
    </row>
    <row r="2118" spans="1:16" x14ac:dyDescent="0.25">
      <c r="A2118" s="35">
        <f t="shared" ref="A2118:A2181" si="203">K2118</f>
        <v>0</v>
      </c>
      <c r="B2118" s="8">
        <f t="shared" ref="B2118:B2181" si="204">J2118</f>
        <v>0</v>
      </c>
      <c r="C2118" s="8">
        <f t="shared" ref="C2118:C2181" si="205">L2118</f>
        <v>0</v>
      </c>
      <c r="D2118" s="38" t="e">
        <f t="shared" ref="D2118:D2181" si="206">SUM(A2118:C2118)+O2118+P2118</f>
        <v>#VALUE!</v>
      </c>
      <c r="E2118" s="39" t="e">
        <f t="shared" si="201"/>
        <v>#VALUE!</v>
      </c>
      <c r="M2118" s="8" t="str">
        <f>VLOOKUP(MONTH($J2118),Lookup!$A$2:$B$13,2,0)&amp;" "&amp;YEAR($J2118)</f>
        <v>Jan 1900</v>
      </c>
      <c r="N2118" s="34" t="str">
        <f t="shared" si="202"/>
        <v>1/1/9999</v>
      </c>
      <c r="O2118" s="8" t="str">
        <f>IF(ISERROR(VLOOKUP($I2118,Lookup!$H$2:$I$11,2,0)),"",VLOOKUP($I2118,Lookup!$H$2:$I$11,2,0))</f>
        <v/>
      </c>
      <c r="P2118" s="8">
        <f>COUNTIF(J$4:J2118,J2118)</f>
        <v>0</v>
      </c>
    </row>
    <row r="2119" spans="1:16" x14ac:dyDescent="0.25">
      <c r="A2119" s="35">
        <f t="shared" si="203"/>
        <v>0</v>
      </c>
      <c r="B2119" s="8">
        <f t="shared" si="204"/>
        <v>0</v>
      </c>
      <c r="C2119" s="8">
        <f t="shared" si="205"/>
        <v>0</v>
      </c>
      <c r="D2119" s="38" t="e">
        <f t="shared" si="206"/>
        <v>#VALUE!</v>
      </c>
      <c r="E2119" s="39" t="e">
        <f t="shared" si="201"/>
        <v>#VALUE!</v>
      </c>
      <c r="M2119" s="8" t="str">
        <f>VLOOKUP(MONTH($J2119),Lookup!$A$2:$B$13,2,0)&amp;" "&amp;YEAR($J2119)</f>
        <v>Jan 1900</v>
      </c>
      <c r="N2119" s="34" t="str">
        <f t="shared" si="202"/>
        <v>1/1/9999</v>
      </c>
      <c r="O2119" s="8" t="str">
        <f>IF(ISERROR(VLOOKUP($I2119,Lookup!$H$2:$I$11,2,0)),"",VLOOKUP($I2119,Lookup!$H$2:$I$11,2,0))</f>
        <v/>
      </c>
      <c r="P2119" s="8">
        <f>COUNTIF(J$4:J2119,J2119)</f>
        <v>0</v>
      </c>
    </row>
    <row r="2120" spans="1:16" x14ac:dyDescent="0.25">
      <c r="A2120" s="35">
        <f t="shared" si="203"/>
        <v>0</v>
      </c>
      <c r="B2120" s="8">
        <f t="shared" si="204"/>
        <v>0</v>
      </c>
      <c r="C2120" s="8">
        <f t="shared" si="205"/>
        <v>0</v>
      </c>
      <c r="D2120" s="38" t="e">
        <f t="shared" si="206"/>
        <v>#VALUE!</v>
      </c>
      <c r="E2120" s="39" t="e">
        <f t="shared" si="201"/>
        <v>#VALUE!</v>
      </c>
      <c r="M2120" s="8" t="str">
        <f>VLOOKUP(MONTH($J2120),Lookup!$A$2:$B$13,2,0)&amp;" "&amp;YEAR($J2120)</f>
        <v>Jan 1900</v>
      </c>
      <c r="N2120" s="34" t="str">
        <f t="shared" si="202"/>
        <v>1/1/9999</v>
      </c>
      <c r="O2120" s="8" t="str">
        <f>IF(ISERROR(VLOOKUP($I2120,Lookup!$H$2:$I$11,2,0)),"",VLOOKUP($I2120,Lookup!$H$2:$I$11,2,0))</f>
        <v/>
      </c>
      <c r="P2120" s="8">
        <f>COUNTIF(J$4:J2120,J2120)</f>
        <v>0</v>
      </c>
    </row>
    <row r="2121" spans="1:16" x14ac:dyDescent="0.25">
      <c r="A2121" s="35">
        <f t="shared" si="203"/>
        <v>0</v>
      </c>
      <c r="B2121" s="8">
        <f t="shared" si="204"/>
        <v>0</v>
      </c>
      <c r="C2121" s="8">
        <f t="shared" si="205"/>
        <v>0</v>
      </c>
      <c r="D2121" s="38" t="e">
        <f t="shared" si="206"/>
        <v>#VALUE!</v>
      </c>
      <c r="E2121" s="39" t="e">
        <f t="shared" si="201"/>
        <v>#VALUE!</v>
      </c>
      <c r="M2121" s="8" t="str">
        <f>VLOOKUP(MONTH($J2121),Lookup!$A$2:$B$13,2,0)&amp;" "&amp;YEAR($J2121)</f>
        <v>Jan 1900</v>
      </c>
      <c r="N2121" s="34" t="str">
        <f t="shared" si="202"/>
        <v>1/1/9999</v>
      </c>
      <c r="O2121" s="8" t="str">
        <f>IF(ISERROR(VLOOKUP($I2121,Lookup!$H$2:$I$11,2,0)),"",VLOOKUP($I2121,Lookup!$H$2:$I$11,2,0))</f>
        <v/>
      </c>
      <c r="P2121" s="8">
        <f>COUNTIF(J$4:J2121,J2121)</f>
        <v>0</v>
      </c>
    </row>
    <row r="2122" spans="1:16" x14ac:dyDescent="0.25">
      <c r="A2122" s="35">
        <f t="shared" si="203"/>
        <v>0</v>
      </c>
      <c r="B2122" s="8">
        <f t="shared" si="204"/>
        <v>0</v>
      </c>
      <c r="C2122" s="8">
        <f t="shared" si="205"/>
        <v>0</v>
      </c>
      <c r="D2122" s="38" t="e">
        <f t="shared" si="206"/>
        <v>#VALUE!</v>
      </c>
      <c r="E2122" s="39" t="e">
        <f t="shared" si="201"/>
        <v>#VALUE!</v>
      </c>
      <c r="M2122" s="8" t="str">
        <f>VLOOKUP(MONTH($J2122),Lookup!$A$2:$B$13,2,0)&amp;" "&amp;YEAR($J2122)</f>
        <v>Jan 1900</v>
      </c>
      <c r="N2122" s="34" t="str">
        <f t="shared" si="202"/>
        <v>1/1/9999</v>
      </c>
      <c r="O2122" s="8" t="str">
        <f>IF(ISERROR(VLOOKUP($I2122,Lookup!$H$2:$I$11,2,0)),"",VLOOKUP($I2122,Lookup!$H$2:$I$11,2,0))</f>
        <v/>
      </c>
      <c r="P2122" s="8">
        <f>COUNTIF(J$4:J2122,J2122)</f>
        <v>0</v>
      </c>
    </row>
    <row r="2123" spans="1:16" x14ac:dyDescent="0.25">
      <c r="A2123" s="35">
        <f t="shared" si="203"/>
        <v>0</v>
      </c>
      <c r="B2123" s="8">
        <f t="shared" si="204"/>
        <v>0</v>
      </c>
      <c r="C2123" s="8">
        <f t="shared" si="205"/>
        <v>0</v>
      </c>
      <c r="D2123" s="38" t="e">
        <f t="shared" si="206"/>
        <v>#VALUE!</v>
      </c>
      <c r="E2123" s="39" t="e">
        <f t="shared" si="201"/>
        <v>#VALUE!</v>
      </c>
      <c r="M2123" s="8" t="str">
        <f>VLOOKUP(MONTH($J2123),Lookup!$A$2:$B$13,2,0)&amp;" "&amp;YEAR($J2123)</f>
        <v>Jan 1900</v>
      </c>
      <c r="N2123" s="34" t="str">
        <f t="shared" si="202"/>
        <v>1/1/9999</v>
      </c>
      <c r="O2123" s="8" t="str">
        <f>IF(ISERROR(VLOOKUP($I2123,Lookup!$H$2:$I$11,2,0)),"",VLOOKUP($I2123,Lookup!$H$2:$I$11,2,0))</f>
        <v/>
      </c>
      <c r="P2123" s="8">
        <f>COUNTIF(J$4:J2123,J2123)</f>
        <v>0</v>
      </c>
    </row>
    <row r="2124" spans="1:16" x14ac:dyDescent="0.25">
      <c r="A2124" s="35">
        <f t="shared" si="203"/>
        <v>0</v>
      </c>
      <c r="B2124" s="8">
        <f t="shared" si="204"/>
        <v>0</v>
      </c>
      <c r="C2124" s="8">
        <f t="shared" si="205"/>
        <v>0</v>
      </c>
      <c r="D2124" s="38" t="e">
        <f t="shared" si="206"/>
        <v>#VALUE!</v>
      </c>
      <c r="E2124" s="39" t="e">
        <f t="shared" si="201"/>
        <v>#VALUE!</v>
      </c>
      <c r="M2124" s="8" t="str">
        <f>VLOOKUP(MONTH($J2124),Lookup!$A$2:$B$13,2,0)&amp;" "&amp;YEAR($J2124)</f>
        <v>Jan 1900</v>
      </c>
      <c r="N2124" s="34" t="str">
        <f t="shared" si="202"/>
        <v>1/1/9999</v>
      </c>
      <c r="O2124" s="8" t="str">
        <f>IF(ISERROR(VLOOKUP($I2124,Lookup!$H$2:$I$11,2,0)),"",VLOOKUP($I2124,Lookup!$H$2:$I$11,2,0))</f>
        <v/>
      </c>
      <c r="P2124" s="8">
        <f>COUNTIF(J$4:J2124,J2124)</f>
        <v>0</v>
      </c>
    </row>
    <row r="2125" spans="1:16" x14ac:dyDescent="0.25">
      <c r="A2125" s="35">
        <f t="shared" si="203"/>
        <v>0</v>
      </c>
      <c r="B2125" s="8">
        <f t="shared" si="204"/>
        <v>0</v>
      </c>
      <c r="C2125" s="8">
        <f t="shared" si="205"/>
        <v>0</v>
      </c>
      <c r="D2125" s="38" t="e">
        <f t="shared" si="206"/>
        <v>#VALUE!</v>
      </c>
      <c r="E2125" s="39" t="e">
        <f t="shared" si="201"/>
        <v>#VALUE!</v>
      </c>
      <c r="M2125" s="8" t="str">
        <f>VLOOKUP(MONTH($J2125),Lookup!$A$2:$B$13,2,0)&amp;" "&amp;YEAR($J2125)</f>
        <v>Jan 1900</v>
      </c>
      <c r="N2125" s="34" t="str">
        <f t="shared" si="202"/>
        <v>1/1/9999</v>
      </c>
      <c r="O2125" s="8" t="str">
        <f>IF(ISERROR(VLOOKUP($I2125,Lookup!$H$2:$I$11,2,0)),"",VLOOKUP($I2125,Lookup!$H$2:$I$11,2,0))</f>
        <v/>
      </c>
      <c r="P2125" s="8">
        <f>COUNTIF(J$4:J2125,J2125)</f>
        <v>0</v>
      </c>
    </row>
    <row r="2126" spans="1:16" x14ac:dyDescent="0.25">
      <c r="A2126" s="35">
        <f t="shared" si="203"/>
        <v>0</v>
      </c>
      <c r="B2126" s="8">
        <f t="shared" si="204"/>
        <v>0</v>
      </c>
      <c r="C2126" s="8">
        <f t="shared" si="205"/>
        <v>0</v>
      </c>
      <c r="D2126" s="38" t="e">
        <f t="shared" si="206"/>
        <v>#VALUE!</v>
      </c>
      <c r="E2126" s="39" t="e">
        <f t="shared" si="201"/>
        <v>#VALUE!</v>
      </c>
      <c r="M2126" s="8" t="str">
        <f>VLOOKUP(MONTH($J2126),Lookup!$A$2:$B$13,2,0)&amp;" "&amp;YEAR($J2126)</f>
        <v>Jan 1900</v>
      </c>
      <c r="N2126" s="34" t="str">
        <f t="shared" si="202"/>
        <v>1/1/9999</v>
      </c>
      <c r="O2126" s="8" t="str">
        <f>IF(ISERROR(VLOOKUP($I2126,Lookup!$H$2:$I$11,2,0)),"",VLOOKUP($I2126,Lookup!$H$2:$I$11,2,0))</f>
        <v/>
      </c>
      <c r="P2126" s="8">
        <f>COUNTIF(J$4:J2126,J2126)</f>
        <v>0</v>
      </c>
    </row>
    <row r="2127" spans="1:16" x14ac:dyDescent="0.25">
      <c r="A2127" s="35">
        <f t="shared" si="203"/>
        <v>0</v>
      </c>
      <c r="B2127" s="8">
        <f t="shared" si="204"/>
        <v>0</v>
      </c>
      <c r="C2127" s="8">
        <f t="shared" si="205"/>
        <v>0</v>
      </c>
      <c r="D2127" s="38" t="e">
        <f t="shared" si="206"/>
        <v>#VALUE!</v>
      </c>
      <c r="E2127" s="39" t="e">
        <f t="shared" si="201"/>
        <v>#VALUE!</v>
      </c>
      <c r="M2127" s="8" t="str">
        <f>VLOOKUP(MONTH($J2127),Lookup!$A$2:$B$13,2,0)&amp;" "&amp;YEAR($J2127)</f>
        <v>Jan 1900</v>
      </c>
      <c r="N2127" s="34" t="str">
        <f t="shared" si="202"/>
        <v>1/1/9999</v>
      </c>
      <c r="O2127" s="8" t="str">
        <f>IF(ISERROR(VLOOKUP($I2127,Lookup!$H$2:$I$11,2,0)),"",VLOOKUP($I2127,Lookup!$H$2:$I$11,2,0))</f>
        <v/>
      </c>
      <c r="P2127" s="8">
        <f>COUNTIF(J$4:J2127,J2127)</f>
        <v>0</v>
      </c>
    </row>
    <row r="2128" spans="1:16" x14ac:dyDescent="0.25">
      <c r="A2128" s="35">
        <f t="shared" si="203"/>
        <v>0</v>
      </c>
      <c r="B2128" s="8">
        <f t="shared" si="204"/>
        <v>0</v>
      </c>
      <c r="C2128" s="8">
        <f t="shared" si="205"/>
        <v>0</v>
      </c>
      <c r="D2128" s="38" t="e">
        <f t="shared" si="206"/>
        <v>#VALUE!</v>
      </c>
      <c r="E2128" s="39" t="e">
        <f t="shared" si="201"/>
        <v>#VALUE!</v>
      </c>
      <c r="M2128" s="8" t="str">
        <f>VLOOKUP(MONTH($J2128),Lookup!$A$2:$B$13,2,0)&amp;" "&amp;YEAR($J2128)</f>
        <v>Jan 1900</v>
      </c>
      <c r="N2128" s="34" t="str">
        <f t="shared" si="202"/>
        <v>1/1/9999</v>
      </c>
      <c r="O2128" s="8" t="str">
        <f>IF(ISERROR(VLOOKUP($I2128,Lookup!$H$2:$I$11,2,0)),"",VLOOKUP($I2128,Lookup!$H$2:$I$11,2,0))</f>
        <v/>
      </c>
      <c r="P2128" s="8">
        <f>COUNTIF(J$4:J2128,J2128)</f>
        <v>0</v>
      </c>
    </row>
    <row r="2129" spans="1:16" x14ac:dyDescent="0.25">
      <c r="A2129" s="35">
        <f t="shared" si="203"/>
        <v>0</v>
      </c>
      <c r="B2129" s="8">
        <f t="shared" si="204"/>
        <v>0</v>
      </c>
      <c r="C2129" s="8">
        <f t="shared" si="205"/>
        <v>0</v>
      </c>
      <c r="D2129" s="38" t="e">
        <f t="shared" si="206"/>
        <v>#VALUE!</v>
      </c>
      <c r="E2129" s="39" t="e">
        <f t="shared" si="201"/>
        <v>#VALUE!</v>
      </c>
      <c r="M2129" s="8" t="str">
        <f>VLOOKUP(MONTH($J2129),Lookup!$A$2:$B$13,2,0)&amp;" "&amp;YEAR($J2129)</f>
        <v>Jan 1900</v>
      </c>
      <c r="N2129" s="34" t="str">
        <f t="shared" si="202"/>
        <v>1/1/9999</v>
      </c>
      <c r="O2129" s="8" t="str">
        <f>IF(ISERROR(VLOOKUP($I2129,Lookup!$H$2:$I$11,2,0)),"",VLOOKUP($I2129,Lookup!$H$2:$I$11,2,0))</f>
        <v/>
      </c>
      <c r="P2129" s="8">
        <f>COUNTIF(J$4:J2129,J2129)</f>
        <v>0</v>
      </c>
    </row>
    <row r="2130" spans="1:16" x14ac:dyDescent="0.25">
      <c r="A2130" s="35">
        <f t="shared" si="203"/>
        <v>0</v>
      </c>
      <c r="B2130" s="8">
        <f t="shared" si="204"/>
        <v>0</v>
      </c>
      <c r="C2130" s="8">
        <f t="shared" si="205"/>
        <v>0</v>
      </c>
      <c r="D2130" s="38" t="e">
        <f t="shared" si="206"/>
        <v>#VALUE!</v>
      </c>
      <c r="E2130" s="39" t="e">
        <f t="shared" si="201"/>
        <v>#VALUE!</v>
      </c>
      <c r="M2130" s="8" t="str">
        <f>VLOOKUP(MONTH($J2130),Lookup!$A$2:$B$13,2,0)&amp;" "&amp;YEAR($J2130)</f>
        <v>Jan 1900</v>
      </c>
      <c r="N2130" s="34" t="str">
        <f t="shared" si="202"/>
        <v>1/1/9999</v>
      </c>
      <c r="O2130" s="8" t="str">
        <f>IF(ISERROR(VLOOKUP($I2130,Lookup!$H$2:$I$11,2,0)),"",VLOOKUP($I2130,Lookup!$H$2:$I$11,2,0))</f>
        <v/>
      </c>
      <c r="P2130" s="8">
        <f>COUNTIF(J$4:J2130,J2130)</f>
        <v>0</v>
      </c>
    </row>
    <row r="2131" spans="1:16" x14ac:dyDescent="0.25">
      <c r="A2131" s="35">
        <f t="shared" si="203"/>
        <v>0</v>
      </c>
      <c r="B2131" s="8">
        <f t="shared" si="204"/>
        <v>0</v>
      </c>
      <c r="C2131" s="8">
        <f t="shared" si="205"/>
        <v>0</v>
      </c>
      <c r="D2131" s="38" t="e">
        <f t="shared" si="206"/>
        <v>#VALUE!</v>
      </c>
      <c r="E2131" s="39" t="e">
        <f t="shared" si="201"/>
        <v>#VALUE!</v>
      </c>
      <c r="M2131" s="8" t="str">
        <f>VLOOKUP(MONTH($J2131),Lookup!$A$2:$B$13,2,0)&amp;" "&amp;YEAR($J2131)</f>
        <v>Jan 1900</v>
      </c>
      <c r="N2131" s="34" t="str">
        <f t="shared" si="202"/>
        <v>1/1/9999</v>
      </c>
      <c r="O2131" s="8" t="str">
        <f>IF(ISERROR(VLOOKUP($I2131,Lookup!$H$2:$I$11,2,0)),"",VLOOKUP($I2131,Lookup!$H$2:$I$11,2,0))</f>
        <v/>
      </c>
      <c r="P2131" s="8">
        <f>COUNTIF(J$4:J2131,J2131)</f>
        <v>0</v>
      </c>
    </row>
    <row r="2132" spans="1:16" x14ac:dyDescent="0.25">
      <c r="A2132" s="35">
        <f t="shared" si="203"/>
        <v>0</v>
      </c>
      <c r="B2132" s="8">
        <f t="shared" si="204"/>
        <v>0</v>
      </c>
      <c r="C2132" s="8">
        <f t="shared" si="205"/>
        <v>0</v>
      </c>
      <c r="D2132" s="38" t="e">
        <f t="shared" si="206"/>
        <v>#VALUE!</v>
      </c>
      <c r="E2132" s="39" t="e">
        <f t="shared" si="201"/>
        <v>#VALUE!</v>
      </c>
      <c r="M2132" s="8" t="str">
        <f>VLOOKUP(MONTH($J2132),Lookup!$A$2:$B$13,2,0)&amp;" "&amp;YEAR($J2132)</f>
        <v>Jan 1900</v>
      </c>
      <c r="N2132" s="34" t="str">
        <f t="shared" si="202"/>
        <v>1/1/9999</v>
      </c>
      <c r="O2132" s="8" t="str">
        <f>IF(ISERROR(VLOOKUP($I2132,Lookup!$H$2:$I$11,2,0)),"",VLOOKUP($I2132,Lookup!$H$2:$I$11,2,0))</f>
        <v/>
      </c>
      <c r="P2132" s="8">
        <f>COUNTIF(J$4:J2132,J2132)</f>
        <v>0</v>
      </c>
    </row>
    <row r="2133" spans="1:16" x14ac:dyDescent="0.25">
      <c r="A2133" s="35">
        <f t="shared" si="203"/>
        <v>0</v>
      </c>
      <c r="B2133" s="8">
        <f t="shared" si="204"/>
        <v>0</v>
      </c>
      <c r="C2133" s="8">
        <f t="shared" si="205"/>
        <v>0</v>
      </c>
      <c r="D2133" s="38" t="e">
        <f t="shared" si="206"/>
        <v>#VALUE!</v>
      </c>
      <c r="E2133" s="39" t="e">
        <f t="shared" si="201"/>
        <v>#VALUE!</v>
      </c>
      <c r="M2133" s="8" t="str">
        <f>VLOOKUP(MONTH($J2133),Lookup!$A$2:$B$13,2,0)&amp;" "&amp;YEAR($J2133)</f>
        <v>Jan 1900</v>
      </c>
      <c r="N2133" s="34" t="str">
        <f t="shared" si="202"/>
        <v>1/1/9999</v>
      </c>
      <c r="O2133" s="8" t="str">
        <f>IF(ISERROR(VLOOKUP($I2133,Lookup!$H$2:$I$11,2,0)),"",VLOOKUP($I2133,Lookup!$H$2:$I$11,2,0))</f>
        <v/>
      </c>
      <c r="P2133" s="8">
        <f>COUNTIF(J$4:J2133,J2133)</f>
        <v>0</v>
      </c>
    </row>
    <row r="2134" spans="1:16" x14ac:dyDescent="0.25">
      <c r="A2134" s="35">
        <f t="shared" si="203"/>
        <v>0</v>
      </c>
      <c r="B2134" s="8">
        <f t="shared" si="204"/>
        <v>0</v>
      </c>
      <c r="C2134" s="8">
        <f t="shared" si="205"/>
        <v>0</v>
      </c>
      <c r="D2134" s="38" t="e">
        <f t="shared" si="206"/>
        <v>#VALUE!</v>
      </c>
      <c r="E2134" s="39" t="e">
        <f t="shared" si="201"/>
        <v>#VALUE!</v>
      </c>
      <c r="M2134" s="8" t="str">
        <f>VLOOKUP(MONTH($J2134),Lookup!$A$2:$B$13,2,0)&amp;" "&amp;YEAR($J2134)</f>
        <v>Jan 1900</v>
      </c>
      <c r="N2134" s="34" t="str">
        <f t="shared" si="202"/>
        <v>1/1/9999</v>
      </c>
      <c r="O2134" s="8" t="str">
        <f>IF(ISERROR(VLOOKUP($I2134,Lookup!$H$2:$I$11,2,0)),"",VLOOKUP($I2134,Lookup!$H$2:$I$11,2,0))</f>
        <v/>
      </c>
      <c r="P2134" s="8">
        <f>COUNTIF(J$4:J2134,J2134)</f>
        <v>0</v>
      </c>
    </row>
    <row r="2135" spans="1:16" x14ac:dyDescent="0.25">
      <c r="A2135" s="35">
        <f t="shared" si="203"/>
        <v>0</v>
      </c>
      <c r="B2135" s="8">
        <f t="shared" si="204"/>
        <v>0</v>
      </c>
      <c r="C2135" s="8">
        <f t="shared" si="205"/>
        <v>0</v>
      </c>
      <c r="D2135" s="38" t="e">
        <f t="shared" si="206"/>
        <v>#VALUE!</v>
      </c>
      <c r="E2135" s="39" t="e">
        <f t="shared" si="201"/>
        <v>#VALUE!</v>
      </c>
      <c r="M2135" s="8" t="str">
        <f>VLOOKUP(MONTH($J2135),Lookup!$A$2:$B$13,2,0)&amp;" "&amp;YEAR($J2135)</f>
        <v>Jan 1900</v>
      </c>
      <c r="N2135" s="34" t="str">
        <f t="shared" si="202"/>
        <v>1/1/9999</v>
      </c>
      <c r="O2135" s="8" t="str">
        <f>IF(ISERROR(VLOOKUP($I2135,Lookup!$H$2:$I$11,2,0)),"",VLOOKUP($I2135,Lookup!$H$2:$I$11,2,0))</f>
        <v/>
      </c>
      <c r="P2135" s="8">
        <f>COUNTIF(J$4:J2135,J2135)</f>
        <v>0</v>
      </c>
    </row>
    <row r="2136" spans="1:16" x14ac:dyDescent="0.25">
      <c r="A2136" s="35">
        <f t="shared" si="203"/>
        <v>0</v>
      </c>
      <c r="B2136" s="8">
        <f t="shared" si="204"/>
        <v>0</v>
      </c>
      <c r="C2136" s="8">
        <f t="shared" si="205"/>
        <v>0</v>
      </c>
      <c r="D2136" s="38" t="e">
        <f t="shared" si="206"/>
        <v>#VALUE!</v>
      </c>
      <c r="E2136" s="39" t="e">
        <f t="shared" si="201"/>
        <v>#VALUE!</v>
      </c>
      <c r="M2136" s="8" t="str">
        <f>VLOOKUP(MONTH($J2136),Lookup!$A$2:$B$13,2,0)&amp;" "&amp;YEAR($J2136)</f>
        <v>Jan 1900</v>
      </c>
      <c r="N2136" s="34" t="str">
        <f t="shared" si="202"/>
        <v>1/1/9999</v>
      </c>
      <c r="O2136" s="8" t="str">
        <f>IF(ISERROR(VLOOKUP($I2136,Lookup!$H$2:$I$11,2,0)),"",VLOOKUP($I2136,Lookup!$H$2:$I$11,2,0))</f>
        <v/>
      </c>
      <c r="P2136" s="8">
        <f>COUNTIF(J$4:J2136,J2136)</f>
        <v>0</v>
      </c>
    </row>
    <row r="2137" spans="1:16" x14ac:dyDescent="0.25">
      <c r="A2137" s="35">
        <f t="shared" si="203"/>
        <v>0</v>
      </c>
      <c r="B2137" s="8">
        <f t="shared" si="204"/>
        <v>0</v>
      </c>
      <c r="C2137" s="8">
        <f t="shared" si="205"/>
        <v>0</v>
      </c>
      <c r="D2137" s="38" t="e">
        <f t="shared" si="206"/>
        <v>#VALUE!</v>
      </c>
      <c r="E2137" s="39" t="e">
        <f t="shared" si="201"/>
        <v>#VALUE!</v>
      </c>
      <c r="M2137" s="8" t="str">
        <f>VLOOKUP(MONTH($J2137),Lookup!$A$2:$B$13,2,0)&amp;" "&amp;YEAR($J2137)</f>
        <v>Jan 1900</v>
      </c>
      <c r="N2137" s="34" t="str">
        <f t="shared" si="202"/>
        <v>1/1/9999</v>
      </c>
      <c r="O2137" s="8" t="str">
        <f>IF(ISERROR(VLOOKUP($I2137,Lookup!$H$2:$I$11,2,0)),"",VLOOKUP($I2137,Lookup!$H$2:$I$11,2,0))</f>
        <v/>
      </c>
      <c r="P2137" s="8">
        <f>COUNTIF(J$4:J2137,J2137)</f>
        <v>0</v>
      </c>
    </row>
    <row r="2138" spans="1:16" x14ac:dyDescent="0.25">
      <c r="A2138" s="35">
        <f t="shared" si="203"/>
        <v>0</v>
      </c>
      <c r="B2138" s="8">
        <f t="shared" si="204"/>
        <v>0</v>
      </c>
      <c r="C2138" s="8">
        <f t="shared" si="205"/>
        <v>0</v>
      </c>
      <c r="D2138" s="38" t="e">
        <f t="shared" si="206"/>
        <v>#VALUE!</v>
      </c>
      <c r="E2138" s="39" t="e">
        <f t="shared" si="201"/>
        <v>#VALUE!</v>
      </c>
      <c r="M2138" s="8" t="str">
        <f>VLOOKUP(MONTH($J2138),Lookup!$A$2:$B$13,2,0)&amp;" "&amp;YEAR($J2138)</f>
        <v>Jan 1900</v>
      </c>
      <c r="N2138" s="34" t="str">
        <f t="shared" si="202"/>
        <v>1/1/9999</v>
      </c>
      <c r="O2138" s="8" t="str">
        <f>IF(ISERROR(VLOOKUP($I2138,Lookup!$H$2:$I$11,2,0)),"",VLOOKUP($I2138,Lookup!$H$2:$I$11,2,0))</f>
        <v/>
      </c>
      <c r="P2138" s="8">
        <f>COUNTIF(J$4:J2138,J2138)</f>
        <v>0</v>
      </c>
    </row>
    <row r="2139" spans="1:16" x14ac:dyDescent="0.25">
      <c r="A2139" s="35">
        <f t="shared" si="203"/>
        <v>0</v>
      </c>
      <c r="B2139" s="8">
        <f t="shared" si="204"/>
        <v>0</v>
      </c>
      <c r="C2139" s="8">
        <f t="shared" si="205"/>
        <v>0</v>
      </c>
      <c r="D2139" s="38" t="e">
        <f t="shared" si="206"/>
        <v>#VALUE!</v>
      </c>
      <c r="E2139" s="39" t="e">
        <f t="shared" si="201"/>
        <v>#VALUE!</v>
      </c>
      <c r="M2139" s="8" t="str">
        <f>VLOOKUP(MONTH($J2139),Lookup!$A$2:$B$13,2,0)&amp;" "&amp;YEAR($J2139)</f>
        <v>Jan 1900</v>
      </c>
      <c r="N2139" s="34" t="str">
        <f t="shared" si="202"/>
        <v>1/1/9999</v>
      </c>
      <c r="O2139" s="8" t="str">
        <f>IF(ISERROR(VLOOKUP($I2139,Lookup!$H$2:$I$11,2,0)),"",VLOOKUP($I2139,Lookup!$H$2:$I$11,2,0))</f>
        <v/>
      </c>
      <c r="P2139" s="8">
        <f>COUNTIF(J$4:J2139,J2139)</f>
        <v>0</v>
      </c>
    </row>
    <row r="2140" spans="1:16" x14ac:dyDescent="0.25">
      <c r="A2140" s="35">
        <f t="shared" si="203"/>
        <v>0</v>
      </c>
      <c r="B2140" s="8">
        <f t="shared" si="204"/>
        <v>0</v>
      </c>
      <c r="C2140" s="8">
        <f t="shared" si="205"/>
        <v>0</v>
      </c>
      <c r="D2140" s="38" t="e">
        <f t="shared" si="206"/>
        <v>#VALUE!</v>
      </c>
      <c r="E2140" s="39" t="e">
        <f t="shared" si="201"/>
        <v>#VALUE!</v>
      </c>
      <c r="M2140" s="8" t="str">
        <f>VLOOKUP(MONTH($J2140),Lookup!$A$2:$B$13,2,0)&amp;" "&amp;YEAR($J2140)</f>
        <v>Jan 1900</v>
      </c>
      <c r="N2140" s="34" t="str">
        <f t="shared" si="202"/>
        <v>1/1/9999</v>
      </c>
      <c r="O2140" s="8" t="str">
        <f>IF(ISERROR(VLOOKUP($I2140,Lookup!$H$2:$I$11,2,0)),"",VLOOKUP($I2140,Lookup!$H$2:$I$11,2,0))</f>
        <v/>
      </c>
      <c r="P2140" s="8">
        <f>COUNTIF(J$4:J2140,J2140)</f>
        <v>0</v>
      </c>
    </row>
    <row r="2141" spans="1:16" x14ac:dyDescent="0.25">
      <c r="A2141" s="35">
        <f t="shared" si="203"/>
        <v>0</v>
      </c>
      <c r="B2141" s="8">
        <f t="shared" si="204"/>
        <v>0</v>
      </c>
      <c r="C2141" s="8">
        <f t="shared" si="205"/>
        <v>0</v>
      </c>
      <c r="D2141" s="38" t="e">
        <f t="shared" si="206"/>
        <v>#VALUE!</v>
      </c>
      <c r="E2141" s="39" t="e">
        <f t="shared" si="201"/>
        <v>#VALUE!</v>
      </c>
      <c r="M2141" s="8" t="str">
        <f>VLOOKUP(MONTH($J2141),Lookup!$A$2:$B$13,2,0)&amp;" "&amp;YEAR($J2141)</f>
        <v>Jan 1900</v>
      </c>
      <c r="N2141" s="34" t="str">
        <f t="shared" si="202"/>
        <v>1/1/9999</v>
      </c>
      <c r="O2141" s="8" t="str">
        <f>IF(ISERROR(VLOOKUP($I2141,Lookup!$H$2:$I$11,2,0)),"",VLOOKUP($I2141,Lookup!$H$2:$I$11,2,0))</f>
        <v/>
      </c>
      <c r="P2141" s="8">
        <f>COUNTIF(J$4:J2141,J2141)</f>
        <v>0</v>
      </c>
    </row>
    <row r="2142" spans="1:16" x14ac:dyDescent="0.25">
      <c r="A2142" s="35">
        <f t="shared" si="203"/>
        <v>0</v>
      </c>
      <c r="B2142" s="8">
        <f t="shared" si="204"/>
        <v>0</v>
      </c>
      <c r="C2142" s="8">
        <f t="shared" si="205"/>
        <v>0</v>
      </c>
      <c r="D2142" s="38" t="e">
        <f t="shared" si="206"/>
        <v>#VALUE!</v>
      </c>
      <c r="E2142" s="39" t="e">
        <f t="shared" si="201"/>
        <v>#VALUE!</v>
      </c>
      <c r="M2142" s="8" t="str">
        <f>VLOOKUP(MONTH($J2142),Lookup!$A$2:$B$13,2,0)&amp;" "&amp;YEAR($J2142)</f>
        <v>Jan 1900</v>
      </c>
      <c r="N2142" s="34" t="str">
        <f t="shared" si="202"/>
        <v>1/1/9999</v>
      </c>
      <c r="O2142" s="8" t="str">
        <f>IF(ISERROR(VLOOKUP($I2142,Lookup!$H$2:$I$11,2,0)),"",VLOOKUP($I2142,Lookup!$H$2:$I$11,2,0))</f>
        <v/>
      </c>
      <c r="P2142" s="8">
        <f>COUNTIF(J$4:J2142,J2142)</f>
        <v>0</v>
      </c>
    </row>
    <row r="2143" spans="1:16" x14ac:dyDescent="0.25">
      <c r="A2143" s="35">
        <f t="shared" si="203"/>
        <v>0</v>
      </c>
      <c r="B2143" s="8">
        <f t="shared" si="204"/>
        <v>0</v>
      </c>
      <c r="C2143" s="8">
        <f t="shared" si="205"/>
        <v>0</v>
      </c>
      <c r="D2143" s="38" t="e">
        <f t="shared" si="206"/>
        <v>#VALUE!</v>
      </c>
      <c r="E2143" s="39" t="e">
        <f t="shared" si="201"/>
        <v>#VALUE!</v>
      </c>
      <c r="M2143" s="8" t="str">
        <f>VLOOKUP(MONTH($J2143),Lookup!$A$2:$B$13,2,0)&amp;" "&amp;YEAR($J2143)</f>
        <v>Jan 1900</v>
      </c>
      <c r="N2143" s="34" t="str">
        <f t="shared" si="202"/>
        <v>1/1/9999</v>
      </c>
      <c r="O2143" s="8" t="str">
        <f>IF(ISERROR(VLOOKUP($I2143,Lookup!$H$2:$I$11,2,0)),"",VLOOKUP($I2143,Lookup!$H$2:$I$11,2,0))</f>
        <v/>
      </c>
      <c r="P2143" s="8">
        <f>COUNTIF(J$4:J2143,J2143)</f>
        <v>0</v>
      </c>
    </row>
    <row r="2144" spans="1:16" x14ac:dyDescent="0.25">
      <c r="A2144" s="35">
        <f t="shared" si="203"/>
        <v>0</v>
      </c>
      <c r="B2144" s="8">
        <f t="shared" si="204"/>
        <v>0</v>
      </c>
      <c r="C2144" s="8">
        <f t="shared" si="205"/>
        <v>0</v>
      </c>
      <c r="D2144" s="38" t="e">
        <f t="shared" si="206"/>
        <v>#VALUE!</v>
      </c>
      <c r="E2144" s="39" t="e">
        <f t="shared" si="201"/>
        <v>#VALUE!</v>
      </c>
      <c r="M2144" s="8" t="str">
        <f>VLOOKUP(MONTH($J2144),Lookup!$A$2:$B$13,2,0)&amp;" "&amp;YEAR($J2144)</f>
        <v>Jan 1900</v>
      </c>
      <c r="N2144" s="34" t="str">
        <f t="shared" si="202"/>
        <v>1/1/9999</v>
      </c>
      <c r="O2144" s="8" t="str">
        <f>IF(ISERROR(VLOOKUP($I2144,Lookup!$H$2:$I$11,2,0)),"",VLOOKUP($I2144,Lookup!$H$2:$I$11,2,0))</f>
        <v/>
      </c>
      <c r="P2144" s="8">
        <f>COUNTIF(J$4:J2144,J2144)</f>
        <v>0</v>
      </c>
    </row>
    <row r="2145" spans="1:16" x14ac:dyDescent="0.25">
      <c r="A2145" s="35">
        <f t="shared" si="203"/>
        <v>0</v>
      </c>
      <c r="B2145" s="8">
        <f t="shared" si="204"/>
        <v>0</v>
      </c>
      <c r="C2145" s="8">
        <f t="shared" si="205"/>
        <v>0</v>
      </c>
      <c r="D2145" s="38" t="e">
        <f t="shared" si="206"/>
        <v>#VALUE!</v>
      </c>
      <c r="E2145" s="39" t="e">
        <f t="shared" si="201"/>
        <v>#VALUE!</v>
      </c>
      <c r="M2145" s="8" t="str">
        <f>VLOOKUP(MONTH($J2145),Lookup!$A$2:$B$13,2,0)&amp;" "&amp;YEAR($J2145)</f>
        <v>Jan 1900</v>
      </c>
      <c r="N2145" s="34" t="str">
        <f t="shared" si="202"/>
        <v>1/1/9999</v>
      </c>
      <c r="O2145" s="8" t="str">
        <f>IF(ISERROR(VLOOKUP($I2145,Lookup!$H$2:$I$11,2,0)),"",VLOOKUP($I2145,Lookup!$H$2:$I$11,2,0))</f>
        <v/>
      </c>
      <c r="P2145" s="8">
        <f>COUNTIF(J$4:J2145,J2145)</f>
        <v>0</v>
      </c>
    </row>
    <row r="2146" spans="1:16" x14ac:dyDescent="0.25">
      <c r="A2146" s="35">
        <f t="shared" si="203"/>
        <v>0</v>
      </c>
      <c r="B2146" s="8">
        <f t="shared" si="204"/>
        <v>0</v>
      </c>
      <c r="C2146" s="8">
        <f t="shared" si="205"/>
        <v>0</v>
      </c>
      <c r="D2146" s="38" t="e">
        <f t="shared" si="206"/>
        <v>#VALUE!</v>
      </c>
      <c r="E2146" s="39" t="e">
        <f t="shared" si="201"/>
        <v>#VALUE!</v>
      </c>
      <c r="M2146" s="8" t="str">
        <f>VLOOKUP(MONTH($J2146),Lookup!$A$2:$B$13,2,0)&amp;" "&amp;YEAR($J2146)</f>
        <v>Jan 1900</v>
      </c>
      <c r="N2146" s="34" t="str">
        <f t="shared" si="202"/>
        <v>1/1/9999</v>
      </c>
      <c r="O2146" s="8" t="str">
        <f>IF(ISERROR(VLOOKUP($I2146,Lookup!$H$2:$I$11,2,0)),"",VLOOKUP($I2146,Lookup!$H$2:$I$11,2,0))</f>
        <v/>
      </c>
      <c r="P2146" s="8">
        <f>COUNTIF(J$4:J2146,J2146)</f>
        <v>0</v>
      </c>
    </row>
    <row r="2147" spans="1:16" x14ac:dyDescent="0.25">
      <c r="A2147" s="35">
        <f t="shared" si="203"/>
        <v>0</v>
      </c>
      <c r="B2147" s="8">
        <f t="shared" si="204"/>
        <v>0</v>
      </c>
      <c r="C2147" s="8">
        <f t="shared" si="205"/>
        <v>0</v>
      </c>
      <c r="D2147" s="38" t="e">
        <f t="shared" si="206"/>
        <v>#VALUE!</v>
      </c>
      <c r="E2147" s="39" t="e">
        <f t="shared" si="201"/>
        <v>#VALUE!</v>
      </c>
      <c r="M2147" s="8" t="str">
        <f>VLOOKUP(MONTH($J2147),Lookup!$A$2:$B$13,2,0)&amp;" "&amp;YEAR($J2147)</f>
        <v>Jan 1900</v>
      </c>
      <c r="N2147" s="34" t="str">
        <f t="shared" si="202"/>
        <v>1/1/9999</v>
      </c>
      <c r="O2147" s="8" t="str">
        <f>IF(ISERROR(VLOOKUP($I2147,Lookup!$H$2:$I$11,2,0)),"",VLOOKUP($I2147,Lookup!$H$2:$I$11,2,0))</f>
        <v/>
      </c>
      <c r="P2147" s="8">
        <f>COUNTIF(J$4:J2147,J2147)</f>
        <v>0</v>
      </c>
    </row>
    <row r="2148" spans="1:16" x14ac:dyDescent="0.25">
      <c r="A2148" s="35">
        <f t="shared" si="203"/>
        <v>0</v>
      </c>
      <c r="B2148" s="8">
        <f t="shared" si="204"/>
        <v>0</v>
      </c>
      <c r="C2148" s="8">
        <f t="shared" si="205"/>
        <v>0</v>
      </c>
      <c r="D2148" s="38" t="e">
        <f t="shared" si="206"/>
        <v>#VALUE!</v>
      </c>
      <c r="E2148" s="39" t="e">
        <f t="shared" si="201"/>
        <v>#VALUE!</v>
      </c>
      <c r="M2148" s="8" t="str">
        <f>VLOOKUP(MONTH($J2148),Lookup!$A$2:$B$13,2,0)&amp;" "&amp;YEAR($J2148)</f>
        <v>Jan 1900</v>
      </c>
      <c r="N2148" s="34" t="str">
        <f t="shared" si="202"/>
        <v>1/1/9999</v>
      </c>
      <c r="O2148" s="8" t="str">
        <f>IF(ISERROR(VLOOKUP($I2148,Lookup!$H$2:$I$11,2,0)),"",VLOOKUP($I2148,Lookup!$H$2:$I$11,2,0))</f>
        <v/>
      </c>
      <c r="P2148" s="8">
        <f>COUNTIF(J$4:J2148,J2148)</f>
        <v>0</v>
      </c>
    </row>
    <row r="2149" spans="1:16" x14ac:dyDescent="0.25">
      <c r="A2149" s="35">
        <f t="shared" si="203"/>
        <v>0</v>
      </c>
      <c r="B2149" s="8">
        <f t="shared" si="204"/>
        <v>0</v>
      </c>
      <c r="C2149" s="8">
        <f t="shared" si="205"/>
        <v>0</v>
      </c>
      <c r="D2149" s="38" t="e">
        <f t="shared" si="206"/>
        <v>#VALUE!</v>
      </c>
      <c r="E2149" s="39" t="e">
        <f t="shared" si="201"/>
        <v>#VALUE!</v>
      </c>
      <c r="M2149" s="8" t="str">
        <f>VLOOKUP(MONTH($J2149),Lookup!$A$2:$B$13,2,0)&amp;" "&amp;YEAR($J2149)</f>
        <v>Jan 1900</v>
      </c>
      <c r="N2149" s="34" t="str">
        <f t="shared" si="202"/>
        <v>1/1/9999</v>
      </c>
      <c r="O2149" s="8" t="str">
        <f>IF(ISERROR(VLOOKUP($I2149,Lookup!$H$2:$I$11,2,0)),"",VLOOKUP($I2149,Lookup!$H$2:$I$11,2,0))</f>
        <v/>
      </c>
      <c r="P2149" s="8">
        <f>COUNTIF(J$4:J2149,J2149)</f>
        <v>0</v>
      </c>
    </row>
    <row r="2150" spans="1:16" x14ac:dyDescent="0.25">
      <c r="A2150" s="35">
        <f t="shared" si="203"/>
        <v>0</v>
      </c>
      <c r="B2150" s="8">
        <f t="shared" si="204"/>
        <v>0</v>
      </c>
      <c r="C2150" s="8">
        <f t="shared" si="205"/>
        <v>0</v>
      </c>
      <c r="D2150" s="38" t="e">
        <f t="shared" si="206"/>
        <v>#VALUE!</v>
      </c>
      <c r="E2150" s="39" t="e">
        <f t="shared" si="201"/>
        <v>#VALUE!</v>
      </c>
      <c r="M2150" s="8" t="str">
        <f>VLOOKUP(MONTH($J2150),Lookup!$A$2:$B$13,2,0)&amp;" "&amp;YEAR($J2150)</f>
        <v>Jan 1900</v>
      </c>
      <c r="N2150" s="34" t="str">
        <f t="shared" si="202"/>
        <v>1/1/9999</v>
      </c>
      <c r="O2150" s="8" t="str">
        <f>IF(ISERROR(VLOOKUP($I2150,Lookup!$H$2:$I$11,2,0)),"",VLOOKUP($I2150,Lookup!$H$2:$I$11,2,0))</f>
        <v/>
      </c>
      <c r="P2150" s="8">
        <f>COUNTIF(J$4:J2150,J2150)</f>
        <v>0</v>
      </c>
    </row>
    <row r="2151" spans="1:16" x14ac:dyDescent="0.25">
      <c r="A2151" s="35">
        <f t="shared" si="203"/>
        <v>0</v>
      </c>
      <c r="B2151" s="8">
        <f t="shared" si="204"/>
        <v>0</v>
      </c>
      <c r="C2151" s="8">
        <f t="shared" si="205"/>
        <v>0</v>
      </c>
      <c r="D2151" s="38" t="e">
        <f t="shared" si="206"/>
        <v>#VALUE!</v>
      </c>
      <c r="E2151" s="39" t="e">
        <f t="shared" si="201"/>
        <v>#VALUE!</v>
      </c>
      <c r="M2151" s="8" t="str">
        <f>VLOOKUP(MONTH($J2151),Lookup!$A$2:$B$13,2,0)&amp;" "&amp;YEAR($J2151)</f>
        <v>Jan 1900</v>
      </c>
      <c r="N2151" s="34" t="str">
        <f t="shared" si="202"/>
        <v>1/1/9999</v>
      </c>
      <c r="O2151" s="8" t="str">
        <f>IF(ISERROR(VLOOKUP($I2151,Lookup!$H$2:$I$11,2,0)),"",VLOOKUP($I2151,Lookup!$H$2:$I$11,2,0))</f>
        <v/>
      </c>
      <c r="P2151" s="8">
        <f>COUNTIF(J$4:J2151,J2151)</f>
        <v>0</v>
      </c>
    </row>
    <row r="2152" spans="1:16" x14ac:dyDescent="0.25">
      <c r="A2152" s="35">
        <f t="shared" si="203"/>
        <v>0</v>
      </c>
      <c r="B2152" s="8">
        <f t="shared" si="204"/>
        <v>0</v>
      </c>
      <c r="C2152" s="8">
        <f t="shared" si="205"/>
        <v>0</v>
      </c>
      <c r="D2152" s="38" t="e">
        <f t="shared" si="206"/>
        <v>#VALUE!</v>
      </c>
      <c r="E2152" s="39" t="e">
        <f t="shared" si="201"/>
        <v>#VALUE!</v>
      </c>
      <c r="M2152" s="8" t="str">
        <f>VLOOKUP(MONTH($J2152),Lookup!$A$2:$B$13,2,0)&amp;" "&amp;YEAR($J2152)</f>
        <v>Jan 1900</v>
      </c>
      <c r="N2152" s="34" t="str">
        <f t="shared" si="202"/>
        <v>1/1/9999</v>
      </c>
      <c r="O2152" s="8" t="str">
        <f>IF(ISERROR(VLOOKUP($I2152,Lookup!$H$2:$I$11,2,0)),"",VLOOKUP($I2152,Lookup!$H$2:$I$11,2,0))</f>
        <v/>
      </c>
      <c r="P2152" s="8">
        <f>COUNTIF(J$4:J2152,J2152)</f>
        <v>0</v>
      </c>
    </row>
    <row r="2153" spans="1:16" x14ac:dyDescent="0.25">
      <c r="A2153" s="35">
        <f t="shared" si="203"/>
        <v>0</v>
      </c>
      <c r="B2153" s="8">
        <f t="shared" si="204"/>
        <v>0</v>
      </c>
      <c r="C2153" s="8">
        <f t="shared" si="205"/>
        <v>0</v>
      </c>
      <c r="D2153" s="38" t="e">
        <f t="shared" si="206"/>
        <v>#VALUE!</v>
      </c>
      <c r="E2153" s="39" t="e">
        <f t="shared" si="201"/>
        <v>#VALUE!</v>
      </c>
      <c r="M2153" s="8" t="str">
        <f>VLOOKUP(MONTH($J2153),Lookup!$A$2:$B$13,2,0)&amp;" "&amp;YEAR($J2153)</f>
        <v>Jan 1900</v>
      </c>
      <c r="N2153" s="34" t="str">
        <f t="shared" si="202"/>
        <v>1/1/9999</v>
      </c>
      <c r="O2153" s="8" t="str">
        <f>IF(ISERROR(VLOOKUP($I2153,Lookup!$H$2:$I$11,2,0)),"",VLOOKUP($I2153,Lookup!$H$2:$I$11,2,0))</f>
        <v/>
      </c>
      <c r="P2153" s="8">
        <f>COUNTIF(J$4:J2153,J2153)</f>
        <v>0</v>
      </c>
    </row>
    <row r="2154" spans="1:16" x14ac:dyDescent="0.25">
      <c r="A2154" s="35">
        <f t="shared" si="203"/>
        <v>0</v>
      </c>
      <c r="B2154" s="8">
        <f t="shared" si="204"/>
        <v>0</v>
      </c>
      <c r="C2154" s="8">
        <f t="shared" si="205"/>
        <v>0</v>
      </c>
      <c r="D2154" s="38" t="e">
        <f t="shared" si="206"/>
        <v>#VALUE!</v>
      </c>
      <c r="E2154" s="39" t="e">
        <f t="shared" si="201"/>
        <v>#VALUE!</v>
      </c>
      <c r="M2154" s="8" t="str">
        <f>VLOOKUP(MONTH($J2154),Lookup!$A$2:$B$13,2,0)&amp;" "&amp;YEAR($J2154)</f>
        <v>Jan 1900</v>
      </c>
      <c r="N2154" s="34" t="str">
        <f t="shared" si="202"/>
        <v>1/1/9999</v>
      </c>
      <c r="O2154" s="8" t="str">
        <f>IF(ISERROR(VLOOKUP($I2154,Lookup!$H$2:$I$11,2,0)),"",VLOOKUP($I2154,Lookup!$H$2:$I$11,2,0))</f>
        <v/>
      </c>
      <c r="P2154" s="8">
        <f>COUNTIF(J$4:J2154,J2154)</f>
        <v>0</v>
      </c>
    </row>
    <row r="2155" spans="1:16" x14ac:dyDescent="0.25">
      <c r="A2155" s="35">
        <f t="shared" si="203"/>
        <v>0</v>
      </c>
      <c r="B2155" s="8">
        <f t="shared" si="204"/>
        <v>0</v>
      </c>
      <c r="C2155" s="8">
        <f t="shared" si="205"/>
        <v>0</v>
      </c>
      <c r="D2155" s="38" t="e">
        <f t="shared" si="206"/>
        <v>#VALUE!</v>
      </c>
      <c r="E2155" s="39" t="e">
        <f t="shared" si="201"/>
        <v>#VALUE!</v>
      </c>
      <c r="M2155" s="8" t="str">
        <f>VLOOKUP(MONTH($J2155),Lookup!$A$2:$B$13,2,0)&amp;" "&amp;YEAR($J2155)</f>
        <v>Jan 1900</v>
      </c>
      <c r="N2155" s="34" t="str">
        <f t="shared" si="202"/>
        <v>1/1/9999</v>
      </c>
      <c r="O2155" s="8" t="str">
        <f>IF(ISERROR(VLOOKUP($I2155,Lookup!$H$2:$I$11,2,0)),"",VLOOKUP($I2155,Lookup!$H$2:$I$11,2,0))</f>
        <v/>
      </c>
      <c r="P2155" s="8">
        <f>COUNTIF(J$4:J2155,J2155)</f>
        <v>0</v>
      </c>
    </row>
    <row r="2156" spans="1:16" x14ac:dyDescent="0.25">
      <c r="A2156" s="35">
        <f t="shared" si="203"/>
        <v>0</v>
      </c>
      <c r="B2156" s="8">
        <f t="shared" si="204"/>
        <v>0</v>
      </c>
      <c r="C2156" s="8">
        <f t="shared" si="205"/>
        <v>0</v>
      </c>
      <c r="D2156" s="38" t="e">
        <f t="shared" si="206"/>
        <v>#VALUE!</v>
      </c>
      <c r="E2156" s="39" t="e">
        <f t="shared" si="201"/>
        <v>#VALUE!</v>
      </c>
      <c r="M2156" s="8" t="str">
        <f>VLOOKUP(MONTH($J2156),Lookup!$A$2:$B$13,2,0)&amp;" "&amp;YEAR($J2156)</f>
        <v>Jan 1900</v>
      </c>
      <c r="N2156" s="34" t="str">
        <f t="shared" si="202"/>
        <v>1/1/9999</v>
      </c>
      <c r="O2156" s="8" t="str">
        <f>IF(ISERROR(VLOOKUP($I2156,Lookup!$H$2:$I$11,2,0)),"",VLOOKUP($I2156,Lookup!$H$2:$I$11,2,0))</f>
        <v/>
      </c>
      <c r="P2156" s="8">
        <f>COUNTIF(J$4:J2156,J2156)</f>
        <v>0</v>
      </c>
    </row>
    <row r="2157" spans="1:16" x14ac:dyDescent="0.25">
      <c r="A2157" s="35">
        <f t="shared" si="203"/>
        <v>0</v>
      </c>
      <c r="B2157" s="8">
        <f t="shared" si="204"/>
        <v>0</v>
      </c>
      <c r="C2157" s="8">
        <f t="shared" si="205"/>
        <v>0</v>
      </c>
      <c r="D2157" s="38" t="e">
        <f t="shared" si="206"/>
        <v>#VALUE!</v>
      </c>
      <c r="E2157" s="39" t="e">
        <f t="shared" si="201"/>
        <v>#VALUE!</v>
      </c>
      <c r="M2157" s="8" t="str">
        <f>VLOOKUP(MONTH($J2157),Lookup!$A$2:$B$13,2,0)&amp;" "&amp;YEAR($J2157)</f>
        <v>Jan 1900</v>
      </c>
      <c r="N2157" s="34" t="str">
        <f t="shared" si="202"/>
        <v>1/1/9999</v>
      </c>
      <c r="O2157" s="8" t="str">
        <f>IF(ISERROR(VLOOKUP($I2157,Lookup!$H$2:$I$11,2,0)),"",VLOOKUP($I2157,Lookup!$H$2:$I$11,2,0))</f>
        <v/>
      </c>
      <c r="P2157" s="8">
        <f>COUNTIF(J$4:J2157,J2157)</f>
        <v>0</v>
      </c>
    </row>
    <row r="2158" spans="1:16" x14ac:dyDescent="0.25">
      <c r="A2158" s="35">
        <f t="shared" si="203"/>
        <v>0</v>
      </c>
      <c r="B2158" s="8">
        <f t="shared" si="204"/>
        <v>0</v>
      </c>
      <c r="C2158" s="8">
        <f t="shared" si="205"/>
        <v>0</v>
      </c>
      <c r="D2158" s="38" t="e">
        <f t="shared" si="206"/>
        <v>#VALUE!</v>
      </c>
      <c r="E2158" s="39" t="e">
        <f t="shared" si="201"/>
        <v>#VALUE!</v>
      </c>
      <c r="M2158" s="8" t="str">
        <f>VLOOKUP(MONTH($J2158),Lookup!$A$2:$B$13,2,0)&amp;" "&amp;YEAR($J2158)</f>
        <v>Jan 1900</v>
      </c>
      <c r="N2158" s="34" t="str">
        <f t="shared" si="202"/>
        <v>1/1/9999</v>
      </c>
      <c r="O2158" s="8" t="str">
        <f>IF(ISERROR(VLOOKUP($I2158,Lookup!$H$2:$I$11,2,0)),"",VLOOKUP($I2158,Lookup!$H$2:$I$11,2,0))</f>
        <v/>
      </c>
      <c r="P2158" s="8">
        <f>COUNTIF(J$4:J2158,J2158)</f>
        <v>0</v>
      </c>
    </row>
    <row r="2159" spans="1:16" x14ac:dyDescent="0.25">
      <c r="A2159" s="35">
        <f t="shared" si="203"/>
        <v>0</v>
      </c>
      <c r="B2159" s="8">
        <f t="shared" si="204"/>
        <v>0</v>
      </c>
      <c r="C2159" s="8">
        <f t="shared" si="205"/>
        <v>0</v>
      </c>
      <c r="D2159" s="38" t="e">
        <f t="shared" si="206"/>
        <v>#VALUE!</v>
      </c>
      <c r="E2159" s="39" t="e">
        <f t="shared" si="201"/>
        <v>#VALUE!</v>
      </c>
      <c r="M2159" s="8" t="str">
        <f>VLOOKUP(MONTH($J2159),Lookup!$A$2:$B$13,2,0)&amp;" "&amp;YEAR($J2159)</f>
        <v>Jan 1900</v>
      </c>
      <c r="N2159" s="34" t="str">
        <f t="shared" si="202"/>
        <v>1/1/9999</v>
      </c>
      <c r="O2159" s="8" t="str">
        <f>IF(ISERROR(VLOOKUP($I2159,Lookup!$H$2:$I$11,2,0)),"",VLOOKUP($I2159,Lookup!$H$2:$I$11,2,0))</f>
        <v/>
      </c>
      <c r="P2159" s="8">
        <f>COUNTIF(J$4:J2159,J2159)</f>
        <v>0</v>
      </c>
    </row>
    <row r="2160" spans="1:16" x14ac:dyDescent="0.25">
      <c r="A2160" s="35">
        <f t="shared" si="203"/>
        <v>0</v>
      </c>
      <c r="B2160" s="8">
        <f t="shared" si="204"/>
        <v>0</v>
      </c>
      <c r="C2160" s="8">
        <f t="shared" si="205"/>
        <v>0</v>
      </c>
      <c r="D2160" s="38" t="e">
        <f t="shared" si="206"/>
        <v>#VALUE!</v>
      </c>
      <c r="E2160" s="39" t="e">
        <f t="shared" si="201"/>
        <v>#VALUE!</v>
      </c>
      <c r="M2160" s="8" t="str">
        <f>VLOOKUP(MONTH($J2160),Lookup!$A$2:$B$13,2,0)&amp;" "&amp;YEAR($J2160)</f>
        <v>Jan 1900</v>
      </c>
      <c r="N2160" s="34" t="str">
        <f t="shared" si="202"/>
        <v>1/1/9999</v>
      </c>
      <c r="O2160" s="8" t="str">
        <f>IF(ISERROR(VLOOKUP($I2160,Lookup!$H$2:$I$11,2,0)),"",VLOOKUP($I2160,Lookup!$H$2:$I$11,2,0))</f>
        <v/>
      </c>
      <c r="P2160" s="8">
        <f>COUNTIF(J$4:J2160,J2160)</f>
        <v>0</v>
      </c>
    </row>
    <row r="2161" spans="1:16" x14ac:dyDescent="0.25">
      <c r="A2161" s="35">
        <f t="shared" si="203"/>
        <v>0</v>
      </c>
      <c r="B2161" s="8">
        <f t="shared" si="204"/>
        <v>0</v>
      </c>
      <c r="C2161" s="8">
        <f t="shared" si="205"/>
        <v>0</v>
      </c>
      <c r="D2161" s="38" t="e">
        <f t="shared" si="206"/>
        <v>#VALUE!</v>
      </c>
      <c r="E2161" s="39" t="e">
        <f t="shared" si="201"/>
        <v>#VALUE!</v>
      </c>
      <c r="M2161" s="8" t="str">
        <f>VLOOKUP(MONTH($J2161),Lookup!$A$2:$B$13,2,0)&amp;" "&amp;YEAR($J2161)</f>
        <v>Jan 1900</v>
      </c>
      <c r="N2161" s="34" t="str">
        <f t="shared" si="202"/>
        <v>1/1/9999</v>
      </c>
      <c r="O2161" s="8" t="str">
        <f>IF(ISERROR(VLOOKUP($I2161,Lookup!$H$2:$I$11,2,0)),"",VLOOKUP($I2161,Lookup!$H$2:$I$11,2,0))</f>
        <v/>
      </c>
      <c r="P2161" s="8">
        <f>COUNTIF(J$4:J2161,J2161)</f>
        <v>0</v>
      </c>
    </row>
    <row r="2162" spans="1:16" x14ac:dyDescent="0.25">
      <c r="A2162" s="35">
        <f t="shared" si="203"/>
        <v>0</v>
      </c>
      <c r="B2162" s="8">
        <f t="shared" si="204"/>
        <v>0</v>
      </c>
      <c r="C2162" s="8">
        <f t="shared" si="205"/>
        <v>0</v>
      </c>
      <c r="D2162" s="38" t="e">
        <f t="shared" si="206"/>
        <v>#VALUE!</v>
      </c>
      <c r="E2162" s="39" t="e">
        <f t="shared" si="201"/>
        <v>#VALUE!</v>
      </c>
      <c r="M2162" s="8" t="str">
        <f>VLOOKUP(MONTH($J2162),Lookup!$A$2:$B$13,2,0)&amp;" "&amp;YEAR($J2162)</f>
        <v>Jan 1900</v>
      </c>
      <c r="N2162" s="34" t="str">
        <f t="shared" si="202"/>
        <v>1/1/9999</v>
      </c>
      <c r="O2162" s="8" t="str">
        <f>IF(ISERROR(VLOOKUP($I2162,Lookup!$H$2:$I$11,2,0)),"",VLOOKUP($I2162,Lookup!$H$2:$I$11,2,0))</f>
        <v/>
      </c>
      <c r="P2162" s="8">
        <f>COUNTIF(J$4:J2162,J2162)</f>
        <v>0</v>
      </c>
    </row>
    <row r="2163" spans="1:16" x14ac:dyDescent="0.25">
      <c r="A2163" s="35">
        <f t="shared" si="203"/>
        <v>0</v>
      </c>
      <c r="B2163" s="8">
        <f t="shared" si="204"/>
        <v>0</v>
      </c>
      <c r="C2163" s="8">
        <f t="shared" si="205"/>
        <v>0</v>
      </c>
      <c r="D2163" s="38" t="e">
        <f t="shared" si="206"/>
        <v>#VALUE!</v>
      </c>
      <c r="E2163" s="39" t="e">
        <f t="shared" si="201"/>
        <v>#VALUE!</v>
      </c>
      <c r="M2163" s="8" t="str">
        <f>VLOOKUP(MONTH($J2163),Lookup!$A$2:$B$13,2,0)&amp;" "&amp;YEAR($J2163)</f>
        <v>Jan 1900</v>
      </c>
      <c r="N2163" s="34" t="str">
        <f t="shared" si="202"/>
        <v>1/1/9999</v>
      </c>
      <c r="O2163" s="8" t="str">
        <f>IF(ISERROR(VLOOKUP($I2163,Lookup!$H$2:$I$11,2,0)),"",VLOOKUP($I2163,Lookup!$H$2:$I$11,2,0))</f>
        <v/>
      </c>
      <c r="P2163" s="8">
        <f>COUNTIF(J$4:J2163,J2163)</f>
        <v>0</v>
      </c>
    </row>
    <row r="2164" spans="1:16" x14ac:dyDescent="0.25">
      <c r="A2164" s="35">
        <f t="shared" si="203"/>
        <v>0</v>
      </c>
      <c r="B2164" s="8">
        <f t="shared" si="204"/>
        <v>0</v>
      </c>
      <c r="C2164" s="8">
        <f t="shared" si="205"/>
        <v>0</v>
      </c>
      <c r="D2164" s="38" t="e">
        <f t="shared" si="206"/>
        <v>#VALUE!</v>
      </c>
      <c r="E2164" s="39" t="e">
        <f t="shared" si="201"/>
        <v>#VALUE!</v>
      </c>
      <c r="M2164" s="8" t="str">
        <f>VLOOKUP(MONTH($J2164),Lookup!$A$2:$B$13,2,0)&amp;" "&amp;YEAR($J2164)</f>
        <v>Jan 1900</v>
      </c>
      <c r="N2164" s="34" t="str">
        <f t="shared" si="202"/>
        <v>1/1/9999</v>
      </c>
      <c r="O2164" s="8" t="str">
        <f>IF(ISERROR(VLOOKUP($I2164,Lookup!$H$2:$I$11,2,0)),"",VLOOKUP($I2164,Lookup!$H$2:$I$11,2,0))</f>
        <v/>
      </c>
      <c r="P2164" s="8">
        <f>COUNTIF(J$4:J2164,J2164)</f>
        <v>0</v>
      </c>
    </row>
    <row r="2165" spans="1:16" x14ac:dyDescent="0.25">
      <c r="A2165" s="35">
        <f t="shared" si="203"/>
        <v>0</v>
      </c>
      <c r="B2165" s="8">
        <f t="shared" si="204"/>
        <v>0</v>
      </c>
      <c r="C2165" s="8">
        <f t="shared" si="205"/>
        <v>0</v>
      </c>
      <c r="D2165" s="38" t="e">
        <f t="shared" si="206"/>
        <v>#VALUE!</v>
      </c>
      <c r="E2165" s="39" t="e">
        <f t="shared" si="201"/>
        <v>#VALUE!</v>
      </c>
      <c r="M2165" s="8" t="str">
        <f>VLOOKUP(MONTH($J2165),Lookup!$A$2:$B$13,2,0)&amp;" "&amp;YEAR($J2165)</f>
        <v>Jan 1900</v>
      </c>
      <c r="N2165" s="34" t="str">
        <f t="shared" si="202"/>
        <v>1/1/9999</v>
      </c>
      <c r="O2165" s="8" t="str">
        <f>IF(ISERROR(VLOOKUP($I2165,Lookup!$H$2:$I$11,2,0)),"",VLOOKUP($I2165,Lookup!$H$2:$I$11,2,0))</f>
        <v/>
      </c>
      <c r="P2165" s="8">
        <f>COUNTIF(J$4:J2165,J2165)</f>
        <v>0</v>
      </c>
    </row>
    <row r="2166" spans="1:16" x14ac:dyDescent="0.25">
      <c r="A2166" s="35">
        <f t="shared" si="203"/>
        <v>0</v>
      </c>
      <c r="B2166" s="8">
        <f t="shared" si="204"/>
        <v>0</v>
      </c>
      <c r="C2166" s="8">
        <f t="shared" si="205"/>
        <v>0</v>
      </c>
      <c r="D2166" s="38" t="e">
        <f t="shared" si="206"/>
        <v>#VALUE!</v>
      </c>
      <c r="E2166" s="39" t="e">
        <f t="shared" si="201"/>
        <v>#VALUE!</v>
      </c>
      <c r="M2166" s="8" t="str">
        <f>VLOOKUP(MONTH($J2166),Lookup!$A$2:$B$13,2,0)&amp;" "&amp;YEAR($J2166)</f>
        <v>Jan 1900</v>
      </c>
      <c r="N2166" s="34" t="str">
        <f t="shared" si="202"/>
        <v>1/1/9999</v>
      </c>
      <c r="O2166" s="8" t="str">
        <f>IF(ISERROR(VLOOKUP($I2166,Lookup!$H$2:$I$11,2,0)),"",VLOOKUP($I2166,Lookup!$H$2:$I$11,2,0))</f>
        <v/>
      </c>
      <c r="P2166" s="8">
        <f>COUNTIF(J$4:J2166,J2166)</f>
        <v>0</v>
      </c>
    </row>
    <row r="2167" spans="1:16" x14ac:dyDescent="0.25">
      <c r="A2167" s="35">
        <f t="shared" si="203"/>
        <v>0</v>
      </c>
      <c r="B2167" s="8">
        <f t="shared" si="204"/>
        <v>0</v>
      </c>
      <c r="C2167" s="8">
        <f t="shared" si="205"/>
        <v>0</v>
      </c>
      <c r="D2167" s="38" t="e">
        <f t="shared" si="206"/>
        <v>#VALUE!</v>
      </c>
      <c r="E2167" s="39" t="e">
        <f t="shared" si="201"/>
        <v>#VALUE!</v>
      </c>
      <c r="M2167" s="8" t="str">
        <f>VLOOKUP(MONTH($J2167),Lookup!$A$2:$B$13,2,0)&amp;" "&amp;YEAR($J2167)</f>
        <v>Jan 1900</v>
      </c>
      <c r="N2167" s="34" t="str">
        <f t="shared" si="202"/>
        <v>1/1/9999</v>
      </c>
      <c r="O2167" s="8" t="str">
        <f>IF(ISERROR(VLOOKUP($I2167,Lookup!$H$2:$I$11,2,0)),"",VLOOKUP($I2167,Lookup!$H$2:$I$11,2,0))</f>
        <v/>
      </c>
      <c r="P2167" s="8">
        <f>COUNTIF(J$4:J2167,J2167)</f>
        <v>0</v>
      </c>
    </row>
    <row r="2168" spans="1:16" x14ac:dyDescent="0.25">
      <c r="A2168" s="35">
        <f t="shared" si="203"/>
        <v>0</v>
      </c>
      <c r="B2168" s="8">
        <f t="shared" si="204"/>
        <v>0</v>
      </c>
      <c r="C2168" s="8">
        <f t="shared" si="205"/>
        <v>0</v>
      </c>
      <c r="D2168" s="38" t="e">
        <f t="shared" si="206"/>
        <v>#VALUE!</v>
      </c>
      <c r="E2168" s="39" t="e">
        <f t="shared" si="201"/>
        <v>#VALUE!</v>
      </c>
      <c r="M2168" s="8" t="str">
        <f>VLOOKUP(MONTH($J2168),Lookup!$A$2:$B$13,2,0)&amp;" "&amp;YEAR($J2168)</f>
        <v>Jan 1900</v>
      </c>
      <c r="N2168" s="34" t="str">
        <f t="shared" si="202"/>
        <v>1/1/9999</v>
      </c>
      <c r="O2168" s="8" t="str">
        <f>IF(ISERROR(VLOOKUP($I2168,Lookup!$H$2:$I$11,2,0)),"",VLOOKUP($I2168,Lookup!$H$2:$I$11,2,0))</f>
        <v/>
      </c>
      <c r="P2168" s="8">
        <f>COUNTIF(J$4:J2168,J2168)</f>
        <v>0</v>
      </c>
    </row>
    <row r="2169" spans="1:16" x14ac:dyDescent="0.25">
      <c r="A2169" s="35">
        <f t="shared" si="203"/>
        <v>0</v>
      </c>
      <c r="B2169" s="8">
        <f t="shared" si="204"/>
        <v>0</v>
      </c>
      <c r="C2169" s="8">
        <f t="shared" si="205"/>
        <v>0</v>
      </c>
      <c r="D2169" s="38" t="e">
        <f t="shared" si="206"/>
        <v>#VALUE!</v>
      </c>
      <c r="E2169" s="39" t="e">
        <f t="shared" si="201"/>
        <v>#VALUE!</v>
      </c>
      <c r="M2169" s="8" t="str">
        <f>VLOOKUP(MONTH($J2169),Lookup!$A$2:$B$13,2,0)&amp;" "&amp;YEAR($J2169)</f>
        <v>Jan 1900</v>
      </c>
      <c r="N2169" s="34" t="str">
        <f t="shared" si="202"/>
        <v>1/1/9999</v>
      </c>
      <c r="O2169" s="8" t="str">
        <f>IF(ISERROR(VLOOKUP($I2169,Lookup!$H$2:$I$11,2,0)),"",VLOOKUP($I2169,Lookup!$H$2:$I$11,2,0))</f>
        <v/>
      </c>
      <c r="P2169" s="8">
        <f>COUNTIF(J$4:J2169,J2169)</f>
        <v>0</v>
      </c>
    </row>
    <row r="2170" spans="1:16" x14ac:dyDescent="0.25">
      <c r="A2170" s="35">
        <f t="shared" si="203"/>
        <v>0</v>
      </c>
      <c r="B2170" s="8">
        <f t="shared" si="204"/>
        <v>0</v>
      </c>
      <c r="C2170" s="8">
        <f t="shared" si="205"/>
        <v>0</v>
      </c>
      <c r="D2170" s="38" t="e">
        <f t="shared" si="206"/>
        <v>#VALUE!</v>
      </c>
      <c r="E2170" s="39" t="e">
        <f t="shared" si="201"/>
        <v>#VALUE!</v>
      </c>
      <c r="M2170" s="8" t="str">
        <f>VLOOKUP(MONTH($J2170),Lookup!$A$2:$B$13,2,0)&amp;" "&amp;YEAR($J2170)</f>
        <v>Jan 1900</v>
      </c>
      <c r="N2170" s="34" t="str">
        <f t="shared" si="202"/>
        <v>1/1/9999</v>
      </c>
      <c r="O2170" s="8" t="str">
        <f>IF(ISERROR(VLOOKUP($I2170,Lookup!$H$2:$I$11,2,0)),"",VLOOKUP($I2170,Lookup!$H$2:$I$11,2,0))</f>
        <v/>
      </c>
      <c r="P2170" s="8">
        <f>COUNTIF(J$4:J2170,J2170)</f>
        <v>0</v>
      </c>
    </row>
    <row r="2171" spans="1:16" x14ac:dyDescent="0.25">
      <c r="A2171" s="35">
        <f t="shared" si="203"/>
        <v>0</v>
      </c>
      <c r="B2171" s="8">
        <f t="shared" si="204"/>
        <v>0</v>
      </c>
      <c r="C2171" s="8">
        <f t="shared" si="205"/>
        <v>0</v>
      </c>
      <c r="D2171" s="38" t="e">
        <f t="shared" si="206"/>
        <v>#VALUE!</v>
      </c>
      <c r="E2171" s="39" t="e">
        <f t="shared" si="201"/>
        <v>#VALUE!</v>
      </c>
      <c r="M2171" s="8" t="str">
        <f>VLOOKUP(MONTH($J2171),Lookup!$A$2:$B$13,2,0)&amp;" "&amp;YEAR($J2171)</f>
        <v>Jan 1900</v>
      </c>
      <c r="N2171" s="34" t="str">
        <f t="shared" si="202"/>
        <v>1/1/9999</v>
      </c>
      <c r="O2171" s="8" t="str">
        <f>IF(ISERROR(VLOOKUP($I2171,Lookup!$H$2:$I$11,2,0)),"",VLOOKUP($I2171,Lookup!$H$2:$I$11,2,0))</f>
        <v/>
      </c>
      <c r="P2171" s="8">
        <f>COUNTIF(J$4:J2171,J2171)</f>
        <v>0</v>
      </c>
    </row>
    <row r="2172" spans="1:16" x14ac:dyDescent="0.25">
      <c r="A2172" s="35">
        <f t="shared" si="203"/>
        <v>0</v>
      </c>
      <c r="B2172" s="8">
        <f t="shared" si="204"/>
        <v>0</v>
      </c>
      <c r="C2172" s="8">
        <f t="shared" si="205"/>
        <v>0</v>
      </c>
      <c r="D2172" s="38" t="e">
        <f t="shared" si="206"/>
        <v>#VALUE!</v>
      </c>
      <c r="E2172" s="39" t="e">
        <f t="shared" si="201"/>
        <v>#VALUE!</v>
      </c>
      <c r="M2172" s="8" t="str">
        <f>VLOOKUP(MONTH($J2172),Lookup!$A$2:$B$13,2,0)&amp;" "&amp;YEAR($J2172)</f>
        <v>Jan 1900</v>
      </c>
      <c r="N2172" s="34" t="str">
        <f t="shared" si="202"/>
        <v>1/1/9999</v>
      </c>
      <c r="O2172" s="8" t="str">
        <f>IF(ISERROR(VLOOKUP($I2172,Lookup!$H$2:$I$11,2,0)),"",VLOOKUP($I2172,Lookup!$H$2:$I$11,2,0))</f>
        <v/>
      </c>
      <c r="P2172" s="8">
        <f>COUNTIF(J$4:J2172,J2172)</f>
        <v>0</v>
      </c>
    </row>
    <row r="2173" spans="1:16" x14ac:dyDescent="0.25">
      <c r="A2173" s="35">
        <f t="shared" si="203"/>
        <v>0</v>
      </c>
      <c r="B2173" s="8">
        <f t="shared" si="204"/>
        <v>0</v>
      </c>
      <c r="C2173" s="8">
        <f t="shared" si="205"/>
        <v>0</v>
      </c>
      <c r="D2173" s="38" t="e">
        <f t="shared" si="206"/>
        <v>#VALUE!</v>
      </c>
      <c r="E2173" s="39" t="e">
        <f t="shared" si="201"/>
        <v>#VALUE!</v>
      </c>
      <c r="M2173" s="8" t="str">
        <f>VLOOKUP(MONTH($J2173),Lookup!$A$2:$B$13,2,0)&amp;" "&amp;YEAR($J2173)</f>
        <v>Jan 1900</v>
      </c>
      <c r="N2173" s="34" t="str">
        <f t="shared" si="202"/>
        <v>1/1/9999</v>
      </c>
      <c r="O2173" s="8" t="str">
        <f>IF(ISERROR(VLOOKUP($I2173,Lookup!$H$2:$I$11,2,0)),"",VLOOKUP($I2173,Lookup!$H$2:$I$11,2,0))</f>
        <v/>
      </c>
      <c r="P2173" s="8">
        <f>COUNTIF(J$4:J2173,J2173)</f>
        <v>0</v>
      </c>
    </row>
    <row r="2174" spans="1:16" x14ac:dyDescent="0.25">
      <c r="A2174" s="35">
        <f t="shared" si="203"/>
        <v>0</v>
      </c>
      <c r="B2174" s="8">
        <f t="shared" si="204"/>
        <v>0</v>
      </c>
      <c r="C2174" s="8">
        <f t="shared" si="205"/>
        <v>0</v>
      </c>
      <c r="D2174" s="38" t="e">
        <f t="shared" si="206"/>
        <v>#VALUE!</v>
      </c>
      <c r="E2174" s="39" t="e">
        <f t="shared" si="201"/>
        <v>#VALUE!</v>
      </c>
      <c r="M2174" s="8" t="str">
        <f>VLOOKUP(MONTH($J2174),Lookup!$A$2:$B$13,2,0)&amp;" "&amp;YEAR($J2174)</f>
        <v>Jan 1900</v>
      </c>
      <c r="N2174" s="34" t="str">
        <f t="shared" si="202"/>
        <v>1/1/9999</v>
      </c>
      <c r="O2174" s="8" t="str">
        <f>IF(ISERROR(VLOOKUP($I2174,Lookup!$H$2:$I$11,2,0)),"",VLOOKUP($I2174,Lookup!$H$2:$I$11,2,0))</f>
        <v/>
      </c>
      <c r="P2174" s="8">
        <f>COUNTIF(J$4:J2174,J2174)</f>
        <v>0</v>
      </c>
    </row>
    <row r="2175" spans="1:16" x14ac:dyDescent="0.25">
      <c r="A2175" s="35">
        <f t="shared" si="203"/>
        <v>0</v>
      </c>
      <c r="B2175" s="8">
        <f t="shared" si="204"/>
        <v>0</v>
      </c>
      <c r="C2175" s="8">
        <f t="shared" si="205"/>
        <v>0</v>
      </c>
      <c r="D2175" s="38" t="e">
        <f t="shared" si="206"/>
        <v>#VALUE!</v>
      </c>
      <c r="E2175" s="39" t="e">
        <f t="shared" si="201"/>
        <v>#VALUE!</v>
      </c>
      <c r="M2175" s="8" t="str">
        <f>VLOOKUP(MONTH($J2175),Lookup!$A$2:$B$13,2,0)&amp;" "&amp;YEAR($J2175)</f>
        <v>Jan 1900</v>
      </c>
      <c r="N2175" s="34" t="str">
        <f t="shared" si="202"/>
        <v>1/1/9999</v>
      </c>
      <c r="O2175" s="8" t="str">
        <f>IF(ISERROR(VLOOKUP($I2175,Lookup!$H$2:$I$11,2,0)),"",VLOOKUP($I2175,Lookup!$H$2:$I$11,2,0))</f>
        <v/>
      </c>
      <c r="P2175" s="8">
        <f>COUNTIF(J$4:J2175,J2175)</f>
        <v>0</v>
      </c>
    </row>
    <row r="2176" spans="1:16" x14ac:dyDescent="0.25">
      <c r="A2176" s="35">
        <f t="shared" si="203"/>
        <v>0</v>
      </c>
      <c r="B2176" s="8">
        <f t="shared" si="204"/>
        <v>0</v>
      </c>
      <c r="C2176" s="8">
        <f t="shared" si="205"/>
        <v>0</v>
      </c>
      <c r="D2176" s="38" t="e">
        <f t="shared" si="206"/>
        <v>#VALUE!</v>
      </c>
      <c r="E2176" s="39" t="e">
        <f t="shared" si="201"/>
        <v>#VALUE!</v>
      </c>
      <c r="M2176" s="8" t="str">
        <f>VLOOKUP(MONTH($J2176),Lookup!$A$2:$B$13,2,0)&amp;" "&amp;YEAR($J2176)</f>
        <v>Jan 1900</v>
      </c>
      <c r="N2176" s="34" t="str">
        <f t="shared" si="202"/>
        <v>1/1/9999</v>
      </c>
      <c r="O2176" s="8" t="str">
        <f>IF(ISERROR(VLOOKUP($I2176,Lookup!$H$2:$I$11,2,0)),"",VLOOKUP($I2176,Lookup!$H$2:$I$11,2,0))</f>
        <v/>
      </c>
      <c r="P2176" s="8">
        <f>COUNTIF(J$4:J2176,J2176)</f>
        <v>0</v>
      </c>
    </row>
    <row r="2177" spans="1:16" x14ac:dyDescent="0.25">
      <c r="A2177" s="35">
        <f t="shared" si="203"/>
        <v>0</v>
      </c>
      <c r="B2177" s="8">
        <f t="shared" si="204"/>
        <v>0</v>
      </c>
      <c r="C2177" s="8">
        <f t="shared" si="205"/>
        <v>0</v>
      </c>
      <c r="D2177" s="38" t="e">
        <f t="shared" si="206"/>
        <v>#VALUE!</v>
      </c>
      <c r="E2177" s="39" t="e">
        <f t="shared" si="201"/>
        <v>#VALUE!</v>
      </c>
      <c r="M2177" s="8" t="str">
        <f>VLOOKUP(MONTH($J2177),Lookup!$A$2:$B$13,2,0)&amp;" "&amp;YEAR($J2177)</f>
        <v>Jan 1900</v>
      </c>
      <c r="N2177" s="34" t="str">
        <f t="shared" si="202"/>
        <v>1/1/9999</v>
      </c>
      <c r="O2177" s="8" t="str">
        <f>IF(ISERROR(VLOOKUP($I2177,Lookup!$H$2:$I$11,2,0)),"",VLOOKUP($I2177,Lookup!$H$2:$I$11,2,0))</f>
        <v/>
      </c>
      <c r="P2177" s="8">
        <f>COUNTIF(J$4:J2177,J2177)</f>
        <v>0</v>
      </c>
    </row>
    <row r="2178" spans="1:16" x14ac:dyDescent="0.25">
      <c r="A2178" s="35">
        <f t="shared" si="203"/>
        <v>0</v>
      </c>
      <c r="B2178" s="8">
        <f t="shared" si="204"/>
        <v>0</v>
      </c>
      <c r="C2178" s="8">
        <f t="shared" si="205"/>
        <v>0</v>
      </c>
      <c r="D2178" s="38" t="e">
        <f t="shared" si="206"/>
        <v>#VALUE!</v>
      </c>
      <c r="E2178" s="39" t="e">
        <f t="shared" si="201"/>
        <v>#VALUE!</v>
      </c>
      <c r="M2178" s="8" t="str">
        <f>VLOOKUP(MONTH($J2178),Lookup!$A$2:$B$13,2,0)&amp;" "&amp;YEAR($J2178)</f>
        <v>Jan 1900</v>
      </c>
      <c r="N2178" s="34" t="str">
        <f t="shared" si="202"/>
        <v>1/1/9999</v>
      </c>
      <c r="O2178" s="8" t="str">
        <f>IF(ISERROR(VLOOKUP($I2178,Lookup!$H$2:$I$11,2,0)),"",VLOOKUP($I2178,Lookup!$H$2:$I$11,2,0))</f>
        <v/>
      </c>
      <c r="P2178" s="8">
        <f>COUNTIF(J$4:J2178,J2178)</f>
        <v>0</v>
      </c>
    </row>
    <row r="2179" spans="1:16" x14ac:dyDescent="0.25">
      <c r="A2179" s="35">
        <f t="shared" si="203"/>
        <v>0</v>
      </c>
      <c r="B2179" s="8">
        <f t="shared" si="204"/>
        <v>0</v>
      </c>
      <c r="C2179" s="8">
        <f t="shared" si="205"/>
        <v>0</v>
      </c>
      <c r="D2179" s="38" t="e">
        <f t="shared" si="206"/>
        <v>#VALUE!</v>
      </c>
      <c r="E2179" s="39" t="e">
        <f t="shared" si="201"/>
        <v>#VALUE!</v>
      </c>
      <c r="M2179" s="8" t="str">
        <f>VLOOKUP(MONTH($J2179),Lookup!$A$2:$B$13,2,0)&amp;" "&amp;YEAR($J2179)</f>
        <v>Jan 1900</v>
      </c>
      <c r="N2179" s="34" t="str">
        <f t="shared" si="202"/>
        <v>1/1/9999</v>
      </c>
      <c r="O2179" s="8" t="str">
        <f>IF(ISERROR(VLOOKUP($I2179,Lookup!$H$2:$I$11,2,0)),"",VLOOKUP($I2179,Lookup!$H$2:$I$11,2,0))</f>
        <v/>
      </c>
      <c r="P2179" s="8">
        <f>COUNTIF(J$4:J2179,J2179)</f>
        <v>0</v>
      </c>
    </row>
    <row r="2180" spans="1:16" x14ac:dyDescent="0.25">
      <c r="A2180" s="35">
        <f t="shared" si="203"/>
        <v>0</v>
      </c>
      <c r="B2180" s="8">
        <f t="shared" si="204"/>
        <v>0</v>
      </c>
      <c r="C2180" s="8">
        <f t="shared" si="205"/>
        <v>0</v>
      </c>
      <c r="D2180" s="38" t="e">
        <f t="shared" si="206"/>
        <v>#VALUE!</v>
      </c>
      <c r="E2180" s="39" t="e">
        <f t="shared" si="201"/>
        <v>#VALUE!</v>
      </c>
      <c r="M2180" s="8" t="str">
        <f>VLOOKUP(MONTH($J2180),Lookup!$A$2:$B$13,2,0)&amp;" "&amp;YEAR($J2180)</f>
        <v>Jan 1900</v>
      </c>
      <c r="N2180" s="34" t="str">
        <f t="shared" si="202"/>
        <v>1/1/9999</v>
      </c>
      <c r="O2180" s="8" t="str">
        <f>IF(ISERROR(VLOOKUP($I2180,Lookup!$H$2:$I$11,2,0)),"",VLOOKUP($I2180,Lookup!$H$2:$I$11,2,0))</f>
        <v/>
      </c>
      <c r="P2180" s="8">
        <f>COUNTIF(J$4:J2180,J2180)</f>
        <v>0</v>
      </c>
    </row>
    <row r="2181" spans="1:16" x14ac:dyDescent="0.25">
      <c r="A2181" s="35">
        <f t="shared" si="203"/>
        <v>0</v>
      </c>
      <c r="B2181" s="8">
        <f t="shared" si="204"/>
        <v>0</v>
      </c>
      <c r="C2181" s="8">
        <f t="shared" si="205"/>
        <v>0</v>
      </c>
      <c r="D2181" s="38" t="e">
        <f t="shared" si="206"/>
        <v>#VALUE!</v>
      </c>
      <c r="E2181" s="39" t="e">
        <f t="shared" ref="E2181:E2244" si="207">IF($D2181="","",COUNTIFS($F$4:$F$5000,$F2181,$D$4:$D$5000,"&gt;"&amp;$D2181))</f>
        <v>#VALUE!</v>
      </c>
      <c r="M2181" s="8" t="str">
        <f>VLOOKUP(MONTH($J2181),Lookup!$A$2:$B$13,2,0)&amp;" "&amp;YEAR($J2181)</f>
        <v>Jan 1900</v>
      </c>
      <c r="N2181" s="34" t="str">
        <f t="shared" ref="N2181:N2244" si="208">IF(ISBLANK($J2181),"1/1/9999",J2181)</f>
        <v>1/1/9999</v>
      </c>
      <c r="O2181" s="8" t="str">
        <f>IF(ISERROR(VLOOKUP($I2181,Lookup!$H$2:$I$11,2,0)),"",VLOOKUP($I2181,Lookup!$H$2:$I$11,2,0))</f>
        <v/>
      </c>
      <c r="P2181" s="8">
        <f>COUNTIF(J$4:J2181,J2181)</f>
        <v>0</v>
      </c>
    </row>
    <row r="2182" spans="1:16" x14ac:dyDescent="0.25">
      <c r="A2182" s="35">
        <f t="shared" ref="A2182:A2245" si="209">K2182</f>
        <v>0</v>
      </c>
      <c r="B2182" s="8">
        <f t="shared" ref="B2182:B2245" si="210">J2182</f>
        <v>0</v>
      </c>
      <c r="C2182" s="8">
        <f t="shared" ref="C2182:C2245" si="211">L2182</f>
        <v>0</v>
      </c>
      <c r="D2182" s="38" t="e">
        <f t="shared" ref="D2182:D2245" si="212">SUM(A2182:C2182)+O2182+P2182</f>
        <v>#VALUE!</v>
      </c>
      <c r="E2182" s="39" t="e">
        <f t="shared" si="207"/>
        <v>#VALUE!</v>
      </c>
      <c r="M2182" s="8" t="str">
        <f>VLOOKUP(MONTH($J2182),Lookup!$A$2:$B$13,2,0)&amp;" "&amp;YEAR($J2182)</f>
        <v>Jan 1900</v>
      </c>
      <c r="N2182" s="34" t="str">
        <f t="shared" si="208"/>
        <v>1/1/9999</v>
      </c>
      <c r="O2182" s="8" t="str">
        <f>IF(ISERROR(VLOOKUP($I2182,Lookup!$H$2:$I$11,2,0)),"",VLOOKUP($I2182,Lookup!$H$2:$I$11,2,0))</f>
        <v/>
      </c>
      <c r="P2182" s="8">
        <f>COUNTIF(J$4:J2182,J2182)</f>
        <v>0</v>
      </c>
    </row>
    <row r="2183" spans="1:16" x14ac:dyDescent="0.25">
      <c r="A2183" s="35">
        <f t="shared" si="209"/>
        <v>0</v>
      </c>
      <c r="B2183" s="8">
        <f t="shared" si="210"/>
        <v>0</v>
      </c>
      <c r="C2183" s="8">
        <f t="shared" si="211"/>
        <v>0</v>
      </c>
      <c r="D2183" s="38" t="e">
        <f t="shared" si="212"/>
        <v>#VALUE!</v>
      </c>
      <c r="E2183" s="39" t="e">
        <f t="shared" si="207"/>
        <v>#VALUE!</v>
      </c>
      <c r="M2183" s="8" t="str">
        <f>VLOOKUP(MONTH($J2183),Lookup!$A$2:$B$13,2,0)&amp;" "&amp;YEAR($J2183)</f>
        <v>Jan 1900</v>
      </c>
      <c r="N2183" s="34" t="str">
        <f t="shared" si="208"/>
        <v>1/1/9999</v>
      </c>
      <c r="O2183" s="8" t="str">
        <f>IF(ISERROR(VLOOKUP($I2183,Lookup!$H$2:$I$11,2,0)),"",VLOOKUP($I2183,Lookup!$H$2:$I$11,2,0))</f>
        <v/>
      </c>
      <c r="P2183" s="8">
        <f>COUNTIF(J$4:J2183,J2183)</f>
        <v>0</v>
      </c>
    </row>
    <row r="2184" spans="1:16" x14ac:dyDescent="0.25">
      <c r="A2184" s="35">
        <f t="shared" si="209"/>
        <v>0</v>
      </c>
      <c r="B2184" s="8">
        <f t="shared" si="210"/>
        <v>0</v>
      </c>
      <c r="C2184" s="8">
        <f t="shared" si="211"/>
        <v>0</v>
      </c>
      <c r="D2184" s="38" t="e">
        <f t="shared" si="212"/>
        <v>#VALUE!</v>
      </c>
      <c r="E2184" s="39" t="e">
        <f t="shared" si="207"/>
        <v>#VALUE!</v>
      </c>
      <c r="M2184" s="8" t="str">
        <f>VLOOKUP(MONTH($J2184),Lookup!$A$2:$B$13,2,0)&amp;" "&amp;YEAR($J2184)</f>
        <v>Jan 1900</v>
      </c>
      <c r="N2184" s="34" t="str">
        <f t="shared" si="208"/>
        <v>1/1/9999</v>
      </c>
      <c r="O2184" s="8" t="str">
        <f>IF(ISERROR(VLOOKUP($I2184,Lookup!$H$2:$I$11,2,0)),"",VLOOKUP($I2184,Lookup!$H$2:$I$11,2,0))</f>
        <v/>
      </c>
      <c r="P2184" s="8">
        <f>COUNTIF(J$4:J2184,J2184)</f>
        <v>0</v>
      </c>
    </row>
    <row r="2185" spans="1:16" x14ac:dyDescent="0.25">
      <c r="A2185" s="35">
        <f t="shared" si="209"/>
        <v>0</v>
      </c>
      <c r="B2185" s="8">
        <f t="shared" si="210"/>
        <v>0</v>
      </c>
      <c r="C2185" s="8">
        <f t="shared" si="211"/>
        <v>0</v>
      </c>
      <c r="D2185" s="38" t="e">
        <f t="shared" si="212"/>
        <v>#VALUE!</v>
      </c>
      <c r="E2185" s="39" t="e">
        <f t="shared" si="207"/>
        <v>#VALUE!</v>
      </c>
      <c r="M2185" s="8" t="str">
        <f>VLOOKUP(MONTH($J2185),Lookup!$A$2:$B$13,2,0)&amp;" "&amp;YEAR($J2185)</f>
        <v>Jan 1900</v>
      </c>
      <c r="N2185" s="34" t="str">
        <f t="shared" si="208"/>
        <v>1/1/9999</v>
      </c>
      <c r="O2185" s="8" t="str">
        <f>IF(ISERROR(VLOOKUP($I2185,Lookup!$H$2:$I$11,2,0)),"",VLOOKUP($I2185,Lookup!$H$2:$I$11,2,0))</f>
        <v/>
      </c>
      <c r="P2185" s="8">
        <f>COUNTIF(J$4:J2185,J2185)</f>
        <v>0</v>
      </c>
    </row>
    <row r="2186" spans="1:16" x14ac:dyDescent="0.25">
      <c r="A2186" s="35">
        <f t="shared" si="209"/>
        <v>0</v>
      </c>
      <c r="B2186" s="8">
        <f t="shared" si="210"/>
        <v>0</v>
      </c>
      <c r="C2186" s="8">
        <f t="shared" si="211"/>
        <v>0</v>
      </c>
      <c r="D2186" s="38" t="e">
        <f t="shared" si="212"/>
        <v>#VALUE!</v>
      </c>
      <c r="E2186" s="39" t="e">
        <f t="shared" si="207"/>
        <v>#VALUE!</v>
      </c>
      <c r="M2186" s="8" t="str">
        <f>VLOOKUP(MONTH($J2186),Lookup!$A$2:$B$13,2,0)&amp;" "&amp;YEAR($J2186)</f>
        <v>Jan 1900</v>
      </c>
      <c r="N2186" s="34" t="str">
        <f t="shared" si="208"/>
        <v>1/1/9999</v>
      </c>
      <c r="O2186" s="8" t="str">
        <f>IF(ISERROR(VLOOKUP($I2186,Lookup!$H$2:$I$11,2,0)),"",VLOOKUP($I2186,Lookup!$H$2:$I$11,2,0))</f>
        <v/>
      </c>
      <c r="P2186" s="8">
        <f>COUNTIF(J$4:J2186,J2186)</f>
        <v>0</v>
      </c>
    </row>
    <row r="2187" spans="1:16" x14ac:dyDescent="0.25">
      <c r="A2187" s="35">
        <f t="shared" si="209"/>
        <v>0</v>
      </c>
      <c r="B2187" s="8">
        <f t="shared" si="210"/>
        <v>0</v>
      </c>
      <c r="C2187" s="8">
        <f t="shared" si="211"/>
        <v>0</v>
      </c>
      <c r="D2187" s="38" t="e">
        <f t="shared" si="212"/>
        <v>#VALUE!</v>
      </c>
      <c r="E2187" s="39" t="e">
        <f t="shared" si="207"/>
        <v>#VALUE!</v>
      </c>
      <c r="M2187" s="8" t="str">
        <f>VLOOKUP(MONTH($J2187),Lookup!$A$2:$B$13,2,0)&amp;" "&amp;YEAR($J2187)</f>
        <v>Jan 1900</v>
      </c>
      <c r="N2187" s="34" t="str">
        <f t="shared" si="208"/>
        <v>1/1/9999</v>
      </c>
      <c r="O2187" s="8" t="str">
        <f>IF(ISERROR(VLOOKUP($I2187,Lookup!$H$2:$I$11,2,0)),"",VLOOKUP($I2187,Lookup!$H$2:$I$11,2,0))</f>
        <v/>
      </c>
      <c r="P2187" s="8">
        <f>COUNTIF(J$4:J2187,J2187)</f>
        <v>0</v>
      </c>
    </row>
    <row r="2188" spans="1:16" x14ac:dyDescent="0.25">
      <c r="A2188" s="35">
        <f t="shared" si="209"/>
        <v>0</v>
      </c>
      <c r="B2188" s="8">
        <f t="shared" si="210"/>
        <v>0</v>
      </c>
      <c r="C2188" s="8">
        <f t="shared" si="211"/>
        <v>0</v>
      </c>
      <c r="D2188" s="38" t="e">
        <f t="shared" si="212"/>
        <v>#VALUE!</v>
      </c>
      <c r="E2188" s="39" t="e">
        <f t="shared" si="207"/>
        <v>#VALUE!</v>
      </c>
      <c r="M2188" s="8" t="str">
        <f>VLOOKUP(MONTH($J2188),Lookup!$A$2:$B$13,2,0)&amp;" "&amp;YEAR($J2188)</f>
        <v>Jan 1900</v>
      </c>
      <c r="N2188" s="34" t="str">
        <f t="shared" si="208"/>
        <v>1/1/9999</v>
      </c>
      <c r="O2188" s="8" t="str">
        <f>IF(ISERROR(VLOOKUP($I2188,Lookup!$H$2:$I$11,2,0)),"",VLOOKUP($I2188,Lookup!$H$2:$I$11,2,0))</f>
        <v/>
      </c>
      <c r="P2188" s="8">
        <f>COUNTIF(J$4:J2188,J2188)</f>
        <v>0</v>
      </c>
    </row>
    <row r="2189" spans="1:16" x14ac:dyDescent="0.25">
      <c r="A2189" s="35">
        <f t="shared" si="209"/>
        <v>0</v>
      </c>
      <c r="B2189" s="8">
        <f t="shared" si="210"/>
        <v>0</v>
      </c>
      <c r="C2189" s="8">
        <f t="shared" si="211"/>
        <v>0</v>
      </c>
      <c r="D2189" s="38" t="e">
        <f t="shared" si="212"/>
        <v>#VALUE!</v>
      </c>
      <c r="E2189" s="39" t="e">
        <f t="shared" si="207"/>
        <v>#VALUE!</v>
      </c>
      <c r="M2189" s="8" t="str">
        <f>VLOOKUP(MONTH($J2189),Lookup!$A$2:$B$13,2,0)&amp;" "&amp;YEAR($J2189)</f>
        <v>Jan 1900</v>
      </c>
      <c r="N2189" s="34" t="str">
        <f t="shared" si="208"/>
        <v>1/1/9999</v>
      </c>
      <c r="O2189" s="8" t="str">
        <f>IF(ISERROR(VLOOKUP($I2189,Lookup!$H$2:$I$11,2,0)),"",VLOOKUP($I2189,Lookup!$H$2:$I$11,2,0))</f>
        <v/>
      </c>
      <c r="P2189" s="8">
        <f>COUNTIF(J$4:J2189,J2189)</f>
        <v>0</v>
      </c>
    </row>
    <row r="2190" spans="1:16" x14ac:dyDescent="0.25">
      <c r="A2190" s="35">
        <f t="shared" si="209"/>
        <v>0</v>
      </c>
      <c r="B2190" s="8">
        <f t="shared" si="210"/>
        <v>0</v>
      </c>
      <c r="C2190" s="8">
        <f t="shared" si="211"/>
        <v>0</v>
      </c>
      <c r="D2190" s="38" t="e">
        <f t="shared" si="212"/>
        <v>#VALUE!</v>
      </c>
      <c r="E2190" s="39" t="e">
        <f t="shared" si="207"/>
        <v>#VALUE!</v>
      </c>
      <c r="M2190" s="8" t="str">
        <f>VLOOKUP(MONTH($J2190),Lookup!$A$2:$B$13,2,0)&amp;" "&amp;YEAR($J2190)</f>
        <v>Jan 1900</v>
      </c>
      <c r="N2190" s="34" t="str">
        <f t="shared" si="208"/>
        <v>1/1/9999</v>
      </c>
      <c r="O2190" s="8" t="str">
        <f>IF(ISERROR(VLOOKUP($I2190,Lookup!$H$2:$I$11,2,0)),"",VLOOKUP($I2190,Lookup!$H$2:$I$11,2,0))</f>
        <v/>
      </c>
      <c r="P2190" s="8">
        <f>COUNTIF(J$4:J2190,J2190)</f>
        <v>0</v>
      </c>
    </row>
    <row r="2191" spans="1:16" x14ac:dyDescent="0.25">
      <c r="A2191" s="35">
        <f t="shared" si="209"/>
        <v>0</v>
      </c>
      <c r="B2191" s="8">
        <f t="shared" si="210"/>
        <v>0</v>
      </c>
      <c r="C2191" s="8">
        <f t="shared" si="211"/>
        <v>0</v>
      </c>
      <c r="D2191" s="38" t="e">
        <f t="shared" si="212"/>
        <v>#VALUE!</v>
      </c>
      <c r="E2191" s="39" t="e">
        <f t="shared" si="207"/>
        <v>#VALUE!</v>
      </c>
      <c r="M2191" s="8" t="str">
        <f>VLOOKUP(MONTH($J2191),Lookup!$A$2:$B$13,2,0)&amp;" "&amp;YEAR($J2191)</f>
        <v>Jan 1900</v>
      </c>
      <c r="N2191" s="34" t="str">
        <f t="shared" si="208"/>
        <v>1/1/9999</v>
      </c>
      <c r="O2191" s="8" t="str">
        <f>IF(ISERROR(VLOOKUP($I2191,Lookup!$H$2:$I$11,2,0)),"",VLOOKUP($I2191,Lookup!$H$2:$I$11,2,0))</f>
        <v/>
      </c>
      <c r="P2191" s="8">
        <f>COUNTIF(J$4:J2191,J2191)</f>
        <v>0</v>
      </c>
    </row>
    <row r="2192" spans="1:16" x14ac:dyDescent="0.25">
      <c r="A2192" s="35">
        <f t="shared" si="209"/>
        <v>0</v>
      </c>
      <c r="B2192" s="8">
        <f t="shared" si="210"/>
        <v>0</v>
      </c>
      <c r="C2192" s="8">
        <f t="shared" si="211"/>
        <v>0</v>
      </c>
      <c r="D2192" s="38" t="e">
        <f t="shared" si="212"/>
        <v>#VALUE!</v>
      </c>
      <c r="E2192" s="39" t="e">
        <f t="shared" si="207"/>
        <v>#VALUE!</v>
      </c>
      <c r="M2192" s="8" t="str">
        <f>VLOOKUP(MONTH($J2192),Lookup!$A$2:$B$13,2,0)&amp;" "&amp;YEAR($J2192)</f>
        <v>Jan 1900</v>
      </c>
      <c r="N2192" s="34" t="str">
        <f t="shared" si="208"/>
        <v>1/1/9999</v>
      </c>
      <c r="O2192" s="8" t="str">
        <f>IF(ISERROR(VLOOKUP($I2192,Lookup!$H$2:$I$11,2,0)),"",VLOOKUP($I2192,Lookup!$H$2:$I$11,2,0))</f>
        <v/>
      </c>
      <c r="P2192" s="8">
        <f>COUNTIF(J$4:J2192,J2192)</f>
        <v>0</v>
      </c>
    </row>
    <row r="2193" spans="1:16" x14ac:dyDescent="0.25">
      <c r="A2193" s="35">
        <f t="shared" si="209"/>
        <v>0</v>
      </c>
      <c r="B2193" s="8">
        <f t="shared" si="210"/>
        <v>0</v>
      </c>
      <c r="C2193" s="8">
        <f t="shared" si="211"/>
        <v>0</v>
      </c>
      <c r="D2193" s="38" t="e">
        <f t="shared" si="212"/>
        <v>#VALUE!</v>
      </c>
      <c r="E2193" s="39" t="e">
        <f t="shared" si="207"/>
        <v>#VALUE!</v>
      </c>
      <c r="M2193" s="8" t="str">
        <f>VLOOKUP(MONTH($J2193),Lookup!$A$2:$B$13,2,0)&amp;" "&amp;YEAR($J2193)</f>
        <v>Jan 1900</v>
      </c>
      <c r="N2193" s="34" t="str">
        <f t="shared" si="208"/>
        <v>1/1/9999</v>
      </c>
      <c r="O2193" s="8" t="str">
        <f>IF(ISERROR(VLOOKUP($I2193,Lookup!$H$2:$I$11,2,0)),"",VLOOKUP($I2193,Lookup!$H$2:$I$11,2,0))</f>
        <v/>
      </c>
      <c r="P2193" s="8">
        <f>COUNTIF(J$4:J2193,J2193)</f>
        <v>0</v>
      </c>
    </row>
    <row r="2194" spans="1:16" x14ac:dyDescent="0.25">
      <c r="A2194" s="35">
        <f t="shared" si="209"/>
        <v>0</v>
      </c>
      <c r="B2194" s="8">
        <f t="shared" si="210"/>
        <v>0</v>
      </c>
      <c r="C2194" s="8">
        <f t="shared" si="211"/>
        <v>0</v>
      </c>
      <c r="D2194" s="38" t="e">
        <f t="shared" si="212"/>
        <v>#VALUE!</v>
      </c>
      <c r="E2194" s="39" t="e">
        <f t="shared" si="207"/>
        <v>#VALUE!</v>
      </c>
      <c r="M2194" s="8" t="str">
        <f>VLOOKUP(MONTH($J2194),Lookup!$A$2:$B$13,2,0)&amp;" "&amp;YEAR($J2194)</f>
        <v>Jan 1900</v>
      </c>
      <c r="N2194" s="34" t="str">
        <f t="shared" si="208"/>
        <v>1/1/9999</v>
      </c>
      <c r="O2194" s="8" t="str">
        <f>IF(ISERROR(VLOOKUP($I2194,Lookup!$H$2:$I$11,2,0)),"",VLOOKUP($I2194,Lookup!$H$2:$I$11,2,0))</f>
        <v/>
      </c>
      <c r="P2194" s="8">
        <f>COUNTIF(J$4:J2194,J2194)</f>
        <v>0</v>
      </c>
    </row>
    <row r="2195" spans="1:16" x14ac:dyDescent="0.25">
      <c r="A2195" s="35">
        <f t="shared" si="209"/>
        <v>0</v>
      </c>
      <c r="B2195" s="8">
        <f t="shared" si="210"/>
        <v>0</v>
      </c>
      <c r="C2195" s="8">
        <f t="shared" si="211"/>
        <v>0</v>
      </c>
      <c r="D2195" s="38" t="e">
        <f t="shared" si="212"/>
        <v>#VALUE!</v>
      </c>
      <c r="E2195" s="39" t="e">
        <f t="shared" si="207"/>
        <v>#VALUE!</v>
      </c>
      <c r="M2195" s="8" t="str">
        <f>VLOOKUP(MONTH($J2195),Lookup!$A$2:$B$13,2,0)&amp;" "&amp;YEAR($J2195)</f>
        <v>Jan 1900</v>
      </c>
      <c r="N2195" s="34" t="str">
        <f t="shared" si="208"/>
        <v>1/1/9999</v>
      </c>
      <c r="O2195" s="8" t="str">
        <f>IF(ISERROR(VLOOKUP($I2195,Lookup!$H$2:$I$11,2,0)),"",VLOOKUP($I2195,Lookup!$H$2:$I$11,2,0))</f>
        <v/>
      </c>
      <c r="P2195" s="8">
        <f>COUNTIF(J$4:J2195,J2195)</f>
        <v>0</v>
      </c>
    </row>
    <row r="2196" spans="1:16" x14ac:dyDescent="0.25">
      <c r="A2196" s="35">
        <f t="shared" si="209"/>
        <v>0</v>
      </c>
      <c r="B2196" s="8">
        <f t="shared" si="210"/>
        <v>0</v>
      </c>
      <c r="C2196" s="8">
        <f t="shared" si="211"/>
        <v>0</v>
      </c>
      <c r="D2196" s="38" t="e">
        <f t="shared" si="212"/>
        <v>#VALUE!</v>
      </c>
      <c r="E2196" s="39" t="e">
        <f t="shared" si="207"/>
        <v>#VALUE!</v>
      </c>
      <c r="M2196" s="8" t="str">
        <f>VLOOKUP(MONTH($J2196),Lookup!$A$2:$B$13,2,0)&amp;" "&amp;YEAR($J2196)</f>
        <v>Jan 1900</v>
      </c>
      <c r="N2196" s="34" t="str">
        <f t="shared" si="208"/>
        <v>1/1/9999</v>
      </c>
      <c r="O2196" s="8" t="str">
        <f>IF(ISERROR(VLOOKUP($I2196,Lookup!$H$2:$I$11,2,0)),"",VLOOKUP($I2196,Lookup!$H$2:$I$11,2,0))</f>
        <v/>
      </c>
      <c r="P2196" s="8">
        <f>COUNTIF(J$4:J2196,J2196)</f>
        <v>0</v>
      </c>
    </row>
    <row r="2197" spans="1:16" x14ac:dyDescent="0.25">
      <c r="A2197" s="35">
        <f t="shared" si="209"/>
        <v>0</v>
      </c>
      <c r="B2197" s="8">
        <f t="shared" si="210"/>
        <v>0</v>
      </c>
      <c r="C2197" s="8">
        <f t="shared" si="211"/>
        <v>0</v>
      </c>
      <c r="D2197" s="38" t="e">
        <f t="shared" si="212"/>
        <v>#VALUE!</v>
      </c>
      <c r="E2197" s="39" t="e">
        <f t="shared" si="207"/>
        <v>#VALUE!</v>
      </c>
      <c r="M2197" s="8" t="str">
        <f>VLOOKUP(MONTH($J2197),Lookup!$A$2:$B$13,2,0)&amp;" "&amp;YEAR($J2197)</f>
        <v>Jan 1900</v>
      </c>
      <c r="N2197" s="34" t="str">
        <f t="shared" si="208"/>
        <v>1/1/9999</v>
      </c>
      <c r="O2197" s="8" t="str">
        <f>IF(ISERROR(VLOOKUP($I2197,Lookup!$H$2:$I$11,2,0)),"",VLOOKUP($I2197,Lookup!$H$2:$I$11,2,0))</f>
        <v/>
      </c>
      <c r="P2197" s="8">
        <f>COUNTIF(J$4:J2197,J2197)</f>
        <v>0</v>
      </c>
    </row>
    <row r="2198" spans="1:16" x14ac:dyDescent="0.25">
      <c r="A2198" s="35">
        <f t="shared" si="209"/>
        <v>0</v>
      </c>
      <c r="B2198" s="8">
        <f t="shared" si="210"/>
        <v>0</v>
      </c>
      <c r="C2198" s="8">
        <f t="shared" si="211"/>
        <v>0</v>
      </c>
      <c r="D2198" s="38" t="e">
        <f t="shared" si="212"/>
        <v>#VALUE!</v>
      </c>
      <c r="E2198" s="39" t="e">
        <f t="shared" si="207"/>
        <v>#VALUE!</v>
      </c>
      <c r="M2198" s="8" t="str">
        <f>VLOOKUP(MONTH($J2198),Lookup!$A$2:$B$13,2,0)&amp;" "&amp;YEAR($J2198)</f>
        <v>Jan 1900</v>
      </c>
      <c r="N2198" s="34" t="str">
        <f t="shared" si="208"/>
        <v>1/1/9999</v>
      </c>
      <c r="O2198" s="8" t="str">
        <f>IF(ISERROR(VLOOKUP($I2198,Lookup!$H$2:$I$11,2,0)),"",VLOOKUP($I2198,Lookup!$H$2:$I$11,2,0))</f>
        <v/>
      </c>
      <c r="P2198" s="8">
        <f>COUNTIF(J$4:J2198,J2198)</f>
        <v>0</v>
      </c>
    </row>
    <row r="2199" spans="1:16" x14ac:dyDescent="0.25">
      <c r="A2199" s="35">
        <f t="shared" si="209"/>
        <v>0</v>
      </c>
      <c r="B2199" s="8">
        <f t="shared" si="210"/>
        <v>0</v>
      </c>
      <c r="C2199" s="8">
        <f t="shared" si="211"/>
        <v>0</v>
      </c>
      <c r="D2199" s="38" t="e">
        <f t="shared" si="212"/>
        <v>#VALUE!</v>
      </c>
      <c r="E2199" s="39" t="e">
        <f t="shared" si="207"/>
        <v>#VALUE!</v>
      </c>
      <c r="M2199" s="8" t="str">
        <f>VLOOKUP(MONTH($J2199),Lookup!$A$2:$B$13,2,0)&amp;" "&amp;YEAR($J2199)</f>
        <v>Jan 1900</v>
      </c>
      <c r="N2199" s="34" t="str">
        <f t="shared" si="208"/>
        <v>1/1/9999</v>
      </c>
      <c r="O2199" s="8" t="str">
        <f>IF(ISERROR(VLOOKUP($I2199,Lookup!$H$2:$I$11,2,0)),"",VLOOKUP($I2199,Lookup!$H$2:$I$11,2,0))</f>
        <v/>
      </c>
      <c r="P2199" s="8">
        <f>COUNTIF(J$4:J2199,J2199)</f>
        <v>0</v>
      </c>
    </row>
    <row r="2200" spans="1:16" x14ac:dyDescent="0.25">
      <c r="A2200" s="35">
        <f t="shared" si="209"/>
        <v>0</v>
      </c>
      <c r="B2200" s="8">
        <f t="shared" si="210"/>
        <v>0</v>
      </c>
      <c r="C2200" s="8">
        <f t="shared" si="211"/>
        <v>0</v>
      </c>
      <c r="D2200" s="38" t="e">
        <f t="shared" si="212"/>
        <v>#VALUE!</v>
      </c>
      <c r="E2200" s="39" t="e">
        <f t="shared" si="207"/>
        <v>#VALUE!</v>
      </c>
      <c r="M2200" s="8" t="str">
        <f>VLOOKUP(MONTH($J2200),Lookup!$A$2:$B$13,2,0)&amp;" "&amp;YEAR($J2200)</f>
        <v>Jan 1900</v>
      </c>
      <c r="N2200" s="34" t="str">
        <f t="shared" si="208"/>
        <v>1/1/9999</v>
      </c>
      <c r="O2200" s="8" t="str">
        <f>IF(ISERROR(VLOOKUP($I2200,Lookup!$H$2:$I$11,2,0)),"",VLOOKUP($I2200,Lookup!$H$2:$I$11,2,0))</f>
        <v/>
      </c>
      <c r="P2200" s="8">
        <f>COUNTIF(J$4:J2200,J2200)</f>
        <v>0</v>
      </c>
    </row>
    <row r="2201" spans="1:16" x14ac:dyDescent="0.25">
      <c r="A2201" s="35">
        <f t="shared" si="209"/>
        <v>0</v>
      </c>
      <c r="B2201" s="8">
        <f t="shared" si="210"/>
        <v>0</v>
      </c>
      <c r="C2201" s="8">
        <f t="shared" si="211"/>
        <v>0</v>
      </c>
      <c r="D2201" s="38" t="e">
        <f t="shared" si="212"/>
        <v>#VALUE!</v>
      </c>
      <c r="E2201" s="39" t="e">
        <f t="shared" si="207"/>
        <v>#VALUE!</v>
      </c>
      <c r="M2201" s="8" t="str">
        <f>VLOOKUP(MONTH($J2201),Lookup!$A$2:$B$13,2,0)&amp;" "&amp;YEAR($J2201)</f>
        <v>Jan 1900</v>
      </c>
      <c r="N2201" s="34" t="str">
        <f t="shared" si="208"/>
        <v>1/1/9999</v>
      </c>
      <c r="O2201" s="8" t="str">
        <f>IF(ISERROR(VLOOKUP($I2201,Lookup!$H$2:$I$11,2,0)),"",VLOOKUP($I2201,Lookup!$H$2:$I$11,2,0))</f>
        <v/>
      </c>
      <c r="P2201" s="8">
        <f>COUNTIF(J$4:J2201,J2201)</f>
        <v>0</v>
      </c>
    </row>
    <row r="2202" spans="1:16" x14ac:dyDescent="0.25">
      <c r="A2202" s="35">
        <f t="shared" si="209"/>
        <v>0</v>
      </c>
      <c r="B2202" s="8">
        <f t="shared" si="210"/>
        <v>0</v>
      </c>
      <c r="C2202" s="8">
        <f t="shared" si="211"/>
        <v>0</v>
      </c>
      <c r="D2202" s="38" t="e">
        <f t="shared" si="212"/>
        <v>#VALUE!</v>
      </c>
      <c r="E2202" s="39" t="e">
        <f t="shared" si="207"/>
        <v>#VALUE!</v>
      </c>
      <c r="M2202" s="8" t="str">
        <f>VLOOKUP(MONTH($J2202),Lookup!$A$2:$B$13,2,0)&amp;" "&amp;YEAR($J2202)</f>
        <v>Jan 1900</v>
      </c>
      <c r="N2202" s="34" t="str">
        <f t="shared" si="208"/>
        <v>1/1/9999</v>
      </c>
      <c r="O2202" s="8" t="str">
        <f>IF(ISERROR(VLOOKUP($I2202,Lookup!$H$2:$I$11,2,0)),"",VLOOKUP($I2202,Lookup!$H$2:$I$11,2,0))</f>
        <v/>
      </c>
      <c r="P2202" s="8">
        <f>COUNTIF(J$4:J2202,J2202)</f>
        <v>0</v>
      </c>
    </row>
    <row r="2203" spans="1:16" x14ac:dyDescent="0.25">
      <c r="A2203" s="35">
        <f t="shared" si="209"/>
        <v>0</v>
      </c>
      <c r="B2203" s="8">
        <f t="shared" si="210"/>
        <v>0</v>
      </c>
      <c r="C2203" s="8">
        <f t="shared" si="211"/>
        <v>0</v>
      </c>
      <c r="D2203" s="38" t="e">
        <f t="shared" si="212"/>
        <v>#VALUE!</v>
      </c>
      <c r="E2203" s="39" t="e">
        <f t="shared" si="207"/>
        <v>#VALUE!</v>
      </c>
      <c r="M2203" s="8" t="str">
        <f>VLOOKUP(MONTH($J2203),Lookup!$A$2:$B$13,2,0)&amp;" "&amp;YEAR($J2203)</f>
        <v>Jan 1900</v>
      </c>
      <c r="N2203" s="34" t="str">
        <f t="shared" si="208"/>
        <v>1/1/9999</v>
      </c>
      <c r="O2203" s="8" t="str">
        <f>IF(ISERROR(VLOOKUP($I2203,Lookup!$H$2:$I$11,2,0)),"",VLOOKUP($I2203,Lookup!$H$2:$I$11,2,0))</f>
        <v/>
      </c>
      <c r="P2203" s="8">
        <f>COUNTIF(J$4:J2203,J2203)</f>
        <v>0</v>
      </c>
    </row>
    <row r="2204" spans="1:16" x14ac:dyDescent="0.25">
      <c r="A2204" s="35">
        <f t="shared" si="209"/>
        <v>0</v>
      </c>
      <c r="B2204" s="8">
        <f t="shared" si="210"/>
        <v>0</v>
      </c>
      <c r="C2204" s="8">
        <f t="shared" si="211"/>
        <v>0</v>
      </c>
      <c r="D2204" s="38" t="e">
        <f t="shared" si="212"/>
        <v>#VALUE!</v>
      </c>
      <c r="E2204" s="39" t="e">
        <f t="shared" si="207"/>
        <v>#VALUE!</v>
      </c>
      <c r="M2204" s="8" t="str">
        <f>VLOOKUP(MONTH($J2204),Lookup!$A$2:$B$13,2,0)&amp;" "&amp;YEAR($J2204)</f>
        <v>Jan 1900</v>
      </c>
      <c r="N2204" s="34" t="str">
        <f t="shared" si="208"/>
        <v>1/1/9999</v>
      </c>
      <c r="O2204" s="8" t="str">
        <f>IF(ISERROR(VLOOKUP($I2204,Lookup!$H$2:$I$11,2,0)),"",VLOOKUP($I2204,Lookup!$H$2:$I$11,2,0))</f>
        <v/>
      </c>
      <c r="P2204" s="8">
        <f>COUNTIF(J$4:J2204,J2204)</f>
        <v>0</v>
      </c>
    </row>
    <row r="2205" spans="1:16" x14ac:dyDescent="0.25">
      <c r="A2205" s="35">
        <f t="shared" si="209"/>
        <v>0</v>
      </c>
      <c r="B2205" s="8">
        <f t="shared" si="210"/>
        <v>0</v>
      </c>
      <c r="C2205" s="8">
        <f t="shared" si="211"/>
        <v>0</v>
      </c>
      <c r="D2205" s="38" t="e">
        <f t="shared" si="212"/>
        <v>#VALUE!</v>
      </c>
      <c r="E2205" s="39" t="e">
        <f t="shared" si="207"/>
        <v>#VALUE!</v>
      </c>
      <c r="M2205" s="8" t="str">
        <f>VLOOKUP(MONTH($J2205),Lookup!$A$2:$B$13,2,0)&amp;" "&amp;YEAR($J2205)</f>
        <v>Jan 1900</v>
      </c>
      <c r="N2205" s="34" t="str">
        <f t="shared" si="208"/>
        <v>1/1/9999</v>
      </c>
      <c r="O2205" s="8" t="str">
        <f>IF(ISERROR(VLOOKUP($I2205,Lookup!$H$2:$I$11,2,0)),"",VLOOKUP($I2205,Lookup!$H$2:$I$11,2,0))</f>
        <v/>
      </c>
      <c r="P2205" s="8">
        <f>COUNTIF(J$4:J2205,J2205)</f>
        <v>0</v>
      </c>
    </row>
    <row r="2206" spans="1:16" x14ac:dyDescent="0.25">
      <c r="A2206" s="35">
        <f t="shared" si="209"/>
        <v>0</v>
      </c>
      <c r="B2206" s="8">
        <f t="shared" si="210"/>
        <v>0</v>
      </c>
      <c r="C2206" s="8">
        <f t="shared" si="211"/>
        <v>0</v>
      </c>
      <c r="D2206" s="38" t="e">
        <f t="shared" si="212"/>
        <v>#VALUE!</v>
      </c>
      <c r="E2206" s="39" t="e">
        <f t="shared" si="207"/>
        <v>#VALUE!</v>
      </c>
      <c r="M2206" s="8" t="str">
        <f>VLOOKUP(MONTH($J2206),Lookup!$A$2:$B$13,2,0)&amp;" "&amp;YEAR($J2206)</f>
        <v>Jan 1900</v>
      </c>
      <c r="N2206" s="34" t="str">
        <f t="shared" si="208"/>
        <v>1/1/9999</v>
      </c>
      <c r="O2206" s="8" t="str">
        <f>IF(ISERROR(VLOOKUP($I2206,Lookup!$H$2:$I$11,2,0)),"",VLOOKUP($I2206,Lookup!$H$2:$I$11,2,0))</f>
        <v/>
      </c>
      <c r="P2206" s="8">
        <f>COUNTIF(J$4:J2206,J2206)</f>
        <v>0</v>
      </c>
    </row>
    <row r="2207" spans="1:16" x14ac:dyDescent="0.25">
      <c r="A2207" s="35">
        <f t="shared" si="209"/>
        <v>0</v>
      </c>
      <c r="B2207" s="8">
        <f t="shared" si="210"/>
        <v>0</v>
      </c>
      <c r="C2207" s="8">
        <f t="shared" si="211"/>
        <v>0</v>
      </c>
      <c r="D2207" s="38" t="e">
        <f t="shared" si="212"/>
        <v>#VALUE!</v>
      </c>
      <c r="E2207" s="39" t="e">
        <f t="shared" si="207"/>
        <v>#VALUE!</v>
      </c>
      <c r="M2207" s="8" t="str">
        <f>VLOOKUP(MONTH($J2207),Lookup!$A$2:$B$13,2,0)&amp;" "&amp;YEAR($J2207)</f>
        <v>Jan 1900</v>
      </c>
      <c r="N2207" s="34" t="str">
        <f t="shared" si="208"/>
        <v>1/1/9999</v>
      </c>
      <c r="O2207" s="8" t="str">
        <f>IF(ISERROR(VLOOKUP($I2207,Lookup!$H$2:$I$11,2,0)),"",VLOOKUP($I2207,Lookup!$H$2:$I$11,2,0))</f>
        <v/>
      </c>
      <c r="P2207" s="8">
        <f>COUNTIF(J$4:J2207,J2207)</f>
        <v>0</v>
      </c>
    </row>
    <row r="2208" spans="1:16" x14ac:dyDescent="0.25">
      <c r="A2208" s="35">
        <f t="shared" si="209"/>
        <v>0</v>
      </c>
      <c r="B2208" s="8">
        <f t="shared" si="210"/>
        <v>0</v>
      </c>
      <c r="C2208" s="8">
        <f t="shared" si="211"/>
        <v>0</v>
      </c>
      <c r="D2208" s="38" t="e">
        <f t="shared" si="212"/>
        <v>#VALUE!</v>
      </c>
      <c r="E2208" s="39" t="e">
        <f t="shared" si="207"/>
        <v>#VALUE!</v>
      </c>
      <c r="M2208" s="8" t="str">
        <f>VLOOKUP(MONTH($J2208),Lookup!$A$2:$B$13,2,0)&amp;" "&amp;YEAR($J2208)</f>
        <v>Jan 1900</v>
      </c>
      <c r="N2208" s="34" t="str">
        <f t="shared" si="208"/>
        <v>1/1/9999</v>
      </c>
      <c r="O2208" s="8" t="str">
        <f>IF(ISERROR(VLOOKUP($I2208,Lookup!$H$2:$I$11,2,0)),"",VLOOKUP($I2208,Lookup!$H$2:$I$11,2,0))</f>
        <v/>
      </c>
      <c r="P2208" s="8">
        <f>COUNTIF(J$4:J2208,J2208)</f>
        <v>0</v>
      </c>
    </row>
    <row r="2209" spans="1:16" x14ac:dyDescent="0.25">
      <c r="A2209" s="35">
        <f t="shared" si="209"/>
        <v>0</v>
      </c>
      <c r="B2209" s="8">
        <f t="shared" si="210"/>
        <v>0</v>
      </c>
      <c r="C2209" s="8">
        <f t="shared" si="211"/>
        <v>0</v>
      </c>
      <c r="D2209" s="38" t="e">
        <f t="shared" si="212"/>
        <v>#VALUE!</v>
      </c>
      <c r="E2209" s="39" t="e">
        <f t="shared" si="207"/>
        <v>#VALUE!</v>
      </c>
      <c r="M2209" s="8" t="str">
        <f>VLOOKUP(MONTH($J2209),Lookup!$A$2:$B$13,2,0)&amp;" "&amp;YEAR($J2209)</f>
        <v>Jan 1900</v>
      </c>
      <c r="N2209" s="34" t="str">
        <f t="shared" si="208"/>
        <v>1/1/9999</v>
      </c>
      <c r="O2209" s="8" t="str">
        <f>IF(ISERROR(VLOOKUP($I2209,Lookup!$H$2:$I$11,2,0)),"",VLOOKUP($I2209,Lookup!$H$2:$I$11,2,0))</f>
        <v/>
      </c>
      <c r="P2209" s="8">
        <f>COUNTIF(J$4:J2209,J2209)</f>
        <v>0</v>
      </c>
    </row>
    <row r="2210" spans="1:16" x14ac:dyDescent="0.25">
      <c r="A2210" s="35">
        <f t="shared" si="209"/>
        <v>0</v>
      </c>
      <c r="B2210" s="8">
        <f t="shared" si="210"/>
        <v>0</v>
      </c>
      <c r="C2210" s="8">
        <f t="shared" si="211"/>
        <v>0</v>
      </c>
      <c r="D2210" s="38" t="e">
        <f t="shared" si="212"/>
        <v>#VALUE!</v>
      </c>
      <c r="E2210" s="39" t="e">
        <f t="shared" si="207"/>
        <v>#VALUE!</v>
      </c>
      <c r="M2210" s="8" t="str">
        <f>VLOOKUP(MONTH($J2210),Lookup!$A$2:$B$13,2,0)&amp;" "&amp;YEAR($J2210)</f>
        <v>Jan 1900</v>
      </c>
      <c r="N2210" s="34" t="str">
        <f t="shared" si="208"/>
        <v>1/1/9999</v>
      </c>
      <c r="O2210" s="8" t="str">
        <f>IF(ISERROR(VLOOKUP($I2210,Lookup!$H$2:$I$11,2,0)),"",VLOOKUP($I2210,Lookup!$H$2:$I$11,2,0))</f>
        <v/>
      </c>
      <c r="P2210" s="8">
        <f>COUNTIF(J$4:J2210,J2210)</f>
        <v>0</v>
      </c>
    </row>
    <row r="2211" spans="1:16" x14ac:dyDescent="0.25">
      <c r="A2211" s="35">
        <f t="shared" si="209"/>
        <v>0</v>
      </c>
      <c r="B2211" s="8">
        <f t="shared" si="210"/>
        <v>0</v>
      </c>
      <c r="C2211" s="8">
        <f t="shared" si="211"/>
        <v>0</v>
      </c>
      <c r="D2211" s="38" t="e">
        <f t="shared" si="212"/>
        <v>#VALUE!</v>
      </c>
      <c r="E2211" s="39" t="e">
        <f t="shared" si="207"/>
        <v>#VALUE!</v>
      </c>
      <c r="M2211" s="8" t="str">
        <f>VLOOKUP(MONTH($J2211),Lookup!$A$2:$B$13,2,0)&amp;" "&amp;YEAR($J2211)</f>
        <v>Jan 1900</v>
      </c>
      <c r="N2211" s="34" t="str">
        <f t="shared" si="208"/>
        <v>1/1/9999</v>
      </c>
      <c r="O2211" s="8" t="str">
        <f>IF(ISERROR(VLOOKUP($I2211,Lookup!$H$2:$I$11,2,0)),"",VLOOKUP($I2211,Lookup!$H$2:$I$11,2,0))</f>
        <v/>
      </c>
      <c r="P2211" s="8">
        <f>COUNTIF(J$4:J2211,J2211)</f>
        <v>0</v>
      </c>
    </row>
    <row r="2212" spans="1:16" x14ac:dyDescent="0.25">
      <c r="A2212" s="35">
        <f t="shared" si="209"/>
        <v>0</v>
      </c>
      <c r="B2212" s="8">
        <f t="shared" si="210"/>
        <v>0</v>
      </c>
      <c r="C2212" s="8">
        <f t="shared" si="211"/>
        <v>0</v>
      </c>
      <c r="D2212" s="38" t="e">
        <f t="shared" si="212"/>
        <v>#VALUE!</v>
      </c>
      <c r="E2212" s="39" t="e">
        <f t="shared" si="207"/>
        <v>#VALUE!</v>
      </c>
      <c r="M2212" s="8" t="str">
        <f>VLOOKUP(MONTH($J2212),Lookup!$A$2:$B$13,2,0)&amp;" "&amp;YEAR($J2212)</f>
        <v>Jan 1900</v>
      </c>
      <c r="N2212" s="34" t="str">
        <f t="shared" si="208"/>
        <v>1/1/9999</v>
      </c>
      <c r="O2212" s="8" t="str">
        <f>IF(ISERROR(VLOOKUP($I2212,Lookup!$H$2:$I$11,2,0)),"",VLOOKUP($I2212,Lookup!$H$2:$I$11,2,0))</f>
        <v/>
      </c>
      <c r="P2212" s="8">
        <f>COUNTIF(J$4:J2212,J2212)</f>
        <v>0</v>
      </c>
    </row>
    <row r="2213" spans="1:16" x14ac:dyDescent="0.25">
      <c r="A2213" s="35">
        <f t="shared" si="209"/>
        <v>0</v>
      </c>
      <c r="B2213" s="8">
        <f t="shared" si="210"/>
        <v>0</v>
      </c>
      <c r="C2213" s="8">
        <f t="shared" si="211"/>
        <v>0</v>
      </c>
      <c r="D2213" s="38" t="e">
        <f t="shared" si="212"/>
        <v>#VALUE!</v>
      </c>
      <c r="E2213" s="39" t="e">
        <f t="shared" si="207"/>
        <v>#VALUE!</v>
      </c>
      <c r="M2213" s="8" t="str">
        <f>VLOOKUP(MONTH($J2213),Lookup!$A$2:$B$13,2,0)&amp;" "&amp;YEAR($J2213)</f>
        <v>Jan 1900</v>
      </c>
      <c r="N2213" s="34" t="str">
        <f t="shared" si="208"/>
        <v>1/1/9999</v>
      </c>
      <c r="O2213" s="8" t="str">
        <f>IF(ISERROR(VLOOKUP($I2213,Lookup!$H$2:$I$11,2,0)),"",VLOOKUP($I2213,Lookup!$H$2:$I$11,2,0))</f>
        <v/>
      </c>
      <c r="P2213" s="8">
        <f>COUNTIF(J$4:J2213,J2213)</f>
        <v>0</v>
      </c>
    </row>
    <row r="2214" spans="1:16" x14ac:dyDescent="0.25">
      <c r="A2214" s="35">
        <f t="shared" si="209"/>
        <v>0</v>
      </c>
      <c r="B2214" s="8">
        <f t="shared" si="210"/>
        <v>0</v>
      </c>
      <c r="C2214" s="8">
        <f t="shared" si="211"/>
        <v>0</v>
      </c>
      <c r="D2214" s="38" t="e">
        <f t="shared" si="212"/>
        <v>#VALUE!</v>
      </c>
      <c r="E2214" s="39" t="e">
        <f t="shared" si="207"/>
        <v>#VALUE!</v>
      </c>
      <c r="M2214" s="8" t="str">
        <f>VLOOKUP(MONTH($J2214),Lookup!$A$2:$B$13,2,0)&amp;" "&amp;YEAR($J2214)</f>
        <v>Jan 1900</v>
      </c>
      <c r="N2214" s="34" t="str">
        <f t="shared" si="208"/>
        <v>1/1/9999</v>
      </c>
      <c r="O2214" s="8" t="str">
        <f>IF(ISERROR(VLOOKUP($I2214,Lookup!$H$2:$I$11,2,0)),"",VLOOKUP($I2214,Lookup!$H$2:$I$11,2,0))</f>
        <v/>
      </c>
      <c r="P2214" s="8">
        <f>COUNTIF(J$4:J2214,J2214)</f>
        <v>0</v>
      </c>
    </row>
    <row r="2215" spans="1:16" x14ac:dyDescent="0.25">
      <c r="A2215" s="35">
        <f t="shared" si="209"/>
        <v>0</v>
      </c>
      <c r="B2215" s="8">
        <f t="shared" si="210"/>
        <v>0</v>
      </c>
      <c r="C2215" s="8">
        <f t="shared" si="211"/>
        <v>0</v>
      </c>
      <c r="D2215" s="38" t="e">
        <f t="shared" si="212"/>
        <v>#VALUE!</v>
      </c>
      <c r="E2215" s="39" t="e">
        <f t="shared" si="207"/>
        <v>#VALUE!</v>
      </c>
      <c r="M2215" s="8" t="str">
        <f>VLOOKUP(MONTH($J2215),Lookup!$A$2:$B$13,2,0)&amp;" "&amp;YEAR($J2215)</f>
        <v>Jan 1900</v>
      </c>
      <c r="N2215" s="34" t="str">
        <f t="shared" si="208"/>
        <v>1/1/9999</v>
      </c>
      <c r="O2215" s="8" t="str">
        <f>IF(ISERROR(VLOOKUP($I2215,Lookup!$H$2:$I$11,2,0)),"",VLOOKUP($I2215,Lookup!$H$2:$I$11,2,0))</f>
        <v/>
      </c>
      <c r="P2215" s="8">
        <f>COUNTIF(J$4:J2215,J2215)</f>
        <v>0</v>
      </c>
    </row>
    <row r="2216" spans="1:16" x14ac:dyDescent="0.25">
      <c r="A2216" s="35">
        <f t="shared" si="209"/>
        <v>0</v>
      </c>
      <c r="B2216" s="8">
        <f t="shared" si="210"/>
        <v>0</v>
      </c>
      <c r="C2216" s="8">
        <f t="shared" si="211"/>
        <v>0</v>
      </c>
      <c r="D2216" s="38" t="e">
        <f t="shared" si="212"/>
        <v>#VALUE!</v>
      </c>
      <c r="E2216" s="39" t="e">
        <f t="shared" si="207"/>
        <v>#VALUE!</v>
      </c>
      <c r="M2216" s="8" t="str">
        <f>VLOOKUP(MONTH($J2216),Lookup!$A$2:$B$13,2,0)&amp;" "&amp;YEAR($J2216)</f>
        <v>Jan 1900</v>
      </c>
      <c r="N2216" s="34" t="str">
        <f t="shared" si="208"/>
        <v>1/1/9999</v>
      </c>
      <c r="O2216" s="8" t="str">
        <f>IF(ISERROR(VLOOKUP($I2216,Lookup!$H$2:$I$11,2,0)),"",VLOOKUP($I2216,Lookup!$H$2:$I$11,2,0))</f>
        <v/>
      </c>
      <c r="P2216" s="8">
        <f>COUNTIF(J$4:J2216,J2216)</f>
        <v>0</v>
      </c>
    </row>
    <row r="2217" spans="1:16" x14ac:dyDescent="0.25">
      <c r="A2217" s="35">
        <f t="shared" si="209"/>
        <v>0</v>
      </c>
      <c r="B2217" s="8">
        <f t="shared" si="210"/>
        <v>0</v>
      </c>
      <c r="C2217" s="8">
        <f t="shared" si="211"/>
        <v>0</v>
      </c>
      <c r="D2217" s="38" t="e">
        <f t="shared" si="212"/>
        <v>#VALUE!</v>
      </c>
      <c r="E2217" s="39" t="e">
        <f t="shared" si="207"/>
        <v>#VALUE!</v>
      </c>
      <c r="M2217" s="8" t="str">
        <f>VLOOKUP(MONTH($J2217),Lookup!$A$2:$B$13,2,0)&amp;" "&amp;YEAR($J2217)</f>
        <v>Jan 1900</v>
      </c>
      <c r="N2217" s="34" t="str">
        <f t="shared" si="208"/>
        <v>1/1/9999</v>
      </c>
      <c r="O2217" s="8" t="str">
        <f>IF(ISERROR(VLOOKUP($I2217,Lookup!$H$2:$I$11,2,0)),"",VLOOKUP($I2217,Lookup!$H$2:$I$11,2,0))</f>
        <v/>
      </c>
      <c r="P2217" s="8">
        <f>COUNTIF(J$4:J2217,J2217)</f>
        <v>0</v>
      </c>
    </row>
    <row r="2218" spans="1:16" x14ac:dyDescent="0.25">
      <c r="A2218" s="35">
        <f t="shared" si="209"/>
        <v>0</v>
      </c>
      <c r="B2218" s="8">
        <f t="shared" si="210"/>
        <v>0</v>
      </c>
      <c r="C2218" s="8">
        <f t="shared" si="211"/>
        <v>0</v>
      </c>
      <c r="D2218" s="38" t="e">
        <f t="shared" si="212"/>
        <v>#VALUE!</v>
      </c>
      <c r="E2218" s="39" t="e">
        <f t="shared" si="207"/>
        <v>#VALUE!</v>
      </c>
      <c r="M2218" s="8" t="str">
        <f>VLOOKUP(MONTH($J2218),Lookup!$A$2:$B$13,2,0)&amp;" "&amp;YEAR($J2218)</f>
        <v>Jan 1900</v>
      </c>
      <c r="N2218" s="34" t="str">
        <f t="shared" si="208"/>
        <v>1/1/9999</v>
      </c>
      <c r="O2218" s="8" t="str">
        <f>IF(ISERROR(VLOOKUP($I2218,Lookup!$H$2:$I$11,2,0)),"",VLOOKUP($I2218,Lookup!$H$2:$I$11,2,0))</f>
        <v/>
      </c>
      <c r="P2218" s="8">
        <f>COUNTIF(J$4:J2218,J2218)</f>
        <v>0</v>
      </c>
    </row>
    <row r="2219" spans="1:16" x14ac:dyDescent="0.25">
      <c r="A2219" s="35">
        <f t="shared" si="209"/>
        <v>0</v>
      </c>
      <c r="B2219" s="8">
        <f t="shared" si="210"/>
        <v>0</v>
      </c>
      <c r="C2219" s="8">
        <f t="shared" si="211"/>
        <v>0</v>
      </c>
      <c r="D2219" s="38" t="e">
        <f t="shared" si="212"/>
        <v>#VALUE!</v>
      </c>
      <c r="E2219" s="39" t="e">
        <f t="shared" si="207"/>
        <v>#VALUE!</v>
      </c>
      <c r="M2219" s="8" t="str">
        <f>VLOOKUP(MONTH($J2219),Lookup!$A$2:$B$13,2,0)&amp;" "&amp;YEAR($J2219)</f>
        <v>Jan 1900</v>
      </c>
      <c r="N2219" s="34" t="str">
        <f t="shared" si="208"/>
        <v>1/1/9999</v>
      </c>
      <c r="O2219" s="8" t="str">
        <f>IF(ISERROR(VLOOKUP($I2219,Lookup!$H$2:$I$11,2,0)),"",VLOOKUP($I2219,Lookup!$H$2:$I$11,2,0))</f>
        <v/>
      </c>
      <c r="P2219" s="8">
        <f>COUNTIF(J$4:J2219,J2219)</f>
        <v>0</v>
      </c>
    </row>
    <row r="2220" spans="1:16" x14ac:dyDescent="0.25">
      <c r="A2220" s="35">
        <f t="shared" si="209"/>
        <v>0</v>
      </c>
      <c r="B2220" s="8">
        <f t="shared" si="210"/>
        <v>0</v>
      </c>
      <c r="C2220" s="8">
        <f t="shared" si="211"/>
        <v>0</v>
      </c>
      <c r="D2220" s="38" t="e">
        <f t="shared" si="212"/>
        <v>#VALUE!</v>
      </c>
      <c r="E2220" s="39" t="e">
        <f t="shared" si="207"/>
        <v>#VALUE!</v>
      </c>
      <c r="M2220" s="8" t="str">
        <f>VLOOKUP(MONTH($J2220),Lookup!$A$2:$B$13,2,0)&amp;" "&amp;YEAR($J2220)</f>
        <v>Jan 1900</v>
      </c>
      <c r="N2220" s="34" t="str">
        <f t="shared" si="208"/>
        <v>1/1/9999</v>
      </c>
      <c r="O2220" s="8" t="str">
        <f>IF(ISERROR(VLOOKUP($I2220,Lookup!$H$2:$I$11,2,0)),"",VLOOKUP($I2220,Lookup!$H$2:$I$11,2,0))</f>
        <v/>
      </c>
      <c r="P2220" s="8">
        <f>COUNTIF(J$4:J2220,J2220)</f>
        <v>0</v>
      </c>
    </row>
    <row r="2221" spans="1:16" x14ac:dyDescent="0.25">
      <c r="A2221" s="35">
        <f t="shared" si="209"/>
        <v>0</v>
      </c>
      <c r="B2221" s="8">
        <f t="shared" si="210"/>
        <v>0</v>
      </c>
      <c r="C2221" s="8">
        <f t="shared" si="211"/>
        <v>0</v>
      </c>
      <c r="D2221" s="38" t="e">
        <f t="shared" si="212"/>
        <v>#VALUE!</v>
      </c>
      <c r="E2221" s="39" t="e">
        <f t="shared" si="207"/>
        <v>#VALUE!</v>
      </c>
      <c r="M2221" s="8" t="str">
        <f>VLOOKUP(MONTH($J2221),Lookup!$A$2:$B$13,2,0)&amp;" "&amp;YEAR($J2221)</f>
        <v>Jan 1900</v>
      </c>
      <c r="N2221" s="34" t="str">
        <f t="shared" si="208"/>
        <v>1/1/9999</v>
      </c>
      <c r="O2221" s="8" t="str">
        <f>IF(ISERROR(VLOOKUP($I2221,Lookup!$H$2:$I$11,2,0)),"",VLOOKUP($I2221,Lookup!$H$2:$I$11,2,0))</f>
        <v/>
      </c>
      <c r="P2221" s="8">
        <f>COUNTIF(J$4:J2221,J2221)</f>
        <v>0</v>
      </c>
    </row>
    <row r="2222" spans="1:16" x14ac:dyDescent="0.25">
      <c r="A2222" s="35">
        <f t="shared" si="209"/>
        <v>0</v>
      </c>
      <c r="B2222" s="8">
        <f t="shared" si="210"/>
        <v>0</v>
      </c>
      <c r="C2222" s="8">
        <f t="shared" si="211"/>
        <v>0</v>
      </c>
      <c r="D2222" s="38" t="e">
        <f t="shared" si="212"/>
        <v>#VALUE!</v>
      </c>
      <c r="E2222" s="39" t="e">
        <f t="shared" si="207"/>
        <v>#VALUE!</v>
      </c>
      <c r="M2222" s="8" t="str">
        <f>VLOOKUP(MONTH($J2222),Lookup!$A$2:$B$13,2,0)&amp;" "&amp;YEAR($J2222)</f>
        <v>Jan 1900</v>
      </c>
      <c r="N2222" s="34" t="str">
        <f t="shared" si="208"/>
        <v>1/1/9999</v>
      </c>
      <c r="O2222" s="8" t="str">
        <f>IF(ISERROR(VLOOKUP($I2222,Lookup!$H$2:$I$11,2,0)),"",VLOOKUP($I2222,Lookup!$H$2:$I$11,2,0))</f>
        <v/>
      </c>
      <c r="P2222" s="8">
        <f>COUNTIF(J$4:J2222,J2222)</f>
        <v>0</v>
      </c>
    </row>
    <row r="2223" spans="1:16" x14ac:dyDescent="0.25">
      <c r="A2223" s="35">
        <f t="shared" si="209"/>
        <v>0</v>
      </c>
      <c r="B2223" s="8">
        <f t="shared" si="210"/>
        <v>0</v>
      </c>
      <c r="C2223" s="8">
        <f t="shared" si="211"/>
        <v>0</v>
      </c>
      <c r="D2223" s="38" t="e">
        <f t="shared" si="212"/>
        <v>#VALUE!</v>
      </c>
      <c r="E2223" s="39" t="e">
        <f t="shared" si="207"/>
        <v>#VALUE!</v>
      </c>
      <c r="M2223" s="8" t="str">
        <f>VLOOKUP(MONTH($J2223),Lookup!$A$2:$B$13,2,0)&amp;" "&amp;YEAR($J2223)</f>
        <v>Jan 1900</v>
      </c>
      <c r="N2223" s="34" t="str">
        <f t="shared" si="208"/>
        <v>1/1/9999</v>
      </c>
      <c r="O2223" s="8" t="str">
        <f>IF(ISERROR(VLOOKUP($I2223,Lookup!$H$2:$I$11,2,0)),"",VLOOKUP($I2223,Lookup!$H$2:$I$11,2,0))</f>
        <v/>
      </c>
      <c r="P2223" s="8">
        <f>COUNTIF(J$4:J2223,J2223)</f>
        <v>0</v>
      </c>
    </row>
    <row r="2224" spans="1:16" x14ac:dyDescent="0.25">
      <c r="A2224" s="35">
        <f t="shared" si="209"/>
        <v>0</v>
      </c>
      <c r="B2224" s="8">
        <f t="shared" si="210"/>
        <v>0</v>
      </c>
      <c r="C2224" s="8">
        <f t="shared" si="211"/>
        <v>0</v>
      </c>
      <c r="D2224" s="38" t="e">
        <f t="shared" si="212"/>
        <v>#VALUE!</v>
      </c>
      <c r="E2224" s="39" t="e">
        <f t="shared" si="207"/>
        <v>#VALUE!</v>
      </c>
      <c r="M2224" s="8" t="str">
        <f>VLOOKUP(MONTH($J2224),Lookup!$A$2:$B$13,2,0)&amp;" "&amp;YEAR($J2224)</f>
        <v>Jan 1900</v>
      </c>
      <c r="N2224" s="34" t="str">
        <f t="shared" si="208"/>
        <v>1/1/9999</v>
      </c>
      <c r="O2224" s="8" t="str">
        <f>IF(ISERROR(VLOOKUP($I2224,Lookup!$H$2:$I$11,2,0)),"",VLOOKUP($I2224,Lookup!$H$2:$I$11,2,0))</f>
        <v/>
      </c>
      <c r="P2224" s="8">
        <f>COUNTIF(J$4:J2224,J2224)</f>
        <v>0</v>
      </c>
    </row>
    <row r="2225" spans="1:16" x14ac:dyDescent="0.25">
      <c r="A2225" s="35">
        <f t="shared" si="209"/>
        <v>0</v>
      </c>
      <c r="B2225" s="8">
        <f t="shared" si="210"/>
        <v>0</v>
      </c>
      <c r="C2225" s="8">
        <f t="shared" si="211"/>
        <v>0</v>
      </c>
      <c r="D2225" s="38" t="e">
        <f t="shared" si="212"/>
        <v>#VALUE!</v>
      </c>
      <c r="E2225" s="39" t="e">
        <f t="shared" si="207"/>
        <v>#VALUE!</v>
      </c>
      <c r="M2225" s="8" t="str">
        <f>VLOOKUP(MONTH($J2225),Lookup!$A$2:$B$13,2,0)&amp;" "&amp;YEAR($J2225)</f>
        <v>Jan 1900</v>
      </c>
      <c r="N2225" s="34" t="str">
        <f t="shared" si="208"/>
        <v>1/1/9999</v>
      </c>
      <c r="O2225" s="8" t="str">
        <f>IF(ISERROR(VLOOKUP($I2225,Lookup!$H$2:$I$11,2,0)),"",VLOOKUP($I2225,Lookup!$H$2:$I$11,2,0))</f>
        <v/>
      </c>
      <c r="P2225" s="8">
        <f>COUNTIF(J$4:J2225,J2225)</f>
        <v>0</v>
      </c>
    </row>
    <row r="2226" spans="1:16" x14ac:dyDescent="0.25">
      <c r="A2226" s="35">
        <f t="shared" si="209"/>
        <v>0</v>
      </c>
      <c r="B2226" s="8">
        <f t="shared" si="210"/>
        <v>0</v>
      </c>
      <c r="C2226" s="8">
        <f t="shared" si="211"/>
        <v>0</v>
      </c>
      <c r="D2226" s="38" t="e">
        <f t="shared" si="212"/>
        <v>#VALUE!</v>
      </c>
      <c r="E2226" s="39" t="e">
        <f t="shared" si="207"/>
        <v>#VALUE!</v>
      </c>
      <c r="M2226" s="8" t="str">
        <f>VLOOKUP(MONTH($J2226),Lookup!$A$2:$B$13,2,0)&amp;" "&amp;YEAR($J2226)</f>
        <v>Jan 1900</v>
      </c>
      <c r="N2226" s="34" t="str">
        <f t="shared" si="208"/>
        <v>1/1/9999</v>
      </c>
      <c r="O2226" s="8" t="str">
        <f>IF(ISERROR(VLOOKUP($I2226,Lookup!$H$2:$I$11,2,0)),"",VLOOKUP($I2226,Lookup!$H$2:$I$11,2,0))</f>
        <v/>
      </c>
      <c r="P2226" s="8">
        <f>COUNTIF(J$4:J2226,J2226)</f>
        <v>0</v>
      </c>
    </row>
    <row r="2227" spans="1:16" x14ac:dyDescent="0.25">
      <c r="A2227" s="35">
        <f t="shared" si="209"/>
        <v>0</v>
      </c>
      <c r="B2227" s="8">
        <f t="shared" si="210"/>
        <v>0</v>
      </c>
      <c r="C2227" s="8">
        <f t="shared" si="211"/>
        <v>0</v>
      </c>
      <c r="D2227" s="38" t="e">
        <f t="shared" si="212"/>
        <v>#VALUE!</v>
      </c>
      <c r="E2227" s="39" t="e">
        <f t="shared" si="207"/>
        <v>#VALUE!</v>
      </c>
      <c r="M2227" s="8" t="str">
        <f>VLOOKUP(MONTH($J2227),Lookup!$A$2:$B$13,2,0)&amp;" "&amp;YEAR($J2227)</f>
        <v>Jan 1900</v>
      </c>
      <c r="N2227" s="34" t="str">
        <f t="shared" si="208"/>
        <v>1/1/9999</v>
      </c>
      <c r="O2227" s="8" t="str">
        <f>IF(ISERROR(VLOOKUP($I2227,Lookup!$H$2:$I$11,2,0)),"",VLOOKUP($I2227,Lookup!$H$2:$I$11,2,0))</f>
        <v/>
      </c>
      <c r="P2227" s="8">
        <f>COUNTIF(J$4:J2227,J2227)</f>
        <v>0</v>
      </c>
    </row>
    <row r="2228" spans="1:16" x14ac:dyDescent="0.25">
      <c r="A2228" s="35">
        <f t="shared" si="209"/>
        <v>0</v>
      </c>
      <c r="B2228" s="8">
        <f t="shared" si="210"/>
        <v>0</v>
      </c>
      <c r="C2228" s="8">
        <f t="shared" si="211"/>
        <v>0</v>
      </c>
      <c r="D2228" s="38" t="e">
        <f t="shared" si="212"/>
        <v>#VALUE!</v>
      </c>
      <c r="E2228" s="39" t="e">
        <f t="shared" si="207"/>
        <v>#VALUE!</v>
      </c>
      <c r="M2228" s="8" t="str">
        <f>VLOOKUP(MONTH($J2228),Lookup!$A$2:$B$13,2,0)&amp;" "&amp;YEAR($J2228)</f>
        <v>Jan 1900</v>
      </c>
      <c r="N2228" s="34" t="str">
        <f t="shared" si="208"/>
        <v>1/1/9999</v>
      </c>
      <c r="O2228" s="8" t="str">
        <f>IF(ISERROR(VLOOKUP($I2228,Lookup!$H$2:$I$11,2,0)),"",VLOOKUP($I2228,Lookup!$H$2:$I$11,2,0))</f>
        <v/>
      </c>
      <c r="P2228" s="8">
        <f>COUNTIF(J$4:J2228,J2228)</f>
        <v>0</v>
      </c>
    </row>
    <row r="2229" spans="1:16" x14ac:dyDescent="0.25">
      <c r="A2229" s="35">
        <f t="shared" si="209"/>
        <v>0</v>
      </c>
      <c r="B2229" s="8">
        <f t="shared" si="210"/>
        <v>0</v>
      </c>
      <c r="C2229" s="8">
        <f t="shared" si="211"/>
        <v>0</v>
      </c>
      <c r="D2229" s="38" t="e">
        <f t="shared" si="212"/>
        <v>#VALUE!</v>
      </c>
      <c r="E2229" s="39" t="e">
        <f t="shared" si="207"/>
        <v>#VALUE!</v>
      </c>
      <c r="M2229" s="8" t="str">
        <f>VLOOKUP(MONTH($J2229),Lookup!$A$2:$B$13,2,0)&amp;" "&amp;YEAR($J2229)</f>
        <v>Jan 1900</v>
      </c>
      <c r="N2229" s="34" t="str">
        <f t="shared" si="208"/>
        <v>1/1/9999</v>
      </c>
      <c r="O2229" s="8" t="str">
        <f>IF(ISERROR(VLOOKUP($I2229,Lookup!$H$2:$I$11,2,0)),"",VLOOKUP($I2229,Lookup!$H$2:$I$11,2,0))</f>
        <v/>
      </c>
      <c r="P2229" s="8">
        <f>COUNTIF(J$4:J2229,J2229)</f>
        <v>0</v>
      </c>
    </row>
    <row r="2230" spans="1:16" x14ac:dyDescent="0.25">
      <c r="A2230" s="35">
        <f t="shared" si="209"/>
        <v>0</v>
      </c>
      <c r="B2230" s="8">
        <f t="shared" si="210"/>
        <v>0</v>
      </c>
      <c r="C2230" s="8">
        <f t="shared" si="211"/>
        <v>0</v>
      </c>
      <c r="D2230" s="38" t="e">
        <f t="shared" si="212"/>
        <v>#VALUE!</v>
      </c>
      <c r="E2230" s="39" t="e">
        <f t="shared" si="207"/>
        <v>#VALUE!</v>
      </c>
      <c r="M2230" s="8" t="str">
        <f>VLOOKUP(MONTH($J2230),Lookup!$A$2:$B$13,2,0)&amp;" "&amp;YEAR($J2230)</f>
        <v>Jan 1900</v>
      </c>
      <c r="N2230" s="34" t="str">
        <f t="shared" si="208"/>
        <v>1/1/9999</v>
      </c>
      <c r="O2230" s="8" t="str">
        <f>IF(ISERROR(VLOOKUP($I2230,Lookup!$H$2:$I$11,2,0)),"",VLOOKUP($I2230,Lookup!$H$2:$I$11,2,0))</f>
        <v/>
      </c>
      <c r="P2230" s="8">
        <f>COUNTIF(J$4:J2230,J2230)</f>
        <v>0</v>
      </c>
    </row>
    <row r="2231" spans="1:16" x14ac:dyDescent="0.25">
      <c r="A2231" s="35">
        <f t="shared" si="209"/>
        <v>0</v>
      </c>
      <c r="B2231" s="8">
        <f t="shared" si="210"/>
        <v>0</v>
      </c>
      <c r="C2231" s="8">
        <f t="shared" si="211"/>
        <v>0</v>
      </c>
      <c r="D2231" s="38" t="e">
        <f t="shared" si="212"/>
        <v>#VALUE!</v>
      </c>
      <c r="E2231" s="39" t="e">
        <f t="shared" si="207"/>
        <v>#VALUE!</v>
      </c>
      <c r="M2231" s="8" t="str">
        <f>VLOOKUP(MONTH($J2231),Lookup!$A$2:$B$13,2,0)&amp;" "&amp;YEAR($J2231)</f>
        <v>Jan 1900</v>
      </c>
      <c r="N2231" s="34" t="str">
        <f t="shared" si="208"/>
        <v>1/1/9999</v>
      </c>
      <c r="O2231" s="8" t="str">
        <f>IF(ISERROR(VLOOKUP($I2231,Lookup!$H$2:$I$11,2,0)),"",VLOOKUP($I2231,Lookup!$H$2:$I$11,2,0))</f>
        <v/>
      </c>
      <c r="P2231" s="8">
        <f>COUNTIF(J$4:J2231,J2231)</f>
        <v>0</v>
      </c>
    </row>
    <row r="2232" spans="1:16" x14ac:dyDescent="0.25">
      <c r="A2232" s="35">
        <f t="shared" si="209"/>
        <v>0</v>
      </c>
      <c r="B2232" s="8">
        <f t="shared" si="210"/>
        <v>0</v>
      </c>
      <c r="C2232" s="8">
        <f t="shared" si="211"/>
        <v>0</v>
      </c>
      <c r="D2232" s="38" t="e">
        <f t="shared" si="212"/>
        <v>#VALUE!</v>
      </c>
      <c r="E2232" s="39" t="e">
        <f t="shared" si="207"/>
        <v>#VALUE!</v>
      </c>
      <c r="M2232" s="8" t="str">
        <f>VLOOKUP(MONTH($J2232),Lookup!$A$2:$B$13,2,0)&amp;" "&amp;YEAR($J2232)</f>
        <v>Jan 1900</v>
      </c>
      <c r="N2232" s="34" t="str">
        <f t="shared" si="208"/>
        <v>1/1/9999</v>
      </c>
      <c r="O2232" s="8" t="str">
        <f>IF(ISERROR(VLOOKUP($I2232,Lookup!$H$2:$I$11,2,0)),"",VLOOKUP($I2232,Lookup!$H$2:$I$11,2,0))</f>
        <v/>
      </c>
      <c r="P2232" s="8">
        <f>COUNTIF(J$4:J2232,J2232)</f>
        <v>0</v>
      </c>
    </row>
    <row r="2233" spans="1:16" x14ac:dyDescent="0.25">
      <c r="A2233" s="35">
        <f t="shared" si="209"/>
        <v>0</v>
      </c>
      <c r="B2233" s="8">
        <f t="shared" si="210"/>
        <v>0</v>
      </c>
      <c r="C2233" s="8">
        <f t="shared" si="211"/>
        <v>0</v>
      </c>
      <c r="D2233" s="38" t="e">
        <f t="shared" si="212"/>
        <v>#VALUE!</v>
      </c>
      <c r="E2233" s="39" t="e">
        <f t="shared" si="207"/>
        <v>#VALUE!</v>
      </c>
      <c r="M2233" s="8" t="str">
        <f>VLOOKUP(MONTH($J2233),Lookup!$A$2:$B$13,2,0)&amp;" "&amp;YEAR($J2233)</f>
        <v>Jan 1900</v>
      </c>
      <c r="N2233" s="34" t="str">
        <f t="shared" si="208"/>
        <v>1/1/9999</v>
      </c>
      <c r="O2233" s="8" t="str">
        <f>IF(ISERROR(VLOOKUP($I2233,Lookup!$H$2:$I$11,2,0)),"",VLOOKUP($I2233,Lookup!$H$2:$I$11,2,0))</f>
        <v/>
      </c>
      <c r="P2233" s="8">
        <f>COUNTIF(J$4:J2233,J2233)</f>
        <v>0</v>
      </c>
    </row>
    <row r="2234" spans="1:16" x14ac:dyDescent="0.25">
      <c r="A2234" s="35">
        <f t="shared" si="209"/>
        <v>0</v>
      </c>
      <c r="B2234" s="8">
        <f t="shared" si="210"/>
        <v>0</v>
      </c>
      <c r="C2234" s="8">
        <f t="shared" si="211"/>
        <v>0</v>
      </c>
      <c r="D2234" s="38" t="e">
        <f t="shared" si="212"/>
        <v>#VALUE!</v>
      </c>
      <c r="E2234" s="39" t="e">
        <f t="shared" si="207"/>
        <v>#VALUE!</v>
      </c>
      <c r="M2234" s="8" t="str">
        <f>VLOOKUP(MONTH($J2234),Lookup!$A$2:$B$13,2,0)&amp;" "&amp;YEAR($J2234)</f>
        <v>Jan 1900</v>
      </c>
      <c r="N2234" s="34" t="str">
        <f t="shared" si="208"/>
        <v>1/1/9999</v>
      </c>
      <c r="O2234" s="8" t="str">
        <f>IF(ISERROR(VLOOKUP($I2234,Lookup!$H$2:$I$11,2,0)),"",VLOOKUP($I2234,Lookup!$H$2:$I$11,2,0))</f>
        <v/>
      </c>
      <c r="P2234" s="8">
        <f>COUNTIF(J$4:J2234,J2234)</f>
        <v>0</v>
      </c>
    </row>
    <row r="2235" spans="1:16" x14ac:dyDescent="0.25">
      <c r="A2235" s="35">
        <f t="shared" si="209"/>
        <v>0</v>
      </c>
      <c r="B2235" s="8">
        <f t="shared" si="210"/>
        <v>0</v>
      </c>
      <c r="C2235" s="8">
        <f t="shared" si="211"/>
        <v>0</v>
      </c>
      <c r="D2235" s="38" t="e">
        <f t="shared" si="212"/>
        <v>#VALUE!</v>
      </c>
      <c r="E2235" s="39" t="e">
        <f t="shared" si="207"/>
        <v>#VALUE!</v>
      </c>
      <c r="M2235" s="8" t="str">
        <f>VLOOKUP(MONTH($J2235),Lookup!$A$2:$B$13,2,0)&amp;" "&amp;YEAR($J2235)</f>
        <v>Jan 1900</v>
      </c>
      <c r="N2235" s="34" t="str">
        <f t="shared" si="208"/>
        <v>1/1/9999</v>
      </c>
      <c r="O2235" s="8" t="str">
        <f>IF(ISERROR(VLOOKUP($I2235,Lookup!$H$2:$I$11,2,0)),"",VLOOKUP($I2235,Lookup!$H$2:$I$11,2,0))</f>
        <v/>
      </c>
      <c r="P2235" s="8">
        <f>COUNTIF(J$4:J2235,J2235)</f>
        <v>0</v>
      </c>
    </row>
    <row r="2236" spans="1:16" x14ac:dyDescent="0.25">
      <c r="A2236" s="35">
        <f t="shared" si="209"/>
        <v>0</v>
      </c>
      <c r="B2236" s="8">
        <f t="shared" si="210"/>
        <v>0</v>
      </c>
      <c r="C2236" s="8">
        <f t="shared" si="211"/>
        <v>0</v>
      </c>
      <c r="D2236" s="38" t="e">
        <f t="shared" si="212"/>
        <v>#VALUE!</v>
      </c>
      <c r="E2236" s="39" t="e">
        <f t="shared" si="207"/>
        <v>#VALUE!</v>
      </c>
      <c r="M2236" s="8" t="str">
        <f>VLOOKUP(MONTH($J2236),Lookup!$A$2:$B$13,2,0)&amp;" "&amp;YEAR($J2236)</f>
        <v>Jan 1900</v>
      </c>
      <c r="N2236" s="34" t="str">
        <f t="shared" si="208"/>
        <v>1/1/9999</v>
      </c>
      <c r="O2236" s="8" t="str">
        <f>IF(ISERROR(VLOOKUP($I2236,Lookup!$H$2:$I$11,2,0)),"",VLOOKUP($I2236,Lookup!$H$2:$I$11,2,0))</f>
        <v/>
      </c>
      <c r="P2236" s="8">
        <f>COUNTIF(J$4:J2236,J2236)</f>
        <v>0</v>
      </c>
    </row>
    <row r="2237" spans="1:16" x14ac:dyDescent="0.25">
      <c r="A2237" s="35">
        <f t="shared" si="209"/>
        <v>0</v>
      </c>
      <c r="B2237" s="8">
        <f t="shared" si="210"/>
        <v>0</v>
      </c>
      <c r="C2237" s="8">
        <f t="shared" si="211"/>
        <v>0</v>
      </c>
      <c r="D2237" s="38" t="e">
        <f t="shared" si="212"/>
        <v>#VALUE!</v>
      </c>
      <c r="E2237" s="39" t="e">
        <f t="shared" si="207"/>
        <v>#VALUE!</v>
      </c>
      <c r="M2237" s="8" t="str">
        <f>VLOOKUP(MONTH($J2237),Lookup!$A$2:$B$13,2,0)&amp;" "&amp;YEAR($J2237)</f>
        <v>Jan 1900</v>
      </c>
      <c r="N2237" s="34" t="str">
        <f t="shared" si="208"/>
        <v>1/1/9999</v>
      </c>
      <c r="O2237" s="8" t="str">
        <f>IF(ISERROR(VLOOKUP($I2237,Lookup!$H$2:$I$11,2,0)),"",VLOOKUP($I2237,Lookup!$H$2:$I$11,2,0))</f>
        <v/>
      </c>
      <c r="P2237" s="8">
        <f>COUNTIF(J$4:J2237,J2237)</f>
        <v>0</v>
      </c>
    </row>
    <row r="2238" spans="1:16" x14ac:dyDescent="0.25">
      <c r="A2238" s="35">
        <f t="shared" si="209"/>
        <v>0</v>
      </c>
      <c r="B2238" s="8">
        <f t="shared" si="210"/>
        <v>0</v>
      </c>
      <c r="C2238" s="8">
        <f t="shared" si="211"/>
        <v>0</v>
      </c>
      <c r="D2238" s="38" t="e">
        <f t="shared" si="212"/>
        <v>#VALUE!</v>
      </c>
      <c r="E2238" s="39" t="e">
        <f t="shared" si="207"/>
        <v>#VALUE!</v>
      </c>
      <c r="M2238" s="8" t="str">
        <f>VLOOKUP(MONTH($J2238),Lookup!$A$2:$B$13,2,0)&amp;" "&amp;YEAR($J2238)</f>
        <v>Jan 1900</v>
      </c>
      <c r="N2238" s="34" t="str">
        <f t="shared" si="208"/>
        <v>1/1/9999</v>
      </c>
      <c r="O2238" s="8" t="str">
        <f>IF(ISERROR(VLOOKUP($I2238,Lookup!$H$2:$I$11,2,0)),"",VLOOKUP($I2238,Lookup!$H$2:$I$11,2,0))</f>
        <v/>
      </c>
      <c r="P2238" s="8">
        <f>COUNTIF(J$4:J2238,J2238)</f>
        <v>0</v>
      </c>
    </row>
    <row r="2239" spans="1:16" x14ac:dyDescent="0.25">
      <c r="A2239" s="35">
        <f t="shared" si="209"/>
        <v>0</v>
      </c>
      <c r="B2239" s="8">
        <f t="shared" si="210"/>
        <v>0</v>
      </c>
      <c r="C2239" s="8">
        <f t="shared" si="211"/>
        <v>0</v>
      </c>
      <c r="D2239" s="38" t="e">
        <f t="shared" si="212"/>
        <v>#VALUE!</v>
      </c>
      <c r="E2239" s="39" t="e">
        <f t="shared" si="207"/>
        <v>#VALUE!</v>
      </c>
      <c r="M2239" s="8" t="str">
        <f>VLOOKUP(MONTH($J2239),Lookup!$A$2:$B$13,2,0)&amp;" "&amp;YEAR($J2239)</f>
        <v>Jan 1900</v>
      </c>
      <c r="N2239" s="34" t="str">
        <f t="shared" si="208"/>
        <v>1/1/9999</v>
      </c>
      <c r="O2239" s="8" t="str">
        <f>IF(ISERROR(VLOOKUP($I2239,Lookup!$H$2:$I$11,2,0)),"",VLOOKUP($I2239,Lookup!$H$2:$I$11,2,0))</f>
        <v/>
      </c>
      <c r="P2239" s="8">
        <f>COUNTIF(J$4:J2239,J2239)</f>
        <v>0</v>
      </c>
    </row>
    <row r="2240" spans="1:16" x14ac:dyDescent="0.25">
      <c r="A2240" s="35">
        <f t="shared" si="209"/>
        <v>0</v>
      </c>
      <c r="B2240" s="8">
        <f t="shared" si="210"/>
        <v>0</v>
      </c>
      <c r="C2240" s="8">
        <f t="shared" si="211"/>
        <v>0</v>
      </c>
      <c r="D2240" s="38" t="e">
        <f t="shared" si="212"/>
        <v>#VALUE!</v>
      </c>
      <c r="E2240" s="39" t="e">
        <f t="shared" si="207"/>
        <v>#VALUE!</v>
      </c>
      <c r="M2240" s="8" t="str">
        <f>VLOOKUP(MONTH($J2240),Lookup!$A$2:$B$13,2,0)&amp;" "&amp;YEAR($J2240)</f>
        <v>Jan 1900</v>
      </c>
      <c r="N2240" s="34" t="str">
        <f t="shared" si="208"/>
        <v>1/1/9999</v>
      </c>
      <c r="O2240" s="8" t="str">
        <f>IF(ISERROR(VLOOKUP($I2240,Lookup!$H$2:$I$11,2,0)),"",VLOOKUP($I2240,Lookup!$H$2:$I$11,2,0))</f>
        <v/>
      </c>
      <c r="P2240" s="8">
        <f>COUNTIF(J$4:J2240,J2240)</f>
        <v>0</v>
      </c>
    </row>
    <row r="2241" spans="1:16" x14ac:dyDescent="0.25">
      <c r="A2241" s="35">
        <f t="shared" si="209"/>
        <v>0</v>
      </c>
      <c r="B2241" s="8">
        <f t="shared" si="210"/>
        <v>0</v>
      </c>
      <c r="C2241" s="8">
        <f t="shared" si="211"/>
        <v>0</v>
      </c>
      <c r="D2241" s="38" t="e">
        <f t="shared" si="212"/>
        <v>#VALUE!</v>
      </c>
      <c r="E2241" s="39" t="e">
        <f t="shared" si="207"/>
        <v>#VALUE!</v>
      </c>
      <c r="M2241" s="8" t="str">
        <f>VLOOKUP(MONTH($J2241),Lookup!$A$2:$B$13,2,0)&amp;" "&amp;YEAR($J2241)</f>
        <v>Jan 1900</v>
      </c>
      <c r="N2241" s="34" t="str">
        <f t="shared" si="208"/>
        <v>1/1/9999</v>
      </c>
      <c r="O2241" s="8" t="str">
        <f>IF(ISERROR(VLOOKUP($I2241,Lookup!$H$2:$I$11,2,0)),"",VLOOKUP($I2241,Lookup!$H$2:$I$11,2,0))</f>
        <v/>
      </c>
      <c r="P2241" s="8">
        <f>COUNTIF(J$4:J2241,J2241)</f>
        <v>0</v>
      </c>
    </row>
    <row r="2242" spans="1:16" x14ac:dyDescent="0.25">
      <c r="A2242" s="35">
        <f t="shared" si="209"/>
        <v>0</v>
      </c>
      <c r="B2242" s="8">
        <f t="shared" si="210"/>
        <v>0</v>
      </c>
      <c r="C2242" s="8">
        <f t="shared" si="211"/>
        <v>0</v>
      </c>
      <c r="D2242" s="38" t="e">
        <f t="shared" si="212"/>
        <v>#VALUE!</v>
      </c>
      <c r="E2242" s="39" t="e">
        <f t="shared" si="207"/>
        <v>#VALUE!</v>
      </c>
      <c r="M2242" s="8" t="str">
        <f>VLOOKUP(MONTH($J2242),Lookup!$A$2:$B$13,2,0)&amp;" "&amp;YEAR($J2242)</f>
        <v>Jan 1900</v>
      </c>
      <c r="N2242" s="34" t="str">
        <f t="shared" si="208"/>
        <v>1/1/9999</v>
      </c>
      <c r="O2242" s="8" t="str">
        <f>IF(ISERROR(VLOOKUP($I2242,Lookup!$H$2:$I$11,2,0)),"",VLOOKUP($I2242,Lookup!$H$2:$I$11,2,0))</f>
        <v/>
      </c>
      <c r="P2242" s="8">
        <f>COUNTIF(J$4:J2242,J2242)</f>
        <v>0</v>
      </c>
    </row>
    <row r="2243" spans="1:16" x14ac:dyDescent="0.25">
      <c r="A2243" s="35">
        <f t="shared" si="209"/>
        <v>0</v>
      </c>
      <c r="B2243" s="8">
        <f t="shared" si="210"/>
        <v>0</v>
      </c>
      <c r="C2243" s="8">
        <f t="shared" si="211"/>
        <v>0</v>
      </c>
      <c r="D2243" s="38" t="e">
        <f t="shared" si="212"/>
        <v>#VALUE!</v>
      </c>
      <c r="E2243" s="39" t="e">
        <f t="shared" si="207"/>
        <v>#VALUE!</v>
      </c>
      <c r="M2243" s="8" t="str">
        <f>VLOOKUP(MONTH($J2243),Lookup!$A$2:$B$13,2,0)&amp;" "&amp;YEAR($J2243)</f>
        <v>Jan 1900</v>
      </c>
      <c r="N2243" s="34" t="str">
        <f t="shared" si="208"/>
        <v>1/1/9999</v>
      </c>
      <c r="O2243" s="8" t="str">
        <f>IF(ISERROR(VLOOKUP($I2243,Lookup!$H$2:$I$11,2,0)),"",VLOOKUP($I2243,Lookup!$H$2:$I$11,2,0))</f>
        <v/>
      </c>
      <c r="P2243" s="8">
        <f>COUNTIF(J$4:J2243,J2243)</f>
        <v>0</v>
      </c>
    </row>
    <row r="2244" spans="1:16" x14ac:dyDescent="0.25">
      <c r="A2244" s="35">
        <f t="shared" si="209"/>
        <v>0</v>
      </c>
      <c r="B2244" s="8">
        <f t="shared" si="210"/>
        <v>0</v>
      </c>
      <c r="C2244" s="8">
        <f t="shared" si="211"/>
        <v>0</v>
      </c>
      <c r="D2244" s="38" t="e">
        <f t="shared" si="212"/>
        <v>#VALUE!</v>
      </c>
      <c r="E2244" s="39" t="e">
        <f t="shared" si="207"/>
        <v>#VALUE!</v>
      </c>
      <c r="M2244" s="8" t="str">
        <f>VLOOKUP(MONTH($J2244),Lookup!$A$2:$B$13,2,0)&amp;" "&amp;YEAR($J2244)</f>
        <v>Jan 1900</v>
      </c>
      <c r="N2244" s="34" t="str">
        <f t="shared" si="208"/>
        <v>1/1/9999</v>
      </c>
      <c r="O2244" s="8" t="str">
        <f>IF(ISERROR(VLOOKUP($I2244,Lookup!$H$2:$I$11,2,0)),"",VLOOKUP($I2244,Lookup!$H$2:$I$11,2,0))</f>
        <v/>
      </c>
      <c r="P2244" s="8">
        <f>COUNTIF(J$4:J2244,J2244)</f>
        <v>0</v>
      </c>
    </row>
    <row r="2245" spans="1:16" x14ac:dyDescent="0.25">
      <c r="A2245" s="35">
        <f t="shared" si="209"/>
        <v>0</v>
      </c>
      <c r="B2245" s="8">
        <f t="shared" si="210"/>
        <v>0</v>
      </c>
      <c r="C2245" s="8">
        <f t="shared" si="211"/>
        <v>0</v>
      </c>
      <c r="D2245" s="38" t="e">
        <f t="shared" si="212"/>
        <v>#VALUE!</v>
      </c>
      <c r="E2245" s="39" t="e">
        <f t="shared" ref="E2245:E2308" si="213">IF($D2245="","",COUNTIFS($F$4:$F$5000,$F2245,$D$4:$D$5000,"&gt;"&amp;$D2245))</f>
        <v>#VALUE!</v>
      </c>
      <c r="M2245" s="8" t="str">
        <f>VLOOKUP(MONTH($J2245),Lookup!$A$2:$B$13,2,0)&amp;" "&amp;YEAR($J2245)</f>
        <v>Jan 1900</v>
      </c>
      <c r="N2245" s="34" t="str">
        <f t="shared" ref="N2245:N2308" si="214">IF(ISBLANK($J2245),"1/1/9999",J2245)</f>
        <v>1/1/9999</v>
      </c>
      <c r="O2245" s="8" t="str">
        <f>IF(ISERROR(VLOOKUP($I2245,Lookup!$H$2:$I$11,2,0)),"",VLOOKUP($I2245,Lookup!$H$2:$I$11,2,0))</f>
        <v/>
      </c>
      <c r="P2245" s="8">
        <f>COUNTIF(J$4:J2245,J2245)</f>
        <v>0</v>
      </c>
    </row>
    <row r="2246" spans="1:16" x14ac:dyDescent="0.25">
      <c r="A2246" s="35">
        <f t="shared" ref="A2246:A2309" si="215">K2246</f>
        <v>0</v>
      </c>
      <c r="B2246" s="8">
        <f t="shared" ref="B2246:B2309" si="216">J2246</f>
        <v>0</v>
      </c>
      <c r="C2246" s="8">
        <f t="shared" ref="C2246:C2309" si="217">L2246</f>
        <v>0</v>
      </c>
      <c r="D2246" s="38" t="e">
        <f t="shared" ref="D2246:D2309" si="218">SUM(A2246:C2246)+O2246+P2246</f>
        <v>#VALUE!</v>
      </c>
      <c r="E2246" s="39" t="e">
        <f t="shared" si="213"/>
        <v>#VALUE!</v>
      </c>
      <c r="M2246" s="8" t="str">
        <f>VLOOKUP(MONTH($J2246),Lookup!$A$2:$B$13,2,0)&amp;" "&amp;YEAR($J2246)</f>
        <v>Jan 1900</v>
      </c>
      <c r="N2246" s="34" t="str">
        <f t="shared" si="214"/>
        <v>1/1/9999</v>
      </c>
      <c r="O2246" s="8" t="str">
        <f>IF(ISERROR(VLOOKUP($I2246,Lookup!$H$2:$I$11,2,0)),"",VLOOKUP($I2246,Lookup!$H$2:$I$11,2,0))</f>
        <v/>
      </c>
      <c r="P2246" s="8">
        <f>COUNTIF(J$4:J2246,J2246)</f>
        <v>0</v>
      </c>
    </row>
    <row r="2247" spans="1:16" x14ac:dyDescent="0.25">
      <c r="A2247" s="35">
        <f t="shared" si="215"/>
        <v>0</v>
      </c>
      <c r="B2247" s="8">
        <f t="shared" si="216"/>
        <v>0</v>
      </c>
      <c r="C2247" s="8">
        <f t="shared" si="217"/>
        <v>0</v>
      </c>
      <c r="D2247" s="38" t="e">
        <f t="shared" si="218"/>
        <v>#VALUE!</v>
      </c>
      <c r="E2247" s="39" t="e">
        <f t="shared" si="213"/>
        <v>#VALUE!</v>
      </c>
      <c r="M2247" s="8" t="str">
        <f>VLOOKUP(MONTH($J2247),Lookup!$A$2:$B$13,2,0)&amp;" "&amp;YEAR($J2247)</f>
        <v>Jan 1900</v>
      </c>
      <c r="N2247" s="34" t="str">
        <f t="shared" si="214"/>
        <v>1/1/9999</v>
      </c>
      <c r="O2247" s="8" t="str">
        <f>IF(ISERROR(VLOOKUP($I2247,Lookup!$H$2:$I$11,2,0)),"",VLOOKUP($I2247,Lookup!$H$2:$I$11,2,0))</f>
        <v/>
      </c>
      <c r="P2247" s="8">
        <f>COUNTIF(J$4:J2247,J2247)</f>
        <v>0</v>
      </c>
    </row>
    <row r="2248" spans="1:16" x14ac:dyDescent="0.25">
      <c r="A2248" s="35">
        <f t="shared" si="215"/>
        <v>0</v>
      </c>
      <c r="B2248" s="8">
        <f t="shared" si="216"/>
        <v>0</v>
      </c>
      <c r="C2248" s="8">
        <f t="shared" si="217"/>
        <v>0</v>
      </c>
      <c r="D2248" s="38" t="e">
        <f t="shared" si="218"/>
        <v>#VALUE!</v>
      </c>
      <c r="E2248" s="39" t="e">
        <f t="shared" si="213"/>
        <v>#VALUE!</v>
      </c>
      <c r="M2248" s="8" t="str">
        <f>VLOOKUP(MONTH($J2248),Lookup!$A$2:$B$13,2,0)&amp;" "&amp;YEAR($J2248)</f>
        <v>Jan 1900</v>
      </c>
      <c r="N2248" s="34" t="str">
        <f t="shared" si="214"/>
        <v>1/1/9999</v>
      </c>
      <c r="O2248" s="8" t="str">
        <f>IF(ISERROR(VLOOKUP($I2248,Lookup!$H$2:$I$11,2,0)),"",VLOOKUP($I2248,Lookup!$H$2:$I$11,2,0))</f>
        <v/>
      </c>
      <c r="P2248" s="8">
        <f>COUNTIF(J$4:J2248,J2248)</f>
        <v>0</v>
      </c>
    </row>
    <row r="2249" spans="1:16" x14ac:dyDescent="0.25">
      <c r="A2249" s="35">
        <f t="shared" si="215"/>
        <v>0</v>
      </c>
      <c r="B2249" s="8">
        <f t="shared" si="216"/>
        <v>0</v>
      </c>
      <c r="C2249" s="8">
        <f t="shared" si="217"/>
        <v>0</v>
      </c>
      <c r="D2249" s="38" t="e">
        <f t="shared" si="218"/>
        <v>#VALUE!</v>
      </c>
      <c r="E2249" s="39" t="e">
        <f t="shared" si="213"/>
        <v>#VALUE!</v>
      </c>
      <c r="M2249" s="8" t="str">
        <f>VLOOKUP(MONTH($J2249),Lookup!$A$2:$B$13,2,0)&amp;" "&amp;YEAR($J2249)</f>
        <v>Jan 1900</v>
      </c>
      <c r="N2249" s="34" t="str">
        <f t="shared" si="214"/>
        <v>1/1/9999</v>
      </c>
      <c r="O2249" s="8" t="str">
        <f>IF(ISERROR(VLOOKUP($I2249,Lookup!$H$2:$I$11,2,0)),"",VLOOKUP($I2249,Lookup!$H$2:$I$11,2,0))</f>
        <v/>
      </c>
      <c r="P2249" s="8">
        <f>COUNTIF(J$4:J2249,J2249)</f>
        <v>0</v>
      </c>
    </row>
    <row r="2250" spans="1:16" x14ac:dyDescent="0.25">
      <c r="A2250" s="35">
        <f t="shared" si="215"/>
        <v>0</v>
      </c>
      <c r="B2250" s="8">
        <f t="shared" si="216"/>
        <v>0</v>
      </c>
      <c r="C2250" s="8">
        <f t="shared" si="217"/>
        <v>0</v>
      </c>
      <c r="D2250" s="38" t="e">
        <f t="shared" si="218"/>
        <v>#VALUE!</v>
      </c>
      <c r="E2250" s="39" t="e">
        <f t="shared" si="213"/>
        <v>#VALUE!</v>
      </c>
      <c r="M2250" s="8" t="str">
        <f>VLOOKUP(MONTH($J2250),Lookup!$A$2:$B$13,2,0)&amp;" "&amp;YEAR($J2250)</f>
        <v>Jan 1900</v>
      </c>
      <c r="N2250" s="34" t="str">
        <f t="shared" si="214"/>
        <v>1/1/9999</v>
      </c>
      <c r="O2250" s="8" t="str">
        <f>IF(ISERROR(VLOOKUP($I2250,Lookup!$H$2:$I$11,2,0)),"",VLOOKUP($I2250,Lookup!$H$2:$I$11,2,0))</f>
        <v/>
      </c>
      <c r="P2250" s="8">
        <f>COUNTIF(J$4:J2250,J2250)</f>
        <v>0</v>
      </c>
    </row>
    <row r="2251" spans="1:16" x14ac:dyDescent="0.25">
      <c r="A2251" s="35">
        <f t="shared" si="215"/>
        <v>0</v>
      </c>
      <c r="B2251" s="8">
        <f t="shared" si="216"/>
        <v>0</v>
      </c>
      <c r="C2251" s="8">
        <f t="shared" si="217"/>
        <v>0</v>
      </c>
      <c r="D2251" s="38" t="e">
        <f t="shared" si="218"/>
        <v>#VALUE!</v>
      </c>
      <c r="E2251" s="39" t="e">
        <f t="shared" si="213"/>
        <v>#VALUE!</v>
      </c>
      <c r="M2251" s="8" t="str">
        <f>VLOOKUP(MONTH($J2251),Lookup!$A$2:$B$13,2,0)&amp;" "&amp;YEAR($J2251)</f>
        <v>Jan 1900</v>
      </c>
      <c r="N2251" s="34" t="str">
        <f t="shared" si="214"/>
        <v>1/1/9999</v>
      </c>
      <c r="O2251" s="8" t="str">
        <f>IF(ISERROR(VLOOKUP($I2251,Lookup!$H$2:$I$11,2,0)),"",VLOOKUP($I2251,Lookup!$H$2:$I$11,2,0))</f>
        <v/>
      </c>
      <c r="P2251" s="8">
        <f>COUNTIF(J$4:J2251,J2251)</f>
        <v>0</v>
      </c>
    </row>
    <row r="2252" spans="1:16" x14ac:dyDescent="0.25">
      <c r="A2252" s="35">
        <f t="shared" si="215"/>
        <v>0</v>
      </c>
      <c r="B2252" s="8">
        <f t="shared" si="216"/>
        <v>0</v>
      </c>
      <c r="C2252" s="8">
        <f t="shared" si="217"/>
        <v>0</v>
      </c>
      <c r="D2252" s="38" t="e">
        <f t="shared" si="218"/>
        <v>#VALUE!</v>
      </c>
      <c r="E2252" s="39" t="e">
        <f t="shared" si="213"/>
        <v>#VALUE!</v>
      </c>
      <c r="M2252" s="8" t="str">
        <f>VLOOKUP(MONTH($J2252),Lookup!$A$2:$B$13,2,0)&amp;" "&amp;YEAR($J2252)</f>
        <v>Jan 1900</v>
      </c>
      <c r="N2252" s="34" t="str">
        <f t="shared" si="214"/>
        <v>1/1/9999</v>
      </c>
      <c r="O2252" s="8" t="str">
        <f>IF(ISERROR(VLOOKUP($I2252,Lookup!$H$2:$I$11,2,0)),"",VLOOKUP($I2252,Lookup!$H$2:$I$11,2,0))</f>
        <v/>
      </c>
      <c r="P2252" s="8">
        <f>COUNTIF(J$4:J2252,J2252)</f>
        <v>0</v>
      </c>
    </row>
    <row r="2253" spans="1:16" x14ac:dyDescent="0.25">
      <c r="A2253" s="35">
        <f t="shared" si="215"/>
        <v>0</v>
      </c>
      <c r="B2253" s="8">
        <f t="shared" si="216"/>
        <v>0</v>
      </c>
      <c r="C2253" s="8">
        <f t="shared" si="217"/>
        <v>0</v>
      </c>
      <c r="D2253" s="38" t="e">
        <f t="shared" si="218"/>
        <v>#VALUE!</v>
      </c>
      <c r="E2253" s="39" t="e">
        <f t="shared" si="213"/>
        <v>#VALUE!</v>
      </c>
      <c r="M2253" s="8" t="str">
        <f>VLOOKUP(MONTH($J2253),Lookup!$A$2:$B$13,2,0)&amp;" "&amp;YEAR($J2253)</f>
        <v>Jan 1900</v>
      </c>
      <c r="N2253" s="34" t="str">
        <f t="shared" si="214"/>
        <v>1/1/9999</v>
      </c>
      <c r="O2253" s="8" t="str">
        <f>IF(ISERROR(VLOOKUP($I2253,Lookup!$H$2:$I$11,2,0)),"",VLOOKUP($I2253,Lookup!$H$2:$I$11,2,0))</f>
        <v/>
      </c>
      <c r="P2253" s="8">
        <f>COUNTIF(J$4:J2253,J2253)</f>
        <v>0</v>
      </c>
    </row>
    <row r="2254" spans="1:16" x14ac:dyDescent="0.25">
      <c r="A2254" s="35">
        <f t="shared" si="215"/>
        <v>0</v>
      </c>
      <c r="B2254" s="8">
        <f t="shared" si="216"/>
        <v>0</v>
      </c>
      <c r="C2254" s="8">
        <f t="shared" si="217"/>
        <v>0</v>
      </c>
      <c r="D2254" s="38" t="e">
        <f t="shared" si="218"/>
        <v>#VALUE!</v>
      </c>
      <c r="E2254" s="39" t="e">
        <f t="shared" si="213"/>
        <v>#VALUE!</v>
      </c>
      <c r="M2254" s="8" t="str">
        <f>VLOOKUP(MONTH($J2254),Lookup!$A$2:$B$13,2,0)&amp;" "&amp;YEAR($J2254)</f>
        <v>Jan 1900</v>
      </c>
      <c r="N2254" s="34" t="str">
        <f t="shared" si="214"/>
        <v>1/1/9999</v>
      </c>
      <c r="O2254" s="8" t="str">
        <f>IF(ISERROR(VLOOKUP($I2254,Lookup!$H$2:$I$11,2,0)),"",VLOOKUP($I2254,Lookup!$H$2:$I$11,2,0))</f>
        <v/>
      </c>
      <c r="P2254" s="8">
        <f>COUNTIF(J$4:J2254,J2254)</f>
        <v>0</v>
      </c>
    </row>
    <row r="2255" spans="1:16" x14ac:dyDescent="0.25">
      <c r="A2255" s="35">
        <f t="shared" si="215"/>
        <v>0</v>
      </c>
      <c r="B2255" s="8">
        <f t="shared" si="216"/>
        <v>0</v>
      </c>
      <c r="C2255" s="8">
        <f t="shared" si="217"/>
        <v>0</v>
      </c>
      <c r="D2255" s="38" t="e">
        <f t="shared" si="218"/>
        <v>#VALUE!</v>
      </c>
      <c r="E2255" s="39" t="e">
        <f t="shared" si="213"/>
        <v>#VALUE!</v>
      </c>
      <c r="M2255" s="8" t="str">
        <f>VLOOKUP(MONTH($J2255),Lookup!$A$2:$B$13,2,0)&amp;" "&amp;YEAR($J2255)</f>
        <v>Jan 1900</v>
      </c>
      <c r="N2255" s="34" t="str">
        <f t="shared" si="214"/>
        <v>1/1/9999</v>
      </c>
      <c r="O2255" s="8" t="str">
        <f>IF(ISERROR(VLOOKUP($I2255,Lookup!$H$2:$I$11,2,0)),"",VLOOKUP($I2255,Lookup!$H$2:$I$11,2,0))</f>
        <v/>
      </c>
      <c r="P2255" s="8">
        <f>COUNTIF(J$4:J2255,J2255)</f>
        <v>0</v>
      </c>
    </row>
    <row r="2256" spans="1:16" x14ac:dyDescent="0.25">
      <c r="A2256" s="35">
        <f t="shared" si="215"/>
        <v>0</v>
      </c>
      <c r="B2256" s="8">
        <f t="shared" si="216"/>
        <v>0</v>
      </c>
      <c r="C2256" s="8">
        <f t="shared" si="217"/>
        <v>0</v>
      </c>
      <c r="D2256" s="38" t="e">
        <f t="shared" si="218"/>
        <v>#VALUE!</v>
      </c>
      <c r="E2256" s="39" t="e">
        <f t="shared" si="213"/>
        <v>#VALUE!</v>
      </c>
      <c r="M2256" s="8" t="str">
        <f>VLOOKUP(MONTH($J2256),Lookup!$A$2:$B$13,2,0)&amp;" "&amp;YEAR($J2256)</f>
        <v>Jan 1900</v>
      </c>
      <c r="N2256" s="34" t="str">
        <f t="shared" si="214"/>
        <v>1/1/9999</v>
      </c>
      <c r="O2256" s="8" t="str">
        <f>IF(ISERROR(VLOOKUP($I2256,Lookup!$H$2:$I$11,2,0)),"",VLOOKUP($I2256,Lookup!$H$2:$I$11,2,0))</f>
        <v/>
      </c>
      <c r="P2256" s="8">
        <f>COUNTIF(J$4:J2256,J2256)</f>
        <v>0</v>
      </c>
    </row>
    <row r="2257" spans="1:16" x14ac:dyDescent="0.25">
      <c r="A2257" s="35">
        <f t="shared" si="215"/>
        <v>0</v>
      </c>
      <c r="B2257" s="8">
        <f t="shared" si="216"/>
        <v>0</v>
      </c>
      <c r="C2257" s="8">
        <f t="shared" si="217"/>
        <v>0</v>
      </c>
      <c r="D2257" s="38" t="e">
        <f t="shared" si="218"/>
        <v>#VALUE!</v>
      </c>
      <c r="E2257" s="39" t="e">
        <f t="shared" si="213"/>
        <v>#VALUE!</v>
      </c>
      <c r="M2257" s="8" t="str">
        <f>VLOOKUP(MONTH($J2257),Lookup!$A$2:$B$13,2,0)&amp;" "&amp;YEAR($J2257)</f>
        <v>Jan 1900</v>
      </c>
      <c r="N2257" s="34" t="str">
        <f t="shared" si="214"/>
        <v>1/1/9999</v>
      </c>
      <c r="O2257" s="8" t="str">
        <f>IF(ISERROR(VLOOKUP($I2257,Lookup!$H$2:$I$11,2,0)),"",VLOOKUP($I2257,Lookup!$H$2:$I$11,2,0))</f>
        <v/>
      </c>
      <c r="P2257" s="8">
        <f>COUNTIF(J$4:J2257,J2257)</f>
        <v>0</v>
      </c>
    </row>
    <row r="2258" spans="1:16" x14ac:dyDescent="0.25">
      <c r="A2258" s="35">
        <f t="shared" si="215"/>
        <v>0</v>
      </c>
      <c r="B2258" s="8">
        <f t="shared" si="216"/>
        <v>0</v>
      </c>
      <c r="C2258" s="8">
        <f t="shared" si="217"/>
        <v>0</v>
      </c>
      <c r="D2258" s="38" t="e">
        <f t="shared" si="218"/>
        <v>#VALUE!</v>
      </c>
      <c r="E2258" s="39" t="e">
        <f t="shared" si="213"/>
        <v>#VALUE!</v>
      </c>
      <c r="M2258" s="8" t="str">
        <f>VLOOKUP(MONTH($J2258),Lookup!$A$2:$B$13,2,0)&amp;" "&amp;YEAR($J2258)</f>
        <v>Jan 1900</v>
      </c>
      <c r="N2258" s="34" t="str">
        <f t="shared" si="214"/>
        <v>1/1/9999</v>
      </c>
      <c r="O2258" s="8" t="str">
        <f>IF(ISERROR(VLOOKUP($I2258,Lookup!$H$2:$I$11,2,0)),"",VLOOKUP($I2258,Lookup!$H$2:$I$11,2,0))</f>
        <v/>
      </c>
      <c r="P2258" s="8">
        <f>COUNTIF(J$4:J2258,J2258)</f>
        <v>0</v>
      </c>
    </row>
    <row r="2259" spans="1:16" x14ac:dyDescent="0.25">
      <c r="A2259" s="35">
        <f t="shared" si="215"/>
        <v>0</v>
      </c>
      <c r="B2259" s="8">
        <f t="shared" si="216"/>
        <v>0</v>
      </c>
      <c r="C2259" s="8">
        <f t="shared" si="217"/>
        <v>0</v>
      </c>
      <c r="D2259" s="38" t="e">
        <f t="shared" si="218"/>
        <v>#VALUE!</v>
      </c>
      <c r="E2259" s="39" t="e">
        <f t="shared" si="213"/>
        <v>#VALUE!</v>
      </c>
      <c r="M2259" s="8" t="str">
        <f>VLOOKUP(MONTH($J2259),Lookup!$A$2:$B$13,2,0)&amp;" "&amp;YEAR($J2259)</f>
        <v>Jan 1900</v>
      </c>
      <c r="N2259" s="34" t="str">
        <f t="shared" si="214"/>
        <v>1/1/9999</v>
      </c>
      <c r="O2259" s="8" t="str">
        <f>IF(ISERROR(VLOOKUP($I2259,Lookup!$H$2:$I$11,2,0)),"",VLOOKUP($I2259,Lookup!$H$2:$I$11,2,0))</f>
        <v/>
      </c>
      <c r="P2259" s="8">
        <f>COUNTIF(J$4:J2259,J2259)</f>
        <v>0</v>
      </c>
    </row>
    <row r="2260" spans="1:16" x14ac:dyDescent="0.25">
      <c r="A2260" s="35">
        <f t="shared" si="215"/>
        <v>0</v>
      </c>
      <c r="B2260" s="8">
        <f t="shared" si="216"/>
        <v>0</v>
      </c>
      <c r="C2260" s="8">
        <f t="shared" si="217"/>
        <v>0</v>
      </c>
      <c r="D2260" s="38" t="e">
        <f t="shared" si="218"/>
        <v>#VALUE!</v>
      </c>
      <c r="E2260" s="39" t="e">
        <f t="shared" si="213"/>
        <v>#VALUE!</v>
      </c>
      <c r="M2260" s="8" t="str">
        <f>VLOOKUP(MONTH($J2260),Lookup!$A$2:$B$13,2,0)&amp;" "&amp;YEAR($J2260)</f>
        <v>Jan 1900</v>
      </c>
      <c r="N2260" s="34" t="str">
        <f t="shared" si="214"/>
        <v>1/1/9999</v>
      </c>
      <c r="O2260" s="8" t="str">
        <f>IF(ISERROR(VLOOKUP($I2260,Lookup!$H$2:$I$11,2,0)),"",VLOOKUP($I2260,Lookup!$H$2:$I$11,2,0))</f>
        <v/>
      </c>
      <c r="P2260" s="8">
        <f>COUNTIF(J$4:J2260,J2260)</f>
        <v>0</v>
      </c>
    </row>
    <row r="2261" spans="1:16" x14ac:dyDescent="0.25">
      <c r="A2261" s="35">
        <f t="shared" si="215"/>
        <v>0</v>
      </c>
      <c r="B2261" s="8">
        <f t="shared" si="216"/>
        <v>0</v>
      </c>
      <c r="C2261" s="8">
        <f t="shared" si="217"/>
        <v>0</v>
      </c>
      <c r="D2261" s="38" t="e">
        <f t="shared" si="218"/>
        <v>#VALUE!</v>
      </c>
      <c r="E2261" s="39" t="e">
        <f t="shared" si="213"/>
        <v>#VALUE!</v>
      </c>
      <c r="M2261" s="8" t="str">
        <f>VLOOKUP(MONTH($J2261),Lookup!$A$2:$B$13,2,0)&amp;" "&amp;YEAR($J2261)</f>
        <v>Jan 1900</v>
      </c>
      <c r="N2261" s="34" t="str">
        <f t="shared" si="214"/>
        <v>1/1/9999</v>
      </c>
      <c r="O2261" s="8" t="str">
        <f>IF(ISERROR(VLOOKUP($I2261,Lookup!$H$2:$I$11,2,0)),"",VLOOKUP($I2261,Lookup!$H$2:$I$11,2,0))</f>
        <v/>
      </c>
      <c r="P2261" s="8">
        <f>COUNTIF(J$4:J2261,J2261)</f>
        <v>0</v>
      </c>
    </row>
    <row r="2262" spans="1:16" x14ac:dyDescent="0.25">
      <c r="A2262" s="35">
        <f t="shared" si="215"/>
        <v>0</v>
      </c>
      <c r="B2262" s="8">
        <f t="shared" si="216"/>
        <v>0</v>
      </c>
      <c r="C2262" s="8">
        <f t="shared" si="217"/>
        <v>0</v>
      </c>
      <c r="D2262" s="38" t="e">
        <f t="shared" si="218"/>
        <v>#VALUE!</v>
      </c>
      <c r="E2262" s="39" t="e">
        <f t="shared" si="213"/>
        <v>#VALUE!</v>
      </c>
      <c r="M2262" s="8" t="str">
        <f>VLOOKUP(MONTH($J2262),Lookup!$A$2:$B$13,2,0)&amp;" "&amp;YEAR($J2262)</f>
        <v>Jan 1900</v>
      </c>
      <c r="N2262" s="34" t="str">
        <f t="shared" si="214"/>
        <v>1/1/9999</v>
      </c>
      <c r="O2262" s="8" t="str">
        <f>IF(ISERROR(VLOOKUP($I2262,Lookup!$H$2:$I$11,2,0)),"",VLOOKUP($I2262,Lookup!$H$2:$I$11,2,0))</f>
        <v/>
      </c>
      <c r="P2262" s="8">
        <f>COUNTIF(J$4:J2262,J2262)</f>
        <v>0</v>
      </c>
    </row>
    <row r="2263" spans="1:16" x14ac:dyDescent="0.25">
      <c r="A2263" s="35">
        <f t="shared" si="215"/>
        <v>0</v>
      </c>
      <c r="B2263" s="8">
        <f t="shared" si="216"/>
        <v>0</v>
      </c>
      <c r="C2263" s="8">
        <f t="shared" si="217"/>
        <v>0</v>
      </c>
      <c r="D2263" s="38" t="e">
        <f t="shared" si="218"/>
        <v>#VALUE!</v>
      </c>
      <c r="E2263" s="39" t="e">
        <f t="shared" si="213"/>
        <v>#VALUE!</v>
      </c>
      <c r="M2263" s="8" t="str">
        <f>VLOOKUP(MONTH($J2263),Lookup!$A$2:$B$13,2,0)&amp;" "&amp;YEAR($J2263)</f>
        <v>Jan 1900</v>
      </c>
      <c r="N2263" s="34" t="str">
        <f t="shared" si="214"/>
        <v>1/1/9999</v>
      </c>
      <c r="O2263" s="8" t="str">
        <f>IF(ISERROR(VLOOKUP($I2263,Lookup!$H$2:$I$11,2,0)),"",VLOOKUP($I2263,Lookup!$H$2:$I$11,2,0))</f>
        <v/>
      </c>
      <c r="P2263" s="8">
        <f>COUNTIF(J$4:J2263,J2263)</f>
        <v>0</v>
      </c>
    </row>
    <row r="2264" spans="1:16" x14ac:dyDescent="0.25">
      <c r="A2264" s="35">
        <f t="shared" si="215"/>
        <v>0</v>
      </c>
      <c r="B2264" s="8">
        <f t="shared" si="216"/>
        <v>0</v>
      </c>
      <c r="C2264" s="8">
        <f t="shared" si="217"/>
        <v>0</v>
      </c>
      <c r="D2264" s="38" t="e">
        <f t="shared" si="218"/>
        <v>#VALUE!</v>
      </c>
      <c r="E2264" s="39" t="e">
        <f t="shared" si="213"/>
        <v>#VALUE!</v>
      </c>
      <c r="M2264" s="8" t="str">
        <f>VLOOKUP(MONTH($J2264),Lookup!$A$2:$B$13,2,0)&amp;" "&amp;YEAR($J2264)</f>
        <v>Jan 1900</v>
      </c>
      <c r="N2264" s="34" t="str">
        <f t="shared" si="214"/>
        <v>1/1/9999</v>
      </c>
      <c r="O2264" s="8" t="str">
        <f>IF(ISERROR(VLOOKUP($I2264,Lookup!$H$2:$I$11,2,0)),"",VLOOKUP($I2264,Lookup!$H$2:$I$11,2,0))</f>
        <v/>
      </c>
      <c r="P2264" s="8">
        <f>COUNTIF(J$4:J2264,J2264)</f>
        <v>0</v>
      </c>
    </row>
    <row r="2265" spans="1:16" x14ac:dyDescent="0.25">
      <c r="A2265" s="35">
        <f t="shared" si="215"/>
        <v>0</v>
      </c>
      <c r="B2265" s="8">
        <f t="shared" si="216"/>
        <v>0</v>
      </c>
      <c r="C2265" s="8">
        <f t="shared" si="217"/>
        <v>0</v>
      </c>
      <c r="D2265" s="38" t="e">
        <f t="shared" si="218"/>
        <v>#VALUE!</v>
      </c>
      <c r="E2265" s="39" t="e">
        <f t="shared" si="213"/>
        <v>#VALUE!</v>
      </c>
      <c r="M2265" s="8" t="str">
        <f>VLOOKUP(MONTH($J2265),Lookup!$A$2:$B$13,2,0)&amp;" "&amp;YEAR($J2265)</f>
        <v>Jan 1900</v>
      </c>
      <c r="N2265" s="34" t="str">
        <f t="shared" si="214"/>
        <v>1/1/9999</v>
      </c>
      <c r="O2265" s="8" t="str">
        <f>IF(ISERROR(VLOOKUP($I2265,Lookup!$H$2:$I$11,2,0)),"",VLOOKUP($I2265,Lookup!$H$2:$I$11,2,0))</f>
        <v/>
      </c>
      <c r="P2265" s="8">
        <f>COUNTIF(J$4:J2265,J2265)</f>
        <v>0</v>
      </c>
    </row>
    <row r="2266" spans="1:16" x14ac:dyDescent="0.25">
      <c r="A2266" s="35">
        <f t="shared" si="215"/>
        <v>0</v>
      </c>
      <c r="B2266" s="8">
        <f t="shared" si="216"/>
        <v>0</v>
      </c>
      <c r="C2266" s="8">
        <f t="shared" si="217"/>
        <v>0</v>
      </c>
      <c r="D2266" s="38" t="e">
        <f t="shared" si="218"/>
        <v>#VALUE!</v>
      </c>
      <c r="E2266" s="39" t="e">
        <f t="shared" si="213"/>
        <v>#VALUE!</v>
      </c>
      <c r="M2266" s="8" t="str">
        <f>VLOOKUP(MONTH($J2266),Lookup!$A$2:$B$13,2,0)&amp;" "&amp;YEAR($J2266)</f>
        <v>Jan 1900</v>
      </c>
      <c r="N2266" s="34" t="str">
        <f t="shared" si="214"/>
        <v>1/1/9999</v>
      </c>
      <c r="O2266" s="8" t="str">
        <f>IF(ISERROR(VLOOKUP($I2266,Lookup!$H$2:$I$11,2,0)),"",VLOOKUP($I2266,Lookup!$H$2:$I$11,2,0))</f>
        <v/>
      </c>
      <c r="P2266" s="8">
        <f>COUNTIF(J$4:J2266,J2266)</f>
        <v>0</v>
      </c>
    </row>
    <row r="2267" spans="1:16" x14ac:dyDescent="0.25">
      <c r="A2267" s="35">
        <f t="shared" si="215"/>
        <v>0</v>
      </c>
      <c r="B2267" s="8">
        <f t="shared" si="216"/>
        <v>0</v>
      </c>
      <c r="C2267" s="8">
        <f t="shared" si="217"/>
        <v>0</v>
      </c>
      <c r="D2267" s="38" t="e">
        <f t="shared" si="218"/>
        <v>#VALUE!</v>
      </c>
      <c r="E2267" s="39" t="e">
        <f t="shared" si="213"/>
        <v>#VALUE!</v>
      </c>
      <c r="M2267" s="8" t="str">
        <f>VLOOKUP(MONTH($J2267),Lookup!$A$2:$B$13,2,0)&amp;" "&amp;YEAR($J2267)</f>
        <v>Jan 1900</v>
      </c>
      <c r="N2267" s="34" t="str">
        <f t="shared" si="214"/>
        <v>1/1/9999</v>
      </c>
      <c r="O2267" s="8" t="str">
        <f>IF(ISERROR(VLOOKUP($I2267,Lookup!$H$2:$I$11,2,0)),"",VLOOKUP($I2267,Lookup!$H$2:$I$11,2,0))</f>
        <v/>
      </c>
      <c r="P2267" s="8">
        <f>COUNTIF(J$4:J2267,J2267)</f>
        <v>0</v>
      </c>
    </row>
    <row r="2268" spans="1:16" x14ac:dyDescent="0.25">
      <c r="A2268" s="35">
        <f t="shared" si="215"/>
        <v>0</v>
      </c>
      <c r="B2268" s="8">
        <f t="shared" si="216"/>
        <v>0</v>
      </c>
      <c r="C2268" s="8">
        <f t="shared" si="217"/>
        <v>0</v>
      </c>
      <c r="D2268" s="38" t="e">
        <f t="shared" si="218"/>
        <v>#VALUE!</v>
      </c>
      <c r="E2268" s="39" t="e">
        <f t="shared" si="213"/>
        <v>#VALUE!</v>
      </c>
      <c r="M2268" s="8" t="str">
        <f>VLOOKUP(MONTH($J2268),Lookup!$A$2:$B$13,2,0)&amp;" "&amp;YEAR($J2268)</f>
        <v>Jan 1900</v>
      </c>
      <c r="N2268" s="34" t="str">
        <f t="shared" si="214"/>
        <v>1/1/9999</v>
      </c>
      <c r="O2268" s="8" t="str">
        <f>IF(ISERROR(VLOOKUP($I2268,Lookup!$H$2:$I$11,2,0)),"",VLOOKUP($I2268,Lookup!$H$2:$I$11,2,0))</f>
        <v/>
      </c>
      <c r="P2268" s="8">
        <f>COUNTIF(J$4:J2268,J2268)</f>
        <v>0</v>
      </c>
    </row>
    <row r="2269" spans="1:16" x14ac:dyDescent="0.25">
      <c r="A2269" s="35">
        <f t="shared" si="215"/>
        <v>0</v>
      </c>
      <c r="B2269" s="8">
        <f t="shared" si="216"/>
        <v>0</v>
      </c>
      <c r="C2269" s="8">
        <f t="shared" si="217"/>
        <v>0</v>
      </c>
      <c r="D2269" s="38" t="e">
        <f t="shared" si="218"/>
        <v>#VALUE!</v>
      </c>
      <c r="E2269" s="39" t="e">
        <f t="shared" si="213"/>
        <v>#VALUE!</v>
      </c>
      <c r="M2269" s="8" t="str">
        <f>VLOOKUP(MONTH($J2269),Lookup!$A$2:$B$13,2,0)&amp;" "&amp;YEAR($J2269)</f>
        <v>Jan 1900</v>
      </c>
      <c r="N2269" s="34" t="str">
        <f t="shared" si="214"/>
        <v>1/1/9999</v>
      </c>
      <c r="O2269" s="8" t="str">
        <f>IF(ISERROR(VLOOKUP($I2269,Lookup!$H$2:$I$11,2,0)),"",VLOOKUP($I2269,Lookup!$H$2:$I$11,2,0))</f>
        <v/>
      </c>
      <c r="P2269" s="8">
        <f>COUNTIF(J$4:J2269,J2269)</f>
        <v>0</v>
      </c>
    </row>
    <row r="2270" spans="1:16" x14ac:dyDescent="0.25">
      <c r="A2270" s="35">
        <f t="shared" si="215"/>
        <v>0</v>
      </c>
      <c r="B2270" s="8">
        <f t="shared" si="216"/>
        <v>0</v>
      </c>
      <c r="C2270" s="8">
        <f t="shared" si="217"/>
        <v>0</v>
      </c>
      <c r="D2270" s="38" t="e">
        <f t="shared" si="218"/>
        <v>#VALUE!</v>
      </c>
      <c r="E2270" s="39" t="e">
        <f t="shared" si="213"/>
        <v>#VALUE!</v>
      </c>
      <c r="M2270" s="8" t="str">
        <f>VLOOKUP(MONTH($J2270),Lookup!$A$2:$B$13,2,0)&amp;" "&amp;YEAR($J2270)</f>
        <v>Jan 1900</v>
      </c>
      <c r="N2270" s="34" t="str">
        <f t="shared" si="214"/>
        <v>1/1/9999</v>
      </c>
      <c r="O2270" s="8" t="str">
        <f>IF(ISERROR(VLOOKUP($I2270,Lookup!$H$2:$I$11,2,0)),"",VLOOKUP($I2270,Lookup!$H$2:$I$11,2,0))</f>
        <v/>
      </c>
      <c r="P2270" s="8">
        <f>COUNTIF(J$4:J2270,J2270)</f>
        <v>0</v>
      </c>
    </row>
    <row r="2271" spans="1:16" x14ac:dyDescent="0.25">
      <c r="A2271" s="35">
        <f t="shared" si="215"/>
        <v>0</v>
      </c>
      <c r="B2271" s="8">
        <f t="shared" si="216"/>
        <v>0</v>
      </c>
      <c r="C2271" s="8">
        <f t="shared" si="217"/>
        <v>0</v>
      </c>
      <c r="D2271" s="38" t="e">
        <f t="shared" si="218"/>
        <v>#VALUE!</v>
      </c>
      <c r="E2271" s="39" t="e">
        <f t="shared" si="213"/>
        <v>#VALUE!</v>
      </c>
      <c r="M2271" s="8" t="str">
        <f>VLOOKUP(MONTH($J2271),Lookup!$A$2:$B$13,2,0)&amp;" "&amp;YEAR($J2271)</f>
        <v>Jan 1900</v>
      </c>
      <c r="N2271" s="34" t="str">
        <f t="shared" si="214"/>
        <v>1/1/9999</v>
      </c>
      <c r="O2271" s="8" t="str">
        <f>IF(ISERROR(VLOOKUP($I2271,Lookup!$H$2:$I$11,2,0)),"",VLOOKUP($I2271,Lookup!$H$2:$I$11,2,0))</f>
        <v/>
      </c>
      <c r="P2271" s="8">
        <f>COUNTIF(J$4:J2271,J2271)</f>
        <v>0</v>
      </c>
    </row>
    <row r="2272" spans="1:16" x14ac:dyDescent="0.25">
      <c r="A2272" s="35">
        <f t="shared" si="215"/>
        <v>0</v>
      </c>
      <c r="B2272" s="8">
        <f t="shared" si="216"/>
        <v>0</v>
      </c>
      <c r="C2272" s="8">
        <f t="shared" si="217"/>
        <v>0</v>
      </c>
      <c r="D2272" s="38" t="e">
        <f t="shared" si="218"/>
        <v>#VALUE!</v>
      </c>
      <c r="E2272" s="39" t="e">
        <f t="shared" si="213"/>
        <v>#VALUE!</v>
      </c>
      <c r="M2272" s="8" t="str">
        <f>VLOOKUP(MONTH($J2272),Lookup!$A$2:$B$13,2,0)&amp;" "&amp;YEAR($J2272)</f>
        <v>Jan 1900</v>
      </c>
      <c r="N2272" s="34" t="str">
        <f t="shared" si="214"/>
        <v>1/1/9999</v>
      </c>
      <c r="O2272" s="8" t="str">
        <f>IF(ISERROR(VLOOKUP($I2272,Lookup!$H$2:$I$11,2,0)),"",VLOOKUP($I2272,Lookup!$H$2:$I$11,2,0))</f>
        <v/>
      </c>
      <c r="P2272" s="8">
        <f>COUNTIF(J$4:J2272,J2272)</f>
        <v>0</v>
      </c>
    </row>
    <row r="2273" spans="1:16" x14ac:dyDescent="0.25">
      <c r="A2273" s="35">
        <f t="shared" si="215"/>
        <v>0</v>
      </c>
      <c r="B2273" s="8">
        <f t="shared" si="216"/>
        <v>0</v>
      </c>
      <c r="C2273" s="8">
        <f t="shared" si="217"/>
        <v>0</v>
      </c>
      <c r="D2273" s="38" t="e">
        <f t="shared" si="218"/>
        <v>#VALUE!</v>
      </c>
      <c r="E2273" s="39" t="e">
        <f t="shared" si="213"/>
        <v>#VALUE!</v>
      </c>
      <c r="M2273" s="8" t="str">
        <f>VLOOKUP(MONTH($J2273),Lookup!$A$2:$B$13,2,0)&amp;" "&amp;YEAR($J2273)</f>
        <v>Jan 1900</v>
      </c>
      <c r="N2273" s="34" t="str">
        <f t="shared" si="214"/>
        <v>1/1/9999</v>
      </c>
      <c r="O2273" s="8" t="str">
        <f>IF(ISERROR(VLOOKUP($I2273,Lookup!$H$2:$I$11,2,0)),"",VLOOKUP($I2273,Lookup!$H$2:$I$11,2,0))</f>
        <v/>
      </c>
      <c r="P2273" s="8">
        <f>COUNTIF(J$4:J2273,J2273)</f>
        <v>0</v>
      </c>
    </row>
    <row r="2274" spans="1:16" x14ac:dyDescent="0.25">
      <c r="A2274" s="35">
        <f t="shared" si="215"/>
        <v>0</v>
      </c>
      <c r="B2274" s="8">
        <f t="shared" si="216"/>
        <v>0</v>
      </c>
      <c r="C2274" s="8">
        <f t="shared" si="217"/>
        <v>0</v>
      </c>
      <c r="D2274" s="38" t="e">
        <f t="shared" si="218"/>
        <v>#VALUE!</v>
      </c>
      <c r="E2274" s="39" t="e">
        <f t="shared" si="213"/>
        <v>#VALUE!</v>
      </c>
      <c r="M2274" s="8" t="str">
        <f>VLOOKUP(MONTH($J2274),Lookup!$A$2:$B$13,2,0)&amp;" "&amp;YEAR($J2274)</f>
        <v>Jan 1900</v>
      </c>
      <c r="N2274" s="34" t="str">
        <f t="shared" si="214"/>
        <v>1/1/9999</v>
      </c>
      <c r="O2274" s="8" t="str">
        <f>IF(ISERROR(VLOOKUP($I2274,Lookup!$H$2:$I$11,2,0)),"",VLOOKUP($I2274,Lookup!$H$2:$I$11,2,0))</f>
        <v/>
      </c>
      <c r="P2274" s="8">
        <f>COUNTIF(J$4:J2274,J2274)</f>
        <v>0</v>
      </c>
    </row>
    <row r="2275" spans="1:16" x14ac:dyDescent="0.25">
      <c r="A2275" s="35">
        <f t="shared" si="215"/>
        <v>0</v>
      </c>
      <c r="B2275" s="8">
        <f t="shared" si="216"/>
        <v>0</v>
      </c>
      <c r="C2275" s="8">
        <f t="shared" si="217"/>
        <v>0</v>
      </c>
      <c r="D2275" s="38" t="e">
        <f t="shared" si="218"/>
        <v>#VALUE!</v>
      </c>
      <c r="E2275" s="39" t="e">
        <f t="shared" si="213"/>
        <v>#VALUE!</v>
      </c>
      <c r="M2275" s="8" t="str">
        <f>VLOOKUP(MONTH($J2275),Lookup!$A$2:$B$13,2,0)&amp;" "&amp;YEAR($J2275)</f>
        <v>Jan 1900</v>
      </c>
      <c r="N2275" s="34" t="str">
        <f t="shared" si="214"/>
        <v>1/1/9999</v>
      </c>
      <c r="O2275" s="8" t="str">
        <f>IF(ISERROR(VLOOKUP($I2275,Lookup!$H$2:$I$11,2,0)),"",VLOOKUP($I2275,Lookup!$H$2:$I$11,2,0))</f>
        <v/>
      </c>
      <c r="P2275" s="8">
        <f>COUNTIF(J$4:J2275,J2275)</f>
        <v>0</v>
      </c>
    </row>
    <row r="2276" spans="1:16" x14ac:dyDescent="0.25">
      <c r="A2276" s="35">
        <f t="shared" si="215"/>
        <v>0</v>
      </c>
      <c r="B2276" s="8">
        <f t="shared" si="216"/>
        <v>0</v>
      </c>
      <c r="C2276" s="8">
        <f t="shared" si="217"/>
        <v>0</v>
      </c>
      <c r="D2276" s="38" t="e">
        <f t="shared" si="218"/>
        <v>#VALUE!</v>
      </c>
      <c r="E2276" s="39" t="e">
        <f t="shared" si="213"/>
        <v>#VALUE!</v>
      </c>
      <c r="M2276" s="8" t="str">
        <f>VLOOKUP(MONTH($J2276),Lookup!$A$2:$B$13,2,0)&amp;" "&amp;YEAR($J2276)</f>
        <v>Jan 1900</v>
      </c>
      <c r="N2276" s="34" t="str">
        <f t="shared" si="214"/>
        <v>1/1/9999</v>
      </c>
      <c r="O2276" s="8" t="str">
        <f>IF(ISERROR(VLOOKUP($I2276,Lookup!$H$2:$I$11,2,0)),"",VLOOKUP($I2276,Lookup!$H$2:$I$11,2,0))</f>
        <v/>
      </c>
      <c r="P2276" s="8">
        <f>COUNTIF(J$4:J2276,J2276)</f>
        <v>0</v>
      </c>
    </row>
    <row r="2277" spans="1:16" x14ac:dyDescent="0.25">
      <c r="A2277" s="35">
        <f t="shared" si="215"/>
        <v>0</v>
      </c>
      <c r="B2277" s="8">
        <f t="shared" si="216"/>
        <v>0</v>
      </c>
      <c r="C2277" s="8">
        <f t="shared" si="217"/>
        <v>0</v>
      </c>
      <c r="D2277" s="38" t="e">
        <f t="shared" si="218"/>
        <v>#VALUE!</v>
      </c>
      <c r="E2277" s="39" t="e">
        <f t="shared" si="213"/>
        <v>#VALUE!</v>
      </c>
      <c r="M2277" s="8" t="str">
        <f>VLOOKUP(MONTH($J2277),Lookup!$A$2:$B$13,2,0)&amp;" "&amp;YEAR($J2277)</f>
        <v>Jan 1900</v>
      </c>
      <c r="N2277" s="34" t="str">
        <f t="shared" si="214"/>
        <v>1/1/9999</v>
      </c>
      <c r="O2277" s="8" t="str">
        <f>IF(ISERROR(VLOOKUP($I2277,Lookup!$H$2:$I$11,2,0)),"",VLOOKUP($I2277,Lookup!$H$2:$I$11,2,0))</f>
        <v/>
      </c>
      <c r="P2277" s="8">
        <f>COUNTIF(J$4:J2277,J2277)</f>
        <v>0</v>
      </c>
    </row>
    <row r="2278" spans="1:16" x14ac:dyDescent="0.25">
      <c r="A2278" s="35">
        <f t="shared" si="215"/>
        <v>0</v>
      </c>
      <c r="B2278" s="8">
        <f t="shared" si="216"/>
        <v>0</v>
      </c>
      <c r="C2278" s="8">
        <f t="shared" si="217"/>
        <v>0</v>
      </c>
      <c r="D2278" s="38" t="e">
        <f t="shared" si="218"/>
        <v>#VALUE!</v>
      </c>
      <c r="E2278" s="39" t="e">
        <f t="shared" si="213"/>
        <v>#VALUE!</v>
      </c>
      <c r="M2278" s="8" t="str">
        <f>VLOOKUP(MONTH($J2278),Lookup!$A$2:$B$13,2,0)&amp;" "&amp;YEAR($J2278)</f>
        <v>Jan 1900</v>
      </c>
      <c r="N2278" s="34" t="str">
        <f t="shared" si="214"/>
        <v>1/1/9999</v>
      </c>
      <c r="O2278" s="8" t="str">
        <f>IF(ISERROR(VLOOKUP($I2278,Lookup!$H$2:$I$11,2,0)),"",VLOOKUP($I2278,Lookup!$H$2:$I$11,2,0))</f>
        <v/>
      </c>
      <c r="P2278" s="8">
        <f>COUNTIF(J$4:J2278,J2278)</f>
        <v>0</v>
      </c>
    </row>
    <row r="2279" spans="1:16" x14ac:dyDescent="0.25">
      <c r="A2279" s="35">
        <f t="shared" si="215"/>
        <v>0</v>
      </c>
      <c r="B2279" s="8">
        <f t="shared" si="216"/>
        <v>0</v>
      </c>
      <c r="C2279" s="8">
        <f t="shared" si="217"/>
        <v>0</v>
      </c>
      <c r="D2279" s="38" t="e">
        <f t="shared" si="218"/>
        <v>#VALUE!</v>
      </c>
      <c r="E2279" s="39" t="e">
        <f t="shared" si="213"/>
        <v>#VALUE!</v>
      </c>
      <c r="M2279" s="8" t="str">
        <f>VLOOKUP(MONTH($J2279),Lookup!$A$2:$B$13,2,0)&amp;" "&amp;YEAR($J2279)</f>
        <v>Jan 1900</v>
      </c>
      <c r="N2279" s="34" t="str">
        <f t="shared" si="214"/>
        <v>1/1/9999</v>
      </c>
      <c r="O2279" s="8" t="str">
        <f>IF(ISERROR(VLOOKUP($I2279,Lookup!$H$2:$I$11,2,0)),"",VLOOKUP($I2279,Lookup!$H$2:$I$11,2,0))</f>
        <v/>
      </c>
      <c r="P2279" s="8">
        <f>COUNTIF(J$4:J2279,J2279)</f>
        <v>0</v>
      </c>
    </row>
    <row r="2280" spans="1:16" x14ac:dyDescent="0.25">
      <c r="A2280" s="35">
        <f t="shared" si="215"/>
        <v>0</v>
      </c>
      <c r="B2280" s="8">
        <f t="shared" si="216"/>
        <v>0</v>
      </c>
      <c r="C2280" s="8">
        <f t="shared" si="217"/>
        <v>0</v>
      </c>
      <c r="D2280" s="38" t="e">
        <f t="shared" si="218"/>
        <v>#VALUE!</v>
      </c>
      <c r="E2280" s="39" t="e">
        <f t="shared" si="213"/>
        <v>#VALUE!</v>
      </c>
      <c r="M2280" s="8" t="str">
        <f>VLOOKUP(MONTH($J2280),Lookup!$A$2:$B$13,2,0)&amp;" "&amp;YEAR($J2280)</f>
        <v>Jan 1900</v>
      </c>
      <c r="N2280" s="34" t="str">
        <f t="shared" si="214"/>
        <v>1/1/9999</v>
      </c>
      <c r="O2280" s="8" t="str">
        <f>IF(ISERROR(VLOOKUP($I2280,Lookup!$H$2:$I$11,2,0)),"",VLOOKUP($I2280,Lookup!$H$2:$I$11,2,0))</f>
        <v/>
      </c>
      <c r="P2280" s="8">
        <f>COUNTIF(J$4:J2280,J2280)</f>
        <v>0</v>
      </c>
    </row>
    <row r="2281" spans="1:16" x14ac:dyDescent="0.25">
      <c r="A2281" s="35">
        <f t="shared" si="215"/>
        <v>0</v>
      </c>
      <c r="B2281" s="8">
        <f t="shared" si="216"/>
        <v>0</v>
      </c>
      <c r="C2281" s="8">
        <f t="shared" si="217"/>
        <v>0</v>
      </c>
      <c r="D2281" s="38" t="e">
        <f t="shared" si="218"/>
        <v>#VALUE!</v>
      </c>
      <c r="E2281" s="39" t="e">
        <f t="shared" si="213"/>
        <v>#VALUE!</v>
      </c>
      <c r="M2281" s="8" t="str">
        <f>VLOOKUP(MONTH($J2281),Lookup!$A$2:$B$13,2,0)&amp;" "&amp;YEAR($J2281)</f>
        <v>Jan 1900</v>
      </c>
      <c r="N2281" s="34" t="str">
        <f t="shared" si="214"/>
        <v>1/1/9999</v>
      </c>
      <c r="O2281" s="8" t="str">
        <f>IF(ISERROR(VLOOKUP($I2281,Lookup!$H$2:$I$11,2,0)),"",VLOOKUP($I2281,Lookup!$H$2:$I$11,2,0))</f>
        <v/>
      </c>
      <c r="P2281" s="8">
        <f>COUNTIF(J$4:J2281,J2281)</f>
        <v>0</v>
      </c>
    </row>
    <row r="2282" spans="1:16" x14ac:dyDescent="0.25">
      <c r="A2282" s="35">
        <f t="shared" si="215"/>
        <v>0</v>
      </c>
      <c r="B2282" s="8">
        <f t="shared" si="216"/>
        <v>0</v>
      </c>
      <c r="C2282" s="8">
        <f t="shared" si="217"/>
        <v>0</v>
      </c>
      <c r="D2282" s="38" t="e">
        <f t="shared" si="218"/>
        <v>#VALUE!</v>
      </c>
      <c r="E2282" s="39" t="e">
        <f t="shared" si="213"/>
        <v>#VALUE!</v>
      </c>
      <c r="M2282" s="8" t="str">
        <f>VLOOKUP(MONTH($J2282),Lookup!$A$2:$B$13,2,0)&amp;" "&amp;YEAR($J2282)</f>
        <v>Jan 1900</v>
      </c>
      <c r="N2282" s="34" t="str">
        <f t="shared" si="214"/>
        <v>1/1/9999</v>
      </c>
      <c r="O2282" s="8" t="str">
        <f>IF(ISERROR(VLOOKUP($I2282,Lookup!$H$2:$I$11,2,0)),"",VLOOKUP($I2282,Lookup!$H$2:$I$11,2,0))</f>
        <v/>
      </c>
      <c r="P2282" s="8">
        <f>COUNTIF(J$4:J2282,J2282)</f>
        <v>0</v>
      </c>
    </row>
    <row r="2283" spans="1:16" x14ac:dyDescent="0.25">
      <c r="A2283" s="35">
        <f t="shared" si="215"/>
        <v>0</v>
      </c>
      <c r="B2283" s="8">
        <f t="shared" si="216"/>
        <v>0</v>
      </c>
      <c r="C2283" s="8">
        <f t="shared" si="217"/>
        <v>0</v>
      </c>
      <c r="D2283" s="38" t="e">
        <f t="shared" si="218"/>
        <v>#VALUE!</v>
      </c>
      <c r="E2283" s="39" t="e">
        <f t="shared" si="213"/>
        <v>#VALUE!</v>
      </c>
      <c r="M2283" s="8" t="str">
        <f>VLOOKUP(MONTH($J2283),Lookup!$A$2:$B$13,2,0)&amp;" "&amp;YEAR($J2283)</f>
        <v>Jan 1900</v>
      </c>
      <c r="N2283" s="34" t="str">
        <f t="shared" si="214"/>
        <v>1/1/9999</v>
      </c>
      <c r="O2283" s="8" t="str">
        <f>IF(ISERROR(VLOOKUP($I2283,Lookup!$H$2:$I$11,2,0)),"",VLOOKUP($I2283,Lookup!$H$2:$I$11,2,0))</f>
        <v/>
      </c>
      <c r="P2283" s="8">
        <f>COUNTIF(J$4:J2283,J2283)</f>
        <v>0</v>
      </c>
    </row>
    <row r="2284" spans="1:16" x14ac:dyDescent="0.25">
      <c r="A2284" s="35">
        <f t="shared" si="215"/>
        <v>0</v>
      </c>
      <c r="B2284" s="8">
        <f t="shared" si="216"/>
        <v>0</v>
      </c>
      <c r="C2284" s="8">
        <f t="shared" si="217"/>
        <v>0</v>
      </c>
      <c r="D2284" s="38" t="e">
        <f t="shared" si="218"/>
        <v>#VALUE!</v>
      </c>
      <c r="E2284" s="39" t="e">
        <f t="shared" si="213"/>
        <v>#VALUE!</v>
      </c>
      <c r="M2284" s="8" t="str">
        <f>VLOOKUP(MONTH($J2284),Lookup!$A$2:$B$13,2,0)&amp;" "&amp;YEAR($J2284)</f>
        <v>Jan 1900</v>
      </c>
      <c r="N2284" s="34" t="str">
        <f t="shared" si="214"/>
        <v>1/1/9999</v>
      </c>
      <c r="O2284" s="8" t="str">
        <f>IF(ISERROR(VLOOKUP($I2284,Lookup!$H$2:$I$11,2,0)),"",VLOOKUP($I2284,Lookup!$H$2:$I$11,2,0))</f>
        <v/>
      </c>
      <c r="P2284" s="8">
        <f>COUNTIF(J$4:J2284,J2284)</f>
        <v>0</v>
      </c>
    </row>
    <row r="2285" spans="1:16" x14ac:dyDescent="0.25">
      <c r="A2285" s="35">
        <f t="shared" si="215"/>
        <v>0</v>
      </c>
      <c r="B2285" s="8">
        <f t="shared" si="216"/>
        <v>0</v>
      </c>
      <c r="C2285" s="8">
        <f t="shared" si="217"/>
        <v>0</v>
      </c>
      <c r="D2285" s="38" t="e">
        <f t="shared" si="218"/>
        <v>#VALUE!</v>
      </c>
      <c r="E2285" s="39" t="e">
        <f t="shared" si="213"/>
        <v>#VALUE!</v>
      </c>
      <c r="M2285" s="8" t="str">
        <f>VLOOKUP(MONTH($J2285),Lookup!$A$2:$B$13,2,0)&amp;" "&amp;YEAR($J2285)</f>
        <v>Jan 1900</v>
      </c>
      <c r="N2285" s="34" t="str">
        <f t="shared" si="214"/>
        <v>1/1/9999</v>
      </c>
      <c r="O2285" s="8" t="str">
        <f>IF(ISERROR(VLOOKUP($I2285,Lookup!$H$2:$I$11,2,0)),"",VLOOKUP($I2285,Lookup!$H$2:$I$11,2,0))</f>
        <v/>
      </c>
      <c r="P2285" s="8">
        <f>COUNTIF(J$4:J2285,J2285)</f>
        <v>0</v>
      </c>
    </row>
    <row r="2286" spans="1:16" x14ac:dyDescent="0.25">
      <c r="A2286" s="35">
        <f t="shared" si="215"/>
        <v>0</v>
      </c>
      <c r="B2286" s="8">
        <f t="shared" si="216"/>
        <v>0</v>
      </c>
      <c r="C2286" s="8">
        <f t="shared" si="217"/>
        <v>0</v>
      </c>
      <c r="D2286" s="38" t="e">
        <f t="shared" si="218"/>
        <v>#VALUE!</v>
      </c>
      <c r="E2286" s="39" t="e">
        <f t="shared" si="213"/>
        <v>#VALUE!</v>
      </c>
      <c r="M2286" s="8" t="str">
        <f>VLOOKUP(MONTH($J2286),Lookup!$A$2:$B$13,2,0)&amp;" "&amp;YEAR($J2286)</f>
        <v>Jan 1900</v>
      </c>
      <c r="N2286" s="34" t="str">
        <f t="shared" si="214"/>
        <v>1/1/9999</v>
      </c>
      <c r="O2286" s="8" t="str">
        <f>IF(ISERROR(VLOOKUP($I2286,Lookup!$H$2:$I$11,2,0)),"",VLOOKUP($I2286,Lookup!$H$2:$I$11,2,0))</f>
        <v/>
      </c>
      <c r="P2286" s="8">
        <f>COUNTIF(J$4:J2286,J2286)</f>
        <v>0</v>
      </c>
    </row>
    <row r="2287" spans="1:16" x14ac:dyDescent="0.25">
      <c r="A2287" s="35">
        <f t="shared" si="215"/>
        <v>0</v>
      </c>
      <c r="B2287" s="8">
        <f t="shared" si="216"/>
        <v>0</v>
      </c>
      <c r="C2287" s="8">
        <f t="shared" si="217"/>
        <v>0</v>
      </c>
      <c r="D2287" s="38" t="e">
        <f t="shared" si="218"/>
        <v>#VALUE!</v>
      </c>
      <c r="E2287" s="39" t="e">
        <f t="shared" si="213"/>
        <v>#VALUE!</v>
      </c>
      <c r="M2287" s="8" t="str">
        <f>VLOOKUP(MONTH($J2287),Lookup!$A$2:$B$13,2,0)&amp;" "&amp;YEAR($J2287)</f>
        <v>Jan 1900</v>
      </c>
      <c r="N2287" s="34" t="str">
        <f t="shared" si="214"/>
        <v>1/1/9999</v>
      </c>
      <c r="O2287" s="8" t="str">
        <f>IF(ISERROR(VLOOKUP($I2287,Lookup!$H$2:$I$11,2,0)),"",VLOOKUP($I2287,Lookup!$H$2:$I$11,2,0))</f>
        <v/>
      </c>
      <c r="P2287" s="8">
        <f>COUNTIF(J$4:J2287,J2287)</f>
        <v>0</v>
      </c>
    </row>
    <row r="2288" spans="1:16" x14ac:dyDescent="0.25">
      <c r="A2288" s="35">
        <f t="shared" si="215"/>
        <v>0</v>
      </c>
      <c r="B2288" s="8">
        <f t="shared" si="216"/>
        <v>0</v>
      </c>
      <c r="C2288" s="8">
        <f t="shared" si="217"/>
        <v>0</v>
      </c>
      <c r="D2288" s="38" t="e">
        <f t="shared" si="218"/>
        <v>#VALUE!</v>
      </c>
      <c r="E2288" s="39" t="e">
        <f t="shared" si="213"/>
        <v>#VALUE!</v>
      </c>
      <c r="M2288" s="8" t="str">
        <f>VLOOKUP(MONTH($J2288),Lookup!$A$2:$B$13,2,0)&amp;" "&amp;YEAR($J2288)</f>
        <v>Jan 1900</v>
      </c>
      <c r="N2288" s="34" t="str">
        <f t="shared" si="214"/>
        <v>1/1/9999</v>
      </c>
      <c r="O2288" s="8" t="str">
        <f>IF(ISERROR(VLOOKUP($I2288,Lookup!$H$2:$I$11,2,0)),"",VLOOKUP($I2288,Lookup!$H$2:$I$11,2,0))</f>
        <v/>
      </c>
      <c r="P2288" s="8">
        <f>COUNTIF(J$4:J2288,J2288)</f>
        <v>0</v>
      </c>
    </row>
    <row r="2289" spans="1:16" x14ac:dyDescent="0.25">
      <c r="A2289" s="35">
        <f t="shared" si="215"/>
        <v>0</v>
      </c>
      <c r="B2289" s="8">
        <f t="shared" si="216"/>
        <v>0</v>
      </c>
      <c r="C2289" s="8">
        <f t="shared" si="217"/>
        <v>0</v>
      </c>
      <c r="D2289" s="38" t="e">
        <f t="shared" si="218"/>
        <v>#VALUE!</v>
      </c>
      <c r="E2289" s="39" t="e">
        <f t="shared" si="213"/>
        <v>#VALUE!</v>
      </c>
      <c r="M2289" s="8" t="str">
        <f>VLOOKUP(MONTH($J2289),Lookup!$A$2:$B$13,2,0)&amp;" "&amp;YEAR($J2289)</f>
        <v>Jan 1900</v>
      </c>
      <c r="N2289" s="34" t="str">
        <f t="shared" si="214"/>
        <v>1/1/9999</v>
      </c>
      <c r="O2289" s="8" t="str">
        <f>IF(ISERROR(VLOOKUP($I2289,Lookup!$H$2:$I$11,2,0)),"",VLOOKUP($I2289,Lookup!$H$2:$I$11,2,0))</f>
        <v/>
      </c>
      <c r="P2289" s="8">
        <f>COUNTIF(J$4:J2289,J2289)</f>
        <v>0</v>
      </c>
    </row>
    <row r="2290" spans="1:16" x14ac:dyDescent="0.25">
      <c r="A2290" s="35">
        <f t="shared" si="215"/>
        <v>0</v>
      </c>
      <c r="B2290" s="8">
        <f t="shared" si="216"/>
        <v>0</v>
      </c>
      <c r="C2290" s="8">
        <f t="shared" si="217"/>
        <v>0</v>
      </c>
      <c r="D2290" s="38" t="e">
        <f t="shared" si="218"/>
        <v>#VALUE!</v>
      </c>
      <c r="E2290" s="39" t="e">
        <f t="shared" si="213"/>
        <v>#VALUE!</v>
      </c>
      <c r="M2290" s="8" t="str">
        <f>VLOOKUP(MONTH($J2290),Lookup!$A$2:$B$13,2,0)&amp;" "&amp;YEAR($J2290)</f>
        <v>Jan 1900</v>
      </c>
      <c r="N2290" s="34" t="str">
        <f t="shared" si="214"/>
        <v>1/1/9999</v>
      </c>
      <c r="O2290" s="8" t="str">
        <f>IF(ISERROR(VLOOKUP($I2290,Lookup!$H$2:$I$11,2,0)),"",VLOOKUP($I2290,Lookup!$H$2:$I$11,2,0))</f>
        <v/>
      </c>
      <c r="P2290" s="8">
        <f>COUNTIF(J$4:J2290,J2290)</f>
        <v>0</v>
      </c>
    </row>
    <row r="2291" spans="1:16" x14ac:dyDescent="0.25">
      <c r="A2291" s="35">
        <f t="shared" si="215"/>
        <v>0</v>
      </c>
      <c r="B2291" s="8">
        <f t="shared" si="216"/>
        <v>0</v>
      </c>
      <c r="C2291" s="8">
        <f t="shared" si="217"/>
        <v>0</v>
      </c>
      <c r="D2291" s="38" t="e">
        <f t="shared" si="218"/>
        <v>#VALUE!</v>
      </c>
      <c r="E2291" s="39" t="e">
        <f t="shared" si="213"/>
        <v>#VALUE!</v>
      </c>
      <c r="M2291" s="8" t="str">
        <f>VLOOKUP(MONTH($J2291),Lookup!$A$2:$B$13,2,0)&amp;" "&amp;YEAR($J2291)</f>
        <v>Jan 1900</v>
      </c>
      <c r="N2291" s="34" t="str">
        <f t="shared" si="214"/>
        <v>1/1/9999</v>
      </c>
      <c r="O2291" s="8" t="str">
        <f>IF(ISERROR(VLOOKUP($I2291,Lookup!$H$2:$I$11,2,0)),"",VLOOKUP($I2291,Lookup!$H$2:$I$11,2,0))</f>
        <v/>
      </c>
      <c r="P2291" s="8">
        <f>COUNTIF(J$4:J2291,J2291)</f>
        <v>0</v>
      </c>
    </row>
    <row r="2292" spans="1:16" x14ac:dyDescent="0.25">
      <c r="A2292" s="35">
        <f t="shared" si="215"/>
        <v>0</v>
      </c>
      <c r="B2292" s="8">
        <f t="shared" si="216"/>
        <v>0</v>
      </c>
      <c r="C2292" s="8">
        <f t="shared" si="217"/>
        <v>0</v>
      </c>
      <c r="D2292" s="38" t="e">
        <f t="shared" si="218"/>
        <v>#VALUE!</v>
      </c>
      <c r="E2292" s="39" t="e">
        <f t="shared" si="213"/>
        <v>#VALUE!</v>
      </c>
      <c r="M2292" s="8" t="str">
        <f>VLOOKUP(MONTH($J2292),Lookup!$A$2:$B$13,2,0)&amp;" "&amp;YEAR($J2292)</f>
        <v>Jan 1900</v>
      </c>
      <c r="N2292" s="34" t="str">
        <f t="shared" si="214"/>
        <v>1/1/9999</v>
      </c>
      <c r="O2292" s="8" t="str">
        <f>IF(ISERROR(VLOOKUP($I2292,Lookup!$H$2:$I$11,2,0)),"",VLOOKUP($I2292,Lookup!$H$2:$I$11,2,0))</f>
        <v/>
      </c>
      <c r="P2292" s="8">
        <f>COUNTIF(J$4:J2292,J2292)</f>
        <v>0</v>
      </c>
    </row>
    <row r="2293" spans="1:16" x14ac:dyDescent="0.25">
      <c r="A2293" s="35">
        <f t="shared" si="215"/>
        <v>0</v>
      </c>
      <c r="B2293" s="8">
        <f t="shared" si="216"/>
        <v>0</v>
      </c>
      <c r="C2293" s="8">
        <f t="shared" si="217"/>
        <v>0</v>
      </c>
      <c r="D2293" s="38" t="e">
        <f t="shared" si="218"/>
        <v>#VALUE!</v>
      </c>
      <c r="E2293" s="39" t="e">
        <f t="shared" si="213"/>
        <v>#VALUE!</v>
      </c>
      <c r="M2293" s="8" t="str">
        <f>VLOOKUP(MONTH($J2293),Lookup!$A$2:$B$13,2,0)&amp;" "&amp;YEAR($J2293)</f>
        <v>Jan 1900</v>
      </c>
      <c r="N2293" s="34" t="str">
        <f t="shared" si="214"/>
        <v>1/1/9999</v>
      </c>
      <c r="O2293" s="8" t="str">
        <f>IF(ISERROR(VLOOKUP($I2293,Lookup!$H$2:$I$11,2,0)),"",VLOOKUP($I2293,Lookup!$H$2:$I$11,2,0))</f>
        <v/>
      </c>
      <c r="P2293" s="8">
        <f>COUNTIF(J$4:J2293,J2293)</f>
        <v>0</v>
      </c>
    </row>
    <row r="2294" spans="1:16" x14ac:dyDescent="0.25">
      <c r="A2294" s="35">
        <f t="shared" si="215"/>
        <v>0</v>
      </c>
      <c r="B2294" s="8">
        <f t="shared" si="216"/>
        <v>0</v>
      </c>
      <c r="C2294" s="8">
        <f t="shared" si="217"/>
        <v>0</v>
      </c>
      <c r="D2294" s="38" t="e">
        <f t="shared" si="218"/>
        <v>#VALUE!</v>
      </c>
      <c r="E2294" s="39" t="e">
        <f t="shared" si="213"/>
        <v>#VALUE!</v>
      </c>
      <c r="M2294" s="8" t="str">
        <f>VLOOKUP(MONTH($J2294),Lookup!$A$2:$B$13,2,0)&amp;" "&amp;YEAR($J2294)</f>
        <v>Jan 1900</v>
      </c>
      <c r="N2294" s="34" t="str">
        <f t="shared" si="214"/>
        <v>1/1/9999</v>
      </c>
      <c r="O2294" s="8" t="str">
        <f>IF(ISERROR(VLOOKUP($I2294,Lookup!$H$2:$I$11,2,0)),"",VLOOKUP($I2294,Lookup!$H$2:$I$11,2,0))</f>
        <v/>
      </c>
      <c r="P2294" s="8">
        <f>COUNTIF(J$4:J2294,J2294)</f>
        <v>0</v>
      </c>
    </row>
    <row r="2295" spans="1:16" x14ac:dyDescent="0.25">
      <c r="A2295" s="35">
        <f t="shared" si="215"/>
        <v>0</v>
      </c>
      <c r="B2295" s="8">
        <f t="shared" si="216"/>
        <v>0</v>
      </c>
      <c r="C2295" s="8">
        <f t="shared" si="217"/>
        <v>0</v>
      </c>
      <c r="D2295" s="38" t="e">
        <f t="shared" si="218"/>
        <v>#VALUE!</v>
      </c>
      <c r="E2295" s="39" t="e">
        <f t="shared" si="213"/>
        <v>#VALUE!</v>
      </c>
      <c r="M2295" s="8" t="str">
        <f>VLOOKUP(MONTH($J2295),Lookup!$A$2:$B$13,2,0)&amp;" "&amp;YEAR($J2295)</f>
        <v>Jan 1900</v>
      </c>
      <c r="N2295" s="34" t="str">
        <f t="shared" si="214"/>
        <v>1/1/9999</v>
      </c>
      <c r="O2295" s="8" t="str">
        <f>IF(ISERROR(VLOOKUP($I2295,Lookup!$H$2:$I$11,2,0)),"",VLOOKUP($I2295,Lookup!$H$2:$I$11,2,0))</f>
        <v/>
      </c>
      <c r="P2295" s="8">
        <f>COUNTIF(J$4:J2295,J2295)</f>
        <v>0</v>
      </c>
    </row>
    <row r="2296" spans="1:16" x14ac:dyDescent="0.25">
      <c r="A2296" s="35">
        <f t="shared" si="215"/>
        <v>0</v>
      </c>
      <c r="B2296" s="8">
        <f t="shared" si="216"/>
        <v>0</v>
      </c>
      <c r="C2296" s="8">
        <f t="shared" si="217"/>
        <v>0</v>
      </c>
      <c r="D2296" s="38" t="e">
        <f t="shared" si="218"/>
        <v>#VALUE!</v>
      </c>
      <c r="E2296" s="39" t="e">
        <f t="shared" si="213"/>
        <v>#VALUE!</v>
      </c>
      <c r="M2296" s="8" t="str">
        <f>VLOOKUP(MONTH($J2296),Lookup!$A$2:$B$13,2,0)&amp;" "&amp;YEAR($J2296)</f>
        <v>Jan 1900</v>
      </c>
      <c r="N2296" s="34" t="str">
        <f t="shared" si="214"/>
        <v>1/1/9999</v>
      </c>
      <c r="O2296" s="8" t="str">
        <f>IF(ISERROR(VLOOKUP($I2296,Lookup!$H$2:$I$11,2,0)),"",VLOOKUP($I2296,Lookup!$H$2:$I$11,2,0))</f>
        <v/>
      </c>
      <c r="P2296" s="8">
        <f>COUNTIF(J$4:J2296,J2296)</f>
        <v>0</v>
      </c>
    </row>
    <row r="2297" spans="1:16" x14ac:dyDescent="0.25">
      <c r="A2297" s="35">
        <f t="shared" si="215"/>
        <v>0</v>
      </c>
      <c r="B2297" s="8">
        <f t="shared" si="216"/>
        <v>0</v>
      </c>
      <c r="C2297" s="8">
        <f t="shared" si="217"/>
        <v>0</v>
      </c>
      <c r="D2297" s="38" t="e">
        <f t="shared" si="218"/>
        <v>#VALUE!</v>
      </c>
      <c r="E2297" s="39" t="e">
        <f t="shared" si="213"/>
        <v>#VALUE!</v>
      </c>
      <c r="M2297" s="8" t="str">
        <f>VLOOKUP(MONTH($J2297),Lookup!$A$2:$B$13,2,0)&amp;" "&amp;YEAR($J2297)</f>
        <v>Jan 1900</v>
      </c>
      <c r="N2297" s="34" t="str">
        <f t="shared" si="214"/>
        <v>1/1/9999</v>
      </c>
      <c r="O2297" s="8" t="str">
        <f>IF(ISERROR(VLOOKUP($I2297,Lookup!$H$2:$I$11,2,0)),"",VLOOKUP($I2297,Lookup!$H$2:$I$11,2,0))</f>
        <v/>
      </c>
      <c r="P2297" s="8">
        <f>COUNTIF(J$4:J2297,J2297)</f>
        <v>0</v>
      </c>
    </row>
    <row r="2298" spans="1:16" x14ac:dyDescent="0.25">
      <c r="A2298" s="35">
        <f t="shared" si="215"/>
        <v>0</v>
      </c>
      <c r="B2298" s="8">
        <f t="shared" si="216"/>
        <v>0</v>
      </c>
      <c r="C2298" s="8">
        <f t="shared" si="217"/>
        <v>0</v>
      </c>
      <c r="D2298" s="38" t="e">
        <f t="shared" si="218"/>
        <v>#VALUE!</v>
      </c>
      <c r="E2298" s="39" t="e">
        <f t="shared" si="213"/>
        <v>#VALUE!</v>
      </c>
      <c r="M2298" s="8" t="str">
        <f>VLOOKUP(MONTH($J2298),Lookup!$A$2:$B$13,2,0)&amp;" "&amp;YEAR($J2298)</f>
        <v>Jan 1900</v>
      </c>
      <c r="N2298" s="34" t="str">
        <f t="shared" si="214"/>
        <v>1/1/9999</v>
      </c>
      <c r="O2298" s="8" t="str">
        <f>IF(ISERROR(VLOOKUP($I2298,Lookup!$H$2:$I$11,2,0)),"",VLOOKUP($I2298,Lookup!$H$2:$I$11,2,0))</f>
        <v/>
      </c>
      <c r="P2298" s="8">
        <f>COUNTIF(J$4:J2298,J2298)</f>
        <v>0</v>
      </c>
    </row>
    <row r="2299" spans="1:16" x14ac:dyDescent="0.25">
      <c r="A2299" s="35">
        <f t="shared" si="215"/>
        <v>0</v>
      </c>
      <c r="B2299" s="8">
        <f t="shared" si="216"/>
        <v>0</v>
      </c>
      <c r="C2299" s="8">
        <f t="shared" si="217"/>
        <v>0</v>
      </c>
      <c r="D2299" s="38" t="e">
        <f t="shared" si="218"/>
        <v>#VALUE!</v>
      </c>
      <c r="E2299" s="39" t="e">
        <f t="shared" si="213"/>
        <v>#VALUE!</v>
      </c>
      <c r="M2299" s="8" t="str">
        <f>VLOOKUP(MONTH($J2299),Lookup!$A$2:$B$13,2,0)&amp;" "&amp;YEAR($J2299)</f>
        <v>Jan 1900</v>
      </c>
      <c r="N2299" s="34" t="str">
        <f t="shared" si="214"/>
        <v>1/1/9999</v>
      </c>
      <c r="O2299" s="8" t="str">
        <f>IF(ISERROR(VLOOKUP($I2299,Lookup!$H$2:$I$11,2,0)),"",VLOOKUP($I2299,Lookup!$H$2:$I$11,2,0))</f>
        <v/>
      </c>
      <c r="P2299" s="8">
        <f>COUNTIF(J$4:J2299,J2299)</f>
        <v>0</v>
      </c>
    </row>
    <row r="2300" spans="1:16" x14ac:dyDescent="0.25">
      <c r="A2300" s="35">
        <f t="shared" si="215"/>
        <v>0</v>
      </c>
      <c r="B2300" s="8">
        <f t="shared" si="216"/>
        <v>0</v>
      </c>
      <c r="C2300" s="8">
        <f t="shared" si="217"/>
        <v>0</v>
      </c>
      <c r="D2300" s="38" t="e">
        <f t="shared" si="218"/>
        <v>#VALUE!</v>
      </c>
      <c r="E2300" s="39" t="e">
        <f t="shared" si="213"/>
        <v>#VALUE!</v>
      </c>
      <c r="M2300" s="8" t="str">
        <f>VLOOKUP(MONTH($J2300),Lookup!$A$2:$B$13,2,0)&amp;" "&amp;YEAR($J2300)</f>
        <v>Jan 1900</v>
      </c>
      <c r="N2300" s="34" t="str">
        <f t="shared" si="214"/>
        <v>1/1/9999</v>
      </c>
      <c r="O2300" s="8" t="str">
        <f>IF(ISERROR(VLOOKUP($I2300,Lookup!$H$2:$I$11,2,0)),"",VLOOKUP($I2300,Lookup!$H$2:$I$11,2,0))</f>
        <v/>
      </c>
      <c r="P2300" s="8">
        <f>COUNTIF(J$4:J2300,J2300)</f>
        <v>0</v>
      </c>
    </row>
    <row r="2301" spans="1:16" x14ac:dyDescent="0.25">
      <c r="A2301" s="35">
        <f t="shared" si="215"/>
        <v>0</v>
      </c>
      <c r="B2301" s="8">
        <f t="shared" si="216"/>
        <v>0</v>
      </c>
      <c r="C2301" s="8">
        <f t="shared" si="217"/>
        <v>0</v>
      </c>
      <c r="D2301" s="38" t="e">
        <f t="shared" si="218"/>
        <v>#VALUE!</v>
      </c>
      <c r="E2301" s="39" t="e">
        <f t="shared" si="213"/>
        <v>#VALUE!</v>
      </c>
      <c r="M2301" s="8" t="str">
        <f>VLOOKUP(MONTH($J2301),Lookup!$A$2:$B$13,2,0)&amp;" "&amp;YEAR($J2301)</f>
        <v>Jan 1900</v>
      </c>
      <c r="N2301" s="34" t="str">
        <f t="shared" si="214"/>
        <v>1/1/9999</v>
      </c>
      <c r="O2301" s="8" t="str">
        <f>IF(ISERROR(VLOOKUP($I2301,Lookup!$H$2:$I$11,2,0)),"",VLOOKUP($I2301,Lookup!$H$2:$I$11,2,0))</f>
        <v/>
      </c>
      <c r="P2301" s="8">
        <f>COUNTIF(J$4:J2301,J2301)</f>
        <v>0</v>
      </c>
    </row>
    <row r="2302" spans="1:16" x14ac:dyDescent="0.25">
      <c r="A2302" s="35">
        <f t="shared" si="215"/>
        <v>0</v>
      </c>
      <c r="B2302" s="8">
        <f t="shared" si="216"/>
        <v>0</v>
      </c>
      <c r="C2302" s="8">
        <f t="shared" si="217"/>
        <v>0</v>
      </c>
      <c r="D2302" s="38" t="e">
        <f t="shared" si="218"/>
        <v>#VALUE!</v>
      </c>
      <c r="E2302" s="39" t="e">
        <f t="shared" si="213"/>
        <v>#VALUE!</v>
      </c>
      <c r="M2302" s="8" t="str">
        <f>VLOOKUP(MONTH($J2302),Lookup!$A$2:$B$13,2,0)&amp;" "&amp;YEAR($J2302)</f>
        <v>Jan 1900</v>
      </c>
      <c r="N2302" s="34" t="str">
        <f t="shared" si="214"/>
        <v>1/1/9999</v>
      </c>
      <c r="O2302" s="8" t="str">
        <f>IF(ISERROR(VLOOKUP($I2302,Lookup!$H$2:$I$11,2,0)),"",VLOOKUP($I2302,Lookup!$H$2:$I$11,2,0))</f>
        <v/>
      </c>
      <c r="P2302" s="8">
        <f>COUNTIF(J$4:J2302,J2302)</f>
        <v>0</v>
      </c>
    </row>
    <row r="2303" spans="1:16" x14ac:dyDescent="0.25">
      <c r="A2303" s="35">
        <f t="shared" si="215"/>
        <v>0</v>
      </c>
      <c r="B2303" s="8">
        <f t="shared" si="216"/>
        <v>0</v>
      </c>
      <c r="C2303" s="8">
        <f t="shared" si="217"/>
        <v>0</v>
      </c>
      <c r="D2303" s="38" t="e">
        <f t="shared" si="218"/>
        <v>#VALUE!</v>
      </c>
      <c r="E2303" s="39" t="e">
        <f t="shared" si="213"/>
        <v>#VALUE!</v>
      </c>
      <c r="M2303" s="8" t="str">
        <f>VLOOKUP(MONTH($J2303),Lookup!$A$2:$B$13,2,0)&amp;" "&amp;YEAR($J2303)</f>
        <v>Jan 1900</v>
      </c>
      <c r="N2303" s="34" t="str">
        <f t="shared" si="214"/>
        <v>1/1/9999</v>
      </c>
      <c r="O2303" s="8" t="str">
        <f>IF(ISERROR(VLOOKUP($I2303,Lookup!$H$2:$I$11,2,0)),"",VLOOKUP($I2303,Lookup!$H$2:$I$11,2,0))</f>
        <v/>
      </c>
      <c r="P2303" s="8">
        <f>COUNTIF(J$4:J2303,J2303)</f>
        <v>0</v>
      </c>
    </row>
    <row r="2304" spans="1:16" x14ac:dyDescent="0.25">
      <c r="A2304" s="35">
        <f t="shared" si="215"/>
        <v>0</v>
      </c>
      <c r="B2304" s="8">
        <f t="shared" si="216"/>
        <v>0</v>
      </c>
      <c r="C2304" s="8">
        <f t="shared" si="217"/>
        <v>0</v>
      </c>
      <c r="D2304" s="38" t="e">
        <f t="shared" si="218"/>
        <v>#VALUE!</v>
      </c>
      <c r="E2304" s="39" t="e">
        <f t="shared" si="213"/>
        <v>#VALUE!</v>
      </c>
      <c r="M2304" s="8" t="str">
        <f>VLOOKUP(MONTH($J2304),Lookup!$A$2:$B$13,2,0)&amp;" "&amp;YEAR($J2304)</f>
        <v>Jan 1900</v>
      </c>
      <c r="N2304" s="34" t="str">
        <f t="shared" si="214"/>
        <v>1/1/9999</v>
      </c>
      <c r="O2304" s="8" t="str">
        <f>IF(ISERROR(VLOOKUP($I2304,Lookup!$H$2:$I$11,2,0)),"",VLOOKUP($I2304,Lookup!$H$2:$I$11,2,0))</f>
        <v/>
      </c>
      <c r="P2304" s="8">
        <f>COUNTIF(J$4:J2304,J2304)</f>
        <v>0</v>
      </c>
    </row>
    <row r="2305" spans="1:16" x14ac:dyDescent="0.25">
      <c r="A2305" s="35">
        <f t="shared" si="215"/>
        <v>0</v>
      </c>
      <c r="B2305" s="8">
        <f t="shared" si="216"/>
        <v>0</v>
      </c>
      <c r="C2305" s="8">
        <f t="shared" si="217"/>
        <v>0</v>
      </c>
      <c r="D2305" s="38" t="e">
        <f t="shared" si="218"/>
        <v>#VALUE!</v>
      </c>
      <c r="E2305" s="39" t="e">
        <f t="shared" si="213"/>
        <v>#VALUE!</v>
      </c>
      <c r="M2305" s="8" t="str">
        <f>VLOOKUP(MONTH($J2305),Lookup!$A$2:$B$13,2,0)&amp;" "&amp;YEAR($J2305)</f>
        <v>Jan 1900</v>
      </c>
      <c r="N2305" s="34" t="str">
        <f t="shared" si="214"/>
        <v>1/1/9999</v>
      </c>
      <c r="O2305" s="8" t="str">
        <f>IF(ISERROR(VLOOKUP($I2305,Lookup!$H$2:$I$11,2,0)),"",VLOOKUP($I2305,Lookup!$H$2:$I$11,2,0))</f>
        <v/>
      </c>
      <c r="P2305" s="8">
        <f>COUNTIF(J$4:J2305,J2305)</f>
        <v>0</v>
      </c>
    </row>
    <row r="2306" spans="1:16" x14ac:dyDescent="0.25">
      <c r="A2306" s="35">
        <f t="shared" si="215"/>
        <v>0</v>
      </c>
      <c r="B2306" s="8">
        <f t="shared" si="216"/>
        <v>0</v>
      </c>
      <c r="C2306" s="8">
        <f t="shared" si="217"/>
        <v>0</v>
      </c>
      <c r="D2306" s="38" t="e">
        <f t="shared" si="218"/>
        <v>#VALUE!</v>
      </c>
      <c r="E2306" s="39" t="e">
        <f t="shared" si="213"/>
        <v>#VALUE!</v>
      </c>
      <c r="M2306" s="8" t="str">
        <f>VLOOKUP(MONTH($J2306),Lookup!$A$2:$B$13,2,0)&amp;" "&amp;YEAR($J2306)</f>
        <v>Jan 1900</v>
      </c>
      <c r="N2306" s="34" t="str">
        <f t="shared" si="214"/>
        <v>1/1/9999</v>
      </c>
      <c r="O2306" s="8" t="str">
        <f>IF(ISERROR(VLOOKUP($I2306,Lookup!$H$2:$I$11,2,0)),"",VLOOKUP($I2306,Lookup!$H$2:$I$11,2,0))</f>
        <v/>
      </c>
      <c r="P2306" s="8">
        <f>COUNTIF(J$4:J2306,J2306)</f>
        <v>0</v>
      </c>
    </row>
    <row r="2307" spans="1:16" x14ac:dyDescent="0.25">
      <c r="A2307" s="35">
        <f t="shared" si="215"/>
        <v>0</v>
      </c>
      <c r="B2307" s="8">
        <f t="shared" si="216"/>
        <v>0</v>
      </c>
      <c r="C2307" s="8">
        <f t="shared" si="217"/>
        <v>0</v>
      </c>
      <c r="D2307" s="38" t="e">
        <f t="shared" si="218"/>
        <v>#VALUE!</v>
      </c>
      <c r="E2307" s="39" t="e">
        <f t="shared" si="213"/>
        <v>#VALUE!</v>
      </c>
      <c r="M2307" s="8" t="str">
        <f>VLOOKUP(MONTH($J2307),Lookup!$A$2:$B$13,2,0)&amp;" "&amp;YEAR($J2307)</f>
        <v>Jan 1900</v>
      </c>
      <c r="N2307" s="34" t="str">
        <f t="shared" si="214"/>
        <v>1/1/9999</v>
      </c>
      <c r="O2307" s="8" t="str">
        <f>IF(ISERROR(VLOOKUP($I2307,Lookup!$H$2:$I$11,2,0)),"",VLOOKUP($I2307,Lookup!$H$2:$I$11,2,0))</f>
        <v/>
      </c>
      <c r="P2307" s="8">
        <f>COUNTIF(J$4:J2307,J2307)</f>
        <v>0</v>
      </c>
    </row>
    <row r="2308" spans="1:16" x14ac:dyDescent="0.25">
      <c r="A2308" s="35">
        <f t="shared" si="215"/>
        <v>0</v>
      </c>
      <c r="B2308" s="8">
        <f t="shared" si="216"/>
        <v>0</v>
      </c>
      <c r="C2308" s="8">
        <f t="shared" si="217"/>
        <v>0</v>
      </c>
      <c r="D2308" s="38" t="e">
        <f t="shared" si="218"/>
        <v>#VALUE!</v>
      </c>
      <c r="E2308" s="39" t="e">
        <f t="shared" si="213"/>
        <v>#VALUE!</v>
      </c>
      <c r="M2308" s="8" t="str">
        <f>VLOOKUP(MONTH($J2308),Lookup!$A$2:$B$13,2,0)&amp;" "&amp;YEAR($J2308)</f>
        <v>Jan 1900</v>
      </c>
      <c r="N2308" s="34" t="str">
        <f t="shared" si="214"/>
        <v>1/1/9999</v>
      </c>
      <c r="O2308" s="8" t="str">
        <f>IF(ISERROR(VLOOKUP($I2308,Lookup!$H$2:$I$11,2,0)),"",VLOOKUP($I2308,Lookup!$H$2:$I$11,2,0))</f>
        <v/>
      </c>
      <c r="P2308" s="8">
        <f>COUNTIF(J$4:J2308,J2308)</f>
        <v>0</v>
      </c>
    </row>
    <row r="2309" spans="1:16" x14ac:dyDescent="0.25">
      <c r="A2309" s="35">
        <f t="shared" si="215"/>
        <v>0</v>
      </c>
      <c r="B2309" s="8">
        <f t="shared" si="216"/>
        <v>0</v>
      </c>
      <c r="C2309" s="8">
        <f t="shared" si="217"/>
        <v>0</v>
      </c>
      <c r="D2309" s="38" t="e">
        <f t="shared" si="218"/>
        <v>#VALUE!</v>
      </c>
      <c r="E2309" s="39" t="e">
        <f t="shared" ref="E2309:E2372" si="219">IF($D2309="","",COUNTIFS($F$4:$F$5000,$F2309,$D$4:$D$5000,"&gt;"&amp;$D2309))</f>
        <v>#VALUE!</v>
      </c>
      <c r="M2309" s="8" t="str">
        <f>VLOOKUP(MONTH($J2309),Lookup!$A$2:$B$13,2,0)&amp;" "&amp;YEAR($J2309)</f>
        <v>Jan 1900</v>
      </c>
      <c r="N2309" s="34" t="str">
        <f t="shared" ref="N2309:N2372" si="220">IF(ISBLANK($J2309),"1/1/9999",J2309)</f>
        <v>1/1/9999</v>
      </c>
      <c r="O2309" s="8" t="str">
        <f>IF(ISERROR(VLOOKUP($I2309,Lookup!$H$2:$I$11,2,0)),"",VLOOKUP($I2309,Lookup!$H$2:$I$11,2,0))</f>
        <v/>
      </c>
      <c r="P2309" s="8">
        <f>COUNTIF(J$4:J2309,J2309)</f>
        <v>0</v>
      </c>
    </row>
    <row r="2310" spans="1:16" x14ac:dyDescent="0.25">
      <c r="A2310" s="35">
        <f t="shared" ref="A2310:A2373" si="221">K2310</f>
        <v>0</v>
      </c>
      <c r="B2310" s="8">
        <f t="shared" ref="B2310:B2373" si="222">J2310</f>
        <v>0</v>
      </c>
      <c r="C2310" s="8">
        <f t="shared" ref="C2310:C2373" si="223">L2310</f>
        <v>0</v>
      </c>
      <c r="D2310" s="38" t="e">
        <f t="shared" ref="D2310:D2373" si="224">SUM(A2310:C2310)+O2310+P2310</f>
        <v>#VALUE!</v>
      </c>
      <c r="E2310" s="39" t="e">
        <f t="shared" si="219"/>
        <v>#VALUE!</v>
      </c>
      <c r="M2310" s="8" t="str">
        <f>VLOOKUP(MONTH($J2310),Lookup!$A$2:$B$13,2,0)&amp;" "&amp;YEAR($J2310)</f>
        <v>Jan 1900</v>
      </c>
      <c r="N2310" s="34" t="str">
        <f t="shared" si="220"/>
        <v>1/1/9999</v>
      </c>
      <c r="O2310" s="8" t="str">
        <f>IF(ISERROR(VLOOKUP($I2310,Lookup!$H$2:$I$11,2,0)),"",VLOOKUP($I2310,Lookup!$H$2:$I$11,2,0))</f>
        <v/>
      </c>
      <c r="P2310" s="8">
        <f>COUNTIF(J$4:J2310,J2310)</f>
        <v>0</v>
      </c>
    </row>
    <row r="2311" spans="1:16" x14ac:dyDescent="0.25">
      <c r="A2311" s="35">
        <f t="shared" si="221"/>
        <v>0</v>
      </c>
      <c r="B2311" s="8">
        <f t="shared" si="222"/>
        <v>0</v>
      </c>
      <c r="C2311" s="8">
        <f t="shared" si="223"/>
        <v>0</v>
      </c>
      <c r="D2311" s="38" t="e">
        <f t="shared" si="224"/>
        <v>#VALUE!</v>
      </c>
      <c r="E2311" s="39" t="e">
        <f t="shared" si="219"/>
        <v>#VALUE!</v>
      </c>
      <c r="M2311" s="8" t="str">
        <f>VLOOKUP(MONTH($J2311),Lookup!$A$2:$B$13,2,0)&amp;" "&amp;YEAR($J2311)</f>
        <v>Jan 1900</v>
      </c>
      <c r="N2311" s="34" t="str">
        <f t="shared" si="220"/>
        <v>1/1/9999</v>
      </c>
      <c r="O2311" s="8" t="str">
        <f>IF(ISERROR(VLOOKUP($I2311,Lookup!$H$2:$I$11,2,0)),"",VLOOKUP($I2311,Lookup!$H$2:$I$11,2,0))</f>
        <v/>
      </c>
      <c r="P2311" s="8">
        <f>COUNTIF(J$4:J2311,J2311)</f>
        <v>0</v>
      </c>
    </row>
    <row r="2312" spans="1:16" x14ac:dyDescent="0.25">
      <c r="A2312" s="35">
        <f t="shared" si="221"/>
        <v>0</v>
      </c>
      <c r="B2312" s="8">
        <f t="shared" si="222"/>
        <v>0</v>
      </c>
      <c r="C2312" s="8">
        <f t="shared" si="223"/>
        <v>0</v>
      </c>
      <c r="D2312" s="38" t="e">
        <f t="shared" si="224"/>
        <v>#VALUE!</v>
      </c>
      <c r="E2312" s="39" t="e">
        <f t="shared" si="219"/>
        <v>#VALUE!</v>
      </c>
      <c r="M2312" s="8" t="str">
        <f>VLOOKUP(MONTH($J2312),Lookup!$A$2:$B$13,2,0)&amp;" "&amp;YEAR($J2312)</f>
        <v>Jan 1900</v>
      </c>
      <c r="N2312" s="34" t="str">
        <f t="shared" si="220"/>
        <v>1/1/9999</v>
      </c>
      <c r="O2312" s="8" t="str">
        <f>IF(ISERROR(VLOOKUP($I2312,Lookup!$H$2:$I$11,2,0)),"",VLOOKUP($I2312,Lookup!$H$2:$I$11,2,0))</f>
        <v/>
      </c>
      <c r="P2312" s="8">
        <f>COUNTIF(J$4:J2312,J2312)</f>
        <v>0</v>
      </c>
    </row>
    <row r="2313" spans="1:16" x14ac:dyDescent="0.25">
      <c r="A2313" s="35">
        <f t="shared" si="221"/>
        <v>0</v>
      </c>
      <c r="B2313" s="8">
        <f t="shared" si="222"/>
        <v>0</v>
      </c>
      <c r="C2313" s="8">
        <f t="shared" si="223"/>
        <v>0</v>
      </c>
      <c r="D2313" s="38" t="e">
        <f t="shared" si="224"/>
        <v>#VALUE!</v>
      </c>
      <c r="E2313" s="39" t="e">
        <f t="shared" si="219"/>
        <v>#VALUE!</v>
      </c>
      <c r="M2313" s="8" t="str">
        <f>VLOOKUP(MONTH($J2313),Lookup!$A$2:$B$13,2,0)&amp;" "&amp;YEAR($J2313)</f>
        <v>Jan 1900</v>
      </c>
      <c r="N2313" s="34" t="str">
        <f t="shared" si="220"/>
        <v>1/1/9999</v>
      </c>
      <c r="O2313" s="8" t="str">
        <f>IF(ISERROR(VLOOKUP($I2313,Lookup!$H$2:$I$11,2,0)),"",VLOOKUP($I2313,Lookup!$H$2:$I$11,2,0))</f>
        <v/>
      </c>
      <c r="P2313" s="8">
        <f>COUNTIF(J$4:J2313,J2313)</f>
        <v>0</v>
      </c>
    </row>
    <row r="2314" spans="1:16" x14ac:dyDescent="0.25">
      <c r="A2314" s="35">
        <f t="shared" si="221"/>
        <v>0</v>
      </c>
      <c r="B2314" s="8">
        <f t="shared" si="222"/>
        <v>0</v>
      </c>
      <c r="C2314" s="8">
        <f t="shared" si="223"/>
        <v>0</v>
      </c>
      <c r="D2314" s="38" t="e">
        <f t="shared" si="224"/>
        <v>#VALUE!</v>
      </c>
      <c r="E2314" s="39" t="e">
        <f t="shared" si="219"/>
        <v>#VALUE!</v>
      </c>
      <c r="M2314" s="8" t="str">
        <f>VLOOKUP(MONTH($J2314),Lookup!$A$2:$B$13,2,0)&amp;" "&amp;YEAR($J2314)</f>
        <v>Jan 1900</v>
      </c>
      <c r="N2314" s="34" t="str">
        <f t="shared" si="220"/>
        <v>1/1/9999</v>
      </c>
      <c r="O2314" s="8" t="str">
        <f>IF(ISERROR(VLOOKUP($I2314,Lookup!$H$2:$I$11,2,0)),"",VLOOKUP($I2314,Lookup!$H$2:$I$11,2,0))</f>
        <v/>
      </c>
      <c r="P2314" s="8">
        <f>COUNTIF(J$4:J2314,J2314)</f>
        <v>0</v>
      </c>
    </row>
    <row r="2315" spans="1:16" x14ac:dyDescent="0.25">
      <c r="A2315" s="35">
        <f t="shared" si="221"/>
        <v>0</v>
      </c>
      <c r="B2315" s="8">
        <f t="shared" si="222"/>
        <v>0</v>
      </c>
      <c r="C2315" s="8">
        <f t="shared" si="223"/>
        <v>0</v>
      </c>
      <c r="D2315" s="38" t="e">
        <f t="shared" si="224"/>
        <v>#VALUE!</v>
      </c>
      <c r="E2315" s="39" t="e">
        <f t="shared" si="219"/>
        <v>#VALUE!</v>
      </c>
      <c r="M2315" s="8" t="str">
        <f>VLOOKUP(MONTH($J2315),Lookup!$A$2:$B$13,2,0)&amp;" "&amp;YEAR($J2315)</f>
        <v>Jan 1900</v>
      </c>
      <c r="N2315" s="34" t="str">
        <f t="shared" si="220"/>
        <v>1/1/9999</v>
      </c>
      <c r="O2315" s="8" t="str">
        <f>IF(ISERROR(VLOOKUP($I2315,Lookup!$H$2:$I$11,2,0)),"",VLOOKUP($I2315,Lookup!$H$2:$I$11,2,0))</f>
        <v/>
      </c>
      <c r="P2315" s="8">
        <f>COUNTIF(J$4:J2315,J2315)</f>
        <v>0</v>
      </c>
    </row>
    <row r="2316" spans="1:16" x14ac:dyDescent="0.25">
      <c r="A2316" s="35">
        <f t="shared" si="221"/>
        <v>0</v>
      </c>
      <c r="B2316" s="8">
        <f t="shared" si="222"/>
        <v>0</v>
      </c>
      <c r="C2316" s="8">
        <f t="shared" si="223"/>
        <v>0</v>
      </c>
      <c r="D2316" s="38" t="e">
        <f t="shared" si="224"/>
        <v>#VALUE!</v>
      </c>
      <c r="E2316" s="39" t="e">
        <f t="shared" si="219"/>
        <v>#VALUE!</v>
      </c>
      <c r="M2316" s="8" t="str">
        <f>VLOOKUP(MONTH($J2316),Lookup!$A$2:$B$13,2,0)&amp;" "&amp;YEAR($J2316)</f>
        <v>Jan 1900</v>
      </c>
      <c r="N2316" s="34" t="str">
        <f t="shared" si="220"/>
        <v>1/1/9999</v>
      </c>
      <c r="O2316" s="8" t="str">
        <f>IF(ISERROR(VLOOKUP($I2316,Lookup!$H$2:$I$11,2,0)),"",VLOOKUP($I2316,Lookup!$H$2:$I$11,2,0))</f>
        <v/>
      </c>
      <c r="P2316" s="8">
        <f>COUNTIF(J$4:J2316,J2316)</f>
        <v>0</v>
      </c>
    </row>
    <row r="2317" spans="1:16" x14ac:dyDescent="0.25">
      <c r="A2317" s="35">
        <f t="shared" si="221"/>
        <v>0</v>
      </c>
      <c r="B2317" s="8">
        <f t="shared" si="222"/>
        <v>0</v>
      </c>
      <c r="C2317" s="8">
        <f t="shared" si="223"/>
        <v>0</v>
      </c>
      <c r="D2317" s="38" t="e">
        <f t="shared" si="224"/>
        <v>#VALUE!</v>
      </c>
      <c r="E2317" s="39" t="e">
        <f t="shared" si="219"/>
        <v>#VALUE!</v>
      </c>
      <c r="M2317" s="8" t="str">
        <f>VLOOKUP(MONTH($J2317),Lookup!$A$2:$B$13,2,0)&amp;" "&amp;YEAR($J2317)</f>
        <v>Jan 1900</v>
      </c>
      <c r="N2317" s="34" t="str">
        <f t="shared" si="220"/>
        <v>1/1/9999</v>
      </c>
      <c r="O2317" s="8" t="str">
        <f>IF(ISERROR(VLOOKUP($I2317,Lookup!$H$2:$I$11,2,0)),"",VLOOKUP($I2317,Lookup!$H$2:$I$11,2,0))</f>
        <v/>
      </c>
      <c r="P2317" s="8">
        <f>COUNTIF(J$4:J2317,J2317)</f>
        <v>0</v>
      </c>
    </row>
    <row r="2318" spans="1:16" x14ac:dyDescent="0.25">
      <c r="A2318" s="35">
        <f t="shared" si="221"/>
        <v>0</v>
      </c>
      <c r="B2318" s="8">
        <f t="shared" si="222"/>
        <v>0</v>
      </c>
      <c r="C2318" s="8">
        <f t="shared" si="223"/>
        <v>0</v>
      </c>
      <c r="D2318" s="38" t="e">
        <f t="shared" si="224"/>
        <v>#VALUE!</v>
      </c>
      <c r="E2318" s="39" t="e">
        <f t="shared" si="219"/>
        <v>#VALUE!</v>
      </c>
      <c r="M2318" s="8" t="str">
        <f>VLOOKUP(MONTH($J2318),Lookup!$A$2:$B$13,2,0)&amp;" "&amp;YEAR($J2318)</f>
        <v>Jan 1900</v>
      </c>
      <c r="N2318" s="34" t="str">
        <f t="shared" si="220"/>
        <v>1/1/9999</v>
      </c>
      <c r="O2318" s="8" t="str">
        <f>IF(ISERROR(VLOOKUP($I2318,Lookup!$H$2:$I$11,2,0)),"",VLOOKUP($I2318,Lookup!$H$2:$I$11,2,0))</f>
        <v/>
      </c>
      <c r="P2318" s="8">
        <f>COUNTIF(J$4:J2318,J2318)</f>
        <v>0</v>
      </c>
    </row>
    <row r="2319" spans="1:16" x14ac:dyDescent="0.25">
      <c r="A2319" s="35">
        <f t="shared" si="221"/>
        <v>0</v>
      </c>
      <c r="B2319" s="8">
        <f t="shared" si="222"/>
        <v>0</v>
      </c>
      <c r="C2319" s="8">
        <f t="shared" si="223"/>
        <v>0</v>
      </c>
      <c r="D2319" s="38" t="e">
        <f t="shared" si="224"/>
        <v>#VALUE!</v>
      </c>
      <c r="E2319" s="39" t="e">
        <f t="shared" si="219"/>
        <v>#VALUE!</v>
      </c>
      <c r="M2319" s="8" t="str">
        <f>VLOOKUP(MONTH($J2319),Lookup!$A$2:$B$13,2,0)&amp;" "&amp;YEAR($J2319)</f>
        <v>Jan 1900</v>
      </c>
      <c r="N2319" s="34" t="str">
        <f t="shared" si="220"/>
        <v>1/1/9999</v>
      </c>
      <c r="O2319" s="8" t="str">
        <f>IF(ISERROR(VLOOKUP($I2319,Lookup!$H$2:$I$11,2,0)),"",VLOOKUP($I2319,Lookup!$H$2:$I$11,2,0))</f>
        <v/>
      </c>
      <c r="P2319" s="8">
        <f>COUNTIF(J$4:J2319,J2319)</f>
        <v>0</v>
      </c>
    </row>
    <row r="2320" spans="1:16" x14ac:dyDescent="0.25">
      <c r="A2320" s="35">
        <f t="shared" si="221"/>
        <v>0</v>
      </c>
      <c r="B2320" s="8">
        <f t="shared" si="222"/>
        <v>0</v>
      </c>
      <c r="C2320" s="8">
        <f t="shared" si="223"/>
        <v>0</v>
      </c>
      <c r="D2320" s="38" t="e">
        <f t="shared" si="224"/>
        <v>#VALUE!</v>
      </c>
      <c r="E2320" s="39" t="e">
        <f t="shared" si="219"/>
        <v>#VALUE!</v>
      </c>
      <c r="M2320" s="8" t="str">
        <f>VLOOKUP(MONTH($J2320),Lookup!$A$2:$B$13,2,0)&amp;" "&amp;YEAR($J2320)</f>
        <v>Jan 1900</v>
      </c>
      <c r="N2320" s="34" t="str">
        <f t="shared" si="220"/>
        <v>1/1/9999</v>
      </c>
      <c r="O2320" s="8" t="str">
        <f>IF(ISERROR(VLOOKUP($I2320,Lookup!$H$2:$I$11,2,0)),"",VLOOKUP($I2320,Lookup!$H$2:$I$11,2,0))</f>
        <v/>
      </c>
      <c r="P2320" s="8">
        <f>COUNTIF(J$4:J2320,J2320)</f>
        <v>0</v>
      </c>
    </row>
    <row r="2321" spans="1:16" x14ac:dyDescent="0.25">
      <c r="A2321" s="35">
        <f t="shared" si="221"/>
        <v>0</v>
      </c>
      <c r="B2321" s="8">
        <f t="shared" si="222"/>
        <v>0</v>
      </c>
      <c r="C2321" s="8">
        <f t="shared" si="223"/>
        <v>0</v>
      </c>
      <c r="D2321" s="38" t="e">
        <f t="shared" si="224"/>
        <v>#VALUE!</v>
      </c>
      <c r="E2321" s="39" t="e">
        <f t="shared" si="219"/>
        <v>#VALUE!</v>
      </c>
      <c r="M2321" s="8" t="str">
        <f>VLOOKUP(MONTH($J2321),Lookup!$A$2:$B$13,2,0)&amp;" "&amp;YEAR($J2321)</f>
        <v>Jan 1900</v>
      </c>
      <c r="N2321" s="34" t="str">
        <f t="shared" si="220"/>
        <v>1/1/9999</v>
      </c>
      <c r="O2321" s="8" t="str">
        <f>IF(ISERROR(VLOOKUP($I2321,Lookup!$H$2:$I$11,2,0)),"",VLOOKUP($I2321,Lookup!$H$2:$I$11,2,0))</f>
        <v/>
      </c>
      <c r="P2321" s="8">
        <f>COUNTIF(J$4:J2321,J2321)</f>
        <v>0</v>
      </c>
    </row>
    <row r="2322" spans="1:16" x14ac:dyDescent="0.25">
      <c r="A2322" s="35">
        <f t="shared" si="221"/>
        <v>0</v>
      </c>
      <c r="B2322" s="8">
        <f t="shared" si="222"/>
        <v>0</v>
      </c>
      <c r="C2322" s="8">
        <f t="shared" si="223"/>
        <v>0</v>
      </c>
      <c r="D2322" s="38" t="e">
        <f t="shared" si="224"/>
        <v>#VALUE!</v>
      </c>
      <c r="E2322" s="39" t="e">
        <f t="shared" si="219"/>
        <v>#VALUE!</v>
      </c>
      <c r="M2322" s="8" t="str">
        <f>VLOOKUP(MONTH($J2322),Lookup!$A$2:$B$13,2,0)&amp;" "&amp;YEAR($J2322)</f>
        <v>Jan 1900</v>
      </c>
      <c r="N2322" s="34" t="str">
        <f t="shared" si="220"/>
        <v>1/1/9999</v>
      </c>
      <c r="O2322" s="8" t="str">
        <f>IF(ISERROR(VLOOKUP($I2322,Lookup!$H$2:$I$11,2,0)),"",VLOOKUP($I2322,Lookup!$H$2:$I$11,2,0))</f>
        <v/>
      </c>
      <c r="P2322" s="8">
        <f>COUNTIF(J$4:J2322,J2322)</f>
        <v>0</v>
      </c>
    </row>
    <row r="2323" spans="1:16" x14ac:dyDescent="0.25">
      <c r="A2323" s="35">
        <f t="shared" si="221"/>
        <v>0</v>
      </c>
      <c r="B2323" s="8">
        <f t="shared" si="222"/>
        <v>0</v>
      </c>
      <c r="C2323" s="8">
        <f t="shared" si="223"/>
        <v>0</v>
      </c>
      <c r="D2323" s="38" t="e">
        <f t="shared" si="224"/>
        <v>#VALUE!</v>
      </c>
      <c r="E2323" s="39" t="e">
        <f t="shared" si="219"/>
        <v>#VALUE!</v>
      </c>
      <c r="M2323" s="8" t="str">
        <f>VLOOKUP(MONTH($J2323),Lookup!$A$2:$B$13,2,0)&amp;" "&amp;YEAR($J2323)</f>
        <v>Jan 1900</v>
      </c>
      <c r="N2323" s="34" t="str">
        <f t="shared" si="220"/>
        <v>1/1/9999</v>
      </c>
      <c r="O2323" s="8" t="str">
        <f>IF(ISERROR(VLOOKUP($I2323,Lookup!$H$2:$I$11,2,0)),"",VLOOKUP($I2323,Lookup!$H$2:$I$11,2,0))</f>
        <v/>
      </c>
      <c r="P2323" s="8">
        <f>COUNTIF(J$4:J2323,J2323)</f>
        <v>0</v>
      </c>
    </row>
    <row r="2324" spans="1:16" x14ac:dyDescent="0.25">
      <c r="A2324" s="35">
        <f t="shared" si="221"/>
        <v>0</v>
      </c>
      <c r="B2324" s="8">
        <f t="shared" si="222"/>
        <v>0</v>
      </c>
      <c r="C2324" s="8">
        <f t="shared" si="223"/>
        <v>0</v>
      </c>
      <c r="D2324" s="38" t="e">
        <f t="shared" si="224"/>
        <v>#VALUE!</v>
      </c>
      <c r="E2324" s="39" t="e">
        <f t="shared" si="219"/>
        <v>#VALUE!</v>
      </c>
      <c r="M2324" s="8" t="str">
        <f>VLOOKUP(MONTH($J2324),Lookup!$A$2:$B$13,2,0)&amp;" "&amp;YEAR($J2324)</f>
        <v>Jan 1900</v>
      </c>
      <c r="N2324" s="34" t="str">
        <f t="shared" si="220"/>
        <v>1/1/9999</v>
      </c>
      <c r="O2324" s="8" t="str">
        <f>IF(ISERROR(VLOOKUP($I2324,Lookup!$H$2:$I$11,2,0)),"",VLOOKUP($I2324,Lookup!$H$2:$I$11,2,0))</f>
        <v/>
      </c>
      <c r="P2324" s="8">
        <f>COUNTIF(J$4:J2324,J2324)</f>
        <v>0</v>
      </c>
    </row>
    <row r="2325" spans="1:16" x14ac:dyDescent="0.25">
      <c r="A2325" s="35">
        <f t="shared" si="221"/>
        <v>0</v>
      </c>
      <c r="B2325" s="8">
        <f t="shared" si="222"/>
        <v>0</v>
      </c>
      <c r="C2325" s="8">
        <f t="shared" si="223"/>
        <v>0</v>
      </c>
      <c r="D2325" s="38" t="e">
        <f t="shared" si="224"/>
        <v>#VALUE!</v>
      </c>
      <c r="E2325" s="39" t="e">
        <f t="shared" si="219"/>
        <v>#VALUE!</v>
      </c>
      <c r="M2325" s="8" t="str">
        <f>VLOOKUP(MONTH($J2325),Lookup!$A$2:$B$13,2,0)&amp;" "&amp;YEAR($J2325)</f>
        <v>Jan 1900</v>
      </c>
      <c r="N2325" s="34" t="str">
        <f t="shared" si="220"/>
        <v>1/1/9999</v>
      </c>
      <c r="O2325" s="8" t="str">
        <f>IF(ISERROR(VLOOKUP($I2325,Lookup!$H$2:$I$11,2,0)),"",VLOOKUP($I2325,Lookup!$H$2:$I$11,2,0))</f>
        <v/>
      </c>
      <c r="P2325" s="8">
        <f>COUNTIF(J$4:J2325,J2325)</f>
        <v>0</v>
      </c>
    </row>
    <row r="2326" spans="1:16" x14ac:dyDescent="0.25">
      <c r="A2326" s="35">
        <f t="shared" si="221"/>
        <v>0</v>
      </c>
      <c r="B2326" s="8">
        <f t="shared" si="222"/>
        <v>0</v>
      </c>
      <c r="C2326" s="8">
        <f t="shared" si="223"/>
        <v>0</v>
      </c>
      <c r="D2326" s="38" t="e">
        <f t="shared" si="224"/>
        <v>#VALUE!</v>
      </c>
      <c r="E2326" s="39" t="e">
        <f t="shared" si="219"/>
        <v>#VALUE!</v>
      </c>
      <c r="M2326" s="8" t="str">
        <f>VLOOKUP(MONTH($J2326),Lookup!$A$2:$B$13,2,0)&amp;" "&amp;YEAR($J2326)</f>
        <v>Jan 1900</v>
      </c>
      <c r="N2326" s="34" t="str">
        <f t="shared" si="220"/>
        <v>1/1/9999</v>
      </c>
      <c r="O2326" s="8" t="str">
        <f>IF(ISERROR(VLOOKUP($I2326,Lookup!$H$2:$I$11,2,0)),"",VLOOKUP($I2326,Lookup!$H$2:$I$11,2,0))</f>
        <v/>
      </c>
      <c r="P2326" s="8">
        <f>COUNTIF(J$4:J2326,J2326)</f>
        <v>0</v>
      </c>
    </row>
    <row r="2327" spans="1:16" x14ac:dyDescent="0.25">
      <c r="A2327" s="35">
        <f t="shared" si="221"/>
        <v>0</v>
      </c>
      <c r="B2327" s="8">
        <f t="shared" si="222"/>
        <v>0</v>
      </c>
      <c r="C2327" s="8">
        <f t="shared" si="223"/>
        <v>0</v>
      </c>
      <c r="D2327" s="38" t="e">
        <f t="shared" si="224"/>
        <v>#VALUE!</v>
      </c>
      <c r="E2327" s="39" t="e">
        <f t="shared" si="219"/>
        <v>#VALUE!</v>
      </c>
      <c r="M2327" s="8" t="str">
        <f>VLOOKUP(MONTH($J2327),Lookup!$A$2:$B$13,2,0)&amp;" "&amp;YEAR($J2327)</f>
        <v>Jan 1900</v>
      </c>
      <c r="N2327" s="34" t="str">
        <f t="shared" si="220"/>
        <v>1/1/9999</v>
      </c>
      <c r="O2327" s="8" t="str">
        <f>IF(ISERROR(VLOOKUP($I2327,Lookup!$H$2:$I$11,2,0)),"",VLOOKUP($I2327,Lookup!$H$2:$I$11,2,0))</f>
        <v/>
      </c>
      <c r="P2327" s="8">
        <f>COUNTIF(J$4:J2327,J2327)</f>
        <v>0</v>
      </c>
    </row>
    <row r="2328" spans="1:16" x14ac:dyDescent="0.25">
      <c r="A2328" s="35">
        <f t="shared" si="221"/>
        <v>0</v>
      </c>
      <c r="B2328" s="8">
        <f t="shared" si="222"/>
        <v>0</v>
      </c>
      <c r="C2328" s="8">
        <f t="shared" si="223"/>
        <v>0</v>
      </c>
      <c r="D2328" s="38" t="e">
        <f t="shared" si="224"/>
        <v>#VALUE!</v>
      </c>
      <c r="E2328" s="39" t="e">
        <f t="shared" si="219"/>
        <v>#VALUE!</v>
      </c>
      <c r="M2328" s="8" t="str">
        <f>VLOOKUP(MONTH($J2328),Lookup!$A$2:$B$13,2,0)&amp;" "&amp;YEAR($J2328)</f>
        <v>Jan 1900</v>
      </c>
      <c r="N2328" s="34" t="str">
        <f t="shared" si="220"/>
        <v>1/1/9999</v>
      </c>
      <c r="O2328" s="8" t="str">
        <f>IF(ISERROR(VLOOKUP($I2328,Lookup!$H$2:$I$11,2,0)),"",VLOOKUP($I2328,Lookup!$H$2:$I$11,2,0))</f>
        <v/>
      </c>
      <c r="P2328" s="8">
        <f>COUNTIF(J$4:J2328,J2328)</f>
        <v>0</v>
      </c>
    </row>
    <row r="2329" spans="1:16" x14ac:dyDescent="0.25">
      <c r="A2329" s="35">
        <f t="shared" si="221"/>
        <v>0</v>
      </c>
      <c r="B2329" s="8">
        <f t="shared" si="222"/>
        <v>0</v>
      </c>
      <c r="C2329" s="8">
        <f t="shared" si="223"/>
        <v>0</v>
      </c>
      <c r="D2329" s="38" t="e">
        <f t="shared" si="224"/>
        <v>#VALUE!</v>
      </c>
      <c r="E2329" s="39" t="e">
        <f t="shared" si="219"/>
        <v>#VALUE!</v>
      </c>
      <c r="M2329" s="8" t="str">
        <f>VLOOKUP(MONTH($J2329),Lookup!$A$2:$B$13,2,0)&amp;" "&amp;YEAR($J2329)</f>
        <v>Jan 1900</v>
      </c>
      <c r="N2329" s="34" t="str">
        <f t="shared" si="220"/>
        <v>1/1/9999</v>
      </c>
      <c r="O2329" s="8" t="str">
        <f>IF(ISERROR(VLOOKUP($I2329,Lookup!$H$2:$I$11,2,0)),"",VLOOKUP($I2329,Lookup!$H$2:$I$11,2,0))</f>
        <v/>
      </c>
      <c r="P2329" s="8">
        <f>COUNTIF(J$4:J2329,J2329)</f>
        <v>0</v>
      </c>
    </row>
    <row r="2330" spans="1:16" x14ac:dyDescent="0.25">
      <c r="A2330" s="35">
        <f t="shared" si="221"/>
        <v>0</v>
      </c>
      <c r="B2330" s="8">
        <f t="shared" si="222"/>
        <v>0</v>
      </c>
      <c r="C2330" s="8">
        <f t="shared" si="223"/>
        <v>0</v>
      </c>
      <c r="D2330" s="38" t="e">
        <f t="shared" si="224"/>
        <v>#VALUE!</v>
      </c>
      <c r="E2330" s="39" t="e">
        <f t="shared" si="219"/>
        <v>#VALUE!</v>
      </c>
      <c r="M2330" s="8" t="str">
        <f>VLOOKUP(MONTH($J2330),Lookup!$A$2:$B$13,2,0)&amp;" "&amp;YEAR($J2330)</f>
        <v>Jan 1900</v>
      </c>
      <c r="N2330" s="34" t="str">
        <f t="shared" si="220"/>
        <v>1/1/9999</v>
      </c>
      <c r="O2330" s="8" t="str">
        <f>IF(ISERROR(VLOOKUP($I2330,Lookup!$H$2:$I$11,2,0)),"",VLOOKUP($I2330,Lookup!$H$2:$I$11,2,0))</f>
        <v/>
      </c>
      <c r="P2330" s="8">
        <f>COUNTIF(J$4:J2330,J2330)</f>
        <v>0</v>
      </c>
    </row>
    <row r="2331" spans="1:16" x14ac:dyDescent="0.25">
      <c r="A2331" s="35">
        <f t="shared" si="221"/>
        <v>0</v>
      </c>
      <c r="B2331" s="8">
        <f t="shared" si="222"/>
        <v>0</v>
      </c>
      <c r="C2331" s="8">
        <f t="shared" si="223"/>
        <v>0</v>
      </c>
      <c r="D2331" s="38" t="e">
        <f t="shared" si="224"/>
        <v>#VALUE!</v>
      </c>
      <c r="E2331" s="39" t="e">
        <f t="shared" si="219"/>
        <v>#VALUE!</v>
      </c>
      <c r="M2331" s="8" t="str">
        <f>VLOOKUP(MONTH($J2331),Lookup!$A$2:$B$13,2,0)&amp;" "&amp;YEAR($J2331)</f>
        <v>Jan 1900</v>
      </c>
      <c r="N2331" s="34" t="str">
        <f t="shared" si="220"/>
        <v>1/1/9999</v>
      </c>
      <c r="O2331" s="8" t="str">
        <f>IF(ISERROR(VLOOKUP($I2331,Lookup!$H$2:$I$11,2,0)),"",VLOOKUP($I2331,Lookup!$H$2:$I$11,2,0))</f>
        <v/>
      </c>
      <c r="P2331" s="8">
        <f>COUNTIF(J$4:J2331,J2331)</f>
        <v>0</v>
      </c>
    </row>
    <row r="2332" spans="1:16" x14ac:dyDescent="0.25">
      <c r="A2332" s="35">
        <f t="shared" si="221"/>
        <v>0</v>
      </c>
      <c r="B2332" s="8">
        <f t="shared" si="222"/>
        <v>0</v>
      </c>
      <c r="C2332" s="8">
        <f t="shared" si="223"/>
        <v>0</v>
      </c>
      <c r="D2332" s="38" t="e">
        <f t="shared" si="224"/>
        <v>#VALUE!</v>
      </c>
      <c r="E2332" s="39" t="e">
        <f t="shared" si="219"/>
        <v>#VALUE!</v>
      </c>
      <c r="M2332" s="8" t="str">
        <f>VLOOKUP(MONTH($J2332),Lookup!$A$2:$B$13,2,0)&amp;" "&amp;YEAR($J2332)</f>
        <v>Jan 1900</v>
      </c>
      <c r="N2332" s="34" t="str">
        <f t="shared" si="220"/>
        <v>1/1/9999</v>
      </c>
      <c r="O2332" s="8" t="str">
        <f>IF(ISERROR(VLOOKUP($I2332,Lookup!$H$2:$I$11,2,0)),"",VLOOKUP($I2332,Lookup!$H$2:$I$11,2,0))</f>
        <v/>
      </c>
      <c r="P2332" s="8">
        <f>COUNTIF(J$4:J2332,J2332)</f>
        <v>0</v>
      </c>
    </row>
    <row r="2333" spans="1:16" x14ac:dyDescent="0.25">
      <c r="A2333" s="35">
        <f t="shared" si="221"/>
        <v>0</v>
      </c>
      <c r="B2333" s="8">
        <f t="shared" si="222"/>
        <v>0</v>
      </c>
      <c r="C2333" s="8">
        <f t="shared" si="223"/>
        <v>0</v>
      </c>
      <c r="D2333" s="38" t="e">
        <f t="shared" si="224"/>
        <v>#VALUE!</v>
      </c>
      <c r="E2333" s="39" t="e">
        <f t="shared" si="219"/>
        <v>#VALUE!</v>
      </c>
      <c r="M2333" s="8" t="str">
        <f>VLOOKUP(MONTH($J2333),Lookup!$A$2:$B$13,2,0)&amp;" "&amp;YEAR($J2333)</f>
        <v>Jan 1900</v>
      </c>
      <c r="N2333" s="34" t="str">
        <f t="shared" si="220"/>
        <v>1/1/9999</v>
      </c>
      <c r="O2333" s="8" t="str">
        <f>IF(ISERROR(VLOOKUP($I2333,Lookup!$H$2:$I$11,2,0)),"",VLOOKUP($I2333,Lookup!$H$2:$I$11,2,0))</f>
        <v/>
      </c>
      <c r="P2333" s="8">
        <f>COUNTIF(J$4:J2333,J2333)</f>
        <v>0</v>
      </c>
    </row>
    <row r="2334" spans="1:16" x14ac:dyDescent="0.25">
      <c r="A2334" s="35">
        <f t="shared" si="221"/>
        <v>0</v>
      </c>
      <c r="B2334" s="8">
        <f t="shared" si="222"/>
        <v>0</v>
      </c>
      <c r="C2334" s="8">
        <f t="shared" si="223"/>
        <v>0</v>
      </c>
      <c r="D2334" s="38" t="e">
        <f t="shared" si="224"/>
        <v>#VALUE!</v>
      </c>
      <c r="E2334" s="39" t="e">
        <f t="shared" si="219"/>
        <v>#VALUE!</v>
      </c>
      <c r="M2334" s="8" t="str">
        <f>VLOOKUP(MONTH($J2334),Lookup!$A$2:$B$13,2,0)&amp;" "&amp;YEAR($J2334)</f>
        <v>Jan 1900</v>
      </c>
      <c r="N2334" s="34" t="str">
        <f t="shared" si="220"/>
        <v>1/1/9999</v>
      </c>
      <c r="O2334" s="8" t="str">
        <f>IF(ISERROR(VLOOKUP($I2334,Lookup!$H$2:$I$11,2,0)),"",VLOOKUP($I2334,Lookup!$H$2:$I$11,2,0))</f>
        <v/>
      </c>
      <c r="P2334" s="8">
        <f>COUNTIF(J$4:J2334,J2334)</f>
        <v>0</v>
      </c>
    </row>
    <row r="2335" spans="1:16" x14ac:dyDescent="0.25">
      <c r="A2335" s="35">
        <f t="shared" si="221"/>
        <v>0</v>
      </c>
      <c r="B2335" s="8">
        <f t="shared" si="222"/>
        <v>0</v>
      </c>
      <c r="C2335" s="8">
        <f t="shared" si="223"/>
        <v>0</v>
      </c>
      <c r="D2335" s="38" t="e">
        <f t="shared" si="224"/>
        <v>#VALUE!</v>
      </c>
      <c r="E2335" s="39" t="e">
        <f t="shared" si="219"/>
        <v>#VALUE!</v>
      </c>
      <c r="M2335" s="8" t="str">
        <f>VLOOKUP(MONTH($J2335),Lookup!$A$2:$B$13,2,0)&amp;" "&amp;YEAR($J2335)</f>
        <v>Jan 1900</v>
      </c>
      <c r="N2335" s="34" t="str">
        <f t="shared" si="220"/>
        <v>1/1/9999</v>
      </c>
      <c r="O2335" s="8" t="str">
        <f>IF(ISERROR(VLOOKUP($I2335,Lookup!$H$2:$I$11,2,0)),"",VLOOKUP($I2335,Lookup!$H$2:$I$11,2,0))</f>
        <v/>
      </c>
      <c r="P2335" s="8">
        <f>COUNTIF(J$4:J2335,J2335)</f>
        <v>0</v>
      </c>
    </row>
    <row r="2336" spans="1:16" x14ac:dyDescent="0.25">
      <c r="A2336" s="35">
        <f t="shared" si="221"/>
        <v>0</v>
      </c>
      <c r="B2336" s="8">
        <f t="shared" si="222"/>
        <v>0</v>
      </c>
      <c r="C2336" s="8">
        <f t="shared" si="223"/>
        <v>0</v>
      </c>
      <c r="D2336" s="38" t="e">
        <f t="shared" si="224"/>
        <v>#VALUE!</v>
      </c>
      <c r="E2336" s="39" t="e">
        <f t="shared" si="219"/>
        <v>#VALUE!</v>
      </c>
      <c r="M2336" s="8" t="str">
        <f>VLOOKUP(MONTH($J2336),Lookup!$A$2:$B$13,2,0)&amp;" "&amp;YEAR($J2336)</f>
        <v>Jan 1900</v>
      </c>
      <c r="N2336" s="34" t="str">
        <f t="shared" si="220"/>
        <v>1/1/9999</v>
      </c>
      <c r="O2336" s="8" t="str">
        <f>IF(ISERROR(VLOOKUP($I2336,Lookup!$H$2:$I$11,2,0)),"",VLOOKUP($I2336,Lookup!$H$2:$I$11,2,0))</f>
        <v/>
      </c>
      <c r="P2336" s="8">
        <f>COUNTIF(J$4:J2336,J2336)</f>
        <v>0</v>
      </c>
    </row>
    <row r="2337" spans="1:16" x14ac:dyDescent="0.25">
      <c r="A2337" s="35">
        <f t="shared" si="221"/>
        <v>0</v>
      </c>
      <c r="B2337" s="8">
        <f t="shared" si="222"/>
        <v>0</v>
      </c>
      <c r="C2337" s="8">
        <f t="shared" si="223"/>
        <v>0</v>
      </c>
      <c r="D2337" s="38" t="e">
        <f t="shared" si="224"/>
        <v>#VALUE!</v>
      </c>
      <c r="E2337" s="39" t="e">
        <f t="shared" si="219"/>
        <v>#VALUE!</v>
      </c>
      <c r="M2337" s="8" t="str">
        <f>VLOOKUP(MONTH($J2337),Lookup!$A$2:$B$13,2,0)&amp;" "&amp;YEAR($J2337)</f>
        <v>Jan 1900</v>
      </c>
      <c r="N2337" s="34" t="str">
        <f t="shared" si="220"/>
        <v>1/1/9999</v>
      </c>
      <c r="O2337" s="8" t="str">
        <f>IF(ISERROR(VLOOKUP($I2337,Lookup!$H$2:$I$11,2,0)),"",VLOOKUP($I2337,Lookup!$H$2:$I$11,2,0))</f>
        <v/>
      </c>
      <c r="P2337" s="8">
        <f>COUNTIF(J$4:J2337,J2337)</f>
        <v>0</v>
      </c>
    </row>
    <row r="2338" spans="1:16" x14ac:dyDescent="0.25">
      <c r="A2338" s="35">
        <f t="shared" si="221"/>
        <v>0</v>
      </c>
      <c r="B2338" s="8">
        <f t="shared" si="222"/>
        <v>0</v>
      </c>
      <c r="C2338" s="8">
        <f t="shared" si="223"/>
        <v>0</v>
      </c>
      <c r="D2338" s="38" t="e">
        <f t="shared" si="224"/>
        <v>#VALUE!</v>
      </c>
      <c r="E2338" s="39" t="e">
        <f t="shared" si="219"/>
        <v>#VALUE!</v>
      </c>
      <c r="M2338" s="8" t="str">
        <f>VLOOKUP(MONTH($J2338),Lookup!$A$2:$B$13,2,0)&amp;" "&amp;YEAR($J2338)</f>
        <v>Jan 1900</v>
      </c>
      <c r="N2338" s="34" t="str">
        <f t="shared" si="220"/>
        <v>1/1/9999</v>
      </c>
      <c r="O2338" s="8" t="str">
        <f>IF(ISERROR(VLOOKUP($I2338,Lookup!$H$2:$I$11,2,0)),"",VLOOKUP($I2338,Lookup!$H$2:$I$11,2,0))</f>
        <v/>
      </c>
      <c r="P2338" s="8">
        <f>COUNTIF(J$4:J2338,J2338)</f>
        <v>0</v>
      </c>
    </row>
    <row r="2339" spans="1:16" x14ac:dyDescent="0.25">
      <c r="A2339" s="35">
        <f t="shared" si="221"/>
        <v>0</v>
      </c>
      <c r="B2339" s="8">
        <f t="shared" si="222"/>
        <v>0</v>
      </c>
      <c r="C2339" s="8">
        <f t="shared" si="223"/>
        <v>0</v>
      </c>
      <c r="D2339" s="38" t="e">
        <f t="shared" si="224"/>
        <v>#VALUE!</v>
      </c>
      <c r="E2339" s="39" t="e">
        <f t="shared" si="219"/>
        <v>#VALUE!</v>
      </c>
      <c r="M2339" s="8" t="str">
        <f>VLOOKUP(MONTH($J2339),Lookup!$A$2:$B$13,2,0)&amp;" "&amp;YEAR($J2339)</f>
        <v>Jan 1900</v>
      </c>
      <c r="N2339" s="34" t="str">
        <f t="shared" si="220"/>
        <v>1/1/9999</v>
      </c>
      <c r="O2339" s="8" t="str">
        <f>IF(ISERROR(VLOOKUP($I2339,Lookup!$H$2:$I$11,2,0)),"",VLOOKUP($I2339,Lookup!$H$2:$I$11,2,0))</f>
        <v/>
      </c>
      <c r="P2339" s="8">
        <f>COUNTIF(J$4:J2339,J2339)</f>
        <v>0</v>
      </c>
    </row>
    <row r="2340" spans="1:16" x14ac:dyDescent="0.25">
      <c r="A2340" s="35">
        <f t="shared" si="221"/>
        <v>0</v>
      </c>
      <c r="B2340" s="8">
        <f t="shared" si="222"/>
        <v>0</v>
      </c>
      <c r="C2340" s="8">
        <f t="shared" si="223"/>
        <v>0</v>
      </c>
      <c r="D2340" s="38" t="e">
        <f t="shared" si="224"/>
        <v>#VALUE!</v>
      </c>
      <c r="E2340" s="39" t="e">
        <f t="shared" si="219"/>
        <v>#VALUE!</v>
      </c>
      <c r="M2340" s="8" t="str">
        <f>VLOOKUP(MONTH($J2340),Lookup!$A$2:$B$13,2,0)&amp;" "&amp;YEAR($J2340)</f>
        <v>Jan 1900</v>
      </c>
      <c r="N2340" s="34" t="str">
        <f t="shared" si="220"/>
        <v>1/1/9999</v>
      </c>
      <c r="O2340" s="8" t="str">
        <f>IF(ISERROR(VLOOKUP($I2340,Lookup!$H$2:$I$11,2,0)),"",VLOOKUP($I2340,Lookup!$H$2:$I$11,2,0))</f>
        <v/>
      </c>
      <c r="P2340" s="8">
        <f>COUNTIF(J$4:J2340,J2340)</f>
        <v>0</v>
      </c>
    </row>
    <row r="2341" spans="1:16" x14ac:dyDescent="0.25">
      <c r="A2341" s="35">
        <f t="shared" si="221"/>
        <v>0</v>
      </c>
      <c r="B2341" s="8">
        <f t="shared" si="222"/>
        <v>0</v>
      </c>
      <c r="C2341" s="8">
        <f t="shared" si="223"/>
        <v>0</v>
      </c>
      <c r="D2341" s="38" t="e">
        <f t="shared" si="224"/>
        <v>#VALUE!</v>
      </c>
      <c r="E2341" s="39" t="e">
        <f t="shared" si="219"/>
        <v>#VALUE!</v>
      </c>
      <c r="M2341" s="8" t="str">
        <f>VLOOKUP(MONTH($J2341),Lookup!$A$2:$B$13,2,0)&amp;" "&amp;YEAR($J2341)</f>
        <v>Jan 1900</v>
      </c>
      <c r="N2341" s="34" t="str">
        <f t="shared" si="220"/>
        <v>1/1/9999</v>
      </c>
      <c r="O2341" s="8" t="str">
        <f>IF(ISERROR(VLOOKUP($I2341,Lookup!$H$2:$I$11,2,0)),"",VLOOKUP($I2341,Lookup!$H$2:$I$11,2,0))</f>
        <v/>
      </c>
      <c r="P2341" s="8">
        <f>COUNTIF(J$4:J2341,J2341)</f>
        <v>0</v>
      </c>
    </row>
    <row r="2342" spans="1:16" x14ac:dyDescent="0.25">
      <c r="A2342" s="35">
        <f t="shared" si="221"/>
        <v>0</v>
      </c>
      <c r="B2342" s="8">
        <f t="shared" si="222"/>
        <v>0</v>
      </c>
      <c r="C2342" s="8">
        <f t="shared" si="223"/>
        <v>0</v>
      </c>
      <c r="D2342" s="38" t="e">
        <f t="shared" si="224"/>
        <v>#VALUE!</v>
      </c>
      <c r="E2342" s="39" t="e">
        <f t="shared" si="219"/>
        <v>#VALUE!</v>
      </c>
      <c r="M2342" s="8" t="str">
        <f>VLOOKUP(MONTH($J2342),Lookup!$A$2:$B$13,2,0)&amp;" "&amp;YEAR($J2342)</f>
        <v>Jan 1900</v>
      </c>
      <c r="N2342" s="34" t="str">
        <f t="shared" si="220"/>
        <v>1/1/9999</v>
      </c>
      <c r="O2342" s="8" t="str">
        <f>IF(ISERROR(VLOOKUP($I2342,Lookup!$H$2:$I$11,2,0)),"",VLOOKUP($I2342,Lookup!$H$2:$I$11,2,0))</f>
        <v/>
      </c>
      <c r="P2342" s="8">
        <f>COUNTIF(J$4:J2342,J2342)</f>
        <v>0</v>
      </c>
    </row>
    <row r="2343" spans="1:16" x14ac:dyDescent="0.25">
      <c r="A2343" s="35">
        <f t="shared" si="221"/>
        <v>0</v>
      </c>
      <c r="B2343" s="8">
        <f t="shared" si="222"/>
        <v>0</v>
      </c>
      <c r="C2343" s="8">
        <f t="shared" si="223"/>
        <v>0</v>
      </c>
      <c r="D2343" s="38" t="e">
        <f t="shared" si="224"/>
        <v>#VALUE!</v>
      </c>
      <c r="E2343" s="39" t="e">
        <f t="shared" si="219"/>
        <v>#VALUE!</v>
      </c>
      <c r="M2343" s="8" t="str">
        <f>VLOOKUP(MONTH($J2343),Lookup!$A$2:$B$13,2,0)&amp;" "&amp;YEAR($J2343)</f>
        <v>Jan 1900</v>
      </c>
      <c r="N2343" s="34" t="str">
        <f t="shared" si="220"/>
        <v>1/1/9999</v>
      </c>
      <c r="O2343" s="8" t="str">
        <f>IF(ISERROR(VLOOKUP($I2343,Lookup!$H$2:$I$11,2,0)),"",VLOOKUP($I2343,Lookup!$H$2:$I$11,2,0))</f>
        <v/>
      </c>
      <c r="P2343" s="8">
        <f>COUNTIF(J$4:J2343,J2343)</f>
        <v>0</v>
      </c>
    </row>
    <row r="2344" spans="1:16" x14ac:dyDescent="0.25">
      <c r="A2344" s="35">
        <f t="shared" si="221"/>
        <v>0</v>
      </c>
      <c r="B2344" s="8">
        <f t="shared" si="222"/>
        <v>0</v>
      </c>
      <c r="C2344" s="8">
        <f t="shared" si="223"/>
        <v>0</v>
      </c>
      <c r="D2344" s="38" t="e">
        <f t="shared" si="224"/>
        <v>#VALUE!</v>
      </c>
      <c r="E2344" s="39" t="e">
        <f t="shared" si="219"/>
        <v>#VALUE!</v>
      </c>
      <c r="M2344" s="8" t="str">
        <f>VLOOKUP(MONTH($J2344),Lookup!$A$2:$B$13,2,0)&amp;" "&amp;YEAR($J2344)</f>
        <v>Jan 1900</v>
      </c>
      <c r="N2344" s="34" t="str">
        <f t="shared" si="220"/>
        <v>1/1/9999</v>
      </c>
      <c r="O2344" s="8" t="str">
        <f>IF(ISERROR(VLOOKUP($I2344,Lookup!$H$2:$I$11,2,0)),"",VLOOKUP($I2344,Lookup!$H$2:$I$11,2,0))</f>
        <v/>
      </c>
      <c r="P2344" s="8">
        <f>COUNTIF(J$4:J2344,J2344)</f>
        <v>0</v>
      </c>
    </row>
    <row r="2345" spans="1:16" x14ac:dyDescent="0.25">
      <c r="A2345" s="35">
        <f t="shared" si="221"/>
        <v>0</v>
      </c>
      <c r="B2345" s="8">
        <f t="shared" si="222"/>
        <v>0</v>
      </c>
      <c r="C2345" s="8">
        <f t="shared" si="223"/>
        <v>0</v>
      </c>
      <c r="D2345" s="38" t="e">
        <f t="shared" si="224"/>
        <v>#VALUE!</v>
      </c>
      <c r="E2345" s="39" t="e">
        <f t="shared" si="219"/>
        <v>#VALUE!</v>
      </c>
      <c r="M2345" s="8" t="str">
        <f>VLOOKUP(MONTH($J2345),Lookup!$A$2:$B$13,2,0)&amp;" "&amp;YEAR($J2345)</f>
        <v>Jan 1900</v>
      </c>
      <c r="N2345" s="34" t="str">
        <f t="shared" si="220"/>
        <v>1/1/9999</v>
      </c>
      <c r="O2345" s="8" t="str">
        <f>IF(ISERROR(VLOOKUP($I2345,Lookup!$H$2:$I$11,2,0)),"",VLOOKUP($I2345,Lookup!$H$2:$I$11,2,0))</f>
        <v/>
      </c>
      <c r="P2345" s="8">
        <f>COUNTIF(J$4:J2345,J2345)</f>
        <v>0</v>
      </c>
    </row>
    <row r="2346" spans="1:16" x14ac:dyDescent="0.25">
      <c r="A2346" s="35">
        <f t="shared" si="221"/>
        <v>0</v>
      </c>
      <c r="B2346" s="8">
        <f t="shared" si="222"/>
        <v>0</v>
      </c>
      <c r="C2346" s="8">
        <f t="shared" si="223"/>
        <v>0</v>
      </c>
      <c r="D2346" s="38" t="e">
        <f t="shared" si="224"/>
        <v>#VALUE!</v>
      </c>
      <c r="E2346" s="39" t="e">
        <f t="shared" si="219"/>
        <v>#VALUE!</v>
      </c>
      <c r="M2346" s="8" t="str">
        <f>VLOOKUP(MONTH($J2346),Lookup!$A$2:$B$13,2,0)&amp;" "&amp;YEAR($J2346)</f>
        <v>Jan 1900</v>
      </c>
      <c r="N2346" s="34" t="str">
        <f t="shared" si="220"/>
        <v>1/1/9999</v>
      </c>
      <c r="O2346" s="8" t="str">
        <f>IF(ISERROR(VLOOKUP($I2346,Lookup!$H$2:$I$11,2,0)),"",VLOOKUP($I2346,Lookup!$H$2:$I$11,2,0))</f>
        <v/>
      </c>
      <c r="P2346" s="8">
        <f>COUNTIF(J$4:J2346,J2346)</f>
        <v>0</v>
      </c>
    </row>
    <row r="2347" spans="1:16" x14ac:dyDescent="0.25">
      <c r="A2347" s="35">
        <f t="shared" si="221"/>
        <v>0</v>
      </c>
      <c r="B2347" s="8">
        <f t="shared" si="222"/>
        <v>0</v>
      </c>
      <c r="C2347" s="8">
        <f t="shared" si="223"/>
        <v>0</v>
      </c>
      <c r="D2347" s="38" t="e">
        <f t="shared" si="224"/>
        <v>#VALUE!</v>
      </c>
      <c r="E2347" s="39" t="e">
        <f t="shared" si="219"/>
        <v>#VALUE!</v>
      </c>
      <c r="M2347" s="8" t="str">
        <f>VLOOKUP(MONTH($J2347),Lookup!$A$2:$B$13,2,0)&amp;" "&amp;YEAR($J2347)</f>
        <v>Jan 1900</v>
      </c>
      <c r="N2347" s="34" t="str">
        <f t="shared" si="220"/>
        <v>1/1/9999</v>
      </c>
      <c r="O2347" s="8" t="str">
        <f>IF(ISERROR(VLOOKUP($I2347,Lookup!$H$2:$I$11,2,0)),"",VLOOKUP($I2347,Lookup!$H$2:$I$11,2,0))</f>
        <v/>
      </c>
      <c r="P2347" s="8">
        <f>COUNTIF(J$4:J2347,J2347)</f>
        <v>0</v>
      </c>
    </row>
    <row r="2348" spans="1:16" x14ac:dyDescent="0.25">
      <c r="A2348" s="35">
        <f t="shared" si="221"/>
        <v>0</v>
      </c>
      <c r="B2348" s="8">
        <f t="shared" si="222"/>
        <v>0</v>
      </c>
      <c r="C2348" s="8">
        <f t="shared" si="223"/>
        <v>0</v>
      </c>
      <c r="D2348" s="38" t="e">
        <f t="shared" si="224"/>
        <v>#VALUE!</v>
      </c>
      <c r="E2348" s="39" t="e">
        <f t="shared" si="219"/>
        <v>#VALUE!</v>
      </c>
      <c r="M2348" s="8" t="str">
        <f>VLOOKUP(MONTH($J2348),Lookup!$A$2:$B$13,2,0)&amp;" "&amp;YEAR($J2348)</f>
        <v>Jan 1900</v>
      </c>
      <c r="N2348" s="34" t="str">
        <f t="shared" si="220"/>
        <v>1/1/9999</v>
      </c>
      <c r="O2348" s="8" t="str">
        <f>IF(ISERROR(VLOOKUP($I2348,Lookup!$H$2:$I$11,2,0)),"",VLOOKUP($I2348,Lookup!$H$2:$I$11,2,0))</f>
        <v/>
      </c>
      <c r="P2348" s="8">
        <f>COUNTIF(J$4:J2348,J2348)</f>
        <v>0</v>
      </c>
    </row>
    <row r="2349" spans="1:16" x14ac:dyDescent="0.25">
      <c r="A2349" s="35">
        <f t="shared" si="221"/>
        <v>0</v>
      </c>
      <c r="B2349" s="8">
        <f t="shared" si="222"/>
        <v>0</v>
      </c>
      <c r="C2349" s="8">
        <f t="shared" si="223"/>
        <v>0</v>
      </c>
      <c r="D2349" s="38" t="e">
        <f t="shared" si="224"/>
        <v>#VALUE!</v>
      </c>
      <c r="E2349" s="39" t="e">
        <f t="shared" si="219"/>
        <v>#VALUE!</v>
      </c>
      <c r="M2349" s="8" t="str">
        <f>VLOOKUP(MONTH($J2349),Lookup!$A$2:$B$13,2,0)&amp;" "&amp;YEAR($J2349)</f>
        <v>Jan 1900</v>
      </c>
      <c r="N2349" s="34" t="str">
        <f t="shared" si="220"/>
        <v>1/1/9999</v>
      </c>
      <c r="O2349" s="8" t="str">
        <f>IF(ISERROR(VLOOKUP($I2349,Lookup!$H$2:$I$11,2,0)),"",VLOOKUP($I2349,Lookup!$H$2:$I$11,2,0))</f>
        <v/>
      </c>
      <c r="P2349" s="8">
        <f>COUNTIF(J$4:J2349,J2349)</f>
        <v>0</v>
      </c>
    </row>
    <row r="2350" spans="1:16" x14ac:dyDescent="0.25">
      <c r="A2350" s="35">
        <f t="shared" si="221"/>
        <v>0</v>
      </c>
      <c r="B2350" s="8">
        <f t="shared" si="222"/>
        <v>0</v>
      </c>
      <c r="C2350" s="8">
        <f t="shared" si="223"/>
        <v>0</v>
      </c>
      <c r="D2350" s="38" t="e">
        <f t="shared" si="224"/>
        <v>#VALUE!</v>
      </c>
      <c r="E2350" s="39" t="e">
        <f t="shared" si="219"/>
        <v>#VALUE!</v>
      </c>
      <c r="M2350" s="8" t="str">
        <f>VLOOKUP(MONTH($J2350),Lookup!$A$2:$B$13,2,0)&amp;" "&amp;YEAR($J2350)</f>
        <v>Jan 1900</v>
      </c>
      <c r="N2350" s="34" t="str">
        <f t="shared" si="220"/>
        <v>1/1/9999</v>
      </c>
      <c r="O2350" s="8" t="str">
        <f>IF(ISERROR(VLOOKUP($I2350,Lookup!$H$2:$I$11,2,0)),"",VLOOKUP($I2350,Lookup!$H$2:$I$11,2,0))</f>
        <v/>
      </c>
      <c r="P2350" s="8">
        <f>COUNTIF(J$4:J2350,J2350)</f>
        <v>0</v>
      </c>
    </row>
    <row r="2351" spans="1:16" x14ac:dyDescent="0.25">
      <c r="A2351" s="35">
        <f t="shared" si="221"/>
        <v>0</v>
      </c>
      <c r="B2351" s="8">
        <f t="shared" si="222"/>
        <v>0</v>
      </c>
      <c r="C2351" s="8">
        <f t="shared" si="223"/>
        <v>0</v>
      </c>
      <c r="D2351" s="38" t="e">
        <f t="shared" si="224"/>
        <v>#VALUE!</v>
      </c>
      <c r="E2351" s="39" t="e">
        <f t="shared" si="219"/>
        <v>#VALUE!</v>
      </c>
      <c r="M2351" s="8" t="str">
        <f>VLOOKUP(MONTH($J2351),Lookup!$A$2:$B$13,2,0)&amp;" "&amp;YEAR($J2351)</f>
        <v>Jan 1900</v>
      </c>
      <c r="N2351" s="34" t="str">
        <f t="shared" si="220"/>
        <v>1/1/9999</v>
      </c>
      <c r="O2351" s="8" t="str">
        <f>IF(ISERROR(VLOOKUP($I2351,Lookup!$H$2:$I$11,2,0)),"",VLOOKUP($I2351,Lookup!$H$2:$I$11,2,0))</f>
        <v/>
      </c>
      <c r="P2351" s="8">
        <f>COUNTIF(J$4:J2351,J2351)</f>
        <v>0</v>
      </c>
    </row>
    <row r="2352" spans="1:16" x14ac:dyDescent="0.25">
      <c r="A2352" s="35">
        <f t="shared" si="221"/>
        <v>0</v>
      </c>
      <c r="B2352" s="8">
        <f t="shared" si="222"/>
        <v>0</v>
      </c>
      <c r="C2352" s="8">
        <f t="shared" si="223"/>
        <v>0</v>
      </c>
      <c r="D2352" s="38" t="e">
        <f t="shared" si="224"/>
        <v>#VALUE!</v>
      </c>
      <c r="E2352" s="39" t="e">
        <f t="shared" si="219"/>
        <v>#VALUE!</v>
      </c>
      <c r="M2352" s="8" t="str">
        <f>VLOOKUP(MONTH($J2352),Lookup!$A$2:$B$13,2,0)&amp;" "&amp;YEAR($J2352)</f>
        <v>Jan 1900</v>
      </c>
      <c r="N2352" s="34" t="str">
        <f t="shared" si="220"/>
        <v>1/1/9999</v>
      </c>
      <c r="O2352" s="8" t="str">
        <f>IF(ISERROR(VLOOKUP($I2352,Lookup!$H$2:$I$11,2,0)),"",VLOOKUP($I2352,Lookup!$H$2:$I$11,2,0))</f>
        <v/>
      </c>
      <c r="P2352" s="8">
        <f>COUNTIF(J$4:J2352,J2352)</f>
        <v>0</v>
      </c>
    </row>
    <row r="2353" spans="1:16" x14ac:dyDescent="0.25">
      <c r="A2353" s="35">
        <f t="shared" si="221"/>
        <v>0</v>
      </c>
      <c r="B2353" s="8">
        <f t="shared" si="222"/>
        <v>0</v>
      </c>
      <c r="C2353" s="8">
        <f t="shared" si="223"/>
        <v>0</v>
      </c>
      <c r="D2353" s="38" t="e">
        <f t="shared" si="224"/>
        <v>#VALUE!</v>
      </c>
      <c r="E2353" s="39" t="e">
        <f t="shared" si="219"/>
        <v>#VALUE!</v>
      </c>
      <c r="M2353" s="8" t="str">
        <f>VLOOKUP(MONTH($J2353),Lookup!$A$2:$B$13,2,0)&amp;" "&amp;YEAR($J2353)</f>
        <v>Jan 1900</v>
      </c>
      <c r="N2353" s="34" t="str">
        <f t="shared" si="220"/>
        <v>1/1/9999</v>
      </c>
      <c r="O2353" s="8" t="str">
        <f>IF(ISERROR(VLOOKUP($I2353,Lookup!$H$2:$I$11,2,0)),"",VLOOKUP($I2353,Lookup!$H$2:$I$11,2,0))</f>
        <v/>
      </c>
      <c r="P2353" s="8">
        <f>COUNTIF(J$4:J2353,J2353)</f>
        <v>0</v>
      </c>
    </row>
    <row r="2354" spans="1:16" x14ac:dyDescent="0.25">
      <c r="A2354" s="35">
        <f t="shared" si="221"/>
        <v>0</v>
      </c>
      <c r="B2354" s="8">
        <f t="shared" si="222"/>
        <v>0</v>
      </c>
      <c r="C2354" s="8">
        <f t="shared" si="223"/>
        <v>0</v>
      </c>
      <c r="D2354" s="38" t="e">
        <f t="shared" si="224"/>
        <v>#VALUE!</v>
      </c>
      <c r="E2354" s="39" t="e">
        <f t="shared" si="219"/>
        <v>#VALUE!</v>
      </c>
      <c r="M2354" s="8" t="str">
        <f>VLOOKUP(MONTH($J2354),Lookup!$A$2:$B$13,2,0)&amp;" "&amp;YEAR($J2354)</f>
        <v>Jan 1900</v>
      </c>
      <c r="N2354" s="34" t="str">
        <f t="shared" si="220"/>
        <v>1/1/9999</v>
      </c>
      <c r="O2354" s="8" t="str">
        <f>IF(ISERROR(VLOOKUP($I2354,Lookup!$H$2:$I$11,2,0)),"",VLOOKUP($I2354,Lookup!$H$2:$I$11,2,0))</f>
        <v/>
      </c>
      <c r="P2354" s="8">
        <f>COUNTIF(J$4:J2354,J2354)</f>
        <v>0</v>
      </c>
    </row>
    <row r="2355" spans="1:16" x14ac:dyDescent="0.25">
      <c r="A2355" s="35">
        <f t="shared" si="221"/>
        <v>0</v>
      </c>
      <c r="B2355" s="8">
        <f t="shared" si="222"/>
        <v>0</v>
      </c>
      <c r="C2355" s="8">
        <f t="shared" si="223"/>
        <v>0</v>
      </c>
      <c r="D2355" s="38" t="e">
        <f t="shared" si="224"/>
        <v>#VALUE!</v>
      </c>
      <c r="E2355" s="39" t="e">
        <f t="shared" si="219"/>
        <v>#VALUE!</v>
      </c>
      <c r="M2355" s="8" t="str">
        <f>VLOOKUP(MONTH($J2355),Lookup!$A$2:$B$13,2,0)&amp;" "&amp;YEAR($J2355)</f>
        <v>Jan 1900</v>
      </c>
      <c r="N2355" s="34" t="str">
        <f t="shared" si="220"/>
        <v>1/1/9999</v>
      </c>
      <c r="O2355" s="8" t="str">
        <f>IF(ISERROR(VLOOKUP($I2355,Lookup!$H$2:$I$11,2,0)),"",VLOOKUP($I2355,Lookup!$H$2:$I$11,2,0))</f>
        <v/>
      </c>
      <c r="P2355" s="8">
        <f>COUNTIF(J$4:J2355,J2355)</f>
        <v>0</v>
      </c>
    </row>
    <row r="2356" spans="1:16" x14ac:dyDescent="0.25">
      <c r="A2356" s="35">
        <f t="shared" si="221"/>
        <v>0</v>
      </c>
      <c r="B2356" s="8">
        <f t="shared" si="222"/>
        <v>0</v>
      </c>
      <c r="C2356" s="8">
        <f t="shared" si="223"/>
        <v>0</v>
      </c>
      <c r="D2356" s="38" t="e">
        <f t="shared" si="224"/>
        <v>#VALUE!</v>
      </c>
      <c r="E2356" s="39" t="e">
        <f t="shared" si="219"/>
        <v>#VALUE!</v>
      </c>
      <c r="M2356" s="8" t="str">
        <f>VLOOKUP(MONTH($J2356),Lookup!$A$2:$B$13,2,0)&amp;" "&amp;YEAR($J2356)</f>
        <v>Jan 1900</v>
      </c>
      <c r="N2356" s="34" t="str">
        <f t="shared" si="220"/>
        <v>1/1/9999</v>
      </c>
      <c r="O2356" s="8" t="str">
        <f>IF(ISERROR(VLOOKUP($I2356,Lookup!$H$2:$I$11,2,0)),"",VLOOKUP($I2356,Lookup!$H$2:$I$11,2,0))</f>
        <v/>
      </c>
      <c r="P2356" s="8">
        <f>COUNTIF(J$4:J2356,J2356)</f>
        <v>0</v>
      </c>
    </row>
    <row r="2357" spans="1:16" x14ac:dyDescent="0.25">
      <c r="A2357" s="35">
        <f t="shared" si="221"/>
        <v>0</v>
      </c>
      <c r="B2357" s="8">
        <f t="shared" si="222"/>
        <v>0</v>
      </c>
      <c r="C2357" s="8">
        <f t="shared" si="223"/>
        <v>0</v>
      </c>
      <c r="D2357" s="38" t="e">
        <f t="shared" si="224"/>
        <v>#VALUE!</v>
      </c>
      <c r="E2357" s="39" t="e">
        <f t="shared" si="219"/>
        <v>#VALUE!</v>
      </c>
      <c r="M2357" s="8" t="str">
        <f>VLOOKUP(MONTH($J2357),Lookup!$A$2:$B$13,2,0)&amp;" "&amp;YEAR($J2357)</f>
        <v>Jan 1900</v>
      </c>
      <c r="N2357" s="34" t="str">
        <f t="shared" si="220"/>
        <v>1/1/9999</v>
      </c>
      <c r="O2357" s="8" t="str">
        <f>IF(ISERROR(VLOOKUP($I2357,Lookup!$H$2:$I$11,2,0)),"",VLOOKUP($I2357,Lookup!$H$2:$I$11,2,0))</f>
        <v/>
      </c>
      <c r="P2357" s="8">
        <f>COUNTIF(J$4:J2357,J2357)</f>
        <v>0</v>
      </c>
    </row>
    <row r="2358" spans="1:16" x14ac:dyDescent="0.25">
      <c r="A2358" s="35">
        <f t="shared" si="221"/>
        <v>0</v>
      </c>
      <c r="B2358" s="8">
        <f t="shared" si="222"/>
        <v>0</v>
      </c>
      <c r="C2358" s="8">
        <f t="shared" si="223"/>
        <v>0</v>
      </c>
      <c r="D2358" s="38" t="e">
        <f t="shared" si="224"/>
        <v>#VALUE!</v>
      </c>
      <c r="E2358" s="39" t="e">
        <f t="shared" si="219"/>
        <v>#VALUE!</v>
      </c>
      <c r="M2358" s="8" t="str">
        <f>VLOOKUP(MONTH($J2358),Lookup!$A$2:$B$13,2,0)&amp;" "&amp;YEAR($J2358)</f>
        <v>Jan 1900</v>
      </c>
      <c r="N2358" s="34" t="str">
        <f t="shared" si="220"/>
        <v>1/1/9999</v>
      </c>
      <c r="O2358" s="8" t="str">
        <f>IF(ISERROR(VLOOKUP($I2358,Lookup!$H$2:$I$11,2,0)),"",VLOOKUP($I2358,Lookup!$H$2:$I$11,2,0))</f>
        <v/>
      </c>
      <c r="P2358" s="8">
        <f>COUNTIF(J$4:J2358,J2358)</f>
        <v>0</v>
      </c>
    </row>
    <row r="2359" spans="1:16" x14ac:dyDescent="0.25">
      <c r="A2359" s="35">
        <f t="shared" si="221"/>
        <v>0</v>
      </c>
      <c r="B2359" s="8">
        <f t="shared" si="222"/>
        <v>0</v>
      </c>
      <c r="C2359" s="8">
        <f t="shared" si="223"/>
        <v>0</v>
      </c>
      <c r="D2359" s="38" t="e">
        <f t="shared" si="224"/>
        <v>#VALUE!</v>
      </c>
      <c r="E2359" s="39" t="e">
        <f t="shared" si="219"/>
        <v>#VALUE!</v>
      </c>
      <c r="M2359" s="8" t="str">
        <f>VLOOKUP(MONTH($J2359),Lookup!$A$2:$B$13,2,0)&amp;" "&amp;YEAR($J2359)</f>
        <v>Jan 1900</v>
      </c>
      <c r="N2359" s="34" t="str">
        <f t="shared" si="220"/>
        <v>1/1/9999</v>
      </c>
      <c r="O2359" s="8" t="str">
        <f>IF(ISERROR(VLOOKUP($I2359,Lookup!$H$2:$I$11,2,0)),"",VLOOKUP($I2359,Lookup!$H$2:$I$11,2,0))</f>
        <v/>
      </c>
      <c r="P2359" s="8">
        <f>COUNTIF(J$4:J2359,J2359)</f>
        <v>0</v>
      </c>
    </row>
    <row r="2360" spans="1:16" x14ac:dyDescent="0.25">
      <c r="A2360" s="35">
        <f t="shared" si="221"/>
        <v>0</v>
      </c>
      <c r="B2360" s="8">
        <f t="shared" si="222"/>
        <v>0</v>
      </c>
      <c r="C2360" s="8">
        <f t="shared" si="223"/>
        <v>0</v>
      </c>
      <c r="D2360" s="38" t="e">
        <f t="shared" si="224"/>
        <v>#VALUE!</v>
      </c>
      <c r="E2360" s="39" t="e">
        <f t="shared" si="219"/>
        <v>#VALUE!</v>
      </c>
      <c r="M2360" s="8" t="str">
        <f>VLOOKUP(MONTH($J2360),Lookup!$A$2:$B$13,2,0)&amp;" "&amp;YEAR($J2360)</f>
        <v>Jan 1900</v>
      </c>
      <c r="N2360" s="34" t="str">
        <f t="shared" si="220"/>
        <v>1/1/9999</v>
      </c>
      <c r="O2360" s="8" t="str">
        <f>IF(ISERROR(VLOOKUP($I2360,Lookup!$H$2:$I$11,2,0)),"",VLOOKUP($I2360,Lookup!$H$2:$I$11,2,0))</f>
        <v/>
      </c>
      <c r="P2360" s="8">
        <f>COUNTIF(J$4:J2360,J2360)</f>
        <v>0</v>
      </c>
    </row>
    <row r="2361" spans="1:16" x14ac:dyDescent="0.25">
      <c r="A2361" s="35">
        <f t="shared" si="221"/>
        <v>0</v>
      </c>
      <c r="B2361" s="8">
        <f t="shared" si="222"/>
        <v>0</v>
      </c>
      <c r="C2361" s="8">
        <f t="shared" si="223"/>
        <v>0</v>
      </c>
      <c r="D2361" s="38" t="e">
        <f t="shared" si="224"/>
        <v>#VALUE!</v>
      </c>
      <c r="E2361" s="39" t="e">
        <f t="shared" si="219"/>
        <v>#VALUE!</v>
      </c>
      <c r="M2361" s="8" t="str">
        <f>VLOOKUP(MONTH($J2361),Lookup!$A$2:$B$13,2,0)&amp;" "&amp;YEAR($J2361)</f>
        <v>Jan 1900</v>
      </c>
      <c r="N2361" s="34" t="str">
        <f t="shared" si="220"/>
        <v>1/1/9999</v>
      </c>
      <c r="O2361" s="8" t="str">
        <f>IF(ISERROR(VLOOKUP($I2361,Lookup!$H$2:$I$11,2,0)),"",VLOOKUP($I2361,Lookup!$H$2:$I$11,2,0))</f>
        <v/>
      </c>
      <c r="P2361" s="8">
        <f>COUNTIF(J$4:J2361,J2361)</f>
        <v>0</v>
      </c>
    </row>
    <row r="2362" spans="1:16" x14ac:dyDescent="0.25">
      <c r="A2362" s="35">
        <f t="shared" si="221"/>
        <v>0</v>
      </c>
      <c r="B2362" s="8">
        <f t="shared" si="222"/>
        <v>0</v>
      </c>
      <c r="C2362" s="8">
        <f t="shared" si="223"/>
        <v>0</v>
      </c>
      <c r="D2362" s="38" t="e">
        <f t="shared" si="224"/>
        <v>#VALUE!</v>
      </c>
      <c r="E2362" s="39" t="e">
        <f t="shared" si="219"/>
        <v>#VALUE!</v>
      </c>
      <c r="M2362" s="8" t="str">
        <f>VLOOKUP(MONTH($J2362),Lookup!$A$2:$B$13,2,0)&amp;" "&amp;YEAR($J2362)</f>
        <v>Jan 1900</v>
      </c>
      <c r="N2362" s="34" t="str">
        <f t="shared" si="220"/>
        <v>1/1/9999</v>
      </c>
      <c r="O2362" s="8" t="str">
        <f>IF(ISERROR(VLOOKUP($I2362,Lookup!$H$2:$I$11,2,0)),"",VLOOKUP($I2362,Lookup!$H$2:$I$11,2,0))</f>
        <v/>
      </c>
      <c r="P2362" s="8">
        <f>COUNTIF(J$4:J2362,J2362)</f>
        <v>0</v>
      </c>
    </row>
    <row r="2363" spans="1:16" x14ac:dyDescent="0.25">
      <c r="A2363" s="35">
        <f t="shared" si="221"/>
        <v>0</v>
      </c>
      <c r="B2363" s="8">
        <f t="shared" si="222"/>
        <v>0</v>
      </c>
      <c r="C2363" s="8">
        <f t="shared" si="223"/>
        <v>0</v>
      </c>
      <c r="D2363" s="38" t="e">
        <f t="shared" si="224"/>
        <v>#VALUE!</v>
      </c>
      <c r="E2363" s="39" t="e">
        <f t="shared" si="219"/>
        <v>#VALUE!</v>
      </c>
      <c r="M2363" s="8" t="str">
        <f>VLOOKUP(MONTH($J2363),Lookup!$A$2:$B$13,2,0)&amp;" "&amp;YEAR($J2363)</f>
        <v>Jan 1900</v>
      </c>
      <c r="N2363" s="34" t="str">
        <f t="shared" si="220"/>
        <v>1/1/9999</v>
      </c>
      <c r="O2363" s="8" t="str">
        <f>IF(ISERROR(VLOOKUP($I2363,Lookup!$H$2:$I$11,2,0)),"",VLOOKUP($I2363,Lookup!$H$2:$I$11,2,0))</f>
        <v/>
      </c>
      <c r="P2363" s="8">
        <f>COUNTIF(J$4:J2363,J2363)</f>
        <v>0</v>
      </c>
    </row>
    <row r="2364" spans="1:16" x14ac:dyDescent="0.25">
      <c r="A2364" s="35">
        <f t="shared" si="221"/>
        <v>0</v>
      </c>
      <c r="B2364" s="8">
        <f t="shared" si="222"/>
        <v>0</v>
      </c>
      <c r="C2364" s="8">
        <f t="shared" si="223"/>
        <v>0</v>
      </c>
      <c r="D2364" s="38" t="e">
        <f t="shared" si="224"/>
        <v>#VALUE!</v>
      </c>
      <c r="E2364" s="39" t="e">
        <f t="shared" si="219"/>
        <v>#VALUE!</v>
      </c>
      <c r="M2364" s="8" t="str">
        <f>VLOOKUP(MONTH($J2364),Lookup!$A$2:$B$13,2,0)&amp;" "&amp;YEAR($J2364)</f>
        <v>Jan 1900</v>
      </c>
      <c r="N2364" s="34" t="str">
        <f t="shared" si="220"/>
        <v>1/1/9999</v>
      </c>
      <c r="O2364" s="8" t="str">
        <f>IF(ISERROR(VLOOKUP($I2364,Lookup!$H$2:$I$11,2,0)),"",VLOOKUP($I2364,Lookup!$H$2:$I$11,2,0))</f>
        <v/>
      </c>
      <c r="P2364" s="8">
        <f>COUNTIF(J$4:J2364,J2364)</f>
        <v>0</v>
      </c>
    </row>
    <row r="2365" spans="1:16" x14ac:dyDescent="0.25">
      <c r="A2365" s="35">
        <f t="shared" si="221"/>
        <v>0</v>
      </c>
      <c r="B2365" s="8">
        <f t="shared" si="222"/>
        <v>0</v>
      </c>
      <c r="C2365" s="8">
        <f t="shared" si="223"/>
        <v>0</v>
      </c>
      <c r="D2365" s="38" t="e">
        <f t="shared" si="224"/>
        <v>#VALUE!</v>
      </c>
      <c r="E2365" s="39" t="e">
        <f t="shared" si="219"/>
        <v>#VALUE!</v>
      </c>
      <c r="M2365" s="8" t="str">
        <f>VLOOKUP(MONTH($J2365),Lookup!$A$2:$B$13,2,0)&amp;" "&amp;YEAR($J2365)</f>
        <v>Jan 1900</v>
      </c>
      <c r="N2365" s="34" t="str">
        <f t="shared" si="220"/>
        <v>1/1/9999</v>
      </c>
      <c r="O2365" s="8" t="str">
        <f>IF(ISERROR(VLOOKUP($I2365,Lookup!$H$2:$I$11,2,0)),"",VLOOKUP($I2365,Lookup!$H$2:$I$11,2,0))</f>
        <v/>
      </c>
      <c r="P2365" s="8">
        <f>COUNTIF(J$4:J2365,J2365)</f>
        <v>0</v>
      </c>
    </row>
    <row r="2366" spans="1:16" x14ac:dyDescent="0.25">
      <c r="A2366" s="35">
        <f t="shared" si="221"/>
        <v>0</v>
      </c>
      <c r="B2366" s="8">
        <f t="shared" si="222"/>
        <v>0</v>
      </c>
      <c r="C2366" s="8">
        <f t="shared" si="223"/>
        <v>0</v>
      </c>
      <c r="D2366" s="38" t="e">
        <f t="shared" si="224"/>
        <v>#VALUE!</v>
      </c>
      <c r="E2366" s="39" t="e">
        <f t="shared" si="219"/>
        <v>#VALUE!</v>
      </c>
      <c r="M2366" s="8" t="str">
        <f>VLOOKUP(MONTH($J2366),Lookup!$A$2:$B$13,2,0)&amp;" "&amp;YEAR($J2366)</f>
        <v>Jan 1900</v>
      </c>
      <c r="N2366" s="34" t="str">
        <f t="shared" si="220"/>
        <v>1/1/9999</v>
      </c>
      <c r="O2366" s="8" t="str">
        <f>IF(ISERROR(VLOOKUP($I2366,Lookup!$H$2:$I$11,2,0)),"",VLOOKUP($I2366,Lookup!$H$2:$I$11,2,0))</f>
        <v/>
      </c>
      <c r="P2366" s="8">
        <f>COUNTIF(J$4:J2366,J2366)</f>
        <v>0</v>
      </c>
    </row>
    <row r="2367" spans="1:16" x14ac:dyDescent="0.25">
      <c r="A2367" s="35">
        <f t="shared" si="221"/>
        <v>0</v>
      </c>
      <c r="B2367" s="8">
        <f t="shared" si="222"/>
        <v>0</v>
      </c>
      <c r="C2367" s="8">
        <f t="shared" si="223"/>
        <v>0</v>
      </c>
      <c r="D2367" s="38" t="e">
        <f t="shared" si="224"/>
        <v>#VALUE!</v>
      </c>
      <c r="E2367" s="39" t="e">
        <f t="shared" si="219"/>
        <v>#VALUE!</v>
      </c>
      <c r="M2367" s="8" t="str">
        <f>VLOOKUP(MONTH($J2367),Lookup!$A$2:$B$13,2,0)&amp;" "&amp;YEAR($J2367)</f>
        <v>Jan 1900</v>
      </c>
      <c r="N2367" s="34" t="str">
        <f t="shared" si="220"/>
        <v>1/1/9999</v>
      </c>
      <c r="O2367" s="8" t="str">
        <f>IF(ISERROR(VLOOKUP($I2367,Lookup!$H$2:$I$11,2,0)),"",VLOOKUP($I2367,Lookup!$H$2:$I$11,2,0))</f>
        <v/>
      </c>
      <c r="P2367" s="8">
        <f>COUNTIF(J$4:J2367,J2367)</f>
        <v>0</v>
      </c>
    </row>
    <row r="2368" spans="1:16" x14ac:dyDescent="0.25">
      <c r="A2368" s="35">
        <f t="shared" si="221"/>
        <v>0</v>
      </c>
      <c r="B2368" s="8">
        <f t="shared" si="222"/>
        <v>0</v>
      </c>
      <c r="C2368" s="8">
        <f t="shared" si="223"/>
        <v>0</v>
      </c>
      <c r="D2368" s="38" t="e">
        <f t="shared" si="224"/>
        <v>#VALUE!</v>
      </c>
      <c r="E2368" s="39" t="e">
        <f t="shared" si="219"/>
        <v>#VALUE!</v>
      </c>
      <c r="M2368" s="8" t="str">
        <f>VLOOKUP(MONTH($J2368),Lookup!$A$2:$B$13,2,0)&amp;" "&amp;YEAR($J2368)</f>
        <v>Jan 1900</v>
      </c>
      <c r="N2368" s="34" t="str">
        <f t="shared" si="220"/>
        <v>1/1/9999</v>
      </c>
      <c r="O2368" s="8" t="str">
        <f>IF(ISERROR(VLOOKUP($I2368,Lookup!$H$2:$I$11,2,0)),"",VLOOKUP($I2368,Lookup!$H$2:$I$11,2,0))</f>
        <v/>
      </c>
      <c r="P2368" s="8">
        <f>COUNTIF(J$4:J2368,J2368)</f>
        <v>0</v>
      </c>
    </row>
    <row r="2369" spans="1:16" x14ac:dyDescent="0.25">
      <c r="A2369" s="35">
        <f t="shared" si="221"/>
        <v>0</v>
      </c>
      <c r="B2369" s="8">
        <f t="shared" si="222"/>
        <v>0</v>
      </c>
      <c r="C2369" s="8">
        <f t="shared" si="223"/>
        <v>0</v>
      </c>
      <c r="D2369" s="38" t="e">
        <f t="shared" si="224"/>
        <v>#VALUE!</v>
      </c>
      <c r="E2369" s="39" t="e">
        <f t="shared" si="219"/>
        <v>#VALUE!</v>
      </c>
      <c r="M2369" s="8" t="str">
        <f>VLOOKUP(MONTH($J2369),Lookup!$A$2:$B$13,2,0)&amp;" "&amp;YEAR($J2369)</f>
        <v>Jan 1900</v>
      </c>
      <c r="N2369" s="34" t="str">
        <f t="shared" si="220"/>
        <v>1/1/9999</v>
      </c>
      <c r="O2369" s="8" t="str">
        <f>IF(ISERROR(VLOOKUP($I2369,Lookup!$H$2:$I$11,2,0)),"",VLOOKUP($I2369,Lookup!$H$2:$I$11,2,0))</f>
        <v/>
      </c>
      <c r="P2369" s="8">
        <f>COUNTIF(J$4:J2369,J2369)</f>
        <v>0</v>
      </c>
    </row>
    <row r="2370" spans="1:16" x14ac:dyDescent="0.25">
      <c r="A2370" s="35">
        <f t="shared" si="221"/>
        <v>0</v>
      </c>
      <c r="B2370" s="8">
        <f t="shared" si="222"/>
        <v>0</v>
      </c>
      <c r="C2370" s="8">
        <f t="shared" si="223"/>
        <v>0</v>
      </c>
      <c r="D2370" s="38" t="e">
        <f t="shared" si="224"/>
        <v>#VALUE!</v>
      </c>
      <c r="E2370" s="39" t="e">
        <f t="shared" si="219"/>
        <v>#VALUE!</v>
      </c>
      <c r="M2370" s="8" t="str">
        <f>VLOOKUP(MONTH($J2370),Lookup!$A$2:$B$13,2,0)&amp;" "&amp;YEAR($J2370)</f>
        <v>Jan 1900</v>
      </c>
      <c r="N2370" s="34" t="str">
        <f t="shared" si="220"/>
        <v>1/1/9999</v>
      </c>
      <c r="O2370" s="8" t="str">
        <f>IF(ISERROR(VLOOKUP($I2370,Lookup!$H$2:$I$11,2,0)),"",VLOOKUP($I2370,Lookup!$H$2:$I$11,2,0))</f>
        <v/>
      </c>
      <c r="P2370" s="8">
        <f>COUNTIF(J$4:J2370,J2370)</f>
        <v>0</v>
      </c>
    </row>
    <row r="2371" spans="1:16" x14ac:dyDescent="0.25">
      <c r="A2371" s="35">
        <f t="shared" si="221"/>
        <v>0</v>
      </c>
      <c r="B2371" s="8">
        <f t="shared" si="222"/>
        <v>0</v>
      </c>
      <c r="C2371" s="8">
        <f t="shared" si="223"/>
        <v>0</v>
      </c>
      <c r="D2371" s="38" t="e">
        <f t="shared" si="224"/>
        <v>#VALUE!</v>
      </c>
      <c r="E2371" s="39" t="e">
        <f t="shared" si="219"/>
        <v>#VALUE!</v>
      </c>
      <c r="M2371" s="8" t="str">
        <f>VLOOKUP(MONTH($J2371),Lookup!$A$2:$B$13,2,0)&amp;" "&amp;YEAR($J2371)</f>
        <v>Jan 1900</v>
      </c>
      <c r="N2371" s="34" t="str">
        <f t="shared" si="220"/>
        <v>1/1/9999</v>
      </c>
      <c r="O2371" s="8" t="str">
        <f>IF(ISERROR(VLOOKUP($I2371,Lookup!$H$2:$I$11,2,0)),"",VLOOKUP($I2371,Lookup!$H$2:$I$11,2,0))</f>
        <v/>
      </c>
      <c r="P2371" s="8">
        <f>COUNTIF(J$4:J2371,J2371)</f>
        <v>0</v>
      </c>
    </row>
    <row r="2372" spans="1:16" x14ac:dyDescent="0.25">
      <c r="A2372" s="35">
        <f t="shared" si="221"/>
        <v>0</v>
      </c>
      <c r="B2372" s="8">
        <f t="shared" si="222"/>
        <v>0</v>
      </c>
      <c r="C2372" s="8">
        <f t="shared" si="223"/>
        <v>0</v>
      </c>
      <c r="D2372" s="38" t="e">
        <f t="shared" si="224"/>
        <v>#VALUE!</v>
      </c>
      <c r="E2372" s="39" t="e">
        <f t="shared" si="219"/>
        <v>#VALUE!</v>
      </c>
      <c r="M2372" s="8" t="str">
        <f>VLOOKUP(MONTH($J2372),Lookup!$A$2:$B$13,2,0)&amp;" "&amp;YEAR($J2372)</f>
        <v>Jan 1900</v>
      </c>
      <c r="N2372" s="34" t="str">
        <f t="shared" si="220"/>
        <v>1/1/9999</v>
      </c>
      <c r="O2372" s="8" t="str">
        <f>IF(ISERROR(VLOOKUP($I2372,Lookup!$H$2:$I$11,2,0)),"",VLOOKUP($I2372,Lookup!$H$2:$I$11,2,0))</f>
        <v/>
      </c>
      <c r="P2372" s="8">
        <f>COUNTIF(J$4:J2372,J2372)</f>
        <v>0</v>
      </c>
    </row>
    <row r="2373" spans="1:16" x14ac:dyDescent="0.25">
      <c r="A2373" s="35">
        <f t="shared" si="221"/>
        <v>0</v>
      </c>
      <c r="B2373" s="8">
        <f t="shared" si="222"/>
        <v>0</v>
      </c>
      <c r="C2373" s="8">
        <f t="shared" si="223"/>
        <v>0</v>
      </c>
      <c r="D2373" s="38" t="e">
        <f t="shared" si="224"/>
        <v>#VALUE!</v>
      </c>
      <c r="E2373" s="39" t="e">
        <f t="shared" ref="E2373:E2436" si="225">IF($D2373="","",COUNTIFS($F$4:$F$5000,$F2373,$D$4:$D$5000,"&gt;"&amp;$D2373))</f>
        <v>#VALUE!</v>
      </c>
      <c r="M2373" s="8" t="str">
        <f>VLOOKUP(MONTH($J2373),Lookup!$A$2:$B$13,2,0)&amp;" "&amp;YEAR($J2373)</f>
        <v>Jan 1900</v>
      </c>
      <c r="N2373" s="34" t="str">
        <f t="shared" ref="N2373:N2436" si="226">IF(ISBLANK($J2373),"1/1/9999",J2373)</f>
        <v>1/1/9999</v>
      </c>
      <c r="O2373" s="8" t="str">
        <f>IF(ISERROR(VLOOKUP($I2373,Lookup!$H$2:$I$11,2,0)),"",VLOOKUP($I2373,Lookup!$H$2:$I$11,2,0))</f>
        <v/>
      </c>
      <c r="P2373" s="8">
        <f>COUNTIF(J$4:J2373,J2373)</f>
        <v>0</v>
      </c>
    </row>
    <row r="2374" spans="1:16" x14ac:dyDescent="0.25">
      <c r="A2374" s="35">
        <f t="shared" ref="A2374:A2437" si="227">K2374</f>
        <v>0</v>
      </c>
      <c r="B2374" s="8">
        <f t="shared" ref="B2374:B2437" si="228">J2374</f>
        <v>0</v>
      </c>
      <c r="C2374" s="8">
        <f t="shared" ref="C2374:C2437" si="229">L2374</f>
        <v>0</v>
      </c>
      <c r="D2374" s="38" t="e">
        <f t="shared" ref="D2374:D2437" si="230">SUM(A2374:C2374)+O2374+P2374</f>
        <v>#VALUE!</v>
      </c>
      <c r="E2374" s="39" t="e">
        <f t="shared" si="225"/>
        <v>#VALUE!</v>
      </c>
      <c r="M2374" s="8" t="str">
        <f>VLOOKUP(MONTH($J2374),Lookup!$A$2:$B$13,2,0)&amp;" "&amp;YEAR($J2374)</f>
        <v>Jan 1900</v>
      </c>
      <c r="N2374" s="34" t="str">
        <f t="shared" si="226"/>
        <v>1/1/9999</v>
      </c>
      <c r="O2374" s="8" t="str">
        <f>IF(ISERROR(VLOOKUP($I2374,Lookup!$H$2:$I$11,2,0)),"",VLOOKUP($I2374,Lookup!$H$2:$I$11,2,0))</f>
        <v/>
      </c>
      <c r="P2374" s="8">
        <f>COUNTIF(J$4:J2374,J2374)</f>
        <v>0</v>
      </c>
    </row>
    <row r="2375" spans="1:16" x14ac:dyDescent="0.25">
      <c r="A2375" s="35">
        <f t="shared" si="227"/>
        <v>0</v>
      </c>
      <c r="B2375" s="8">
        <f t="shared" si="228"/>
        <v>0</v>
      </c>
      <c r="C2375" s="8">
        <f t="shared" si="229"/>
        <v>0</v>
      </c>
      <c r="D2375" s="38" t="e">
        <f t="shared" si="230"/>
        <v>#VALUE!</v>
      </c>
      <c r="E2375" s="39" t="e">
        <f t="shared" si="225"/>
        <v>#VALUE!</v>
      </c>
      <c r="M2375" s="8" t="str">
        <f>VLOOKUP(MONTH($J2375),Lookup!$A$2:$B$13,2,0)&amp;" "&amp;YEAR($J2375)</f>
        <v>Jan 1900</v>
      </c>
      <c r="N2375" s="34" t="str">
        <f t="shared" si="226"/>
        <v>1/1/9999</v>
      </c>
      <c r="O2375" s="8" t="str">
        <f>IF(ISERROR(VLOOKUP($I2375,Lookup!$H$2:$I$11,2,0)),"",VLOOKUP($I2375,Lookup!$H$2:$I$11,2,0))</f>
        <v/>
      </c>
      <c r="P2375" s="8">
        <f>COUNTIF(J$4:J2375,J2375)</f>
        <v>0</v>
      </c>
    </row>
    <row r="2376" spans="1:16" x14ac:dyDescent="0.25">
      <c r="A2376" s="35">
        <f t="shared" si="227"/>
        <v>0</v>
      </c>
      <c r="B2376" s="8">
        <f t="shared" si="228"/>
        <v>0</v>
      </c>
      <c r="C2376" s="8">
        <f t="shared" si="229"/>
        <v>0</v>
      </c>
      <c r="D2376" s="38" t="e">
        <f t="shared" si="230"/>
        <v>#VALUE!</v>
      </c>
      <c r="E2376" s="39" t="e">
        <f t="shared" si="225"/>
        <v>#VALUE!</v>
      </c>
      <c r="M2376" s="8" t="str">
        <f>VLOOKUP(MONTH($J2376),Lookup!$A$2:$B$13,2,0)&amp;" "&amp;YEAR($J2376)</f>
        <v>Jan 1900</v>
      </c>
      <c r="N2376" s="34" t="str">
        <f t="shared" si="226"/>
        <v>1/1/9999</v>
      </c>
      <c r="O2376" s="8" t="str">
        <f>IF(ISERROR(VLOOKUP($I2376,Lookup!$H$2:$I$11,2,0)),"",VLOOKUP($I2376,Lookup!$H$2:$I$11,2,0))</f>
        <v/>
      </c>
      <c r="P2376" s="8">
        <f>COUNTIF(J$4:J2376,J2376)</f>
        <v>0</v>
      </c>
    </row>
    <row r="2377" spans="1:16" x14ac:dyDescent="0.25">
      <c r="A2377" s="35">
        <f t="shared" si="227"/>
        <v>0</v>
      </c>
      <c r="B2377" s="8">
        <f t="shared" si="228"/>
        <v>0</v>
      </c>
      <c r="C2377" s="8">
        <f t="shared" si="229"/>
        <v>0</v>
      </c>
      <c r="D2377" s="38" t="e">
        <f t="shared" si="230"/>
        <v>#VALUE!</v>
      </c>
      <c r="E2377" s="39" t="e">
        <f t="shared" si="225"/>
        <v>#VALUE!</v>
      </c>
      <c r="M2377" s="8" t="str">
        <f>VLOOKUP(MONTH($J2377),Lookup!$A$2:$B$13,2,0)&amp;" "&amp;YEAR($J2377)</f>
        <v>Jan 1900</v>
      </c>
      <c r="N2377" s="34" t="str">
        <f t="shared" si="226"/>
        <v>1/1/9999</v>
      </c>
      <c r="O2377" s="8" t="str">
        <f>IF(ISERROR(VLOOKUP($I2377,Lookup!$H$2:$I$11,2,0)),"",VLOOKUP($I2377,Lookup!$H$2:$I$11,2,0))</f>
        <v/>
      </c>
      <c r="P2377" s="8">
        <f>COUNTIF(J$4:J2377,J2377)</f>
        <v>0</v>
      </c>
    </row>
    <row r="2378" spans="1:16" x14ac:dyDescent="0.25">
      <c r="A2378" s="35">
        <f t="shared" si="227"/>
        <v>0</v>
      </c>
      <c r="B2378" s="8">
        <f t="shared" si="228"/>
        <v>0</v>
      </c>
      <c r="C2378" s="8">
        <f t="shared" si="229"/>
        <v>0</v>
      </c>
      <c r="D2378" s="38" t="e">
        <f t="shared" si="230"/>
        <v>#VALUE!</v>
      </c>
      <c r="E2378" s="39" t="e">
        <f t="shared" si="225"/>
        <v>#VALUE!</v>
      </c>
      <c r="M2378" s="8" t="str">
        <f>VLOOKUP(MONTH($J2378),Lookup!$A$2:$B$13,2,0)&amp;" "&amp;YEAR($J2378)</f>
        <v>Jan 1900</v>
      </c>
      <c r="N2378" s="34" t="str">
        <f t="shared" si="226"/>
        <v>1/1/9999</v>
      </c>
      <c r="O2378" s="8" t="str">
        <f>IF(ISERROR(VLOOKUP($I2378,Lookup!$H$2:$I$11,2,0)),"",VLOOKUP($I2378,Lookup!$H$2:$I$11,2,0))</f>
        <v/>
      </c>
      <c r="P2378" s="8">
        <f>COUNTIF(J$4:J2378,J2378)</f>
        <v>0</v>
      </c>
    </row>
    <row r="2379" spans="1:16" x14ac:dyDescent="0.25">
      <c r="A2379" s="35">
        <f t="shared" si="227"/>
        <v>0</v>
      </c>
      <c r="B2379" s="8">
        <f t="shared" si="228"/>
        <v>0</v>
      </c>
      <c r="C2379" s="8">
        <f t="shared" si="229"/>
        <v>0</v>
      </c>
      <c r="D2379" s="38" t="e">
        <f t="shared" si="230"/>
        <v>#VALUE!</v>
      </c>
      <c r="E2379" s="39" t="e">
        <f t="shared" si="225"/>
        <v>#VALUE!</v>
      </c>
      <c r="M2379" s="8" t="str">
        <f>VLOOKUP(MONTH($J2379),Lookup!$A$2:$B$13,2,0)&amp;" "&amp;YEAR($J2379)</f>
        <v>Jan 1900</v>
      </c>
      <c r="N2379" s="34" t="str">
        <f t="shared" si="226"/>
        <v>1/1/9999</v>
      </c>
      <c r="O2379" s="8" t="str">
        <f>IF(ISERROR(VLOOKUP($I2379,Lookup!$H$2:$I$11,2,0)),"",VLOOKUP($I2379,Lookup!$H$2:$I$11,2,0))</f>
        <v/>
      </c>
      <c r="P2379" s="8">
        <f>COUNTIF(J$4:J2379,J2379)</f>
        <v>0</v>
      </c>
    </row>
    <row r="2380" spans="1:16" x14ac:dyDescent="0.25">
      <c r="A2380" s="35">
        <f t="shared" si="227"/>
        <v>0</v>
      </c>
      <c r="B2380" s="8">
        <f t="shared" si="228"/>
        <v>0</v>
      </c>
      <c r="C2380" s="8">
        <f t="shared" si="229"/>
        <v>0</v>
      </c>
      <c r="D2380" s="38" t="e">
        <f t="shared" si="230"/>
        <v>#VALUE!</v>
      </c>
      <c r="E2380" s="39" t="e">
        <f t="shared" si="225"/>
        <v>#VALUE!</v>
      </c>
      <c r="M2380" s="8" t="str">
        <f>VLOOKUP(MONTH($J2380),Lookup!$A$2:$B$13,2,0)&amp;" "&amp;YEAR($J2380)</f>
        <v>Jan 1900</v>
      </c>
      <c r="N2380" s="34" t="str">
        <f t="shared" si="226"/>
        <v>1/1/9999</v>
      </c>
      <c r="O2380" s="8" t="str">
        <f>IF(ISERROR(VLOOKUP($I2380,Lookup!$H$2:$I$11,2,0)),"",VLOOKUP($I2380,Lookup!$H$2:$I$11,2,0))</f>
        <v/>
      </c>
      <c r="P2380" s="8">
        <f>COUNTIF(J$4:J2380,J2380)</f>
        <v>0</v>
      </c>
    </row>
    <row r="2381" spans="1:16" x14ac:dyDescent="0.25">
      <c r="A2381" s="35">
        <f t="shared" si="227"/>
        <v>0</v>
      </c>
      <c r="B2381" s="8">
        <f t="shared" si="228"/>
        <v>0</v>
      </c>
      <c r="C2381" s="8">
        <f t="shared" si="229"/>
        <v>0</v>
      </c>
      <c r="D2381" s="38" t="e">
        <f t="shared" si="230"/>
        <v>#VALUE!</v>
      </c>
      <c r="E2381" s="39" t="e">
        <f t="shared" si="225"/>
        <v>#VALUE!</v>
      </c>
      <c r="M2381" s="8" t="str">
        <f>VLOOKUP(MONTH($J2381),Lookup!$A$2:$B$13,2,0)&amp;" "&amp;YEAR($J2381)</f>
        <v>Jan 1900</v>
      </c>
      <c r="N2381" s="34" t="str">
        <f t="shared" si="226"/>
        <v>1/1/9999</v>
      </c>
      <c r="O2381" s="8" t="str">
        <f>IF(ISERROR(VLOOKUP($I2381,Lookup!$H$2:$I$11,2,0)),"",VLOOKUP($I2381,Lookup!$H$2:$I$11,2,0))</f>
        <v/>
      </c>
      <c r="P2381" s="8">
        <f>COUNTIF(J$4:J2381,J2381)</f>
        <v>0</v>
      </c>
    </row>
    <row r="2382" spans="1:16" x14ac:dyDescent="0.25">
      <c r="A2382" s="35">
        <f t="shared" si="227"/>
        <v>0</v>
      </c>
      <c r="B2382" s="8">
        <f t="shared" si="228"/>
        <v>0</v>
      </c>
      <c r="C2382" s="8">
        <f t="shared" si="229"/>
        <v>0</v>
      </c>
      <c r="D2382" s="38" t="e">
        <f t="shared" si="230"/>
        <v>#VALUE!</v>
      </c>
      <c r="E2382" s="39" t="e">
        <f t="shared" si="225"/>
        <v>#VALUE!</v>
      </c>
      <c r="M2382" s="8" t="str">
        <f>VLOOKUP(MONTH($J2382),Lookup!$A$2:$B$13,2,0)&amp;" "&amp;YEAR($J2382)</f>
        <v>Jan 1900</v>
      </c>
      <c r="N2382" s="34" t="str">
        <f t="shared" si="226"/>
        <v>1/1/9999</v>
      </c>
      <c r="O2382" s="8" t="str">
        <f>IF(ISERROR(VLOOKUP($I2382,Lookup!$H$2:$I$11,2,0)),"",VLOOKUP($I2382,Lookup!$H$2:$I$11,2,0))</f>
        <v/>
      </c>
      <c r="P2382" s="8">
        <f>COUNTIF(J$4:J2382,J2382)</f>
        <v>0</v>
      </c>
    </row>
    <row r="2383" spans="1:16" x14ac:dyDescent="0.25">
      <c r="A2383" s="35">
        <f t="shared" si="227"/>
        <v>0</v>
      </c>
      <c r="B2383" s="8">
        <f t="shared" si="228"/>
        <v>0</v>
      </c>
      <c r="C2383" s="8">
        <f t="shared" si="229"/>
        <v>0</v>
      </c>
      <c r="D2383" s="38" t="e">
        <f t="shared" si="230"/>
        <v>#VALUE!</v>
      </c>
      <c r="E2383" s="39" t="e">
        <f t="shared" si="225"/>
        <v>#VALUE!</v>
      </c>
      <c r="M2383" s="8" t="str">
        <f>VLOOKUP(MONTH($J2383),Lookup!$A$2:$B$13,2,0)&amp;" "&amp;YEAR($J2383)</f>
        <v>Jan 1900</v>
      </c>
      <c r="N2383" s="34" t="str">
        <f t="shared" si="226"/>
        <v>1/1/9999</v>
      </c>
      <c r="O2383" s="8" t="str">
        <f>IF(ISERROR(VLOOKUP($I2383,Lookup!$H$2:$I$11,2,0)),"",VLOOKUP($I2383,Lookup!$H$2:$I$11,2,0))</f>
        <v/>
      </c>
      <c r="P2383" s="8">
        <f>COUNTIF(J$4:J2383,J2383)</f>
        <v>0</v>
      </c>
    </row>
    <row r="2384" spans="1:16" x14ac:dyDescent="0.25">
      <c r="A2384" s="35">
        <f t="shared" si="227"/>
        <v>0</v>
      </c>
      <c r="B2384" s="8">
        <f t="shared" si="228"/>
        <v>0</v>
      </c>
      <c r="C2384" s="8">
        <f t="shared" si="229"/>
        <v>0</v>
      </c>
      <c r="D2384" s="38" t="e">
        <f t="shared" si="230"/>
        <v>#VALUE!</v>
      </c>
      <c r="E2384" s="39" t="e">
        <f t="shared" si="225"/>
        <v>#VALUE!</v>
      </c>
      <c r="M2384" s="8" t="str">
        <f>VLOOKUP(MONTH($J2384),Lookup!$A$2:$B$13,2,0)&amp;" "&amp;YEAR($J2384)</f>
        <v>Jan 1900</v>
      </c>
      <c r="N2384" s="34" t="str">
        <f t="shared" si="226"/>
        <v>1/1/9999</v>
      </c>
      <c r="O2384" s="8" t="str">
        <f>IF(ISERROR(VLOOKUP($I2384,Lookup!$H$2:$I$11,2,0)),"",VLOOKUP($I2384,Lookup!$H$2:$I$11,2,0))</f>
        <v/>
      </c>
      <c r="P2384" s="8">
        <f>COUNTIF(J$4:J2384,J2384)</f>
        <v>0</v>
      </c>
    </row>
    <row r="2385" spans="1:16" x14ac:dyDescent="0.25">
      <c r="A2385" s="35">
        <f t="shared" si="227"/>
        <v>0</v>
      </c>
      <c r="B2385" s="8">
        <f t="shared" si="228"/>
        <v>0</v>
      </c>
      <c r="C2385" s="8">
        <f t="shared" si="229"/>
        <v>0</v>
      </c>
      <c r="D2385" s="38" t="e">
        <f t="shared" si="230"/>
        <v>#VALUE!</v>
      </c>
      <c r="E2385" s="39" t="e">
        <f t="shared" si="225"/>
        <v>#VALUE!</v>
      </c>
      <c r="M2385" s="8" t="str">
        <f>VLOOKUP(MONTH($J2385),Lookup!$A$2:$B$13,2,0)&amp;" "&amp;YEAR($J2385)</f>
        <v>Jan 1900</v>
      </c>
      <c r="N2385" s="34" t="str">
        <f t="shared" si="226"/>
        <v>1/1/9999</v>
      </c>
      <c r="O2385" s="8" t="str">
        <f>IF(ISERROR(VLOOKUP($I2385,Lookup!$H$2:$I$11,2,0)),"",VLOOKUP($I2385,Lookup!$H$2:$I$11,2,0))</f>
        <v/>
      </c>
      <c r="P2385" s="8">
        <f>COUNTIF(J$4:J2385,J2385)</f>
        <v>0</v>
      </c>
    </row>
    <row r="2386" spans="1:16" x14ac:dyDescent="0.25">
      <c r="A2386" s="35">
        <f t="shared" si="227"/>
        <v>0</v>
      </c>
      <c r="B2386" s="8">
        <f t="shared" si="228"/>
        <v>0</v>
      </c>
      <c r="C2386" s="8">
        <f t="shared" si="229"/>
        <v>0</v>
      </c>
      <c r="D2386" s="38" t="e">
        <f t="shared" si="230"/>
        <v>#VALUE!</v>
      </c>
      <c r="E2386" s="39" t="e">
        <f t="shared" si="225"/>
        <v>#VALUE!</v>
      </c>
      <c r="M2386" s="8" t="str">
        <f>VLOOKUP(MONTH($J2386),Lookup!$A$2:$B$13,2,0)&amp;" "&amp;YEAR($J2386)</f>
        <v>Jan 1900</v>
      </c>
      <c r="N2386" s="34" t="str">
        <f t="shared" si="226"/>
        <v>1/1/9999</v>
      </c>
      <c r="O2386" s="8" t="str">
        <f>IF(ISERROR(VLOOKUP($I2386,Lookup!$H$2:$I$11,2,0)),"",VLOOKUP($I2386,Lookup!$H$2:$I$11,2,0))</f>
        <v/>
      </c>
      <c r="P2386" s="8">
        <f>COUNTIF(J$4:J2386,J2386)</f>
        <v>0</v>
      </c>
    </row>
    <row r="2387" spans="1:16" x14ac:dyDescent="0.25">
      <c r="A2387" s="35">
        <f t="shared" si="227"/>
        <v>0</v>
      </c>
      <c r="B2387" s="8">
        <f t="shared" si="228"/>
        <v>0</v>
      </c>
      <c r="C2387" s="8">
        <f t="shared" si="229"/>
        <v>0</v>
      </c>
      <c r="D2387" s="38" t="e">
        <f t="shared" si="230"/>
        <v>#VALUE!</v>
      </c>
      <c r="E2387" s="39" t="e">
        <f t="shared" si="225"/>
        <v>#VALUE!</v>
      </c>
      <c r="M2387" s="8" t="str">
        <f>VLOOKUP(MONTH($J2387),Lookup!$A$2:$B$13,2,0)&amp;" "&amp;YEAR($J2387)</f>
        <v>Jan 1900</v>
      </c>
      <c r="N2387" s="34" t="str">
        <f t="shared" si="226"/>
        <v>1/1/9999</v>
      </c>
      <c r="O2387" s="8" t="str">
        <f>IF(ISERROR(VLOOKUP($I2387,Lookup!$H$2:$I$11,2,0)),"",VLOOKUP($I2387,Lookup!$H$2:$I$11,2,0))</f>
        <v/>
      </c>
      <c r="P2387" s="8">
        <f>COUNTIF(J$4:J2387,J2387)</f>
        <v>0</v>
      </c>
    </row>
    <row r="2388" spans="1:16" x14ac:dyDescent="0.25">
      <c r="A2388" s="35">
        <f t="shared" si="227"/>
        <v>0</v>
      </c>
      <c r="B2388" s="8">
        <f t="shared" si="228"/>
        <v>0</v>
      </c>
      <c r="C2388" s="8">
        <f t="shared" si="229"/>
        <v>0</v>
      </c>
      <c r="D2388" s="38" t="e">
        <f t="shared" si="230"/>
        <v>#VALUE!</v>
      </c>
      <c r="E2388" s="39" t="e">
        <f t="shared" si="225"/>
        <v>#VALUE!</v>
      </c>
      <c r="M2388" s="8" t="str">
        <f>VLOOKUP(MONTH($J2388),Lookup!$A$2:$B$13,2,0)&amp;" "&amp;YEAR($J2388)</f>
        <v>Jan 1900</v>
      </c>
      <c r="N2388" s="34" t="str">
        <f t="shared" si="226"/>
        <v>1/1/9999</v>
      </c>
      <c r="O2388" s="8" t="str">
        <f>IF(ISERROR(VLOOKUP($I2388,Lookup!$H$2:$I$11,2,0)),"",VLOOKUP($I2388,Lookup!$H$2:$I$11,2,0))</f>
        <v/>
      </c>
      <c r="P2388" s="8">
        <f>COUNTIF(J$4:J2388,J2388)</f>
        <v>0</v>
      </c>
    </row>
    <row r="2389" spans="1:16" x14ac:dyDescent="0.25">
      <c r="A2389" s="35">
        <f t="shared" si="227"/>
        <v>0</v>
      </c>
      <c r="B2389" s="8">
        <f t="shared" si="228"/>
        <v>0</v>
      </c>
      <c r="C2389" s="8">
        <f t="shared" si="229"/>
        <v>0</v>
      </c>
      <c r="D2389" s="38" t="e">
        <f t="shared" si="230"/>
        <v>#VALUE!</v>
      </c>
      <c r="E2389" s="39" t="e">
        <f t="shared" si="225"/>
        <v>#VALUE!</v>
      </c>
      <c r="M2389" s="8" t="str">
        <f>VLOOKUP(MONTH($J2389),Lookup!$A$2:$B$13,2,0)&amp;" "&amp;YEAR($J2389)</f>
        <v>Jan 1900</v>
      </c>
      <c r="N2389" s="34" t="str">
        <f t="shared" si="226"/>
        <v>1/1/9999</v>
      </c>
      <c r="O2389" s="8" t="str">
        <f>IF(ISERROR(VLOOKUP($I2389,Lookup!$H$2:$I$11,2,0)),"",VLOOKUP($I2389,Lookup!$H$2:$I$11,2,0))</f>
        <v/>
      </c>
      <c r="P2389" s="8">
        <f>COUNTIF(J$4:J2389,J2389)</f>
        <v>0</v>
      </c>
    </row>
    <row r="2390" spans="1:16" x14ac:dyDescent="0.25">
      <c r="A2390" s="35">
        <f t="shared" si="227"/>
        <v>0</v>
      </c>
      <c r="B2390" s="8">
        <f t="shared" si="228"/>
        <v>0</v>
      </c>
      <c r="C2390" s="8">
        <f t="shared" si="229"/>
        <v>0</v>
      </c>
      <c r="D2390" s="38" t="e">
        <f t="shared" si="230"/>
        <v>#VALUE!</v>
      </c>
      <c r="E2390" s="39" t="e">
        <f t="shared" si="225"/>
        <v>#VALUE!</v>
      </c>
      <c r="M2390" s="8" t="str">
        <f>VLOOKUP(MONTH($J2390),Lookup!$A$2:$B$13,2,0)&amp;" "&amp;YEAR($J2390)</f>
        <v>Jan 1900</v>
      </c>
      <c r="N2390" s="34" t="str">
        <f t="shared" si="226"/>
        <v>1/1/9999</v>
      </c>
      <c r="O2390" s="8" t="str">
        <f>IF(ISERROR(VLOOKUP($I2390,Lookup!$H$2:$I$11,2,0)),"",VLOOKUP($I2390,Lookup!$H$2:$I$11,2,0))</f>
        <v/>
      </c>
      <c r="P2390" s="8">
        <f>COUNTIF(J$4:J2390,J2390)</f>
        <v>0</v>
      </c>
    </row>
    <row r="2391" spans="1:16" x14ac:dyDescent="0.25">
      <c r="A2391" s="35">
        <f t="shared" si="227"/>
        <v>0</v>
      </c>
      <c r="B2391" s="8">
        <f t="shared" si="228"/>
        <v>0</v>
      </c>
      <c r="C2391" s="8">
        <f t="shared" si="229"/>
        <v>0</v>
      </c>
      <c r="D2391" s="38" t="e">
        <f t="shared" si="230"/>
        <v>#VALUE!</v>
      </c>
      <c r="E2391" s="39" t="e">
        <f t="shared" si="225"/>
        <v>#VALUE!</v>
      </c>
      <c r="M2391" s="8" t="str">
        <f>VLOOKUP(MONTH($J2391),Lookup!$A$2:$B$13,2,0)&amp;" "&amp;YEAR($J2391)</f>
        <v>Jan 1900</v>
      </c>
      <c r="N2391" s="34" t="str">
        <f t="shared" si="226"/>
        <v>1/1/9999</v>
      </c>
      <c r="O2391" s="8" t="str">
        <f>IF(ISERROR(VLOOKUP($I2391,Lookup!$H$2:$I$11,2,0)),"",VLOOKUP($I2391,Lookup!$H$2:$I$11,2,0))</f>
        <v/>
      </c>
      <c r="P2391" s="8">
        <f>COUNTIF(J$4:J2391,J2391)</f>
        <v>0</v>
      </c>
    </row>
    <row r="2392" spans="1:16" x14ac:dyDescent="0.25">
      <c r="A2392" s="35">
        <f t="shared" si="227"/>
        <v>0</v>
      </c>
      <c r="B2392" s="8">
        <f t="shared" si="228"/>
        <v>0</v>
      </c>
      <c r="C2392" s="8">
        <f t="shared" si="229"/>
        <v>0</v>
      </c>
      <c r="D2392" s="38" t="e">
        <f t="shared" si="230"/>
        <v>#VALUE!</v>
      </c>
      <c r="E2392" s="39" t="e">
        <f t="shared" si="225"/>
        <v>#VALUE!</v>
      </c>
      <c r="M2392" s="8" t="str">
        <f>VLOOKUP(MONTH($J2392),Lookup!$A$2:$B$13,2,0)&amp;" "&amp;YEAR($J2392)</f>
        <v>Jan 1900</v>
      </c>
      <c r="N2392" s="34" t="str">
        <f t="shared" si="226"/>
        <v>1/1/9999</v>
      </c>
      <c r="O2392" s="8" t="str">
        <f>IF(ISERROR(VLOOKUP($I2392,Lookup!$H$2:$I$11,2,0)),"",VLOOKUP($I2392,Lookup!$H$2:$I$11,2,0))</f>
        <v/>
      </c>
      <c r="P2392" s="8">
        <f>COUNTIF(J$4:J2392,J2392)</f>
        <v>0</v>
      </c>
    </row>
    <row r="2393" spans="1:16" x14ac:dyDescent="0.25">
      <c r="A2393" s="35">
        <f t="shared" si="227"/>
        <v>0</v>
      </c>
      <c r="B2393" s="8">
        <f t="shared" si="228"/>
        <v>0</v>
      </c>
      <c r="C2393" s="8">
        <f t="shared" si="229"/>
        <v>0</v>
      </c>
      <c r="D2393" s="38" t="e">
        <f t="shared" si="230"/>
        <v>#VALUE!</v>
      </c>
      <c r="E2393" s="39" t="e">
        <f t="shared" si="225"/>
        <v>#VALUE!</v>
      </c>
      <c r="M2393" s="8" t="str">
        <f>VLOOKUP(MONTH($J2393),Lookup!$A$2:$B$13,2,0)&amp;" "&amp;YEAR($J2393)</f>
        <v>Jan 1900</v>
      </c>
      <c r="N2393" s="34" t="str">
        <f t="shared" si="226"/>
        <v>1/1/9999</v>
      </c>
      <c r="O2393" s="8" t="str">
        <f>IF(ISERROR(VLOOKUP($I2393,Lookup!$H$2:$I$11,2,0)),"",VLOOKUP($I2393,Lookup!$H$2:$I$11,2,0))</f>
        <v/>
      </c>
      <c r="P2393" s="8">
        <f>COUNTIF(J$4:J2393,J2393)</f>
        <v>0</v>
      </c>
    </row>
    <row r="2394" spans="1:16" x14ac:dyDescent="0.25">
      <c r="A2394" s="35">
        <f t="shared" si="227"/>
        <v>0</v>
      </c>
      <c r="B2394" s="8">
        <f t="shared" si="228"/>
        <v>0</v>
      </c>
      <c r="C2394" s="8">
        <f t="shared" si="229"/>
        <v>0</v>
      </c>
      <c r="D2394" s="38" t="e">
        <f t="shared" si="230"/>
        <v>#VALUE!</v>
      </c>
      <c r="E2394" s="39" t="e">
        <f t="shared" si="225"/>
        <v>#VALUE!</v>
      </c>
      <c r="M2394" s="8" t="str">
        <f>VLOOKUP(MONTH($J2394),Lookup!$A$2:$B$13,2,0)&amp;" "&amp;YEAR($J2394)</f>
        <v>Jan 1900</v>
      </c>
      <c r="N2394" s="34" t="str">
        <f t="shared" si="226"/>
        <v>1/1/9999</v>
      </c>
      <c r="O2394" s="8" t="str">
        <f>IF(ISERROR(VLOOKUP($I2394,Lookup!$H$2:$I$11,2,0)),"",VLOOKUP($I2394,Lookup!$H$2:$I$11,2,0))</f>
        <v/>
      </c>
      <c r="P2394" s="8">
        <f>COUNTIF(J$4:J2394,J2394)</f>
        <v>0</v>
      </c>
    </row>
    <row r="2395" spans="1:16" x14ac:dyDescent="0.25">
      <c r="A2395" s="35">
        <f t="shared" si="227"/>
        <v>0</v>
      </c>
      <c r="B2395" s="8">
        <f t="shared" si="228"/>
        <v>0</v>
      </c>
      <c r="C2395" s="8">
        <f t="shared" si="229"/>
        <v>0</v>
      </c>
      <c r="D2395" s="38" t="e">
        <f t="shared" si="230"/>
        <v>#VALUE!</v>
      </c>
      <c r="E2395" s="39" t="e">
        <f t="shared" si="225"/>
        <v>#VALUE!</v>
      </c>
      <c r="M2395" s="8" t="str">
        <f>VLOOKUP(MONTH($J2395),Lookup!$A$2:$B$13,2,0)&amp;" "&amp;YEAR($J2395)</f>
        <v>Jan 1900</v>
      </c>
      <c r="N2395" s="34" t="str">
        <f t="shared" si="226"/>
        <v>1/1/9999</v>
      </c>
      <c r="O2395" s="8" t="str">
        <f>IF(ISERROR(VLOOKUP($I2395,Lookup!$H$2:$I$11,2,0)),"",VLOOKUP($I2395,Lookup!$H$2:$I$11,2,0))</f>
        <v/>
      </c>
      <c r="P2395" s="8">
        <f>COUNTIF(J$4:J2395,J2395)</f>
        <v>0</v>
      </c>
    </row>
    <row r="2396" spans="1:16" x14ac:dyDescent="0.25">
      <c r="A2396" s="35">
        <f t="shared" si="227"/>
        <v>0</v>
      </c>
      <c r="B2396" s="8">
        <f t="shared" si="228"/>
        <v>0</v>
      </c>
      <c r="C2396" s="8">
        <f t="shared" si="229"/>
        <v>0</v>
      </c>
      <c r="D2396" s="38" t="e">
        <f t="shared" si="230"/>
        <v>#VALUE!</v>
      </c>
      <c r="E2396" s="39" t="e">
        <f t="shared" si="225"/>
        <v>#VALUE!</v>
      </c>
      <c r="M2396" s="8" t="str">
        <f>VLOOKUP(MONTH($J2396),Lookup!$A$2:$B$13,2,0)&amp;" "&amp;YEAR($J2396)</f>
        <v>Jan 1900</v>
      </c>
      <c r="N2396" s="34" t="str">
        <f t="shared" si="226"/>
        <v>1/1/9999</v>
      </c>
      <c r="O2396" s="8" t="str">
        <f>IF(ISERROR(VLOOKUP($I2396,Lookup!$H$2:$I$11,2,0)),"",VLOOKUP($I2396,Lookup!$H$2:$I$11,2,0))</f>
        <v/>
      </c>
      <c r="P2396" s="8">
        <f>COUNTIF(J$4:J2396,J2396)</f>
        <v>0</v>
      </c>
    </row>
    <row r="2397" spans="1:16" x14ac:dyDescent="0.25">
      <c r="A2397" s="35">
        <f t="shared" si="227"/>
        <v>0</v>
      </c>
      <c r="B2397" s="8">
        <f t="shared" si="228"/>
        <v>0</v>
      </c>
      <c r="C2397" s="8">
        <f t="shared" si="229"/>
        <v>0</v>
      </c>
      <c r="D2397" s="38" t="e">
        <f t="shared" si="230"/>
        <v>#VALUE!</v>
      </c>
      <c r="E2397" s="39" t="e">
        <f t="shared" si="225"/>
        <v>#VALUE!</v>
      </c>
      <c r="M2397" s="8" t="str">
        <f>VLOOKUP(MONTH($J2397),Lookup!$A$2:$B$13,2,0)&amp;" "&amp;YEAR($J2397)</f>
        <v>Jan 1900</v>
      </c>
      <c r="N2397" s="34" t="str">
        <f t="shared" si="226"/>
        <v>1/1/9999</v>
      </c>
      <c r="O2397" s="8" t="str">
        <f>IF(ISERROR(VLOOKUP($I2397,Lookup!$H$2:$I$11,2,0)),"",VLOOKUP($I2397,Lookup!$H$2:$I$11,2,0))</f>
        <v/>
      </c>
      <c r="P2397" s="8">
        <f>COUNTIF(J$4:J2397,J2397)</f>
        <v>0</v>
      </c>
    </row>
    <row r="2398" spans="1:16" x14ac:dyDescent="0.25">
      <c r="A2398" s="35">
        <f t="shared" si="227"/>
        <v>0</v>
      </c>
      <c r="B2398" s="8">
        <f t="shared" si="228"/>
        <v>0</v>
      </c>
      <c r="C2398" s="8">
        <f t="shared" si="229"/>
        <v>0</v>
      </c>
      <c r="D2398" s="38" t="e">
        <f t="shared" si="230"/>
        <v>#VALUE!</v>
      </c>
      <c r="E2398" s="39" t="e">
        <f t="shared" si="225"/>
        <v>#VALUE!</v>
      </c>
      <c r="M2398" s="8" t="str">
        <f>VLOOKUP(MONTH($J2398),Lookup!$A$2:$B$13,2,0)&amp;" "&amp;YEAR($J2398)</f>
        <v>Jan 1900</v>
      </c>
      <c r="N2398" s="34" t="str">
        <f t="shared" si="226"/>
        <v>1/1/9999</v>
      </c>
      <c r="O2398" s="8" t="str">
        <f>IF(ISERROR(VLOOKUP($I2398,Lookup!$H$2:$I$11,2,0)),"",VLOOKUP($I2398,Lookup!$H$2:$I$11,2,0))</f>
        <v/>
      </c>
      <c r="P2398" s="8">
        <f>COUNTIF(J$4:J2398,J2398)</f>
        <v>0</v>
      </c>
    </row>
    <row r="2399" spans="1:16" x14ac:dyDescent="0.25">
      <c r="A2399" s="35">
        <f t="shared" si="227"/>
        <v>0</v>
      </c>
      <c r="B2399" s="8">
        <f t="shared" si="228"/>
        <v>0</v>
      </c>
      <c r="C2399" s="8">
        <f t="shared" si="229"/>
        <v>0</v>
      </c>
      <c r="D2399" s="38" t="e">
        <f t="shared" si="230"/>
        <v>#VALUE!</v>
      </c>
      <c r="E2399" s="39" t="e">
        <f t="shared" si="225"/>
        <v>#VALUE!</v>
      </c>
      <c r="M2399" s="8" t="str">
        <f>VLOOKUP(MONTH($J2399),Lookup!$A$2:$B$13,2,0)&amp;" "&amp;YEAR($J2399)</f>
        <v>Jan 1900</v>
      </c>
      <c r="N2399" s="34" t="str">
        <f t="shared" si="226"/>
        <v>1/1/9999</v>
      </c>
      <c r="O2399" s="8" t="str">
        <f>IF(ISERROR(VLOOKUP($I2399,Lookup!$H$2:$I$11,2,0)),"",VLOOKUP($I2399,Lookup!$H$2:$I$11,2,0))</f>
        <v/>
      </c>
      <c r="P2399" s="8">
        <f>COUNTIF(J$4:J2399,J2399)</f>
        <v>0</v>
      </c>
    </row>
    <row r="2400" spans="1:16" x14ac:dyDescent="0.25">
      <c r="A2400" s="35">
        <f t="shared" si="227"/>
        <v>0</v>
      </c>
      <c r="B2400" s="8">
        <f t="shared" si="228"/>
        <v>0</v>
      </c>
      <c r="C2400" s="8">
        <f t="shared" si="229"/>
        <v>0</v>
      </c>
      <c r="D2400" s="38" t="e">
        <f t="shared" si="230"/>
        <v>#VALUE!</v>
      </c>
      <c r="E2400" s="39" t="e">
        <f t="shared" si="225"/>
        <v>#VALUE!</v>
      </c>
      <c r="M2400" s="8" t="str">
        <f>VLOOKUP(MONTH($J2400),Lookup!$A$2:$B$13,2,0)&amp;" "&amp;YEAR($J2400)</f>
        <v>Jan 1900</v>
      </c>
      <c r="N2400" s="34" t="str">
        <f t="shared" si="226"/>
        <v>1/1/9999</v>
      </c>
      <c r="O2400" s="8" t="str">
        <f>IF(ISERROR(VLOOKUP($I2400,Lookup!$H$2:$I$11,2,0)),"",VLOOKUP($I2400,Lookup!$H$2:$I$11,2,0))</f>
        <v/>
      </c>
      <c r="P2400" s="8">
        <f>COUNTIF(J$4:J2400,J2400)</f>
        <v>0</v>
      </c>
    </row>
    <row r="2401" spans="1:16" x14ac:dyDescent="0.25">
      <c r="A2401" s="35">
        <f t="shared" si="227"/>
        <v>0</v>
      </c>
      <c r="B2401" s="8">
        <f t="shared" si="228"/>
        <v>0</v>
      </c>
      <c r="C2401" s="8">
        <f t="shared" si="229"/>
        <v>0</v>
      </c>
      <c r="D2401" s="38" t="e">
        <f t="shared" si="230"/>
        <v>#VALUE!</v>
      </c>
      <c r="E2401" s="39" t="e">
        <f t="shared" si="225"/>
        <v>#VALUE!</v>
      </c>
      <c r="M2401" s="8" t="str">
        <f>VLOOKUP(MONTH($J2401),Lookup!$A$2:$B$13,2,0)&amp;" "&amp;YEAR($J2401)</f>
        <v>Jan 1900</v>
      </c>
      <c r="N2401" s="34" t="str">
        <f t="shared" si="226"/>
        <v>1/1/9999</v>
      </c>
      <c r="O2401" s="8" t="str">
        <f>IF(ISERROR(VLOOKUP($I2401,Lookup!$H$2:$I$11,2,0)),"",VLOOKUP($I2401,Lookup!$H$2:$I$11,2,0))</f>
        <v/>
      </c>
      <c r="P2401" s="8">
        <f>COUNTIF(J$4:J2401,J2401)</f>
        <v>0</v>
      </c>
    </row>
    <row r="2402" spans="1:16" x14ac:dyDescent="0.25">
      <c r="A2402" s="35">
        <f t="shared" si="227"/>
        <v>0</v>
      </c>
      <c r="B2402" s="8">
        <f t="shared" si="228"/>
        <v>0</v>
      </c>
      <c r="C2402" s="8">
        <f t="shared" si="229"/>
        <v>0</v>
      </c>
      <c r="D2402" s="38" t="e">
        <f t="shared" si="230"/>
        <v>#VALUE!</v>
      </c>
      <c r="E2402" s="39" t="e">
        <f t="shared" si="225"/>
        <v>#VALUE!</v>
      </c>
      <c r="M2402" s="8" t="str">
        <f>VLOOKUP(MONTH($J2402),Lookup!$A$2:$B$13,2,0)&amp;" "&amp;YEAR($J2402)</f>
        <v>Jan 1900</v>
      </c>
      <c r="N2402" s="34" t="str">
        <f t="shared" si="226"/>
        <v>1/1/9999</v>
      </c>
      <c r="O2402" s="8" t="str">
        <f>IF(ISERROR(VLOOKUP($I2402,Lookup!$H$2:$I$11,2,0)),"",VLOOKUP($I2402,Lookup!$H$2:$I$11,2,0))</f>
        <v/>
      </c>
      <c r="P2402" s="8">
        <f>COUNTIF(J$4:J2402,J2402)</f>
        <v>0</v>
      </c>
    </row>
    <row r="2403" spans="1:16" x14ac:dyDescent="0.25">
      <c r="A2403" s="35">
        <f t="shared" si="227"/>
        <v>0</v>
      </c>
      <c r="B2403" s="8">
        <f t="shared" si="228"/>
        <v>0</v>
      </c>
      <c r="C2403" s="8">
        <f t="shared" si="229"/>
        <v>0</v>
      </c>
      <c r="D2403" s="38" t="e">
        <f t="shared" si="230"/>
        <v>#VALUE!</v>
      </c>
      <c r="E2403" s="39" t="e">
        <f t="shared" si="225"/>
        <v>#VALUE!</v>
      </c>
      <c r="M2403" s="8" t="str">
        <f>VLOOKUP(MONTH($J2403),Lookup!$A$2:$B$13,2,0)&amp;" "&amp;YEAR($J2403)</f>
        <v>Jan 1900</v>
      </c>
      <c r="N2403" s="34" t="str">
        <f t="shared" si="226"/>
        <v>1/1/9999</v>
      </c>
      <c r="O2403" s="8" t="str">
        <f>IF(ISERROR(VLOOKUP($I2403,Lookup!$H$2:$I$11,2,0)),"",VLOOKUP($I2403,Lookup!$H$2:$I$11,2,0))</f>
        <v/>
      </c>
      <c r="P2403" s="8">
        <f>COUNTIF(J$4:J2403,J2403)</f>
        <v>0</v>
      </c>
    </row>
    <row r="2404" spans="1:16" x14ac:dyDescent="0.25">
      <c r="A2404" s="35">
        <f t="shared" si="227"/>
        <v>0</v>
      </c>
      <c r="B2404" s="8">
        <f t="shared" si="228"/>
        <v>0</v>
      </c>
      <c r="C2404" s="8">
        <f t="shared" si="229"/>
        <v>0</v>
      </c>
      <c r="D2404" s="38" t="e">
        <f t="shared" si="230"/>
        <v>#VALUE!</v>
      </c>
      <c r="E2404" s="39" t="e">
        <f t="shared" si="225"/>
        <v>#VALUE!</v>
      </c>
      <c r="M2404" s="8" t="str">
        <f>VLOOKUP(MONTH($J2404),Lookup!$A$2:$B$13,2,0)&amp;" "&amp;YEAR($J2404)</f>
        <v>Jan 1900</v>
      </c>
      <c r="N2404" s="34" t="str">
        <f t="shared" si="226"/>
        <v>1/1/9999</v>
      </c>
      <c r="O2404" s="8" t="str">
        <f>IF(ISERROR(VLOOKUP($I2404,Lookup!$H$2:$I$11,2,0)),"",VLOOKUP($I2404,Lookup!$H$2:$I$11,2,0))</f>
        <v/>
      </c>
      <c r="P2404" s="8">
        <f>COUNTIF(J$4:J2404,J2404)</f>
        <v>0</v>
      </c>
    </row>
    <row r="2405" spans="1:16" x14ac:dyDescent="0.25">
      <c r="A2405" s="35">
        <f t="shared" si="227"/>
        <v>0</v>
      </c>
      <c r="B2405" s="8">
        <f t="shared" si="228"/>
        <v>0</v>
      </c>
      <c r="C2405" s="8">
        <f t="shared" si="229"/>
        <v>0</v>
      </c>
      <c r="D2405" s="38" t="e">
        <f t="shared" si="230"/>
        <v>#VALUE!</v>
      </c>
      <c r="E2405" s="39" t="e">
        <f t="shared" si="225"/>
        <v>#VALUE!</v>
      </c>
      <c r="M2405" s="8" t="str">
        <f>VLOOKUP(MONTH($J2405),Lookup!$A$2:$B$13,2,0)&amp;" "&amp;YEAR($J2405)</f>
        <v>Jan 1900</v>
      </c>
      <c r="N2405" s="34" t="str">
        <f t="shared" si="226"/>
        <v>1/1/9999</v>
      </c>
      <c r="O2405" s="8" t="str">
        <f>IF(ISERROR(VLOOKUP($I2405,Lookup!$H$2:$I$11,2,0)),"",VLOOKUP($I2405,Lookup!$H$2:$I$11,2,0))</f>
        <v/>
      </c>
      <c r="P2405" s="8">
        <f>COUNTIF(J$4:J2405,J2405)</f>
        <v>0</v>
      </c>
    </row>
    <row r="2406" spans="1:16" x14ac:dyDescent="0.25">
      <c r="A2406" s="35">
        <f t="shared" si="227"/>
        <v>0</v>
      </c>
      <c r="B2406" s="8">
        <f t="shared" si="228"/>
        <v>0</v>
      </c>
      <c r="C2406" s="8">
        <f t="shared" si="229"/>
        <v>0</v>
      </c>
      <c r="D2406" s="38" t="e">
        <f t="shared" si="230"/>
        <v>#VALUE!</v>
      </c>
      <c r="E2406" s="39" t="e">
        <f t="shared" si="225"/>
        <v>#VALUE!</v>
      </c>
      <c r="M2406" s="8" t="str">
        <f>VLOOKUP(MONTH($J2406),Lookup!$A$2:$B$13,2,0)&amp;" "&amp;YEAR($J2406)</f>
        <v>Jan 1900</v>
      </c>
      <c r="N2406" s="34" t="str">
        <f t="shared" si="226"/>
        <v>1/1/9999</v>
      </c>
      <c r="O2406" s="8" t="str">
        <f>IF(ISERROR(VLOOKUP($I2406,Lookup!$H$2:$I$11,2,0)),"",VLOOKUP($I2406,Lookup!$H$2:$I$11,2,0))</f>
        <v/>
      </c>
      <c r="P2406" s="8">
        <f>COUNTIF(J$4:J2406,J2406)</f>
        <v>0</v>
      </c>
    </row>
    <row r="2407" spans="1:16" x14ac:dyDescent="0.25">
      <c r="A2407" s="35">
        <f t="shared" si="227"/>
        <v>0</v>
      </c>
      <c r="B2407" s="8">
        <f t="shared" si="228"/>
        <v>0</v>
      </c>
      <c r="C2407" s="8">
        <f t="shared" si="229"/>
        <v>0</v>
      </c>
      <c r="D2407" s="38" t="e">
        <f t="shared" si="230"/>
        <v>#VALUE!</v>
      </c>
      <c r="E2407" s="39" t="e">
        <f t="shared" si="225"/>
        <v>#VALUE!</v>
      </c>
      <c r="M2407" s="8" t="str">
        <f>VLOOKUP(MONTH($J2407),Lookup!$A$2:$B$13,2,0)&amp;" "&amp;YEAR($J2407)</f>
        <v>Jan 1900</v>
      </c>
      <c r="N2407" s="34" t="str">
        <f t="shared" si="226"/>
        <v>1/1/9999</v>
      </c>
      <c r="O2407" s="8" t="str">
        <f>IF(ISERROR(VLOOKUP($I2407,Lookup!$H$2:$I$11,2,0)),"",VLOOKUP($I2407,Lookup!$H$2:$I$11,2,0))</f>
        <v/>
      </c>
      <c r="P2407" s="8">
        <f>COUNTIF(J$4:J2407,J2407)</f>
        <v>0</v>
      </c>
    </row>
    <row r="2408" spans="1:16" x14ac:dyDescent="0.25">
      <c r="A2408" s="35">
        <f t="shared" si="227"/>
        <v>0</v>
      </c>
      <c r="B2408" s="8">
        <f t="shared" si="228"/>
        <v>0</v>
      </c>
      <c r="C2408" s="8">
        <f t="shared" si="229"/>
        <v>0</v>
      </c>
      <c r="D2408" s="38" t="e">
        <f t="shared" si="230"/>
        <v>#VALUE!</v>
      </c>
      <c r="E2408" s="39" t="e">
        <f t="shared" si="225"/>
        <v>#VALUE!</v>
      </c>
      <c r="M2408" s="8" t="str">
        <f>VLOOKUP(MONTH($J2408),Lookup!$A$2:$B$13,2,0)&amp;" "&amp;YEAR($J2408)</f>
        <v>Jan 1900</v>
      </c>
      <c r="N2408" s="34" t="str">
        <f t="shared" si="226"/>
        <v>1/1/9999</v>
      </c>
      <c r="O2408" s="8" t="str">
        <f>IF(ISERROR(VLOOKUP($I2408,Lookup!$H$2:$I$11,2,0)),"",VLOOKUP($I2408,Lookup!$H$2:$I$11,2,0))</f>
        <v/>
      </c>
      <c r="P2408" s="8">
        <f>COUNTIF(J$4:J2408,J2408)</f>
        <v>0</v>
      </c>
    </row>
    <row r="2409" spans="1:16" x14ac:dyDescent="0.25">
      <c r="A2409" s="35">
        <f t="shared" si="227"/>
        <v>0</v>
      </c>
      <c r="B2409" s="8">
        <f t="shared" si="228"/>
        <v>0</v>
      </c>
      <c r="C2409" s="8">
        <f t="shared" si="229"/>
        <v>0</v>
      </c>
      <c r="D2409" s="38" t="e">
        <f t="shared" si="230"/>
        <v>#VALUE!</v>
      </c>
      <c r="E2409" s="39" t="e">
        <f t="shared" si="225"/>
        <v>#VALUE!</v>
      </c>
      <c r="M2409" s="8" t="str">
        <f>VLOOKUP(MONTH($J2409),Lookup!$A$2:$B$13,2,0)&amp;" "&amp;YEAR($J2409)</f>
        <v>Jan 1900</v>
      </c>
      <c r="N2409" s="34" t="str">
        <f t="shared" si="226"/>
        <v>1/1/9999</v>
      </c>
      <c r="O2409" s="8" t="str">
        <f>IF(ISERROR(VLOOKUP($I2409,Lookup!$H$2:$I$11,2,0)),"",VLOOKUP($I2409,Lookup!$H$2:$I$11,2,0))</f>
        <v/>
      </c>
      <c r="P2409" s="8">
        <f>COUNTIF(J$4:J2409,J2409)</f>
        <v>0</v>
      </c>
    </row>
    <row r="2410" spans="1:16" x14ac:dyDescent="0.25">
      <c r="A2410" s="35">
        <f t="shared" si="227"/>
        <v>0</v>
      </c>
      <c r="B2410" s="8">
        <f t="shared" si="228"/>
        <v>0</v>
      </c>
      <c r="C2410" s="8">
        <f t="shared" si="229"/>
        <v>0</v>
      </c>
      <c r="D2410" s="38" t="e">
        <f t="shared" si="230"/>
        <v>#VALUE!</v>
      </c>
      <c r="E2410" s="39" t="e">
        <f t="shared" si="225"/>
        <v>#VALUE!</v>
      </c>
      <c r="M2410" s="8" t="str">
        <f>VLOOKUP(MONTH($J2410),Lookup!$A$2:$B$13,2,0)&amp;" "&amp;YEAR($J2410)</f>
        <v>Jan 1900</v>
      </c>
      <c r="N2410" s="34" t="str">
        <f t="shared" si="226"/>
        <v>1/1/9999</v>
      </c>
      <c r="O2410" s="8" t="str">
        <f>IF(ISERROR(VLOOKUP($I2410,Lookup!$H$2:$I$11,2,0)),"",VLOOKUP($I2410,Lookup!$H$2:$I$11,2,0))</f>
        <v/>
      </c>
      <c r="P2410" s="8">
        <f>COUNTIF(J$4:J2410,J2410)</f>
        <v>0</v>
      </c>
    </row>
    <row r="2411" spans="1:16" x14ac:dyDescent="0.25">
      <c r="A2411" s="35">
        <f t="shared" si="227"/>
        <v>0</v>
      </c>
      <c r="B2411" s="8">
        <f t="shared" si="228"/>
        <v>0</v>
      </c>
      <c r="C2411" s="8">
        <f t="shared" si="229"/>
        <v>0</v>
      </c>
      <c r="D2411" s="38" t="e">
        <f t="shared" si="230"/>
        <v>#VALUE!</v>
      </c>
      <c r="E2411" s="39" t="e">
        <f t="shared" si="225"/>
        <v>#VALUE!</v>
      </c>
      <c r="M2411" s="8" t="str">
        <f>VLOOKUP(MONTH($J2411),Lookup!$A$2:$B$13,2,0)&amp;" "&amp;YEAR($J2411)</f>
        <v>Jan 1900</v>
      </c>
      <c r="N2411" s="34" t="str">
        <f t="shared" si="226"/>
        <v>1/1/9999</v>
      </c>
      <c r="O2411" s="8" t="str">
        <f>IF(ISERROR(VLOOKUP($I2411,Lookup!$H$2:$I$11,2,0)),"",VLOOKUP($I2411,Lookup!$H$2:$I$11,2,0))</f>
        <v/>
      </c>
      <c r="P2411" s="8">
        <f>COUNTIF(J$4:J2411,J2411)</f>
        <v>0</v>
      </c>
    </row>
    <row r="2412" spans="1:16" x14ac:dyDescent="0.25">
      <c r="A2412" s="35">
        <f t="shared" si="227"/>
        <v>0</v>
      </c>
      <c r="B2412" s="8">
        <f t="shared" si="228"/>
        <v>0</v>
      </c>
      <c r="C2412" s="8">
        <f t="shared" si="229"/>
        <v>0</v>
      </c>
      <c r="D2412" s="38" t="e">
        <f t="shared" si="230"/>
        <v>#VALUE!</v>
      </c>
      <c r="E2412" s="39" t="e">
        <f t="shared" si="225"/>
        <v>#VALUE!</v>
      </c>
      <c r="M2412" s="8" t="str">
        <f>VLOOKUP(MONTH($J2412),Lookup!$A$2:$B$13,2,0)&amp;" "&amp;YEAR($J2412)</f>
        <v>Jan 1900</v>
      </c>
      <c r="N2412" s="34" t="str">
        <f t="shared" si="226"/>
        <v>1/1/9999</v>
      </c>
      <c r="O2412" s="8" t="str">
        <f>IF(ISERROR(VLOOKUP($I2412,Lookup!$H$2:$I$11,2,0)),"",VLOOKUP($I2412,Lookup!$H$2:$I$11,2,0))</f>
        <v/>
      </c>
      <c r="P2412" s="8">
        <f>COUNTIF(J$4:J2412,J2412)</f>
        <v>0</v>
      </c>
    </row>
    <row r="2413" spans="1:16" x14ac:dyDescent="0.25">
      <c r="A2413" s="35">
        <f t="shared" si="227"/>
        <v>0</v>
      </c>
      <c r="B2413" s="8">
        <f t="shared" si="228"/>
        <v>0</v>
      </c>
      <c r="C2413" s="8">
        <f t="shared" si="229"/>
        <v>0</v>
      </c>
      <c r="D2413" s="38" t="e">
        <f t="shared" si="230"/>
        <v>#VALUE!</v>
      </c>
      <c r="E2413" s="39" t="e">
        <f t="shared" si="225"/>
        <v>#VALUE!</v>
      </c>
      <c r="M2413" s="8" t="str">
        <f>VLOOKUP(MONTH($J2413),Lookup!$A$2:$B$13,2,0)&amp;" "&amp;YEAR($J2413)</f>
        <v>Jan 1900</v>
      </c>
      <c r="N2413" s="34" t="str">
        <f t="shared" si="226"/>
        <v>1/1/9999</v>
      </c>
      <c r="O2413" s="8" t="str">
        <f>IF(ISERROR(VLOOKUP($I2413,Lookup!$H$2:$I$11,2,0)),"",VLOOKUP($I2413,Lookup!$H$2:$I$11,2,0))</f>
        <v/>
      </c>
      <c r="P2413" s="8">
        <f>COUNTIF(J$4:J2413,J2413)</f>
        <v>0</v>
      </c>
    </row>
    <row r="2414" spans="1:16" x14ac:dyDescent="0.25">
      <c r="A2414" s="35">
        <f t="shared" si="227"/>
        <v>0</v>
      </c>
      <c r="B2414" s="8">
        <f t="shared" si="228"/>
        <v>0</v>
      </c>
      <c r="C2414" s="8">
        <f t="shared" si="229"/>
        <v>0</v>
      </c>
      <c r="D2414" s="38" t="e">
        <f t="shared" si="230"/>
        <v>#VALUE!</v>
      </c>
      <c r="E2414" s="39" t="e">
        <f t="shared" si="225"/>
        <v>#VALUE!</v>
      </c>
      <c r="M2414" s="8" t="str">
        <f>VLOOKUP(MONTH($J2414),Lookup!$A$2:$B$13,2,0)&amp;" "&amp;YEAR($J2414)</f>
        <v>Jan 1900</v>
      </c>
      <c r="N2414" s="34" t="str">
        <f t="shared" si="226"/>
        <v>1/1/9999</v>
      </c>
      <c r="O2414" s="8" t="str">
        <f>IF(ISERROR(VLOOKUP($I2414,Lookup!$H$2:$I$11,2,0)),"",VLOOKUP($I2414,Lookup!$H$2:$I$11,2,0))</f>
        <v/>
      </c>
      <c r="P2414" s="8">
        <f>COUNTIF(J$4:J2414,J2414)</f>
        <v>0</v>
      </c>
    </row>
    <row r="2415" spans="1:16" x14ac:dyDescent="0.25">
      <c r="A2415" s="35">
        <f t="shared" si="227"/>
        <v>0</v>
      </c>
      <c r="B2415" s="8">
        <f t="shared" si="228"/>
        <v>0</v>
      </c>
      <c r="C2415" s="8">
        <f t="shared" si="229"/>
        <v>0</v>
      </c>
      <c r="D2415" s="38" t="e">
        <f t="shared" si="230"/>
        <v>#VALUE!</v>
      </c>
      <c r="E2415" s="39" t="e">
        <f t="shared" si="225"/>
        <v>#VALUE!</v>
      </c>
      <c r="M2415" s="8" t="str">
        <f>VLOOKUP(MONTH($J2415),Lookup!$A$2:$B$13,2,0)&amp;" "&amp;YEAR($J2415)</f>
        <v>Jan 1900</v>
      </c>
      <c r="N2415" s="34" t="str">
        <f t="shared" si="226"/>
        <v>1/1/9999</v>
      </c>
      <c r="O2415" s="8" t="str">
        <f>IF(ISERROR(VLOOKUP($I2415,Lookup!$H$2:$I$11,2,0)),"",VLOOKUP($I2415,Lookup!$H$2:$I$11,2,0))</f>
        <v/>
      </c>
      <c r="P2415" s="8">
        <f>COUNTIF(J$4:J2415,J2415)</f>
        <v>0</v>
      </c>
    </row>
    <row r="2416" spans="1:16" x14ac:dyDescent="0.25">
      <c r="A2416" s="35">
        <f t="shared" si="227"/>
        <v>0</v>
      </c>
      <c r="B2416" s="8">
        <f t="shared" si="228"/>
        <v>0</v>
      </c>
      <c r="C2416" s="8">
        <f t="shared" si="229"/>
        <v>0</v>
      </c>
      <c r="D2416" s="38" t="e">
        <f t="shared" si="230"/>
        <v>#VALUE!</v>
      </c>
      <c r="E2416" s="39" t="e">
        <f t="shared" si="225"/>
        <v>#VALUE!</v>
      </c>
      <c r="M2416" s="8" t="str">
        <f>VLOOKUP(MONTH($J2416),Lookup!$A$2:$B$13,2,0)&amp;" "&amp;YEAR($J2416)</f>
        <v>Jan 1900</v>
      </c>
      <c r="N2416" s="34" t="str">
        <f t="shared" si="226"/>
        <v>1/1/9999</v>
      </c>
      <c r="O2416" s="8" t="str">
        <f>IF(ISERROR(VLOOKUP($I2416,Lookup!$H$2:$I$11,2,0)),"",VLOOKUP($I2416,Lookup!$H$2:$I$11,2,0))</f>
        <v/>
      </c>
      <c r="P2416" s="8">
        <f>COUNTIF(J$4:J2416,J2416)</f>
        <v>0</v>
      </c>
    </row>
    <row r="2417" spans="1:16" x14ac:dyDescent="0.25">
      <c r="A2417" s="35">
        <f t="shared" si="227"/>
        <v>0</v>
      </c>
      <c r="B2417" s="8">
        <f t="shared" si="228"/>
        <v>0</v>
      </c>
      <c r="C2417" s="8">
        <f t="shared" si="229"/>
        <v>0</v>
      </c>
      <c r="D2417" s="38" t="e">
        <f t="shared" si="230"/>
        <v>#VALUE!</v>
      </c>
      <c r="E2417" s="39" t="e">
        <f t="shared" si="225"/>
        <v>#VALUE!</v>
      </c>
      <c r="M2417" s="8" t="str">
        <f>VLOOKUP(MONTH($J2417),Lookup!$A$2:$B$13,2,0)&amp;" "&amp;YEAR($J2417)</f>
        <v>Jan 1900</v>
      </c>
      <c r="N2417" s="34" t="str">
        <f t="shared" si="226"/>
        <v>1/1/9999</v>
      </c>
      <c r="O2417" s="8" t="str">
        <f>IF(ISERROR(VLOOKUP($I2417,Lookup!$H$2:$I$11,2,0)),"",VLOOKUP($I2417,Lookup!$H$2:$I$11,2,0))</f>
        <v/>
      </c>
      <c r="P2417" s="8">
        <f>COUNTIF(J$4:J2417,J2417)</f>
        <v>0</v>
      </c>
    </row>
    <row r="2418" spans="1:16" x14ac:dyDescent="0.25">
      <c r="A2418" s="35">
        <f t="shared" si="227"/>
        <v>0</v>
      </c>
      <c r="B2418" s="8">
        <f t="shared" si="228"/>
        <v>0</v>
      </c>
      <c r="C2418" s="8">
        <f t="shared" si="229"/>
        <v>0</v>
      </c>
      <c r="D2418" s="38" t="e">
        <f t="shared" si="230"/>
        <v>#VALUE!</v>
      </c>
      <c r="E2418" s="39" t="e">
        <f t="shared" si="225"/>
        <v>#VALUE!</v>
      </c>
      <c r="M2418" s="8" t="str">
        <f>VLOOKUP(MONTH($J2418),Lookup!$A$2:$B$13,2,0)&amp;" "&amp;YEAR($J2418)</f>
        <v>Jan 1900</v>
      </c>
      <c r="N2418" s="34" t="str">
        <f t="shared" si="226"/>
        <v>1/1/9999</v>
      </c>
      <c r="O2418" s="8" t="str">
        <f>IF(ISERROR(VLOOKUP($I2418,Lookup!$H$2:$I$11,2,0)),"",VLOOKUP($I2418,Lookup!$H$2:$I$11,2,0))</f>
        <v/>
      </c>
      <c r="P2418" s="8">
        <f>COUNTIF(J$4:J2418,J2418)</f>
        <v>0</v>
      </c>
    </row>
    <row r="2419" spans="1:16" x14ac:dyDescent="0.25">
      <c r="A2419" s="35">
        <f t="shared" si="227"/>
        <v>0</v>
      </c>
      <c r="B2419" s="8">
        <f t="shared" si="228"/>
        <v>0</v>
      </c>
      <c r="C2419" s="8">
        <f t="shared" si="229"/>
        <v>0</v>
      </c>
      <c r="D2419" s="38" t="e">
        <f t="shared" si="230"/>
        <v>#VALUE!</v>
      </c>
      <c r="E2419" s="39" t="e">
        <f t="shared" si="225"/>
        <v>#VALUE!</v>
      </c>
      <c r="M2419" s="8" t="str">
        <f>VLOOKUP(MONTH($J2419),Lookup!$A$2:$B$13,2,0)&amp;" "&amp;YEAR($J2419)</f>
        <v>Jan 1900</v>
      </c>
      <c r="N2419" s="34" t="str">
        <f t="shared" si="226"/>
        <v>1/1/9999</v>
      </c>
      <c r="O2419" s="8" t="str">
        <f>IF(ISERROR(VLOOKUP($I2419,Lookup!$H$2:$I$11,2,0)),"",VLOOKUP($I2419,Lookup!$H$2:$I$11,2,0))</f>
        <v/>
      </c>
      <c r="P2419" s="8">
        <f>COUNTIF(J$4:J2419,J2419)</f>
        <v>0</v>
      </c>
    </row>
    <row r="2420" spans="1:16" x14ac:dyDescent="0.25">
      <c r="A2420" s="35">
        <f t="shared" si="227"/>
        <v>0</v>
      </c>
      <c r="B2420" s="8">
        <f t="shared" si="228"/>
        <v>0</v>
      </c>
      <c r="C2420" s="8">
        <f t="shared" si="229"/>
        <v>0</v>
      </c>
      <c r="D2420" s="38" t="e">
        <f t="shared" si="230"/>
        <v>#VALUE!</v>
      </c>
      <c r="E2420" s="39" t="e">
        <f t="shared" si="225"/>
        <v>#VALUE!</v>
      </c>
      <c r="M2420" s="8" t="str">
        <f>VLOOKUP(MONTH($J2420),Lookup!$A$2:$B$13,2,0)&amp;" "&amp;YEAR($J2420)</f>
        <v>Jan 1900</v>
      </c>
      <c r="N2420" s="34" t="str">
        <f t="shared" si="226"/>
        <v>1/1/9999</v>
      </c>
      <c r="O2420" s="8" t="str">
        <f>IF(ISERROR(VLOOKUP($I2420,Lookup!$H$2:$I$11,2,0)),"",VLOOKUP($I2420,Lookup!$H$2:$I$11,2,0))</f>
        <v/>
      </c>
      <c r="P2420" s="8">
        <f>COUNTIF(J$4:J2420,J2420)</f>
        <v>0</v>
      </c>
    </row>
    <row r="2421" spans="1:16" x14ac:dyDescent="0.25">
      <c r="A2421" s="35">
        <f t="shared" si="227"/>
        <v>0</v>
      </c>
      <c r="B2421" s="8">
        <f t="shared" si="228"/>
        <v>0</v>
      </c>
      <c r="C2421" s="8">
        <f t="shared" si="229"/>
        <v>0</v>
      </c>
      <c r="D2421" s="38" t="e">
        <f t="shared" si="230"/>
        <v>#VALUE!</v>
      </c>
      <c r="E2421" s="39" t="e">
        <f t="shared" si="225"/>
        <v>#VALUE!</v>
      </c>
      <c r="M2421" s="8" t="str">
        <f>VLOOKUP(MONTH($J2421),Lookup!$A$2:$B$13,2,0)&amp;" "&amp;YEAR($J2421)</f>
        <v>Jan 1900</v>
      </c>
      <c r="N2421" s="34" t="str">
        <f t="shared" si="226"/>
        <v>1/1/9999</v>
      </c>
      <c r="O2421" s="8" t="str">
        <f>IF(ISERROR(VLOOKUP($I2421,Lookup!$H$2:$I$11,2,0)),"",VLOOKUP($I2421,Lookup!$H$2:$I$11,2,0))</f>
        <v/>
      </c>
      <c r="P2421" s="8">
        <f>COUNTIF(J$4:J2421,J2421)</f>
        <v>0</v>
      </c>
    </row>
    <row r="2422" spans="1:16" x14ac:dyDescent="0.25">
      <c r="A2422" s="35">
        <f t="shared" si="227"/>
        <v>0</v>
      </c>
      <c r="B2422" s="8">
        <f t="shared" si="228"/>
        <v>0</v>
      </c>
      <c r="C2422" s="8">
        <f t="shared" si="229"/>
        <v>0</v>
      </c>
      <c r="D2422" s="38" t="e">
        <f t="shared" si="230"/>
        <v>#VALUE!</v>
      </c>
      <c r="E2422" s="39" t="e">
        <f t="shared" si="225"/>
        <v>#VALUE!</v>
      </c>
      <c r="M2422" s="8" t="str">
        <f>VLOOKUP(MONTH($J2422),Lookup!$A$2:$B$13,2,0)&amp;" "&amp;YEAR($J2422)</f>
        <v>Jan 1900</v>
      </c>
      <c r="N2422" s="34" t="str">
        <f t="shared" si="226"/>
        <v>1/1/9999</v>
      </c>
      <c r="O2422" s="8" t="str">
        <f>IF(ISERROR(VLOOKUP($I2422,Lookup!$H$2:$I$11,2,0)),"",VLOOKUP($I2422,Lookup!$H$2:$I$11,2,0))</f>
        <v/>
      </c>
      <c r="P2422" s="8">
        <f>COUNTIF(J$4:J2422,J2422)</f>
        <v>0</v>
      </c>
    </row>
    <row r="2423" spans="1:16" x14ac:dyDescent="0.25">
      <c r="A2423" s="35">
        <f t="shared" si="227"/>
        <v>0</v>
      </c>
      <c r="B2423" s="8">
        <f t="shared" si="228"/>
        <v>0</v>
      </c>
      <c r="C2423" s="8">
        <f t="shared" si="229"/>
        <v>0</v>
      </c>
      <c r="D2423" s="38" t="e">
        <f t="shared" si="230"/>
        <v>#VALUE!</v>
      </c>
      <c r="E2423" s="39" t="e">
        <f t="shared" si="225"/>
        <v>#VALUE!</v>
      </c>
      <c r="M2423" s="8" t="str">
        <f>VLOOKUP(MONTH($J2423),Lookup!$A$2:$B$13,2,0)&amp;" "&amp;YEAR($J2423)</f>
        <v>Jan 1900</v>
      </c>
      <c r="N2423" s="34" t="str">
        <f t="shared" si="226"/>
        <v>1/1/9999</v>
      </c>
      <c r="O2423" s="8" t="str">
        <f>IF(ISERROR(VLOOKUP($I2423,Lookup!$H$2:$I$11,2,0)),"",VLOOKUP($I2423,Lookup!$H$2:$I$11,2,0))</f>
        <v/>
      </c>
      <c r="P2423" s="8">
        <f>COUNTIF(J$4:J2423,J2423)</f>
        <v>0</v>
      </c>
    </row>
    <row r="2424" spans="1:16" x14ac:dyDescent="0.25">
      <c r="A2424" s="35">
        <f t="shared" si="227"/>
        <v>0</v>
      </c>
      <c r="B2424" s="8">
        <f t="shared" si="228"/>
        <v>0</v>
      </c>
      <c r="C2424" s="8">
        <f t="shared" si="229"/>
        <v>0</v>
      </c>
      <c r="D2424" s="38" t="e">
        <f t="shared" si="230"/>
        <v>#VALUE!</v>
      </c>
      <c r="E2424" s="39" t="e">
        <f t="shared" si="225"/>
        <v>#VALUE!</v>
      </c>
      <c r="M2424" s="8" t="str">
        <f>VLOOKUP(MONTH($J2424),Lookup!$A$2:$B$13,2,0)&amp;" "&amp;YEAR($J2424)</f>
        <v>Jan 1900</v>
      </c>
      <c r="N2424" s="34" t="str">
        <f t="shared" si="226"/>
        <v>1/1/9999</v>
      </c>
      <c r="O2424" s="8" t="str">
        <f>IF(ISERROR(VLOOKUP($I2424,Lookup!$H$2:$I$11,2,0)),"",VLOOKUP($I2424,Lookup!$H$2:$I$11,2,0))</f>
        <v/>
      </c>
      <c r="P2424" s="8">
        <f>COUNTIF(J$4:J2424,J2424)</f>
        <v>0</v>
      </c>
    </row>
    <row r="2425" spans="1:16" x14ac:dyDescent="0.25">
      <c r="A2425" s="35">
        <f t="shared" si="227"/>
        <v>0</v>
      </c>
      <c r="B2425" s="8">
        <f t="shared" si="228"/>
        <v>0</v>
      </c>
      <c r="C2425" s="8">
        <f t="shared" si="229"/>
        <v>0</v>
      </c>
      <c r="D2425" s="38" t="e">
        <f t="shared" si="230"/>
        <v>#VALUE!</v>
      </c>
      <c r="E2425" s="39" t="e">
        <f t="shared" si="225"/>
        <v>#VALUE!</v>
      </c>
      <c r="M2425" s="8" t="str">
        <f>VLOOKUP(MONTH($J2425),Lookup!$A$2:$B$13,2,0)&amp;" "&amp;YEAR($J2425)</f>
        <v>Jan 1900</v>
      </c>
      <c r="N2425" s="34" t="str">
        <f t="shared" si="226"/>
        <v>1/1/9999</v>
      </c>
      <c r="O2425" s="8" t="str">
        <f>IF(ISERROR(VLOOKUP($I2425,Lookup!$H$2:$I$11,2,0)),"",VLOOKUP($I2425,Lookup!$H$2:$I$11,2,0))</f>
        <v/>
      </c>
      <c r="P2425" s="8">
        <f>COUNTIF(J$4:J2425,J2425)</f>
        <v>0</v>
      </c>
    </row>
    <row r="2426" spans="1:16" x14ac:dyDescent="0.25">
      <c r="A2426" s="35">
        <f t="shared" si="227"/>
        <v>0</v>
      </c>
      <c r="B2426" s="8">
        <f t="shared" si="228"/>
        <v>0</v>
      </c>
      <c r="C2426" s="8">
        <f t="shared" si="229"/>
        <v>0</v>
      </c>
      <c r="D2426" s="38" t="e">
        <f t="shared" si="230"/>
        <v>#VALUE!</v>
      </c>
      <c r="E2426" s="39" t="e">
        <f t="shared" si="225"/>
        <v>#VALUE!</v>
      </c>
      <c r="M2426" s="8" t="str">
        <f>VLOOKUP(MONTH($J2426),Lookup!$A$2:$B$13,2,0)&amp;" "&amp;YEAR($J2426)</f>
        <v>Jan 1900</v>
      </c>
      <c r="N2426" s="34" t="str">
        <f t="shared" si="226"/>
        <v>1/1/9999</v>
      </c>
      <c r="O2426" s="8" t="str">
        <f>IF(ISERROR(VLOOKUP($I2426,Lookup!$H$2:$I$11,2,0)),"",VLOOKUP($I2426,Lookup!$H$2:$I$11,2,0))</f>
        <v/>
      </c>
      <c r="P2426" s="8">
        <f>COUNTIF(J$4:J2426,J2426)</f>
        <v>0</v>
      </c>
    </row>
    <row r="2427" spans="1:16" x14ac:dyDescent="0.25">
      <c r="A2427" s="35">
        <f t="shared" si="227"/>
        <v>0</v>
      </c>
      <c r="B2427" s="8">
        <f t="shared" si="228"/>
        <v>0</v>
      </c>
      <c r="C2427" s="8">
        <f t="shared" si="229"/>
        <v>0</v>
      </c>
      <c r="D2427" s="38" t="e">
        <f t="shared" si="230"/>
        <v>#VALUE!</v>
      </c>
      <c r="E2427" s="39" t="e">
        <f t="shared" si="225"/>
        <v>#VALUE!</v>
      </c>
      <c r="M2427" s="8" t="str">
        <f>VLOOKUP(MONTH($J2427),Lookup!$A$2:$B$13,2,0)&amp;" "&amp;YEAR($J2427)</f>
        <v>Jan 1900</v>
      </c>
      <c r="N2427" s="34" t="str">
        <f t="shared" si="226"/>
        <v>1/1/9999</v>
      </c>
      <c r="O2427" s="8" t="str">
        <f>IF(ISERROR(VLOOKUP($I2427,Lookup!$H$2:$I$11,2,0)),"",VLOOKUP($I2427,Lookup!$H$2:$I$11,2,0))</f>
        <v/>
      </c>
      <c r="P2427" s="8">
        <f>COUNTIF(J$4:J2427,J2427)</f>
        <v>0</v>
      </c>
    </row>
    <row r="2428" spans="1:16" x14ac:dyDescent="0.25">
      <c r="A2428" s="35">
        <f t="shared" si="227"/>
        <v>0</v>
      </c>
      <c r="B2428" s="8">
        <f t="shared" si="228"/>
        <v>0</v>
      </c>
      <c r="C2428" s="8">
        <f t="shared" si="229"/>
        <v>0</v>
      </c>
      <c r="D2428" s="38" t="e">
        <f t="shared" si="230"/>
        <v>#VALUE!</v>
      </c>
      <c r="E2428" s="39" t="e">
        <f t="shared" si="225"/>
        <v>#VALUE!</v>
      </c>
      <c r="M2428" s="8" t="str">
        <f>VLOOKUP(MONTH($J2428),Lookup!$A$2:$B$13,2,0)&amp;" "&amp;YEAR($J2428)</f>
        <v>Jan 1900</v>
      </c>
      <c r="N2428" s="34" t="str">
        <f t="shared" si="226"/>
        <v>1/1/9999</v>
      </c>
      <c r="O2428" s="8" t="str">
        <f>IF(ISERROR(VLOOKUP($I2428,Lookup!$H$2:$I$11,2,0)),"",VLOOKUP($I2428,Lookup!$H$2:$I$11,2,0))</f>
        <v/>
      </c>
      <c r="P2428" s="8">
        <f>COUNTIF(J$4:J2428,J2428)</f>
        <v>0</v>
      </c>
    </row>
    <row r="2429" spans="1:16" x14ac:dyDescent="0.25">
      <c r="A2429" s="35">
        <f t="shared" si="227"/>
        <v>0</v>
      </c>
      <c r="B2429" s="8">
        <f t="shared" si="228"/>
        <v>0</v>
      </c>
      <c r="C2429" s="8">
        <f t="shared" si="229"/>
        <v>0</v>
      </c>
      <c r="D2429" s="38" t="e">
        <f t="shared" si="230"/>
        <v>#VALUE!</v>
      </c>
      <c r="E2429" s="39" t="e">
        <f t="shared" si="225"/>
        <v>#VALUE!</v>
      </c>
      <c r="M2429" s="8" t="str">
        <f>VLOOKUP(MONTH($J2429),Lookup!$A$2:$B$13,2,0)&amp;" "&amp;YEAR($J2429)</f>
        <v>Jan 1900</v>
      </c>
      <c r="N2429" s="34" t="str">
        <f t="shared" si="226"/>
        <v>1/1/9999</v>
      </c>
      <c r="O2429" s="8" t="str">
        <f>IF(ISERROR(VLOOKUP($I2429,Lookup!$H$2:$I$11,2,0)),"",VLOOKUP($I2429,Lookup!$H$2:$I$11,2,0))</f>
        <v/>
      </c>
      <c r="P2429" s="8">
        <f>COUNTIF(J$4:J2429,J2429)</f>
        <v>0</v>
      </c>
    </row>
    <row r="2430" spans="1:16" x14ac:dyDescent="0.25">
      <c r="A2430" s="35">
        <f t="shared" si="227"/>
        <v>0</v>
      </c>
      <c r="B2430" s="8">
        <f t="shared" si="228"/>
        <v>0</v>
      </c>
      <c r="C2430" s="8">
        <f t="shared" si="229"/>
        <v>0</v>
      </c>
      <c r="D2430" s="38" t="e">
        <f t="shared" si="230"/>
        <v>#VALUE!</v>
      </c>
      <c r="E2430" s="39" t="e">
        <f t="shared" si="225"/>
        <v>#VALUE!</v>
      </c>
      <c r="M2430" s="8" t="str">
        <f>VLOOKUP(MONTH($J2430),Lookup!$A$2:$B$13,2,0)&amp;" "&amp;YEAR($J2430)</f>
        <v>Jan 1900</v>
      </c>
      <c r="N2430" s="34" t="str">
        <f t="shared" si="226"/>
        <v>1/1/9999</v>
      </c>
      <c r="O2430" s="8" t="str">
        <f>IF(ISERROR(VLOOKUP($I2430,Lookup!$H$2:$I$11,2,0)),"",VLOOKUP($I2430,Lookup!$H$2:$I$11,2,0))</f>
        <v/>
      </c>
      <c r="P2430" s="8">
        <f>COUNTIF(J$4:J2430,J2430)</f>
        <v>0</v>
      </c>
    </row>
    <row r="2431" spans="1:16" x14ac:dyDescent="0.25">
      <c r="A2431" s="35">
        <f t="shared" si="227"/>
        <v>0</v>
      </c>
      <c r="B2431" s="8">
        <f t="shared" si="228"/>
        <v>0</v>
      </c>
      <c r="C2431" s="8">
        <f t="shared" si="229"/>
        <v>0</v>
      </c>
      <c r="D2431" s="38" t="e">
        <f t="shared" si="230"/>
        <v>#VALUE!</v>
      </c>
      <c r="E2431" s="39" t="e">
        <f t="shared" si="225"/>
        <v>#VALUE!</v>
      </c>
      <c r="M2431" s="8" t="str">
        <f>VLOOKUP(MONTH($J2431),Lookup!$A$2:$B$13,2,0)&amp;" "&amp;YEAR($J2431)</f>
        <v>Jan 1900</v>
      </c>
      <c r="N2431" s="34" t="str">
        <f t="shared" si="226"/>
        <v>1/1/9999</v>
      </c>
      <c r="O2431" s="8" t="str">
        <f>IF(ISERROR(VLOOKUP($I2431,Lookup!$H$2:$I$11,2,0)),"",VLOOKUP($I2431,Lookup!$H$2:$I$11,2,0))</f>
        <v/>
      </c>
      <c r="P2431" s="8">
        <f>COUNTIF(J$4:J2431,J2431)</f>
        <v>0</v>
      </c>
    </row>
    <row r="2432" spans="1:16" x14ac:dyDescent="0.25">
      <c r="A2432" s="35">
        <f t="shared" si="227"/>
        <v>0</v>
      </c>
      <c r="B2432" s="8">
        <f t="shared" si="228"/>
        <v>0</v>
      </c>
      <c r="C2432" s="8">
        <f t="shared" si="229"/>
        <v>0</v>
      </c>
      <c r="D2432" s="38" t="e">
        <f t="shared" si="230"/>
        <v>#VALUE!</v>
      </c>
      <c r="E2432" s="39" t="e">
        <f t="shared" si="225"/>
        <v>#VALUE!</v>
      </c>
      <c r="M2432" s="8" t="str">
        <f>VLOOKUP(MONTH($J2432),Lookup!$A$2:$B$13,2,0)&amp;" "&amp;YEAR($J2432)</f>
        <v>Jan 1900</v>
      </c>
      <c r="N2432" s="34" t="str">
        <f t="shared" si="226"/>
        <v>1/1/9999</v>
      </c>
      <c r="O2432" s="8" t="str">
        <f>IF(ISERROR(VLOOKUP($I2432,Lookup!$H$2:$I$11,2,0)),"",VLOOKUP($I2432,Lookup!$H$2:$I$11,2,0))</f>
        <v/>
      </c>
      <c r="P2432" s="8">
        <f>COUNTIF(J$4:J2432,J2432)</f>
        <v>0</v>
      </c>
    </row>
    <row r="2433" spans="1:16" x14ac:dyDescent="0.25">
      <c r="A2433" s="35">
        <f t="shared" si="227"/>
        <v>0</v>
      </c>
      <c r="B2433" s="8">
        <f t="shared" si="228"/>
        <v>0</v>
      </c>
      <c r="C2433" s="8">
        <f t="shared" si="229"/>
        <v>0</v>
      </c>
      <c r="D2433" s="38" t="e">
        <f t="shared" si="230"/>
        <v>#VALUE!</v>
      </c>
      <c r="E2433" s="39" t="e">
        <f t="shared" si="225"/>
        <v>#VALUE!</v>
      </c>
      <c r="M2433" s="8" t="str">
        <f>VLOOKUP(MONTH($J2433),Lookup!$A$2:$B$13,2,0)&amp;" "&amp;YEAR($J2433)</f>
        <v>Jan 1900</v>
      </c>
      <c r="N2433" s="34" t="str">
        <f t="shared" si="226"/>
        <v>1/1/9999</v>
      </c>
      <c r="O2433" s="8" t="str">
        <f>IF(ISERROR(VLOOKUP($I2433,Lookup!$H$2:$I$11,2,0)),"",VLOOKUP($I2433,Lookup!$H$2:$I$11,2,0))</f>
        <v/>
      </c>
      <c r="P2433" s="8">
        <f>COUNTIF(J$4:J2433,J2433)</f>
        <v>0</v>
      </c>
    </row>
    <row r="2434" spans="1:16" x14ac:dyDescent="0.25">
      <c r="A2434" s="35">
        <f t="shared" si="227"/>
        <v>0</v>
      </c>
      <c r="B2434" s="8">
        <f t="shared" si="228"/>
        <v>0</v>
      </c>
      <c r="C2434" s="8">
        <f t="shared" si="229"/>
        <v>0</v>
      </c>
      <c r="D2434" s="38" t="e">
        <f t="shared" si="230"/>
        <v>#VALUE!</v>
      </c>
      <c r="E2434" s="39" t="e">
        <f t="shared" si="225"/>
        <v>#VALUE!</v>
      </c>
      <c r="M2434" s="8" t="str">
        <f>VLOOKUP(MONTH($J2434),Lookup!$A$2:$B$13,2,0)&amp;" "&amp;YEAR($J2434)</f>
        <v>Jan 1900</v>
      </c>
      <c r="N2434" s="34" t="str">
        <f t="shared" si="226"/>
        <v>1/1/9999</v>
      </c>
      <c r="O2434" s="8" t="str">
        <f>IF(ISERROR(VLOOKUP($I2434,Lookup!$H$2:$I$11,2,0)),"",VLOOKUP($I2434,Lookup!$H$2:$I$11,2,0))</f>
        <v/>
      </c>
      <c r="P2434" s="8">
        <f>COUNTIF(J$4:J2434,J2434)</f>
        <v>0</v>
      </c>
    </row>
    <row r="2435" spans="1:16" x14ac:dyDescent="0.25">
      <c r="A2435" s="35">
        <f t="shared" si="227"/>
        <v>0</v>
      </c>
      <c r="B2435" s="8">
        <f t="shared" si="228"/>
        <v>0</v>
      </c>
      <c r="C2435" s="8">
        <f t="shared" si="229"/>
        <v>0</v>
      </c>
      <c r="D2435" s="38" t="e">
        <f t="shared" si="230"/>
        <v>#VALUE!</v>
      </c>
      <c r="E2435" s="39" t="e">
        <f t="shared" si="225"/>
        <v>#VALUE!</v>
      </c>
      <c r="M2435" s="8" t="str">
        <f>VLOOKUP(MONTH($J2435),Lookup!$A$2:$B$13,2,0)&amp;" "&amp;YEAR($J2435)</f>
        <v>Jan 1900</v>
      </c>
      <c r="N2435" s="34" t="str">
        <f t="shared" si="226"/>
        <v>1/1/9999</v>
      </c>
      <c r="O2435" s="8" t="str">
        <f>IF(ISERROR(VLOOKUP($I2435,Lookup!$H$2:$I$11,2,0)),"",VLOOKUP($I2435,Lookup!$H$2:$I$11,2,0))</f>
        <v/>
      </c>
      <c r="P2435" s="8">
        <f>COUNTIF(J$4:J2435,J2435)</f>
        <v>0</v>
      </c>
    </row>
    <row r="2436" spans="1:16" x14ac:dyDescent="0.25">
      <c r="A2436" s="35">
        <f t="shared" si="227"/>
        <v>0</v>
      </c>
      <c r="B2436" s="8">
        <f t="shared" si="228"/>
        <v>0</v>
      </c>
      <c r="C2436" s="8">
        <f t="shared" si="229"/>
        <v>0</v>
      </c>
      <c r="D2436" s="38" t="e">
        <f t="shared" si="230"/>
        <v>#VALUE!</v>
      </c>
      <c r="E2436" s="39" t="e">
        <f t="shared" si="225"/>
        <v>#VALUE!</v>
      </c>
      <c r="M2436" s="8" t="str">
        <f>VLOOKUP(MONTH($J2436),Lookup!$A$2:$B$13,2,0)&amp;" "&amp;YEAR($J2436)</f>
        <v>Jan 1900</v>
      </c>
      <c r="N2436" s="34" t="str">
        <f t="shared" si="226"/>
        <v>1/1/9999</v>
      </c>
      <c r="O2436" s="8" t="str">
        <f>IF(ISERROR(VLOOKUP($I2436,Lookup!$H$2:$I$11,2,0)),"",VLOOKUP($I2436,Lookup!$H$2:$I$11,2,0))</f>
        <v/>
      </c>
      <c r="P2436" s="8">
        <f>COUNTIF(J$4:J2436,J2436)</f>
        <v>0</v>
      </c>
    </row>
    <row r="2437" spans="1:16" x14ac:dyDescent="0.25">
      <c r="A2437" s="35">
        <f t="shared" si="227"/>
        <v>0</v>
      </c>
      <c r="B2437" s="8">
        <f t="shared" si="228"/>
        <v>0</v>
      </c>
      <c r="C2437" s="8">
        <f t="shared" si="229"/>
        <v>0</v>
      </c>
      <c r="D2437" s="38" t="e">
        <f t="shared" si="230"/>
        <v>#VALUE!</v>
      </c>
      <c r="E2437" s="39" t="e">
        <f t="shared" ref="E2437:E2500" si="231">IF($D2437="","",COUNTIFS($F$4:$F$5000,$F2437,$D$4:$D$5000,"&gt;"&amp;$D2437))</f>
        <v>#VALUE!</v>
      </c>
      <c r="M2437" s="8" t="str">
        <f>VLOOKUP(MONTH($J2437),Lookup!$A$2:$B$13,2,0)&amp;" "&amp;YEAR($J2437)</f>
        <v>Jan 1900</v>
      </c>
      <c r="N2437" s="34" t="str">
        <f t="shared" ref="N2437:N2500" si="232">IF(ISBLANK($J2437),"1/1/9999",J2437)</f>
        <v>1/1/9999</v>
      </c>
      <c r="O2437" s="8" t="str">
        <f>IF(ISERROR(VLOOKUP($I2437,Lookup!$H$2:$I$11,2,0)),"",VLOOKUP($I2437,Lookup!$H$2:$I$11,2,0))</f>
        <v/>
      </c>
      <c r="P2437" s="8">
        <f>COUNTIF(J$4:J2437,J2437)</f>
        <v>0</v>
      </c>
    </row>
    <row r="2438" spans="1:16" x14ac:dyDescent="0.25">
      <c r="A2438" s="35">
        <f t="shared" ref="A2438:A2501" si="233">K2438</f>
        <v>0</v>
      </c>
      <c r="B2438" s="8">
        <f t="shared" ref="B2438:B2501" si="234">J2438</f>
        <v>0</v>
      </c>
      <c r="C2438" s="8">
        <f t="shared" ref="C2438:C2501" si="235">L2438</f>
        <v>0</v>
      </c>
      <c r="D2438" s="38" t="e">
        <f t="shared" ref="D2438:D2501" si="236">SUM(A2438:C2438)+O2438+P2438</f>
        <v>#VALUE!</v>
      </c>
      <c r="E2438" s="39" t="e">
        <f t="shared" si="231"/>
        <v>#VALUE!</v>
      </c>
      <c r="M2438" s="8" t="str">
        <f>VLOOKUP(MONTH($J2438),Lookup!$A$2:$B$13,2,0)&amp;" "&amp;YEAR($J2438)</f>
        <v>Jan 1900</v>
      </c>
      <c r="N2438" s="34" t="str">
        <f t="shared" si="232"/>
        <v>1/1/9999</v>
      </c>
      <c r="O2438" s="8" t="str">
        <f>IF(ISERROR(VLOOKUP($I2438,Lookup!$H$2:$I$11,2,0)),"",VLOOKUP($I2438,Lookup!$H$2:$I$11,2,0))</f>
        <v/>
      </c>
      <c r="P2438" s="8">
        <f>COUNTIF(J$4:J2438,J2438)</f>
        <v>0</v>
      </c>
    </row>
    <row r="2439" spans="1:16" x14ac:dyDescent="0.25">
      <c r="A2439" s="35">
        <f t="shared" si="233"/>
        <v>0</v>
      </c>
      <c r="B2439" s="8">
        <f t="shared" si="234"/>
        <v>0</v>
      </c>
      <c r="C2439" s="8">
        <f t="shared" si="235"/>
        <v>0</v>
      </c>
      <c r="D2439" s="38" t="e">
        <f t="shared" si="236"/>
        <v>#VALUE!</v>
      </c>
      <c r="E2439" s="39" t="e">
        <f t="shared" si="231"/>
        <v>#VALUE!</v>
      </c>
      <c r="M2439" s="8" t="str">
        <f>VLOOKUP(MONTH($J2439),Lookup!$A$2:$B$13,2,0)&amp;" "&amp;YEAR($J2439)</f>
        <v>Jan 1900</v>
      </c>
      <c r="N2439" s="34" t="str">
        <f t="shared" si="232"/>
        <v>1/1/9999</v>
      </c>
      <c r="O2439" s="8" t="str">
        <f>IF(ISERROR(VLOOKUP($I2439,Lookup!$H$2:$I$11,2,0)),"",VLOOKUP($I2439,Lookup!$H$2:$I$11,2,0))</f>
        <v/>
      </c>
      <c r="P2439" s="8">
        <f>COUNTIF(J$4:J2439,J2439)</f>
        <v>0</v>
      </c>
    </row>
    <row r="2440" spans="1:16" x14ac:dyDescent="0.25">
      <c r="A2440" s="35">
        <f t="shared" si="233"/>
        <v>0</v>
      </c>
      <c r="B2440" s="8">
        <f t="shared" si="234"/>
        <v>0</v>
      </c>
      <c r="C2440" s="8">
        <f t="shared" si="235"/>
        <v>0</v>
      </c>
      <c r="D2440" s="38" t="e">
        <f t="shared" si="236"/>
        <v>#VALUE!</v>
      </c>
      <c r="E2440" s="39" t="e">
        <f t="shared" si="231"/>
        <v>#VALUE!</v>
      </c>
      <c r="M2440" s="8" t="str">
        <f>VLOOKUP(MONTH($J2440),Lookup!$A$2:$B$13,2,0)&amp;" "&amp;YEAR($J2440)</f>
        <v>Jan 1900</v>
      </c>
      <c r="N2440" s="34" t="str">
        <f t="shared" si="232"/>
        <v>1/1/9999</v>
      </c>
      <c r="O2440" s="8" t="str">
        <f>IF(ISERROR(VLOOKUP($I2440,Lookup!$H$2:$I$11,2,0)),"",VLOOKUP($I2440,Lookup!$H$2:$I$11,2,0))</f>
        <v/>
      </c>
      <c r="P2440" s="8">
        <f>COUNTIF(J$4:J2440,J2440)</f>
        <v>0</v>
      </c>
    </row>
    <row r="2441" spans="1:16" x14ac:dyDescent="0.25">
      <c r="A2441" s="35">
        <f t="shared" si="233"/>
        <v>0</v>
      </c>
      <c r="B2441" s="8">
        <f t="shared" si="234"/>
        <v>0</v>
      </c>
      <c r="C2441" s="8">
        <f t="shared" si="235"/>
        <v>0</v>
      </c>
      <c r="D2441" s="38" t="e">
        <f t="shared" si="236"/>
        <v>#VALUE!</v>
      </c>
      <c r="E2441" s="39" t="e">
        <f t="shared" si="231"/>
        <v>#VALUE!</v>
      </c>
      <c r="M2441" s="8" t="str">
        <f>VLOOKUP(MONTH($J2441),Lookup!$A$2:$B$13,2,0)&amp;" "&amp;YEAR($J2441)</f>
        <v>Jan 1900</v>
      </c>
      <c r="N2441" s="34" t="str">
        <f t="shared" si="232"/>
        <v>1/1/9999</v>
      </c>
      <c r="O2441" s="8" t="str">
        <f>IF(ISERROR(VLOOKUP($I2441,Lookup!$H$2:$I$11,2,0)),"",VLOOKUP($I2441,Lookup!$H$2:$I$11,2,0))</f>
        <v/>
      </c>
      <c r="P2441" s="8">
        <f>COUNTIF(J$4:J2441,J2441)</f>
        <v>0</v>
      </c>
    </row>
    <row r="2442" spans="1:16" x14ac:dyDescent="0.25">
      <c r="A2442" s="35">
        <f t="shared" si="233"/>
        <v>0</v>
      </c>
      <c r="B2442" s="8">
        <f t="shared" si="234"/>
        <v>0</v>
      </c>
      <c r="C2442" s="8">
        <f t="shared" si="235"/>
        <v>0</v>
      </c>
      <c r="D2442" s="38" t="e">
        <f t="shared" si="236"/>
        <v>#VALUE!</v>
      </c>
      <c r="E2442" s="39" t="e">
        <f t="shared" si="231"/>
        <v>#VALUE!</v>
      </c>
      <c r="M2442" s="8" t="str">
        <f>VLOOKUP(MONTH($J2442),Lookup!$A$2:$B$13,2,0)&amp;" "&amp;YEAR($J2442)</f>
        <v>Jan 1900</v>
      </c>
      <c r="N2442" s="34" t="str">
        <f t="shared" si="232"/>
        <v>1/1/9999</v>
      </c>
      <c r="O2442" s="8" t="str">
        <f>IF(ISERROR(VLOOKUP($I2442,Lookup!$H$2:$I$11,2,0)),"",VLOOKUP($I2442,Lookup!$H$2:$I$11,2,0))</f>
        <v/>
      </c>
      <c r="P2442" s="8">
        <f>COUNTIF(J$4:J2442,J2442)</f>
        <v>0</v>
      </c>
    </row>
    <row r="2443" spans="1:16" x14ac:dyDescent="0.25">
      <c r="A2443" s="35">
        <f t="shared" si="233"/>
        <v>0</v>
      </c>
      <c r="B2443" s="8">
        <f t="shared" si="234"/>
        <v>0</v>
      </c>
      <c r="C2443" s="8">
        <f t="shared" si="235"/>
        <v>0</v>
      </c>
      <c r="D2443" s="38" t="e">
        <f t="shared" si="236"/>
        <v>#VALUE!</v>
      </c>
      <c r="E2443" s="39" t="e">
        <f t="shared" si="231"/>
        <v>#VALUE!</v>
      </c>
      <c r="M2443" s="8" t="str">
        <f>VLOOKUP(MONTH($J2443),Lookup!$A$2:$B$13,2,0)&amp;" "&amp;YEAR($J2443)</f>
        <v>Jan 1900</v>
      </c>
      <c r="N2443" s="34" t="str">
        <f t="shared" si="232"/>
        <v>1/1/9999</v>
      </c>
      <c r="O2443" s="8" t="str">
        <f>IF(ISERROR(VLOOKUP($I2443,Lookup!$H$2:$I$11,2,0)),"",VLOOKUP($I2443,Lookup!$H$2:$I$11,2,0))</f>
        <v/>
      </c>
      <c r="P2443" s="8">
        <f>COUNTIF(J$4:J2443,J2443)</f>
        <v>0</v>
      </c>
    </row>
    <row r="2444" spans="1:16" x14ac:dyDescent="0.25">
      <c r="A2444" s="35">
        <f t="shared" si="233"/>
        <v>0</v>
      </c>
      <c r="B2444" s="8">
        <f t="shared" si="234"/>
        <v>0</v>
      </c>
      <c r="C2444" s="8">
        <f t="shared" si="235"/>
        <v>0</v>
      </c>
      <c r="D2444" s="38" t="e">
        <f t="shared" si="236"/>
        <v>#VALUE!</v>
      </c>
      <c r="E2444" s="39" t="e">
        <f t="shared" si="231"/>
        <v>#VALUE!</v>
      </c>
      <c r="M2444" s="8" t="str">
        <f>VLOOKUP(MONTH($J2444),Lookup!$A$2:$B$13,2,0)&amp;" "&amp;YEAR($J2444)</f>
        <v>Jan 1900</v>
      </c>
      <c r="N2444" s="34" t="str">
        <f t="shared" si="232"/>
        <v>1/1/9999</v>
      </c>
      <c r="O2444" s="8" t="str">
        <f>IF(ISERROR(VLOOKUP($I2444,Lookup!$H$2:$I$11,2,0)),"",VLOOKUP($I2444,Lookup!$H$2:$I$11,2,0))</f>
        <v/>
      </c>
      <c r="P2444" s="8">
        <f>COUNTIF(J$4:J2444,J2444)</f>
        <v>0</v>
      </c>
    </row>
    <row r="2445" spans="1:16" x14ac:dyDescent="0.25">
      <c r="A2445" s="35">
        <f t="shared" si="233"/>
        <v>0</v>
      </c>
      <c r="B2445" s="8">
        <f t="shared" si="234"/>
        <v>0</v>
      </c>
      <c r="C2445" s="8">
        <f t="shared" si="235"/>
        <v>0</v>
      </c>
      <c r="D2445" s="38" t="e">
        <f t="shared" si="236"/>
        <v>#VALUE!</v>
      </c>
      <c r="E2445" s="39" t="e">
        <f t="shared" si="231"/>
        <v>#VALUE!</v>
      </c>
      <c r="M2445" s="8" t="str">
        <f>VLOOKUP(MONTH($J2445),Lookup!$A$2:$B$13,2,0)&amp;" "&amp;YEAR($J2445)</f>
        <v>Jan 1900</v>
      </c>
      <c r="N2445" s="34" t="str">
        <f t="shared" si="232"/>
        <v>1/1/9999</v>
      </c>
      <c r="O2445" s="8" t="str">
        <f>IF(ISERROR(VLOOKUP($I2445,Lookup!$H$2:$I$11,2,0)),"",VLOOKUP($I2445,Lookup!$H$2:$I$11,2,0))</f>
        <v/>
      </c>
      <c r="P2445" s="8">
        <f>COUNTIF(J$4:J2445,J2445)</f>
        <v>0</v>
      </c>
    </row>
    <row r="2446" spans="1:16" x14ac:dyDescent="0.25">
      <c r="A2446" s="35">
        <f t="shared" si="233"/>
        <v>0</v>
      </c>
      <c r="B2446" s="8">
        <f t="shared" si="234"/>
        <v>0</v>
      </c>
      <c r="C2446" s="8">
        <f t="shared" si="235"/>
        <v>0</v>
      </c>
      <c r="D2446" s="38" t="e">
        <f t="shared" si="236"/>
        <v>#VALUE!</v>
      </c>
      <c r="E2446" s="39" t="e">
        <f t="shared" si="231"/>
        <v>#VALUE!</v>
      </c>
      <c r="M2446" s="8" t="str">
        <f>VLOOKUP(MONTH($J2446),Lookup!$A$2:$B$13,2,0)&amp;" "&amp;YEAR($J2446)</f>
        <v>Jan 1900</v>
      </c>
      <c r="N2446" s="34" t="str">
        <f t="shared" si="232"/>
        <v>1/1/9999</v>
      </c>
      <c r="O2446" s="8" t="str">
        <f>IF(ISERROR(VLOOKUP($I2446,Lookup!$H$2:$I$11,2,0)),"",VLOOKUP($I2446,Lookup!$H$2:$I$11,2,0))</f>
        <v/>
      </c>
      <c r="P2446" s="8">
        <f>COUNTIF(J$4:J2446,J2446)</f>
        <v>0</v>
      </c>
    </row>
    <row r="2447" spans="1:16" x14ac:dyDescent="0.25">
      <c r="A2447" s="35">
        <f t="shared" si="233"/>
        <v>0</v>
      </c>
      <c r="B2447" s="8">
        <f t="shared" si="234"/>
        <v>0</v>
      </c>
      <c r="C2447" s="8">
        <f t="shared" si="235"/>
        <v>0</v>
      </c>
      <c r="D2447" s="38" t="e">
        <f t="shared" si="236"/>
        <v>#VALUE!</v>
      </c>
      <c r="E2447" s="39" t="e">
        <f t="shared" si="231"/>
        <v>#VALUE!</v>
      </c>
      <c r="M2447" s="8" t="str">
        <f>VLOOKUP(MONTH($J2447),Lookup!$A$2:$B$13,2,0)&amp;" "&amp;YEAR($J2447)</f>
        <v>Jan 1900</v>
      </c>
      <c r="N2447" s="34" t="str">
        <f t="shared" si="232"/>
        <v>1/1/9999</v>
      </c>
      <c r="O2447" s="8" t="str">
        <f>IF(ISERROR(VLOOKUP($I2447,Lookup!$H$2:$I$11,2,0)),"",VLOOKUP($I2447,Lookup!$H$2:$I$11,2,0))</f>
        <v/>
      </c>
      <c r="P2447" s="8">
        <f>COUNTIF(J$4:J2447,J2447)</f>
        <v>0</v>
      </c>
    </row>
    <row r="2448" spans="1:16" x14ac:dyDescent="0.25">
      <c r="A2448" s="35">
        <f t="shared" si="233"/>
        <v>0</v>
      </c>
      <c r="B2448" s="8">
        <f t="shared" si="234"/>
        <v>0</v>
      </c>
      <c r="C2448" s="8">
        <f t="shared" si="235"/>
        <v>0</v>
      </c>
      <c r="D2448" s="38" t="e">
        <f t="shared" si="236"/>
        <v>#VALUE!</v>
      </c>
      <c r="E2448" s="39" t="e">
        <f t="shared" si="231"/>
        <v>#VALUE!</v>
      </c>
      <c r="M2448" s="8" t="str">
        <f>VLOOKUP(MONTH($J2448),Lookup!$A$2:$B$13,2,0)&amp;" "&amp;YEAR($J2448)</f>
        <v>Jan 1900</v>
      </c>
      <c r="N2448" s="34" t="str">
        <f t="shared" si="232"/>
        <v>1/1/9999</v>
      </c>
      <c r="O2448" s="8" t="str">
        <f>IF(ISERROR(VLOOKUP($I2448,Lookup!$H$2:$I$11,2,0)),"",VLOOKUP($I2448,Lookup!$H$2:$I$11,2,0))</f>
        <v/>
      </c>
      <c r="P2448" s="8">
        <f>COUNTIF(J$4:J2448,J2448)</f>
        <v>0</v>
      </c>
    </row>
    <row r="2449" spans="1:16" x14ac:dyDescent="0.25">
      <c r="A2449" s="35">
        <f t="shared" si="233"/>
        <v>0</v>
      </c>
      <c r="B2449" s="8">
        <f t="shared" si="234"/>
        <v>0</v>
      </c>
      <c r="C2449" s="8">
        <f t="shared" si="235"/>
        <v>0</v>
      </c>
      <c r="D2449" s="38" t="e">
        <f t="shared" si="236"/>
        <v>#VALUE!</v>
      </c>
      <c r="E2449" s="39" t="e">
        <f t="shared" si="231"/>
        <v>#VALUE!</v>
      </c>
      <c r="M2449" s="8" t="str">
        <f>VLOOKUP(MONTH($J2449),Lookup!$A$2:$B$13,2,0)&amp;" "&amp;YEAR($J2449)</f>
        <v>Jan 1900</v>
      </c>
      <c r="N2449" s="34" t="str">
        <f t="shared" si="232"/>
        <v>1/1/9999</v>
      </c>
      <c r="O2449" s="8" t="str">
        <f>IF(ISERROR(VLOOKUP($I2449,Lookup!$H$2:$I$11,2,0)),"",VLOOKUP($I2449,Lookup!$H$2:$I$11,2,0))</f>
        <v/>
      </c>
      <c r="P2449" s="8">
        <f>COUNTIF(J$4:J2449,J2449)</f>
        <v>0</v>
      </c>
    </row>
    <row r="2450" spans="1:16" x14ac:dyDescent="0.25">
      <c r="A2450" s="35">
        <f t="shared" si="233"/>
        <v>0</v>
      </c>
      <c r="B2450" s="8">
        <f t="shared" si="234"/>
        <v>0</v>
      </c>
      <c r="C2450" s="8">
        <f t="shared" si="235"/>
        <v>0</v>
      </c>
      <c r="D2450" s="38" t="e">
        <f t="shared" si="236"/>
        <v>#VALUE!</v>
      </c>
      <c r="E2450" s="39" t="e">
        <f t="shared" si="231"/>
        <v>#VALUE!</v>
      </c>
      <c r="M2450" s="8" t="str">
        <f>VLOOKUP(MONTH($J2450),Lookup!$A$2:$B$13,2,0)&amp;" "&amp;YEAR($J2450)</f>
        <v>Jan 1900</v>
      </c>
      <c r="N2450" s="34" t="str">
        <f t="shared" si="232"/>
        <v>1/1/9999</v>
      </c>
      <c r="O2450" s="8" t="str">
        <f>IF(ISERROR(VLOOKUP($I2450,Lookup!$H$2:$I$11,2,0)),"",VLOOKUP($I2450,Lookup!$H$2:$I$11,2,0))</f>
        <v/>
      </c>
      <c r="P2450" s="8">
        <f>COUNTIF(J$4:J2450,J2450)</f>
        <v>0</v>
      </c>
    </row>
    <row r="2451" spans="1:16" x14ac:dyDescent="0.25">
      <c r="A2451" s="35">
        <f t="shared" si="233"/>
        <v>0</v>
      </c>
      <c r="B2451" s="8">
        <f t="shared" si="234"/>
        <v>0</v>
      </c>
      <c r="C2451" s="8">
        <f t="shared" si="235"/>
        <v>0</v>
      </c>
      <c r="D2451" s="38" t="e">
        <f t="shared" si="236"/>
        <v>#VALUE!</v>
      </c>
      <c r="E2451" s="39" t="e">
        <f t="shared" si="231"/>
        <v>#VALUE!</v>
      </c>
      <c r="M2451" s="8" t="str">
        <f>VLOOKUP(MONTH($J2451),Lookup!$A$2:$B$13,2,0)&amp;" "&amp;YEAR($J2451)</f>
        <v>Jan 1900</v>
      </c>
      <c r="N2451" s="34" t="str">
        <f t="shared" si="232"/>
        <v>1/1/9999</v>
      </c>
      <c r="O2451" s="8" t="str">
        <f>IF(ISERROR(VLOOKUP($I2451,Lookup!$H$2:$I$11,2,0)),"",VLOOKUP($I2451,Lookup!$H$2:$I$11,2,0))</f>
        <v/>
      </c>
      <c r="P2451" s="8">
        <f>COUNTIF(J$4:J2451,J2451)</f>
        <v>0</v>
      </c>
    </row>
    <row r="2452" spans="1:16" x14ac:dyDescent="0.25">
      <c r="A2452" s="35">
        <f t="shared" si="233"/>
        <v>0</v>
      </c>
      <c r="B2452" s="8">
        <f t="shared" si="234"/>
        <v>0</v>
      </c>
      <c r="C2452" s="8">
        <f t="shared" si="235"/>
        <v>0</v>
      </c>
      <c r="D2452" s="38" t="e">
        <f t="shared" si="236"/>
        <v>#VALUE!</v>
      </c>
      <c r="E2452" s="39" t="e">
        <f t="shared" si="231"/>
        <v>#VALUE!</v>
      </c>
      <c r="M2452" s="8" t="str">
        <f>VLOOKUP(MONTH($J2452),Lookup!$A$2:$B$13,2,0)&amp;" "&amp;YEAR($J2452)</f>
        <v>Jan 1900</v>
      </c>
      <c r="N2452" s="34" t="str">
        <f t="shared" si="232"/>
        <v>1/1/9999</v>
      </c>
      <c r="O2452" s="8" t="str">
        <f>IF(ISERROR(VLOOKUP($I2452,Lookup!$H$2:$I$11,2,0)),"",VLOOKUP($I2452,Lookup!$H$2:$I$11,2,0))</f>
        <v/>
      </c>
      <c r="P2452" s="8">
        <f>COUNTIF(J$4:J2452,J2452)</f>
        <v>0</v>
      </c>
    </row>
    <row r="2453" spans="1:16" x14ac:dyDescent="0.25">
      <c r="A2453" s="35">
        <f t="shared" si="233"/>
        <v>0</v>
      </c>
      <c r="B2453" s="8">
        <f t="shared" si="234"/>
        <v>0</v>
      </c>
      <c r="C2453" s="8">
        <f t="shared" si="235"/>
        <v>0</v>
      </c>
      <c r="D2453" s="38" t="e">
        <f t="shared" si="236"/>
        <v>#VALUE!</v>
      </c>
      <c r="E2453" s="39" t="e">
        <f t="shared" si="231"/>
        <v>#VALUE!</v>
      </c>
      <c r="M2453" s="8" t="str">
        <f>VLOOKUP(MONTH($J2453),Lookup!$A$2:$B$13,2,0)&amp;" "&amp;YEAR($J2453)</f>
        <v>Jan 1900</v>
      </c>
      <c r="N2453" s="34" t="str">
        <f t="shared" si="232"/>
        <v>1/1/9999</v>
      </c>
      <c r="O2453" s="8" t="str">
        <f>IF(ISERROR(VLOOKUP($I2453,Lookup!$H$2:$I$11,2,0)),"",VLOOKUP($I2453,Lookup!$H$2:$I$11,2,0))</f>
        <v/>
      </c>
      <c r="P2453" s="8">
        <f>COUNTIF(J$4:J2453,J2453)</f>
        <v>0</v>
      </c>
    </row>
    <row r="2454" spans="1:16" x14ac:dyDescent="0.25">
      <c r="A2454" s="35">
        <f t="shared" si="233"/>
        <v>0</v>
      </c>
      <c r="B2454" s="8">
        <f t="shared" si="234"/>
        <v>0</v>
      </c>
      <c r="C2454" s="8">
        <f t="shared" si="235"/>
        <v>0</v>
      </c>
      <c r="D2454" s="38" t="e">
        <f t="shared" si="236"/>
        <v>#VALUE!</v>
      </c>
      <c r="E2454" s="39" t="e">
        <f t="shared" si="231"/>
        <v>#VALUE!</v>
      </c>
      <c r="M2454" s="8" t="str">
        <f>VLOOKUP(MONTH($J2454),Lookup!$A$2:$B$13,2,0)&amp;" "&amp;YEAR($J2454)</f>
        <v>Jan 1900</v>
      </c>
      <c r="N2454" s="34" t="str">
        <f t="shared" si="232"/>
        <v>1/1/9999</v>
      </c>
      <c r="O2454" s="8" t="str">
        <f>IF(ISERROR(VLOOKUP($I2454,Lookup!$H$2:$I$11,2,0)),"",VLOOKUP($I2454,Lookup!$H$2:$I$11,2,0))</f>
        <v/>
      </c>
      <c r="P2454" s="8">
        <f>COUNTIF(J$4:J2454,J2454)</f>
        <v>0</v>
      </c>
    </row>
    <row r="2455" spans="1:16" x14ac:dyDescent="0.25">
      <c r="A2455" s="35">
        <f t="shared" si="233"/>
        <v>0</v>
      </c>
      <c r="B2455" s="8">
        <f t="shared" si="234"/>
        <v>0</v>
      </c>
      <c r="C2455" s="8">
        <f t="shared" si="235"/>
        <v>0</v>
      </c>
      <c r="D2455" s="38" t="e">
        <f t="shared" si="236"/>
        <v>#VALUE!</v>
      </c>
      <c r="E2455" s="39" t="e">
        <f t="shared" si="231"/>
        <v>#VALUE!</v>
      </c>
      <c r="M2455" s="8" t="str">
        <f>VLOOKUP(MONTH($J2455),Lookup!$A$2:$B$13,2,0)&amp;" "&amp;YEAR($J2455)</f>
        <v>Jan 1900</v>
      </c>
      <c r="N2455" s="34" t="str">
        <f t="shared" si="232"/>
        <v>1/1/9999</v>
      </c>
      <c r="O2455" s="8" t="str">
        <f>IF(ISERROR(VLOOKUP($I2455,Lookup!$H$2:$I$11,2,0)),"",VLOOKUP($I2455,Lookup!$H$2:$I$11,2,0))</f>
        <v/>
      </c>
      <c r="P2455" s="8">
        <f>COUNTIF(J$4:J2455,J2455)</f>
        <v>0</v>
      </c>
    </row>
    <row r="2456" spans="1:16" x14ac:dyDescent="0.25">
      <c r="A2456" s="35">
        <f t="shared" si="233"/>
        <v>0</v>
      </c>
      <c r="B2456" s="8">
        <f t="shared" si="234"/>
        <v>0</v>
      </c>
      <c r="C2456" s="8">
        <f t="shared" si="235"/>
        <v>0</v>
      </c>
      <c r="D2456" s="38" t="e">
        <f t="shared" si="236"/>
        <v>#VALUE!</v>
      </c>
      <c r="E2456" s="39" t="e">
        <f t="shared" si="231"/>
        <v>#VALUE!</v>
      </c>
      <c r="M2456" s="8" t="str">
        <f>VLOOKUP(MONTH($J2456),Lookup!$A$2:$B$13,2,0)&amp;" "&amp;YEAR($J2456)</f>
        <v>Jan 1900</v>
      </c>
      <c r="N2456" s="34" t="str">
        <f t="shared" si="232"/>
        <v>1/1/9999</v>
      </c>
      <c r="O2456" s="8" t="str">
        <f>IF(ISERROR(VLOOKUP($I2456,Lookup!$H$2:$I$11,2,0)),"",VLOOKUP($I2456,Lookup!$H$2:$I$11,2,0))</f>
        <v/>
      </c>
      <c r="P2456" s="8">
        <f>COUNTIF(J$4:J2456,J2456)</f>
        <v>0</v>
      </c>
    </row>
    <row r="2457" spans="1:16" x14ac:dyDescent="0.25">
      <c r="A2457" s="35">
        <f t="shared" si="233"/>
        <v>0</v>
      </c>
      <c r="B2457" s="8">
        <f t="shared" si="234"/>
        <v>0</v>
      </c>
      <c r="C2457" s="8">
        <f t="shared" si="235"/>
        <v>0</v>
      </c>
      <c r="D2457" s="38" t="e">
        <f t="shared" si="236"/>
        <v>#VALUE!</v>
      </c>
      <c r="E2457" s="39" t="e">
        <f t="shared" si="231"/>
        <v>#VALUE!</v>
      </c>
      <c r="M2457" s="8" t="str">
        <f>VLOOKUP(MONTH($J2457),Lookup!$A$2:$B$13,2,0)&amp;" "&amp;YEAR($J2457)</f>
        <v>Jan 1900</v>
      </c>
      <c r="N2457" s="34" t="str">
        <f t="shared" si="232"/>
        <v>1/1/9999</v>
      </c>
      <c r="O2457" s="8" t="str">
        <f>IF(ISERROR(VLOOKUP($I2457,Lookup!$H$2:$I$11,2,0)),"",VLOOKUP($I2457,Lookup!$H$2:$I$11,2,0))</f>
        <v/>
      </c>
      <c r="P2457" s="8">
        <f>COUNTIF(J$4:J2457,J2457)</f>
        <v>0</v>
      </c>
    </row>
    <row r="2458" spans="1:16" x14ac:dyDescent="0.25">
      <c r="A2458" s="35">
        <f t="shared" si="233"/>
        <v>0</v>
      </c>
      <c r="B2458" s="8">
        <f t="shared" si="234"/>
        <v>0</v>
      </c>
      <c r="C2458" s="8">
        <f t="shared" si="235"/>
        <v>0</v>
      </c>
      <c r="D2458" s="38" t="e">
        <f t="shared" si="236"/>
        <v>#VALUE!</v>
      </c>
      <c r="E2458" s="39" t="e">
        <f t="shared" si="231"/>
        <v>#VALUE!</v>
      </c>
      <c r="M2458" s="8" t="str">
        <f>VLOOKUP(MONTH($J2458),Lookup!$A$2:$B$13,2,0)&amp;" "&amp;YEAR($J2458)</f>
        <v>Jan 1900</v>
      </c>
      <c r="N2458" s="34" t="str">
        <f t="shared" si="232"/>
        <v>1/1/9999</v>
      </c>
      <c r="O2458" s="8" t="str">
        <f>IF(ISERROR(VLOOKUP($I2458,Lookup!$H$2:$I$11,2,0)),"",VLOOKUP($I2458,Lookup!$H$2:$I$11,2,0))</f>
        <v/>
      </c>
      <c r="P2458" s="8">
        <f>COUNTIF(J$4:J2458,J2458)</f>
        <v>0</v>
      </c>
    </row>
    <row r="2459" spans="1:16" x14ac:dyDescent="0.25">
      <c r="A2459" s="35">
        <f t="shared" si="233"/>
        <v>0</v>
      </c>
      <c r="B2459" s="8">
        <f t="shared" si="234"/>
        <v>0</v>
      </c>
      <c r="C2459" s="8">
        <f t="shared" si="235"/>
        <v>0</v>
      </c>
      <c r="D2459" s="38" t="e">
        <f t="shared" si="236"/>
        <v>#VALUE!</v>
      </c>
      <c r="E2459" s="39" t="e">
        <f t="shared" si="231"/>
        <v>#VALUE!</v>
      </c>
      <c r="M2459" s="8" t="str">
        <f>VLOOKUP(MONTH($J2459),Lookup!$A$2:$B$13,2,0)&amp;" "&amp;YEAR($J2459)</f>
        <v>Jan 1900</v>
      </c>
      <c r="N2459" s="34" t="str">
        <f t="shared" si="232"/>
        <v>1/1/9999</v>
      </c>
      <c r="O2459" s="8" t="str">
        <f>IF(ISERROR(VLOOKUP($I2459,Lookup!$H$2:$I$11,2,0)),"",VLOOKUP($I2459,Lookup!$H$2:$I$11,2,0))</f>
        <v/>
      </c>
      <c r="P2459" s="8">
        <f>COUNTIF(J$4:J2459,J2459)</f>
        <v>0</v>
      </c>
    </row>
    <row r="2460" spans="1:16" x14ac:dyDescent="0.25">
      <c r="A2460" s="35">
        <f t="shared" si="233"/>
        <v>0</v>
      </c>
      <c r="B2460" s="8">
        <f t="shared" si="234"/>
        <v>0</v>
      </c>
      <c r="C2460" s="8">
        <f t="shared" si="235"/>
        <v>0</v>
      </c>
      <c r="D2460" s="38" t="e">
        <f t="shared" si="236"/>
        <v>#VALUE!</v>
      </c>
      <c r="E2460" s="39" t="e">
        <f t="shared" si="231"/>
        <v>#VALUE!</v>
      </c>
      <c r="M2460" s="8" t="str">
        <f>VLOOKUP(MONTH($J2460),Lookup!$A$2:$B$13,2,0)&amp;" "&amp;YEAR($J2460)</f>
        <v>Jan 1900</v>
      </c>
      <c r="N2460" s="34" t="str">
        <f t="shared" si="232"/>
        <v>1/1/9999</v>
      </c>
      <c r="O2460" s="8" t="str">
        <f>IF(ISERROR(VLOOKUP($I2460,Lookup!$H$2:$I$11,2,0)),"",VLOOKUP($I2460,Lookup!$H$2:$I$11,2,0))</f>
        <v/>
      </c>
      <c r="P2460" s="8">
        <f>COUNTIF(J$4:J2460,J2460)</f>
        <v>0</v>
      </c>
    </row>
    <row r="2461" spans="1:16" x14ac:dyDescent="0.25">
      <c r="A2461" s="35">
        <f t="shared" si="233"/>
        <v>0</v>
      </c>
      <c r="B2461" s="8">
        <f t="shared" si="234"/>
        <v>0</v>
      </c>
      <c r="C2461" s="8">
        <f t="shared" si="235"/>
        <v>0</v>
      </c>
      <c r="D2461" s="38" t="e">
        <f t="shared" si="236"/>
        <v>#VALUE!</v>
      </c>
      <c r="E2461" s="39" t="e">
        <f t="shared" si="231"/>
        <v>#VALUE!</v>
      </c>
      <c r="M2461" s="8" t="str">
        <f>VLOOKUP(MONTH($J2461),Lookup!$A$2:$B$13,2,0)&amp;" "&amp;YEAR($J2461)</f>
        <v>Jan 1900</v>
      </c>
      <c r="N2461" s="34" t="str">
        <f t="shared" si="232"/>
        <v>1/1/9999</v>
      </c>
      <c r="O2461" s="8" t="str">
        <f>IF(ISERROR(VLOOKUP($I2461,Lookup!$H$2:$I$11,2,0)),"",VLOOKUP($I2461,Lookup!$H$2:$I$11,2,0))</f>
        <v/>
      </c>
      <c r="P2461" s="8">
        <f>COUNTIF(J$4:J2461,J2461)</f>
        <v>0</v>
      </c>
    </row>
    <row r="2462" spans="1:16" x14ac:dyDescent="0.25">
      <c r="A2462" s="35">
        <f t="shared" si="233"/>
        <v>0</v>
      </c>
      <c r="B2462" s="8">
        <f t="shared" si="234"/>
        <v>0</v>
      </c>
      <c r="C2462" s="8">
        <f t="shared" si="235"/>
        <v>0</v>
      </c>
      <c r="D2462" s="38" t="e">
        <f t="shared" si="236"/>
        <v>#VALUE!</v>
      </c>
      <c r="E2462" s="39" t="e">
        <f t="shared" si="231"/>
        <v>#VALUE!</v>
      </c>
      <c r="M2462" s="8" t="str">
        <f>VLOOKUP(MONTH($J2462),Lookup!$A$2:$B$13,2,0)&amp;" "&amp;YEAR($J2462)</f>
        <v>Jan 1900</v>
      </c>
      <c r="N2462" s="34" t="str">
        <f t="shared" si="232"/>
        <v>1/1/9999</v>
      </c>
      <c r="O2462" s="8" t="str">
        <f>IF(ISERROR(VLOOKUP($I2462,Lookup!$H$2:$I$11,2,0)),"",VLOOKUP($I2462,Lookup!$H$2:$I$11,2,0))</f>
        <v/>
      </c>
      <c r="P2462" s="8">
        <f>COUNTIF(J$4:J2462,J2462)</f>
        <v>0</v>
      </c>
    </row>
    <row r="2463" spans="1:16" x14ac:dyDescent="0.25">
      <c r="A2463" s="35">
        <f t="shared" si="233"/>
        <v>0</v>
      </c>
      <c r="B2463" s="8">
        <f t="shared" si="234"/>
        <v>0</v>
      </c>
      <c r="C2463" s="8">
        <f t="shared" si="235"/>
        <v>0</v>
      </c>
      <c r="D2463" s="38" t="e">
        <f t="shared" si="236"/>
        <v>#VALUE!</v>
      </c>
      <c r="E2463" s="39" t="e">
        <f t="shared" si="231"/>
        <v>#VALUE!</v>
      </c>
      <c r="M2463" s="8" t="str">
        <f>VLOOKUP(MONTH($J2463),Lookup!$A$2:$B$13,2,0)&amp;" "&amp;YEAR($J2463)</f>
        <v>Jan 1900</v>
      </c>
      <c r="N2463" s="34" t="str">
        <f t="shared" si="232"/>
        <v>1/1/9999</v>
      </c>
      <c r="O2463" s="8" t="str">
        <f>IF(ISERROR(VLOOKUP($I2463,Lookup!$H$2:$I$11,2,0)),"",VLOOKUP($I2463,Lookup!$H$2:$I$11,2,0))</f>
        <v/>
      </c>
      <c r="P2463" s="8">
        <f>COUNTIF(J$4:J2463,J2463)</f>
        <v>0</v>
      </c>
    </row>
    <row r="2464" spans="1:16" x14ac:dyDescent="0.25">
      <c r="A2464" s="35">
        <f t="shared" si="233"/>
        <v>0</v>
      </c>
      <c r="B2464" s="8">
        <f t="shared" si="234"/>
        <v>0</v>
      </c>
      <c r="C2464" s="8">
        <f t="shared" si="235"/>
        <v>0</v>
      </c>
      <c r="D2464" s="38" t="e">
        <f t="shared" si="236"/>
        <v>#VALUE!</v>
      </c>
      <c r="E2464" s="39" t="e">
        <f t="shared" si="231"/>
        <v>#VALUE!</v>
      </c>
      <c r="M2464" s="8" t="str">
        <f>VLOOKUP(MONTH($J2464),Lookup!$A$2:$B$13,2,0)&amp;" "&amp;YEAR($J2464)</f>
        <v>Jan 1900</v>
      </c>
      <c r="N2464" s="34" t="str">
        <f t="shared" si="232"/>
        <v>1/1/9999</v>
      </c>
      <c r="O2464" s="8" t="str">
        <f>IF(ISERROR(VLOOKUP($I2464,Lookup!$H$2:$I$11,2,0)),"",VLOOKUP($I2464,Lookup!$H$2:$I$11,2,0))</f>
        <v/>
      </c>
      <c r="P2464" s="8">
        <f>COUNTIF(J$4:J2464,J2464)</f>
        <v>0</v>
      </c>
    </row>
    <row r="2465" spans="1:16" x14ac:dyDescent="0.25">
      <c r="A2465" s="35">
        <f t="shared" si="233"/>
        <v>0</v>
      </c>
      <c r="B2465" s="8">
        <f t="shared" si="234"/>
        <v>0</v>
      </c>
      <c r="C2465" s="8">
        <f t="shared" si="235"/>
        <v>0</v>
      </c>
      <c r="D2465" s="38" t="e">
        <f t="shared" si="236"/>
        <v>#VALUE!</v>
      </c>
      <c r="E2465" s="39" t="e">
        <f t="shared" si="231"/>
        <v>#VALUE!</v>
      </c>
      <c r="M2465" s="8" t="str">
        <f>VLOOKUP(MONTH($J2465),Lookup!$A$2:$B$13,2,0)&amp;" "&amp;YEAR($J2465)</f>
        <v>Jan 1900</v>
      </c>
      <c r="N2465" s="34" t="str">
        <f t="shared" si="232"/>
        <v>1/1/9999</v>
      </c>
      <c r="O2465" s="8" t="str">
        <f>IF(ISERROR(VLOOKUP($I2465,Lookup!$H$2:$I$11,2,0)),"",VLOOKUP($I2465,Lookup!$H$2:$I$11,2,0))</f>
        <v/>
      </c>
      <c r="P2465" s="8">
        <f>COUNTIF(J$4:J2465,J2465)</f>
        <v>0</v>
      </c>
    </row>
    <row r="2466" spans="1:16" x14ac:dyDescent="0.25">
      <c r="A2466" s="35">
        <f t="shared" si="233"/>
        <v>0</v>
      </c>
      <c r="B2466" s="8">
        <f t="shared" si="234"/>
        <v>0</v>
      </c>
      <c r="C2466" s="8">
        <f t="shared" si="235"/>
        <v>0</v>
      </c>
      <c r="D2466" s="38" t="e">
        <f t="shared" si="236"/>
        <v>#VALUE!</v>
      </c>
      <c r="E2466" s="39" t="e">
        <f t="shared" si="231"/>
        <v>#VALUE!</v>
      </c>
      <c r="M2466" s="8" t="str">
        <f>VLOOKUP(MONTH($J2466),Lookup!$A$2:$B$13,2,0)&amp;" "&amp;YEAR($J2466)</f>
        <v>Jan 1900</v>
      </c>
      <c r="N2466" s="34" t="str">
        <f t="shared" si="232"/>
        <v>1/1/9999</v>
      </c>
      <c r="O2466" s="8" t="str">
        <f>IF(ISERROR(VLOOKUP($I2466,Lookup!$H$2:$I$11,2,0)),"",VLOOKUP($I2466,Lookup!$H$2:$I$11,2,0))</f>
        <v/>
      </c>
      <c r="P2466" s="8">
        <f>COUNTIF(J$4:J2466,J2466)</f>
        <v>0</v>
      </c>
    </row>
    <row r="2467" spans="1:16" x14ac:dyDescent="0.25">
      <c r="A2467" s="35">
        <f t="shared" si="233"/>
        <v>0</v>
      </c>
      <c r="B2467" s="8">
        <f t="shared" si="234"/>
        <v>0</v>
      </c>
      <c r="C2467" s="8">
        <f t="shared" si="235"/>
        <v>0</v>
      </c>
      <c r="D2467" s="38" t="e">
        <f t="shared" si="236"/>
        <v>#VALUE!</v>
      </c>
      <c r="E2467" s="39" t="e">
        <f t="shared" si="231"/>
        <v>#VALUE!</v>
      </c>
      <c r="M2467" s="8" t="str">
        <f>VLOOKUP(MONTH($J2467),Lookup!$A$2:$B$13,2,0)&amp;" "&amp;YEAR($J2467)</f>
        <v>Jan 1900</v>
      </c>
      <c r="N2467" s="34" t="str">
        <f t="shared" si="232"/>
        <v>1/1/9999</v>
      </c>
      <c r="O2467" s="8" t="str">
        <f>IF(ISERROR(VLOOKUP($I2467,Lookup!$H$2:$I$11,2,0)),"",VLOOKUP($I2467,Lookup!$H$2:$I$11,2,0))</f>
        <v/>
      </c>
      <c r="P2467" s="8">
        <f>COUNTIF(J$4:J2467,J2467)</f>
        <v>0</v>
      </c>
    </row>
    <row r="2468" spans="1:16" x14ac:dyDescent="0.25">
      <c r="A2468" s="35">
        <f t="shared" si="233"/>
        <v>0</v>
      </c>
      <c r="B2468" s="8">
        <f t="shared" si="234"/>
        <v>0</v>
      </c>
      <c r="C2468" s="8">
        <f t="shared" si="235"/>
        <v>0</v>
      </c>
      <c r="D2468" s="38" t="e">
        <f t="shared" si="236"/>
        <v>#VALUE!</v>
      </c>
      <c r="E2468" s="39" t="e">
        <f t="shared" si="231"/>
        <v>#VALUE!</v>
      </c>
      <c r="M2468" s="8" t="str">
        <f>VLOOKUP(MONTH($J2468),Lookup!$A$2:$B$13,2,0)&amp;" "&amp;YEAR($J2468)</f>
        <v>Jan 1900</v>
      </c>
      <c r="N2468" s="34" t="str">
        <f t="shared" si="232"/>
        <v>1/1/9999</v>
      </c>
      <c r="O2468" s="8" t="str">
        <f>IF(ISERROR(VLOOKUP($I2468,Lookup!$H$2:$I$11,2,0)),"",VLOOKUP($I2468,Lookup!$H$2:$I$11,2,0))</f>
        <v/>
      </c>
      <c r="P2468" s="8">
        <f>COUNTIF(J$4:J2468,J2468)</f>
        <v>0</v>
      </c>
    </row>
    <row r="2469" spans="1:16" x14ac:dyDescent="0.25">
      <c r="A2469" s="35">
        <f t="shared" si="233"/>
        <v>0</v>
      </c>
      <c r="B2469" s="8">
        <f t="shared" si="234"/>
        <v>0</v>
      </c>
      <c r="C2469" s="8">
        <f t="shared" si="235"/>
        <v>0</v>
      </c>
      <c r="D2469" s="38" t="e">
        <f t="shared" si="236"/>
        <v>#VALUE!</v>
      </c>
      <c r="E2469" s="39" t="e">
        <f t="shared" si="231"/>
        <v>#VALUE!</v>
      </c>
      <c r="M2469" s="8" t="str">
        <f>VLOOKUP(MONTH($J2469),Lookup!$A$2:$B$13,2,0)&amp;" "&amp;YEAR($J2469)</f>
        <v>Jan 1900</v>
      </c>
      <c r="N2469" s="34" t="str">
        <f t="shared" si="232"/>
        <v>1/1/9999</v>
      </c>
      <c r="O2469" s="8" t="str">
        <f>IF(ISERROR(VLOOKUP($I2469,Lookup!$H$2:$I$11,2,0)),"",VLOOKUP($I2469,Lookup!$H$2:$I$11,2,0))</f>
        <v/>
      </c>
      <c r="P2469" s="8">
        <f>COUNTIF(J$4:J2469,J2469)</f>
        <v>0</v>
      </c>
    </row>
    <row r="2470" spans="1:16" x14ac:dyDescent="0.25">
      <c r="A2470" s="35">
        <f t="shared" si="233"/>
        <v>0</v>
      </c>
      <c r="B2470" s="8">
        <f t="shared" si="234"/>
        <v>0</v>
      </c>
      <c r="C2470" s="8">
        <f t="shared" si="235"/>
        <v>0</v>
      </c>
      <c r="D2470" s="38" t="e">
        <f t="shared" si="236"/>
        <v>#VALUE!</v>
      </c>
      <c r="E2470" s="39" t="e">
        <f t="shared" si="231"/>
        <v>#VALUE!</v>
      </c>
      <c r="M2470" s="8" t="str">
        <f>VLOOKUP(MONTH($J2470),Lookup!$A$2:$B$13,2,0)&amp;" "&amp;YEAR($J2470)</f>
        <v>Jan 1900</v>
      </c>
      <c r="N2470" s="34" t="str">
        <f t="shared" si="232"/>
        <v>1/1/9999</v>
      </c>
      <c r="O2470" s="8" t="str">
        <f>IF(ISERROR(VLOOKUP($I2470,Lookup!$H$2:$I$11,2,0)),"",VLOOKUP($I2470,Lookup!$H$2:$I$11,2,0))</f>
        <v/>
      </c>
      <c r="P2470" s="8">
        <f>COUNTIF(J$4:J2470,J2470)</f>
        <v>0</v>
      </c>
    </row>
    <row r="2471" spans="1:16" x14ac:dyDescent="0.25">
      <c r="A2471" s="35">
        <f t="shared" si="233"/>
        <v>0</v>
      </c>
      <c r="B2471" s="8">
        <f t="shared" si="234"/>
        <v>0</v>
      </c>
      <c r="C2471" s="8">
        <f t="shared" si="235"/>
        <v>0</v>
      </c>
      <c r="D2471" s="38" t="e">
        <f t="shared" si="236"/>
        <v>#VALUE!</v>
      </c>
      <c r="E2471" s="39" t="e">
        <f t="shared" si="231"/>
        <v>#VALUE!</v>
      </c>
      <c r="M2471" s="8" t="str">
        <f>VLOOKUP(MONTH($J2471),Lookup!$A$2:$B$13,2,0)&amp;" "&amp;YEAR($J2471)</f>
        <v>Jan 1900</v>
      </c>
      <c r="N2471" s="34" t="str">
        <f t="shared" si="232"/>
        <v>1/1/9999</v>
      </c>
      <c r="O2471" s="8" t="str">
        <f>IF(ISERROR(VLOOKUP($I2471,Lookup!$H$2:$I$11,2,0)),"",VLOOKUP($I2471,Lookup!$H$2:$I$11,2,0))</f>
        <v/>
      </c>
      <c r="P2471" s="8">
        <f>COUNTIF(J$4:J2471,J2471)</f>
        <v>0</v>
      </c>
    </row>
    <row r="2472" spans="1:16" x14ac:dyDescent="0.25">
      <c r="A2472" s="35">
        <f t="shared" si="233"/>
        <v>0</v>
      </c>
      <c r="B2472" s="8">
        <f t="shared" si="234"/>
        <v>0</v>
      </c>
      <c r="C2472" s="8">
        <f t="shared" si="235"/>
        <v>0</v>
      </c>
      <c r="D2472" s="38" t="e">
        <f t="shared" si="236"/>
        <v>#VALUE!</v>
      </c>
      <c r="E2472" s="39" t="e">
        <f t="shared" si="231"/>
        <v>#VALUE!</v>
      </c>
      <c r="M2472" s="8" t="str">
        <f>VLOOKUP(MONTH($J2472),Lookup!$A$2:$B$13,2,0)&amp;" "&amp;YEAR($J2472)</f>
        <v>Jan 1900</v>
      </c>
      <c r="N2472" s="34" t="str">
        <f t="shared" si="232"/>
        <v>1/1/9999</v>
      </c>
      <c r="O2472" s="8" t="str">
        <f>IF(ISERROR(VLOOKUP($I2472,Lookup!$H$2:$I$11,2,0)),"",VLOOKUP($I2472,Lookup!$H$2:$I$11,2,0))</f>
        <v/>
      </c>
      <c r="P2472" s="8">
        <f>COUNTIF(J$4:J2472,J2472)</f>
        <v>0</v>
      </c>
    </row>
    <row r="2473" spans="1:16" x14ac:dyDescent="0.25">
      <c r="A2473" s="35">
        <f t="shared" si="233"/>
        <v>0</v>
      </c>
      <c r="B2473" s="8">
        <f t="shared" si="234"/>
        <v>0</v>
      </c>
      <c r="C2473" s="8">
        <f t="shared" si="235"/>
        <v>0</v>
      </c>
      <c r="D2473" s="38" t="e">
        <f t="shared" si="236"/>
        <v>#VALUE!</v>
      </c>
      <c r="E2473" s="39" t="e">
        <f t="shared" si="231"/>
        <v>#VALUE!</v>
      </c>
      <c r="M2473" s="8" t="str">
        <f>VLOOKUP(MONTH($J2473),Lookup!$A$2:$B$13,2,0)&amp;" "&amp;YEAR($J2473)</f>
        <v>Jan 1900</v>
      </c>
      <c r="N2473" s="34" t="str">
        <f t="shared" si="232"/>
        <v>1/1/9999</v>
      </c>
      <c r="O2473" s="8" t="str">
        <f>IF(ISERROR(VLOOKUP($I2473,Lookup!$H$2:$I$11,2,0)),"",VLOOKUP($I2473,Lookup!$H$2:$I$11,2,0))</f>
        <v/>
      </c>
      <c r="P2473" s="8">
        <f>COUNTIF(J$4:J2473,J2473)</f>
        <v>0</v>
      </c>
    </row>
    <row r="2474" spans="1:16" x14ac:dyDescent="0.25">
      <c r="A2474" s="35">
        <f t="shared" si="233"/>
        <v>0</v>
      </c>
      <c r="B2474" s="8">
        <f t="shared" si="234"/>
        <v>0</v>
      </c>
      <c r="C2474" s="8">
        <f t="shared" si="235"/>
        <v>0</v>
      </c>
      <c r="D2474" s="38" t="e">
        <f t="shared" si="236"/>
        <v>#VALUE!</v>
      </c>
      <c r="E2474" s="39" t="e">
        <f t="shared" si="231"/>
        <v>#VALUE!</v>
      </c>
      <c r="M2474" s="8" t="str">
        <f>VLOOKUP(MONTH($J2474),Lookup!$A$2:$B$13,2,0)&amp;" "&amp;YEAR($J2474)</f>
        <v>Jan 1900</v>
      </c>
      <c r="N2474" s="34" t="str">
        <f t="shared" si="232"/>
        <v>1/1/9999</v>
      </c>
      <c r="O2474" s="8" t="str">
        <f>IF(ISERROR(VLOOKUP($I2474,Lookup!$H$2:$I$11,2,0)),"",VLOOKUP($I2474,Lookup!$H$2:$I$11,2,0))</f>
        <v/>
      </c>
      <c r="P2474" s="8">
        <f>COUNTIF(J$4:J2474,J2474)</f>
        <v>0</v>
      </c>
    </row>
    <row r="2475" spans="1:16" x14ac:dyDescent="0.25">
      <c r="A2475" s="35">
        <f t="shared" si="233"/>
        <v>0</v>
      </c>
      <c r="B2475" s="8">
        <f t="shared" si="234"/>
        <v>0</v>
      </c>
      <c r="C2475" s="8">
        <f t="shared" si="235"/>
        <v>0</v>
      </c>
      <c r="D2475" s="38" t="e">
        <f t="shared" si="236"/>
        <v>#VALUE!</v>
      </c>
      <c r="E2475" s="39" t="e">
        <f t="shared" si="231"/>
        <v>#VALUE!</v>
      </c>
      <c r="M2475" s="8" t="str">
        <f>VLOOKUP(MONTH($J2475),Lookup!$A$2:$B$13,2,0)&amp;" "&amp;YEAR($J2475)</f>
        <v>Jan 1900</v>
      </c>
      <c r="N2475" s="34" t="str">
        <f t="shared" si="232"/>
        <v>1/1/9999</v>
      </c>
      <c r="O2475" s="8" t="str">
        <f>IF(ISERROR(VLOOKUP($I2475,Lookup!$H$2:$I$11,2,0)),"",VLOOKUP($I2475,Lookup!$H$2:$I$11,2,0))</f>
        <v/>
      </c>
      <c r="P2475" s="8">
        <f>COUNTIF(J$4:J2475,J2475)</f>
        <v>0</v>
      </c>
    </row>
    <row r="2476" spans="1:16" x14ac:dyDescent="0.25">
      <c r="A2476" s="35">
        <f t="shared" si="233"/>
        <v>0</v>
      </c>
      <c r="B2476" s="8">
        <f t="shared" si="234"/>
        <v>0</v>
      </c>
      <c r="C2476" s="8">
        <f t="shared" si="235"/>
        <v>0</v>
      </c>
      <c r="D2476" s="38" t="e">
        <f t="shared" si="236"/>
        <v>#VALUE!</v>
      </c>
      <c r="E2476" s="39" t="e">
        <f t="shared" si="231"/>
        <v>#VALUE!</v>
      </c>
      <c r="M2476" s="8" t="str">
        <f>VLOOKUP(MONTH($J2476),Lookup!$A$2:$B$13,2,0)&amp;" "&amp;YEAR($J2476)</f>
        <v>Jan 1900</v>
      </c>
      <c r="N2476" s="34" t="str">
        <f t="shared" si="232"/>
        <v>1/1/9999</v>
      </c>
      <c r="O2476" s="8" t="str">
        <f>IF(ISERROR(VLOOKUP($I2476,Lookup!$H$2:$I$11,2,0)),"",VLOOKUP($I2476,Lookup!$H$2:$I$11,2,0))</f>
        <v/>
      </c>
      <c r="P2476" s="8">
        <f>COUNTIF(J$4:J2476,J2476)</f>
        <v>0</v>
      </c>
    </row>
    <row r="2477" spans="1:16" x14ac:dyDescent="0.25">
      <c r="A2477" s="35">
        <f t="shared" si="233"/>
        <v>0</v>
      </c>
      <c r="B2477" s="8">
        <f t="shared" si="234"/>
        <v>0</v>
      </c>
      <c r="C2477" s="8">
        <f t="shared" si="235"/>
        <v>0</v>
      </c>
      <c r="D2477" s="38" t="e">
        <f t="shared" si="236"/>
        <v>#VALUE!</v>
      </c>
      <c r="E2477" s="39" t="e">
        <f t="shared" si="231"/>
        <v>#VALUE!</v>
      </c>
      <c r="M2477" s="8" t="str">
        <f>VLOOKUP(MONTH($J2477),Lookup!$A$2:$B$13,2,0)&amp;" "&amp;YEAR($J2477)</f>
        <v>Jan 1900</v>
      </c>
      <c r="N2477" s="34" t="str">
        <f t="shared" si="232"/>
        <v>1/1/9999</v>
      </c>
      <c r="O2477" s="8" t="str">
        <f>IF(ISERROR(VLOOKUP($I2477,Lookup!$H$2:$I$11,2,0)),"",VLOOKUP($I2477,Lookup!$H$2:$I$11,2,0))</f>
        <v/>
      </c>
      <c r="P2477" s="8">
        <f>COUNTIF(J$4:J2477,J2477)</f>
        <v>0</v>
      </c>
    </row>
    <row r="2478" spans="1:16" x14ac:dyDescent="0.25">
      <c r="A2478" s="35">
        <f t="shared" si="233"/>
        <v>0</v>
      </c>
      <c r="B2478" s="8">
        <f t="shared" si="234"/>
        <v>0</v>
      </c>
      <c r="C2478" s="8">
        <f t="shared" si="235"/>
        <v>0</v>
      </c>
      <c r="D2478" s="38" t="e">
        <f t="shared" si="236"/>
        <v>#VALUE!</v>
      </c>
      <c r="E2478" s="39" t="e">
        <f t="shared" si="231"/>
        <v>#VALUE!</v>
      </c>
      <c r="M2478" s="8" t="str">
        <f>VLOOKUP(MONTH($J2478),Lookup!$A$2:$B$13,2,0)&amp;" "&amp;YEAR($J2478)</f>
        <v>Jan 1900</v>
      </c>
      <c r="N2478" s="34" t="str">
        <f t="shared" si="232"/>
        <v>1/1/9999</v>
      </c>
      <c r="O2478" s="8" t="str">
        <f>IF(ISERROR(VLOOKUP($I2478,Lookup!$H$2:$I$11,2,0)),"",VLOOKUP($I2478,Lookup!$H$2:$I$11,2,0))</f>
        <v/>
      </c>
      <c r="P2478" s="8">
        <f>COUNTIF(J$4:J2478,J2478)</f>
        <v>0</v>
      </c>
    </row>
    <row r="2479" spans="1:16" x14ac:dyDescent="0.25">
      <c r="A2479" s="35">
        <f t="shared" si="233"/>
        <v>0</v>
      </c>
      <c r="B2479" s="8">
        <f t="shared" si="234"/>
        <v>0</v>
      </c>
      <c r="C2479" s="8">
        <f t="shared" si="235"/>
        <v>0</v>
      </c>
      <c r="D2479" s="38" t="e">
        <f t="shared" si="236"/>
        <v>#VALUE!</v>
      </c>
      <c r="E2479" s="39" t="e">
        <f t="shared" si="231"/>
        <v>#VALUE!</v>
      </c>
      <c r="M2479" s="8" t="str">
        <f>VLOOKUP(MONTH($J2479),Lookup!$A$2:$B$13,2,0)&amp;" "&amp;YEAR($J2479)</f>
        <v>Jan 1900</v>
      </c>
      <c r="N2479" s="34" t="str">
        <f t="shared" si="232"/>
        <v>1/1/9999</v>
      </c>
      <c r="O2479" s="8" t="str">
        <f>IF(ISERROR(VLOOKUP($I2479,Lookup!$H$2:$I$11,2,0)),"",VLOOKUP($I2479,Lookup!$H$2:$I$11,2,0))</f>
        <v/>
      </c>
      <c r="P2479" s="8">
        <f>COUNTIF(J$4:J2479,J2479)</f>
        <v>0</v>
      </c>
    </row>
    <row r="2480" spans="1:16" x14ac:dyDescent="0.25">
      <c r="A2480" s="35">
        <f t="shared" si="233"/>
        <v>0</v>
      </c>
      <c r="B2480" s="8">
        <f t="shared" si="234"/>
        <v>0</v>
      </c>
      <c r="C2480" s="8">
        <f t="shared" si="235"/>
        <v>0</v>
      </c>
      <c r="D2480" s="38" t="e">
        <f t="shared" si="236"/>
        <v>#VALUE!</v>
      </c>
      <c r="E2480" s="39" t="e">
        <f t="shared" si="231"/>
        <v>#VALUE!</v>
      </c>
      <c r="M2480" s="8" t="str">
        <f>VLOOKUP(MONTH($J2480),Lookup!$A$2:$B$13,2,0)&amp;" "&amp;YEAR($J2480)</f>
        <v>Jan 1900</v>
      </c>
      <c r="N2480" s="34" t="str">
        <f t="shared" si="232"/>
        <v>1/1/9999</v>
      </c>
      <c r="O2480" s="8" t="str">
        <f>IF(ISERROR(VLOOKUP($I2480,Lookup!$H$2:$I$11,2,0)),"",VLOOKUP($I2480,Lookup!$H$2:$I$11,2,0))</f>
        <v/>
      </c>
      <c r="P2480" s="8">
        <f>COUNTIF(J$4:J2480,J2480)</f>
        <v>0</v>
      </c>
    </row>
    <row r="2481" spans="1:16" x14ac:dyDescent="0.25">
      <c r="A2481" s="35">
        <f t="shared" si="233"/>
        <v>0</v>
      </c>
      <c r="B2481" s="8">
        <f t="shared" si="234"/>
        <v>0</v>
      </c>
      <c r="C2481" s="8">
        <f t="shared" si="235"/>
        <v>0</v>
      </c>
      <c r="D2481" s="38" t="e">
        <f t="shared" si="236"/>
        <v>#VALUE!</v>
      </c>
      <c r="E2481" s="39" t="e">
        <f t="shared" si="231"/>
        <v>#VALUE!</v>
      </c>
      <c r="M2481" s="8" t="str">
        <f>VLOOKUP(MONTH($J2481),Lookup!$A$2:$B$13,2,0)&amp;" "&amp;YEAR($J2481)</f>
        <v>Jan 1900</v>
      </c>
      <c r="N2481" s="34" t="str">
        <f t="shared" si="232"/>
        <v>1/1/9999</v>
      </c>
      <c r="O2481" s="8" t="str">
        <f>IF(ISERROR(VLOOKUP($I2481,Lookup!$H$2:$I$11,2,0)),"",VLOOKUP($I2481,Lookup!$H$2:$I$11,2,0))</f>
        <v/>
      </c>
      <c r="P2481" s="8">
        <f>COUNTIF(J$4:J2481,J2481)</f>
        <v>0</v>
      </c>
    </row>
    <row r="2482" spans="1:16" x14ac:dyDescent="0.25">
      <c r="A2482" s="35">
        <f t="shared" si="233"/>
        <v>0</v>
      </c>
      <c r="B2482" s="8">
        <f t="shared" si="234"/>
        <v>0</v>
      </c>
      <c r="C2482" s="8">
        <f t="shared" si="235"/>
        <v>0</v>
      </c>
      <c r="D2482" s="38" t="e">
        <f t="shared" si="236"/>
        <v>#VALUE!</v>
      </c>
      <c r="E2482" s="39" t="e">
        <f t="shared" si="231"/>
        <v>#VALUE!</v>
      </c>
      <c r="M2482" s="8" t="str">
        <f>VLOOKUP(MONTH($J2482),Lookup!$A$2:$B$13,2,0)&amp;" "&amp;YEAR($J2482)</f>
        <v>Jan 1900</v>
      </c>
      <c r="N2482" s="34" t="str">
        <f t="shared" si="232"/>
        <v>1/1/9999</v>
      </c>
      <c r="O2482" s="8" t="str">
        <f>IF(ISERROR(VLOOKUP($I2482,Lookup!$H$2:$I$11,2,0)),"",VLOOKUP($I2482,Lookup!$H$2:$I$11,2,0))</f>
        <v/>
      </c>
      <c r="P2482" s="8">
        <f>COUNTIF(J$4:J2482,J2482)</f>
        <v>0</v>
      </c>
    </row>
    <row r="2483" spans="1:16" x14ac:dyDescent="0.25">
      <c r="A2483" s="35">
        <f t="shared" si="233"/>
        <v>0</v>
      </c>
      <c r="B2483" s="8">
        <f t="shared" si="234"/>
        <v>0</v>
      </c>
      <c r="C2483" s="8">
        <f t="shared" si="235"/>
        <v>0</v>
      </c>
      <c r="D2483" s="38" t="e">
        <f t="shared" si="236"/>
        <v>#VALUE!</v>
      </c>
      <c r="E2483" s="39" t="e">
        <f t="shared" si="231"/>
        <v>#VALUE!</v>
      </c>
      <c r="M2483" s="8" t="str">
        <f>VLOOKUP(MONTH($J2483),Lookup!$A$2:$B$13,2,0)&amp;" "&amp;YEAR($J2483)</f>
        <v>Jan 1900</v>
      </c>
      <c r="N2483" s="34" t="str">
        <f t="shared" si="232"/>
        <v>1/1/9999</v>
      </c>
      <c r="O2483" s="8" t="str">
        <f>IF(ISERROR(VLOOKUP($I2483,Lookup!$H$2:$I$11,2,0)),"",VLOOKUP($I2483,Lookup!$H$2:$I$11,2,0))</f>
        <v/>
      </c>
      <c r="P2483" s="8">
        <f>COUNTIF(J$4:J2483,J2483)</f>
        <v>0</v>
      </c>
    </row>
    <row r="2484" spans="1:16" x14ac:dyDescent="0.25">
      <c r="A2484" s="35">
        <f t="shared" si="233"/>
        <v>0</v>
      </c>
      <c r="B2484" s="8">
        <f t="shared" si="234"/>
        <v>0</v>
      </c>
      <c r="C2484" s="8">
        <f t="shared" si="235"/>
        <v>0</v>
      </c>
      <c r="D2484" s="38" t="e">
        <f t="shared" si="236"/>
        <v>#VALUE!</v>
      </c>
      <c r="E2484" s="39" t="e">
        <f t="shared" si="231"/>
        <v>#VALUE!</v>
      </c>
      <c r="M2484" s="8" t="str">
        <f>VLOOKUP(MONTH($J2484),Lookup!$A$2:$B$13,2,0)&amp;" "&amp;YEAR($J2484)</f>
        <v>Jan 1900</v>
      </c>
      <c r="N2484" s="34" t="str">
        <f t="shared" si="232"/>
        <v>1/1/9999</v>
      </c>
      <c r="O2484" s="8" t="str">
        <f>IF(ISERROR(VLOOKUP($I2484,Lookup!$H$2:$I$11,2,0)),"",VLOOKUP($I2484,Lookup!$H$2:$I$11,2,0))</f>
        <v/>
      </c>
      <c r="P2484" s="8">
        <f>COUNTIF(J$4:J2484,J2484)</f>
        <v>0</v>
      </c>
    </row>
    <row r="2485" spans="1:16" x14ac:dyDescent="0.25">
      <c r="A2485" s="35">
        <f t="shared" si="233"/>
        <v>0</v>
      </c>
      <c r="B2485" s="8">
        <f t="shared" si="234"/>
        <v>0</v>
      </c>
      <c r="C2485" s="8">
        <f t="shared" si="235"/>
        <v>0</v>
      </c>
      <c r="D2485" s="38" t="e">
        <f t="shared" si="236"/>
        <v>#VALUE!</v>
      </c>
      <c r="E2485" s="39" t="e">
        <f t="shared" si="231"/>
        <v>#VALUE!</v>
      </c>
      <c r="M2485" s="8" t="str">
        <f>VLOOKUP(MONTH($J2485),Lookup!$A$2:$B$13,2,0)&amp;" "&amp;YEAR($J2485)</f>
        <v>Jan 1900</v>
      </c>
      <c r="N2485" s="34" t="str">
        <f t="shared" si="232"/>
        <v>1/1/9999</v>
      </c>
      <c r="O2485" s="8" t="str">
        <f>IF(ISERROR(VLOOKUP($I2485,Lookup!$H$2:$I$11,2,0)),"",VLOOKUP($I2485,Lookup!$H$2:$I$11,2,0))</f>
        <v/>
      </c>
      <c r="P2485" s="8">
        <f>COUNTIF(J$4:J2485,J2485)</f>
        <v>0</v>
      </c>
    </row>
    <row r="2486" spans="1:16" x14ac:dyDescent="0.25">
      <c r="A2486" s="35">
        <f t="shared" si="233"/>
        <v>0</v>
      </c>
      <c r="B2486" s="8">
        <f t="shared" si="234"/>
        <v>0</v>
      </c>
      <c r="C2486" s="8">
        <f t="shared" si="235"/>
        <v>0</v>
      </c>
      <c r="D2486" s="38" t="e">
        <f t="shared" si="236"/>
        <v>#VALUE!</v>
      </c>
      <c r="E2486" s="39" t="e">
        <f t="shared" si="231"/>
        <v>#VALUE!</v>
      </c>
      <c r="M2486" s="8" t="str">
        <f>VLOOKUP(MONTH($J2486),Lookup!$A$2:$B$13,2,0)&amp;" "&amp;YEAR($J2486)</f>
        <v>Jan 1900</v>
      </c>
      <c r="N2486" s="34" t="str">
        <f t="shared" si="232"/>
        <v>1/1/9999</v>
      </c>
      <c r="O2486" s="8" t="str">
        <f>IF(ISERROR(VLOOKUP($I2486,Lookup!$H$2:$I$11,2,0)),"",VLOOKUP($I2486,Lookup!$H$2:$I$11,2,0))</f>
        <v/>
      </c>
      <c r="P2486" s="8">
        <f>COUNTIF(J$4:J2486,J2486)</f>
        <v>0</v>
      </c>
    </row>
    <row r="2487" spans="1:16" x14ac:dyDescent="0.25">
      <c r="A2487" s="35">
        <f t="shared" si="233"/>
        <v>0</v>
      </c>
      <c r="B2487" s="8">
        <f t="shared" si="234"/>
        <v>0</v>
      </c>
      <c r="C2487" s="8">
        <f t="shared" si="235"/>
        <v>0</v>
      </c>
      <c r="D2487" s="38" t="e">
        <f t="shared" si="236"/>
        <v>#VALUE!</v>
      </c>
      <c r="E2487" s="39" t="e">
        <f t="shared" si="231"/>
        <v>#VALUE!</v>
      </c>
      <c r="M2487" s="8" t="str">
        <f>VLOOKUP(MONTH($J2487),Lookup!$A$2:$B$13,2,0)&amp;" "&amp;YEAR($J2487)</f>
        <v>Jan 1900</v>
      </c>
      <c r="N2487" s="34" t="str">
        <f t="shared" si="232"/>
        <v>1/1/9999</v>
      </c>
      <c r="O2487" s="8" t="str">
        <f>IF(ISERROR(VLOOKUP($I2487,Lookup!$H$2:$I$11,2,0)),"",VLOOKUP($I2487,Lookup!$H$2:$I$11,2,0))</f>
        <v/>
      </c>
      <c r="P2487" s="8">
        <f>COUNTIF(J$4:J2487,J2487)</f>
        <v>0</v>
      </c>
    </row>
    <row r="2488" spans="1:16" x14ac:dyDescent="0.25">
      <c r="A2488" s="35">
        <f t="shared" si="233"/>
        <v>0</v>
      </c>
      <c r="B2488" s="8">
        <f t="shared" si="234"/>
        <v>0</v>
      </c>
      <c r="C2488" s="8">
        <f t="shared" si="235"/>
        <v>0</v>
      </c>
      <c r="D2488" s="38" t="e">
        <f t="shared" si="236"/>
        <v>#VALUE!</v>
      </c>
      <c r="E2488" s="39" t="e">
        <f t="shared" si="231"/>
        <v>#VALUE!</v>
      </c>
      <c r="M2488" s="8" t="str">
        <f>VLOOKUP(MONTH($J2488),Lookup!$A$2:$B$13,2,0)&amp;" "&amp;YEAR($J2488)</f>
        <v>Jan 1900</v>
      </c>
      <c r="N2488" s="34" t="str">
        <f t="shared" si="232"/>
        <v>1/1/9999</v>
      </c>
      <c r="O2488" s="8" t="str">
        <f>IF(ISERROR(VLOOKUP($I2488,Lookup!$H$2:$I$11,2,0)),"",VLOOKUP($I2488,Lookup!$H$2:$I$11,2,0))</f>
        <v/>
      </c>
      <c r="P2488" s="8">
        <f>COUNTIF(J$4:J2488,J2488)</f>
        <v>0</v>
      </c>
    </row>
    <row r="2489" spans="1:16" x14ac:dyDescent="0.25">
      <c r="A2489" s="35">
        <f t="shared" si="233"/>
        <v>0</v>
      </c>
      <c r="B2489" s="8">
        <f t="shared" si="234"/>
        <v>0</v>
      </c>
      <c r="C2489" s="8">
        <f t="shared" si="235"/>
        <v>0</v>
      </c>
      <c r="D2489" s="38" t="e">
        <f t="shared" si="236"/>
        <v>#VALUE!</v>
      </c>
      <c r="E2489" s="39" t="e">
        <f t="shared" si="231"/>
        <v>#VALUE!</v>
      </c>
      <c r="M2489" s="8" t="str">
        <f>VLOOKUP(MONTH($J2489),Lookup!$A$2:$B$13,2,0)&amp;" "&amp;YEAR($J2489)</f>
        <v>Jan 1900</v>
      </c>
      <c r="N2489" s="34" t="str">
        <f t="shared" si="232"/>
        <v>1/1/9999</v>
      </c>
      <c r="O2489" s="8" t="str">
        <f>IF(ISERROR(VLOOKUP($I2489,Lookup!$H$2:$I$11,2,0)),"",VLOOKUP($I2489,Lookup!$H$2:$I$11,2,0))</f>
        <v/>
      </c>
      <c r="P2489" s="8">
        <f>COUNTIF(J$4:J2489,J2489)</f>
        <v>0</v>
      </c>
    </row>
    <row r="2490" spans="1:16" x14ac:dyDescent="0.25">
      <c r="A2490" s="35">
        <f t="shared" si="233"/>
        <v>0</v>
      </c>
      <c r="B2490" s="8">
        <f t="shared" si="234"/>
        <v>0</v>
      </c>
      <c r="C2490" s="8">
        <f t="shared" si="235"/>
        <v>0</v>
      </c>
      <c r="D2490" s="38" t="e">
        <f t="shared" si="236"/>
        <v>#VALUE!</v>
      </c>
      <c r="E2490" s="39" t="e">
        <f t="shared" si="231"/>
        <v>#VALUE!</v>
      </c>
      <c r="M2490" s="8" t="str">
        <f>VLOOKUP(MONTH($J2490),Lookup!$A$2:$B$13,2,0)&amp;" "&amp;YEAR($J2490)</f>
        <v>Jan 1900</v>
      </c>
      <c r="N2490" s="34" t="str">
        <f t="shared" si="232"/>
        <v>1/1/9999</v>
      </c>
      <c r="O2490" s="8" t="str">
        <f>IF(ISERROR(VLOOKUP($I2490,Lookup!$H$2:$I$11,2,0)),"",VLOOKUP($I2490,Lookup!$H$2:$I$11,2,0))</f>
        <v/>
      </c>
      <c r="P2490" s="8">
        <f>COUNTIF(J$4:J2490,J2490)</f>
        <v>0</v>
      </c>
    </row>
    <row r="2491" spans="1:16" x14ac:dyDescent="0.25">
      <c r="A2491" s="35">
        <f t="shared" si="233"/>
        <v>0</v>
      </c>
      <c r="B2491" s="8">
        <f t="shared" si="234"/>
        <v>0</v>
      </c>
      <c r="C2491" s="8">
        <f t="shared" si="235"/>
        <v>0</v>
      </c>
      <c r="D2491" s="38" t="e">
        <f t="shared" si="236"/>
        <v>#VALUE!</v>
      </c>
      <c r="E2491" s="39" t="e">
        <f t="shared" si="231"/>
        <v>#VALUE!</v>
      </c>
      <c r="M2491" s="8" t="str">
        <f>VLOOKUP(MONTH($J2491),Lookup!$A$2:$B$13,2,0)&amp;" "&amp;YEAR($J2491)</f>
        <v>Jan 1900</v>
      </c>
      <c r="N2491" s="34" t="str">
        <f t="shared" si="232"/>
        <v>1/1/9999</v>
      </c>
      <c r="O2491" s="8" t="str">
        <f>IF(ISERROR(VLOOKUP($I2491,Lookup!$H$2:$I$11,2,0)),"",VLOOKUP($I2491,Lookup!$H$2:$I$11,2,0))</f>
        <v/>
      </c>
      <c r="P2491" s="8">
        <f>COUNTIF(J$4:J2491,J2491)</f>
        <v>0</v>
      </c>
    </row>
    <row r="2492" spans="1:16" x14ac:dyDescent="0.25">
      <c r="A2492" s="35">
        <f t="shared" si="233"/>
        <v>0</v>
      </c>
      <c r="B2492" s="8">
        <f t="shared" si="234"/>
        <v>0</v>
      </c>
      <c r="C2492" s="8">
        <f t="shared" si="235"/>
        <v>0</v>
      </c>
      <c r="D2492" s="38" t="e">
        <f t="shared" si="236"/>
        <v>#VALUE!</v>
      </c>
      <c r="E2492" s="39" t="e">
        <f t="shared" si="231"/>
        <v>#VALUE!</v>
      </c>
      <c r="M2492" s="8" t="str">
        <f>VLOOKUP(MONTH($J2492),Lookup!$A$2:$B$13,2,0)&amp;" "&amp;YEAR($J2492)</f>
        <v>Jan 1900</v>
      </c>
      <c r="N2492" s="34" t="str">
        <f t="shared" si="232"/>
        <v>1/1/9999</v>
      </c>
      <c r="O2492" s="8" t="str">
        <f>IF(ISERROR(VLOOKUP($I2492,Lookup!$H$2:$I$11,2,0)),"",VLOOKUP($I2492,Lookup!$H$2:$I$11,2,0))</f>
        <v/>
      </c>
      <c r="P2492" s="8">
        <f>COUNTIF(J$4:J2492,J2492)</f>
        <v>0</v>
      </c>
    </row>
    <row r="2493" spans="1:16" x14ac:dyDescent="0.25">
      <c r="A2493" s="35">
        <f t="shared" si="233"/>
        <v>0</v>
      </c>
      <c r="B2493" s="8">
        <f t="shared" si="234"/>
        <v>0</v>
      </c>
      <c r="C2493" s="8">
        <f t="shared" si="235"/>
        <v>0</v>
      </c>
      <c r="D2493" s="38" t="e">
        <f t="shared" si="236"/>
        <v>#VALUE!</v>
      </c>
      <c r="E2493" s="39" t="e">
        <f t="shared" si="231"/>
        <v>#VALUE!</v>
      </c>
      <c r="M2493" s="8" t="str">
        <f>VLOOKUP(MONTH($J2493),Lookup!$A$2:$B$13,2,0)&amp;" "&amp;YEAR($J2493)</f>
        <v>Jan 1900</v>
      </c>
      <c r="N2493" s="34" t="str">
        <f t="shared" si="232"/>
        <v>1/1/9999</v>
      </c>
      <c r="O2493" s="8" t="str">
        <f>IF(ISERROR(VLOOKUP($I2493,Lookup!$H$2:$I$11,2,0)),"",VLOOKUP($I2493,Lookup!$H$2:$I$11,2,0))</f>
        <v/>
      </c>
      <c r="P2493" s="8">
        <f>COUNTIF(J$4:J2493,J2493)</f>
        <v>0</v>
      </c>
    </row>
    <row r="2494" spans="1:16" x14ac:dyDescent="0.25">
      <c r="A2494" s="35">
        <f t="shared" si="233"/>
        <v>0</v>
      </c>
      <c r="B2494" s="8">
        <f t="shared" si="234"/>
        <v>0</v>
      </c>
      <c r="C2494" s="8">
        <f t="shared" si="235"/>
        <v>0</v>
      </c>
      <c r="D2494" s="38" t="e">
        <f t="shared" si="236"/>
        <v>#VALUE!</v>
      </c>
      <c r="E2494" s="39" t="e">
        <f t="shared" si="231"/>
        <v>#VALUE!</v>
      </c>
      <c r="M2494" s="8" t="str">
        <f>VLOOKUP(MONTH($J2494),Lookup!$A$2:$B$13,2,0)&amp;" "&amp;YEAR($J2494)</f>
        <v>Jan 1900</v>
      </c>
      <c r="N2494" s="34" t="str">
        <f t="shared" si="232"/>
        <v>1/1/9999</v>
      </c>
      <c r="O2494" s="8" t="str">
        <f>IF(ISERROR(VLOOKUP($I2494,Lookup!$H$2:$I$11,2,0)),"",VLOOKUP($I2494,Lookup!$H$2:$I$11,2,0))</f>
        <v/>
      </c>
      <c r="P2494" s="8">
        <f>COUNTIF(J$4:J2494,J2494)</f>
        <v>0</v>
      </c>
    </row>
    <row r="2495" spans="1:16" x14ac:dyDescent="0.25">
      <c r="A2495" s="35">
        <f t="shared" si="233"/>
        <v>0</v>
      </c>
      <c r="B2495" s="8">
        <f t="shared" si="234"/>
        <v>0</v>
      </c>
      <c r="C2495" s="8">
        <f t="shared" si="235"/>
        <v>0</v>
      </c>
      <c r="D2495" s="38" t="e">
        <f t="shared" si="236"/>
        <v>#VALUE!</v>
      </c>
      <c r="E2495" s="39" t="e">
        <f t="shared" si="231"/>
        <v>#VALUE!</v>
      </c>
      <c r="M2495" s="8" t="str">
        <f>VLOOKUP(MONTH($J2495),Lookup!$A$2:$B$13,2,0)&amp;" "&amp;YEAR($J2495)</f>
        <v>Jan 1900</v>
      </c>
      <c r="N2495" s="34" t="str">
        <f t="shared" si="232"/>
        <v>1/1/9999</v>
      </c>
      <c r="O2495" s="8" t="str">
        <f>IF(ISERROR(VLOOKUP($I2495,Lookup!$H$2:$I$11,2,0)),"",VLOOKUP($I2495,Lookup!$H$2:$I$11,2,0))</f>
        <v/>
      </c>
      <c r="P2495" s="8">
        <f>COUNTIF(J$4:J2495,J2495)</f>
        <v>0</v>
      </c>
    </row>
    <row r="2496" spans="1:16" x14ac:dyDescent="0.25">
      <c r="A2496" s="35">
        <f t="shared" si="233"/>
        <v>0</v>
      </c>
      <c r="B2496" s="8">
        <f t="shared" si="234"/>
        <v>0</v>
      </c>
      <c r="C2496" s="8">
        <f t="shared" si="235"/>
        <v>0</v>
      </c>
      <c r="D2496" s="38" t="e">
        <f t="shared" si="236"/>
        <v>#VALUE!</v>
      </c>
      <c r="E2496" s="39" t="e">
        <f t="shared" si="231"/>
        <v>#VALUE!</v>
      </c>
      <c r="M2496" s="8" t="str">
        <f>VLOOKUP(MONTH($J2496),Lookup!$A$2:$B$13,2,0)&amp;" "&amp;YEAR($J2496)</f>
        <v>Jan 1900</v>
      </c>
      <c r="N2496" s="34" t="str">
        <f t="shared" si="232"/>
        <v>1/1/9999</v>
      </c>
      <c r="O2496" s="8" t="str">
        <f>IF(ISERROR(VLOOKUP($I2496,Lookup!$H$2:$I$11,2,0)),"",VLOOKUP($I2496,Lookup!$H$2:$I$11,2,0))</f>
        <v/>
      </c>
      <c r="P2496" s="8">
        <f>COUNTIF(J$4:J2496,J2496)</f>
        <v>0</v>
      </c>
    </row>
    <row r="2497" spans="1:16" x14ac:dyDescent="0.25">
      <c r="A2497" s="35">
        <f t="shared" si="233"/>
        <v>0</v>
      </c>
      <c r="B2497" s="8">
        <f t="shared" si="234"/>
        <v>0</v>
      </c>
      <c r="C2497" s="8">
        <f t="shared" si="235"/>
        <v>0</v>
      </c>
      <c r="D2497" s="38" t="e">
        <f t="shared" si="236"/>
        <v>#VALUE!</v>
      </c>
      <c r="E2497" s="39" t="e">
        <f t="shared" si="231"/>
        <v>#VALUE!</v>
      </c>
      <c r="M2497" s="8" t="str">
        <f>VLOOKUP(MONTH($J2497),Lookup!$A$2:$B$13,2,0)&amp;" "&amp;YEAR($J2497)</f>
        <v>Jan 1900</v>
      </c>
      <c r="N2497" s="34" t="str">
        <f t="shared" si="232"/>
        <v>1/1/9999</v>
      </c>
      <c r="O2497" s="8" t="str">
        <f>IF(ISERROR(VLOOKUP($I2497,Lookup!$H$2:$I$11,2,0)),"",VLOOKUP($I2497,Lookup!$H$2:$I$11,2,0))</f>
        <v/>
      </c>
      <c r="P2497" s="8">
        <f>COUNTIF(J$4:J2497,J2497)</f>
        <v>0</v>
      </c>
    </row>
    <row r="2498" spans="1:16" x14ac:dyDescent="0.25">
      <c r="A2498" s="35">
        <f t="shared" si="233"/>
        <v>0</v>
      </c>
      <c r="B2498" s="8">
        <f t="shared" si="234"/>
        <v>0</v>
      </c>
      <c r="C2498" s="8">
        <f t="shared" si="235"/>
        <v>0</v>
      </c>
      <c r="D2498" s="38" t="e">
        <f t="shared" si="236"/>
        <v>#VALUE!</v>
      </c>
      <c r="E2498" s="39" t="e">
        <f t="shared" si="231"/>
        <v>#VALUE!</v>
      </c>
      <c r="M2498" s="8" t="str">
        <f>VLOOKUP(MONTH($J2498),Lookup!$A$2:$B$13,2,0)&amp;" "&amp;YEAR($J2498)</f>
        <v>Jan 1900</v>
      </c>
      <c r="N2498" s="34" t="str">
        <f t="shared" si="232"/>
        <v>1/1/9999</v>
      </c>
      <c r="O2498" s="8" t="str">
        <f>IF(ISERROR(VLOOKUP($I2498,Lookup!$H$2:$I$11,2,0)),"",VLOOKUP($I2498,Lookup!$H$2:$I$11,2,0))</f>
        <v/>
      </c>
      <c r="P2498" s="8">
        <f>COUNTIF(J$4:J2498,J2498)</f>
        <v>0</v>
      </c>
    </row>
    <row r="2499" spans="1:16" x14ac:dyDescent="0.25">
      <c r="A2499" s="35">
        <f t="shared" si="233"/>
        <v>0</v>
      </c>
      <c r="B2499" s="8">
        <f t="shared" si="234"/>
        <v>0</v>
      </c>
      <c r="C2499" s="8">
        <f t="shared" si="235"/>
        <v>0</v>
      </c>
      <c r="D2499" s="38" t="e">
        <f t="shared" si="236"/>
        <v>#VALUE!</v>
      </c>
      <c r="E2499" s="39" t="e">
        <f t="shared" si="231"/>
        <v>#VALUE!</v>
      </c>
      <c r="M2499" s="8" t="str">
        <f>VLOOKUP(MONTH($J2499),Lookup!$A$2:$B$13,2,0)&amp;" "&amp;YEAR($J2499)</f>
        <v>Jan 1900</v>
      </c>
      <c r="N2499" s="34" t="str">
        <f t="shared" si="232"/>
        <v>1/1/9999</v>
      </c>
      <c r="O2499" s="8" t="str">
        <f>IF(ISERROR(VLOOKUP($I2499,Lookup!$H$2:$I$11,2,0)),"",VLOOKUP($I2499,Lookup!$H$2:$I$11,2,0))</f>
        <v/>
      </c>
      <c r="P2499" s="8">
        <f>COUNTIF(J$4:J2499,J2499)</f>
        <v>0</v>
      </c>
    </row>
    <row r="2500" spans="1:16" x14ac:dyDescent="0.25">
      <c r="A2500" s="35">
        <f t="shared" si="233"/>
        <v>0</v>
      </c>
      <c r="B2500" s="8">
        <f t="shared" si="234"/>
        <v>0</v>
      </c>
      <c r="C2500" s="8">
        <f t="shared" si="235"/>
        <v>0</v>
      </c>
      <c r="D2500" s="38" t="e">
        <f t="shared" si="236"/>
        <v>#VALUE!</v>
      </c>
      <c r="E2500" s="39" t="e">
        <f t="shared" si="231"/>
        <v>#VALUE!</v>
      </c>
      <c r="M2500" s="8" t="str">
        <f>VLOOKUP(MONTH($J2500),Lookup!$A$2:$B$13,2,0)&amp;" "&amp;YEAR($J2500)</f>
        <v>Jan 1900</v>
      </c>
      <c r="N2500" s="34" t="str">
        <f t="shared" si="232"/>
        <v>1/1/9999</v>
      </c>
      <c r="O2500" s="8" t="str">
        <f>IF(ISERROR(VLOOKUP($I2500,Lookup!$H$2:$I$11,2,0)),"",VLOOKUP($I2500,Lookup!$H$2:$I$11,2,0))</f>
        <v/>
      </c>
      <c r="P2500" s="8">
        <f>COUNTIF(J$4:J2500,J2500)</f>
        <v>0</v>
      </c>
    </row>
    <row r="2501" spans="1:16" x14ac:dyDescent="0.25">
      <c r="A2501" s="35">
        <f t="shared" si="233"/>
        <v>0</v>
      </c>
      <c r="B2501" s="8">
        <f t="shared" si="234"/>
        <v>0</v>
      </c>
      <c r="C2501" s="8">
        <f t="shared" si="235"/>
        <v>0</v>
      </c>
      <c r="D2501" s="38" t="e">
        <f t="shared" si="236"/>
        <v>#VALUE!</v>
      </c>
      <c r="E2501" s="39" t="e">
        <f t="shared" ref="E2501:E2564" si="237">IF($D2501="","",COUNTIFS($F$4:$F$5000,$F2501,$D$4:$D$5000,"&gt;"&amp;$D2501))</f>
        <v>#VALUE!</v>
      </c>
      <c r="M2501" s="8" t="str">
        <f>VLOOKUP(MONTH($J2501),Lookup!$A$2:$B$13,2,0)&amp;" "&amp;YEAR($J2501)</f>
        <v>Jan 1900</v>
      </c>
      <c r="N2501" s="34" t="str">
        <f t="shared" ref="N2501:N2564" si="238">IF(ISBLANK($J2501),"1/1/9999",J2501)</f>
        <v>1/1/9999</v>
      </c>
      <c r="O2501" s="8" t="str">
        <f>IF(ISERROR(VLOOKUP($I2501,Lookup!$H$2:$I$11,2,0)),"",VLOOKUP($I2501,Lookup!$H$2:$I$11,2,0))</f>
        <v/>
      </c>
      <c r="P2501" s="8">
        <f>COUNTIF(J$4:J2501,J2501)</f>
        <v>0</v>
      </c>
    </row>
    <row r="2502" spans="1:16" x14ac:dyDescent="0.25">
      <c r="A2502" s="35">
        <f t="shared" ref="A2502:A2565" si="239">K2502</f>
        <v>0</v>
      </c>
      <c r="B2502" s="8">
        <f t="shared" ref="B2502:B2565" si="240">J2502</f>
        <v>0</v>
      </c>
      <c r="C2502" s="8">
        <f t="shared" ref="C2502:C2565" si="241">L2502</f>
        <v>0</v>
      </c>
      <c r="D2502" s="38" t="e">
        <f t="shared" ref="D2502:D2565" si="242">SUM(A2502:C2502)+O2502+P2502</f>
        <v>#VALUE!</v>
      </c>
      <c r="E2502" s="39" t="e">
        <f t="shared" si="237"/>
        <v>#VALUE!</v>
      </c>
      <c r="M2502" s="8" t="str">
        <f>VLOOKUP(MONTH($J2502),Lookup!$A$2:$B$13,2,0)&amp;" "&amp;YEAR($J2502)</f>
        <v>Jan 1900</v>
      </c>
      <c r="N2502" s="34" t="str">
        <f t="shared" si="238"/>
        <v>1/1/9999</v>
      </c>
      <c r="O2502" s="8" t="str">
        <f>IF(ISERROR(VLOOKUP($I2502,Lookup!$H$2:$I$11,2,0)),"",VLOOKUP($I2502,Lookup!$H$2:$I$11,2,0))</f>
        <v/>
      </c>
      <c r="P2502" s="8">
        <f>COUNTIF(J$4:J2502,J2502)</f>
        <v>0</v>
      </c>
    </row>
    <row r="2503" spans="1:16" x14ac:dyDescent="0.25">
      <c r="A2503" s="35">
        <f t="shared" si="239"/>
        <v>0</v>
      </c>
      <c r="B2503" s="8">
        <f t="shared" si="240"/>
        <v>0</v>
      </c>
      <c r="C2503" s="8">
        <f t="shared" si="241"/>
        <v>0</v>
      </c>
      <c r="D2503" s="38" t="e">
        <f t="shared" si="242"/>
        <v>#VALUE!</v>
      </c>
      <c r="E2503" s="39" t="e">
        <f t="shared" si="237"/>
        <v>#VALUE!</v>
      </c>
      <c r="M2503" s="8" t="str">
        <f>VLOOKUP(MONTH($J2503),Lookup!$A$2:$B$13,2,0)&amp;" "&amp;YEAR($J2503)</f>
        <v>Jan 1900</v>
      </c>
      <c r="N2503" s="34" t="str">
        <f t="shared" si="238"/>
        <v>1/1/9999</v>
      </c>
      <c r="O2503" s="8" t="str">
        <f>IF(ISERROR(VLOOKUP($I2503,Lookup!$H$2:$I$11,2,0)),"",VLOOKUP($I2503,Lookup!$H$2:$I$11,2,0))</f>
        <v/>
      </c>
      <c r="P2503" s="8">
        <f>COUNTIF(J$4:J2503,J2503)</f>
        <v>0</v>
      </c>
    </row>
    <row r="2504" spans="1:16" x14ac:dyDescent="0.25">
      <c r="A2504" s="35">
        <f t="shared" si="239"/>
        <v>0</v>
      </c>
      <c r="B2504" s="8">
        <f t="shared" si="240"/>
        <v>0</v>
      </c>
      <c r="C2504" s="8">
        <f t="shared" si="241"/>
        <v>0</v>
      </c>
      <c r="D2504" s="38" t="e">
        <f t="shared" si="242"/>
        <v>#VALUE!</v>
      </c>
      <c r="E2504" s="39" t="e">
        <f t="shared" si="237"/>
        <v>#VALUE!</v>
      </c>
      <c r="M2504" s="8" t="str">
        <f>VLOOKUP(MONTH($J2504),Lookup!$A$2:$B$13,2,0)&amp;" "&amp;YEAR($J2504)</f>
        <v>Jan 1900</v>
      </c>
      <c r="N2504" s="34" t="str">
        <f t="shared" si="238"/>
        <v>1/1/9999</v>
      </c>
      <c r="O2504" s="8" t="str">
        <f>IF(ISERROR(VLOOKUP($I2504,Lookup!$H$2:$I$11,2,0)),"",VLOOKUP($I2504,Lookup!$H$2:$I$11,2,0))</f>
        <v/>
      </c>
      <c r="P2504" s="8">
        <f>COUNTIF(J$4:J2504,J2504)</f>
        <v>0</v>
      </c>
    </row>
    <row r="2505" spans="1:16" x14ac:dyDescent="0.25">
      <c r="A2505" s="35">
        <f t="shared" si="239"/>
        <v>0</v>
      </c>
      <c r="B2505" s="8">
        <f t="shared" si="240"/>
        <v>0</v>
      </c>
      <c r="C2505" s="8">
        <f t="shared" si="241"/>
        <v>0</v>
      </c>
      <c r="D2505" s="38" t="e">
        <f t="shared" si="242"/>
        <v>#VALUE!</v>
      </c>
      <c r="E2505" s="39" t="e">
        <f t="shared" si="237"/>
        <v>#VALUE!</v>
      </c>
      <c r="M2505" s="8" t="str">
        <f>VLOOKUP(MONTH($J2505),Lookup!$A$2:$B$13,2,0)&amp;" "&amp;YEAR($J2505)</f>
        <v>Jan 1900</v>
      </c>
      <c r="N2505" s="34" t="str">
        <f t="shared" si="238"/>
        <v>1/1/9999</v>
      </c>
      <c r="O2505" s="8" t="str">
        <f>IF(ISERROR(VLOOKUP($I2505,Lookup!$H$2:$I$11,2,0)),"",VLOOKUP($I2505,Lookup!$H$2:$I$11,2,0))</f>
        <v/>
      </c>
      <c r="P2505" s="8">
        <f>COUNTIF(J$4:J2505,J2505)</f>
        <v>0</v>
      </c>
    </row>
    <row r="2506" spans="1:16" x14ac:dyDescent="0.25">
      <c r="A2506" s="35">
        <f t="shared" si="239"/>
        <v>0</v>
      </c>
      <c r="B2506" s="8">
        <f t="shared" si="240"/>
        <v>0</v>
      </c>
      <c r="C2506" s="8">
        <f t="shared" si="241"/>
        <v>0</v>
      </c>
      <c r="D2506" s="38" t="e">
        <f t="shared" si="242"/>
        <v>#VALUE!</v>
      </c>
      <c r="E2506" s="39" t="e">
        <f t="shared" si="237"/>
        <v>#VALUE!</v>
      </c>
      <c r="M2506" s="8" t="str">
        <f>VLOOKUP(MONTH($J2506),Lookup!$A$2:$B$13,2,0)&amp;" "&amp;YEAR($J2506)</f>
        <v>Jan 1900</v>
      </c>
      <c r="N2506" s="34" t="str">
        <f t="shared" si="238"/>
        <v>1/1/9999</v>
      </c>
      <c r="O2506" s="8" t="str">
        <f>IF(ISERROR(VLOOKUP($I2506,Lookup!$H$2:$I$11,2,0)),"",VLOOKUP($I2506,Lookup!$H$2:$I$11,2,0))</f>
        <v/>
      </c>
      <c r="P2506" s="8">
        <f>COUNTIF(J$4:J2506,J2506)</f>
        <v>0</v>
      </c>
    </row>
    <row r="2507" spans="1:16" x14ac:dyDescent="0.25">
      <c r="A2507" s="35">
        <f t="shared" si="239"/>
        <v>0</v>
      </c>
      <c r="B2507" s="8">
        <f t="shared" si="240"/>
        <v>0</v>
      </c>
      <c r="C2507" s="8">
        <f t="shared" si="241"/>
        <v>0</v>
      </c>
      <c r="D2507" s="38" t="e">
        <f t="shared" si="242"/>
        <v>#VALUE!</v>
      </c>
      <c r="E2507" s="39" t="e">
        <f t="shared" si="237"/>
        <v>#VALUE!</v>
      </c>
      <c r="M2507" s="8" t="str">
        <f>VLOOKUP(MONTH($J2507),Lookup!$A$2:$B$13,2,0)&amp;" "&amp;YEAR($J2507)</f>
        <v>Jan 1900</v>
      </c>
      <c r="N2507" s="34" t="str">
        <f t="shared" si="238"/>
        <v>1/1/9999</v>
      </c>
      <c r="O2507" s="8" t="str">
        <f>IF(ISERROR(VLOOKUP($I2507,Lookup!$H$2:$I$11,2,0)),"",VLOOKUP($I2507,Lookup!$H$2:$I$11,2,0))</f>
        <v/>
      </c>
      <c r="P2507" s="8">
        <f>COUNTIF(J$4:J2507,J2507)</f>
        <v>0</v>
      </c>
    </row>
    <row r="2508" spans="1:16" x14ac:dyDescent="0.25">
      <c r="A2508" s="35">
        <f t="shared" si="239"/>
        <v>0</v>
      </c>
      <c r="B2508" s="8">
        <f t="shared" si="240"/>
        <v>0</v>
      </c>
      <c r="C2508" s="8">
        <f t="shared" si="241"/>
        <v>0</v>
      </c>
      <c r="D2508" s="38" t="e">
        <f t="shared" si="242"/>
        <v>#VALUE!</v>
      </c>
      <c r="E2508" s="39" t="e">
        <f t="shared" si="237"/>
        <v>#VALUE!</v>
      </c>
      <c r="M2508" s="8" t="str">
        <f>VLOOKUP(MONTH($J2508),Lookup!$A$2:$B$13,2,0)&amp;" "&amp;YEAR($J2508)</f>
        <v>Jan 1900</v>
      </c>
      <c r="N2508" s="34" t="str">
        <f t="shared" si="238"/>
        <v>1/1/9999</v>
      </c>
      <c r="O2508" s="8" t="str">
        <f>IF(ISERROR(VLOOKUP($I2508,Lookup!$H$2:$I$11,2,0)),"",VLOOKUP($I2508,Lookup!$H$2:$I$11,2,0))</f>
        <v/>
      </c>
      <c r="P2508" s="8">
        <f>COUNTIF(J$4:J2508,J2508)</f>
        <v>0</v>
      </c>
    </row>
    <row r="2509" spans="1:16" x14ac:dyDescent="0.25">
      <c r="A2509" s="35">
        <f t="shared" si="239"/>
        <v>0</v>
      </c>
      <c r="B2509" s="8">
        <f t="shared" si="240"/>
        <v>0</v>
      </c>
      <c r="C2509" s="8">
        <f t="shared" si="241"/>
        <v>0</v>
      </c>
      <c r="D2509" s="38" t="e">
        <f t="shared" si="242"/>
        <v>#VALUE!</v>
      </c>
      <c r="E2509" s="39" t="e">
        <f t="shared" si="237"/>
        <v>#VALUE!</v>
      </c>
      <c r="M2509" s="8" t="str">
        <f>VLOOKUP(MONTH($J2509),Lookup!$A$2:$B$13,2,0)&amp;" "&amp;YEAR($J2509)</f>
        <v>Jan 1900</v>
      </c>
      <c r="N2509" s="34" t="str">
        <f t="shared" si="238"/>
        <v>1/1/9999</v>
      </c>
      <c r="O2509" s="8" t="str">
        <f>IF(ISERROR(VLOOKUP($I2509,Lookup!$H$2:$I$11,2,0)),"",VLOOKUP($I2509,Lookup!$H$2:$I$11,2,0))</f>
        <v/>
      </c>
      <c r="P2509" s="8">
        <f>COUNTIF(J$4:J2509,J2509)</f>
        <v>0</v>
      </c>
    </row>
    <row r="2510" spans="1:16" x14ac:dyDescent="0.25">
      <c r="A2510" s="35">
        <f t="shared" si="239"/>
        <v>0</v>
      </c>
      <c r="B2510" s="8">
        <f t="shared" si="240"/>
        <v>0</v>
      </c>
      <c r="C2510" s="8">
        <f t="shared" si="241"/>
        <v>0</v>
      </c>
      <c r="D2510" s="38" t="e">
        <f t="shared" si="242"/>
        <v>#VALUE!</v>
      </c>
      <c r="E2510" s="39" t="e">
        <f t="shared" si="237"/>
        <v>#VALUE!</v>
      </c>
      <c r="M2510" s="8" t="str">
        <f>VLOOKUP(MONTH($J2510),Lookup!$A$2:$B$13,2,0)&amp;" "&amp;YEAR($J2510)</f>
        <v>Jan 1900</v>
      </c>
      <c r="N2510" s="34" t="str">
        <f t="shared" si="238"/>
        <v>1/1/9999</v>
      </c>
      <c r="O2510" s="8" t="str">
        <f>IF(ISERROR(VLOOKUP($I2510,Lookup!$H$2:$I$11,2,0)),"",VLOOKUP($I2510,Lookup!$H$2:$I$11,2,0))</f>
        <v/>
      </c>
      <c r="P2510" s="8">
        <f>COUNTIF(J$4:J2510,J2510)</f>
        <v>0</v>
      </c>
    </row>
    <row r="2511" spans="1:16" x14ac:dyDescent="0.25">
      <c r="A2511" s="35">
        <f t="shared" si="239"/>
        <v>0</v>
      </c>
      <c r="B2511" s="8">
        <f t="shared" si="240"/>
        <v>0</v>
      </c>
      <c r="C2511" s="8">
        <f t="shared" si="241"/>
        <v>0</v>
      </c>
      <c r="D2511" s="38" t="e">
        <f t="shared" si="242"/>
        <v>#VALUE!</v>
      </c>
      <c r="E2511" s="39" t="e">
        <f t="shared" si="237"/>
        <v>#VALUE!</v>
      </c>
      <c r="M2511" s="8" t="str">
        <f>VLOOKUP(MONTH($J2511),Lookup!$A$2:$B$13,2,0)&amp;" "&amp;YEAR($J2511)</f>
        <v>Jan 1900</v>
      </c>
      <c r="N2511" s="34" t="str">
        <f t="shared" si="238"/>
        <v>1/1/9999</v>
      </c>
      <c r="O2511" s="8" t="str">
        <f>IF(ISERROR(VLOOKUP($I2511,Lookup!$H$2:$I$11,2,0)),"",VLOOKUP($I2511,Lookup!$H$2:$I$11,2,0))</f>
        <v/>
      </c>
      <c r="P2511" s="8">
        <f>COUNTIF(J$4:J2511,J2511)</f>
        <v>0</v>
      </c>
    </row>
    <row r="2512" spans="1:16" x14ac:dyDescent="0.25">
      <c r="A2512" s="35">
        <f t="shared" si="239"/>
        <v>0</v>
      </c>
      <c r="B2512" s="8">
        <f t="shared" si="240"/>
        <v>0</v>
      </c>
      <c r="C2512" s="8">
        <f t="shared" si="241"/>
        <v>0</v>
      </c>
      <c r="D2512" s="38" t="e">
        <f t="shared" si="242"/>
        <v>#VALUE!</v>
      </c>
      <c r="E2512" s="39" t="e">
        <f t="shared" si="237"/>
        <v>#VALUE!</v>
      </c>
      <c r="M2512" s="8" t="str">
        <f>VLOOKUP(MONTH($J2512),Lookup!$A$2:$B$13,2,0)&amp;" "&amp;YEAR($J2512)</f>
        <v>Jan 1900</v>
      </c>
      <c r="N2512" s="34" t="str">
        <f t="shared" si="238"/>
        <v>1/1/9999</v>
      </c>
      <c r="O2512" s="8" t="str">
        <f>IF(ISERROR(VLOOKUP($I2512,Lookup!$H$2:$I$11,2,0)),"",VLOOKUP($I2512,Lookup!$H$2:$I$11,2,0))</f>
        <v/>
      </c>
      <c r="P2512" s="8">
        <f>COUNTIF(J$4:J2512,J2512)</f>
        <v>0</v>
      </c>
    </row>
    <row r="2513" spans="1:16" x14ac:dyDescent="0.25">
      <c r="A2513" s="35">
        <f t="shared" si="239"/>
        <v>0</v>
      </c>
      <c r="B2513" s="8">
        <f t="shared" si="240"/>
        <v>0</v>
      </c>
      <c r="C2513" s="8">
        <f t="shared" si="241"/>
        <v>0</v>
      </c>
      <c r="D2513" s="38" t="e">
        <f t="shared" si="242"/>
        <v>#VALUE!</v>
      </c>
      <c r="E2513" s="39" t="e">
        <f t="shared" si="237"/>
        <v>#VALUE!</v>
      </c>
      <c r="M2513" s="8" t="str">
        <f>VLOOKUP(MONTH($J2513),Lookup!$A$2:$B$13,2,0)&amp;" "&amp;YEAR($J2513)</f>
        <v>Jan 1900</v>
      </c>
      <c r="N2513" s="34" t="str">
        <f t="shared" si="238"/>
        <v>1/1/9999</v>
      </c>
      <c r="O2513" s="8" t="str">
        <f>IF(ISERROR(VLOOKUP($I2513,Lookup!$H$2:$I$11,2,0)),"",VLOOKUP($I2513,Lookup!$H$2:$I$11,2,0))</f>
        <v/>
      </c>
      <c r="P2513" s="8">
        <f>COUNTIF(J$4:J2513,J2513)</f>
        <v>0</v>
      </c>
    </row>
    <row r="2514" spans="1:16" x14ac:dyDescent="0.25">
      <c r="A2514" s="35">
        <f t="shared" si="239"/>
        <v>0</v>
      </c>
      <c r="B2514" s="8">
        <f t="shared" si="240"/>
        <v>0</v>
      </c>
      <c r="C2514" s="8">
        <f t="shared" si="241"/>
        <v>0</v>
      </c>
      <c r="D2514" s="38" t="e">
        <f t="shared" si="242"/>
        <v>#VALUE!</v>
      </c>
      <c r="E2514" s="39" t="e">
        <f t="shared" si="237"/>
        <v>#VALUE!</v>
      </c>
      <c r="M2514" s="8" t="str">
        <f>VLOOKUP(MONTH($J2514),Lookup!$A$2:$B$13,2,0)&amp;" "&amp;YEAR($J2514)</f>
        <v>Jan 1900</v>
      </c>
      <c r="N2514" s="34" t="str">
        <f t="shared" si="238"/>
        <v>1/1/9999</v>
      </c>
      <c r="O2514" s="8" t="str">
        <f>IF(ISERROR(VLOOKUP($I2514,Lookup!$H$2:$I$11,2,0)),"",VLOOKUP($I2514,Lookup!$H$2:$I$11,2,0))</f>
        <v/>
      </c>
      <c r="P2514" s="8">
        <f>COUNTIF(J$4:J2514,J2514)</f>
        <v>0</v>
      </c>
    </row>
    <row r="2515" spans="1:16" x14ac:dyDescent="0.25">
      <c r="A2515" s="35">
        <f t="shared" si="239"/>
        <v>0</v>
      </c>
      <c r="B2515" s="8">
        <f t="shared" si="240"/>
        <v>0</v>
      </c>
      <c r="C2515" s="8">
        <f t="shared" si="241"/>
        <v>0</v>
      </c>
      <c r="D2515" s="38" t="e">
        <f t="shared" si="242"/>
        <v>#VALUE!</v>
      </c>
      <c r="E2515" s="39" t="e">
        <f t="shared" si="237"/>
        <v>#VALUE!</v>
      </c>
      <c r="M2515" s="8" t="str">
        <f>VLOOKUP(MONTH($J2515),Lookup!$A$2:$B$13,2,0)&amp;" "&amp;YEAR($J2515)</f>
        <v>Jan 1900</v>
      </c>
      <c r="N2515" s="34" t="str">
        <f t="shared" si="238"/>
        <v>1/1/9999</v>
      </c>
      <c r="O2515" s="8" t="str">
        <f>IF(ISERROR(VLOOKUP($I2515,Lookup!$H$2:$I$11,2,0)),"",VLOOKUP($I2515,Lookup!$H$2:$I$11,2,0))</f>
        <v/>
      </c>
      <c r="P2515" s="8">
        <f>COUNTIF(J$4:J2515,J2515)</f>
        <v>0</v>
      </c>
    </row>
    <row r="2516" spans="1:16" x14ac:dyDescent="0.25">
      <c r="A2516" s="35">
        <f t="shared" si="239"/>
        <v>0</v>
      </c>
      <c r="B2516" s="8">
        <f t="shared" si="240"/>
        <v>0</v>
      </c>
      <c r="C2516" s="8">
        <f t="shared" si="241"/>
        <v>0</v>
      </c>
      <c r="D2516" s="38" t="e">
        <f t="shared" si="242"/>
        <v>#VALUE!</v>
      </c>
      <c r="E2516" s="39" t="e">
        <f t="shared" si="237"/>
        <v>#VALUE!</v>
      </c>
      <c r="M2516" s="8" t="str">
        <f>VLOOKUP(MONTH($J2516),Lookup!$A$2:$B$13,2,0)&amp;" "&amp;YEAR($J2516)</f>
        <v>Jan 1900</v>
      </c>
      <c r="N2516" s="34" t="str">
        <f t="shared" si="238"/>
        <v>1/1/9999</v>
      </c>
      <c r="O2516" s="8" t="str">
        <f>IF(ISERROR(VLOOKUP($I2516,Lookup!$H$2:$I$11,2,0)),"",VLOOKUP($I2516,Lookup!$H$2:$I$11,2,0))</f>
        <v/>
      </c>
      <c r="P2516" s="8">
        <f>COUNTIF(J$4:J2516,J2516)</f>
        <v>0</v>
      </c>
    </row>
    <row r="2517" spans="1:16" x14ac:dyDescent="0.25">
      <c r="A2517" s="35">
        <f t="shared" si="239"/>
        <v>0</v>
      </c>
      <c r="B2517" s="8">
        <f t="shared" si="240"/>
        <v>0</v>
      </c>
      <c r="C2517" s="8">
        <f t="shared" si="241"/>
        <v>0</v>
      </c>
      <c r="D2517" s="38" t="e">
        <f t="shared" si="242"/>
        <v>#VALUE!</v>
      </c>
      <c r="E2517" s="39" t="e">
        <f t="shared" si="237"/>
        <v>#VALUE!</v>
      </c>
      <c r="M2517" s="8" t="str">
        <f>VLOOKUP(MONTH($J2517),Lookup!$A$2:$B$13,2,0)&amp;" "&amp;YEAR($J2517)</f>
        <v>Jan 1900</v>
      </c>
      <c r="N2517" s="34" t="str">
        <f t="shared" si="238"/>
        <v>1/1/9999</v>
      </c>
      <c r="O2517" s="8" t="str">
        <f>IF(ISERROR(VLOOKUP($I2517,Lookup!$H$2:$I$11,2,0)),"",VLOOKUP($I2517,Lookup!$H$2:$I$11,2,0))</f>
        <v/>
      </c>
      <c r="P2517" s="8">
        <f>COUNTIF(J$4:J2517,J2517)</f>
        <v>0</v>
      </c>
    </row>
    <row r="2518" spans="1:16" x14ac:dyDescent="0.25">
      <c r="A2518" s="35">
        <f t="shared" si="239"/>
        <v>0</v>
      </c>
      <c r="B2518" s="8">
        <f t="shared" si="240"/>
        <v>0</v>
      </c>
      <c r="C2518" s="8">
        <f t="shared" si="241"/>
        <v>0</v>
      </c>
      <c r="D2518" s="38" t="e">
        <f t="shared" si="242"/>
        <v>#VALUE!</v>
      </c>
      <c r="E2518" s="39" t="e">
        <f t="shared" si="237"/>
        <v>#VALUE!</v>
      </c>
      <c r="M2518" s="8" t="str">
        <f>VLOOKUP(MONTH($J2518),Lookup!$A$2:$B$13,2,0)&amp;" "&amp;YEAR($J2518)</f>
        <v>Jan 1900</v>
      </c>
      <c r="N2518" s="34" t="str">
        <f t="shared" si="238"/>
        <v>1/1/9999</v>
      </c>
      <c r="O2518" s="8" t="str">
        <f>IF(ISERROR(VLOOKUP($I2518,Lookup!$H$2:$I$11,2,0)),"",VLOOKUP($I2518,Lookup!$H$2:$I$11,2,0))</f>
        <v/>
      </c>
      <c r="P2518" s="8">
        <f>COUNTIF(J$4:J2518,J2518)</f>
        <v>0</v>
      </c>
    </row>
    <row r="2519" spans="1:16" x14ac:dyDescent="0.25">
      <c r="A2519" s="35">
        <f t="shared" si="239"/>
        <v>0</v>
      </c>
      <c r="B2519" s="8">
        <f t="shared" si="240"/>
        <v>0</v>
      </c>
      <c r="C2519" s="8">
        <f t="shared" si="241"/>
        <v>0</v>
      </c>
      <c r="D2519" s="38" t="e">
        <f t="shared" si="242"/>
        <v>#VALUE!</v>
      </c>
      <c r="E2519" s="39" t="e">
        <f t="shared" si="237"/>
        <v>#VALUE!</v>
      </c>
      <c r="M2519" s="8" t="str">
        <f>VLOOKUP(MONTH($J2519),Lookup!$A$2:$B$13,2,0)&amp;" "&amp;YEAR($J2519)</f>
        <v>Jan 1900</v>
      </c>
      <c r="N2519" s="34" t="str">
        <f t="shared" si="238"/>
        <v>1/1/9999</v>
      </c>
      <c r="O2519" s="8" t="str">
        <f>IF(ISERROR(VLOOKUP($I2519,Lookup!$H$2:$I$11,2,0)),"",VLOOKUP($I2519,Lookup!$H$2:$I$11,2,0))</f>
        <v/>
      </c>
      <c r="P2519" s="8">
        <f>COUNTIF(J$4:J2519,J2519)</f>
        <v>0</v>
      </c>
    </row>
    <row r="2520" spans="1:16" x14ac:dyDescent="0.25">
      <c r="A2520" s="35">
        <f t="shared" si="239"/>
        <v>0</v>
      </c>
      <c r="B2520" s="8">
        <f t="shared" si="240"/>
        <v>0</v>
      </c>
      <c r="C2520" s="8">
        <f t="shared" si="241"/>
        <v>0</v>
      </c>
      <c r="D2520" s="38" t="e">
        <f t="shared" si="242"/>
        <v>#VALUE!</v>
      </c>
      <c r="E2520" s="39" t="e">
        <f t="shared" si="237"/>
        <v>#VALUE!</v>
      </c>
      <c r="M2520" s="8" t="str">
        <f>VLOOKUP(MONTH($J2520),Lookup!$A$2:$B$13,2,0)&amp;" "&amp;YEAR($J2520)</f>
        <v>Jan 1900</v>
      </c>
      <c r="N2520" s="34" t="str">
        <f t="shared" si="238"/>
        <v>1/1/9999</v>
      </c>
      <c r="O2520" s="8" t="str">
        <f>IF(ISERROR(VLOOKUP($I2520,Lookup!$H$2:$I$11,2,0)),"",VLOOKUP($I2520,Lookup!$H$2:$I$11,2,0))</f>
        <v/>
      </c>
      <c r="P2520" s="8">
        <f>COUNTIF(J$4:J2520,J2520)</f>
        <v>0</v>
      </c>
    </row>
    <row r="2521" spans="1:16" x14ac:dyDescent="0.25">
      <c r="A2521" s="35">
        <f t="shared" si="239"/>
        <v>0</v>
      </c>
      <c r="B2521" s="8">
        <f t="shared" si="240"/>
        <v>0</v>
      </c>
      <c r="C2521" s="8">
        <f t="shared" si="241"/>
        <v>0</v>
      </c>
      <c r="D2521" s="38" t="e">
        <f t="shared" si="242"/>
        <v>#VALUE!</v>
      </c>
      <c r="E2521" s="39" t="e">
        <f t="shared" si="237"/>
        <v>#VALUE!</v>
      </c>
      <c r="M2521" s="8" t="str">
        <f>VLOOKUP(MONTH($J2521),Lookup!$A$2:$B$13,2,0)&amp;" "&amp;YEAR($J2521)</f>
        <v>Jan 1900</v>
      </c>
      <c r="N2521" s="34" t="str">
        <f t="shared" si="238"/>
        <v>1/1/9999</v>
      </c>
      <c r="O2521" s="8" t="str">
        <f>IF(ISERROR(VLOOKUP($I2521,Lookup!$H$2:$I$11,2,0)),"",VLOOKUP($I2521,Lookup!$H$2:$I$11,2,0))</f>
        <v/>
      </c>
      <c r="P2521" s="8">
        <f>COUNTIF(J$4:J2521,J2521)</f>
        <v>0</v>
      </c>
    </row>
    <row r="2522" spans="1:16" x14ac:dyDescent="0.25">
      <c r="A2522" s="35">
        <f t="shared" si="239"/>
        <v>0</v>
      </c>
      <c r="B2522" s="8">
        <f t="shared" si="240"/>
        <v>0</v>
      </c>
      <c r="C2522" s="8">
        <f t="shared" si="241"/>
        <v>0</v>
      </c>
      <c r="D2522" s="38" t="e">
        <f t="shared" si="242"/>
        <v>#VALUE!</v>
      </c>
      <c r="E2522" s="39" t="e">
        <f t="shared" si="237"/>
        <v>#VALUE!</v>
      </c>
      <c r="M2522" s="8" t="str">
        <f>VLOOKUP(MONTH($J2522),Lookup!$A$2:$B$13,2,0)&amp;" "&amp;YEAR($J2522)</f>
        <v>Jan 1900</v>
      </c>
      <c r="N2522" s="34" t="str">
        <f t="shared" si="238"/>
        <v>1/1/9999</v>
      </c>
      <c r="O2522" s="8" t="str">
        <f>IF(ISERROR(VLOOKUP($I2522,Lookup!$H$2:$I$11,2,0)),"",VLOOKUP($I2522,Lookup!$H$2:$I$11,2,0))</f>
        <v/>
      </c>
      <c r="P2522" s="8">
        <f>COUNTIF(J$4:J2522,J2522)</f>
        <v>0</v>
      </c>
    </row>
    <row r="2523" spans="1:16" x14ac:dyDescent="0.25">
      <c r="A2523" s="35">
        <f t="shared" si="239"/>
        <v>0</v>
      </c>
      <c r="B2523" s="8">
        <f t="shared" si="240"/>
        <v>0</v>
      </c>
      <c r="C2523" s="8">
        <f t="shared" si="241"/>
        <v>0</v>
      </c>
      <c r="D2523" s="38" t="e">
        <f t="shared" si="242"/>
        <v>#VALUE!</v>
      </c>
      <c r="E2523" s="39" t="e">
        <f t="shared" si="237"/>
        <v>#VALUE!</v>
      </c>
      <c r="M2523" s="8" t="str">
        <f>VLOOKUP(MONTH($J2523),Lookup!$A$2:$B$13,2,0)&amp;" "&amp;YEAR($J2523)</f>
        <v>Jan 1900</v>
      </c>
      <c r="N2523" s="34" t="str">
        <f t="shared" si="238"/>
        <v>1/1/9999</v>
      </c>
      <c r="O2523" s="8" t="str">
        <f>IF(ISERROR(VLOOKUP($I2523,Lookup!$H$2:$I$11,2,0)),"",VLOOKUP($I2523,Lookup!$H$2:$I$11,2,0))</f>
        <v/>
      </c>
      <c r="P2523" s="8">
        <f>COUNTIF(J$4:J2523,J2523)</f>
        <v>0</v>
      </c>
    </row>
    <row r="2524" spans="1:16" x14ac:dyDescent="0.25">
      <c r="A2524" s="35">
        <f t="shared" si="239"/>
        <v>0</v>
      </c>
      <c r="B2524" s="8">
        <f t="shared" si="240"/>
        <v>0</v>
      </c>
      <c r="C2524" s="8">
        <f t="shared" si="241"/>
        <v>0</v>
      </c>
      <c r="D2524" s="38" t="e">
        <f t="shared" si="242"/>
        <v>#VALUE!</v>
      </c>
      <c r="E2524" s="39" t="e">
        <f t="shared" si="237"/>
        <v>#VALUE!</v>
      </c>
      <c r="M2524" s="8" t="str">
        <f>VLOOKUP(MONTH($J2524),Lookup!$A$2:$B$13,2,0)&amp;" "&amp;YEAR($J2524)</f>
        <v>Jan 1900</v>
      </c>
      <c r="N2524" s="34" t="str">
        <f t="shared" si="238"/>
        <v>1/1/9999</v>
      </c>
      <c r="O2524" s="8" t="str">
        <f>IF(ISERROR(VLOOKUP($I2524,Lookup!$H$2:$I$11,2,0)),"",VLOOKUP($I2524,Lookup!$H$2:$I$11,2,0))</f>
        <v/>
      </c>
      <c r="P2524" s="8">
        <f>COUNTIF(J$4:J2524,J2524)</f>
        <v>0</v>
      </c>
    </row>
    <row r="2525" spans="1:16" x14ac:dyDescent="0.25">
      <c r="A2525" s="35">
        <f t="shared" si="239"/>
        <v>0</v>
      </c>
      <c r="B2525" s="8">
        <f t="shared" si="240"/>
        <v>0</v>
      </c>
      <c r="C2525" s="8">
        <f t="shared" si="241"/>
        <v>0</v>
      </c>
      <c r="D2525" s="38" t="e">
        <f t="shared" si="242"/>
        <v>#VALUE!</v>
      </c>
      <c r="E2525" s="39" t="e">
        <f t="shared" si="237"/>
        <v>#VALUE!</v>
      </c>
      <c r="M2525" s="8" t="str">
        <f>VLOOKUP(MONTH($J2525),Lookup!$A$2:$B$13,2,0)&amp;" "&amp;YEAR($J2525)</f>
        <v>Jan 1900</v>
      </c>
      <c r="N2525" s="34" t="str">
        <f t="shared" si="238"/>
        <v>1/1/9999</v>
      </c>
      <c r="O2525" s="8" t="str">
        <f>IF(ISERROR(VLOOKUP($I2525,Lookup!$H$2:$I$11,2,0)),"",VLOOKUP($I2525,Lookup!$H$2:$I$11,2,0))</f>
        <v/>
      </c>
      <c r="P2525" s="8">
        <f>COUNTIF(J$4:J2525,J2525)</f>
        <v>0</v>
      </c>
    </row>
    <row r="2526" spans="1:16" x14ac:dyDescent="0.25">
      <c r="A2526" s="35">
        <f t="shared" si="239"/>
        <v>0</v>
      </c>
      <c r="B2526" s="8">
        <f t="shared" si="240"/>
        <v>0</v>
      </c>
      <c r="C2526" s="8">
        <f t="shared" si="241"/>
        <v>0</v>
      </c>
      <c r="D2526" s="38" t="e">
        <f t="shared" si="242"/>
        <v>#VALUE!</v>
      </c>
      <c r="E2526" s="39" t="e">
        <f t="shared" si="237"/>
        <v>#VALUE!</v>
      </c>
      <c r="M2526" s="8" t="str">
        <f>VLOOKUP(MONTH($J2526),Lookup!$A$2:$B$13,2,0)&amp;" "&amp;YEAR($J2526)</f>
        <v>Jan 1900</v>
      </c>
      <c r="N2526" s="34" t="str">
        <f t="shared" si="238"/>
        <v>1/1/9999</v>
      </c>
      <c r="O2526" s="8" t="str">
        <f>IF(ISERROR(VLOOKUP($I2526,Lookup!$H$2:$I$11,2,0)),"",VLOOKUP($I2526,Lookup!$H$2:$I$11,2,0))</f>
        <v/>
      </c>
      <c r="P2526" s="8">
        <f>COUNTIF(J$4:J2526,J2526)</f>
        <v>0</v>
      </c>
    </row>
    <row r="2527" spans="1:16" x14ac:dyDescent="0.25">
      <c r="A2527" s="35">
        <f t="shared" si="239"/>
        <v>0</v>
      </c>
      <c r="B2527" s="8">
        <f t="shared" si="240"/>
        <v>0</v>
      </c>
      <c r="C2527" s="8">
        <f t="shared" si="241"/>
        <v>0</v>
      </c>
      <c r="D2527" s="38" t="e">
        <f t="shared" si="242"/>
        <v>#VALUE!</v>
      </c>
      <c r="E2527" s="39" t="e">
        <f t="shared" si="237"/>
        <v>#VALUE!</v>
      </c>
      <c r="M2527" s="8" t="str">
        <f>VLOOKUP(MONTH($J2527),Lookup!$A$2:$B$13,2,0)&amp;" "&amp;YEAR($J2527)</f>
        <v>Jan 1900</v>
      </c>
      <c r="N2527" s="34" t="str">
        <f t="shared" si="238"/>
        <v>1/1/9999</v>
      </c>
      <c r="O2527" s="8" t="str">
        <f>IF(ISERROR(VLOOKUP($I2527,Lookup!$H$2:$I$11,2,0)),"",VLOOKUP($I2527,Lookup!$H$2:$I$11,2,0))</f>
        <v/>
      </c>
      <c r="P2527" s="8">
        <f>COUNTIF(J$4:J2527,J2527)</f>
        <v>0</v>
      </c>
    </row>
    <row r="2528" spans="1:16" x14ac:dyDescent="0.25">
      <c r="A2528" s="35">
        <f t="shared" si="239"/>
        <v>0</v>
      </c>
      <c r="B2528" s="8">
        <f t="shared" si="240"/>
        <v>0</v>
      </c>
      <c r="C2528" s="8">
        <f t="shared" si="241"/>
        <v>0</v>
      </c>
      <c r="D2528" s="38" t="e">
        <f t="shared" si="242"/>
        <v>#VALUE!</v>
      </c>
      <c r="E2528" s="39" t="e">
        <f t="shared" si="237"/>
        <v>#VALUE!</v>
      </c>
      <c r="M2528" s="8" t="str">
        <f>VLOOKUP(MONTH($J2528),Lookup!$A$2:$B$13,2,0)&amp;" "&amp;YEAR($J2528)</f>
        <v>Jan 1900</v>
      </c>
      <c r="N2528" s="34" t="str">
        <f t="shared" si="238"/>
        <v>1/1/9999</v>
      </c>
      <c r="O2528" s="8" t="str">
        <f>IF(ISERROR(VLOOKUP($I2528,Lookup!$H$2:$I$11,2,0)),"",VLOOKUP($I2528,Lookup!$H$2:$I$11,2,0))</f>
        <v/>
      </c>
      <c r="P2528" s="8">
        <f>COUNTIF(J$4:J2528,J2528)</f>
        <v>0</v>
      </c>
    </row>
    <row r="2529" spans="1:16" x14ac:dyDescent="0.25">
      <c r="A2529" s="35">
        <f t="shared" si="239"/>
        <v>0</v>
      </c>
      <c r="B2529" s="8">
        <f t="shared" si="240"/>
        <v>0</v>
      </c>
      <c r="C2529" s="8">
        <f t="shared" si="241"/>
        <v>0</v>
      </c>
      <c r="D2529" s="38" t="e">
        <f t="shared" si="242"/>
        <v>#VALUE!</v>
      </c>
      <c r="E2529" s="39" t="e">
        <f t="shared" si="237"/>
        <v>#VALUE!</v>
      </c>
      <c r="M2529" s="8" t="str">
        <f>VLOOKUP(MONTH($J2529),Lookup!$A$2:$B$13,2,0)&amp;" "&amp;YEAR($J2529)</f>
        <v>Jan 1900</v>
      </c>
      <c r="N2529" s="34" t="str">
        <f t="shared" si="238"/>
        <v>1/1/9999</v>
      </c>
      <c r="O2529" s="8" t="str">
        <f>IF(ISERROR(VLOOKUP($I2529,Lookup!$H$2:$I$11,2,0)),"",VLOOKUP($I2529,Lookup!$H$2:$I$11,2,0))</f>
        <v/>
      </c>
      <c r="P2529" s="8">
        <f>COUNTIF(J$4:J2529,J2529)</f>
        <v>0</v>
      </c>
    </row>
    <row r="2530" spans="1:16" x14ac:dyDescent="0.25">
      <c r="A2530" s="35">
        <f t="shared" si="239"/>
        <v>0</v>
      </c>
      <c r="B2530" s="8">
        <f t="shared" si="240"/>
        <v>0</v>
      </c>
      <c r="C2530" s="8">
        <f t="shared" si="241"/>
        <v>0</v>
      </c>
      <c r="D2530" s="38" t="e">
        <f t="shared" si="242"/>
        <v>#VALUE!</v>
      </c>
      <c r="E2530" s="39" t="e">
        <f t="shared" si="237"/>
        <v>#VALUE!</v>
      </c>
      <c r="M2530" s="8" t="str">
        <f>VLOOKUP(MONTH($J2530),Lookup!$A$2:$B$13,2,0)&amp;" "&amp;YEAR($J2530)</f>
        <v>Jan 1900</v>
      </c>
      <c r="N2530" s="34" t="str">
        <f t="shared" si="238"/>
        <v>1/1/9999</v>
      </c>
      <c r="O2530" s="8" t="str">
        <f>IF(ISERROR(VLOOKUP($I2530,Lookup!$H$2:$I$11,2,0)),"",VLOOKUP($I2530,Lookup!$H$2:$I$11,2,0))</f>
        <v/>
      </c>
      <c r="P2530" s="8">
        <f>COUNTIF(J$4:J2530,J2530)</f>
        <v>0</v>
      </c>
    </row>
    <row r="2531" spans="1:16" x14ac:dyDescent="0.25">
      <c r="A2531" s="35">
        <f t="shared" si="239"/>
        <v>0</v>
      </c>
      <c r="B2531" s="8">
        <f t="shared" si="240"/>
        <v>0</v>
      </c>
      <c r="C2531" s="8">
        <f t="shared" si="241"/>
        <v>0</v>
      </c>
      <c r="D2531" s="38" t="e">
        <f t="shared" si="242"/>
        <v>#VALUE!</v>
      </c>
      <c r="E2531" s="39" t="e">
        <f t="shared" si="237"/>
        <v>#VALUE!</v>
      </c>
      <c r="M2531" s="8" t="str">
        <f>VLOOKUP(MONTH($J2531),Lookup!$A$2:$B$13,2,0)&amp;" "&amp;YEAR($J2531)</f>
        <v>Jan 1900</v>
      </c>
      <c r="N2531" s="34" t="str">
        <f t="shared" si="238"/>
        <v>1/1/9999</v>
      </c>
      <c r="O2531" s="8" t="str">
        <f>IF(ISERROR(VLOOKUP($I2531,Lookup!$H$2:$I$11,2,0)),"",VLOOKUP($I2531,Lookup!$H$2:$I$11,2,0))</f>
        <v/>
      </c>
      <c r="P2531" s="8">
        <f>COUNTIF(J$4:J2531,J2531)</f>
        <v>0</v>
      </c>
    </row>
    <row r="2532" spans="1:16" x14ac:dyDescent="0.25">
      <c r="A2532" s="35">
        <f t="shared" si="239"/>
        <v>0</v>
      </c>
      <c r="B2532" s="8">
        <f t="shared" si="240"/>
        <v>0</v>
      </c>
      <c r="C2532" s="8">
        <f t="shared" si="241"/>
        <v>0</v>
      </c>
      <c r="D2532" s="38" t="e">
        <f t="shared" si="242"/>
        <v>#VALUE!</v>
      </c>
      <c r="E2532" s="39" t="e">
        <f t="shared" si="237"/>
        <v>#VALUE!</v>
      </c>
      <c r="M2532" s="8" t="str">
        <f>VLOOKUP(MONTH($J2532),Lookup!$A$2:$B$13,2,0)&amp;" "&amp;YEAR($J2532)</f>
        <v>Jan 1900</v>
      </c>
      <c r="N2532" s="34" t="str">
        <f t="shared" si="238"/>
        <v>1/1/9999</v>
      </c>
      <c r="O2532" s="8" t="str">
        <f>IF(ISERROR(VLOOKUP($I2532,Lookup!$H$2:$I$11,2,0)),"",VLOOKUP($I2532,Lookup!$H$2:$I$11,2,0))</f>
        <v/>
      </c>
      <c r="P2532" s="8">
        <f>COUNTIF(J$4:J2532,J2532)</f>
        <v>0</v>
      </c>
    </row>
    <row r="2533" spans="1:16" x14ac:dyDescent="0.25">
      <c r="A2533" s="35">
        <f t="shared" si="239"/>
        <v>0</v>
      </c>
      <c r="B2533" s="8">
        <f t="shared" si="240"/>
        <v>0</v>
      </c>
      <c r="C2533" s="8">
        <f t="shared" si="241"/>
        <v>0</v>
      </c>
      <c r="D2533" s="38" t="e">
        <f t="shared" si="242"/>
        <v>#VALUE!</v>
      </c>
      <c r="E2533" s="39" t="e">
        <f t="shared" si="237"/>
        <v>#VALUE!</v>
      </c>
      <c r="M2533" s="8" t="str">
        <f>VLOOKUP(MONTH($J2533),Lookup!$A$2:$B$13,2,0)&amp;" "&amp;YEAR($J2533)</f>
        <v>Jan 1900</v>
      </c>
      <c r="N2533" s="34" t="str">
        <f t="shared" si="238"/>
        <v>1/1/9999</v>
      </c>
      <c r="O2533" s="8" t="str">
        <f>IF(ISERROR(VLOOKUP($I2533,Lookup!$H$2:$I$11,2,0)),"",VLOOKUP($I2533,Lookup!$H$2:$I$11,2,0))</f>
        <v/>
      </c>
      <c r="P2533" s="8">
        <f>COUNTIF(J$4:J2533,J2533)</f>
        <v>0</v>
      </c>
    </row>
    <row r="2534" spans="1:16" x14ac:dyDescent="0.25">
      <c r="A2534" s="35">
        <f t="shared" si="239"/>
        <v>0</v>
      </c>
      <c r="B2534" s="8">
        <f t="shared" si="240"/>
        <v>0</v>
      </c>
      <c r="C2534" s="8">
        <f t="shared" si="241"/>
        <v>0</v>
      </c>
      <c r="D2534" s="38" t="e">
        <f t="shared" si="242"/>
        <v>#VALUE!</v>
      </c>
      <c r="E2534" s="39" t="e">
        <f t="shared" si="237"/>
        <v>#VALUE!</v>
      </c>
      <c r="M2534" s="8" t="str">
        <f>VLOOKUP(MONTH($J2534),Lookup!$A$2:$B$13,2,0)&amp;" "&amp;YEAR($J2534)</f>
        <v>Jan 1900</v>
      </c>
      <c r="N2534" s="34" t="str">
        <f t="shared" si="238"/>
        <v>1/1/9999</v>
      </c>
      <c r="O2534" s="8" t="str">
        <f>IF(ISERROR(VLOOKUP($I2534,Lookup!$H$2:$I$11,2,0)),"",VLOOKUP($I2534,Lookup!$H$2:$I$11,2,0))</f>
        <v/>
      </c>
      <c r="P2534" s="8">
        <f>COUNTIF(J$4:J2534,J2534)</f>
        <v>0</v>
      </c>
    </row>
    <row r="2535" spans="1:16" x14ac:dyDescent="0.25">
      <c r="A2535" s="35">
        <f t="shared" si="239"/>
        <v>0</v>
      </c>
      <c r="B2535" s="8">
        <f t="shared" si="240"/>
        <v>0</v>
      </c>
      <c r="C2535" s="8">
        <f t="shared" si="241"/>
        <v>0</v>
      </c>
      <c r="D2535" s="38" t="e">
        <f t="shared" si="242"/>
        <v>#VALUE!</v>
      </c>
      <c r="E2535" s="39" t="e">
        <f t="shared" si="237"/>
        <v>#VALUE!</v>
      </c>
      <c r="M2535" s="8" t="str">
        <f>VLOOKUP(MONTH($J2535),Lookup!$A$2:$B$13,2,0)&amp;" "&amp;YEAR($J2535)</f>
        <v>Jan 1900</v>
      </c>
      <c r="N2535" s="34" t="str">
        <f t="shared" si="238"/>
        <v>1/1/9999</v>
      </c>
      <c r="O2535" s="8" t="str">
        <f>IF(ISERROR(VLOOKUP($I2535,Lookup!$H$2:$I$11,2,0)),"",VLOOKUP($I2535,Lookup!$H$2:$I$11,2,0))</f>
        <v/>
      </c>
      <c r="P2535" s="8">
        <f>COUNTIF(J$4:J2535,J2535)</f>
        <v>0</v>
      </c>
    </row>
    <row r="2536" spans="1:16" x14ac:dyDescent="0.25">
      <c r="A2536" s="35">
        <f t="shared" si="239"/>
        <v>0</v>
      </c>
      <c r="B2536" s="8">
        <f t="shared" si="240"/>
        <v>0</v>
      </c>
      <c r="C2536" s="8">
        <f t="shared" si="241"/>
        <v>0</v>
      </c>
      <c r="D2536" s="38" t="e">
        <f t="shared" si="242"/>
        <v>#VALUE!</v>
      </c>
      <c r="E2536" s="39" t="e">
        <f t="shared" si="237"/>
        <v>#VALUE!</v>
      </c>
      <c r="M2536" s="8" t="str">
        <f>VLOOKUP(MONTH($J2536),Lookup!$A$2:$B$13,2,0)&amp;" "&amp;YEAR($J2536)</f>
        <v>Jan 1900</v>
      </c>
      <c r="N2536" s="34" t="str">
        <f t="shared" si="238"/>
        <v>1/1/9999</v>
      </c>
      <c r="O2536" s="8" t="str">
        <f>IF(ISERROR(VLOOKUP($I2536,Lookup!$H$2:$I$11,2,0)),"",VLOOKUP($I2536,Lookup!$H$2:$I$11,2,0))</f>
        <v/>
      </c>
      <c r="P2536" s="8">
        <f>COUNTIF(J$4:J2536,J2536)</f>
        <v>0</v>
      </c>
    </row>
    <row r="2537" spans="1:16" x14ac:dyDescent="0.25">
      <c r="A2537" s="35">
        <f t="shared" si="239"/>
        <v>0</v>
      </c>
      <c r="B2537" s="8">
        <f t="shared" si="240"/>
        <v>0</v>
      </c>
      <c r="C2537" s="8">
        <f t="shared" si="241"/>
        <v>0</v>
      </c>
      <c r="D2537" s="38" t="e">
        <f t="shared" si="242"/>
        <v>#VALUE!</v>
      </c>
      <c r="E2537" s="39" t="e">
        <f t="shared" si="237"/>
        <v>#VALUE!</v>
      </c>
      <c r="M2537" s="8" t="str">
        <f>VLOOKUP(MONTH($J2537),Lookup!$A$2:$B$13,2,0)&amp;" "&amp;YEAR($J2537)</f>
        <v>Jan 1900</v>
      </c>
      <c r="N2537" s="34" t="str">
        <f t="shared" si="238"/>
        <v>1/1/9999</v>
      </c>
      <c r="O2537" s="8" t="str">
        <f>IF(ISERROR(VLOOKUP($I2537,Lookup!$H$2:$I$11,2,0)),"",VLOOKUP($I2537,Lookup!$H$2:$I$11,2,0))</f>
        <v/>
      </c>
      <c r="P2537" s="8">
        <f>COUNTIF(J$4:J2537,J2537)</f>
        <v>0</v>
      </c>
    </row>
    <row r="2538" spans="1:16" x14ac:dyDescent="0.25">
      <c r="A2538" s="35">
        <f t="shared" si="239"/>
        <v>0</v>
      </c>
      <c r="B2538" s="8">
        <f t="shared" si="240"/>
        <v>0</v>
      </c>
      <c r="C2538" s="8">
        <f t="shared" si="241"/>
        <v>0</v>
      </c>
      <c r="D2538" s="38" t="e">
        <f t="shared" si="242"/>
        <v>#VALUE!</v>
      </c>
      <c r="E2538" s="39" t="e">
        <f t="shared" si="237"/>
        <v>#VALUE!</v>
      </c>
      <c r="M2538" s="8" t="str">
        <f>VLOOKUP(MONTH($J2538),Lookup!$A$2:$B$13,2,0)&amp;" "&amp;YEAR($J2538)</f>
        <v>Jan 1900</v>
      </c>
      <c r="N2538" s="34" t="str">
        <f t="shared" si="238"/>
        <v>1/1/9999</v>
      </c>
      <c r="O2538" s="8" t="str">
        <f>IF(ISERROR(VLOOKUP($I2538,Lookup!$H$2:$I$11,2,0)),"",VLOOKUP($I2538,Lookup!$H$2:$I$11,2,0))</f>
        <v/>
      </c>
      <c r="P2538" s="8">
        <f>COUNTIF(J$4:J2538,J2538)</f>
        <v>0</v>
      </c>
    </row>
    <row r="2539" spans="1:16" x14ac:dyDescent="0.25">
      <c r="A2539" s="35">
        <f t="shared" si="239"/>
        <v>0</v>
      </c>
      <c r="B2539" s="8">
        <f t="shared" si="240"/>
        <v>0</v>
      </c>
      <c r="C2539" s="8">
        <f t="shared" si="241"/>
        <v>0</v>
      </c>
      <c r="D2539" s="38" t="e">
        <f t="shared" si="242"/>
        <v>#VALUE!</v>
      </c>
      <c r="E2539" s="39" t="e">
        <f t="shared" si="237"/>
        <v>#VALUE!</v>
      </c>
      <c r="M2539" s="8" t="str">
        <f>VLOOKUP(MONTH($J2539),Lookup!$A$2:$B$13,2,0)&amp;" "&amp;YEAR($J2539)</f>
        <v>Jan 1900</v>
      </c>
      <c r="N2539" s="34" t="str">
        <f t="shared" si="238"/>
        <v>1/1/9999</v>
      </c>
      <c r="O2539" s="8" t="str">
        <f>IF(ISERROR(VLOOKUP($I2539,Lookup!$H$2:$I$11,2,0)),"",VLOOKUP($I2539,Lookup!$H$2:$I$11,2,0))</f>
        <v/>
      </c>
      <c r="P2539" s="8">
        <f>COUNTIF(J$4:J2539,J2539)</f>
        <v>0</v>
      </c>
    </row>
    <row r="2540" spans="1:16" x14ac:dyDescent="0.25">
      <c r="A2540" s="35">
        <f t="shared" si="239"/>
        <v>0</v>
      </c>
      <c r="B2540" s="8">
        <f t="shared" si="240"/>
        <v>0</v>
      </c>
      <c r="C2540" s="8">
        <f t="shared" si="241"/>
        <v>0</v>
      </c>
      <c r="D2540" s="38" t="e">
        <f t="shared" si="242"/>
        <v>#VALUE!</v>
      </c>
      <c r="E2540" s="39" t="e">
        <f t="shared" si="237"/>
        <v>#VALUE!</v>
      </c>
      <c r="M2540" s="8" t="str">
        <f>VLOOKUP(MONTH($J2540),Lookup!$A$2:$B$13,2,0)&amp;" "&amp;YEAR($J2540)</f>
        <v>Jan 1900</v>
      </c>
      <c r="N2540" s="34" t="str">
        <f t="shared" si="238"/>
        <v>1/1/9999</v>
      </c>
      <c r="O2540" s="8" t="str">
        <f>IF(ISERROR(VLOOKUP($I2540,Lookup!$H$2:$I$11,2,0)),"",VLOOKUP($I2540,Lookup!$H$2:$I$11,2,0))</f>
        <v/>
      </c>
      <c r="P2540" s="8">
        <f>COUNTIF(J$4:J2540,J2540)</f>
        <v>0</v>
      </c>
    </row>
    <row r="2541" spans="1:16" x14ac:dyDescent="0.25">
      <c r="A2541" s="35">
        <f t="shared" si="239"/>
        <v>0</v>
      </c>
      <c r="B2541" s="8">
        <f t="shared" si="240"/>
        <v>0</v>
      </c>
      <c r="C2541" s="8">
        <f t="shared" si="241"/>
        <v>0</v>
      </c>
      <c r="D2541" s="38" t="e">
        <f t="shared" si="242"/>
        <v>#VALUE!</v>
      </c>
      <c r="E2541" s="39" t="e">
        <f t="shared" si="237"/>
        <v>#VALUE!</v>
      </c>
      <c r="M2541" s="8" t="str">
        <f>VLOOKUP(MONTH($J2541),Lookup!$A$2:$B$13,2,0)&amp;" "&amp;YEAR($J2541)</f>
        <v>Jan 1900</v>
      </c>
      <c r="N2541" s="34" t="str">
        <f t="shared" si="238"/>
        <v>1/1/9999</v>
      </c>
      <c r="O2541" s="8" t="str">
        <f>IF(ISERROR(VLOOKUP($I2541,Lookup!$H$2:$I$11,2,0)),"",VLOOKUP($I2541,Lookup!$H$2:$I$11,2,0))</f>
        <v/>
      </c>
      <c r="P2541" s="8">
        <f>COUNTIF(J$4:J2541,J2541)</f>
        <v>0</v>
      </c>
    </row>
    <row r="2542" spans="1:16" x14ac:dyDescent="0.25">
      <c r="A2542" s="35">
        <f t="shared" si="239"/>
        <v>0</v>
      </c>
      <c r="B2542" s="8">
        <f t="shared" si="240"/>
        <v>0</v>
      </c>
      <c r="C2542" s="8">
        <f t="shared" si="241"/>
        <v>0</v>
      </c>
      <c r="D2542" s="38" t="e">
        <f t="shared" si="242"/>
        <v>#VALUE!</v>
      </c>
      <c r="E2542" s="39" t="e">
        <f t="shared" si="237"/>
        <v>#VALUE!</v>
      </c>
      <c r="M2542" s="8" t="str">
        <f>VLOOKUP(MONTH($J2542),Lookup!$A$2:$B$13,2,0)&amp;" "&amp;YEAR($J2542)</f>
        <v>Jan 1900</v>
      </c>
      <c r="N2542" s="34" t="str">
        <f t="shared" si="238"/>
        <v>1/1/9999</v>
      </c>
      <c r="O2542" s="8" t="str">
        <f>IF(ISERROR(VLOOKUP($I2542,Lookup!$H$2:$I$11,2,0)),"",VLOOKUP($I2542,Lookup!$H$2:$I$11,2,0))</f>
        <v/>
      </c>
      <c r="P2542" s="8">
        <f>COUNTIF(J$4:J2542,J2542)</f>
        <v>0</v>
      </c>
    </row>
    <row r="2543" spans="1:16" x14ac:dyDescent="0.25">
      <c r="A2543" s="35">
        <f t="shared" si="239"/>
        <v>0</v>
      </c>
      <c r="B2543" s="8">
        <f t="shared" si="240"/>
        <v>0</v>
      </c>
      <c r="C2543" s="8">
        <f t="shared" si="241"/>
        <v>0</v>
      </c>
      <c r="D2543" s="38" t="e">
        <f t="shared" si="242"/>
        <v>#VALUE!</v>
      </c>
      <c r="E2543" s="39" t="e">
        <f t="shared" si="237"/>
        <v>#VALUE!</v>
      </c>
      <c r="M2543" s="8" t="str">
        <f>VLOOKUP(MONTH($J2543),Lookup!$A$2:$B$13,2,0)&amp;" "&amp;YEAR($J2543)</f>
        <v>Jan 1900</v>
      </c>
      <c r="N2543" s="34" t="str">
        <f t="shared" si="238"/>
        <v>1/1/9999</v>
      </c>
      <c r="O2543" s="8" t="str">
        <f>IF(ISERROR(VLOOKUP($I2543,Lookup!$H$2:$I$11,2,0)),"",VLOOKUP($I2543,Lookup!$H$2:$I$11,2,0))</f>
        <v/>
      </c>
      <c r="P2543" s="8">
        <f>COUNTIF(J$4:J2543,J2543)</f>
        <v>0</v>
      </c>
    </row>
    <row r="2544" spans="1:16" x14ac:dyDescent="0.25">
      <c r="A2544" s="35">
        <f t="shared" si="239"/>
        <v>0</v>
      </c>
      <c r="B2544" s="8">
        <f t="shared" si="240"/>
        <v>0</v>
      </c>
      <c r="C2544" s="8">
        <f t="shared" si="241"/>
        <v>0</v>
      </c>
      <c r="D2544" s="38" t="e">
        <f t="shared" si="242"/>
        <v>#VALUE!</v>
      </c>
      <c r="E2544" s="39" t="e">
        <f t="shared" si="237"/>
        <v>#VALUE!</v>
      </c>
      <c r="M2544" s="8" t="str">
        <f>VLOOKUP(MONTH($J2544),Lookup!$A$2:$B$13,2,0)&amp;" "&amp;YEAR($J2544)</f>
        <v>Jan 1900</v>
      </c>
      <c r="N2544" s="34" t="str">
        <f t="shared" si="238"/>
        <v>1/1/9999</v>
      </c>
      <c r="O2544" s="8" t="str">
        <f>IF(ISERROR(VLOOKUP($I2544,Lookup!$H$2:$I$11,2,0)),"",VLOOKUP($I2544,Lookup!$H$2:$I$11,2,0))</f>
        <v/>
      </c>
      <c r="P2544" s="8">
        <f>COUNTIF(J$4:J2544,J2544)</f>
        <v>0</v>
      </c>
    </row>
    <row r="2545" spans="1:16" x14ac:dyDescent="0.25">
      <c r="A2545" s="35">
        <f t="shared" si="239"/>
        <v>0</v>
      </c>
      <c r="B2545" s="8">
        <f t="shared" si="240"/>
        <v>0</v>
      </c>
      <c r="C2545" s="8">
        <f t="shared" si="241"/>
        <v>0</v>
      </c>
      <c r="D2545" s="38" t="e">
        <f t="shared" si="242"/>
        <v>#VALUE!</v>
      </c>
      <c r="E2545" s="39" t="e">
        <f t="shared" si="237"/>
        <v>#VALUE!</v>
      </c>
      <c r="M2545" s="8" t="str">
        <f>VLOOKUP(MONTH($J2545),Lookup!$A$2:$B$13,2,0)&amp;" "&amp;YEAR($J2545)</f>
        <v>Jan 1900</v>
      </c>
      <c r="N2545" s="34" t="str">
        <f t="shared" si="238"/>
        <v>1/1/9999</v>
      </c>
      <c r="O2545" s="8" t="str">
        <f>IF(ISERROR(VLOOKUP($I2545,Lookup!$H$2:$I$11,2,0)),"",VLOOKUP($I2545,Lookup!$H$2:$I$11,2,0))</f>
        <v/>
      </c>
      <c r="P2545" s="8">
        <f>COUNTIF(J$4:J2545,J2545)</f>
        <v>0</v>
      </c>
    </row>
    <row r="2546" spans="1:16" x14ac:dyDescent="0.25">
      <c r="A2546" s="35">
        <f t="shared" si="239"/>
        <v>0</v>
      </c>
      <c r="B2546" s="8">
        <f t="shared" si="240"/>
        <v>0</v>
      </c>
      <c r="C2546" s="8">
        <f t="shared" si="241"/>
        <v>0</v>
      </c>
      <c r="D2546" s="38" t="e">
        <f t="shared" si="242"/>
        <v>#VALUE!</v>
      </c>
      <c r="E2546" s="39" t="e">
        <f t="shared" si="237"/>
        <v>#VALUE!</v>
      </c>
      <c r="M2546" s="8" t="str">
        <f>VLOOKUP(MONTH($J2546),Lookup!$A$2:$B$13,2,0)&amp;" "&amp;YEAR($J2546)</f>
        <v>Jan 1900</v>
      </c>
      <c r="N2546" s="34" t="str">
        <f t="shared" si="238"/>
        <v>1/1/9999</v>
      </c>
      <c r="O2546" s="8" t="str">
        <f>IF(ISERROR(VLOOKUP($I2546,Lookup!$H$2:$I$11,2,0)),"",VLOOKUP($I2546,Lookup!$H$2:$I$11,2,0))</f>
        <v/>
      </c>
      <c r="P2546" s="8">
        <f>COUNTIF(J$4:J2546,J2546)</f>
        <v>0</v>
      </c>
    </row>
    <row r="2547" spans="1:16" x14ac:dyDescent="0.25">
      <c r="A2547" s="35">
        <f t="shared" si="239"/>
        <v>0</v>
      </c>
      <c r="B2547" s="8">
        <f t="shared" si="240"/>
        <v>0</v>
      </c>
      <c r="C2547" s="8">
        <f t="shared" si="241"/>
        <v>0</v>
      </c>
      <c r="D2547" s="38" t="e">
        <f t="shared" si="242"/>
        <v>#VALUE!</v>
      </c>
      <c r="E2547" s="39" t="e">
        <f t="shared" si="237"/>
        <v>#VALUE!</v>
      </c>
      <c r="M2547" s="8" t="str">
        <f>VLOOKUP(MONTH($J2547),Lookup!$A$2:$B$13,2,0)&amp;" "&amp;YEAR($J2547)</f>
        <v>Jan 1900</v>
      </c>
      <c r="N2547" s="34" t="str">
        <f t="shared" si="238"/>
        <v>1/1/9999</v>
      </c>
      <c r="O2547" s="8" t="str">
        <f>IF(ISERROR(VLOOKUP($I2547,Lookup!$H$2:$I$11,2,0)),"",VLOOKUP($I2547,Lookup!$H$2:$I$11,2,0))</f>
        <v/>
      </c>
      <c r="P2547" s="8">
        <f>COUNTIF(J$4:J2547,J2547)</f>
        <v>0</v>
      </c>
    </row>
    <row r="2548" spans="1:16" x14ac:dyDescent="0.25">
      <c r="A2548" s="35">
        <f t="shared" si="239"/>
        <v>0</v>
      </c>
      <c r="B2548" s="8">
        <f t="shared" si="240"/>
        <v>0</v>
      </c>
      <c r="C2548" s="8">
        <f t="shared" si="241"/>
        <v>0</v>
      </c>
      <c r="D2548" s="38" t="e">
        <f t="shared" si="242"/>
        <v>#VALUE!</v>
      </c>
      <c r="E2548" s="39" t="e">
        <f t="shared" si="237"/>
        <v>#VALUE!</v>
      </c>
      <c r="M2548" s="8" t="str">
        <f>VLOOKUP(MONTH($J2548),Lookup!$A$2:$B$13,2,0)&amp;" "&amp;YEAR($J2548)</f>
        <v>Jan 1900</v>
      </c>
      <c r="N2548" s="34" t="str">
        <f t="shared" si="238"/>
        <v>1/1/9999</v>
      </c>
      <c r="O2548" s="8" t="str">
        <f>IF(ISERROR(VLOOKUP($I2548,Lookup!$H$2:$I$11,2,0)),"",VLOOKUP($I2548,Lookup!$H$2:$I$11,2,0))</f>
        <v/>
      </c>
      <c r="P2548" s="8">
        <f>COUNTIF(J$4:J2548,J2548)</f>
        <v>0</v>
      </c>
    </row>
    <row r="2549" spans="1:16" x14ac:dyDescent="0.25">
      <c r="A2549" s="35">
        <f t="shared" si="239"/>
        <v>0</v>
      </c>
      <c r="B2549" s="8">
        <f t="shared" si="240"/>
        <v>0</v>
      </c>
      <c r="C2549" s="8">
        <f t="shared" si="241"/>
        <v>0</v>
      </c>
      <c r="D2549" s="38" t="e">
        <f t="shared" si="242"/>
        <v>#VALUE!</v>
      </c>
      <c r="E2549" s="39" t="e">
        <f t="shared" si="237"/>
        <v>#VALUE!</v>
      </c>
      <c r="M2549" s="8" t="str">
        <f>VLOOKUP(MONTH($J2549),Lookup!$A$2:$B$13,2,0)&amp;" "&amp;YEAR($J2549)</f>
        <v>Jan 1900</v>
      </c>
      <c r="N2549" s="34" t="str">
        <f t="shared" si="238"/>
        <v>1/1/9999</v>
      </c>
      <c r="O2549" s="8" t="str">
        <f>IF(ISERROR(VLOOKUP($I2549,Lookup!$H$2:$I$11,2,0)),"",VLOOKUP($I2549,Lookup!$H$2:$I$11,2,0))</f>
        <v/>
      </c>
      <c r="P2549" s="8">
        <f>COUNTIF(J$4:J2549,J2549)</f>
        <v>0</v>
      </c>
    </row>
    <row r="2550" spans="1:16" x14ac:dyDescent="0.25">
      <c r="A2550" s="35">
        <f t="shared" si="239"/>
        <v>0</v>
      </c>
      <c r="B2550" s="8">
        <f t="shared" si="240"/>
        <v>0</v>
      </c>
      <c r="C2550" s="8">
        <f t="shared" si="241"/>
        <v>0</v>
      </c>
      <c r="D2550" s="38" t="e">
        <f t="shared" si="242"/>
        <v>#VALUE!</v>
      </c>
      <c r="E2550" s="39" t="e">
        <f t="shared" si="237"/>
        <v>#VALUE!</v>
      </c>
      <c r="M2550" s="8" t="str">
        <f>VLOOKUP(MONTH($J2550),Lookup!$A$2:$B$13,2,0)&amp;" "&amp;YEAR($J2550)</f>
        <v>Jan 1900</v>
      </c>
      <c r="N2550" s="34" t="str">
        <f t="shared" si="238"/>
        <v>1/1/9999</v>
      </c>
      <c r="O2550" s="8" t="str">
        <f>IF(ISERROR(VLOOKUP($I2550,Lookup!$H$2:$I$11,2,0)),"",VLOOKUP($I2550,Lookup!$H$2:$I$11,2,0))</f>
        <v/>
      </c>
      <c r="P2550" s="8">
        <f>COUNTIF(J$4:J2550,J2550)</f>
        <v>0</v>
      </c>
    </row>
    <row r="2551" spans="1:16" x14ac:dyDescent="0.25">
      <c r="A2551" s="35">
        <f t="shared" si="239"/>
        <v>0</v>
      </c>
      <c r="B2551" s="8">
        <f t="shared" si="240"/>
        <v>0</v>
      </c>
      <c r="C2551" s="8">
        <f t="shared" si="241"/>
        <v>0</v>
      </c>
      <c r="D2551" s="38" t="e">
        <f t="shared" si="242"/>
        <v>#VALUE!</v>
      </c>
      <c r="E2551" s="39" t="e">
        <f t="shared" si="237"/>
        <v>#VALUE!</v>
      </c>
      <c r="M2551" s="8" t="str">
        <f>VLOOKUP(MONTH($J2551),Lookup!$A$2:$B$13,2,0)&amp;" "&amp;YEAR($J2551)</f>
        <v>Jan 1900</v>
      </c>
      <c r="N2551" s="34" t="str">
        <f t="shared" si="238"/>
        <v>1/1/9999</v>
      </c>
      <c r="O2551" s="8" t="str">
        <f>IF(ISERROR(VLOOKUP($I2551,Lookup!$H$2:$I$11,2,0)),"",VLOOKUP($I2551,Lookup!$H$2:$I$11,2,0))</f>
        <v/>
      </c>
      <c r="P2551" s="8">
        <f>COUNTIF(J$4:J2551,J2551)</f>
        <v>0</v>
      </c>
    </row>
    <row r="2552" spans="1:16" x14ac:dyDescent="0.25">
      <c r="A2552" s="35">
        <f t="shared" si="239"/>
        <v>0</v>
      </c>
      <c r="B2552" s="8">
        <f t="shared" si="240"/>
        <v>0</v>
      </c>
      <c r="C2552" s="8">
        <f t="shared" si="241"/>
        <v>0</v>
      </c>
      <c r="D2552" s="38" t="e">
        <f t="shared" si="242"/>
        <v>#VALUE!</v>
      </c>
      <c r="E2552" s="39" t="e">
        <f t="shared" si="237"/>
        <v>#VALUE!</v>
      </c>
      <c r="M2552" s="8" t="str">
        <f>VLOOKUP(MONTH($J2552),Lookup!$A$2:$B$13,2,0)&amp;" "&amp;YEAR($J2552)</f>
        <v>Jan 1900</v>
      </c>
      <c r="N2552" s="34" t="str">
        <f t="shared" si="238"/>
        <v>1/1/9999</v>
      </c>
      <c r="O2552" s="8" t="str">
        <f>IF(ISERROR(VLOOKUP($I2552,Lookup!$H$2:$I$11,2,0)),"",VLOOKUP($I2552,Lookup!$H$2:$I$11,2,0))</f>
        <v/>
      </c>
      <c r="P2552" s="8">
        <f>COUNTIF(J$4:J2552,J2552)</f>
        <v>0</v>
      </c>
    </row>
    <row r="2553" spans="1:16" x14ac:dyDescent="0.25">
      <c r="A2553" s="35">
        <f t="shared" si="239"/>
        <v>0</v>
      </c>
      <c r="B2553" s="8">
        <f t="shared" si="240"/>
        <v>0</v>
      </c>
      <c r="C2553" s="8">
        <f t="shared" si="241"/>
        <v>0</v>
      </c>
      <c r="D2553" s="38" t="e">
        <f t="shared" si="242"/>
        <v>#VALUE!</v>
      </c>
      <c r="E2553" s="39" t="e">
        <f t="shared" si="237"/>
        <v>#VALUE!</v>
      </c>
      <c r="M2553" s="8" t="str">
        <f>VLOOKUP(MONTH($J2553),Lookup!$A$2:$B$13,2,0)&amp;" "&amp;YEAR($J2553)</f>
        <v>Jan 1900</v>
      </c>
      <c r="N2553" s="34" t="str">
        <f t="shared" si="238"/>
        <v>1/1/9999</v>
      </c>
      <c r="O2553" s="8" t="str">
        <f>IF(ISERROR(VLOOKUP($I2553,Lookup!$H$2:$I$11,2,0)),"",VLOOKUP($I2553,Lookup!$H$2:$I$11,2,0))</f>
        <v/>
      </c>
      <c r="P2553" s="8">
        <f>COUNTIF(J$4:J2553,J2553)</f>
        <v>0</v>
      </c>
    </row>
    <row r="2554" spans="1:16" x14ac:dyDescent="0.25">
      <c r="A2554" s="35">
        <f t="shared" si="239"/>
        <v>0</v>
      </c>
      <c r="B2554" s="8">
        <f t="shared" si="240"/>
        <v>0</v>
      </c>
      <c r="C2554" s="8">
        <f t="shared" si="241"/>
        <v>0</v>
      </c>
      <c r="D2554" s="38" t="e">
        <f t="shared" si="242"/>
        <v>#VALUE!</v>
      </c>
      <c r="E2554" s="39" t="e">
        <f t="shared" si="237"/>
        <v>#VALUE!</v>
      </c>
      <c r="M2554" s="8" t="str">
        <f>VLOOKUP(MONTH($J2554),Lookup!$A$2:$B$13,2,0)&amp;" "&amp;YEAR($J2554)</f>
        <v>Jan 1900</v>
      </c>
      <c r="N2554" s="34" t="str">
        <f t="shared" si="238"/>
        <v>1/1/9999</v>
      </c>
      <c r="O2554" s="8" t="str">
        <f>IF(ISERROR(VLOOKUP($I2554,Lookup!$H$2:$I$11,2,0)),"",VLOOKUP($I2554,Lookup!$H$2:$I$11,2,0))</f>
        <v/>
      </c>
      <c r="P2554" s="8">
        <f>COUNTIF(J$4:J2554,J2554)</f>
        <v>0</v>
      </c>
    </row>
    <row r="2555" spans="1:16" x14ac:dyDescent="0.25">
      <c r="A2555" s="35">
        <f t="shared" si="239"/>
        <v>0</v>
      </c>
      <c r="B2555" s="8">
        <f t="shared" si="240"/>
        <v>0</v>
      </c>
      <c r="C2555" s="8">
        <f t="shared" si="241"/>
        <v>0</v>
      </c>
      <c r="D2555" s="38" t="e">
        <f t="shared" si="242"/>
        <v>#VALUE!</v>
      </c>
      <c r="E2555" s="39" t="e">
        <f t="shared" si="237"/>
        <v>#VALUE!</v>
      </c>
      <c r="M2555" s="8" t="str">
        <f>VLOOKUP(MONTH($J2555),Lookup!$A$2:$B$13,2,0)&amp;" "&amp;YEAR($J2555)</f>
        <v>Jan 1900</v>
      </c>
      <c r="N2555" s="34" t="str">
        <f t="shared" si="238"/>
        <v>1/1/9999</v>
      </c>
      <c r="O2555" s="8" t="str">
        <f>IF(ISERROR(VLOOKUP($I2555,Lookup!$H$2:$I$11,2,0)),"",VLOOKUP($I2555,Lookup!$H$2:$I$11,2,0))</f>
        <v/>
      </c>
      <c r="P2555" s="8">
        <f>COUNTIF(J$4:J2555,J2555)</f>
        <v>0</v>
      </c>
    </row>
    <row r="2556" spans="1:16" x14ac:dyDescent="0.25">
      <c r="A2556" s="35">
        <f t="shared" si="239"/>
        <v>0</v>
      </c>
      <c r="B2556" s="8">
        <f t="shared" si="240"/>
        <v>0</v>
      </c>
      <c r="C2556" s="8">
        <f t="shared" si="241"/>
        <v>0</v>
      </c>
      <c r="D2556" s="38" t="e">
        <f t="shared" si="242"/>
        <v>#VALUE!</v>
      </c>
      <c r="E2556" s="39" t="e">
        <f t="shared" si="237"/>
        <v>#VALUE!</v>
      </c>
      <c r="M2556" s="8" t="str">
        <f>VLOOKUP(MONTH($J2556),Lookup!$A$2:$B$13,2,0)&amp;" "&amp;YEAR($J2556)</f>
        <v>Jan 1900</v>
      </c>
      <c r="N2556" s="34" t="str">
        <f t="shared" si="238"/>
        <v>1/1/9999</v>
      </c>
      <c r="O2556" s="8" t="str">
        <f>IF(ISERROR(VLOOKUP($I2556,Lookup!$H$2:$I$11,2,0)),"",VLOOKUP($I2556,Lookup!$H$2:$I$11,2,0))</f>
        <v/>
      </c>
      <c r="P2556" s="8">
        <f>COUNTIF(J$4:J2556,J2556)</f>
        <v>0</v>
      </c>
    </row>
    <row r="2557" spans="1:16" x14ac:dyDescent="0.25">
      <c r="A2557" s="35">
        <f t="shared" si="239"/>
        <v>0</v>
      </c>
      <c r="B2557" s="8">
        <f t="shared" si="240"/>
        <v>0</v>
      </c>
      <c r="C2557" s="8">
        <f t="shared" si="241"/>
        <v>0</v>
      </c>
      <c r="D2557" s="38" t="e">
        <f t="shared" si="242"/>
        <v>#VALUE!</v>
      </c>
      <c r="E2557" s="39" t="e">
        <f t="shared" si="237"/>
        <v>#VALUE!</v>
      </c>
      <c r="M2557" s="8" t="str">
        <f>VLOOKUP(MONTH($J2557),Lookup!$A$2:$B$13,2,0)&amp;" "&amp;YEAR($J2557)</f>
        <v>Jan 1900</v>
      </c>
      <c r="N2557" s="34" t="str">
        <f t="shared" si="238"/>
        <v>1/1/9999</v>
      </c>
      <c r="O2557" s="8" t="str">
        <f>IF(ISERROR(VLOOKUP($I2557,Lookup!$H$2:$I$11,2,0)),"",VLOOKUP($I2557,Lookup!$H$2:$I$11,2,0))</f>
        <v/>
      </c>
      <c r="P2557" s="8">
        <f>COUNTIF(J$4:J2557,J2557)</f>
        <v>0</v>
      </c>
    </row>
    <row r="2558" spans="1:16" x14ac:dyDescent="0.25">
      <c r="A2558" s="35">
        <f t="shared" si="239"/>
        <v>0</v>
      </c>
      <c r="B2558" s="8">
        <f t="shared" si="240"/>
        <v>0</v>
      </c>
      <c r="C2558" s="8">
        <f t="shared" si="241"/>
        <v>0</v>
      </c>
      <c r="D2558" s="38" t="e">
        <f t="shared" si="242"/>
        <v>#VALUE!</v>
      </c>
      <c r="E2558" s="39" t="e">
        <f t="shared" si="237"/>
        <v>#VALUE!</v>
      </c>
      <c r="M2558" s="8" t="str">
        <f>VLOOKUP(MONTH($J2558),Lookup!$A$2:$B$13,2,0)&amp;" "&amp;YEAR($J2558)</f>
        <v>Jan 1900</v>
      </c>
      <c r="N2558" s="34" t="str">
        <f t="shared" si="238"/>
        <v>1/1/9999</v>
      </c>
      <c r="O2558" s="8" t="str">
        <f>IF(ISERROR(VLOOKUP($I2558,Lookup!$H$2:$I$11,2,0)),"",VLOOKUP($I2558,Lookup!$H$2:$I$11,2,0))</f>
        <v/>
      </c>
      <c r="P2558" s="8">
        <f>COUNTIF(J$4:J2558,J2558)</f>
        <v>0</v>
      </c>
    </row>
    <row r="2559" spans="1:16" x14ac:dyDescent="0.25">
      <c r="A2559" s="35">
        <f t="shared" si="239"/>
        <v>0</v>
      </c>
      <c r="B2559" s="8">
        <f t="shared" si="240"/>
        <v>0</v>
      </c>
      <c r="C2559" s="8">
        <f t="shared" si="241"/>
        <v>0</v>
      </c>
      <c r="D2559" s="38" t="e">
        <f t="shared" si="242"/>
        <v>#VALUE!</v>
      </c>
      <c r="E2559" s="39" t="e">
        <f t="shared" si="237"/>
        <v>#VALUE!</v>
      </c>
      <c r="M2559" s="8" t="str">
        <f>VLOOKUP(MONTH($J2559),Lookup!$A$2:$B$13,2,0)&amp;" "&amp;YEAR($J2559)</f>
        <v>Jan 1900</v>
      </c>
      <c r="N2559" s="34" t="str">
        <f t="shared" si="238"/>
        <v>1/1/9999</v>
      </c>
      <c r="O2559" s="8" t="str">
        <f>IF(ISERROR(VLOOKUP($I2559,Lookup!$H$2:$I$11,2,0)),"",VLOOKUP($I2559,Lookup!$H$2:$I$11,2,0))</f>
        <v/>
      </c>
      <c r="P2559" s="8">
        <f>COUNTIF(J$4:J2559,J2559)</f>
        <v>0</v>
      </c>
    </row>
    <row r="2560" spans="1:16" x14ac:dyDescent="0.25">
      <c r="A2560" s="35">
        <f t="shared" si="239"/>
        <v>0</v>
      </c>
      <c r="B2560" s="8">
        <f t="shared" si="240"/>
        <v>0</v>
      </c>
      <c r="C2560" s="8">
        <f t="shared" si="241"/>
        <v>0</v>
      </c>
      <c r="D2560" s="38" t="e">
        <f t="shared" si="242"/>
        <v>#VALUE!</v>
      </c>
      <c r="E2560" s="39" t="e">
        <f t="shared" si="237"/>
        <v>#VALUE!</v>
      </c>
      <c r="M2560" s="8" t="str">
        <f>VLOOKUP(MONTH($J2560),Lookup!$A$2:$B$13,2,0)&amp;" "&amp;YEAR($J2560)</f>
        <v>Jan 1900</v>
      </c>
      <c r="N2560" s="34" t="str">
        <f t="shared" si="238"/>
        <v>1/1/9999</v>
      </c>
      <c r="O2560" s="8" t="str">
        <f>IF(ISERROR(VLOOKUP($I2560,Lookup!$H$2:$I$11,2,0)),"",VLOOKUP($I2560,Lookup!$H$2:$I$11,2,0))</f>
        <v/>
      </c>
      <c r="P2560" s="8">
        <f>COUNTIF(J$4:J2560,J2560)</f>
        <v>0</v>
      </c>
    </row>
    <row r="2561" spans="1:16" x14ac:dyDescent="0.25">
      <c r="A2561" s="35">
        <f t="shared" si="239"/>
        <v>0</v>
      </c>
      <c r="B2561" s="8">
        <f t="shared" si="240"/>
        <v>0</v>
      </c>
      <c r="C2561" s="8">
        <f t="shared" si="241"/>
        <v>0</v>
      </c>
      <c r="D2561" s="38" t="e">
        <f t="shared" si="242"/>
        <v>#VALUE!</v>
      </c>
      <c r="E2561" s="39" t="e">
        <f t="shared" si="237"/>
        <v>#VALUE!</v>
      </c>
      <c r="M2561" s="8" t="str">
        <f>VLOOKUP(MONTH($J2561),Lookup!$A$2:$B$13,2,0)&amp;" "&amp;YEAR($J2561)</f>
        <v>Jan 1900</v>
      </c>
      <c r="N2561" s="34" t="str">
        <f t="shared" si="238"/>
        <v>1/1/9999</v>
      </c>
      <c r="O2561" s="8" t="str">
        <f>IF(ISERROR(VLOOKUP($I2561,Lookup!$H$2:$I$11,2,0)),"",VLOOKUP($I2561,Lookup!$H$2:$I$11,2,0))</f>
        <v/>
      </c>
      <c r="P2561" s="8">
        <f>COUNTIF(J$4:J2561,J2561)</f>
        <v>0</v>
      </c>
    </row>
    <row r="2562" spans="1:16" x14ac:dyDescent="0.25">
      <c r="A2562" s="35">
        <f t="shared" si="239"/>
        <v>0</v>
      </c>
      <c r="B2562" s="8">
        <f t="shared" si="240"/>
        <v>0</v>
      </c>
      <c r="C2562" s="8">
        <f t="shared" si="241"/>
        <v>0</v>
      </c>
      <c r="D2562" s="38" t="e">
        <f t="shared" si="242"/>
        <v>#VALUE!</v>
      </c>
      <c r="E2562" s="39" t="e">
        <f t="shared" si="237"/>
        <v>#VALUE!</v>
      </c>
      <c r="M2562" s="8" t="str">
        <f>VLOOKUP(MONTH($J2562),Lookup!$A$2:$B$13,2,0)&amp;" "&amp;YEAR($J2562)</f>
        <v>Jan 1900</v>
      </c>
      <c r="N2562" s="34" t="str">
        <f t="shared" si="238"/>
        <v>1/1/9999</v>
      </c>
      <c r="O2562" s="8" t="str">
        <f>IF(ISERROR(VLOOKUP($I2562,Lookup!$H$2:$I$11,2,0)),"",VLOOKUP($I2562,Lookup!$H$2:$I$11,2,0))</f>
        <v/>
      </c>
      <c r="P2562" s="8">
        <f>COUNTIF(J$4:J2562,J2562)</f>
        <v>0</v>
      </c>
    </row>
    <row r="2563" spans="1:16" x14ac:dyDescent="0.25">
      <c r="A2563" s="35">
        <f t="shared" si="239"/>
        <v>0</v>
      </c>
      <c r="B2563" s="8">
        <f t="shared" si="240"/>
        <v>0</v>
      </c>
      <c r="C2563" s="8">
        <f t="shared" si="241"/>
        <v>0</v>
      </c>
      <c r="D2563" s="38" t="e">
        <f t="shared" si="242"/>
        <v>#VALUE!</v>
      </c>
      <c r="E2563" s="39" t="e">
        <f t="shared" si="237"/>
        <v>#VALUE!</v>
      </c>
      <c r="M2563" s="8" t="str">
        <f>VLOOKUP(MONTH($J2563),Lookup!$A$2:$B$13,2,0)&amp;" "&amp;YEAR($J2563)</f>
        <v>Jan 1900</v>
      </c>
      <c r="N2563" s="34" t="str">
        <f t="shared" si="238"/>
        <v>1/1/9999</v>
      </c>
      <c r="O2563" s="8" t="str">
        <f>IF(ISERROR(VLOOKUP($I2563,Lookup!$H$2:$I$11,2,0)),"",VLOOKUP($I2563,Lookup!$H$2:$I$11,2,0))</f>
        <v/>
      </c>
      <c r="P2563" s="8">
        <f>COUNTIF(J$4:J2563,J2563)</f>
        <v>0</v>
      </c>
    </row>
    <row r="2564" spans="1:16" x14ac:dyDescent="0.25">
      <c r="A2564" s="35">
        <f t="shared" si="239"/>
        <v>0</v>
      </c>
      <c r="B2564" s="8">
        <f t="shared" si="240"/>
        <v>0</v>
      </c>
      <c r="C2564" s="8">
        <f t="shared" si="241"/>
        <v>0</v>
      </c>
      <c r="D2564" s="38" t="e">
        <f t="shared" si="242"/>
        <v>#VALUE!</v>
      </c>
      <c r="E2564" s="39" t="e">
        <f t="shared" si="237"/>
        <v>#VALUE!</v>
      </c>
      <c r="M2564" s="8" t="str">
        <f>VLOOKUP(MONTH($J2564),Lookup!$A$2:$B$13,2,0)&amp;" "&amp;YEAR($J2564)</f>
        <v>Jan 1900</v>
      </c>
      <c r="N2564" s="34" t="str">
        <f t="shared" si="238"/>
        <v>1/1/9999</v>
      </c>
      <c r="O2564" s="8" t="str">
        <f>IF(ISERROR(VLOOKUP($I2564,Lookup!$H$2:$I$11,2,0)),"",VLOOKUP($I2564,Lookup!$H$2:$I$11,2,0))</f>
        <v/>
      </c>
      <c r="P2564" s="8">
        <f>COUNTIF(J$4:J2564,J2564)</f>
        <v>0</v>
      </c>
    </row>
    <row r="2565" spans="1:16" x14ac:dyDescent="0.25">
      <c r="A2565" s="35">
        <f t="shared" si="239"/>
        <v>0</v>
      </c>
      <c r="B2565" s="8">
        <f t="shared" si="240"/>
        <v>0</v>
      </c>
      <c r="C2565" s="8">
        <f t="shared" si="241"/>
        <v>0</v>
      </c>
      <c r="D2565" s="38" t="e">
        <f t="shared" si="242"/>
        <v>#VALUE!</v>
      </c>
      <c r="E2565" s="39" t="e">
        <f t="shared" ref="E2565:E2628" si="243">IF($D2565="","",COUNTIFS($F$4:$F$5000,$F2565,$D$4:$D$5000,"&gt;"&amp;$D2565))</f>
        <v>#VALUE!</v>
      </c>
      <c r="M2565" s="8" t="str">
        <f>VLOOKUP(MONTH($J2565),Lookup!$A$2:$B$13,2,0)&amp;" "&amp;YEAR($J2565)</f>
        <v>Jan 1900</v>
      </c>
      <c r="N2565" s="34" t="str">
        <f t="shared" ref="N2565:N2628" si="244">IF(ISBLANK($J2565),"1/1/9999",J2565)</f>
        <v>1/1/9999</v>
      </c>
      <c r="O2565" s="8" t="str">
        <f>IF(ISERROR(VLOOKUP($I2565,Lookup!$H$2:$I$11,2,0)),"",VLOOKUP($I2565,Lookup!$H$2:$I$11,2,0))</f>
        <v/>
      </c>
      <c r="P2565" s="8">
        <f>COUNTIF(J$4:J2565,J2565)</f>
        <v>0</v>
      </c>
    </row>
    <row r="2566" spans="1:16" x14ac:dyDescent="0.25">
      <c r="A2566" s="35">
        <f t="shared" ref="A2566:A2629" si="245">K2566</f>
        <v>0</v>
      </c>
      <c r="B2566" s="8">
        <f t="shared" ref="B2566:B2629" si="246">J2566</f>
        <v>0</v>
      </c>
      <c r="C2566" s="8">
        <f t="shared" ref="C2566:C2629" si="247">L2566</f>
        <v>0</v>
      </c>
      <c r="D2566" s="38" t="e">
        <f t="shared" ref="D2566:D2629" si="248">SUM(A2566:C2566)+O2566+P2566</f>
        <v>#VALUE!</v>
      </c>
      <c r="E2566" s="39" t="e">
        <f t="shared" si="243"/>
        <v>#VALUE!</v>
      </c>
      <c r="M2566" s="8" t="str">
        <f>VLOOKUP(MONTH($J2566),Lookup!$A$2:$B$13,2,0)&amp;" "&amp;YEAR($J2566)</f>
        <v>Jan 1900</v>
      </c>
      <c r="N2566" s="34" t="str">
        <f t="shared" si="244"/>
        <v>1/1/9999</v>
      </c>
      <c r="O2566" s="8" t="str">
        <f>IF(ISERROR(VLOOKUP($I2566,Lookup!$H$2:$I$11,2,0)),"",VLOOKUP($I2566,Lookup!$H$2:$I$11,2,0))</f>
        <v/>
      </c>
      <c r="P2566" s="8">
        <f>COUNTIF(J$4:J2566,J2566)</f>
        <v>0</v>
      </c>
    </row>
    <row r="2567" spans="1:16" x14ac:dyDescent="0.25">
      <c r="A2567" s="35">
        <f t="shared" si="245"/>
        <v>0</v>
      </c>
      <c r="B2567" s="8">
        <f t="shared" si="246"/>
        <v>0</v>
      </c>
      <c r="C2567" s="8">
        <f t="shared" si="247"/>
        <v>0</v>
      </c>
      <c r="D2567" s="38" t="e">
        <f t="shared" si="248"/>
        <v>#VALUE!</v>
      </c>
      <c r="E2567" s="39" t="e">
        <f t="shared" si="243"/>
        <v>#VALUE!</v>
      </c>
      <c r="M2567" s="8" t="str">
        <f>VLOOKUP(MONTH($J2567),Lookup!$A$2:$B$13,2,0)&amp;" "&amp;YEAR($J2567)</f>
        <v>Jan 1900</v>
      </c>
      <c r="N2567" s="34" t="str">
        <f t="shared" si="244"/>
        <v>1/1/9999</v>
      </c>
      <c r="O2567" s="8" t="str">
        <f>IF(ISERROR(VLOOKUP($I2567,Lookup!$H$2:$I$11,2,0)),"",VLOOKUP($I2567,Lookup!$H$2:$I$11,2,0))</f>
        <v/>
      </c>
      <c r="P2567" s="8">
        <f>COUNTIF(J$4:J2567,J2567)</f>
        <v>0</v>
      </c>
    </row>
    <row r="2568" spans="1:16" x14ac:dyDescent="0.25">
      <c r="A2568" s="35">
        <f t="shared" si="245"/>
        <v>0</v>
      </c>
      <c r="B2568" s="8">
        <f t="shared" si="246"/>
        <v>0</v>
      </c>
      <c r="C2568" s="8">
        <f t="shared" si="247"/>
        <v>0</v>
      </c>
      <c r="D2568" s="38" t="e">
        <f t="shared" si="248"/>
        <v>#VALUE!</v>
      </c>
      <c r="E2568" s="39" t="e">
        <f t="shared" si="243"/>
        <v>#VALUE!</v>
      </c>
      <c r="M2568" s="8" t="str">
        <f>VLOOKUP(MONTH($J2568),Lookup!$A$2:$B$13,2,0)&amp;" "&amp;YEAR($J2568)</f>
        <v>Jan 1900</v>
      </c>
      <c r="N2568" s="34" t="str">
        <f t="shared" si="244"/>
        <v>1/1/9999</v>
      </c>
      <c r="O2568" s="8" t="str">
        <f>IF(ISERROR(VLOOKUP($I2568,Lookup!$H$2:$I$11,2,0)),"",VLOOKUP($I2568,Lookup!$H$2:$I$11,2,0))</f>
        <v/>
      </c>
      <c r="P2568" s="8">
        <f>COUNTIF(J$4:J2568,J2568)</f>
        <v>0</v>
      </c>
    </row>
    <row r="2569" spans="1:16" x14ac:dyDescent="0.25">
      <c r="A2569" s="35">
        <f t="shared" si="245"/>
        <v>0</v>
      </c>
      <c r="B2569" s="8">
        <f t="shared" si="246"/>
        <v>0</v>
      </c>
      <c r="C2569" s="8">
        <f t="shared" si="247"/>
        <v>0</v>
      </c>
      <c r="D2569" s="38" t="e">
        <f t="shared" si="248"/>
        <v>#VALUE!</v>
      </c>
      <c r="E2569" s="39" t="e">
        <f t="shared" si="243"/>
        <v>#VALUE!</v>
      </c>
      <c r="M2569" s="8" t="str">
        <f>VLOOKUP(MONTH($J2569),Lookup!$A$2:$B$13,2,0)&amp;" "&amp;YEAR($J2569)</f>
        <v>Jan 1900</v>
      </c>
      <c r="N2569" s="34" t="str">
        <f t="shared" si="244"/>
        <v>1/1/9999</v>
      </c>
      <c r="O2569" s="8" t="str">
        <f>IF(ISERROR(VLOOKUP($I2569,Lookup!$H$2:$I$11,2,0)),"",VLOOKUP($I2569,Lookup!$H$2:$I$11,2,0))</f>
        <v/>
      </c>
      <c r="P2569" s="8">
        <f>COUNTIF(J$4:J2569,J2569)</f>
        <v>0</v>
      </c>
    </row>
    <row r="2570" spans="1:16" x14ac:dyDescent="0.25">
      <c r="A2570" s="35">
        <f t="shared" si="245"/>
        <v>0</v>
      </c>
      <c r="B2570" s="8">
        <f t="shared" si="246"/>
        <v>0</v>
      </c>
      <c r="C2570" s="8">
        <f t="shared" si="247"/>
        <v>0</v>
      </c>
      <c r="D2570" s="38" t="e">
        <f t="shared" si="248"/>
        <v>#VALUE!</v>
      </c>
      <c r="E2570" s="39" t="e">
        <f t="shared" si="243"/>
        <v>#VALUE!</v>
      </c>
      <c r="M2570" s="8" t="str">
        <f>VLOOKUP(MONTH($J2570),Lookup!$A$2:$B$13,2,0)&amp;" "&amp;YEAR($J2570)</f>
        <v>Jan 1900</v>
      </c>
      <c r="N2570" s="34" t="str">
        <f t="shared" si="244"/>
        <v>1/1/9999</v>
      </c>
      <c r="O2570" s="8" t="str">
        <f>IF(ISERROR(VLOOKUP($I2570,Lookup!$H$2:$I$11,2,0)),"",VLOOKUP($I2570,Lookup!$H$2:$I$11,2,0))</f>
        <v/>
      </c>
      <c r="P2570" s="8">
        <f>COUNTIF(J$4:J2570,J2570)</f>
        <v>0</v>
      </c>
    </row>
    <row r="2571" spans="1:16" x14ac:dyDescent="0.25">
      <c r="A2571" s="35">
        <f t="shared" si="245"/>
        <v>0</v>
      </c>
      <c r="B2571" s="8">
        <f t="shared" si="246"/>
        <v>0</v>
      </c>
      <c r="C2571" s="8">
        <f t="shared" si="247"/>
        <v>0</v>
      </c>
      <c r="D2571" s="38" t="e">
        <f t="shared" si="248"/>
        <v>#VALUE!</v>
      </c>
      <c r="E2571" s="39" t="e">
        <f t="shared" si="243"/>
        <v>#VALUE!</v>
      </c>
      <c r="M2571" s="8" t="str">
        <f>VLOOKUP(MONTH($J2571),Lookup!$A$2:$B$13,2,0)&amp;" "&amp;YEAR($J2571)</f>
        <v>Jan 1900</v>
      </c>
      <c r="N2571" s="34" t="str">
        <f t="shared" si="244"/>
        <v>1/1/9999</v>
      </c>
      <c r="O2571" s="8" t="str">
        <f>IF(ISERROR(VLOOKUP($I2571,Lookup!$H$2:$I$11,2,0)),"",VLOOKUP($I2571,Lookup!$H$2:$I$11,2,0))</f>
        <v/>
      </c>
      <c r="P2571" s="8">
        <f>COUNTIF(J$4:J2571,J2571)</f>
        <v>0</v>
      </c>
    </row>
    <row r="2572" spans="1:16" x14ac:dyDescent="0.25">
      <c r="A2572" s="35">
        <f t="shared" si="245"/>
        <v>0</v>
      </c>
      <c r="B2572" s="8">
        <f t="shared" si="246"/>
        <v>0</v>
      </c>
      <c r="C2572" s="8">
        <f t="shared" si="247"/>
        <v>0</v>
      </c>
      <c r="D2572" s="38" t="e">
        <f t="shared" si="248"/>
        <v>#VALUE!</v>
      </c>
      <c r="E2572" s="39" t="e">
        <f t="shared" si="243"/>
        <v>#VALUE!</v>
      </c>
      <c r="M2572" s="8" t="str">
        <f>VLOOKUP(MONTH($J2572),Lookup!$A$2:$B$13,2,0)&amp;" "&amp;YEAR($J2572)</f>
        <v>Jan 1900</v>
      </c>
      <c r="N2572" s="34" t="str">
        <f t="shared" si="244"/>
        <v>1/1/9999</v>
      </c>
      <c r="O2572" s="8" t="str">
        <f>IF(ISERROR(VLOOKUP($I2572,Lookup!$H$2:$I$11,2,0)),"",VLOOKUP($I2572,Lookup!$H$2:$I$11,2,0))</f>
        <v/>
      </c>
      <c r="P2572" s="8">
        <f>COUNTIF(J$4:J2572,J2572)</f>
        <v>0</v>
      </c>
    </row>
    <row r="2573" spans="1:16" x14ac:dyDescent="0.25">
      <c r="A2573" s="35">
        <f t="shared" si="245"/>
        <v>0</v>
      </c>
      <c r="B2573" s="8">
        <f t="shared" si="246"/>
        <v>0</v>
      </c>
      <c r="C2573" s="8">
        <f t="shared" si="247"/>
        <v>0</v>
      </c>
      <c r="D2573" s="38" t="e">
        <f t="shared" si="248"/>
        <v>#VALUE!</v>
      </c>
      <c r="E2573" s="39" t="e">
        <f t="shared" si="243"/>
        <v>#VALUE!</v>
      </c>
      <c r="M2573" s="8" t="str">
        <f>VLOOKUP(MONTH($J2573),Lookup!$A$2:$B$13,2,0)&amp;" "&amp;YEAR($J2573)</f>
        <v>Jan 1900</v>
      </c>
      <c r="N2573" s="34" t="str">
        <f t="shared" si="244"/>
        <v>1/1/9999</v>
      </c>
      <c r="O2573" s="8" t="str">
        <f>IF(ISERROR(VLOOKUP($I2573,Lookup!$H$2:$I$11,2,0)),"",VLOOKUP($I2573,Lookup!$H$2:$I$11,2,0))</f>
        <v/>
      </c>
      <c r="P2573" s="8">
        <f>COUNTIF(J$4:J2573,J2573)</f>
        <v>0</v>
      </c>
    </row>
    <row r="2574" spans="1:16" x14ac:dyDescent="0.25">
      <c r="A2574" s="35">
        <f t="shared" si="245"/>
        <v>0</v>
      </c>
      <c r="B2574" s="8">
        <f t="shared" si="246"/>
        <v>0</v>
      </c>
      <c r="C2574" s="8">
        <f t="shared" si="247"/>
        <v>0</v>
      </c>
      <c r="D2574" s="38" t="e">
        <f t="shared" si="248"/>
        <v>#VALUE!</v>
      </c>
      <c r="E2574" s="39" t="e">
        <f t="shared" si="243"/>
        <v>#VALUE!</v>
      </c>
      <c r="M2574" s="8" t="str">
        <f>VLOOKUP(MONTH($J2574),Lookup!$A$2:$B$13,2,0)&amp;" "&amp;YEAR($J2574)</f>
        <v>Jan 1900</v>
      </c>
      <c r="N2574" s="34" t="str">
        <f t="shared" si="244"/>
        <v>1/1/9999</v>
      </c>
      <c r="O2574" s="8" t="str">
        <f>IF(ISERROR(VLOOKUP($I2574,Lookup!$H$2:$I$11,2,0)),"",VLOOKUP($I2574,Lookup!$H$2:$I$11,2,0))</f>
        <v/>
      </c>
      <c r="P2574" s="8">
        <f>COUNTIF(J$4:J2574,J2574)</f>
        <v>0</v>
      </c>
    </row>
    <row r="2575" spans="1:16" x14ac:dyDescent="0.25">
      <c r="A2575" s="35">
        <f t="shared" si="245"/>
        <v>0</v>
      </c>
      <c r="B2575" s="8">
        <f t="shared" si="246"/>
        <v>0</v>
      </c>
      <c r="C2575" s="8">
        <f t="shared" si="247"/>
        <v>0</v>
      </c>
      <c r="D2575" s="38" t="e">
        <f t="shared" si="248"/>
        <v>#VALUE!</v>
      </c>
      <c r="E2575" s="39" t="e">
        <f t="shared" si="243"/>
        <v>#VALUE!</v>
      </c>
      <c r="M2575" s="8" t="str">
        <f>VLOOKUP(MONTH($J2575),Lookup!$A$2:$B$13,2,0)&amp;" "&amp;YEAR($J2575)</f>
        <v>Jan 1900</v>
      </c>
      <c r="N2575" s="34" t="str">
        <f t="shared" si="244"/>
        <v>1/1/9999</v>
      </c>
      <c r="O2575" s="8" t="str">
        <f>IF(ISERROR(VLOOKUP($I2575,Lookup!$H$2:$I$11,2,0)),"",VLOOKUP($I2575,Lookup!$H$2:$I$11,2,0))</f>
        <v/>
      </c>
      <c r="P2575" s="8">
        <f>COUNTIF(J$4:J2575,J2575)</f>
        <v>0</v>
      </c>
    </row>
    <row r="2576" spans="1:16" x14ac:dyDescent="0.25">
      <c r="A2576" s="35">
        <f t="shared" si="245"/>
        <v>0</v>
      </c>
      <c r="B2576" s="8">
        <f t="shared" si="246"/>
        <v>0</v>
      </c>
      <c r="C2576" s="8">
        <f t="shared" si="247"/>
        <v>0</v>
      </c>
      <c r="D2576" s="38" t="e">
        <f t="shared" si="248"/>
        <v>#VALUE!</v>
      </c>
      <c r="E2576" s="39" t="e">
        <f t="shared" si="243"/>
        <v>#VALUE!</v>
      </c>
      <c r="M2576" s="8" t="str">
        <f>VLOOKUP(MONTH($J2576),Lookup!$A$2:$B$13,2,0)&amp;" "&amp;YEAR($J2576)</f>
        <v>Jan 1900</v>
      </c>
      <c r="N2576" s="34" t="str">
        <f t="shared" si="244"/>
        <v>1/1/9999</v>
      </c>
      <c r="O2576" s="8" t="str">
        <f>IF(ISERROR(VLOOKUP($I2576,Lookup!$H$2:$I$11,2,0)),"",VLOOKUP($I2576,Lookup!$H$2:$I$11,2,0))</f>
        <v/>
      </c>
      <c r="P2576" s="8">
        <f>COUNTIF(J$4:J2576,J2576)</f>
        <v>0</v>
      </c>
    </row>
    <row r="2577" spans="1:16" x14ac:dyDescent="0.25">
      <c r="A2577" s="35">
        <f t="shared" si="245"/>
        <v>0</v>
      </c>
      <c r="B2577" s="8">
        <f t="shared" si="246"/>
        <v>0</v>
      </c>
      <c r="C2577" s="8">
        <f t="shared" si="247"/>
        <v>0</v>
      </c>
      <c r="D2577" s="38" t="e">
        <f t="shared" si="248"/>
        <v>#VALUE!</v>
      </c>
      <c r="E2577" s="39" t="e">
        <f t="shared" si="243"/>
        <v>#VALUE!</v>
      </c>
      <c r="M2577" s="8" t="str">
        <f>VLOOKUP(MONTH($J2577),Lookup!$A$2:$B$13,2,0)&amp;" "&amp;YEAR($J2577)</f>
        <v>Jan 1900</v>
      </c>
      <c r="N2577" s="34" t="str">
        <f t="shared" si="244"/>
        <v>1/1/9999</v>
      </c>
      <c r="O2577" s="8" t="str">
        <f>IF(ISERROR(VLOOKUP($I2577,Lookup!$H$2:$I$11,2,0)),"",VLOOKUP($I2577,Lookup!$H$2:$I$11,2,0))</f>
        <v/>
      </c>
      <c r="P2577" s="8">
        <f>COUNTIF(J$4:J2577,J2577)</f>
        <v>0</v>
      </c>
    </row>
    <row r="2578" spans="1:16" x14ac:dyDescent="0.25">
      <c r="A2578" s="35">
        <f t="shared" si="245"/>
        <v>0</v>
      </c>
      <c r="B2578" s="8">
        <f t="shared" si="246"/>
        <v>0</v>
      </c>
      <c r="C2578" s="8">
        <f t="shared" si="247"/>
        <v>0</v>
      </c>
      <c r="D2578" s="38" t="e">
        <f t="shared" si="248"/>
        <v>#VALUE!</v>
      </c>
      <c r="E2578" s="39" t="e">
        <f t="shared" si="243"/>
        <v>#VALUE!</v>
      </c>
      <c r="M2578" s="8" t="str">
        <f>VLOOKUP(MONTH($J2578),Lookup!$A$2:$B$13,2,0)&amp;" "&amp;YEAR($J2578)</f>
        <v>Jan 1900</v>
      </c>
      <c r="N2578" s="34" t="str">
        <f t="shared" si="244"/>
        <v>1/1/9999</v>
      </c>
      <c r="O2578" s="8" t="str">
        <f>IF(ISERROR(VLOOKUP($I2578,Lookup!$H$2:$I$11,2,0)),"",VLOOKUP($I2578,Lookup!$H$2:$I$11,2,0))</f>
        <v/>
      </c>
      <c r="P2578" s="8">
        <f>COUNTIF(J$4:J2578,J2578)</f>
        <v>0</v>
      </c>
    </row>
    <row r="2579" spans="1:16" x14ac:dyDescent="0.25">
      <c r="A2579" s="35">
        <f t="shared" si="245"/>
        <v>0</v>
      </c>
      <c r="B2579" s="8">
        <f t="shared" si="246"/>
        <v>0</v>
      </c>
      <c r="C2579" s="8">
        <f t="shared" si="247"/>
        <v>0</v>
      </c>
      <c r="D2579" s="38" t="e">
        <f t="shared" si="248"/>
        <v>#VALUE!</v>
      </c>
      <c r="E2579" s="39" t="e">
        <f t="shared" si="243"/>
        <v>#VALUE!</v>
      </c>
      <c r="M2579" s="8" t="str">
        <f>VLOOKUP(MONTH($J2579),Lookup!$A$2:$B$13,2,0)&amp;" "&amp;YEAR($J2579)</f>
        <v>Jan 1900</v>
      </c>
      <c r="N2579" s="34" t="str">
        <f t="shared" si="244"/>
        <v>1/1/9999</v>
      </c>
      <c r="O2579" s="8" t="str">
        <f>IF(ISERROR(VLOOKUP($I2579,Lookup!$H$2:$I$11,2,0)),"",VLOOKUP($I2579,Lookup!$H$2:$I$11,2,0))</f>
        <v/>
      </c>
      <c r="P2579" s="8">
        <f>COUNTIF(J$4:J2579,J2579)</f>
        <v>0</v>
      </c>
    </row>
    <row r="2580" spans="1:16" x14ac:dyDescent="0.25">
      <c r="A2580" s="35">
        <f t="shared" si="245"/>
        <v>0</v>
      </c>
      <c r="B2580" s="8">
        <f t="shared" si="246"/>
        <v>0</v>
      </c>
      <c r="C2580" s="8">
        <f t="shared" si="247"/>
        <v>0</v>
      </c>
      <c r="D2580" s="38" t="e">
        <f t="shared" si="248"/>
        <v>#VALUE!</v>
      </c>
      <c r="E2580" s="39" t="e">
        <f t="shared" si="243"/>
        <v>#VALUE!</v>
      </c>
      <c r="M2580" s="8" t="str">
        <f>VLOOKUP(MONTH($J2580),Lookup!$A$2:$B$13,2,0)&amp;" "&amp;YEAR($J2580)</f>
        <v>Jan 1900</v>
      </c>
      <c r="N2580" s="34" t="str">
        <f t="shared" si="244"/>
        <v>1/1/9999</v>
      </c>
      <c r="O2580" s="8" t="str">
        <f>IF(ISERROR(VLOOKUP($I2580,Lookup!$H$2:$I$11,2,0)),"",VLOOKUP($I2580,Lookup!$H$2:$I$11,2,0))</f>
        <v/>
      </c>
      <c r="P2580" s="8">
        <f>COUNTIF(J$4:J2580,J2580)</f>
        <v>0</v>
      </c>
    </row>
    <row r="2581" spans="1:16" x14ac:dyDescent="0.25">
      <c r="A2581" s="35">
        <f t="shared" si="245"/>
        <v>0</v>
      </c>
      <c r="B2581" s="8">
        <f t="shared" si="246"/>
        <v>0</v>
      </c>
      <c r="C2581" s="8">
        <f t="shared" si="247"/>
        <v>0</v>
      </c>
      <c r="D2581" s="38" t="e">
        <f t="shared" si="248"/>
        <v>#VALUE!</v>
      </c>
      <c r="E2581" s="39" t="e">
        <f t="shared" si="243"/>
        <v>#VALUE!</v>
      </c>
      <c r="M2581" s="8" t="str">
        <f>VLOOKUP(MONTH($J2581),Lookup!$A$2:$B$13,2,0)&amp;" "&amp;YEAR($J2581)</f>
        <v>Jan 1900</v>
      </c>
      <c r="N2581" s="34" t="str">
        <f t="shared" si="244"/>
        <v>1/1/9999</v>
      </c>
      <c r="O2581" s="8" t="str">
        <f>IF(ISERROR(VLOOKUP($I2581,Lookup!$H$2:$I$11,2,0)),"",VLOOKUP($I2581,Lookup!$H$2:$I$11,2,0))</f>
        <v/>
      </c>
      <c r="P2581" s="8">
        <f>COUNTIF(J$4:J2581,J2581)</f>
        <v>0</v>
      </c>
    </row>
    <row r="2582" spans="1:16" x14ac:dyDescent="0.25">
      <c r="A2582" s="35">
        <f t="shared" si="245"/>
        <v>0</v>
      </c>
      <c r="B2582" s="8">
        <f t="shared" si="246"/>
        <v>0</v>
      </c>
      <c r="C2582" s="8">
        <f t="shared" si="247"/>
        <v>0</v>
      </c>
      <c r="D2582" s="38" t="e">
        <f t="shared" si="248"/>
        <v>#VALUE!</v>
      </c>
      <c r="E2582" s="39" t="e">
        <f t="shared" si="243"/>
        <v>#VALUE!</v>
      </c>
      <c r="M2582" s="8" t="str">
        <f>VLOOKUP(MONTH($J2582),Lookup!$A$2:$B$13,2,0)&amp;" "&amp;YEAR($J2582)</f>
        <v>Jan 1900</v>
      </c>
      <c r="N2582" s="34" t="str">
        <f t="shared" si="244"/>
        <v>1/1/9999</v>
      </c>
      <c r="O2582" s="8" t="str">
        <f>IF(ISERROR(VLOOKUP($I2582,Lookup!$H$2:$I$11,2,0)),"",VLOOKUP($I2582,Lookup!$H$2:$I$11,2,0))</f>
        <v/>
      </c>
      <c r="P2582" s="8">
        <f>COUNTIF(J$4:J2582,J2582)</f>
        <v>0</v>
      </c>
    </row>
    <row r="2583" spans="1:16" x14ac:dyDescent="0.25">
      <c r="A2583" s="35">
        <f t="shared" si="245"/>
        <v>0</v>
      </c>
      <c r="B2583" s="8">
        <f t="shared" si="246"/>
        <v>0</v>
      </c>
      <c r="C2583" s="8">
        <f t="shared" si="247"/>
        <v>0</v>
      </c>
      <c r="D2583" s="38" t="e">
        <f t="shared" si="248"/>
        <v>#VALUE!</v>
      </c>
      <c r="E2583" s="39" t="e">
        <f t="shared" si="243"/>
        <v>#VALUE!</v>
      </c>
      <c r="M2583" s="8" t="str">
        <f>VLOOKUP(MONTH($J2583),Lookup!$A$2:$B$13,2,0)&amp;" "&amp;YEAR($J2583)</f>
        <v>Jan 1900</v>
      </c>
      <c r="N2583" s="34" t="str">
        <f t="shared" si="244"/>
        <v>1/1/9999</v>
      </c>
      <c r="O2583" s="8" t="str">
        <f>IF(ISERROR(VLOOKUP($I2583,Lookup!$H$2:$I$11,2,0)),"",VLOOKUP($I2583,Lookup!$H$2:$I$11,2,0))</f>
        <v/>
      </c>
      <c r="P2583" s="8">
        <f>COUNTIF(J$4:J2583,J2583)</f>
        <v>0</v>
      </c>
    </row>
    <row r="2584" spans="1:16" x14ac:dyDescent="0.25">
      <c r="A2584" s="35">
        <f t="shared" si="245"/>
        <v>0</v>
      </c>
      <c r="B2584" s="8">
        <f t="shared" si="246"/>
        <v>0</v>
      </c>
      <c r="C2584" s="8">
        <f t="shared" si="247"/>
        <v>0</v>
      </c>
      <c r="D2584" s="38" t="e">
        <f t="shared" si="248"/>
        <v>#VALUE!</v>
      </c>
      <c r="E2584" s="39" t="e">
        <f t="shared" si="243"/>
        <v>#VALUE!</v>
      </c>
      <c r="M2584" s="8" t="str">
        <f>VLOOKUP(MONTH($J2584),Lookup!$A$2:$B$13,2,0)&amp;" "&amp;YEAR($J2584)</f>
        <v>Jan 1900</v>
      </c>
      <c r="N2584" s="34" t="str">
        <f t="shared" si="244"/>
        <v>1/1/9999</v>
      </c>
      <c r="O2584" s="8" t="str">
        <f>IF(ISERROR(VLOOKUP($I2584,Lookup!$H$2:$I$11,2,0)),"",VLOOKUP($I2584,Lookup!$H$2:$I$11,2,0))</f>
        <v/>
      </c>
      <c r="P2584" s="8">
        <f>COUNTIF(J$4:J2584,J2584)</f>
        <v>0</v>
      </c>
    </row>
    <row r="2585" spans="1:16" x14ac:dyDescent="0.25">
      <c r="A2585" s="35">
        <f t="shared" si="245"/>
        <v>0</v>
      </c>
      <c r="B2585" s="8">
        <f t="shared" si="246"/>
        <v>0</v>
      </c>
      <c r="C2585" s="8">
        <f t="shared" si="247"/>
        <v>0</v>
      </c>
      <c r="D2585" s="38" t="e">
        <f t="shared" si="248"/>
        <v>#VALUE!</v>
      </c>
      <c r="E2585" s="39" t="e">
        <f t="shared" si="243"/>
        <v>#VALUE!</v>
      </c>
      <c r="M2585" s="8" t="str">
        <f>VLOOKUP(MONTH($J2585),Lookup!$A$2:$B$13,2,0)&amp;" "&amp;YEAR($J2585)</f>
        <v>Jan 1900</v>
      </c>
      <c r="N2585" s="34" t="str">
        <f t="shared" si="244"/>
        <v>1/1/9999</v>
      </c>
      <c r="O2585" s="8" t="str">
        <f>IF(ISERROR(VLOOKUP($I2585,Lookup!$H$2:$I$11,2,0)),"",VLOOKUP($I2585,Lookup!$H$2:$I$11,2,0))</f>
        <v/>
      </c>
      <c r="P2585" s="8">
        <f>COUNTIF(J$4:J2585,J2585)</f>
        <v>0</v>
      </c>
    </row>
    <row r="2586" spans="1:16" x14ac:dyDescent="0.25">
      <c r="A2586" s="35">
        <f t="shared" si="245"/>
        <v>0</v>
      </c>
      <c r="B2586" s="8">
        <f t="shared" si="246"/>
        <v>0</v>
      </c>
      <c r="C2586" s="8">
        <f t="shared" si="247"/>
        <v>0</v>
      </c>
      <c r="D2586" s="38" t="e">
        <f t="shared" si="248"/>
        <v>#VALUE!</v>
      </c>
      <c r="E2586" s="39" t="e">
        <f t="shared" si="243"/>
        <v>#VALUE!</v>
      </c>
      <c r="M2586" s="8" t="str">
        <f>VLOOKUP(MONTH($J2586),Lookup!$A$2:$B$13,2,0)&amp;" "&amp;YEAR($J2586)</f>
        <v>Jan 1900</v>
      </c>
      <c r="N2586" s="34" t="str">
        <f t="shared" si="244"/>
        <v>1/1/9999</v>
      </c>
      <c r="O2586" s="8" t="str">
        <f>IF(ISERROR(VLOOKUP($I2586,Lookup!$H$2:$I$11,2,0)),"",VLOOKUP($I2586,Lookup!$H$2:$I$11,2,0))</f>
        <v/>
      </c>
      <c r="P2586" s="8">
        <f>COUNTIF(J$4:J2586,J2586)</f>
        <v>0</v>
      </c>
    </row>
    <row r="2587" spans="1:16" x14ac:dyDescent="0.25">
      <c r="A2587" s="35">
        <f t="shared" si="245"/>
        <v>0</v>
      </c>
      <c r="B2587" s="8">
        <f t="shared" si="246"/>
        <v>0</v>
      </c>
      <c r="C2587" s="8">
        <f t="shared" si="247"/>
        <v>0</v>
      </c>
      <c r="D2587" s="38" t="e">
        <f t="shared" si="248"/>
        <v>#VALUE!</v>
      </c>
      <c r="E2587" s="39" t="e">
        <f t="shared" si="243"/>
        <v>#VALUE!</v>
      </c>
      <c r="M2587" s="8" t="str">
        <f>VLOOKUP(MONTH($J2587),Lookup!$A$2:$B$13,2,0)&amp;" "&amp;YEAR($J2587)</f>
        <v>Jan 1900</v>
      </c>
      <c r="N2587" s="34" t="str">
        <f t="shared" si="244"/>
        <v>1/1/9999</v>
      </c>
      <c r="O2587" s="8" t="str">
        <f>IF(ISERROR(VLOOKUP($I2587,Lookup!$H$2:$I$11,2,0)),"",VLOOKUP($I2587,Lookup!$H$2:$I$11,2,0))</f>
        <v/>
      </c>
      <c r="P2587" s="8">
        <f>COUNTIF(J$4:J2587,J2587)</f>
        <v>0</v>
      </c>
    </row>
    <row r="2588" spans="1:16" x14ac:dyDescent="0.25">
      <c r="A2588" s="35">
        <f t="shared" si="245"/>
        <v>0</v>
      </c>
      <c r="B2588" s="8">
        <f t="shared" si="246"/>
        <v>0</v>
      </c>
      <c r="C2588" s="8">
        <f t="shared" si="247"/>
        <v>0</v>
      </c>
      <c r="D2588" s="38" t="e">
        <f t="shared" si="248"/>
        <v>#VALUE!</v>
      </c>
      <c r="E2588" s="39" t="e">
        <f t="shared" si="243"/>
        <v>#VALUE!</v>
      </c>
      <c r="M2588" s="8" t="str">
        <f>VLOOKUP(MONTH($J2588),Lookup!$A$2:$B$13,2,0)&amp;" "&amp;YEAR($J2588)</f>
        <v>Jan 1900</v>
      </c>
      <c r="N2588" s="34" t="str">
        <f t="shared" si="244"/>
        <v>1/1/9999</v>
      </c>
      <c r="O2588" s="8" t="str">
        <f>IF(ISERROR(VLOOKUP($I2588,Lookup!$H$2:$I$11,2,0)),"",VLOOKUP($I2588,Lookup!$H$2:$I$11,2,0))</f>
        <v/>
      </c>
      <c r="P2588" s="8">
        <f>COUNTIF(J$4:J2588,J2588)</f>
        <v>0</v>
      </c>
    </row>
    <row r="2589" spans="1:16" x14ac:dyDescent="0.25">
      <c r="A2589" s="35">
        <f t="shared" si="245"/>
        <v>0</v>
      </c>
      <c r="B2589" s="8">
        <f t="shared" si="246"/>
        <v>0</v>
      </c>
      <c r="C2589" s="8">
        <f t="shared" si="247"/>
        <v>0</v>
      </c>
      <c r="D2589" s="38" t="e">
        <f t="shared" si="248"/>
        <v>#VALUE!</v>
      </c>
      <c r="E2589" s="39" t="e">
        <f t="shared" si="243"/>
        <v>#VALUE!</v>
      </c>
      <c r="M2589" s="8" t="str">
        <f>VLOOKUP(MONTH($J2589),Lookup!$A$2:$B$13,2,0)&amp;" "&amp;YEAR($J2589)</f>
        <v>Jan 1900</v>
      </c>
      <c r="N2589" s="34" t="str">
        <f t="shared" si="244"/>
        <v>1/1/9999</v>
      </c>
      <c r="O2589" s="8" t="str">
        <f>IF(ISERROR(VLOOKUP($I2589,Lookup!$H$2:$I$11,2,0)),"",VLOOKUP($I2589,Lookup!$H$2:$I$11,2,0))</f>
        <v/>
      </c>
      <c r="P2589" s="8">
        <f>COUNTIF(J$4:J2589,J2589)</f>
        <v>0</v>
      </c>
    </row>
    <row r="2590" spans="1:16" x14ac:dyDescent="0.25">
      <c r="A2590" s="35">
        <f t="shared" si="245"/>
        <v>0</v>
      </c>
      <c r="B2590" s="8">
        <f t="shared" si="246"/>
        <v>0</v>
      </c>
      <c r="C2590" s="8">
        <f t="shared" si="247"/>
        <v>0</v>
      </c>
      <c r="D2590" s="38" t="e">
        <f t="shared" si="248"/>
        <v>#VALUE!</v>
      </c>
      <c r="E2590" s="39" t="e">
        <f t="shared" si="243"/>
        <v>#VALUE!</v>
      </c>
      <c r="M2590" s="8" t="str">
        <f>VLOOKUP(MONTH($J2590),Lookup!$A$2:$B$13,2,0)&amp;" "&amp;YEAR($J2590)</f>
        <v>Jan 1900</v>
      </c>
      <c r="N2590" s="34" t="str">
        <f t="shared" si="244"/>
        <v>1/1/9999</v>
      </c>
      <c r="O2590" s="8" t="str">
        <f>IF(ISERROR(VLOOKUP($I2590,Lookup!$H$2:$I$11,2,0)),"",VLOOKUP($I2590,Lookup!$H$2:$I$11,2,0))</f>
        <v/>
      </c>
      <c r="P2590" s="8">
        <f>COUNTIF(J$4:J2590,J2590)</f>
        <v>0</v>
      </c>
    </row>
    <row r="2591" spans="1:16" x14ac:dyDescent="0.25">
      <c r="A2591" s="35">
        <f t="shared" si="245"/>
        <v>0</v>
      </c>
      <c r="B2591" s="8">
        <f t="shared" si="246"/>
        <v>0</v>
      </c>
      <c r="C2591" s="8">
        <f t="shared" si="247"/>
        <v>0</v>
      </c>
      <c r="D2591" s="38" t="e">
        <f t="shared" si="248"/>
        <v>#VALUE!</v>
      </c>
      <c r="E2591" s="39" t="e">
        <f t="shared" si="243"/>
        <v>#VALUE!</v>
      </c>
      <c r="M2591" s="8" t="str">
        <f>VLOOKUP(MONTH($J2591),Lookup!$A$2:$B$13,2,0)&amp;" "&amp;YEAR($J2591)</f>
        <v>Jan 1900</v>
      </c>
      <c r="N2591" s="34" t="str">
        <f t="shared" si="244"/>
        <v>1/1/9999</v>
      </c>
      <c r="O2591" s="8" t="str">
        <f>IF(ISERROR(VLOOKUP($I2591,Lookup!$H$2:$I$11,2,0)),"",VLOOKUP($I2591,Lookup!$H$2:$I$11,2,0))</f>
        <v/>
      </c>
      <c r="P2591" s="8">
        <f>COUNTIF(J$4:J2591,J2591)</f>
        <v>0</v>
      </c>
    </row>
    <row r="2592" spans="1:16" x14ac:dyDescent="0.25">
      <c r="A2592" s="35">
        <f t="shared" si="245"/>
        <v>0</v>
      </c>
      <c r="B2592" s="8">
        <f t="shared" si="246"/>
        <v>0</v>
      </c>
      <c r="C2592" s="8">
        <f t="shared" si="247"/>
        <v>0</v>
      </c>
      <c r="D2592" s="38" t="e">
        <f t="shared" si="248"/>
        <v>#VALUE!</v>
      </c>
      <c r="E2592" s="39" t="e">
        <f t="shared" si="243"/>
        <v>#VALUE!</v>
      </c>
      <c r="M2592" s="8" t="str">
        <f>VLOOKUP(MONTH($J2592),Lookup!$A$2:$B$13,2,0)&amp;" "&amp;YEAR($J2592)</f>
        <v>Jan 1900</v>
      </c>
      <c r="N2592" s="34" t="str">
        <f t="shared" si="244"/>
        <v>1/1/9999</v>
      </c>
      <c r="O2592" s="8" t="str">
        <f>IF(ISERROR(VLOOKUP($I2592,Lookup!$H$2:$I$11,2,0)),"",VLOOKUP($I2592,Lookup!$H$2:$I$11,2,0))</f>
        <v/>
      </c>
      <c r="P2592" s="8">
        <f>COUNTIF(J$4:J2592,J2592)</f>
        <v>0</v>
      </c>
    </row>
    <row r="2593" spans="1:16" x14ac:dyDescent="0.25">
      <c r="A2593" s="35">
        <f t="shared" si="245"/>
        <v>0</v>
      </c>
      <c r="B2593" s="8">
        <f t="shared" si="246"/>
        <v>0</v>
      </c>
      <c r="C2593" s="8">
        <f t="shared" si="247"/>
        <v>0</v>
      </c>
      <c r="D2593" s="38" t="e">
        <f t="shared" si="248"/>
        <v>#VALUE!</v>
      </c>
      <c r="E2593" s="39" t="e">
        <f t="shared" si="243"/>
        <v>#VALUE!</v>
      </c>
      <c r="M2593" s="8" t="str">
        <f>VLOOKUP(MONTH($J2593),Lookup!$A$2:$B$13,2,0)&amp;" "&amp;YEAR($J2593)</f>
        <v>Jan 1900</v>
      </c>
      <c r="N2593" s="34" t="str">
        <f t="shared" si="244"/>
        <v>1/1/9999</v>
      </c>
      <c r="O2593" s="8" t="str">
        <f>IF(ISERROR(VLOOKUP($I2593,Lookup!$H$2:$I$11,2,0)),"",VLOOKUP($I2593,Lookup!$H$2:$I$11,2,0))</f>
        <v/>
      </c>
      <c r="P2593" s="8">
        <f>COUNTIF(J$4:J2593,J2593)</f>
        <v>0</v>
      </c>
    </row>
    <row r="2594" spans="1:16" x14ac:dyDescent="0.25">
      <c r="A2594" s="35">
        <f t="shared" si="245"/>
        <v>0</v>
      </c>
      <c r="B2594" s="8">
        <f t="shared" si="246"/>
        <v>0</v>
      </c>
      <c r="C2594" s="8">
        <f t="shared" si="247"/>
        <v>0</v>
      </c>
      <c r="D2594" s="38" t="e">
        <f t="shared" si="248"/>
        <v>#VALUE!</v>
      </c>
      <c r="E2594" s="39" t="e">
        <f t="shared" si="243"/>
        <v>#VALUE!</v>
      </c>
      <c r="M2594" s="8" t="str">
        <f>VLOOKUP(MONTH($J2594),Lookup!$A$2:$B$13,2,0)&amp;" "&amp;YEAR($J2594)</f>
        <v>Jan 1900</v>
      </c>
      <c r="N2594" s="34" t="str">
        <f t="shared" si="244"/>
        <v>1/1/9999</v>
      </c>
      <c r="O2594" s="8" t="str">
        <f>IF(ISERROR(VLOOKUP($I2594,Lookup!$H$2:$I$11,2,0)),"",VLOOKUP($I2594,Lookup!$H$2:$I$11,2,0))</f>
        <v/>
      </c>
      <c r="P2594" s="8">
        <f>COUNTIF(J$4:J2594,J2594)</f>
        <v>0</v>
      </c>
    </row>
    <row r="2595" spans="1:16" x14ac:dyDescent="0.25">
      <c r="A2595" s="35">
        <f t="shared" si="245"/>
        <v>0</v>
      </c>
      <c r="B2595" s="8">
        <f t="shared" si="246"/>
        <v>0</v>
      </c>
      <c r="C2595" s="8">
        <f t="shared" si="247"/>
        <v>0</v>
      </c>
      <c r="D2595" s="38" t="e">
        <f t="shared" si="248"/>
        <v>#VALUE!</v>
      </c>
      <c r="E2595" s="39" t="e">
        <f t="shared" si="243"/>
        <v>#VALUE!</v>
      </c>
      <c r="M2595" s="8" t="str">
        <f>VLOOKUP(MONTH($J2595),Lookup!$A$2:$B$13,2,0)&amp;" "&amp;YEAR($J2595)</f>
        <v>Jan 1900</v>
      </c>
      <c r="N2595" s="34" t="str">
        <f t="shared" si="244"/>
        <v>1/1/9999</v>
      </c>
      <c r="O2595" s="8" t="str">
        <f>IF(ISERROR(VLOOKUP($I2595,Lookup!$H$2:$I$11,2,0)),"",VLOOKUP($I2595,Lookup!$H$2:$I$11,2,0))</f>
        <v/>
      </c>
      <c r="P2595" s="8">
        <f>COUNTIF(J$4:J2595,J2595)</f>
        <v>0</v>
      </c>
    </row>
    <row r="2596" spans="1:16" x14ac:dyDescent="0.25">
      <c r="A2596" s="35">
        <f t="shared" si="245"/>
        <v>0</v>
      </c>
      <c r="B2596" s="8">
        <f t="shared" si="246"/>
        <v>0</v>
      </c>
      <c r="C2596" s="8">
        <f t="shared" si="247"/>
        <v>0</v>
      </c>
      <c r="D2596" s="38" t="e">
        <f t="shared" si="248"/>
        <v>#VALUE!</v>
      </c>
      <c r="E2596" s="39" t="e">
        <f t="shared" si="243"/>
        <v>#VALUE!</v>
      </c>
      <c r="M2596" s="8" t="str">
        <f>VLOOKUP(MONTH($J2596),Lookup!$A$2:$B$13,2,0)&amp;" "&amp;YEAR($J2596)</f>
        <v>Jan 1900</v>
      </c>
      <c r="N2596" s="34" t="str">
        <f t="shared" si="244"/>
        <v>1/1/9999</v>
      </c>
      <c r="O2596" s="8" t="str">
        <f>IF(ISERROR(VLOOKUP($I2596,Lookup!$H$2:$I$11,2,0)),"",VLOOKUP($I2596,Lookup!$H$2:$I$11,2,0))</f>
        <v/>
      </c>
      <c r="P2596" s="8">
        <f>COUNTIF(J$4:J2596,J2596)</f>
        <v>0</v>
      </c>
    </row>
    <row r="2597" spans="1:16" x14ac:dyDescent="0.25">
      <c r="A2597" s="35">
        <f t="shared" si="245"/>
        <v>0</v>
      </c>
      <c r="B2597" s="8">
        <f t="shared" si="246"/>
        <v>0</v>
      </c>
      <c r="C2597" s="8">
        <f t="shared" si="247"/>
        <v>0</v>
      </c>
      <c r="D2597" s="38" t="e">
        <f t="shared" si="248"/>
        <v>#VALUE!</v>
      </c>
      <c r="E2597" s="39" t="e">
        <f t="shared" si="243"/>
        <v>#VALUE!</v>
      </c>
      <c r="M2597" s="8" t="str">
        <f>VLOOKUP(MONTH($J2597),Lookup!$A$2:$B$13,2,0)&amp;" "&amp;YEAR($J2597)</f>
        <v>Jan 1900</v>
      </c>
      <c r="N2597" s="34" t="str">
        <f t="shared" si="244"/>
        <v>1/1/9999</v>
      </c>
      <c r="O2597" s="8" t="str">
        <f>IF(ISERROR(VLOOKUP($I2597,Lookup!$H$2:$I$11,2,0)),"",VLOOKUP($I2597,Lookup!$H$2:$I$11,2,0))</f>
        <v/>
      </c>
      <c r="P2597" s="8">
        <f>COUNTIF(J$4:J2597,J2597)</f>
        <v>0</v>
      </c>
    </row>
    <row r="2598" spans="1:16" x14ac:dyDescent="0.25">
      <c r="A2598" s="35">
        <f t="shared" si="245"/>
        <v>0</v>
      </c>
      <c r="B2598" s="8">
        <f t="shared" si="246"/>
        <v>0</v>
      </c>
      <c r="C2598" s="8">
        <f t="shared" si="247"/>
        <v>0</v>
      </c>
      <c r="D2598" s="38" t="e">
        <f t="shared" si="248"/>
        <v>#VALUE!</v>
      </c>
      <c r="E2598" s="39" t="e">
        <f t="shared" si="243"/>
        <v>#VALUE!</v>
      </c>
      <c r="M2598" s="8" t="str">
        <f>VLOOKUP(MONTH($J2598),Lookup!$A$2:$B$13,2,0)&amp;" "&amp;YEAR($J2598)</f>
        <v>Jan 1900</v>
      </c>
      <c r="N2598" s="34" t="str">
        <f t="shared" si="244"/>
        <v>1/1/9999</v>
      </c>
      <c r="O2598" s="8" t="str">
        <f>IF(ISERROR(VLOOKUP($I2598,Lookup!$H$2:$I$11,2,0)),"",VLOOKUP($I2598,Lookup!$H$2:$I$11,2,0))</f>
        <v/>
      </c>
      <c r="P2598" s="8">
        <f>COUNTIF(J$4:J2598,J2598)</f>
        <v>0</v>
      </c>
    </row>
    <row r="2599" spans="1:16" x14ac:dyDescent="0.25">
      <c r="A2599" s="35">
        <f t="shared" si="245"/>
        <v>0</v>
      </c>
      <c r="B2599" s="8">
        <f t="shared" si="246"/>
        <v>0</v>
      </c>
      <c r="C2599" s="8">
        <f t="shared" si="247"/>
        <v>0</v>
      </c>
      <c r="D2599" s="38" t="e">
        <f t="shared" si="248"/>
        <v>#VALUE!</v>
      </c>
      <c r="E2599" s="39" t="e">
        <f t="shared" si="243"/>
        <v>#VALUE!</v>
      </c>
      <c r="M2599" s="8" t="str">
        <f>VLOOKUP(MONTH($J2599),Lookup!$A$2:$B$13,2,0)&amp;" "&amp;YEAR($J2599)</f>
        <v>Jan 1900</v>
      </c>
      <c r="N2599" s="34" t="str">
        <f t="shared" si="244"/>
        <v>1/1/9999</v>
      </c>
      <c r="O2599" s="8" t="str">
        <f>IF(ISERROR(VLOOKUP($I2599,Lookup!$H$2:$I$11,2,0)),"",VLOOKUP($I2599,Lookup!$H$2:$I$11,2,0))</f>
        <v/>
      </c>
      <c r="P2599" s="8">
        <f>COUNTIF(J$4:J2599,J2599)</f>
        <v>0</v>
      </c>
    </row>
    <row r="2600" spans="1:16" x14ac:dyDescent="0.25">
      <c r="A2600" s="35">
        <f t="shared" si="245"/>
        <v>0</v>
      </c>
      <c r="B2600" s="8">
        <f t="shared" si="246"/>
        <v>0</v>
      </c>
      <c r="C2600" s="8">
        <f t="shared" si="247"/>
        <v>0</v>
      </c>
      <c r="D2600" s="38" t="e">
        <f t="shared" si="248"/>
        <v>#VALUE!</v>
      </c>
      <c r="E2600" s="39" t="e">
        <f t="shared" si="243"/>
        <v>#VALUE!</v>
      </c>
      <c r="M2600" s="8" t="str">
        <f>VLOOKUP(MONTH($J2600),Lookup!$A$2:$B$13,2,0)&amp;" "&amp;YEAR($J2600)</f>
        <v>Jan 1900</v>
      </c>
      <c r="N2600" s="34" t="str">
        <f t="shared" si="244"/>
        <v>1/1/9999</v>
      </c>
      <c r="O2600" s="8" t="str">
        <f>IF(ISERROR(VLOOKUP($I2600,Lookup!$H$2:$I$11,2,0)),"",VLOOKUP($I2600,Lookup!$H$2:$I$11,2,0))</f>
        <v/>
      </c>
      <c r="P2600" s="8">
        <f>COUNTIF(J$4:J2600,J2600)</f>
        <v>0</v>
      </c>
    </row>
    <row r="2601" spans="1:16" x14ac:dyDescent="0.25">
      <c r="A2601" s="35">
        <f t="shared" si="245"/>
        <v>0</v>
      </c>
      <c r="B2601" s="8">
        <f t="shared" si="246"/>
        <v>0</v>
      </c>
      <c r="C2601" s="8">
        <f t="shared" si="247"/>
        <v>0</v>
      </c>
      <c r="D2601" s="38" t="e">
        <f t="shared" si="248"/>
        <v>#VALUE!</v>
      </c>
      <c r="E2601" s="39" t="e">
        <f t="shared" si="243"/>
        <v>#VALUE!</v>
      </c>
      <c r="M2601" s="8" t="str">
        <f>VLOOKUP(MONTH($J2601),Lookup!$A$2:$B$13,2,0)&amp;" "&amp;YEAR($J2601)</f>
        <v>Jan 1900</v>
      </c>
      <c r="N2601" s="34" t="str">
        <f t="shared" si="244"/>
        <v>1/1/9999</v>
      </c>
      <c r="O2601" s="8" t="str">
        <f>IF(ISERROR(VLOOKUP($I2601,Lookup!$H$2:$I$11,2,0)),"",VLOOKUP($I2601,Lookup!$H$2:$I$11,2,0))</f>
        <v/>
      </c>
      <c r="P2601" s="8">
        <f>COUNTIF(J$4:J2601,J2601)</f>
        <v>0</v>
      </c>
    </row>
    <row r="2602" spans="1:16" x14ac:dyDescent="0.25">
      <c r="A2602" s="35">
        <f t="shared" si="245"/>
        <v>0</v>
      </c>
      <c r="B2602" s="8">
        <f t="shared" si="246"/>
        <v>0</v>
      </c>
      <c r="C2602" s="8">
        <f t="shared" si="247"/>
        <v>0</v>
      </c>
      <c r="D2602" s="38" t="e">
        <f t="shared" si="248"/>
        <v>#VALUE!</v>
      </c>
      <c r="E2602" s="39" t="e">
        <f t="shared" si="243"/>
        <v>#VALUE!</v>
      </c>
      <c r="M2602" s="8" t="str">
        <f>VLOOKUP(MONTH($J2602),Lookup!$A$2:$B$13,2,0)&amp;" "&amp;YEAR($J2602)</f>
        <v>Jan 1900</v>
      </c>
      <c r="N2602" s="34" t="str">
        <f t="shared" si="244"/>
        <v>1/1/9999</v>
      </c>
      <c r="O2602" s="8" t="str">
        <f>IF(ISERROR(VLOOKUP($I2602,Lookup!$H$2:$I$11,2,0)),"",VLOOKUP($I2602,Lookup!$H$2:$I$11,2,0))</f>
        <v/>
      </c>
      <c r="P2602" s="8">
        <f>COUNTIF(J$4:J2602,J2602)</f>
        <v>0</v>
      </c>
    </row>
    <row r="2603" spans="1:16" x14ac:dyDescent="0.25">
      <c r="A2603" s="35">
        <f t="shared" si="245"/>
        <v>0</v>
      </c>
      <c r="B2603" s="8">
        <f t="shared" si="246"/>
        <v>0</v>
      </c>
      <c r="C2603" s="8">
        <f t="shared" si="247"/>
        <v>0</v>
      </c>
      <c r="D2603" s="38" t="e">
        <f t="shared" si="248"/>
        <v>#VALUE!</v>
      </c>
      <c r="E2603" s="39" t="e">
        <f t="shared" si="243"/>
        <v>#VALUE!</v>
      </c>
      <c r="M2603" s="8" t="str">
        <f>VLOOKUP(MONTH($J2603),Lookup!$A$2:$B$13,2,0)&amp;" "&amp;YEAR($J2603)</f>
        <v>Jan 1900</v>
      </c>
      <c r="N2603" s="34" t="str">
        <f t="shared" si="244"/>
        <v>1/1/9999</v>
      </c>
      <c r="O2603" s="8" t="str">
        <f>IF(ISERROR(VLOOKUP($I2603,Lookup!$H$2:$I$11,2,0)),"",VLOOKUP($I2603,Lookup!$H$2:$I$11,2,0))</f>
        <v/>
      </c>
      <c r="P2603" s="8">
        <f>COUNTIF(J$4:J2603,J2603)</f>
        <v>0</v>
      </c>
    </row>
    <row r="2604" spans="1:16" x14ac:dyDescent="0.25">
      <c r="A2604" s="35">
        <f t="shared" si="245"/>
        <v>0</v>
      </c>
      <c r="B2604" s="8">
        <f t="shared" si="246"/>
        <v>0</v>
      </c>
      <c r="C2604" s="8">
        <f t="shared" si="247"/>
        <v>0</v>
      </c>
      <c r="D2604" s="38" t="e">
        <f t="shared" si="248"/>
        <v>#VALUE!</v>
      </c>
      <c r="E2604" s="39" t="e">
        <f t="shared" si="243"/>
        <v>#VALUE!</v>
      </c>
      <c r="M2604" s="8" t="str">
        <f>VLOOKUP(MONTH($J2604),Lookup!$A$2:$B$13,2,0)&amp;" "&amp;YEAR($J2604)</f>
        <v>Jan 1900</v>
      </c>
      <c r="N2604" s="34" t="str">
        <f t="shared" si="244"/>
        <v>1/1/9999</v>
      </c>
      <c r="O2604" s="8" t="str">
        <f>IF(ISERROR(VLOOKUP($I2604,Lookup!$H$2:$I$11,2,0)),"",VLOOKUP($I2604,Lookup!$H$2:$I$11,2,0))</f>
        <v/>
      </c>
      <c r="P2604" s="8">
        <f>COUNTIF(J$4:J2604,J2604)</f>
        <v>0</v>
      </c>
    </row>
    <row r="2605" spans="1:16" x14ac:dyDescent="0.25">
      <c r="A2605" s="35">
        <f t="shared" si="245"/>
        <v>0</v>
      </c>
      <c r="B2605" s="8">
        <f t="shared" si="246"/>
        <v>0</v>
      </c>
      <c r="C2605" s="8">
        <f t="shared" si="247"/>
        <v>0</v>
      </c>
      <c r="D2605" s="38" t="e">
        <f t="shared" si="248"/>
        <v>#VALUE!</v>
      </c>
      <c r="E2605" s="39" t="e">
        <f t="shared" si="243"/>
        <v>#VALUE!</v>
      </c>
      <c r="M2605" s="8" t="str">
        <f>VLOOKUP(MONTH($J2605),Lookup!$A$2:$B$13,2,0)&amp;" "&amp;YEAR($J2605)</f>
        <v>Jan 1900</v>
      </c>
      <c r="N2605" s="34" t="str">
        <f t="shared" si="244"/>
        <v>1/1/9999</v>
      </c>
      <c r="O2605" s="8" t="str">
        <f>IF(ISERROR(VLOOKUP($I2605,Lookup!$H$2:$I$11,2,0)),"",VLOOKUP($I2605,Lookup!$H$2:$I$11,2,0))</f>
        <v/>
      </c>
      <c r="P2605" s="8">
        <f>COUNTIF(J$4:J2605,J2605)</f>
        <v>0</v>
      </c>
    </row>
    <row r="2606" spans="1:16" x14ac:dyDescent="0.25">
      <c r="A2606" s="35">
        <f t="shared" si="245"/>
        <v>0</v>
      </c>
      <c r="B2606" s="8">
        <f t="shared" si="246"/>
        <v>0</v>
      </c>
      <c r="C2606" s="8">
        <f t="shared" si="247"/>
        <v>0</v>
      </c>
      <c r="D2606" s="38" t="e">
        <f t="shared" si="248"/>
        <v>#VALUE!</v>
      </c>
      <c r="E2606" s="39" t="e">
        <f t="shared" si="243"/>
        <v>#VALUE!</v>
      </c>
      <c r="M2606" s="8" t="str">
        <f>VLOOKUP(MONTH($J2606),Lookup!$A$2:$B$13,2,0)&amp;" "&amp;YEAR($J2606)</f>
        <v>Jan 1900</v>
      </c>
      <c r="N2606" s="34" t="str">
        <f t="shared" si="244"/>
        <v>1/1/9999</v>
      </c>
      <c r="O2606" s="8" t="str">
        <f>IF(ISERROR(VLOOKUP($I2606,Lookup!$H$2:$I$11,2,0)),"",VLOOKUP($I2606,Lookup!$H$2:$I$11,2,0))</f>
        <v/>
      </c>
      <c r="P2606" s="8">
        <f>COUNTIF(J$4:J2606,J2606)</f>
        <v>0</v>
      </c>
    </row>
    <row r="2607" spans="1:16" x14ac:dyDescent="0.25">
      <c r="A2607" s="35">
        <f t="shared" si="245"/>
        <v>0</v>
      </c>
      <c r="B2607" s="8">
        <f t="shared" si="246"/>
        <v>0</v>
      </c>
      <c r="C2607" s="8">
        <f t="shared" si="247"/>
        <v>0</v>
      </c>
      <c r="D2607" s="38" t="e">
        <f t="shared" si="248"/>
        <v>#VALUE!</v>
      </c>
      <c r="E2607" s="39" t="e">
        <f t="shared" si="243"/>
        <v>#VALUE!</v>
      </c>
      <c r="M2607" s="8" t="str">
        <f>VLOOKUP(MONTH($J2607),Lookup!$A$2:$B$13,2,0)&amp;" "&amp;YEAR($J2607)</f>
        <v>Jan 1900</v>
      </c>
      <c r="N2607" s="34" t="str">
        <f t="shared" si="244"/>
        <v>1/1/9999</v>
      </c>
      <c r="O2607" s="8" t="str">
        <f>IF(ISERROR(VLOOKUP($I2607,Lookup!$H$2:$I$11,2,0)),"",VLOOKUP($I2607,Lookup!$H$2:$I$11,2,0))</f>
        <v/>
      </c>
      <c r="P2607" s="8">
        <f>COUNTIF(J$4:J2607,J2607)</f>
        <v>0</v>
      </c>
    </row>
    <row r="2608" spans="1:16" x14ac:dyDescent="0.25">
      <c r="A2608" s="35">
        <f t="shared" si="245"/>
        <v>0</v>
      </c>
      <c r="B2608" s="8">
        <f t="shared" si="246"/>
        <v>0</v>
      </c>
      <c r="C2608" s="8">
        <f t="shared" si="247"/>
        <v>0</v>
      </c>
      <c r="D2608" s="38" t="e">
        <f t="shared" si="248"/>
        <v>#VALUE!</v>
      </c>
      <c r="E2608" s="39" t="e">
        <f t="shared" si="243"/>
        <v>#VALUE!</v>
      </c>
      <c r="M2608" s="8" t="str">
        <f>VLOOKUP(MONTH($J2608),Lookup!$A$2:$B$13,2,0)&amp;" "&amp;YEAR($J2608)</f>
        <v>Jan 1900</v>
      </c>
      <c r="N2608" s="34" t="str">
        <f t="shared" si="244"/>
        <v>1/1/9999</v>
      </c>
      <c r="O2608" s="8" t="str">
        <f>IF(ISERROR(VLOOKUP($I2608,Lookup!$H$2:$I$11,2,0)),"",VLOOKUP($I2608,Lookup!$H$2:$I$11,2,0))</f>
        <v/>
      </c>
      <c r="P2608" s="8">
        <f>COUNTIF(J$4:J2608,J2608)</f>
        <v>0</v>
      </c>
    </row>
    <row r="2609" spans="1:16" x14ac:dyDescent="0.25">
      <c r="A2609" s="35">
        <f t="shared" si="245"/>
        <v>0</v>
      </c>
      <c r="B2609" s="8">
        <f t="shared" si="246"/>
        <v>0</v>
      </c>
      <c r="C2609" s="8">
        <f t="shared" si="247"/>
        <v>0</v>
      </c>
      <c r="D2609" s="38" t="e">
        <f t="shared" si="248"/>
        <v>#VALUE!</v>
      </c>
      <c r="E2609" s="39" t="e">
        <f t="shared" si="243"/>
        <v>#VALUE!</v>
      </c>
      <c r="M2609" s="8" t="str">
        <f>VLOOKUP(MONTH($J2609),Lookup!$A$2:$B$13,2,0)&amp;" "&amp;YEAR($J2609)</f>
        <v>Jan 1900</v>
      </c>
      <c r="N2609" s="34" t="str">
        <f t="shared" si="244"/>
        <v>1/1/9999</v>
      </c>
      <c r="O2609" s="8" t="str">
        <f>IF(ISERROR(VLOOKUP($I2609,Lookup!$H$2:$I$11,2,0)),"",VLOOKUP($I2609,Lookup!$H$2:$I$11,2,0))</f>
        <v/>
      </c>
      <c r="P2609" s="8">
        <f>COUNTIF(J$4:J2609,J2609)</f>
        <v>0</v>
      </c>
    </row>
    <row r="2610" spans="1:16" x14ac:dyDescent="0.25">
      <c r="A2610" s="35">
        <f t="shared" si="245"/>
        <v>0</v>
      </c>
      <c r="B2610" s="8">
        <f t="shared" si="246"/>
        <v>0</v>
      </c>
      <c r="C2610" s="8">
        <f t="shared" si="247"/>
        <v>0</v>
      </c>
      <c r="D2610" s="38" t="e">
        <f t="shared" si="248"/>
        <v>#VALUE!</v>
      </c>
      <c r="E2610" s="39" t="e">
        <f t="shared" si="243"/>
        <v>#VALUE!</v>
      </c>
      <c r="M2610" s="8" t="str">
        <f>VLOOKUP(MONTH($J2610),Lookup!$A$2:$B$13,2,0)&amp;" "&amp;YEAR($J2610)</f>
        <v>Jan 1900</v>
      </c>
      <c r="N2610" s="34" t="str">
        <f t="shared" si="244"/>
        <v>1/1/9999</v>
      </c>
      <c r="O2610" s="8" t="str">
        <f>IF(ISERROR(VLOOKUP($I2610,Lookup!$H$2:$I$11,2,0)),"",VLOOKUP($I2610,Lookup!$H$2:$I$11,2,0))</f>
        <v/>
      </c>
      <c r="P2610" s="8">
        <f>COUNTIF(J$4:J2610,J2610)</f>
        <v>0</v>
      </c>
    </row>
    <row r="2611" spans="1:16" x14ac:dyDescent="0.25">
      <c r="A2611" s="35">
        <f t="shared" si="245"/>
        <v>0</v>
      </c>
      <c r="B2611" s="8">
        <f t="shared" si="246"/>
        <v>0</v>
      </c>
      <c r="C2611" s="8">
        <f t="shared" si="247"/>
        <v>0</v>
      </c>
      <c r="D2611" s="38" t="e">
        <f t="shared" si="248"/>
        <v>#VALUE!</v>
      </c>
      <c r="E2611" s="39" t="e">
        <f t="shared" si="243"/>
        <v>#VALUE!</v>
      </c>
      <c r="M2611" s="8" t="str">
        <f>VLOOKUP(MONTH($J2611),Lookup!$A$2:$B$13,2,0)&amp;" "&amp;YEAR($J2611)</f>
        <v>Jan 1900</v>
      </c>
      <c r="N2611" s="34" t="str">
        <f t="shared" si="244"/>
        <v>1/1/9999</v>
      </c>
      <c r="O2611" s="8" t="str">
        <f>IF(ISERROR(VLOOKUP($I2611,Lookup!$H$2:$I$11,2,0)),"",VLOOKUP($I2611,Lookup!$H$2:$I$11,2,0))</f>
        <v/>
      </c>
      <c r="P2611" s="8">
        <f>COUNTIF(J$4:J2611,J2611)</f>
        <v>0</v>
      </c>
    </row>
    <row r="2612" spans="1:16" x14ac:dyDescent="0.25">
      <c r="A2612" s="35">
        <f t="shared" si="245"/>
        <v>0</v>
      </c>
      <c r="B2612" s="8">
        <f t="shared" si="246"/>
        <v>0</v>
      </c>
      <c r="C2612" s="8">
        <f t="shared" si="247"/>
        <v>0</v>
      </c>
      <c r="D2612" s="38" t="e">
        <f t="shared" si="248"/>
        <v>#VALUE!</v>
      </c>
      <c r="E2612" s="39" t="e">
        <f t="shared" si="243"/>
        <v>#VALUE!</v>
      </c>
      <c r="M2612" s="8" t="str">
        <f>VLOOKUP(MONTH($J2612),Lookup!$A$2:$B$13,2,0)&amp;" "&amp;YEAR($J2612)</f>
        <v>Jan 1900</v>
      </c>
      <c r="N2612" s="34" t="str">
        <f t="shared" si="244"/>
        <v>1/1/9999</v>
      </c>
      <c r="O2612" s="8" t="str">
        <f>IF(ISERROR(VLOOKUP($I2612,Lookup!$H$2:$I$11,2,0)),"",VLOOKUP($I2612,Lookup!$H$2:$I$11,2,0))</f>
        <v/>
      </c>
      <c r="P2612" s="8">
        <f>COUNTIF(J$4:J2612,J2612)</f>
        <v>0</v>
      </c>
    </row>
    <row r="2613" spans="1:16" x14ac:dyDescent="0.25">
      <c r="A2613" s="35">
        <f t="shared" si="245"/>
        <v>0</v>
      </c>
      <c r="B2613" s="8">
        <f t="shared" si="246"/>
        <v>0</v>
      </c>
      <c r="C2613" s="8">
        <f t="shared" si="247"/>
        <v>0</v>
      </c>
      <c r="D2613" s="38" t="e">
        <f t="shared" si="248"/>
        <v>#VALUE!</v>
      </c>
      <c r="E2613" s="39" t="e">
        <f t="shared" si="243"/>
        <v>#VALUE!</v>
      </c>
      <c r="M2613" s="8" t="str">
        <f>VLOOKUP(MONTH($J2613),Lookup!$A$2:$B$13,2,0)&amp;" "&amp;YEAR($J2613)</f>
        <v>Jan 1900</v>
      </c>
      <c r="N2613" s="34" t="str">
        <f t="shared" si="244"/>
        <v>1/1/9999</v>
      </c>
      <c r="O2613" s="8" t="str">
        <f>IF(ISERROR(VLOOKUP($I2613,Lookup!$H$2:$I$11,2,0)),"",VLOOKUP($I2613,Lookup!$H$2:$I$11,2,0))</f>
        <v/>
      </c>
      <c r="P2613" s="8">
        <f>COUNTIF(J$4:J2613,J2613)</f>
        <v>0</v>
      </c>
    </row>
    <row r="2614" spans="1:16" x14ac:dyDescent="0.25">
      <c r="A2614" s="35">
        <f t="shared" si="245"/>
        <v>0</v>
      </c>
      <c r="B2614" s="8">
        <f t="shared" si="246"/>
        <v>0</v>
      </c>
      <c r="C2614" s="8">
        <f t="shared" si="247"/>
        <v>0</v>
      </c>
      <c r="D2614" s="38" t="e">
        <f t="shared" si="248"/>
        <v>#VALUE!</v>
      </c>
      <c r="E2614" s="39" t="e">
        <f t="shared" si="243"/>
        <v>#VALUE!</v>
      </c>
      <c r="M2614" s="8" t="str">
        <f>VLOOKUP(MONTH($J2614),Lookup!$A$2:$B$13,2,0)&amp;" "&amp;YEAR($J2614)</f>
        <v>Jan 1900</v>
      </c>
      <c r="N2614" s="34" t="str">
        <f t="shared" si="244"/>
        <v>1/1/9999</v>
      </c>
      <c r="O2614" s="8" t="str">
        <f>IF(ISERROR(VLOOKUP($I2614,Lookup!$H$2:$I$11,2,0)),"",VLOOKUP($I2614,Lookup!$H$2:$I$11,2,0))</f>
        <v/>
      </c>
      <c r="P2614" s="8">
        <f>COUNTIF(J$4:J2614,J2614)</f>
        <v>0</v>
      </c>
    </row>
    <row r="2615" spans="1:16" x14ac:dyDescent="0.25">
      <c r="A2615" s="35">
        <f t="shared" si="245"/>
        <v>0</v>
      </c>
      <c r="B2615" s="8">
        <f t="shared" si="246"/>
        <v>0</v>
      </c>
      <c r="C2615" s="8">
        <f t="shared" si="247"/>
        <v>0</v>
      </c>
      <c r="D2615" s="38" t="e">
        <f t="shared" si="248"/>
        <v>#VALUE!</v>
      </c>
      <c r="E2615" s="39" t="e">
        <f t="shared" si="243"/>
        <v>#VALUE!</v>
      </c>
      <c r="M2615" s="8" t="str">
        <f>VLOOKUP(MONTH($J2615),Lookup!$A$2:$B$13,2,0)&amp;" "&amp;YEAR($J2615)</f>
        <v>Jan 1900</v>
      </c>
      <c r="N2615" s="34" t="str">
        <f t="shared" si="244"/>
        <v>1/1/9999</v>
      </c>
      <c r="O2615" s="8" t="str">
        <f>IF(ISERROR(VLOOKUP($I2615,Lookup!$H$2:$I$11,2,0)),"",VLOOKUP($I2615,Lookup!$H$2:$I$11,2,0))</f>
        <v/>
      </c>
      <c r="P2615" s="8">
        <f>COUNTIF(J$4:J2615,J2615)</f>
        <v>0</v>
      </c>
    </row>
    <row r="2616" spans="1:16" x14ac:dyDescent="0.25">
      <c r="A2616" s="35">
        <f t="shared" si="245"/>
        <v>0</v>
      </c>
      <c r="B2616" s="8">
        <f t="shared" si="246"/>
        <v>0</v>
      </c>
      <c r="C2616" s="8">
        <f t="shared" si="247"/>
        <v>0</v>
      </c>
      <c r="D2616" s="38" t="e">
        <f t="shared" si="248"/>
        <v>#VALUE!</v>
      </c>
      <c r="E2616" s="39" t="e">
        <f t="shared" si="243"/>
        <v>#VALUE!</v>
      </c>
      <c r="M2616" s="8" t="str">
        <f>VLOOKUP(MONTH($J2616),Lookup!$A$2:$B$13,2,0)&amp;" "&amp;YEAR($J2616)</f>
        <v>Jan 1900</v>
      </c>
      <c r="N2616" s="34" t="str">
        <f t="shared" si="244"/>
        <v>1/1/9999</v>
      </c>
      <c r="O2616" s="8" t="str">
        <f>IF(ISERROR(VLOOKUP($I2616,Lookup!$H$2:$I$11,2,0)),"",VLOOKUP($I2616,Lookup!$H$2:$I$11,2,0))</f>
        <v/>
      </c>
      <c r="P2616" s="8">
        <f>COUNTIF(J$4:J2616,J2616)</f>
        <v>0</v>
      </c>
    </row>
    <row r="2617" spans="1:16" x14ac:dyDescent="0.25">
      <c r="A2617" s="35">
        <f t="shared" si="245"/>
        <v>0</v>
      </c>
      <c r="B2617" s="8">
        <f t="shared" si="246"/>
        <v>0</v>
      </c>
      <c r="C2617" s="8">
        <f t="shared" si="247"/>
        <v>0</v>
      </c>
      <c r="D2617" s="38" t="e">
        <f t="shared" si="248"/>
        <v>#VALUE!</v>
      </c>
      <c r="E2617" s="39" t="e">
        <f t="shared" si="243"/>
        <v>#VALUE!</v>
      </c>
      <c r="M2617" s="8" t="str">
        <f>VLOOKUP(MONTH($J2617),Lookup!$A$2:$B$13,2,0)&amp;" "&amp;YEAR($J2617)</f>
        <v>Jan 1900</v>
      </c>
      <c r="N2617" s="34" t="str">
        <f t="shared" si="244"/>
        <v>1/1/9999</v>
      </c>
      <c r="O2617" s="8" t="str">
        <f>IF(ISERROR(VLOOKUP($I2617,Lookup!$H$2:$I$11,2,0)),"",VLOOKUP($I2617,Lookup!$H$2:$I$11,2,0))</f>
        <v/>
      </c>
      <c r="P2617" s="8">
        <f>COUNTIF(J$4:J2617,J2617)</f>
        <v>0</v>
      </c>
    </row>
    <row r="2618" spans="1:16" x14ac:dyDescent="0.25">
      <c r="A2618" s="35">
        <f t="shared" si="245"/>
        <v>0</v>
      </c>
      <c r="B2618" s="8">
        <f t="shared" si="246"/>
        <v>0</v>
      </c>
      <c r="C2618" s="8">
        <f t="shared" si="247"/>
        <v>0</v>
      </c>
      <c r="D2618" s="38" t="e">
        <f t="shared" si="248"/>
        <v>#VALUE!</v>
      </c>
      <c r="E2618" s="39" t="e">
        <f t="shared" si="243"/>
        <v>#VALUE!</v>
      </c>
      <c r="M2618" s="8" t="str">
        <f>VLOOKUP(MONTH($J2618),Lookup!$A$2:$B$13,2,0)&amp;" "&amp;YEAR($J2618)</f>
        <v>Jan 1900</v>
      </c>
      <c r="N2618" s="34" t="str">
        <f t="shared" si="244"/>
        <v>1/1/9999</v>
      </c>
      <c r="O2618" s="8" t="str">
        <f>IF(ISERROR(VLOOKUP($I2618,Lookup!$H$2:$I$11,2,0)),"",VLOOKUP($I2618,Lookup!$H$2:$I$11,2,0))</f>
        <v/>
      </c>
      <c r="P2618" s="8">
        <f>COUNTIF(J$4:J2618,J2618)</f>
        <v>0</v>
      </c>
    </row>
    <row r="2619" spans="1:16" x14ac:dyDescent="0.25">
      <c r="A2619" s="35">
        <f t="shared" si="245"/>
        <v>0</v>
      </c>
      <c r="B2619" s="8">
        <f t="shared" si="246"/>
        <v>0</v>
      </c>
      <c r="C2619" s="8">
        <f t="shared" si="247"/>
        <v>0</v>
      </c>
      <c r="D2619" s="38" t="e">
        <f t="shared" si="248"/>
        <v>#VALUE!</v>
      </c>
      <c r="E2619" s="39" t="e">
        <f t="shared" si="243"/>
        <v>#VALUE!</v>
      </c>
      <c r="M2619" s="8" t="str">
        <f>VLOOKUP(MONTH($J2619),Lookup!$A$2:$B$13,2,0)&amp;" "&amp;YEAR($J2619)</f>
        <v>Jan 1900</v>
      </c>
      <c r="N2619" s="34" t="str">
        <f t="shared" si="244"/>
        <v>1/1/9999</v>
      </c>
      <c r="O2619" s="8" t="str">
        <f>IF(ISERROR(VLOOKUP($I2619,Lookup!$H$2:$I$11,2,0)),"",VLOOKUP($I2619,Lookup!$H$2:$I$11,2,0))</f>
        <v/>
      </c>
      <c r="P2619" s="8">
        <f>COUNTIF(J$4:J2619,J2619)</f>
        <v>0</v>
      </c>
    </row>
    <row r="2620" spans="1:16" x14ac:dyDescent="0.25">
      <c r="A2620" s="35">
        <f t="shared" si="245"/>
        <v>0</v>
      </c>
      <c r="B2620" s="8">
        <f t="shared" si="246"/>
        <v>0</v>
      </c>
      <c r="C2620" s="8">
        <f t="shared" si="247"/>
        <v>0</v>
      </c>
      <c r="D2620" s="38" t="e">
        <f t="shared" si="248"/>
        <v>#VALUE!</v>
      </c>
      <c r="E2620" s="39" t="e">
        <f t="shared" si="243"/>
        <v>#VALUE!</v>
      </c>
      <c r="M2620" s="8" t="str">
        <f>VLOOKUP(MONTH($J2620),Lookup!$A$2:$B$13,2,0)&amp;" "&amp;YEAR($J2620)</f>
        <v>Jan 1900</v>
      </c>
      <c r="N2620" s="34" t="str">
        <f t="shared" si="244"/>
        <v>1/1/9999</v>
      </c>
      <c r="O2620" s="8" t="str">
        <f>IF(ISERROR(VLOOKUP($I2620,Lookup!$H$2:$I$11,2,0)),"",VLOOKUP($I2620,Lookup!$H$2:$I$11,2,0))</f>
        <v/>
      </c>
      <c r="P2620" s="8">
        <f>COUNTIF(J$4:J2620,J2620)</f>
        <v>0</v>
      </c>
    </row>
    <row r="2621" spans="1:16" x14ac:dyDescent="0.25">
      <c r="A2621" s="35">
        <f t="shared" si="245"/>
        <v>0</v>
      </c>
      <c r="B2621" s="8">
        <f t="shared" si="246"/>
        <v>0</v>
      </c>
      <c r="C2621" s="8">
        <f t="shared" si="247"/>
        <v>0</v>
      </c>
      <c r="D2621" s="38" t="e">
        <f t="shared" si="248"/>
        <v>#VALUE!</v>
      </c>
      <c r="E2621" s="39" t="e">
        <f t="shared" si="243"/>
        <v>#VALUE!</v>
      </c>
      <c r="M2621" s="8" t="str">
        <f>VLOOKUP(MONTH($J2621),Lookup!$A$2:$B$13,2,0)&amp;" "&amp;YEAR($J2621)</f>
        <v>Jan 1900</v>
      </c>
      <c r="N2621" s="34" t="str">
        <f t="shared" si="244"/>
        <v>1/1/9999</v>
      </c>
      <c r="O2621" s="8" t="str">
        <f>IF(ISERROR(VLOOKUP($I2621,Lookup!$H$2:$I$11,2,0)),"",VLOOKUP($I2621,Lookup!$H$2:$I$11,2,0))</f>
        <v/>
      </c>
      <c r="P2621" s="8">
        <f>COUNTIF(J$4:J2621,J2621)</f>
        <v>0</v>
      </c>
    </row>
    <row r="2622" spans="1:16" x14ac:dyDescent="0.25">
      <c r="A2622" s="35">
        <f t="shared" si="245"/>
        <v>0</v>
      </c>
      <c r="B2622" s="8">
        <f t="shared" si="246"/>
        <v>0</v>
      </c>
      <c r="C2622" s="8">
        <f t="shared" si="247"/>
        <v>0</v>
      </c>
      <c r="D2622" s="38" t="e">
        <f t="shared" si="248"/>
        <v>#VALUE!</v>
      </c>
      <c r="E2622" s="39" t="e">
        <f t="shared" si="243"/>
        <v>#VALUE!</v>
      </c>
      <c r="M2622" s="8" t="str">
        <f>VLOOKUP(MONTH($J2622),Lookup!$A$2:$B$13,2,0)&amp;" "&amp;YEAR($J2622)</f>
        <v>Jan 1900</v>
      </c>
      <c r="N2622" s="34" t="str">
        <f t="shared" si="244"/>
        <v>1/1/9999</v>
      </c>
      <c r="O2622" s="8" t="str">
        <f>IF(ISERROR(VLOOKUP($I2622,Lookup!$H$2:$I$11,2,0)),"",VLOOKUP($I2622,Lookup!$H$2:$I$11,2,0))</f>
        <v/>
      </c>
      <c r="P2622" s="8">
        <f>COUNTIF(J$4:J2622,J2622)</f>
        <v>0</v>
      </c>
    </row>
    <row r="2623" spans="1:16" x14ac:dyDescent="0.25">
      <c r="A2623" s="35">
        <f t="shared" si="245"/>
        <v>0</v>
      </c>
      <c r="B2623" s="8">
        <f t="shared" si="246"/>
        <v>0</v>
      </c>
      <c r="C2623" s="8">
        <f t="shared" si="247"/>
        <v>0</v>
      </c>
      <c r="D2623" s="38" t="e">
        <f t="shared" si="248"/>
        <v>#VALUE!</v>
      </c>
      <c r="E2623" s="39" t="e">
        <f t="shared" si="243"/>
        <v>#VALUE!</v>
      </c>
      <c r="M2623" s="8" t="str">
        <f>VLOOKUP(MONTH($J2623),Lookup!$A$2:$B$13,2,0)&amp;" "&amp;YEAR($J2623)</f>
        <v>Jan 1900</v>
      </c>
      <c r="N2623" s="34" t="str">
        <f t="shared" si="244"/>
        <v>1/1/9999</v>
      </c>
      <c r="O2623" s="8" t="str">
        <f>IF(ISERROR(VLOOKUP($I2623,Lookup!$H$2:$I$11,2,0)),"",VLOOKUP($I2623,Lookup!$H$2:$I$11,2,0))</f>
        <v/>
      </c>
      <c r="P2623" s="8">
        <f>COUNTIF(J$4:J2623,J2623)</f>
        <v>0</v>
      </c>
    </row>
    <row r="2624" spans="1:16" x14ac:dyDescent="0.25">
      <c r="A2624" s="35">
        <f t="shared" si="245"/>
        <v>0</v>
      </c>
      <c r="B2624" s="8">
        <f t="shared" si="246"/>
        <v>0</v>
      </c>
      <c r="C2624" s="8">
        <f t="shared" si="247"/>
        <v>0</v>
      </c>
      <c r="D2624" s="38" t="e">
        <f t="shared" si="248"/>
        <v>#VALUE!</v>
      </c>
      <c r="E2624" s="39" t="e">
        <f t="shared" si="243"/>
        <v>#VALUE!</v>
      </c>
      <c r="M2624" s="8" t="str">
        <f>VLOOKUP(MONTH($J2624),Lookup!$A$2:$B$13,2,0)&amp;" "&amp;YEAR($J2624)</f>
        <v>Jan 1900</v>
      </c>
      <c r="N2624" s="34" t="str">
        <f t="shared" si="244"/>
        <v>1/1/9999</v>
      </c>
      <c r="O2624" s="8" t="str">
        <f>IF(ISERROR(VLOOKUP($I2624,Lookup!$H$2:$I$11,2,0)),"",VLOOKUP($I2624,Lookup!$H$2:$I$11,2,0))</f>
        <v/>
      </c>
      <c r="P2624" s="8">
        <f>COUNTIF(J$4:J2624,J2624)</f>
        <v>0</v>
      </c>
    </row>
    <row r="2625" spans="1:16" x14ac:dyDescent="0.25">
      <c r="A2625" s="35">
        <f t="shared" si="245"/>
        <v>0</v>
      </c>
      <c r="B2625" s="8">
        <f t="shared" si="246"/>
        <v>0</v>
      </c>
      <c r="C2625" s="8">
        <f t="shared" si="247"/>
        <v>0</v>
      </c>
      <c r="D2625" s="38" t="e">
        <f t="shared" si="248"/>
        <v>#VALUE!</v>
      </c>
      <c r="E2625" s="39" t="e">
        <f t="shared" si="243"/>
        <v>#VALUE!</v>
      </c>
      <c r="M2625" s="8" t="str">
        <f>VLOOKUP(MONTH($J2625),Lookup!$A$2:$B$13,2,0)&amp;" "&amp;YEAR($J2625)</f>
        <v>Jan 1900</v>
      </c>
      <c r="N2625" s="34" t="str">
        <f t="shared" si="244"/>
        <v>1/1/9999</v>
      </c>
      <c r="O2625" s="8" t="str">
        <f>IF(ISERROR(VLOOKUP($I2625,Lookup!$H$2:$I$11,2,0)),"",VLOOKUP($I2625,Lookup!$H$2:$I$11,2,0))</f>
        <v/>
      </c>
      <c r="P2625" s="8">
        <f>COUNTIF(J$4:J2625,J2625)</f>
        <v>0</v>
      </c>
    </row>
    <row r="2626" spans="1:16" x14ac:dyDescent="0.25">
      <c r="A2626" s="35">
        <f t="shared" si="245"/>
        <v>0</v>
      </c>
      <c r="B2626" s="8">
        <f t="shared" si="246"/>
        <v>0</v>
      </c>
      <c r="C2626" s="8">
        <f t="shared" si="247"/>
        <v>0</v>
      </c>
      <c r="D2626" s="38" t="e">
        <f t="shared" si="248"/>
        <v>#VALUE!</v>
      </c>
      <c r="E2626" s="39" t="e">
        <f t="shared" si="243"/>
        <v>#VALUE!</v>
      </c>
      <c r="M2626" s="8" t="str">
        <f>VLOOKUP(MONTH($J2626),Lookup!$A$2:$B$13,2,0)&amp;" "&amp;YEAR($J2626)</f>
        <v>Jan 1900</v>
      </c>
      <c r="N2626" s="34" t="str">
        <f t="shared" si="244"/>
        <v>1/1/9999</v>
      </c>
      <c r="O2626" s="8" t="str">
        <f>IF(ISERROR(VLOOKUP($I2626,Lookup!$H$2:$I$11,2,0)),"",VLOOKUP($I2626,Lookup!$H$2:$I$11,2,0))</f>
        <v/>
      </c>
      <c r="P2626" s="8">
        <f>COUNTIF(J$4:J2626,J2626)</f>
        <v>0</v>
      </c>
    </row>
    <row r="2627" spans="1:16" x14ac:dyDescent="0.25">
      <c r="A2627" s="35">
        <f t="shared" si="245"/>
        <v>0</v>
      </c>
      <c r="B2627" s="8">
        <f t="shared" si="246"/>
        <v>0</v>
      </c>
      <c r="C2627" s="8">
        <f t="shared" si="247"/>
        <v>0</v>
      </c>
      <c r="D2627" s="38" t="e">
        <f t="shared" si="248"/>
        <v>#VALUE!</v>
      </c>
      <c r="E2627" s="39" t="e">
        <f t="shared" si="243"/>
        <v>#VALUE!</v>
      </c>
      <c r="M2627" s="8" t="str">
        <f>VLOOKUP(MONTH($J2627),Lookup!$A$2:$B$13,2,0)&amp;" "&amp;YEAR($J2627)</f>
        <v>Jan 1900</v>
      </c>
      <c r="N2627" s="34" t="str">
        <f t="shared" si="244"/>
        <v>1/1/9999</v>
      </c>
      <c r="O2627" s="8" t="str">
        <f>IF(ISERROR(VLOOKUP($I2627,Lookup!$H$2:$I$11,2,0)),"",VLOOKUP($I2627,Lookup!$H$2:$I$11,2,0))</f>
        <v/>
      </c>
      <c r="P2627" s="8">
        <f>COUNTIF(J$4:J2627,J2627)</f>
        <v>0</v>
      </c>
    </row>
    <row r="2628" spans="1:16" x14ac:dyDescent="0.25">
      <c r="A2628" s="35">
        <f t="shared" si="245"/>
        <v>0</v>
      </c>
      <c r="B2628" s="8">
        <f t="shared" si="246"/>
        <v>0</v>
      </c>
      <c r="C2628" s="8">
        <f t="shared" si="247"/>
        <v>0</v>
      </c>
      <c r="D2628" s="38" t="e">
        <f t="shared" si="248"/>
        <v>#VALUE!</v>
      </c>
      <c r="E2628" s="39" t="e">
        <f t="shared" si="243"/>
        <v>#VALUE!</v>
      </c>
      <c r="M2628" s="8" t="str">
        <f>VLOOKUP(MONTH($J2628),Lookup!$A$2:$B$13,2,0)&amp;" "&amp;YEAR($J2628)</f>
        <v>Jan 1900</v>
      </c>
      <c r="N2628" s="34" t="str">
        <f t="shared" si="244"/>
        <v>1/1/9999</v>
      </c>
      <c r="O2628" s="8" t="str">
        <f>IF(ISERROR(VLOOKUP($I2628,Lookup!$H$2:$I$11,2,0)),"",VLOOKUP($I2628,Lookup!$H$2:$I$11,2,0))</f>
        <v/>
      </c>
      <c r="P2628" s="8">
        <f>COUNTIF(J$4:J2628,J2628)</f>
        <v>0</v>
      </c>
    </row>
    <row r="2629" spans="1:16" x14ac:dyDescent="0.25">
      <c r="A2629" s="35">
        <f t="shared" si="245"/>
        <v>0</v>
      </c>
      <c r="B2629" s="8">
        <f t="shared" si="246"/>
        <v>0</v>
      </c>
      <c r="C2629" s="8">
        <f t="shared" si="247"/>
        <v>0</v>
      </c>
      <c r="D2629" s="38" t="e">
        <f t="shared" si="248"/>
        <v>#VALUE!</v>
      </c>
      <c r="E2629" s="39" t="e">
        <f t="shared" ref="E2629:E2692" si="249">IF($D2629="","",COUNTIFS($F$4:$F$5000,$F2629,$D$4:$D$5000,"&gt;"&amp;$D2629))</f>
        <v>#VALUE!</v>
      </c>
      <c r="M2629" s="8" t="str">
        <f>VLOOKUP(MONTH($J2629),Lookup!$A$2:$B$13,2,0)&amp;" "&amp;YEAR($J2629)</f>
        <v>Jan 1900</v>
      </c>
      <c r="N2629" s="34" t="str">
        <f t="shared" ref="N2629:N2692" si="250">IF(ISBLANK($J2629),"1/1/9999",J2629)</f>
        <v>1/1/9999</v>
      </c>
      <c r="O2629" s="8" t="str">
        <f>IF(ISERROR(VLOOKUP($I2629,Lookup!$H$2:$I$11,2,0)),"",VLOOKUP($I2629,Lookup!$H$2:$I$11,2,0))</f>
        <v/>
      </c>
      <c r="P2629" s="8">
        <f>COUNTIF(J$4:J2629,J2629)</f>
        <v>0</v>
      </c>
    </row>
    <row r="2630" spans="1:16" x14ac:dyDescent="0.25">
      <c r="A2630" s="35">
        <f t="shared" ref="A2630:A2693" si="251">K2630</f>
        <v>0</v>
      </c>
      <c r="B2630" s="8">
        <f t="shared" ref="B2630:B2693" si="252">J2630</f>
        <v>0</v>
      </c>
      <c r="C2630" s="8">
        <f t="shared" ref="C2630:C2693" si="253">L2630</f>
        <v>0</v>
      </c>
      <c r="D2630" s="38" t="e">
        <f t="shared" ref="D2630:D2693" si="254">SUM(A2630:C2630)+O2630+P2630</f>
        <v>#VALUE!</v>
      </c>
      <c r="E2630" s="39" t="e">
        <f t="shared" si="249"/>
        <v>#VALUE!</v>
      </c>
      <c r="M2630" s="8" t="str">
        <f>VLOOKUP(MONTH($J2630),Lookup!$A$2:$B$13,2,0)&amp;" "&amp;YEAR($J2630)</f>
        <v>Jan 1900</v>
      </c>
      <c r="N2630" s="34" t="str">
        <f t="shared" si="250"/>
        <v>1/1/9999</v>
      </c>
      <c r="O2630" s="8" t="str">
        <f>IF(ISERROR(VLOOKUP($I2630,Lookup!$H$2:$I$11,2,0)),"",VLOOKUP($I2630,Lookup!$H$2:$I$11,2,0))</f>
        <v/>
      </c>
      <c r="P2630" s="8">
        <f>COUNTIF(J$4:J2630,J2630)</f>
        <v>0</v>
      </c>
    </row>
    <row r="2631" spans="1:16" x14ac:dyDescent="0.25">
      <c r="A2631" s="35">
        <f t="shared" si="251"/>
        <v>0</v>
      </c>
      <c r="B2631" s="8">
        <f t="shared" si="252"/>
        <v>0</v>
      </c>
      <c r="C2631" s="8">
        <f t="shared" si="253"/>
        <v>0</v>
      </c>
      <c r="D2631" s="38" t="e">
        <f t="shared" si="254"/>
        <v>#VALUE!</v>
      </c>
      <c r="E2631" s="39" t="e">
        <f t="shared" si="249"/>
        <v>#VALUE!</v>
      </c>
      <c r="M2631" s="8" t="str">
        <f>VLOOKUP(MONTH($J2631),Lookup!$A$2:$B$13,2,0)&amp;" "&amp;YEAR($J2631)</f>
        <v>Jan 1900</v>
      </c>
      <c r="N2631" s="34" t="str">
        <f t="shared" si="250"/>
        <v>1/1/9999</v>
      </c>
      <c r="O2631" s="8" t="str">
        <f>IF(ISERROR(VLOOKUP($I2631,Lookup!$H$2:$I$11,2,0)),"",VLOOKUP($I2631,Lookup!$H$2:$I$11,2,0))</f>
        <v/>
      </c>
      <c r="P2631" s="8">
        <f>COUNTIF(J$4:J2631,J2631)</f>
        <v>0</v>
      </c>
    </row>
    <row r="2632" spans="1:16" x14ac:dyDescent="0.25">
      <c r="A2632" s="35">
        <f t="shared" si="251"/>
        <v>0</v>
      </c>
      <c r="B2632" s="8">
        <f t="shared" si="252"/>
        <v>0</v>
      </c>
      <c r="C2632" s="8">
        <f t="shared" si="253"/>
        <v>0</v>
      </c>
      <c r="D2632" s="38" t="e">
        <f t="shared" si="254"/>
        <v>#VALUE!</v>
      </c>
      <c r="E2632" s="39" t="e">
        <f t="shared" si="249"/>
        <v>#VALUE!</v>
      </c>
      <c r="M2632" s="8" t="str">
        <f>VLOOKUP(MONTH($J2632),Lookup!$A$2:$B$13,2,0)&amp;" "&amp;YEAR($J2632)</f>
        <v>Jan 1900</v>
      </c>
      <c r="N2632" s="34" t="str">
        <f t="shared" si="250"/>
        <v>1/1/9999</v>
      </c>
      <c r="O2632" s="8" t="str">
        <f>IF(ISERROR(VLOOKUP($I2632,Lookup!$H$2:$I$11,2,0)),"",VLOOKUP($I2632,Lookup!$H$2:$I$11,2,0))</f>
        <v/>
      </c>
      <c r="P2632" s="8">
        <f>COUNTIF(J$4:J2632,J2632)</f>
        <v>0</v>
      </c>
    </row>
    <row r="2633" spans="1:16" x14ac:dyDescent="0.25">
      <c r="A2633" s="35">
        <f t="shared" si="251"/>
        <v>0</v>
      </c>
      <c r="B2633" s="8">
        <f t="shared" si="252"/>
        <v>0</v>
      </c>
      <c r="C2633" s="8">
        <f t="shared" si="253"/>
        <v>0</v>
      </c>
      <c r="D2633" s="38" t="e">
        <f t="shared" si="254"/>
        <v>#VALUE!</v>
      </c>
      <c r="E2633" s="39" t="e">
        <f t="shared" si="249"/>
        <v>#VALUE!</v>
      </c>
      <c r="M2633" s="8" t="str">
        <f>VLOOKUP(MONTH($J2633),Lookup!$A$2:$B$13,2,0)&amp;" "&amp;YEAR($J2633)</f>
        <v>Jan 1900</v>
      </c>
      <c r="N2633" s="34" t="str">
        <f t="shared" si="250"/>
        <v>1/1/9999</v>
      </c>
      <c r="O2633" s="8" t="str">
        <f>IF(ISERROR(VLOOKUP($I2633,Lookup!$H$2:$I$11,2,0)),"",VLOOKUP($I2633,Lookup!$H$2:$I$11,2,0))</f>
        <v/>
      </c>
      <c r="P2633" s="8">
        <f>COUNTIF(J$4:J2633,J2633)</f>
        <v>0</v>
      </c>
    </row>
    <row r="2634" spans="1:16" x14ac:dyDescent="0.25">
      <c r="A2634" s="35">
        <f t="shared" si="251"/>
        <v>0</v>
      </c>
      <c r="B2634" s="8">
        <f t="shared" si="252"/>
        <v>0</v>
      </c>
      <c r="C2634" s="8">
        <f t="shared" si="253"/>
        <v>0</v>
      </c>
      <c r="D2634" s="38" t="e">
        <f t="shared" si="254"/>
        <v>#VALUE!</v>
      </c>
      <c r="E2634" s="39" t="e">
        <f t="shared" si="249"/>
        <v>#VALUE!</v>
      </c>
      <c r="M2634" s="8" t="str">
        <f>VLOOKUP(MONTH($J2634),Lookup!$A$2:$B$13,2,0)&amp;" "&amp;YEAR($J2634)</f>
        <v>Jan 1900</v>
      </c>
      <c r="N2634" s="34" t="str">
        <f t="shared" si="250"/>
        <v>1/1/9999</v>
      </c>
      <c r="O2634" s="8" t="str">
        <f>IF(ISERROR(VLOOKUP($I2634,Lookup!$H$2:$I$11,2,0)),"",VLOOKUP($I2634,Lookup!$H$2:$I$11,2,0))</f>
        <v/>
      </c>
      <c r="P2634" s="8">
        <f>COUNTIF(J$4:J2634,J2634)</f>
        <v>0</v>
      </c>
    </row>
    <row r="2635" spans="1:16" x14ac:dyDescent="0.25">
      <c r="A2635" s="35">
        <f t="shared" si="251"/>
        <v>0</v>
      </c>
      <c r="B2635" s="8">
        <f t="shared" si="252"/>
        <v>0</v>
      </c>
      <c r="C2635" s="8">
        <f t="shared" si="253"/>
        <v>0</v>
      </c>
      <c r="D2635" s="38" t="e">
        <f t="shared" si="254"/>
        <v>#VALUE!</v>
      </c>
      <c r="E2635" s="39" t="e">
        <f t="shared" si="249"/>
        <v>#VALUE!</v>
      </c>
      <c r="M2635" s="8" t="str">
        <f>VLOOKUP(MONTH($J2635),Lookup!$A$2:$B$13,2,0)&amp;" "&amp;YEAR($J2635)</f>
        <v>Jan 1900</v>
      </c>
      <c r="N2635" s="34" t="str">
        <f t="shared" si="250"/>
        <v>1/1/9999</v>
      </c>
      <c r="O2635" s="8" t="str">
        <f>IF(ISERROR(VLOOKUP($I2635,Lookup!$H$2:$I$11,2,0)),"",VLOOKUP($I2635,Lookup!$H$2:$I$11,2,0))</f>
        <v/>
      </c>
      <c r="P2635" s="8">
        <f>COUNTIF(J$4:J2635,J2635)</f>
        <v>0</v>
      </c>
    </row>
    <row r="2636" spans="1:16" x14ac:dyDescent="0.25">
      <c r="A2636" s="35">
        <f t="shared" si="251"/>
        <v>0</v>
      </c>
      <c r="B2636" s="8">
        <f t="shared" si="252"/>
        <v>0</v>
      </c>
      <c r="C2636" s="8">
        <f t="shared" si="253"/>
        <v>0</v>
      </c>
      <c r="D2636" s="38" t="e">
        <f t="shared" si="254"/>
        <v>#VALUE!</v>
      </c>
      <c r="E2636" s="39" t="e">
        <f t="shared" si="249"/>
        <v>#VALUE!</v>
      </c>
      <c r="M2636" s="8" t="str">
        <f>VLOOKUP(MONTH($J2636),Lookup!$A$2:$B$13,2,0)&amp;" "&amp;YEAR($J2636)</f>
        <v>Jan 1900</v>
      </c>
      <c r="N2636" s="34" t="str">
        <f t="shared" si="250"/>
        <v>1/1/9999</v>
      </c>
      <c r="O2636" s="8" t="str">
        <f>IF(ISERROR(VLOOKUP($I2636,Lookup!$H$2:$I$11,2,0)),"",VLOOKUP($I2636,Lookup!$H$2:$I$11,2,0))</f>
        <v/>
      </c>
      <c r="P2636" s="8">
        <f>COUNTIF(J$4:J2636,J2636)</f>
        <v>0</v>
      </c>
    </row>
    <row r="2637" spans="1:16" x14ac:dyDescent="0.25">
      <c r="A2637" s="35">
        <f t="shared" si="251"/>
        <v>0</v>
      </c>
      <c r="B2637" s="8">
        <f t="shared" si="252"/>
        <v>0</v>
      </c>
      <c r="C2637" s="8">
        <f t="shared" si="253"/>
        <v>0</v>
      </c>
      <c r="D2637" s="38" t="e">
        <f t="shared" si="254"/>
        <v>#VALUE!</v>
      </c>
      <c r="E2637" s="39" t="e">
        <f t="shared" si="249"/>
        <v>#VALUE!</v>
      </c>
      <c r="M2637" s="8" t="str">
        <f>VLOOKUP(MONTH($J2637),Lookup!$A$2:$B$13,2,0)&amp;" "&amp;YEAR($J2637)</f>
        <v>Jan 1900</v>
      </c>
      <c r="N2637" s="34" t="str">
        <f t="shared" si="250"/>
        <v>1/1/9999</v>
      </c>
      <c r="O2637" s="8" t="str">
        <f>IF(ISERROR(VLOOKUP($I2637,Lookup!$H$2:$I$11,2,0)),"",VLOOKUP($I2637,Lookup!$H$2:$I$11,2,0))</f>
        <v/>
      </c>
      <c r="P2637" s="8">
        <f>COUNTIF(J$4:J2637,J2637)</f>
        <v>0</v>
      </c>
    </row>
    <row r="2638" spans="1:16" x14ac:dyDescent="0.25">
      <c r="A2638" s="35">
        <f t="shared" si="251"/>
        <v>0</v>
      </c>
      <c r="B2638" s="8">
        <f t="shared" si="252"/>
        <v>0</v>
      </c>
      <c r="C2638" s="8">
        <f t="shared" si="253"/>
        <v>0</v>
      </c>
      <c r="D2638" s="38" t="e">
        <f t="shared" si="254"/>
        <v>#VALUE!</v>
      </c>
      <c r="E2638" s="39" t="e">
        <f t="shared" si="249"/>
        <v>#VALUE!</v>
      </c>
      <c r="M2638" s="8" t="str">
        <f>VLOOKUP(MONTH($J2638),Lookup!$A$2:$B$13,2,0)&amp;" "&amp;YEAR($J2638)</f>
        <v>Jan 1900</v>
      </c>
      <c r="N2638" s="34" t="str">
        <f t="shared" si="250"/>
        <v>1/1/9999</v>
      </c>
      <c r="O2638" s="8" t="str">
        <f>IF(ISERROR(VLOOKUP($I2638,Lookup!$H$2:$I$11,2,0)),"",VLOOKUP($I2638,Lookup!$H$2:$I$11,2,0))</f>
        <v/>
      </c>
      <c r="P2638" s="8">
        <f>COUNTIF(J$4:J2638,J2638)</f>
        <v>0</v>
      </c>
    </row>
    <row r="2639" spans="1:16" x14ac:dyDescent="0.25">
      <c r="A2639" s="35">
        <f t="shared" si="251"/>
        <v>0</v>
      </c>
      <c r="B2639" s="8">
        <f t="shared" si="252"/>
        <v>0</v>
      </c>
      <c r="C2639" s="8">
        <f t="shared" si="253"/>
        <v>0</v>
      </c>
      <c r="D2639" s="38" t="e">
        <f t="shared" si="254"/>
        <v>#VALUE!</v>
      </c>
      <c r="E2639" s="39" t="e">
        <f t="shared" si="249"/>
        <v>#VALUE!</v>
      </c>
      <c r="M2639" s="8" t="str">
        <f>VLOOKUP(MONTH($J2639),Lookup!$A$2:$B$13,2,0)&amp;" "&amp;YEAR($J2639)</f>
        <v>Jan 1900</v>
      </c>
      <c r="N2639" s="34" t="str">
        <f t="shared" si="250"/>
        <v>1/1/9999</v>
      </c>
      <c r="O2639" s="8" t="str">
        <f>IF(ISERROR(VLOOKUP($I2639,Lookup!$H$2:$I$11,2,0)),"",VLOOKUP($I2639,Lookup!$H$2:$I$11,2,0))</f>
        <v/>
      </c>
      <c r="P2639" s="8">
        <f>COUNTIF(J$4:J2639,J2639)</f>
        <v>0</v>
      </c>
    </row>
    <row r="2640" spans="1:16" x14ac:dyDescent="0.25">
      <c r="A2640" s="35">
        <f t="shared" si="251"/>
        <v>0</v>
      </c>
      <c r="B2640" s="8">
        <f t="shared" si="252"/>
        <v>0</v>
      </c>
      <c r="C2640" s="8">
        <f t="shared" si="253"/>
        <v>0</v>
      </c>
      <c r="D2640" s="38" t="e">
        <f t="shared" si="254"/>
        <v>#VALUE!</v>
      </c>
      <c r="E2640" s="39" t="e">
        <f t="shared" si="249"/>
        <v>#VALUE!</v>
      </c>
      <c r="M2640" s="8" t="str">
        <f>VLOOKUP(MONTH($J2640),Lookup!$A$2:$B$13,2,0)&amp;" "&amp;YEAR($J2640)</f>
        <v>Jan 1900</v>
      </c>
      <c r="N2640" s="34" t="str">
        <f t="shared" si="250"/>
        <v>1/1/9999</v>
      </c>
      <c r="O2640" s="8" t="str">
        <f>IF(ISERROR(VLOOKUP($I2640,Lookup!$H$2:$I$11,2,0)),"",VLOOKUP($I2640,Lookup!$H$2:$I$11,2,0))</f>
        <v/>
      </c>
      <c r="P2640" s="8">
        <f>COUNTIF(J$4:J2640,J2640)</f>
        <v>0</v>
      </c>
    </row>
    <row r="2641" spans="1:16" x14ac:dyDescent="0.25">
      <c r="A2641" s="35">
        <f t="shared" si="251"/>
        <v>0</v>
      </c>
      <c r="B2641" s="8">
        <f t="shared" si="252"/>
        <v>0</v>
      </c>
      <c r="C2641" s="8">
        <f t="shared" si="253"/>
        <v>0</v>
      </c>
      <c r="D2641" s="38" t="e">
        <f t="shared" si="254"/>
        <v>#VALUE!</v>
      </c>
      <c r="E2641" s="39" t="e">
        <f t="shared" si="249"/>
        <v>#VALUE!</v>
      </c>
      <c r="M2641" s="8" t="str">
        <f>VLOOKUP(MONTH($J2641),Lookup!$A$2:$B$13,2,0)&amp;" "&amp;YEAR($J2641)</f>
        <v>Jan 1900</v>
      </c>
      <c r="N2641" s="34" t="str">
        <f t="shared" si="250"/>
        <v>1/1/9999</v>
      </c>
      <c r="O2641" s="8" t="str">
        <f>IF(ISERROR(VLOOKUP($I2641,Lookup!$H$2:$I$11,2,0)),"",VLOOKUP($I2641,Lookup!$H$2:$I$11,2,0))</f>
        <v/>
      </c>
      <c r="P2641" s="8">
        <f>COUNTIF(J$4:J2641,J2641)</f>
        <v>0</v>
      </c>
    </row>
    <row r="2642" spans="1:16" x14ac:dyDescent="0.25">
      <c r="A2642" s="35">
        <f t="shared" si="251"/>
        <v>0</v>
      </c>
      <c r="B2642" s="8">
        <f t="shared" si="252"/>
        <v>0</v>
      </c>
      <c r="C2642" s="8">
        <f t="shared" si="253"/>
        <v>0</v>
      </c>
      <c r="D2642" s="38" t="e">
        <f t="shared" si="254"/>
        <v>#VALUE!</v>
      </c>
      <c r="E2642" s="39" t="e">
        <f t="shared" si="249"/>
        <v>#VALUE!</v>
      </c>
      <c r="M2642" s="8" t="str">
        <f>VLOOKUP(MONTH($J2642),Lookup!$A$2:$B$13,2,0)&amp;" "&amp;YEAR($J2642)</f>
        <v>Jan 1900</v>
      </c>
      <c r="N2642" s="34" t="str">
        <f t="shared" si="250"/>
        <v>1/1/9999</v>
      </c>
      <c r="O2642" s="8" t="str">
        <f>IF(ISERROR(VLOOKUP($I2642,Lookup!$H$2:$I$11,2,0)),"",VLOOKUP($I2642,Lookup!$H$2:$I$11,2,0))</f>
        <v/>
      </c>
      <c r="P2642" s="8">
        <f>COUNTIF(J$4:J2642,J2642)</f>
        <v>0</v>
      </c>
    </row>
    <row r="2643" spans="1:16" x14ac:dyDescent="0.25">
      <c r="A2643" s="35">
        <f t="shared" si="251"/>
        <v>0</v>
      </c>
      <c r="B2643" s="8">
        <f t="shared" si="252"/>
        <v>0</v>
      </c>
      <c r="C2643" s="8">
        <f t="shared" si="253"/>
        <v>0</v>
      </c>
      <c r="D2643" s="38" t="e">
        <f t="shared" si="254"/>
        <v>#VALUE!</v>
      </c>
      <c r="E2643" s="39" t="e">
        <f t="shared" si="249"/>
        <v>#VALUE!</v>
      </c>
      <c r="M2643" s="8" t="str">
        <f>VLOOKUP(MONTH($J2643),Lookup!$A$2:$B$13,2,0)&amp;" "&amp;YEAR($J2643)</f>
        <v>Jan 1900</v>
      </c>
      <c r="N2643" s="34" t="str">
        <f t="shared" si="250"/>
        <v>1/1/9999</v>
      </c>
      <c r="O2643" s="8" t="str">
        <f>IF(ISERROR(VLOOKUP($I2643,Lookup!$H$2:$I$11,2,0)),"",VLOOKUP($I2643,Lookup!$H$2:$I$11,2,0))</f>
        <v/>
      </c>
      <c r="P2643" s="8">
        <f>COUNTIF(J$4:J2643,J2643)</f>
        <v>0</v>
      </c>
    </row>
    <row r="2644" spans="1:16" x14ac:dyDescent="0.25">
      <c r="A2644" s="35">
        <f t="shared" si="251"/>
        <v>0</v>
      </c>
      <c r="B2644" s="8">
        <f t="shared" si="252"/>
        <v>0</v>
      </c>
      <c r="C2644" s="8">
        <f t="shared" si="253"/>
        <v>0</v>
      </c>
      <c r="D2644" s="38" t="e">
        <f t="shared" si="254"/>
        <v>#VALUE!</v>
      </c>
      <c r="E2644" s="39" t="e">
        <f t="shared" si="249"/>
        <v>#VALUE!</v>
      </c>
      <c r="M2644" s="8" t="str">
        <f>VLOOKUP(MONTH($J2644),Lookup!$A$2:$B$13,2,0)&amp;" "&amp;YEAR($J2644)</f>
        <v>Jan 1900</v>
      </c>
      <c r="N2644" s="34" t="str">
        <f t="shared" si="250"/>
        <v>1/1/9999</v>
      </c>
      <c r="O2644" s="8" t="str">
        <f>IF(ISERROR(VLOOKUP($I2644,Lookup!$H$2:$I$11,2,0)),"",VLOOKUP($I2644,Lookup!$H$2:$I$11,2,0))</f>
        <v/>
      </c>
      <c r="P2644" s="8">
        <f>COUNTIF(J$4:J2644,J2644)</f>
        <v>0</v>
      </c>
    </row>
    <row r="2645" spans="1:16" x14ac:dyDescent="0.25">
      <c r="A2645" s="35">
        <f t="shared" si="251"/>
        <v>0</v>
      </c>
      <c r="B2645" s="8">
        <f t="shared" si="252"/>
        <v>0</v>
      </c>
      <c r="C2645" s="8">
        <f t="shared" si="253"/>
        <v>0</v>
      </c>
      <c r="D2645" s="38" t="e">
        <f t="shared" si="254"/>
        <v>#VALUE!</v>
      </c>
      <c r="E2645" s="39" t="e">
        <f t="shared" si="249"/>
        <v>#VALUE!</v>
      </c>
      <c r="M2645" s="8" t="str">
        <f>VLOOKUP(MONTH($J2645),Lookup!$A$2:$B$13,2,0)&amp;" "&amp;YEAR($J2645)</f>
        <v>Jan 1900</v>
      </c>
      <c r="N2645" s="34" t="str">
        <f t="shared" si="250"/>
        <v>1/1/9999</v>
      </c>
      <c r="O2645" s="8" t="str">
        <f>IF(ISERROR(VLOOKUP($I2645,Lookup!$H$2:$I$11,2,0)),"",VLOOKUP($I2645,Lookup!$H$2:$I$11,2,0))</f>
        <v/>
      </c>
      <c r="P2645" s="8">
        <f>COUNTIF(J$4:J2645,J2645)</f>
        <v>0</v>
      </c>
    </row>
    <row r="2646" spans="1:16" x14ac:dyDescent="0.25">
      <c r="A2646" s="35">
        <f t="shared" si="251"/>
        <v>0</v>
      </c>
      <c r="B2646" s="8">
        <f t="shared" si="252"/>
        <v>0</v>
      </c>
      <c r="C2646" s="8">
        <f t="shared" si="253"/>
        <v>0</v>
      </c>
      <c r="D2646" s="38" t="e">
        <f t="shared" si="254"/>
        <v>#VALUE!</v>
      </c>
      <c r="E2646" s="39" t="e">
        <f t="shared" si="249"/>
        <v>#VALUE!</v>
      </c>
      <c r="M2646" s="8" t="str">
        <f>VLOOKUP(MONTH($J2646),Lookup!$A$2:$B$13,2,0)&amp;" "&amp;YEAR($J2646)</f>
        <v>Jan 1900</v>
      </c>
      <c r="N2646" s="34" t="str">
        <f t="shared" si="250"/>
        <v>1/1/9999</v>
      </c>
      <c r="O2646" s="8" t="str">
        <f>IF(ISERROR(VLOOKUP($I2646,Lookup!$H$2:$I$11,2,0)),"",VLOOKUP($I2646,Lookup!$H$2:$I$11,2,0))</f>
        <v/>
      </c>
      <c r="P2646" s="8">
        <f>COUNTIF(J$4:J2646,J2646)</f>
        <v>0</v>
      </c>
    </row>
    <row r="2647" spans="1:16" x14ac:dyDescent="0.25">
      <c r="A2647" s="35">
        <f t="shared" si="251"/>
        <v>0</v>
      </c>
      <c r="B2647" s="8">
        <f t="shared" si="252"/>
        <v>0</v>
      </c>
      <c r="C2647" s="8">
        <f t="shared" si="253"/>
        <v>0</v>
      </c>
      <c r="D2647" s="38" t="e">
        <f t="shared" si="254"/>
        <v>#VALUE!</v>
      </c>
      <c r="E2647" s="39" t="e">
        <f t="shared" si="249"/>
        <v>#VALUE!</v>
      </c>
      <c r="M2647" s="8" t="str">
        <f>VLOOKUP(MONTH($J2647),Lookup!$A$2:$B$13,2,0)&amp;" "&amp;YEAR($J2647)</f>
        <v>Jan 1900</v>
      </c>
      <c r="N2647" s="34" t="str">
        <f t="shared" si="250"/>
        <v>1/1/9999</v>
      </c>
      <c r="O2647" s="8" t="str">
        <f>IF(ISERROR(VLOOKUP($I2647,Lookup!$H$2:$I$11,2,0)),"",VLOOKUP($I2647,Lookup!$H$2:$I$11,2,0))</f>
        <v/>
      </c>
      <c r="P2647" s="8">
        <f>COUNTIF(J$4:J2647,J2647)</f>
        <v>0</v>
      </c>
    </row>
    <row r="2648" spans="1:16" x14ac:dyDescent="0.25">
      <c r="A2648" s="35">
        <f t="shared" si="251"/>
        <v>0</v>
      </c>
      <c r="B2648" s="8">
        <f t="shared" si="252"/>
        <v>0</v>
      </c>
      <c r="C2648" s="8">
        <f t="shared" si="253"/>
        <v>0</v>
      </c>
      <c r="D2648" s="38" t="e">
        <f t="shared" si="254"/>
        <v>#VALUE!</v>
      </c>
      <c r="E2648" s="39" t="e">
        <f t="shared" si="249"/>
        <v>#VALUE!</v>
      </c>
      <c r="M2648" s="8" t="str">
        <f>VLOOKUP(MONTH($J2648),Lookup!$A$2:$B$13,2,0)&amp;" "&amp;YEAR($J2648)</f>
        <v>Jan 1900</v>
      </c>
      <c r="N2648" s="34" t="str">
        <f t="shared" si="250"/>
        <v>1/1/9999</v>
      </c>
      <c r="O2648" s="8" t="str">
        <f>IF(ISERROR(VLOOKUP($I2648,Lookup!$H$2:$I$11,2,0)),"",VLOOKUP($I2648,Lookup!$H$2:$I$11,2,0))</f>
        <v/>
      </c>
      <c r="P2648" s="8">
        <f>COUNTIF(J$4:J2648,J2648)</f>
        <v>0</v>
      </c>
    </row>
    <row r="2649" spans="1:16" x14ac:dyDescent="0.25">
      <c r="A2649" s="35">
        <f t="shared" si="251"/>
        <v>0</v>
      </c>
      <c r="B2649" s="8">
        <f t="shared" si="252"/>
        <v>0</v>
      </c>
      <c r="C2649" s="8">
        <f t="shared" si="253"/>
        <v>0</v>
      </c>
      <c r="D2649" s="38" t="e">
        <f t="shared" si="254"/>
        <v>#VALUE!</v>
      </c>
      <c r="E2649" s="39" t="e">
        <f t="shared" si="249"/>
        <v>#VALUE!</v>
      </c>
      <c r="M2649" s="8" t="str">
        <f>VLOOKUP(MONTH($J2649),Lookup!$A$2:$B$13,2,0)&amp;" "&amp;YEAR($J2649)</f>
        <v>Jan 1900</v>
      </c>
      <c r="N2649" s="34" t="str">
        <f t="shared" si="250"/>
        <v>1/1/9999</v>
      </c>
      <c r="O2649" s="8" t="str">
        <f>IF(ISERROR(VLOOKUP($I2649,Lookup!$H$2:$I$11,2,0)),"",VLOOKUP($I2649,Lookup!$H$2:$I$11,2,0))</f>
        <v/>
      </c>
      <c r="P2649" s="8">
        <f>COUNTIF(J$4:J2649,J2649)</f>
        <v>0</v>
      </c>
    </row>
    <row r="2650" spans="1:16" x14ac:dyDescent="0.25">
      <c r="A2650" s="35">
        <f t="shared" si="251"/>
        <v>0</v>
      </c>
      <c r="B2650" s="8">
        <f t="shared" si="252"/>
        <v>0</v>
      </c>
      <c r="C2650" s="8">
        <f t="shared" si="253"/>
        <v>0</v>
      </c>
      <c r="D2650" s="38" t="e">
        <f t="shared" si="254"/>
        <v>#VALUE!</v>
      </c>
      <c r="E2650" s="39" t="e">
        <f t="shared" si="249"/>
        <v>#VALUE!</v>
      </c>
      <c r="M2650" s="8" t="str">
        <f>VLOOKUP(MONTH($J2650),Lookup!$A$2:$B$13,2,0)&amp;" "&amp;YEAR($J2650)</f>
        <v>Jan 1900</v>
      </c>
      <c r="N2650" s="34" t="str">
        <f t="shared" si="250"/>
        <v>1/1/9999</v>
      </c>
      <c r="O2650" s="8" t="str">
        <f>IF(ISERROR(VLOOKUP($I2650,Lookup!$H$2:$I$11,2,0)),"",VLOOKUP($I2650,Lookup!$H$2:$I$11,2,0))</f>
        <v/>
      </c>
      <c r="P2650" s="8">
        <f>COUNTIF(J$4:J2650,J2650)</f>
        <v>0</v>
      </c>
    </row>
    <row r="2651" spans="1:16" x14ac:dyDescent="0.25">
      <c r="A2651" s="35">
        <f t="shared" si="251"/>
        <v>0</v>
      </c>
      <c r="B2651" s="8">
        <f t="shared" si="252"/>
        <v>0</v>
      </c>
      <c r="C2651" s="8">
        <f t="shared" si="253"/>
        <v>0</v>
      </c>
      <c r="D2651" s="38" t="e">
        <f t="shared" si="254"/>
        <v>#VALUE!</v>
      </c>
      <c r="E2651" s="39" t="e">
        <f t="shared" si="249"/>
        <v>#VALUE!</v>
      </c>
      <c r="M2651" s="8" t="str">
        <f>VLOOKUP(MONTH($J2651),Lookup!$A$2:$B$13,2,0)&amp;" "&amp;YEAR($J2651)</f>
        <v>Jan 1900</v>
      </c>
      <c r="N2651" s="34" t="str">
        <f t="shared" si="250"/>
        <v>1/1/9999</v>
      </c>
      <c r="O2651" s="8" t="str">
        <f>IF(ISERROR(VLOOKUP($I2651,Lookup!$H$2:$I$11,2,0)),"",VLOOKUP($I2651,Lookup!$H$2:$I$11,2,0))</f>
        <v/>
      </c>
      <c r="P2651" s="8">
        <f>COUNTIF(J$4:J2651,J2651)</f>
        <v>0</v>
      </c>
    </row>
    <row r="2652" spans="1:16" x14ac:dyDescent="0.25">
      <c r="A2652" s="35">
        <f t="shared" si="251"/>
        <v>0</v>
      </c>
      <c r="B2652" s="8">
        <f t="shared" si="252"/>
        <v>0</v>
      </c>
      <c r="C2652" s="8">
        <f t="shared" si="253"/>
        <v>0</v>
      </c>
      <c r="D2652" s="38" t="e">
        <f t="shared" si="254"/>
        <v>#VALUE!</v>
      </c>
      <c r="E2652" s="39" t="e">
        <f t="shared" si="249"/>
        <v>#VALUE!</v>
      </c>
      <c r="M2652" s="8" t="str">
        <f>VLOOKUP(MONTH($J2652),Lookup!$A$2:$B$13,2,0)&amp;" "&amp;YEAR($J2652)</f>
        <v>Jan 1900</v>
      </c>
      <c r="N2652" s="34" t="str">
        <f t="shared" si="250"/>
        <v>1/1/9999</v>
      </c>
      <c r="O2652" s="8" t="str">
        <f>IF(ISERROR(VLOOKUP($I2652,Lookup!$H$2:$I$11,2,0)),"",VLOOKUP($I2652,Lookup!$H$2:$I$11,2,0))</f>
        <v/>
      </c>
      <c r="P2652" s="8">
        <f>COUNTIF(J$4:J2652,J2652)</f>
        <v>0</v>
      </c>
    </row>
    <row r="2653" spans="1:16" x14ac:dyDescent="0.25">
      <c r="A2653" s="35">
        <f t="shared" si="251"/>
        <v>0</v>
      </c>
      <c r="B2653" s="8">
        <f t="shared" si="252"/>
        <v>0</v>
      </c>
      <c r="C2653" s="8">
        <f t="shared" si="253"/>
        <v>0</v>
      </c>
      <c r="D2653" s="38" t="e">
        <f t="shared" si="254"/>
        <v>#VALUE!</v>
      </c>
      <c r="E2653" s="39" t="e">
        <f t="shared" si="249"/>
        <v>#VALUE!</v>
      </c>
      <c r="M2653" s="8" t="str">
        <f>VLOOKUP(MONTH($J2653),Lookup!$A$2:$B$13,2,0)&amp;" "&amp;YEAR($J2653)</f>
        <v>Jan 1900</v>
      </c>
      <c r="N2653" s="34" t="str">
        <f t="shared" si="250"/>
        <v>1/1/9999</v>
      </c>
      <c r="O2653" s="8" t="str">
        <f>IF(ISERROR(VLOOKUP($I2653,Lookup!$H$2:$I$11,2,0)),"",VLOOKUP($I2653,Lookup!$H$2:$I$11,2,0))</f>
        <v/>
      </c>
      <c r="P2653" s="8">
        <f>COUNTIF(J$4:J2653,J2653)</f>
        <v>0</v>
      </c>
    </row>
    <row r="2654" spans="1:16" x14ac:dyDescent="0.25">
      <c r="A2654" s="35">
        <f t="shared" si="251"/>
        <v>0</v>
      </c>
      <c r="B2654" s="8">
        <f t="shared" si="252"/>
        <v>0</v>
      </c>
      <c r="C2654" s="8">
        <f t="shared" si="253"/>
        <v>0</v>
      </c>
      <c r="D2654" s="38" t="e">
        <f t="shared" si="254"/>
        <v>#VALUE!</v>
      </c>
      <c r="E2654" s="39" t="e">
        <f t="shared" si="249"/>
        <v>#VALUE!</v>
      </c>
      <c r="M2654" s="8" t="str">
        <f>VLOOKUP(MONTH($J2654),Lookup!$A$2:$B$13,2,0)&amp;" "&amp;YEAR($J2654)</f>
        <v>Jan 1900</v>
      </c>
      <c r="N2654" s="34" t="str">
        <f t="shared" si="250"/>
        <v>1/1/9999</v>
      </c>
      <c r="O2654" s="8" t="str">
        <f>IF(ISERROR(VLOOKUP($I2654,Lookup!$H$2:$I$11,2,0)),"",VLOOKUP($I2654,Lookup!$H$2:$I$11,2,0))</f>
        <v/>
      </c>
      <c r="P2654" s="8">
        <f>COUNTIF(J$4:J2654,J2654)</f>
        <v>0</v>
      </c>
    </row>
    <row r="2655" spans="1:16" x14ac:dyDescent="0.25">
      <c r="A2655" s="35">
        <f t="shared" si="251"/>
        <v>0</v>
      </c>
      <c r="B2655" s="8">
        <f t="shared" si="252"/>
        <v>0</v>
      </c>
      <c r="C2655" s="8">
        <f t="shared" si="253"/>
        <v>0</v>
      </c>
      <c r="D2655" s="38" t="e">
        <f t="shared" si="254"/>
        <v>#VALUE!</v>
      </c>
      <c r="E2655" s="39" t="e">
        <f t="shared" si="249"/>
        <v>#VALUE!</v>
      </c>
      <c r="M2655" s="8" t="str">
        <f>VLOOKUP(MONTH($J2655),Lookup!$A$2:$B$13,2,0)&amp;" "&amp;YEAR($J2655)</f>
        <v>Jan 1900</v>
      </c>
      <c r="N2655" s="34" t="str">
        <f t="shared" si="250"/>
        <v>1/1/9999</v>
      </c>
      <c r="O2655" s="8" t="str">
        <f>IF(ISERROR(VLOOKUP($I2655,Lookup!$H$2:$I$11,2,0)),"",VLOOKUP($I2655,Lookup!$H$2:$I$11,2,0))</f>
        <v/>
      </c>
      <c r="P2655" s="8">
        <f>COUNTIF(J$4:J2655,J2655)</f>
        <v>0</v>
      </c>
    </row>
    <row r="2656" spans="1:16" x14ac:dyDescent="0.25">
      <c r="A2656" s="35">
        <f t="shared" si="251"/>
        <v>0</v>
      </c>
      <c r="B2656" s="8">
        <f t="shared" si="252"/>
        <v>0</v>
      </c>
      <c r="C2656" s="8">
        <f t="shared" si="253"/>
        <v>0</v>
      </c>
      <c r="D2656" s="38" t="e">
        <f t="shared" si="254"/>
        <v>#VALUE!</v>
      </c>
      <c r="E2656" s="39" t="e">
        <f t="shared" si="249"/>
        <v>#VALUE!</v>
      </c>
      <c r="M2656" s="8" t="str">
        <f>VLOOKUP(MONTH($J2656),Lookup!$A$2:$B$13,2,0)&amp;" "&amp;YEAR($J2656)</f>
        <v>Jan 1900</v>
      </c>
      <c r="N2656" s="34" t="str">
        <f t="shared" si="250"/>
        <v>1/1/9999</v>
      </c>
      <c r="O2656" s="8" t="str">
        <f>IF(ISERROR(VLOOKUP($I2656,Lookup!$H$2:$I$11,2,0)),"",VLOOKUP($I2656,Lookup!$H$2:$I$11,2,0))</f>
        <v/>
      </c>
      <c r="P2656" s="8">
        <f>COUNTIF(J$4:J2656,J2656)</f>
        <v>0</v>
      </c>
    </row>
    <row r="2657" spans="1:16" x14ac:dyDescent="0.25">
      <c r="A2657" s="35">
        <f t="shared" si="251"/>
        <v>0</v>
      </c>
      <c r="B2657" s="8">
        <f t="shared" si="252"/>
        <v>0</v>
      </c>
      <c r="C2657" s="8">
        <f t="shared" si="253"/>
        <v>0</v>
      </c>
      <c r="D2657" s="38" t="e">
        <f t="shared" si="254"/>
        <v>#VALUE!</v>
      </c>
      <c r="E2657" s="39" t="e">
        <f t="shared" si="249"/>
        <v>#VALUE!</v>
      </c>
      <c r="M2657" s="8" t="str">
        <f>VLOOKUP(MONTH($J2657),Lookup!$A$2:$B$13,2,0)&amp;" "&amp;YEAR($J2657)</f>
        <v>Jan 1900</v>
      </c>
      <c r="N2657" s="34" t="str">
        <f t="shared" si="250"/>
        <v>1/1/9999</v>
      </c>
      <c r="O2657" s="8" t="str">
        <f>IF(ISERROR(VLOOKUP($I2657,Lookup!$H$2:$I$11,2,0)),"",VLOOKUP($I2657,Lookup!$H$2:$I$11,2,0))</f>
        <v/>
      </c>
      <c r="P2657" s="8">
        <f>COUNTIF(J$4:J2657,J2657)</f>
        <v>0</v>
      </c>
    </row>
    <row r="2658" spans="1:16" x14ac:dyDescent="0.25">
      <c r="A2658" s="35">
        <f t="shared" si="251"/>
        <v>0</v>
      </c>
      <c r="B2658" s="8">
        <f t="shared" si="252"/>
        <v>0</v>
      </c>
      <c r="C2658" s="8">
        <f t="shared" si="253"/>
        <v>0</v>
      </c>
      <c r="D2658" s="38" t="e">
        <f t="shared" si="254"/>
        <v>#VALUE!</v>
      </c>
      <c r="E2658" s="39" t="e">
        <f t="shared" si="249"/>
        <v>#VALUE!</v>
      </c>
      <c r="M2658" s="8" t="str">
        <f>VLOOKUP(MONTH($J2658),Lookup!$A$2:$B$13,2,0)&amp;" "&amp;YEAR($J2658)</f>
        <v>Jan 1900</v>
      </c>
      <c r="N2658" s="34" t="str">
        <f t="shared" si="250"/>
        <v>1/1/9999</v>
      </c>
      <c r="O2658" s="8" t="str">
        <f>IF(ISERROR(VLOOKUP($I2658,Lookup!$H$2:$I$11,2,0)),"",VLOOKUP($I2658,Lookup!$H$2:$I$11,2,0))</f>
        <v/>
      </c>
      <c r="P2658" s="8">
        <f>COUNTIF(J$4:J2658,J2658)</f>
        <v>0</v>
      </c>
    </row>
    <row r="2659" spans="1:16" x14ac:dyDescent="0.25">
      <c r="A2659" s="35">
        <f t="shared" si="251"/>
        <v>0</v>
      </c>
      <c r="B2659" s="8">
        <f t="shared" si="252"/>
        <v>0</v>
      </c>
      <c r="C2659" s="8">
        <f t="shared" si="253"/>
        <v>0</v>
      </c>
      <c r="D2659" s="38" t="e">
        <f t="shared" si="254"/>
        <v>#VALUE!</v>
      </c>
      <c r="E2659" s="39" t="e">
        <f t="shared" si="249"/>
        <v>#VALUE!</v>
      </c>
      <c r="M2659" s="8" t="str">
        <f>VLOOKUP(MONTH($J2659),Lookup!$A$2:$B$13,2,0)&amp;" "&amp;YEAR($J2659)</f>
        <v>Jan 1900</v>
      </c>
      <c r="N2659" s="34" t="str">
        <f t="shared" si="250"/>
        <v>1/1/9999</v>
      </c>
      <c r="O2659" s="8" t="str">
        <f>IF(ISERROR(VLOOKUP($I2659,Lookup!$H$2:$I$11,2,0)),"",VLOOKUP($I2659,Lookup!$H$2:$I$11,2,0))</f>
        <v/>
      </c>
      <c r="P2659" s="8">
        <f>COUNTIF(J$4:J2659,J2659)</f>
        <v>0</v>
      </c>
    </row>
    <row r="2660" spans="1:16" x14ac:dyDescent="0.25">
      <c r="A2660" s="35">
        <f t="shared" si="251"/>
        <v>0</v>
      </c>
      <c r="B2660" s="8">
        <f t="shared" si="252"/>
        <v>0</v>
      </c>
      <c r="C2660" s="8">
        <f t="shared" si="253"/>
        <v>0</v>
      </c>
      <c r="D2660" s="38" t="e">
        <f t="shared" si="254"/>
        <v>#VALUE!</v>
      </c>
      <c r="E2660" s="39" t="e">
        <f t="shared" si="249"/>
        <v>#VALUE!</v>
      </c>
      <c r="M2660" s="8" t="str">
        <f>VLOOKUP(MONTH($J2660),Lookup!$A$2:$B$13,2,0)&amp;" "&amp;YEAR($J2660)</f>
        <v>Jan 1900</v>
      </c>
      <c r="N2660" s="34" t="str">
        <f t="shared" si="250"/>
        <v>1/1/9999</v>
      </c>
      <c r="O2660" s="8" t="str">
        <f>IF(ISERROR(VLOOKUP($I2660,Lookup!$H$2:$I$11,2,0)),"",VLOOKUP($I2660,Lookup!$H$2:$I$11,2,0))</f>
        <v/>
      </c>
      <c r="P2660" s="8">
        <f>COUNTIF(J$4:J2660,J2660)</f>
        <v>0</v>
      </c>
    </row>
    <row r="2661" spans="1:16" x14ac:dyDescent="0.25">
      <c r="A2661" s="35">
        <f t="shared" si="251"/>
        <v>0</v>
      </c>
      <c r="B2661" s="8">
        <f t="shared" si="252"/>
        <v>0</v>
      </c>
      <c r="C2661" s="8">
        <f t="shared" si="253"/>
        <v>0</v>
      </c>
      <c r="D2661" s="38" t="e">
        <f t="shared" si="254"/>
        <v>#VALUE!</v>
      </c>
      <c r="E2661" s="39" t="e">
        <f t="shared" si="249"/>
        <v>#VALUE!</v>
      </c>
      <c r="M2661" s="8" t="str">
        <f>VLOOKUP(MONTH($J2661),Lookup!$A$2:$B$13,2,0)&amp;" "&amp;YEAR($J2661)</f>
        <v>Jan 1900</v>
      </c>
      <c r="N2661" s="34" t="str">
        <f t="shared" si="250"/>
        <v>1/1/9999</v>
      </c>
      <c r="O2661" s="8" t="str">
        <f>IF(ISERROR(VLOOKUP($I2661,Lookup!$H$2:$I$11,2,0)),"",VLOOKUP($I2661,Lookup!$H$2:$I$11,2,0))</f>
        <v/>
      </c>
      <c r="P2661" s="8">
        <f>COUNTIF(J$4:J2661,J2661)</f>
        <v>0</v>
      </c>
    </row>
    <row r="2662" spans="1:16" x14ac:dyDescent="0.25">
      <c r="A2662" s="35">
        <f t="shared" si="251"/>
        <v>0</v>
      </c>
      <c r="B2662" s="8">
        <f t="shared" si="252"/>
        <v>0</v>
      </c>
      <c r="C2662" s="8">
        <f t="shared" si="253"/>
        <v>0</v>
      </c>
      <c r="D2662" s="38" t="e">
        <f t="shared" si="254"/>
        <v>#VALUE!</v>
      </c>
      <c r="E2662" s="39" t="e">
        <f t="shared" si="249"/>
        <v>#VALUE!</v>
      </c>
      <c r="M2662" s="8" t="str">
        <f>VLOOKUP(MONTH($J2662),Lookup!$A$2:$B$13,2,0)&amp;" "&amp;YEAR($J2662)</f>
        <v>Jan 1900</v>
      </c>
      <c r="N2662" s="34" t="str">
        <f t="shared" si="250"/>
        <v>1/1/9999</v>
      </c>
      <c r="O2662" s="8" t="str">
        <f>IF(ISERROR(VLOOKUP($I2662,Lookup!$H$2:$I$11,2,0)),"",VLOOKUP($I2662,Lookup!$H$2:$I$11,2,0))</f>
        <v/>
      </c>
      <c r="P2662" s="8">
        <f>COUNTIF(J$4:J2662,J2662)</f>
        <v>0</v>
      </c>
    </row>
    <row r="2663" spans="1:16" x14ac:dyDescent="0.25">
      <c r="A2663" s="35">
        <f t="shared" si="251"/>
        <v>0</v>
      </c>
      <c r="B2663" s="8">
        <f t="shared" si="252"/>
        <v>0</v>
      </c>
      <c r="C2663" s="8">
        <f t="shared" si="253"/>
        <v>0</v>
      </c>
      <c r="D2663" s="38" t="e">
        <f t="shared" si="254"/>
        <v>#VALUE!</v>
      </c>
      <c r="E2663" s="39" t="e">
        <f t="shared" si="249"/>
        <v>#VALUE!</v>
      </c>
      <c r="M2663" s="8" t="str">
        <f>VLOOKUP(MONTH($J2663),Lookup!$A$2:$B$13,2,0)&amp;" "&amp;YEAR($J2663)</f>
        <v>Jan 1900</v>
      </c>
      <c r="N2663" s="34" t="str">
        <f t="shared" si="250"/>
        <v>1/1/9999</v>
      </c>
      <c r="O2663" s="8" t="str">
        <f>IF(ISERROR(VLOOKUP($I2663,Lookup!$H$2:$I$11,2,0)),"",VLOOKUP($I2663,Lookup!$H$2:$I$11,2,0))</f>
        <v/>
      </c>
      <c r="P2663" s="8">
        <f>COUNTIF(J$4:J2663,J2663)</f>
        <v>0</v>
      </c>
    </row>
    <row r="2664" spans="1:16" x14ac:dyDescent="0.25">
      <c r="A2664" s="35">
        <f t="shared" si="251"/>
        <v>0</v>
      </c>
      <c r="B2664" s="8">
        <f t="shared" si="252"/>
        <v>0</v>
      </c>
      <c r="C2664" s="8">
        <f t="shared" si="253"/>
        <v>0</v>
      </c>
      <c r="D2664" s="38" t="e">
        <f t="shared" si="254"/>
        <v>#VALUE!</v>
      </c>
      <c r="E2664" s="39" t="e">
        <f t="shared" si="249"/>
        <v>#VALUE!</v>
      </c>
      <c r="M2664" s="8" t="str">
        <f>VLOOKUP(MONTH($J2664),Lookup!$A$2:$B$13,2,0)&amp;" "&amp;YEAR($J2664)</f>
        <v>Jan 1900</v>
      </c>
      <c r="N2664" s="34" t="str">
        <f t="shared" si="250"/>
        <v>1/1/9999</v>
      </c>
      <c r="O2664" s="8" t="str">
        <f>IF(ISERROR(VLOOKUP($I2664,Lookup!$H$2:$I$11,2,0)),"",VLOOKUP($I2664,Lookup!$H$2:$I$11,2,0))</f>
        <v/>
      </c>
      <c r="P2664" s="8">
        <f>COUNTIF(J$4:J2664,J2664)</f>
        <v>0</v>
      </c>
    </row>
    <row r="2665" spans="1:16" x14ac:dyDescent="0.25">
      <c r="A2665" s="35">
        <f t="shared" si="251"/>
        <v>0</v>
      </c>
      <c r="B2665" s="8">
        <f t="shared" si="252"/>
        <v>0</v>
      </c>
      <c r="C2665" s="8">
        <f t="shared" si="253"/>
        <v>0</v>
      </c>
      <c r="D2665" s="38" t="e">
        <f t="shared" si="254"/>
        <v>#VALUE!</v>
      </c>
      <c r="E2665" s="39" t="e">
        <f t="shared" si="249"/>
        <v>#VALUE!</v>
      </c>
      <c r="M2665" s="8" t="str">
        <f>VLOOKUP(MONTH($J2665),Lookup!$A$2:$B$13,2,0)&amp;" "&amp;YEAR($J2665)</f>
        <v>Jan 1900</v>
      </c>
      <c r="N2665" s="34" t="str">
        <f t="shared" si="250"/>
        <v>1/1/9999</v>
      </c>
      <c r="O2665" s="8" t="str">
        <f>IF(ISERROR(VLOOKUP($I2665,Lookup!$H$2:$I$11,2,0)),"",VLOOKUP($I2665,Lookup!$H$2:$I$11,2,0))</f>
        <v/>
      </c>
      <c r="P2665" s="8">
        <f>COUNTIF(J$4:J2665,J2665)</f>
        <v>0</v>
      </c>
    </row>
    <row r="2666" spans="1:16" x14ac:dyDescent="0.25">
      <c r="A2666" s="35">
        <f t="shared" si="251"/>
        <v>0</v>
      </c>
      <c r="B2666" s="8">
        <f t="shared" si="252"/>
        <v>0</v>
      </c>
      <c r="C2666" s="8">
        <f t="shared" si="253"/>
        <v>0</v>
      </c>
      <c r="D2666" s="38" t="e">
        <f t="shared" si="254"/>
        <v>#VALUE!</v>
      </c>
      <c r="E2666" s="39" t="e">
        <f t="shared" si="249"/>
        <v>#VALUE!</v>
      </c>
      <c r="M2666" s="8" t="str">
        <f>VLOOKUP(MONTH($J2666),Lookup!$A$2:$B$13,2,0)&amp;" "&amp;YEAR($J2666)</f>
        <v>Jan 1900</v>
      </c>
      <c r="N2666" s="34" t="str">
        <f t="shared" si="250"/>
        <v>1/1/9999</v>
      </c>
      <c r="O2666" s="8" t="str">
        <f>IF(ISERROR(VLOOKUP($I2666,Lookup!$H$2:$I$11,2,0)),"",VLOOKUP($I2666,Lookup!$H$2:$I$11,2,0))</f>
        <v/>
      </c>
      <c r="P2666" s="8">
        <f>COUNTIF(J$4:J2666,J2666)</f>
        <v>0</v>
      </c>
    </row>
    <row r="2667" spans="1:16" x14ac:dyDescent="0.25">
      <c r="A2667" s="35">
        <f t="shared" si="251"/>
        <v>0</v>
      </c>
      <c r="B2667" s="8">
        <f t="shared" si="252"/>
        <v>0</v>
      </c>
      <c r="C2667" s="8">
        <f t="shared" si="253"/>
        <v>0</v>
      </c>
      <c r="D2667" s="38" t="e">
        <f t="shared" si="254"/>
        <v>#VALUE!</v>
      </c>
      <c r="E2667" s="39" t="e">
        <f t="shared" si="249"/>
        <v>#VALUE!</v>
      </c>
      <c r="M2667" s="8" t="str">
        <f>VLOOKUP(MONTH($J2667),Lookup!$A$2:$B$13,2,0)&amp;" "&amp;YEAR($J2667)</f>
        <v>Jan 1900</v>
      </c>
      <c r="N2667" s="34" t="str">
        <f t="shared" si="250"/>
        <v>1/1/9999</v>
      </c>
      <c r="O2667" s="8" t="str">
        <f>IF(ISERROR(VLOOKUP($I2667,Lookup!$H$2:$I$11,2,0)),"",VLOOKUP($I2667,Lookup!$H$2:$I$11,2,0))</f>
        <v/>
      </c>
      <c r="P2667" s="8">
        <f>COUNTIF(J$4:J2667,J2667)</f>
        <v>0</v>
      </c>
    </row>
    <row r="2668" spans="1:16" x14ac:dyDescent="0.25">
      <c r="A2668" s="35">
        <f t="shared" si="251"/>
        <v>0</v>
      </c>
      <c r="B2668" s="8">
        <f t="shared" si="252"/>
        <v>0</v>
      </c>
      <c r="C2668" s="8">
        <f t="shared" si="253"/>
        <v>0</v>
      </c>
      <c r="D2668" s="38" t="e">
        <f t="shared" si="254"/>
        <v>#VALUE!</v>
      </c>
      <c r="E2668" s="39" t="e">
        <f t="shared" si="249"/>
        <v>#VALUE!</v>
      </c>
      <c r="M2668" s="8" t="str">
        <f>VLOOKUP(MONTH($J2668),Lookup!$A$2:$B$13,2,0)&amp;" "&amp;YEAR($J2668)</f>
        <v>Jan 1900</v>
      </c>
      <c r="N2668" s="34" t="str">
        <f t="shared" si="250"/>
        <v>1/1/9999</v>
      </c>
      <c r="O2668" s="8" t="str">
        <f>IF(ISERROR(VLOOKUP($I2668,Lookup!$H$2:$I$11,2,0)),"",VLOOKUP($I2668,Lookup!$H$2:$I$11,2,0))</f>
        <v/>
      </c>
      <c r="P2668" s="8">
        <f>COUNTIF(J$4:J2668,J2668)</f>
        <v>0</v>
      </c>
    </row>
    <row r="2669" spans="1:16" x14ac:dyDescent="0.25">
      <c r="A2669" s="35">
        <f t="shared" si="251"/>
        <v>0</v>
      </c>
      <c r="B2669" s="8">
        <f t="shared" si="252"/>
        <v>0</v>
      </c>
      <c r="C2669" s="8">
        <f t="shared" si="253"/>
        <v>0</v>
      </c>
      <c r="D2669" s="38" t="e">
        <f t="shared" si="254"/>
        <v>#VALUE!</v>
      </c>
      <c r="E2669" s="39" t="e">
        <f t="shared" si="249"/>
        <v>#VALUE!</v>
      </c>
      <c r="M2669" s="8" t="str">
        <f>VLOOKUP(MONTH($J2669),Lookup!$A$2:$B$13,2,0)&amp;" "&amp;YEAR($J2669)</f>
        <v>Jan 1900</v>
      </c>
      <c r="N2669" s="34" t="str">
        <f t="shared" si="250"/>
        <v>1/1/9999</v>
      </c>
      <c r="O2669" s="8" t="str">
        <f>IF(ISERROR(VLOOKUP($I2669,Lookup!$H$2:$I$11,2,0)),"",VLOOKUP($I2669,Lookup!$H$2:$I$11,2,0))</f>
        <v/>
      </c>
      <c r="P2669" s="8">
        <f>COUNTIF(J$4:J2669,J2669)</f>
        <v>0</v>
      </c>
    </row>
    <row r="2670" spans="1:16" x14ac:dyDescent="0.25">
      <c r="A2670" s="35">
        <f t="shared" si="251"/>
        <v>0</v>
      </c>
      <c r="B2670" s="8">
        <f t="shared" si="252"/>
        <v>0</v>
      </c>
      <c r="C2670" s="8">
        <f t="shared" si="253"/>
        <v>0</v>
      </c>
      <c r="D2670" s="38" t="e">
        <f t="shared" si="254"/>
        <v>#VALUE!</v>
      </c>
      <c r="E2670" s="39" t="e">
        <f t="shared" si="249"/>
        <v>#VALUE!</v>
      </c>
      <c r="M2670" s="8" t="str">
        <f>VLOOKUP(MONTH($J2670),Lookup!$A$2:$B$13,2,0)&amp;" "&amp;YEAR($J2670)</f>
        <v>Jan 1900</v>
      </c>
      <c r="N2670" s="34" t="str">
        <f t="shared" si="250"/>
        <v>1/1/9999</v>
      </c>
      <c r="O2670" s="8" t="str">
        <f>IF(ISERROR(VLOOKUP($I2670,Lookup!$H$2:$I$11,2,0)),"",VLOOKUP($I2670,Lookup!$H$2:$I$11,2,0))</f>
        <v/>
      </c>
      <c r="P2670" s="8">
        <f>COUNTIF(J$4:J2670,J2670)</f>
        <v>0</v>
      </c>
    </row>
    <row r="2671" spans="1:16" x14ac:dyDescent="0.25">
      <c r="A2671" s="35">
        <f t="shared" si="251"/>
        <v>0</v>
      </c>
      <c r="B2671" s="8">
        <f t="shared" si="252"/>
        <v>0</v>
      </c>
      <c r="C2671" s="8">
        <f t="shared" si="253"/>
        <v>0</v>
      </c>
      <c r="D2671" s="38" t="e">
        <f t="shared" si="254"/>
        <v>#VALUE!</v>
      </c>
      <c r="E2671" s="39" t="e">
        <f t="shared" si="249"/>
        <v>#VALUE!</v>
      </c>
      <c r="M2671" s="8" t="str">
        <f>VLOOKUP(MONTH($J2671),Lookup!$A$2:$B$13,2,0)&amp;" "&amp;YEAR($J2671)</f>
        <v>Jan 1900</v>
      </c>
      <c r="N2671" s="34" t="str">
        <f t="shared" si="250"/>
        <v>1/1/9999</v>
      </c>
      <c r="O2671" s="8" t="str">
        <f>IF(ISERROR(VLOOKUP($I2671,Lookup!$H$2:$I$11,2,0)),"",VLOOKUP($I2671,Lookup!$H$2:$I$11,2,0))</f>
        <v/>
      </c>
      <c r="P2671" s="8">
        <f>COUNTIF(J$4:J2671,J2671)</f>
        <v>0</v>
      </c>
    </row>
    <row r="2672" spans="1:16" x14ac:dyDescent="0.25">
      <c r="A2672" s="35">
        <f t="shared" si="251"/>
        <v>0</v>
      </c>
      <c r="B2672" s="8">
        <f t="shared" si="252"/>
        <v>0</v>
      </c>
      <c r="C2672" s="8">
        <f t="shared" si="253"/>
        <v>0</v>
      </c>
      <c r="D2672" s="38" t="e">
        <f t="shared" si="254"/>
        <v>#VALUE!</v>
      </c>
      <c r="E2672" s="39" t="e">
        <f t="shared" si="249"/>
        <v>#VALUE!</v>
      </c>
      <c r="M2672" s="8" t="str">
        <f>VLOOKUP(MONTH($J2672),Lookup!$A$2:$B$13,2,0)&amp;" "&amp;YEAR($J2672)</f>
        <v>Jan 1900</v>
      </c>
      <c r="N2672" s="34" t="str">
        <f t="shared" si="250"/>
        <v>1/1/9999</v>
      </c>
      <c r="O2672" s="8" t="str">
        <f>IF(ISERROR(VLOOKUP($I2672,Lookup!$H$2:$I$11,2,0)),"",VLOOKUP($I2672,Lookup!$H$2:$I$11,2,0))</f>
        <v/>
      </c>
      <c r="P2672" s="8">
        <f>COUNTIF(J$4:J2672,J2672)</f>
        <v>0</v>
      </c>
    </row>
    <row r="2673" spans="1:16" x14ac:dyDescent="0.25">
      <c r="A2673" s="35">
        <f t="shared" si="251"/>
        <v>0</v>
      </c>
      <c r="B2673" s="8">
        <f t="shared" si="252"/>
        <v>0</v>
      </c>
      <c r="C2673" s="8">
        <f t="shared" si="253"/>
        <v>0</v>
      </c>
      <c r="D2673" s="38" t="e">
        <f t="shared" si="254"/>
        <v>#VALUE!</v>
      </c>
      <c r="E2673" s="39" t="e">
        <f t="shared" si="249"/>
        <v>#VALUE!</v>
      </c>
      <c r="M2673" s="8" t="str">
        <f>VLOOKUP(MONTH($J2673),Lookup!$A$2:$B$13,2,0)&amp;" "&amp;YEAR($J2673)</f>
        <v>Jan 1900</v>
      </c>
      <c r="N2673" s="34" t="str">
        <f t="shared" si="250"/>
        <v>1/1/9999</v>
      </c>
      <c r="O2673" s="8" t="str">
        <f>IF(ISERROR(VLOOKUP($I2673,Lookup!$H$2:$I$11,2,0)),"",VLOOKUP($I2673,Lookup!$H$2:$I$11,2,0))</f>
        <v/>
      </c>
      <c r="P2673" s="8">
        <f>COUNTIF(J$4:J2673,J2673)</f>
        <v>0</v>
      </c>
    </row>
    <row r="2674" spans="1:16" x14ac:dyDescent="0.25">
      <c r="A2674" s="35">
        <f t="shared" si="251"/>
        <v>0</v>
      </c>
      <c r="B2674" s="8">
        <f t="shared" si="252"/>
        <v>0</v>
      </c>
      <c r="C2674" s="8">
        <f t="shared" si="253"/>
        <v>0</v>
      </c>
      <c r="D2674" s="38" t="e">
        <f t="shared" si="254"/>
        <v>#VALUE!</v>
      </c>
      <c r="E2674" s="39" t="e">
        <f t="shared" si="249"/>
        <v>#VALUE!</v>
      </c>
      <c r="M2674" s="8" t="str">
        <f>VLOOKUP(MONTH($J2674),Lookup!$A$2:$B$13,2,0)&amp;" "&amp;YEAR($J2674)</f>
        <v>Jan 1900</v>
      </c>
      <c r="N2674" s="34" t="str">
        <f t="shared" si="250"/>
        <v>1/1/9999</v>
      </c>
      <c r="O2674" s="8" t="str">
        <f>IF(ISERROR(VLOOKUP($I2674,Lookup!$H$2:$I$11,2,0)),"",VLOOKUP($I2674,Lookup!$H$2:$I$11,2,0))</f>
        <v/>
      </c>
      <c r="P2674" s="8">
        <f>COUNTIF(J$4:J2674,J2674)</f>
        <v>0</v>
      </c>
    </row>
    <row r="2675" spans="1:16" x14ac:dyDescent="0.25">
      <c r="A2675" s="35">
        <f t="shared" si="251"/>
        <v>0</v>
      </c>
      <c r="B2675" s="8">
        <f t="shared" si="252"/>
        <v>0</v>
      </c>
      <c r="C2675" s="8">
        <f t="shared" si="253"/>
        <v>0</v>
      </c>
      <c r="D2675" s="38" t="e">
        <f t="shared" si="254"/>
        <v>#VALUE!</v>
      </c>
      <c r="E2675" s="39" t="e">
        <f t="shared" si="249"/>
        <v>#VALUE!</v>
      </c>
      <c r="M2675" s="8" t="str">
        <f>VLOOKUP(MONTH($J2675),Lookup!$A$2:$B$13,2,0)&amp;" "&amp;YEAR($J2675)</f>
        <v>Jan 1900</v>
      </c>
      <c r="N2675" s="34" t="str">
        <f t="shared" si="250"/>
        <v>1/1/9999</v>
      </c>
      <c r="O2675" s="8" t="str">
        <f>IF(ISERROR(VLOOKUP($I2675,Lookup!$H$2:$I$11,2,0)),"",VLOOKUP($I2675,Lookup!$H$2:$I$11,2,0))</f>
        <v/>
      </c>
      <c r="P2675" s="8">
        <f>COUNTIF(J$4:J2675,J2675)</f>
        <v>0</v>
      </c>
    </row>
    <row r="2676" spans="1:16" x14ac:dyDescent="0.25">
      <c r="A2676" s="35">
        <f t="shared" si="251"/>
        <v>0</v>
      </c>
      <c r="B2676" s="8">
        <f t="shared" si="252"/>
        <v>0</v>
      </c>
      <c r="C2676" s="8">
        <f t="shared" si="253"/>
        <v>0</v>
      </c>
      <c r="D2676" s="38" t="e">
        <f t="shared" si="254"/>
        <v>#VALUE!</v>
      </c>
      <c r="E2676" s="39" t="e">
        <f t="shared" si="249"/>
        <v>#VALUE!</v>
      </c>
      <c r="M2676" s="8" t="str">
        <f>VLOOKUP(MONTH($J2676),Lookup!$A$2:$B$13,2,0)&amp;" "&amp;YEAR($J2676)</f>
        <v>Jan 1900</v>
      </c>
      <c r="N2676" s="34" t="str">
        <f t="shared" si="250"/>
        <v>1/1/9999</v>
      </c>
      <c r="O2676" s="8" t="str">
        <f>IF(ISERROR(VLOOKUP($I2676,Lookup!$H$2:$I$11,2,0)),"",VLOOKUP($I2676,Lookup!$H$2:$I$11,2,0))</f>
        <v/>
      </c>
      <c r="P2676" s="8">
        <f>COUNTIF(J$4:J2676,J2676)</f>
        <v>0</v>
      </c>
    </row>
    <row r="2677" spans="1:16" x14ac:dyDescent="0.25">
      <c r="A2677" s="35">
        <f t="shared" si="251"/>
        <v>0</v>
      </c>
      <c r="B2677" s="8">
        <f t="shared" si="252"/>
        <v>0</v>
      </c>
      <c r="C2677" s="8">
        <f t="shared" si="253"/>
        <v>0</v>
      </c>
      <c r="D2677" s="38" t="e">
        <f t="shared" si="254"/>
        <v>#VALUE!</v>
      </c>
      <c r="E2677" s="39" t="e">
        <f t="shared" si="249"/>
        <v>#VALUE!</v>
      </c>
      <c r="M2677" s="8" t="str">
        <f>VLOOKUP(MONTH($J2677),Lookup!$A$2:$B$13,2,0)&amp;" "&amp;YEAR($J2677)</f>
        <v>Jan 1900</v>
      </c>
      <c r="N2677" s="34" t="str">
        <f t="shared" si="250"/>
        <v>1/1/9999</v>
      </c>
      <c r="O2677" s="8" t="str">
        <f>IF(ISERROR(VLOOKUP($I2677,Lookup!$H$2:$I$11,2,0)),"",VLOOKUP($I2677,Lookup!$H$2:$I$11,2,0))</f>
        <v/>
      </c>
      <c r="P2677" s="8">
        <f>COUNTIF(J$4:J2677,J2677)</f>
        <v>0</v>
      </c>
    </row>
    <row r="2678" spans="1:16" x14ac:dyDescent="0.25">
      <c r="A2678" s="35">
        <f t="shared" si="251"/>
        <v>0</v>
      </c>
      <c r="B2678" s="8">
        <f t="shared" si="252"/>
        <v>0</v>
      </c>
      <c r="C2678" s="8">
        <f t="shared" si="253"/>
        <v>0</v>
      </c>
      <c r="D2678" s="38" t="e">
        <f t="shared" si="254"/>
        <v>#VALUE!</v>
      </c>
      <c r="E2678" s="39" t="e">
        <f t="shared" si="249"/>
        <v>#VALUE!</v>
      </c>
      <c r="M2678" s="8" t="str">
        <f>VLOOKUP(MONTH($J2678),Lookup!$A$2:$B$13,2,0)&amp;" "&amp;YEAR($J2678)</f>
        <v>Jan 1900</v>
      </c>
      <c r="N2678" s="34" t="str">
        <f t="shared" si="250"/>
        <v>1/1/9999</v>
      </c>
      <c r="O2678" s="8" t="str">
        <f>IF(ISERROR(VLOOKUP($I2678,Lookup!$H$2:$I$11,2,0)),"",VLOOKUP($I2678,Lookup!$H$2:$I$11,2,0))</f>
        <v/>
      </c>
      <c r="P2678" s="8">
        <f>COUNTIF(J$4:J2678,J2678)</f>
        <v>0</v>
      </c>
    </row>
    <row r="2679" spans="1:16" x14ac:dyDescent="0.25">
      <c r="A2679" s="35">
        <f t="shared" si="251"/>
        <v>0</v>
      </c>
      <c r="B2679" s="8">
        <f t="shared" si="252"/>
        <v>0</v>
      </c>
      <c r="C2679" s="8">
        <f t="shared" si="253"/>
        <v>0</v>
      </c>
      <c r="D2679" s="38" t="e">
        <f t="shared" si="254"/>
        <v>#VALUE!</v>
      </c>
      <c r="E2679" s="39" t="e">
        <f t="shared" si="249"/>
        <v>#VALUE!</v>
      </c>
      <c r="M2679" s="8" t="str">
        <f>VLOOKUP(MONTH($J2679),Lookup!$A$2:$B$13,2,0)&amp;" "&amp;YEAR($J2679)</f>
        <v>Jan 1900</v>
      </c>
      <c r="N2679" s="34" t="str">
        <f t="shared" si="250"/>
        <v>1/1/9999</v>
      </c>
      <c r="O2679" s="8" t="str">
        <f>IF(ISERROR(VLOOKUP($I2679,Lookup!$H$2:$I$11,2,0)),"",VLOOKUP($I2679,Lookup!$H$2:$I$11,2,0))</f>
        <v/>
      </c>
      <c r="P2679" s="8">
        <f>COUNTIF(J$4:J2679,J2679)</f>
        <v>0</v>
      </c>
    </row>
    <row r="2680" spans="1:16" x14ac:dyDescent="0.25">
      <c r="A2680" s="35">
        <f t="shared" si="251"/>
        <v>0</v>
      </c>
      <c r="B2680" s="8">
        <f t="shared" si="252"/>
        <v>0</v>
      </c>
      <c r="C2680" s="8">
        <f t="shared" si="253"/>
        <v>0</v>
      </c>
      <c r="D2680" s="38" t="e">
        <f t="shared" si="254"/>
        <v>#VALUE!</v>
      </c>
      <c r="E2680" s="39" t="e">
        <f t="shared" si="249"/>
        <v>#VALUE!</v>
      </c>
      <c r="M2680" s="8" t="str">
        <f>VLOOKUP(MONTH($J2680),Lookup!$A$2:$B$13,2,0)&amp;" "&amp;YEAR($J2680)</f>
        <v>Jan 1900</v>
      </c>
      <c r="N2680" s="34" t="str">
        <f t="shared" si="250"/>
        <v>1/1/9999</v>
      </c>
      <c r="O2680" s="8" t="str">
        <f>IF(ISERROR(VLOOKUP($I2680,Lookup!$H$2:$I$11,2,0)),"",VLOOKUP($I2680,Lookup!$H$2:$I$11,2,0))</f>
        <v/>
      </c>
      <c r="P2680" s="8">
        <f>COUNTIF(J$4:J2680,J2680)</f>
        <v>0</v>
      </c>
    </row>
    <row r="2681" spans="1:16" x14ac:dyDescent="0.25">
      <c r="A2681" s="35">
        <f t="shared" si="251"/>
        <v>0</v>
      </c>
      <c r="B2681" s="8">
        <f t="shared" si="252"/>
        <v>0</v>
      </c>
      <c r="C2681" s="8">
        <f t="shared" si="253"/>
        <v>0</v>
      </c>
      <c r="D2681" s="38" t="e">
        <f t="shared" si="254"/>
        <v>#VALUE!</v>
      </c>
      <c r="E2681" s="39" t="e">
        <f t="shared" si="249"/>
        <v>#VALUE!</v>
      </c>
      <c r="M2681" s="8" t="str">
        <f>VLOOKUP(MONTH($J2681),Lookup!$A$2:$B$13,2,0)&amp;" "&amp;YEAR($J2681)</f>
        <v>Jan 1900</v>
      </c>
      <c r="N2681" s="34" t="str">
        <f t="shared" si="250"/>
        <v>1/1/9999</v>
      </c>
      <c r="O2681" s="8" t="str">
        <f>IF(ISERROR(VLOOKUP($I2681,Lookup!$H$2:$I$11,2,0)),"",VLOOKUP($I2681,Lookup!$H$2:$I$11,2,0))</f>
        <v/>
      </c>
      <c r="P2681" s="8">
        <f>COUNTIF(J$4:J2681,J2681)</f>
        <v>0</v>
      </c>
    </row>
    <row r="2682" spans="1:16" x14ac:dyDescent="0.25">
      <c r="A2682" s="35">
        <f t="shared" si="251"/>
        <v>0</v>
      </c>
      <c r="B2682" s="8">
        <f t="shared" si="252"/>
        <v>0</v>
      </c>
      <c r="C2682" s="8">
        <f t="shared" si="253"/>
        <v>0</v>
      </c>
      <c r="D2682" s="38" t="e">
        <f t="shared" si="254"/>
        <v>#VALUE!</v>
      </c>
      <c r="E2682" s="39" t="e">
        <f t="shared" si="249"/>
        <v>#VALUE!</v>
      </c>
      <c r="M2682" s="8" t="str">
        <f>VLOOKUP(MONTH($J2682),Lookup!$A$2:$B$13,2,0)&amp;" "&amp;YEAR($J2682)</f>
        <v>Jan 1900</v>
      </c>
      <c r="N2682" s="34" t="str">
        <f t="shared" si="250"/>
        <v>1/1/9999</v>
      </c>
      <c r="O2682" s="8" t="str">
        <f>IF(ISERROR(VLOOKUP($I2682,Lookup!$H$2:$I$11,2,0)),"",VLOOKUP($I2682,Lookup!$H$2:$I$11,2,0))</f>
        <v/>
      </c>
      <c r="P2682" s="8">
        <f>COUNTIF(J$4:J2682,J2682)</f>
        <v>0</v>
      </c>
    </row>
    <row r="2683" spans="1:16" x14ac:dyDescent="0.25">
      <c r="A2683" s="35">
        <f t="shared" si="251"/>
        <v>0</v>
      </c>
      <c r="B2683" s="8">
        <f t="shared" si="252"/>
        <v>0</v>
      </c>
      <c r="C2683" s="8">
        <f t="shared" si="253"/>
        <v>0</v>
      </c>
      <c r="D2683" s="38" t="e">
        <f t="shared" si="254"/>
        <v>#VALUE!</v>
      </c>
      <c r="E2683" s="39" t="e">
        <f t="shared" si="249"/>
        <v>#VALUE!</v>
      </c>
      <c r="M2683" s="8" t="str">
        <f>VLOOKUP(MONTH($J2683),Lookup!$A$2:$B$13,2,0)&amp;" "&amp;YEAR($J2683)</f>
        <v>Jan 1900</v>
      </c>
      <c r="N2683" s="34" t="str">
        <f t="shared" si="250"/>
        <v>1/1/9999</v>
      </c>
      <c r="O2683" s="8" t="str">
        <f>IF(ISERROR(VLOOKUP($I2683,Lookup!$H$2:$I$11,2,0)),"",VLOOKUP($I2683,Lookup!$H$2:$I$11,2,0))</f>
        <v/>
      </c>
      <c r="P2683" s="8">
        <f>COUNTIF(J$4:J2683,J2683)</f>
        <v>0</v>
      </c>
    </row>
    <row r="2684" spans="1:16" x14ac:dyDescent="0.25">
      <c r="A2684" s="35">
        <f t="shared" si="251"/>
        <v>0</v>
      </c>
      <c r="B2684" s="8">
        <f t="shared" si="252"/>
        <v>0</v>
      </c>
      <c r="C2684" s="8">
        <f t="shared" si="253"/>
        <v>0</v>
      </c>
      <c r="D2684" s="38" t="e">
        <f t="shared" si="254"/>
        <v>#VALUE!</v>
      </c>
      <c r="E2684" s="39" t="e">
        <f t="shared" si="249"/>
        <v>#VALUE!</v>
      </c>
      <c r="M2684" s="8" t="str">
        <f>VLOOKUP(MONTH($J2684),Lookup!$A$2:$B$13,2,0)&amp;" "&amp;YEAR($J2684)</f>
        <v>Jan 1900</v>
      </c>
      <c r="N2684" s="34" t="str">
        <f t="shared" si="250"/>
        <v>1/1/9999</v>
      </c>
      <c r="O2684" s="8" t="str">
        <f>IF(ISERROR(VLOOKUP($I2684,Lookup!$H$2:$I$11,2,0)),"",VLOOKUP($I2684,Lookup!$H$2:$I$11,2,0))</f>
        <v/>
      </c>
      <c r="P2684" s="8">
        <f>COUNTIF(J$4:J2684,J2684)</f>
        <v>0</v>
      </c>
    </row>
    <row r="2685" spans="1:16" x14ac:dyDescent="0.25">
      <c r="A2685" s="35">
        <f t="shared" si="251"/>
        <v>0</v>
      </c>
      <c r="B2685" s="8">
        <f t="shared" si="252"/>
        <v>0</v>
      </c>
      <c r="C2685" s="8">
        <f t="shared" si="253"/>
        <v>0</v>
      </c>
      <c r="D2685" s="38" t="e">
        <f t="shared" si="254"/>
        <v>#VALUE!</v>
      </c>
      <c r="E2685" s="39" t="e">
        <f t="shared" si="249"/>
        <v>#VALUE!</v>
      </c>
      <c r="M2685" s="8" t="str">
        <f>VLOOKUP(MONTH($J2685),Lookup!$A$2:$B$13,2,0)&amp;" "&amp;YEAR($J2685)</f>
        <v>Jan 1900</v>
      </c>
      <c r="N2685" s="34" t="str">
        <f t="shared" si="250"/>
        <v>1/1/9999</v>
      </c>
      <c r="O2685" s="8" t="str">
        <f>IF(ISERROR(VLOOKUP($I2685,Lookup!$H$2:$I$11,2,0)),"",VLOOKUP($I2685,Lookup!$H$2:$I$11,2,0))</f>
        <v/>
      </c>
      <c r="P2685" s="8">
        <f>COUNTIF(J$4:J2685,J2685)</f>
        <v>0</v>
      </c>
    </row>
    <row r="2686" spans="1:16" x14ac:dyDescent="0.25">
      <c r="A2686" s="35">
        <f t="shared" si="251"/>
        <v>0</v>
      </c>
      <c r="B2686" s="8">
        <f t="shared" si="252"/>
        <v>0</v>
      </c>
      <c r="C2686" s="8">
        <f t="shared" si="253"/>
        <v>0</v>
      </c>
      <c r="D2686" s="38" t="e">
        <f t="shared" si="254"/>
        <v>#VALUE!</v>
      </c>
      <c r="E2686" s="39" t="e">
        <f t="shared" si="249"/>
        <v>#VALUE!</v>
      </c>
      <c r="M2686" s="8" t="str">
        <f>VLOOKUP(MONTH($J2686),Lookup!$A$2:$B$13,2,0)&amp;" "&amp;YEAR($J2686)</f>
        <v>Jan 1900</v>
      </c>
      <c r="N2686" s="34" t="str">
        <f t="shared" si="250"/>
        <v>1/1/9999</v>
      </c>
      <c r="O2686" s="8" t="str">
        <f>IF(ISERROR(VLOOKUP($I2686,Lookup!$H$2:$I$11,2,0)),"",VLOOKUP($I2686,Lookup!$H$2:$I$11,2,0))</f>
        <v/>
      </c>
      <c r="P2686" s="8">
        <f>COUNTIF(J$4:J2686,J2686)</f>
        <v>0</v>
      </c>
    </row>
    <row r="2687" spans="1:16" x14ac:dyDescent="0.25">
      <c r="A2687" s="35">
        <f t="shared" si="251"/>
        <v>0</v>
      </c>
      <c r="B2687" s="8">
        <f t="shared" si="252"/>
        <v>0</v>
      </c>
      <c r="C2687" s="8">
        <f t="shared" si="253"/>
        <v>0</v>
      </c>
      <c r="D2687" s="38" t="e">
        <f t="shared" si="254"/>
        <v>#VALUE!</v>
      </c>
      <c r="E2687" s="39" t="e">
        <f t="shared" si="249"/>
        <v>#VALUE!</v>
      </c>
      <c r="M2687" s="8" t="str">
        <f>VLOOKUP(MONTH($J2687),Lookup!$A$2:$B$13,2,0)&amp;" "&amp;YEAR($J2687)</f>
        <v>Jan 1900</v>
      </c>
      <c r="N2687" s="34" t="str">
        <f t="shared" si="250"/>
        <v>1/1/9999</v>
      </c>
      <c r="O2687" s="8" t="str">
        <f>IF(ISERROR(VLOOKUP($I2687,Lookup!$H$2:$I$11,2,0)),"",VLOOKUP($I2687,Lookup!$H$2:$I$11,2,0))</f>
        <v/>
      </c>
      <c r="P2687" s="8">
        <f>COUNTIF(J$4:J2687,J2687)</f>
        <v>0</v>
      </c>
    </row>
    <row r="2688" spans="1:16" x14ac:dyDescent="0.25">
      <c r="A2688" s="35">
        <f t="shared" si="251"/>
        <v>0</v>
      </c>
      <c r="B2688" s="8">
        <f t="shared" si="252"/>
        <v>0</v>
      </c>
      <c r="C2688" s="8">
        <f t="shared" si="253"/>
        <v>0</v>
      </c>
      <c r="D2688" s="38" t="e">
        <f t="shared" si="254"/>
        <v>#VALUE!</v>
      </c>
      <c r="E2688" s="39" t="e">
        <f t="shared" si="249"/>
        <v>#VALUE!</v>
      </c>
      <c r="M2688" s="8" t="str">
        <f>VLOOKUP(MONTH($J2688),Lookup!$A$2:$B$13,2,0)&amp;" "&amp;YEAR($J2688)</f>
        <v>Jan 1900</v>
      </c>
      <c r="N2688" s="34" t="str">
        <f t="shared" si="250"/>
        <v>1/1/9999</v>
      </c>
      <c r="O2688" s="8" t="str">
        <f>IF(ISERROR(VLOOKUP($I2688,Lookup!$H$2:$I$11,2,0)),"",VLOOKUP($I2688,Lookup!$H$2:$I$11,2,0))</f>
        <v/>
      </c>
      <c r="P2688" s="8">
        <f>COUNTIF(J$4:J2688,J2688)</f>
        <v>0</v>
      </c>
    </row>
    <row r="2689" spans="1:16" x14ac:dyDescent="0.25">
      <c r="A2689" s="35">
        <f t="shared" si="251"/>
        <v>0</v>
      </c>
      <c r="B2689" s="8">
        <f t="shared" si="252"/>
        <v>0</v>
      </c>
      <c r="C2689" s="8">
        <f t="shared" si="253"/>
        <v>0</v>
      </c>
      <c r="D2689" s="38" t="e">
        <f t="shared" si="254"/>
        <v>#VALUE!</v>
      </c>
      <c r="E2689" s="39" t="e">
        <f t="shared" si="249"/>
        <v>#VALUE!</v>
      </c>
      <c r="M2689" s="8" t="str">
        <f>VLOOKUP(MONTH($J2689),Lookup!$A$2:$B$13,2,0)&amp;" "&amp;YEAR($J2689)</f>
        <v>Jan 1900</v>
      </c>
      <c r="N2689" s="34" t="str">
        <f t="shared" si="250"/>
        <v>1/1/9999</v>
      </c>
      <c r="O2689" s="8" t="str">
        <f>IF(ISERROR(VLOOKUP($I2689,Lookup!$H$2:$I$11,2,0)),"",VLOOKUP($I2689,Lookup!$H$2:$I$11,2,0))</f>
        <v/>
      </c>
      <c r="P2689" s="8">
        <f>COUNTIF(J$4:J2689,J2689)</f>
        <v>0</v>
      </c>
    </row>
    <row r="2690" spans="1:16" x14ac:dyDescent="0.25">
      <c r="A2690" s="35">
        <f t="shared" si="251"/>
        <v>0</v>
      </c>
      <c r="B2690" s="8">
        <f t="shared" si="252"/>
        <v>0</v>
      </c>
      <c r="C2690" s="8">
        <f t="shared" si="253"/>
        <v>0</v>
      </c>
      <c r="D2690" s="38" t="e">
        <f t="shared" si="254"/>
        <v>#VALUE!</v>
      </c>
      <c r="E2690" s="39" t="e">
        <f t="shared" si="249"/>
        <v>#VALUE!</v>
      </c>
      <c r="M2690" s="8" t="str">
        <f>VLOOKUP(MONTH($J2690),Lookup!$A$2:$B$13,2,0)&amp;" "&amp;YEAR($J2690)</f>
        <v>Jan 1900</v>
      </c>
      <c r="N2690" s="34" t="str">
        <f t="shared" si="250"/>
        <v>1/1/9999</v>
      </c>
      <c r="O2690" s="8" t="str">
        <f>IF(ISERROR(VLOOKUP($I2690,Lookup!$H$2:$I$11,2,0)),"",VLOOKUP($I2690,Lookup!$H$2:$I$11,2,0))</f>
        <v/>
      </c>
      <c r="P2690" s="8">
        <f>COUNTIF(J$4:J2690,J2690)</f>
        <v>0</v>
      </c>
    </row>
    <row r="2691" spans="1:16" x14ac:dyDescent="0.25">
      <c r="A2691" s="35">
        <f t="shared" si="251"/>
        <v>0</v>
      </c>
      <c r="B2691" s="8">
        <f t="shared" si="252"/>
        <v>0</v>
      </c>
      <c r="C2691" s="8">
        <f t="shared" si="253"/>
        <v>0</v>
      </c>
      <c r="D2691" s="38" t="e">
        <f t="shared" si="254"/>
        <v>#VALUE!</v>
      </c>
      <c r="E2691" s="39" t="e">
        <f t="shared" si="249"/>
        <v>#VALUE!</v>
      </c>
      <c r="M2691" s="8" t="str">
        <f>VLOOKUP(MONTH($J2691),Lookup!$A$2:$B$13,2,0)&amp;" "&amp;YEAR($J2691)</f>
        <v>Jan 1900</v>
      </c>
      <c r="N2691" s="34" t="str">
        <f t="shared" si="250"/>
        <v>1/1/9999</v>
      </c>
      <c r="O2691" s="8" t="str">
        <f>IF(ISERROR(VLOOKUP($I2691,Lookup!$H$2:$I$11,2,0)),"",VLOOKUP($I2691,Lookup!$H$2:$I$11,2,0))</f>
        <v/>
      </c>
      <c r="P2691" s="8">
        <f>COUNTIF(J$4:J2691,J2691)</f>
        <v>0</v>
      </c>
    </row>
    <row r="2692" spans="1:16" x14ac:dyDescent="0.25">
      <c r="A2692" s="35">
        <f t="shared" si="251"/>
        <v>0</v>
      </c>
      <c r="B2692" s="8">
        <f t="shared" si="252"/>
        <v>0</v>
      </c>
      <c r="C2692" s="8">
        <f t="shared" si="253"/>
        <v>0</v>
      </c>
      <c r="D2692" s="38" t="e">
        <f t="shared" si="254"/>
        <v>#VALUE!</v>
      </c>
      <c r="E2692" s="39" t="e">
        <f t="shared" si="249"/>
        <v>#VALUE!</v>
      </c>
      <c r="M2692" s="8" t="str">
        <f>VLOOKUP(MONTH($J2692),Lookup!$A$2:$B$13,2,0)&amp;" "&amp;YEAR($J2692)</f>
        <v>Jan 1900</v>
      </c>
      <c r="N2692" s="34" t="str">
        <f t="shared" si="250"/>
        <v>1/1/9999</v>
      </c>
      <c r="O2692" s="8" t="str">
        <f>IF(ISERROR(VLOOKUP($I2692,Lookup!$H$2:$I$11,2,0)),"",VLOOKUP($I2692,Lookup!$H$2:$I$11,2,0))</f>
        <v/>
      </c>
      <c r="P2692" s="8">
        <f>COUNTIF(J$4:J2692,J2692)</f>
        <v>0</v>
      </c>
    </row>
    <row r="2693" spans="1:16" x14ac:dyDescent="0.25">
      <c r="A2693" s="35">
        <f t="shared" si="251"/>
        <v>0</v>
      </c>
      <c r="B2693" s="8">
        <f t="shared" si="252"/>
        <v>0</v>
      </c>
      <c r="C2693" s="8">
        <f t="shared" si="253"/>
        <v>0</v>
      </c>
      <c r="D2693" s="38" t="e">
        <f t="shared" si="254"/>
        <v>#VALUE!</v>
      </c>
      <c r="E2693" s="39" t="e">
        <f t="shared" ref="E2693:E2756" si="255">IF($D2693="","",COUNTIFS($F$4:$F$5000,$F2693,$D$4:$D$5000,"&gt;"&amp;$D2693))</f>
        <v>#VALUE!</v>
      </c>
      <c r="M2693" s="8" t="str">
        <f>VLOOKUP(MONTH($J2693),Lookup!$A$2:$B$13,2,0)&amp;" "&amp;YEAR($J2693)</f>
        <v>Jan 1900</v>
      </c>
      <c r="N2693" s="34" t="str">
        <f t="shared" ref="N2693:N2756" si="256">IF(ISBLANK($J2693),"1/1/9999",J2693)</f>
        <v>1/1/9999</v>
      </c>
      <c r="O2693" s="8" t="str">
        <f>IF(ISERROR(VLOOKUP($I2693,Lookup!$H$2:$I$11,2,0)),"",VLOOKUP($I2693,Lookup!$H$2:$I$11,2,0))</f>
        <v/>
      </c>
      <c r="P2693" s="8">
        <f>COUNTIF(J$4:J2693,J2693)</f>
        <v>0</v>
      </c>
    </row>
    <row r="2694" spans="1:16" x14ac:dyDescent="0.25">
      <c r="A2694" s="35">
        <f t="shared" ref="A2694:A2757" si="257">K2694</f>
        <v>0</v>
      </c>
      <c r="B2694" s="8">
        <f t="shared" ref="B2694:B2757" si="258">J2694</f>
        <v>0</v>
      </c>
      <c r="C2694" s="8">
        <f t="shared" ref="C2694:C2757" si="259">L2694</f>
        <v>0</v>
      </c>
      <c r="D2694" s="38" t="e">
        <f t="shared" ref="D2694:D2757" si="260">SUM(A2694:C2694)+O2694+P2694</f>
        <v>#VALUE!</v>
      </c>
      <c r="E2694" s="39" t="e">
        <f t="shared" si="255"/>
        <v>#VALUE!</v>
      </c>
      <c r="M2694" s="8" t="str">
        <f>VLOOKUP(MONTH($J2694),Lookup!$A$2:$B$13,2,0)&amp;" "&amp;YEAR($J2694)</f>
        <v>Jan 1900</v>
      </c>
      <c r="N2694" s="34" t="str">
        <f t="shared" si="256"/>
        <v>1/1/9999</v>
      </c>
      <c r="O2694" s="8" t="str">
        <f>IF(ISERROR(VLOOKUP($I2694,Lookup!$H$2:$I$11,2,0)),"",VLOOKUP($I2694,Lookup!$H$2:$I$11,2,0))</f>
        <v/>
      </c>
      <c r="P2694" s="8">
        <f>COUNTIF(J$4:J2694,J2694)</f>
        <v>0</v>
      </c>
    </row>
    <row r="2695" spans="1:16" x14ac:dyDescent="0.25">
      <c r="A2695" s="35">
        <f t="shared" si="257"/>
        <v>0</v>
      </c>
      <c r="B2695" s="8">
        <f t="shared" si="258"/>
        <v>0</v>
      </c>
      <c r="C2695" s="8">
        <f t="shared" si="259"/>
        <v>0</v>
      </c>
      <c r="D2695" s="38" t="e">
        <f t="shared" si="260"/>
        <v>#VALUE!</v>
      </c>
      <c r="E2695" s="39" t="e">
        <f t="shared" si="255"/>
        <v>#VALUE!</v>
      </c>
      <c r="M2695" s="8" t="str">
        <f>VLOOKUP(MONTH($J2695),Lookup!$A$2:$B$13,2,0)&amp;" "&amp;YEAR($J2695)</f>
        <v>Jan 1900</v>
      </c>
      <c r="N2695" s="34" t="str">
        <f t="shared" si="256"/>
        <v>1/1/9999</v>
      </c>
      <c r="O2695" s="8" t="str">
        <f>IF(ISERROR(VLOOKUP($I2695,Lookup!$H$2:$I$11,2,0)),"",VLOOKUP($I2695,Lookup!$H$2:$I$11,2,0))</f>
        <v/>
      </c>
      <c r="P2695" s="8">
        <f>COUNTIF(J$4:J2695,J2695)</f>
        <v>0</v>
      </c>
    </row>
    <row r="2696" spans="1:16" x14ac:dyDescent="0.25">
      <c r="A2696" s="35">
        <f t="shared" si="257"/>
        <v>0</v>
      </c>
      <c r="B2696" s="8">
        <f t="shared" si="258"/>
        <v>0</v>
      </c>
      <c r="C2696" s="8">
        <f t="shared" si="259"/>
        <v>0</v>
      </c>
      <c r="D2696" s="38" t="e">
        <f t="shared" si="260"/>
        <v>#VALUE!</v>
      </c>
      <c r="E2696" s="39" t="e">
        <f t="shared" si="255"/>
        <v>#VALUE!</v>
      </c>
      <c r="M2696" s="8" t="str">
        <f>VLOOKUP(MONTH($J2696),Lookup!$A$2:$B$13,2,0)&amp;" "&amp;YEAR($J2696)</f>
        <v>Jan 1900</v>
      </c>
      <c r="N2696" s="34" t="str">
        <f t="shared" si="256"/>
        <v>1/1/9999</v>
      </c>
      <c r="O2696" s="8" t="str">
        <f>IF(ISERROR(VLOOKUP($I2696,Lookup!$H$2:$I$11,2,0)),"",VLOOKUP($I2696,Lookup!$H$2:$I$11,2,0))</f>
        <v/>
      </c>
      <c r="P2696" s="8">
        <f>COUNTIF(J$4:J2696,J2696)</f>
        <v>0</v>
      </c>
    </row>
    <row r="2697" spans="1:16" x14ac:dyDescent="0.25">
      <c r="A2697" s="35">
        <f t="shared" si="257"/>
        <v>0</v>
      </c>
      <c r="B2697" s="8">
        <f t="shared" si="258"/>
        <v>0</v>
      </c>
      <c r="C2697" s="8">
        <f t="shared" si="259"/>
        <v>0</v>
      </c>
      <c r="D2697" s="38" t="e">
        <f t="shared" si="260"/>
        <v>#VALUE!</v>
      </c>
      <c r="E2697" s="39" t="e">
        <f t="shared" si="255"/>
        <v>#VALUE!</v>
      </c>
      <c r="M2697" s="8" t="str">
        <f>VLOOKUP(MONTH($J2697),Lookup!$A$2:$B$13,2,0)&amp;" "&amp;YEAR($J2697)</f>
        <v>Jan 1900</v>
      </c>
      <c r="N2697" s="34" t="str">
        <f t="shared" si="256"/>
        <v>1/1/9999</v>
      </c>
      <c r="O2697" s="8" t="str">
        <f>IF(ISERROR(VLOOKUP($I2697,Lookup!$H$2:$I$11,2,0)),"",VLOOKUP($I2697,Lookup!$H$2:$I$11,2,0))</f>
        <v/>
      </c>
      <c r="P2697" s="8">
        <f>COUNTIF(J$4:J2697,J2697)</f>
        <v>0</v>
      </c>
    </row>
    <row r="2698" spans="1:16" x14ac:dyDescent="0.25">
      <c r="A2698" s="35">
        <f t="shared" si="257"/>
        <v>0</v>
      </c>
      <c r="B2698" s="8">
        <f t="shared" si="258"/>
        <v>0</v>
      </c>
      <c r="C2698" s="8">
        <f t="shared" si="259"/>
        <v>0</v>
      </c>
      <c r="D2698" s="38" t="e">
        <f t="shared" si="260"/>
        <v>#VALUE!</v>
      </c>
      <c r="E2698" s="39" t="e">
        <f t="shared" si="255"/>
        <v>#VALUE!</v>
      </c>
      <c r="M2698" s="8" t="str">
        <f>VLOOKUP(MONTH($J2698),Lookup!$A$2:$B$13,2,0)&amp;" "&amp;YEAR($J2698)</f>
        <v>Jan 1900</v>
      </c>
      <c r="N2698" s="34" t="str">
        <f t="shared" si="256"/>
        <v>1/1/9999</v>
      </c>
      <c r="O2698" s="8" t="str">
        <f>IF(ISERROR(VLOOKUP($I2698,Lookup!$H$2:$I$11,2,0)),"",VLOOKUP($I2698,Lookup!$H$2:$I$11,2,0))</f>
        <v/>
      </c>
      <c r="P2698" s="8">
        <f>COUNTIF(J$4:J2698,J2698)</f>
        <v>0</v>
      </c>
    </row>
    <row r="2699" spans="1:16" x14ac:dyDescent="0.25">
      <c r="A2699" s="35">
        <f t="shared" si="257"/>
        <v>0</v>
      </c>
      <c r="B2699" s="8">
        <f t="shared" si="258"/>
        <v>0</v>
      </c>
      <c r="C2699" s="8">
        <f t="shared" si="259"/>
        <v>0</v>
      </c>
      <c r="D2699" s="38" t="e">
        <f t="shared" si="260"/>
        <v>#VALUE!</v>
      </c>
      <c r="E2699" s="39" t="e">
        <f t="shared" si="255"/>
        <v>#VALUE!</v>
      </c>
      <c r="M2699" s="8" t="str">
        <f>VLOOKUP(MONTH($J2699),Lookup!$A$2:$B$13,2,0)&amp;" "&amp;YEAR($J2699)</f>
        <v>Jan 1900</v>
      </c>
      <c r="N2699" s="34" t="str">
        <f t="shared" si="256"/>
        <v>1/1/9999</v>
      </c>
      <c r="O2699" s="8" t="str">
        <f>IF(ISERROR(VLOOKUP($I2699,Lookup!$H$2:$I$11,2,0)),"",VLOOKUP($I2699,Lookup!$H$2:$I$11,2,0))</f>
        <v/>
      </c>
      <c r="P2699" s="8">
        <f>COUNTIF(J$4:J2699,J2699)</f>
        <v>0</v>
      </c>
    </row>
    <row r="2700" spans="1:16" x14ac:dyDescent="0.25">
      <c r="A2700" s="35">
        <f t="shared" si="257"/>
        <v>0</v>
      </c>
      <c r="B2700" s="8">
        <f t="shared" si="258"/>
        <v>0</v>
      </c>
      <c r="C2700" s="8">
        <f t="shared" si="259"/>
        <v>0</v>
      </c>
      <c r="D2700" s="38" t="e">
        <f t="shared" si="260"/>
        <v>#VALUE!</v>
      </c>
      <c r="E2700" s="39" t="e">
        <f t="shared" si="255"/>
        <v>#VALUE!</v>
      </c>
      <c r="M2700" s="8" t="str">
        <f>VLOOKUP(MONTH($J2700),Lookup!$A$2:$B$13,2,0)&amp;" "&amp;YEAR($J2700)</f>
        <v>Jan 1900</v>
      </c>
      <c r="N2700" s="34" t="str">
        <f t="shared" si="256"/>
        <v>1/1/9999</v>
      </c>
      <c r="O2700" s="8" t="str">
        <f>IF(ISERROR(VLOOKUP($I2700,Lookup!$H$2:$I$11,2,0)),"",VLOOKUP($I2700,Lookup!$H$2:$I$11,2,0))</f>
        <v/>
      </c>
      <c r="P2700" s="8">
        <f>COUNTIF(J$4:J2700,J2700)</f>
        <v>0</v>
      </c>
    </row>
    <row r="2701" spans="1:16" x14ac:dyDescent="0.25">
      <c r="A2701" s="35">
        <f t="shared" si="257"/>
        <v>0</v>
      </c>
      <c r="B2701" s="8">
        <f t="shared" si="258"/>
        <v>0</v>
      </c>
      <c r="C2701" s="8">
        <f t="shared" si="259"/>
        <v>0</v>
      </c>
      <c r="D2701" s="38" t="e">
        <f t="shared" si="260"/>
        <v>#VALUE!</v>
      </c>
      <c r="E2701" s="39" t="e">
        <f t="shared" si="255"/>
        <v>#VALUE!</v>
      </c>
      <c r="M2701" s="8" t="str">
        <f>VLOOKUP(MONTH($J2701),Lookup!$A$2:$B$13,2,0)&amp;" "&amp;YEAR($J2701)</f>
        <v>Jan 1900</v>
      </c>
      <c r="N2701" s="34" t="str">
        <f t="shared" si="256"/>
        <v>1/1/9999</v>
      </c>
      <c r="O2701" s="8" t="str">
        <f>IF(ISERROR(VLOOKUP($I2701,Lookup!$H$2:$I$11,2,0)),"",VLOOKUP($I2701,Lookup!$H$2:$I$11,2,0))</f>
        <v/>
      </c>
      <c r="P2701" s="8">
        <f>COUNTIF(J$4:J2701,J2701)</f>
        <v>0</v>
      </c>
    </row>
    <row r="2702" spans="1:16" x14ac:dyDescent="0.25">
      <c r="A2702" s="35">
        <f t="shared" si="257"/>
        <v>0</v>
      </c>
      <c r="B2702" s="8">
        <f t="shared" si="258"/>
        <v>0</v>
      </c>
      <c r="C2702" s="8">
        <f t="shared" si="259"/>
        <v>0</v>
      </c>
      <c r="D2702" s="38" t="e">
        <f t="shared" si="260"/>
        <v>#VALUE!</v>
      </c>
      <c r="E2702" s="39" t="e">
        <f t="shared" si="255"/>
        <v>#VALUE!</v>
      </c>
      <c r="M2702" s="8" t="str">
        <f>VLOOKUP(MONTH($J2702),Lookup!$A$2:$B$13,2,0)&amp;" "&amp;YEAR($J2702)</f>
        <v>Jan 1900</v>
      </c>
      <c r="N2702" s="34" t="str">
        <f t="shared" si="256"/>
        <v>1/1/9999</v>
      </c>
      <c r="O2702" s="8" t="str">
        <f>IF(ISERROR(VLOOKUP($I2702,Lookup!$H$2:$I$11,2,0)),"",VLOOKUP($I2702,Lookup!$H$2:$I$11,2,0))</f>
        <v/>
      </c>
      <c r="P2702" s="8">
        <f>COUNTIF(J$4:J2702,J2702)</f>
        <v>0</v>
      </c>
    </row>
    <row r="2703" spans="1:16" x14ac:dyDescent="0.25">
      <c r="A2703" s="35">
        <f t="shared" si="257"/>
        <v>0</v>
      </c>
      <c r="B2703" s="8">
        <f t="shared" si="258"/>
        <v>0</v>
      </c>
      <c r="C2703" s="8">
        <f t="shared" si="259"/>
        <v>0</v>
      </c>
      <c r="D2703" s="38" t="e">
        <f t="shared" si="260"/>
        <v>#VALUE!</v>
      </c>
      <c r="E2703" s="39" t="e">
        <f t="shared" si="255"/>
        <v>#VALUE!</v>
      </c>
      <c r="M2703" s="8" t="str">
        <f>VLOOKUP(MONTH($J2703),Lookup!$A$2:$B$13,2,0)&amp;" "&amp;YEAR($J2703)</f>
        <v>Jan 1900</v>
      </c>
      <c r="N2703" s="34" t="str">
        <f t="shared" si="256"/>
        <v>1/1/9999</v>
      </c>
      <c r="O2703" s="8" t="str">
        <f>IF(ISERROR(VLOOKUP($I2703,Lookup!$H$2:$I$11,2,0)),"",VLOOKUP($I2703,Lookup!$H$2:$I$11,2,0))</f>
        <v/>
      </c>
      <c r="P2703" s="8">
        <f>COUNTIF(J$4:J2703,J2703)</f>
        <v>0</v>
      </c>
    </row>
    <row r="2704" spans="1:16" x14ac:dyDescent="0.25">
      <c r="A2704" s="35">
        <f t="shared" si="257"/>
        <v>0</v>
      </c>
      <c r="B2704" s="8">
        <f t="shared" si="258"/>
        <v>0</v>
      </c>
      <c r="C2704" s="8">
        <f t="shared" si="259"/>
        <v>0</v>
      </c>
      <c r="D2704" s="38" t="e">
        <f t="shared" si="260"/>
        <v>#VALUE!</v>
      </c>
      <c r="E2704" s="39" t="e">
        <f t="shared" si="255"/>
        <v>#VALUE!</v>
      </c>
      <c r="M2704" s="8" t="str">
        <f>VLOOKUP(MONTH($J2704),Lookup!$A$2:$B$13,2,0)&amp;" "&amp;YEAR($J2704)</f>
        <v>Jan 1900</v>
      </c>
      <c r="N2704" s="34" t="str">
        <f t="shared" si="256"/>
        <v>1/1/9999</v>
      </c>
      <c r="O2704" s="8" t="str">
        <f>IF(ISERROR(VLOOKUP($I2704,Lookup!$H$2:$I$11,2,0)),"",VLOOKUP($I2704,Lookup!$H$2:$I$11,2,0))</f>
        <v/>
      </c>
      <c r="P2704" s="8">
        <f>COUNTIF(J$4:J2704,J2704)</f>
        <v>0</v>
      </c>
    </row>
    <row r="2705" spans="1:16" x14ac:dyDescent="0.25">
      <c r="A2705" s="35">
        <f t="shared" si="257"/>
        <v>0</v>
      </c>
      <c r="B2705" s="8">
        <f t="shared" si="258"/>
        <v>0</v>
      </c>
      <c r="C2705" s="8">
        <f t="shared" si="259"/>
        <v>0</v>
      </c>
      <c r="D2705" s="38" t="e">
        <f t="shared" si="260"/>
        <v>#VALUE!</v>
      </c>
      <c r="E2705" s="39" t="e">
        <f t="shared" si="255"/>
        <v>#VALUE!</v>
      </c>
      <c r="M2705" s="8" t="str">
        <f>VLOOKUP(MONTH($J2705),Lookup!$A$2:$B$13,2,0)&amp;" "&amp;YEAR($J2705)</f>
        <v>Jan 1900</v>
      </c>
      <c r="N2705" s="34" t="str">
        <f t="shared" si="256"/>
        <v>1/1/9999</v>
      </c>
      <c r="O2705" s="8" t="str">
        <f>IF(ISERROR(VLOOKUP($I2705,Lookup!$H$2:$I$11,2,0)),"",VLOOKUP($I2705,Lookup!$H$2:$I$11,2,0))</f>
        <v/>
      </c>
      <c r="P2705" s="8">
        <f>COUNTIF(J$4:J2705,J2705)</f>
        <v>0</v>
      </c>
    </row>
    <row r="2706" spans="1:16" x14ac:dyDescent="0.25">
      <c r="A2706" s="35">
        <f t="shared" si="257"/>
        <v>0</v>
      </c>
      <c r="B2706" s="8">
        <f t="shared" si="258"/>
        <v>0</v>
      </c>
      <c r="C2706" s="8">
        <f t="shared" si="259"/>
        <v>0</v>
      </c>
      <c r="D2706" s="38" t="e">
        <f t="shared" si="260"/>
        <v>#VALUE!</v>
      </c>
      <c r="E2706" s="39" t="e">
        <f t="shared" si="255"/>
        <v>#VALUE!</v>
      </c>
      <c r="M2706" s="8" t="str">
        <f>VLOOKUP(MONTH($J2706),Lookup!$A$2:$B$13,2,0)&amp;" "&amp;YEAR($J2706)</f>
        <v>Jan 1900</v>
      </c>
      <c r="N2706" s="34" t="str">
        <f t="shared" si="256"/>
        <v>1/1/9999</v>
      </c>
      <c r="O2706" s="8" t="str">
        <f>IF(ISERROR(VLOOKUP($I2706,Lookup!$H$2:$I$11,2,0)),"",VLOOKUP($I2706,Lookup!$H$2:$I$11,2,0))</f>
        <v/>
      </c>
      <c r="P2706" s="8">
        <f>COUNTIF(J$4:J2706,J2706)</f>
        <v>0</v>
      </c>
    </row>
    <row r="2707" spans="1:16" x14ac:dyDescent="0.25">
      <c r="A2707" s="35">
        <f t="shared" si="257"/>
        <v>0</v>
      </c>
      <c r="B2707" s="8">
        <f t="shared" si="258"/>
        <v>0</v>
      </c>
      <c r="C2707" s="8">
        <f t="shared" si="259"/>
        <v>0</v>
      </c>
      <c r="D2707" s="38" t="e">
        <f t="shared" si="260"/>
        <v>#VALUE!</v>
      </c>
      <c r="E2707" s="39" t="e">
        <f t="shared" si="255"/>
        <v>#VALUE!</v>
      </c>
      <c r="M2707" s="8" t="str">
        <f>VLOOKUP(MONTH($J2707),Lookup!$A$2:$B$13,2,0)&amp;" "&amp;YEAR($J2707)</f>
        <v>Jan 1900</v>
      </c>
      <c r="N2707" s="34" t="str">
        <f t="shared" si="256"/>
        <v>1/1/9999</v>
      </c>
      <c r="O2707" s="8" t="str">
        <f>IF(ISERROR(VLOOKUP($I2707,Lookup!$H$2:$I$11,2,0)),"",VLOOKUP($I2707,Lookup!$H$2:$I$11,2,0))</f>
        <v/>
      </c>
      <c r="P2707" s="8">
        <f>COUNTIF(J$4:J2707,J2707)</f>
        <v>0</v>
      </c>
    </row>
    <row r="2708" spans="1:16" x14ac:dyDescent="0.25">
      <c r="A2708" s="35">
        <f t="shared" si="257"/>
        <v>0</v>
      </c>
      <c r="B2708" s="8">
        <f t="shared" si="258"/>
        <v>0</v>
      </c>
      <c r="C2708" s="8">
        <f t="shared" si="259"/>
        <v>0</v>
      </c>
      <c r="D2708" s="38" t="e">
        <f t="shared" si="260"/>
        <v>#VALUE!</v>
      </c>
      <c r="E2708" s="39" t="e">
        <f t="shared" si="255"/>
        <v>#VALUE!</v>
      </c>
      <c r="M2708" s="8" t="str">
        <f>VLOOKUP(MONTH($J2708),Lookup!$A$2:$B$13,2,0)&amp;" "&amp;YEAR($J2708)</f>
        <v>Jan 1900</v>
      </c>
      <c r="N2708" s="34" t="str">
        <f t="shared" si="256"/>
        <v>1/1/9999</v>
      </c>
      <c r="O2708" s="8" t="str">
        <f>IF(ISERROR(VLOOKUP($I2708,Lookup!$H$2:$I$11,2,0)),"",VLOOKUP($I2708,Lookup!$H$2:$I$11,2,0))</f>
        <v/>
      </c>
      <c r="P2708" s="8">
        <f>COUNTIF(J$4:J2708,J2708)</f>
        <v>0</v>
      </c>
    </row>
    <row r="2709" spans="1:16" x14ac:dyDescent="0.25">
      <c r="A2709" s="35">
        <f t="shared" si="257"/>
        <v>0</v>
      </c>
      <c r="B2709" s="8">
        <f t="shared" si="258"/>
        <v>0</v>
      </c>
      <c r="C2709" s="8">
        <f t="shared" si="259"/>
        <v>0</v>
      </c>
      <c r="D2709" s="38" t="e">
        <f t="shared" si="260"/>
        <v>#VALUE!</v>
      </c>
      <c r="E2709" s="39" t="e">
        <f t="shared" si="255"/>
        <v>#VALUE!</v>
      </c>
      <c r="M2709" s="8" t="str">
        <f>VLOOKUP(MONTH($J2709),Lookup!$A$2:$B$13,2,0)&amp;" "&amp;YEAR($J2709)</f>
        <v>Jan 1900</v>
      </c>
      <c r="N2709" s="34" t="str">
        <f t="shared" si="256"/>
        <v>1/1/9999</v>
      </c>
      <c r="O2709" s="8" t="str">
        <f>IF(ISERROR(VLOOKUP($I2709,Lookup!$H$2:$I$11,2,0)),"",VLOOKUP($I2709,Lookup!$H$2:$I$11,2,0))</f>
        <v/>
      </c>
      <c r="P2709" s="8">
        <f>COUNTIF(J$4:J2709,J2709)</f>
        <v>0</v>
      </c>
    </row>
    <row r="2710" spans="1:16" x14ac:dyDescent="0.25">
      <c r="A2710" s="35">
        <f t="shared" si="257"/>
        <v>0</v>
      </c>
      <c r="B2710" s="8">
        <f t="shared" si="258"/>
        <v>0</v>
      </c>
      <c r="C2710" s="8">
        <f t="shared" si="259"/>
        <v>0</v>
      </c>
      <c r="D2710" s="38" t="e">
        <f t="shared" si="260"/>
        <v>#VALUE!</v>
      </c>
      <c r="E2710" s="39" t="e">
        <f t="shared" si="255"/>
        <v>#VALUE!</v>
      </c>
      <c r="M2710" s="8" t="str">
        <f>VLOOKUP(MONTH($J2710),Lookup!$A$2:$B$13,2,0)&amp;" "&amp;YEAR($J2710)</f>
        <v>Jan 1900</v>
      </c>
      <c r="N2710" s="34" t="str">
        <f t="shared" si="256"/>
        <v>1/1/9999</v>
      </c>
      <c r="O2710" s="8" t="str">
        <f>IF(ISERROR(VLOOKUP($I2710,Lookup!$H$2:$I$11,2,0)),"",VLOOKUP($I2710,Lookup!$H$2:$I$11,2,0))</f>
        <v/>
      </c>
      <c r="P2710" s="8">
        <f>COUNTIF(J$4:J2710,J2710)</f>
        <v>0</v>
      </c>
    </row>
    <row r="2711" spans="1:16" x14ac:dyDescent="0.25">
      <c r="A2711" s="35">
        <f t="shared" si="257"/>
        <v>0</v>
      </c>
      <c r="B2711" s="8">
        <f t="shared" si="258"/>
        <v>0</v>
      </c>
      <c r="C2711" s="8">
        <f t="shared" si="259"/>
        <v>0</v>
      </c>
      <c r="D2711" s="38" t="e">
        <f t="shared" si="260"/>
        <v>#VALUE!</v>
      </c>
      <c r="E2711" s="39" t="e">
        <f t="shared" si="255"/>
        <v>#VALUE!</v>
      </c>
      <c r="M2711" s="8" t="str">
        <f>VLOOKUP(MONTH($J2711),Lookup!$A$2:$B$13,2,0)&amp;" "&amp;YEAR($J2711)</f>
        <v>Jan 1900</v>
      </c>
      <c r="N2711" s="34" t="str">
        <f t="shared" si="256"/>
        <v>1/1/9999</v>
      </c>
      <c r="O2711" s="8" t="str">
        <f>IF(ISERROR(VLOOKUP($I2711,Lookup!$H$2:$I$11,2,0)),"",VLOOKUP($I2711,Lookup!$H$2:$I$11,2,0))</f>
        <v/>
      </c>
      <c r="P2711" s="8">
        <f>COUNTIF(J$4:J2711,J2711)</f>
        <v>0</v>
      </c>
    </row>
    <row r="2712" spans="1:16" x14ac:dyDescent="0.25">
      <c r="A2712" s="35">
        <f t="shared" si="257"/>
        <v>0</v>
      </c>
      <c r="B2712" s="8">
        <f t="shared" si="258"/>
        <v>0</v>
      </c>
      <c r="C2712" s="8">
        <f t="shared" si="259"/>
        <v>0</v>
      </c>
      <c r="D2712" s="38" t="e">
        <f t="shared" si="260"/>
        <v>#VALUE!</v>
      </c>
      <c r="E2712" s="39" t="e">
        <f t="shared" si="255"/>
        <v>#VALUE!</v>
      </c>
      <c r="M2712" s="8" t="str">
        <f>VLOOKUP(MONTH($J2712),Lookup!$A$2:$B$13,2,0)&amp;" "&amp;YEAR($J2712)</f>
        <v>Jan 1900</v>
      </c>
      <c r="N2712" s="34" t="str">
        <f t="shared" si="256"/>
        <v>1/1/9999</v>
      </c>
      <c r="O2712" s="8" t="str">
        <f>IF(ISERROR(VLOOKUP($I2712,Lookup!$H$2:$I$11,2,0)),"",VLOOKUP($I2712,Lookup!$H$2:$I$11,2,0))</f>
        <v/>
      </c>
      <c r="P2712" s="8">
        <f>COUNTIF(J$4:J2712,J2712)</f>
        <v>0</v>
      </c>
    </row>
    <row r="2713" spans="1:16" x14ac:dyDescent="0.25">
      <c r="A2713" s="35">
        <f t="shared" si="257"/>
        <v>0</v>
      </c>
      <c r="B2713" s="8">
        <f t="shared" si="258"/>
        <v>0</v>
      </c>
      <c r="C2713" s="8">
        <f t="shared" si="259"/>
        <v>0</v>
      </c>
      <c r="D2713" s="38" t="e">
        <f t="shared" si="260"/>
        <v>#VALUE!</v>
      </c>
      <c r="E2713" s="39" t="e">
        <f t="shared" si="255"/>
        <v>#VALUE!</v>
      </c>
      <c r="M2713" s="8" t="str">
        <f>VLOOKUP(MONTH($J2713),Lookup!$A$2:$B$13,2,0)&amp;" "&amp;YEAR($J2713)</f>
        <v>Jan 1900</v>
      </c>
      <c r="N2713" s="34" t="str">
        <f t="shared" si="256"/>
        <v>1/1/9999</v>
      </c>
      <c r="O2713" s="8" t="str">
        <f>IF(ISERROR(VLOOKUP($I2713,Lookup!$H$2:$I$11,2,0)),"",VLOOKUP($I2713,Lookup!$H$2:$I$11,2,0))</f>
        <v/>
      </c>
      <c r="P2713" s="8">
        <f>COUNTIF(J$4:J2713,J2713)</f>
        <v>0</v>
      </c>
    </row>
    <row r="2714" spans="1:16" x14ac:dyDescent="0.25">
      <c r="A2714" s="35">
        <f t="shared" si="257"/>
        <v>0</v>
      </c>
      <c r="B2714" s="8">
        <f t="shared" si="258"/>
        <v>0</v>
      </c>
      <c r="C2714" s="8">
        <f t="shared" si="259"/>
        <v>0</v>
      </c>
      <c r="D2714" s="38" t="e">
        <f t="shared" si="260"/>
        <v>#VALUE!</v>
      </c>
      <c r="E2714" s="39" t="e">
        <f t="shared" si="255"/>
        <v>#VALUE!</v>
      </c>
      <c r="M2714" s="8" t="str">
        <f>VLOOKUP(MONTH($J2714),Lookup!$A$2:$B$13,2,0)&amp;" "&amp;YEAR($J2714)</f>
        <v>Jan 1900</v>
      </c>
      <c r="N2714" s="34" t="str">
        <f t="shared" si="256"/>
        <v>1/1/9999</v>
      </c>
      <c r="O2714" s="8" t="str">
        <f>IF(ISERROR(VLOOKUP($I2714,Lookup!$H$2:$I$11,2,0)),"",VLOOKUP($I2714,Lookup!$H$2:$I$11,2,0))</f>
        <v/>
      </c>
      <c r="P2714" s="8">
        <f>COUNTIF(J$4:J2714,J2714)</f>
        <v>0</v>
      </c>
    </row>
    <row r="2715" spans="1:16" x14ac:dyDescent="0.25">
      <c r="A2715" s="35">
        <f t="shared" si="257"/>
        <v>0</v>
      </c>
      <c r="B2715" s="8">
        <f t="shared" si="258"/>
        <v>0</v>
      </c>
      <c r="C2715" s="8">
        <f t="shared" si="259"/>
        <v>0</v>
      </c>
      <c r="D2715" s="38" t="e">
        <f t="shared" si="260"/>
        <v>#VALUE!</v>
      </c>
      <c r="E2715" s="39" t="e">
        <f t="shared" si="255"/>
        <v>#VALUE!</v>
      </c>
      <c r="M2715" s="8" t="str">
        <f>VLOOKUP(MONTH($J2715),Lookup!$A$2:$B$13,2,0)&amp;" "&amp;YEAR($J2715)</f>
        <v>Jan 1900</v>
      </c>
      <c r="N2715" s="34" t="str">
        <f t="shared" si="256"/>
        <v>1/1/9999</v>
      </c>
      <c r="O2715" s="8" t="str">
        <f>IF(ISERROR(VLOOKUP($I2715,Lookup!$H$2:$I$11,2,0)),"",VLOOKUP($I2715,Lookup!$H$2:$I$11,2,0))</f>
        <v/>
      </c>
      <c r="P2715" s="8">
        <f>COUNTIF(J$4:J2715,J2715)</f>
        <v>0</v>
      </c>
    </row>
    <row r="2716" spans="1:16" x14ac:dyDescent="0.25">
      <c r="A2716" s="35">
        <f t="shared" si="257"/>
        <v>0</v>
      </c>
      <c r="B2716" s="8">
        <f t="shared" si="258"/>
        <v>0</v>
      </c>
      <c r="C2716" s="8">
        <f t="shared" si="259"/>
        <v>0</v>
      </c>
      <c r="D2716" s="38" t="e">
        <f t="shared" si="260"/>
        <v>#VALUE!</v>
      </c>
      <c r="E2716" s="39" t="e">
        <f t="shared" si="255"/>
        <v>#VALUE!</v>
      </c>
      <c r="M2716" s="8" t="str">
        <f>VLOOKUP(MONTH($J2716),Lookup!$A$2:$B$13,2,0)&amp;" "&amp;YEAR($J2716)</f>
        <v>Jan 1900</v>
      </c>
      <c r="N2716" s="34" t="str">
        <f t="shared" si="256"/>
        <v>1/1/9999</v>
      </c>
      <c r="O2716" s="8" t="str">
        <f>IF(ISERROR(VLOOKUP($I2716,Lookup!$H$2:$I$11,2,0)),"",VLOOKUP($I2716,Lookup!$H$2:$I$11,2,0))</f>
        <v/>
      </c>
      <c r="P2716" s="8">
        <f>COUNTIF(J$4:J2716,J2716)</f>
        <v>0</v>
      </c>
    </row>
    <row r="2717" spans="1:16" x14ac:dyDescent="0.25">
      <c r="A2717" s="35">
        <f t="shared" si="257"/>
        <v>0</v>
      </c>
      <c r="B2717" s="8">
        <f t="shared" si="258"/>
        <v>0</v>
      </c>
      <c r="C2717" s="8">
        <f t="shared" si="259"/>
        <v>0</v>
      </c>
      <c r="D2717" s="38" t="e">
        <f t="shared" si="260"/>
        <v>#VALUE!</v>
      </c>
      <c r="E2717" s="39" t="e">
        <f t="shared" si="255"/>
        <v>#VALUE!</v>
      </c>
      <c r="M2717" s="8" t="str">
        <f>VLOOKUP(MONTH($J2717),Lookup!$A$2:$B$13,2,0)&amp;" "&amp;YEAR($J2717)</f>
        <v>Jan 1900</v>
      </c>
      <c r="N2717" s="34" t="str">
        <f t="shared" si="256"/>
        <v>1/1/9999</v>
      </c>
      <c r="O2717" s="8" t="str">
        <f>IF(ISERROR(VLOOKUP($I2717,Lookup!$H$2:$I$11,2,0)),"",VLOOKUP($I2717,Lookup!$H$2:$I$11,2,0))</f>
        <v/>
      </c>
      <c r="P2717" s="8">
        <f>COUNTIF(J$4:J2717,J2717)</f>
        <v>0</v>
      </c>
    </row>
    <row r="2718" spans="1:16" x14ac:dyDescent="0.25">
      <c r="A2718" s="35">
        <f t="shared" si="257"/>
        <v>0</v>
      </c>
      <c r="B2718" s="8">
        <f t="shared" si="258"/>
        <v>0</v>
      </c>
      <c r="C2718" s="8">
        <f t="shared" si="259"/>
        <v>0</v>
      </c>
      <c r="D2718" s="38" t="e">
        <f t="shared" si="260"/>
        <v>#VALUE!</v>
      </c>
      <c r="E2718" s="39" t="e">
        <f t="shared" si="255"/>
        <v>#VALUE!</v>
      </c>
      <c r="M2718" s="8" t="str">
        <f>VLOOKUP(MONTH($J2718),Lookup!$A$2:$B$13,2,0)&amp;" "&amp;YEAR($J2718)</f>
        <v>Jan 1900</v>
      </c>
      <c r="N2718" s="34" t="str">
        <f t="shared" si="256"/>
        <v>1/1/9999</v>
      </c>
      <c r="O2718" s="8" t="str">
        <f>IF(ISERROR(VLOOKUP($I2718,Lookup!$H$2:$I$11,2,0)),"",VLOOKUP($I2718,Lookup!$H$2:$I$11,2,0))</f>
        <v/>
      </c>
      <c r="P2718" s="8">
        <f>COUNTIF(J$4:J2718,J2718)</f>
        <v>0</v>
      </c>
    </row>
    <row r="2719" spans="1:16" x14ac:dyDescent="0.25">
      <c r="A2719" s="35">
        <f t="shared" si="257"/>
        <v>0</v>
      </c>
      <c r="B2719" s="8">
        <f t="shared" si="258"/>
        <v>0</v>
      </c>
      <c r="C2719" s="8">
        <f t="shared" si="259"/>
        <v>0</v>
      </c>
      <c r="D2719" s="38" t="e">
        <f t="shared" si="260"/>
        <v>#VALUE!</v>
      </c>
      <c r="E2719" s="39" t="e">
        <f t="shared" si="255"/>
        <v>#VALUE!</v>
      </c>
      <c r="M2719" s="8" t="str">
        <f>VLOOKUP(MONTH($J2719),Lookup!$A$2:$B$13,2,0)&amp;" "&amp;YEAR($J2719)</f>
        <v>Jan 1900</v>
      </c>
      <c r="N2719" s="34" t="str">
        <f t="shared" si="256"/>
        <v>1/1/9999</v>
      </c>
      <c r="O2719" s="8" t="str">
        <f>IF(ISERROR(VLOOKUP($I2719,Lookup!$H$2:$I$11,2,0)),"",VLOOKUP($I2719,Lookup!$H$2:$I$11,2,0))</f>
        <v/>
      </c>
      <c r="P2719" s="8">
        <f>COUNTIF(J$4:J2719,J2719)</f>
        <v>0</v>
      </c>
    </row>
    <row r="2720" spans="1:16" x14ac:dyDescent="0.25">
      <c r="A2720" s="35">
        <f t="shared" si="257"/>
        <v>0</v>
      </c>
      <c r="B2720" s="8">
        <f t="shared" si="258"/>
        <v>0</v>
      </c>
      <c r="C2720" s="8">
        <f t="shared" si="259"/>
        <v>0</v>
      </c>
      <c r="D2720" s="38" t="e">
        <f t="shared" si="260"/>
        <v>#VALUE!</v>
      </c>
      <c r="E2720" s="39" t="e">
        <f t="shared" si="255"/>
        <v>#VALUE!</v>
      </c>
      <c r="M2720" s="8" t="str">
        <f>VLOOKUP(MONTH($J2720),Lookup!$A$2:$B$13,2,0)&amp;" "&amp;YEAR($J2720)</f>
        <v>Jan 1900</v>
      </c>
      <c r="N2720" s="34" t="str">
        <f t="shared" si="256"/>
        <v>1/1/9999</v>
      </c>
      <c r="O2720" s="8" t="str">
        <f>IF(ISERROR(VLOOKUP($I2720,Lookup!$H$2:$I$11,2,0)),"",VLOOKUP($I2720,Lookup!$H$2:$I$11,2,0))</f>
        <v/>
      </c>
      <c r="P2720" s="8">
        <f>COUNTIF(J$4:J2720,J2720)</f>
        <v>0</v>
      </c>
    </row>
    <row r="2721" spans="1:16" x14ac:dyDescent="0.25">
      <c r="A2721" s="35">
        <f t="shared" si="257"/>
        <v>0</v>
      </c>
      <c r="B2721" s="8">
        <f t="shared" si="258"/>
        <v>0</v>
      </c>
      <c r="C2721" s="8">
        <f t="shared" si="259"/>
        <v>0</v>
      </c>
      <c r="D2721" s="38" t="e">
        <f t="shared" si="260"/>
        <v>#VALUE!</v>
      </c>
      <c r="E2721" s="39" t="e">
        <f t="shared" si="255"/>
        <v>#VALUE!</v>
      </c>
      <c r="M2721" s="8" t="str">
        <f>VLOOKUP(MONTH($J2721),Lookup!$A$2:$B$13,2,0)&amp;" "&amp;YEAR($J2721)</f>
        <v>Jan 1900</v>
      </c>
      <c r="N2721" s="34" t="str">
        <f t="shared" si="256"/>
        <v>1/1/9999</v>
      </c>
      <c r="O2721" s="8" t="str">
        <f>IF(ISERROR(VLOOKUP($I2721,Lookup!$H$2:$I$11,2,0)),"",VLOOKUP($I2721,Lookup!$H$2:$I$11,2,0))</f>
        <v/>
      </c>
      <c r="P2721" s="8">
        <f>COUNTIF(J$4:J2721,J2721)</f>
        <v>0</v>
      </c>
    </row>
    <row r="2722" spans="1:16" x14ac:dyDescent="0.25">
      <c r="A2722" s="35">
        <f t="shared" si="257"/>
        <v>0</v>
      </c>
      <c r="B2722" s="8">
        <f t="shared" si="258"/>
        <v>0</v>
      </c>
      <c r="C2722" s="8">
        <f t="shared" si="259"/>
        <v>0</v>
      </c>
      <c r="D2722" s="38" t="e">
        <f t="shared" si="260"/>
        <v>#VALUE!</v>
      </c>
      <c r="E2722" s="39" t="e">
        <f t="shared" si="255"/>
        <v>#VALUE!</v>
      </c>
      <c r="M2722" s="8" t="str">
        <f>VLOOKUP(MONTH($J2722),Lookup!$A$2:$B$13,2,0)&amp;" "&amp;YEAR($J2722)</f>
        <v>Jan 1900</v>
      </c>
      <c r="N2722" s="34" t="str">
        <f t="shared" si="256"/>
        <v>1/1/9999</v>
      </c>
      <c r="O2722" s="8" t="str">
        <f>IF(ISERROR(VLOOKUP($I2722,Lookup!$H$2:$I$11,2,0)),"",VLOOKUP($I2722,Lookup!$H$2:$I$11,2,0))</f>
        <v/>
      </c>
      <c r="P2722" s="8">
        <f>COUNTIF(J$4:J2722,J2722)</f>
        <v>0</v>
      </c>
    </row>
    <row r="2723" spans="1:16" x14ac:dyDescent="0.25">
      <c r="A2723" s="35">
        <f t="shared" si="257"/>
        <v>0</v>
      </c>
      <c r="B2723" s="8">
        <f t="shared" si="258"/>
        <v>0</v>
      </c>
      <c r="C2723" s="8">
        <f t="shared" si="259"/>
        <v>0</v>
      </c>
      <c r="D2723" s="38" t="e">
        <f t="shared" si="260"/>
        <v>#VALUE!</v>
      </c>
      <c r="E2723" s="39" t="e">
        <f t="shared" si="255"/>
        <v>#VALUE!</v>
      </c>
      <c r="M2723" s="8" t="str">
        <f>VLOOKUP(MONTH($J2723),Lookup!$A$2:$B$13,2,0)&amp;" "&amp;YEAR($J2723)</f>
        <v>Jan 1900</v>
      </c>
      <c r="N2723" s="34" t="str">
        <f t="shared" si="256"/>
        <v>1/1/9999</v>
      </c>
      <c r="O2723" s="8" t="str">
        <f>IF(ISERROR(VLOOKUP($I2723,Lookup!$H$2:$I$11,2,0)),"",VLOOKUP($I2723,Lookup!$H$2:$I$11,2,0))</f>
        <v/>
      </c>
      <c r="P2723" s="8">
        <f>COUNTIF(J$4:J2723,J2723)</f>
        <v>0</v>
      </c>
    </row>
    <row r="2724" spans="1:16" x14ac:dyDescent="0.25">
      <c r="A2724" s="35">
        <f t="shared" si="257"/>
        <v>0</v>
      </c>
      <c r="B2724" s="8">
        <f t="shared" si="258"/>
        <v>0</v>
      </c>
      <c r="C2724" s="8">
        <f t="shared" si="259"/>
        <v>0</v>
      </c>
      <c r="D2724" s="38" t="e">
        <f t="shared" si="260"/>
        <v>#VALUE!</v>
      </c>
      <c r="E2724" s="39" t="e">
        <f t="shared" si="255"/>
        <v>#VALUE!</v>
      </c>
      <c r="M2724" s="8" t="str">
        <f>VLOOKUP(MONTH($J2724),Lookup!$A$2:$B$13,2,0)&amp;" "&amp;YEAR($J2724)</f>
        <v>Jan 1900</v>
      </c>
      <c r="N2724" s="34" t="str">
        <f t="shared" si="256"/>
        <v>1/1/9999</v>
      </c>
      <c r="O2724" s="8" t="str">
        <f>IF(ISERROR(VLOOKUP($I2724,Lookup!$H$2:$I$11,2,0)),"",VLOOKUP($I2724,Lookup!$H$2:$I$11,2,0))</f>
        <v/>
      </c>
      <c r="P2724" s="8">
        <f>COUNTIF(J$4:J2724,J2724)</f>
        <v>0</v>
      </c>
    </row>
    <row r="2725" spans="1:16" x14ac:dyDescent="0.25">
      <c r="A2725" s="35">
        <f t="shared" si="257"/>
        <v>0</v>
      </c>
      <c r="B2725" s="8">
        <f t="shared" si="258"/>
        <v>0</v>
      </c>
      <c r="C2725" s="8">
        <f t="shared" si="259"/>
        <v>0</v>
      </c>
      <c r="D2725" s="38" t="e">
        <f t="shared" si="260"/>
        <v>#VALUE!</v>
      </c>
      <c r="E2725" s="39" t="e">
        <f t="shared" si="255"/>
        <v>#VALUE!</v>
      </c>
      <c r="M2725" s="8" t="str">
        <f>VLOOKUP(MONTH($J2725),Lookup!$A$2:$B$13,2,0)&amp;" "&amp;YEAR($J2725)</f>
        <v>Jan 1900</v>
      </c>
      <c r="N2725" s="34" t="str">
        <f t="shared" si="256"/>
        <v>1/1/9999</v>
      </c>
      <c r="O2725" s="8" t="str">
        <f>IF(ISERROR(VLOOKUP($I2725,Lookup!$H$2:$I$11,2,0)),"",VLOOKUP($I2725,Lookup!$H$2:$I$11,2,0))</f>
        <v/>
      </c>
      <c r="P2725" s="8">
        <f>COUNTIF(J$4:J2725,J2725)</f>
        <v>0</v>
      </c>
    </row>
    <row r="2726" spans="1:16" x14ac:dyDescent="0.25">
      <c r="A2726" s="35">
        <f t="shared" si="257"/>
        <v>0</v>
      </c>
      <c r="B2726" s="8">
        <f t="shared" si="258"/>
        <v>0</v>
      </c>
      <c r="C2726" s="8">
        <f t="shared" si="259"/>
        <v>0</v>
      </c>
      <c r="D2726" s="38" t="e">
        <f t="shared" si="260"/>
        <v>#VALUE!</v>
      </c>
      <c r="E2726" s="39" t="e">
        <f t="shared" si="255"/>
        <v>#VALUE!</v>
      </c>
      <c r="M2726" s="8" t="str">
        <f>VLOOKUP(MONTH($J2726),Lookup!$A$2:$B$13,2,0)&amp;" "&amp;YEAR($J2726)</f>
        <v>Jan 1900</v>
      </c>
      <c r="N2726" s="34" t="str">
        <f t="shared" si="256"/>
        <v>1/1/9999</v>
      </c>
      <c r="O2726" s="8" t="str">
        <f>IF(ISERROR(VLOOKUP($I2726,Lookup!$H$2:$I$11,2,0)),"",VLOOKUP($I2726,Lookup!$H$2:$I$11,2,0))</f>
        <v/>
      </c>
      <c r="P2726" s="8">
        <f>COUNTIF(J$4:J2726,J2726)</f>
        <v>0</v>
      </c>
    </row>
    <row r="2727" spans="1:16" x14ac:dyDescent="0.25">
      <c r="A2727" s="35">
        <f t="shared" si="257"/>
        <v>0</v>
      </c>
      <c r="B2727" s="8">
        <f t="shared" si="258"/>
        <v>0</v>
      </c>
      <c r="C2727" s="8">
        <f t="shared" si="259"/>
        <v>0</v>
      </c>
      <c r="D2727" s="38" t="e">
        <f t="shared" si="260"/>
        <v>#VALUE!</v>
      </c>
      <c r="E2727" s="39" t="e">
        <f t="shared" si="255"/>
        <v>#VALUE!</v>
      </c>
      <c r="M2727" s="8" t="str">
        <f>VLOOKUP(MONTH($J2727),Lookup!$A$2:$B$13,2,0)&amp;" "&amp;YEAR($J2727)</f>
        <v>Jan 1900</v>
      </c>
      <c r="N2727" s="34" t="str">
        <f t="shared" si="256"/>
        <v>1/1/9999</v>
      </c>
      <c r="O2727" s="8" t="str">
        <f>IF(ISERROR(VLOOKUP($I2727,Lookup!$H$2:$I$11,2,0)),"",VLOOKUP($I2727,Lookup!$H$2:$I$11,2,0))</f>
        <v/>
      </c>
      <c r="P2727" s="8">
        <f>COUNTIF(J$4:J2727,J2727)</f>
        <v>0</v>
      </c>
    </row>
    <row r="2728" spans="1:16" x14ac:dyDescent="0.25">
      <c r="A2728" s="35">
        <f t="shared" si="257"/>
        <v>0</v>
      </c>
      <c r="B2728" s="8">
        <f t="shared" si="258"/>
        <v>0</v>
      </c>
      <c r="C2728" s="8">
        <f t="shared" si="259"/>
        <v>0</v>
      </c>
      <c r="D2728" s="38" t="e">
        <f t="shared" si="260"/>
        <v>#VALUE!</v>
      </c>
      <c r="E2728" s="39" t="e">
        <f t="shared" si="255"/>
        <v>#VALUE!</v>
      </c>
      <c r="M2728" s="8" t="str">
        <f>VLOOKUP(MONTH($J2728),Lookup!$A$2:$B$13,2,0)&amp;" "&amp;YEAR($J2728)</f>
        <v>Jan 1900</v>
      </c>
      <c r="N2728" s="34" t="str">
        <f t="shared" si="256"/>
        <v>1/1/9999</v>
      </c>
      <c r="O2728" s="8" t="str">
        <f>IF(ISERROR(VLOOKUP($I2728,Lookup!$H$2:$I$11,2,0)),"",VLOOKUP($I2728,Lookup!$H$2:$I$11,2,0))</f>
        <v/>
      </c>
      <c r="P2728" s="8">
        <f>COUNTIF(J$4:J2728,J2728)</f>
        <v>0</v>
      </c>
    </row>
    <row r="2729" spans="1:16" x14ac:dyDescent="0.25">
      <c r="A2729" s="35">
        <f t="shared" si="257"/>
        <v>0</v>
      </c>
      <c r="B2729" s="8">
        <f t="shared" si="258"/>
        <v>0</v>
      </c>
      <c r="C2729" s="8">
        <f t="shared" si="259"/>
        <v>0</v>
      </c>
      <c r="D2729" s="38" t="e">
        <f t="shared" si="260"/>
        <v>#VALUE!</v>
      </c>
      <c r="E2729" s="39" t="e">
        <f t="shared" si="255"/>
        <v>#VALUE!</v>
      </c>
      <c r="M2729" s="8" t="str">
        <f>VLOOKUP(MONTH($J2729),Lookup!$A$2:$B$13,2,0)&amp;" "&amp;YEAR($J2729)</f>
        <v>Jan 1900</v>
      </c>
      <c r="N2729" s="34" t="str">
        <f t="shared" si="256"/>
        <v>1/1/9999</v>
      </c>
      <c r="O2729" s="8" t="str">
        <f>IF(ISERROR(VLOOKUP($I2729,Lookup!$H$2:$I$11,2,0)),"",VLOOKUP($I2729,Lookup!$H$2:$I$11,2,0))</f>
        <v/>
      </c>
      <c r="P2729" s="8">
        <f>COUNTIF(J$4:J2729,J2729)</f>
        <v>0</v>
      </c>
    </row>
    <row r="2730" spans="1:16" x14ac:dyDescent="0.25">
      <c r="A2730" s="35">
        <f t="shared" si="257"/>
        <v>0</v>
      </c>
      <c r="B2730" s="8">
        <f t="shared" si="258"/>
        <v>0</v>
      </c>
      <c r="C2730" s="8">
        <f t="shared" si="259"/>
        <v>0</v>
      </c>
      <c r="D2730" s="38" t="e">
        <f t="shared" si="260"/>
        <v>#VALUE!</v>
      </c>
      <c r="E2730" s="39" t="e">
        <f t="shared" si="255"/>
        <v>#VALUE!</v>
      </c>
      <c r="M2730" s="8" t="str">
        <f>VLOOKUP(MONTH($J2730),Lookup!$A$2:$B$13,2,0)&amp;" "&amp;YEAR($J2730)</f>
        <v>Jan 1900</v>
      </c>
      <c r="N2730" s="34" t="str">
        <f t="shared" si="256"/>
        <v>1/1/9999</v>
      </c>
      <c r="O2730" s="8" t="str">
        <f>IF(ISERROR(VLOOKUP($I2730,Lookup!$H$2:$I$11,2,0)),"",VLOOKUP($I2730,Lookup!$H$2:$I$11,2,0))</f>
        <v/>
      </c>
      <c r="P2730" s="8">
        <f>COUNTIF(J$4:J2730,J2730)</f>
        <v>0</v>
      </c>
    </row>
    <row r="2731" spans="1:16" x14ac:dyDescent="0.25">
      <c r="A2731" s="35">
        <f t="shared" si="257"/>
        <v>0</v>
      </c>
      <c r="B2731" s="8">
        <f t="shared" si="258"/>
        <v>0</v>
      </c>
      <c r="C2731" s="8">
        <f t="shared" si="259"/>
        <v>0</v>
      </c>
      <c r="D2731" s="38" t="e">
        <f t="shared" si="260"/>
        <v>#VALUE!</v>
      </c>
      <c r="E2731" s="39" t="e">
        <f t="shared" si="255"/>
        <v>#VALUE!</v>
      </c>
      <c r="M2731" s="8" t="str">
        <f>VLOOKUP(MONTH($J2731),Lookup!$A$2:$B$13,2,0)&amp;" "&amp;YEAR($J2731)</f>
        <v>Jan 1900</v>
      </c>
      <c r="N2731" s="34" t="str">
        <f t="shared" si="256"/>
        <v>1/1/9999</v>
      </c>
      <c r="O2731" s="8" t="str">
        <f>IF(ISERROR(VLOOKUP($I2731,Lookup!$H$2:$I$11,2,0)),"",VLOOKUP($I2731,Lookup!$H$2:$I$11,2,0))</f>
        <v/>
      </c>
      <c r="P2731" s="8">
        <f>COUNTIF(J$4:J2731,J2731)</f>
        <v>0</v>
      </c>
    </row>
    <row r="2732" spans="1:16" x14ac:dyDescent="0.25">
      <c r="A2732" s="35">
        <f t="shared" si="257"/>
        <v>0</v>
      </c>
      <c r="B2732" s="8">
        <f t="shared" si="258"/>
        <v>0</v>
      </c>
      <c r="C2732" s="8">
        <f t="shared" si="259"/>
        <v>0</v>
      </c>
      <c r="D2732" s="38" t="e">
        <f t="shared" si="260"/>
        <v>#VALUE!</v>
      </c>
      <c r="E2732" s="39" t="e">
        <f t="shared" si="255"/>
        <v>#VALUE!</v>
      </c>
      <c r="M2732" s="8" t="str">
        <f>VLOOKUP(MONTH($J2732),Lookup!$A$2:$B$13,2,0)&amp;" "&amp;YEAR($J2732)</f>
        <v>Jan 1900</v>
      </c>
      <c r="N2732" s="34" t="str">
        <f t="shared" si="256"/>
        <v>1/1/9999</v>
      </c>
      <c r="O2732" s="8" t="str">
        <f>IF(ISERROR(VLOOKUP($I2732,Lookup!$H$2:$I$11,2,0)),"",VLOOKUP($I2732,Lookup!$H$2:$I$11,2,0))</f>
        <v/>
      </c>
      <c r="P2732" s="8">
        <f>COUNTIF(J$4:J2732,J2732)</f>
        <v>0</v>
      </c>
    </row>
    <row r="2733" spans="1:16" x14ac:dyDescent="0.25">
      <c r="A2733" s="35">
        <f t="shared" si="257"/>
        <v>0</v>
      </c>
      <c r="B2733" s="8">
        <f t="shared" si="258"/>
        <v>0</v>
      </c>
      <c r="C2733" s="8">
        <f t="shared" si="259"/>
        <v>0</v>
      </c>
      <c r="D2733" s="38" t="e">
        <f t="shared" si="260"/>
        <v>#VALUE!</v>
      </c>
      <c r="E2733" s="39" t="e">
        <f t="shared" si="255"/>
        <v>#VALUE!</v>
      </c>
      <c r="M2733" s="8" t="str">
        <f>VLOOKUP(MONTH($J2733),Lookup!$A$2:$B$13,2,0)&amp;" "&amp;YEAR($J2733)</f>
        <v>Jan 1900</v>
      </c>
      <c r="N2733" s="34" t="str">
        <f t="shared" si="256"/>
        <v>1/1/9999</v>
      </c>
      <c r="O2733" s="8" t="str">
        <f>IF(ISERROR(VLOOKUP($I2733,Lookup!$H$2:$I$11,2,0)),"",VLOOKUP($I2733,Lookup!$H$2:$I$11,2,0))</f>
        <v/>
      </c>
      <c r="P2733" s="8">
        <f>COUNTIF(J$4:J2733,J2733)</f>
        <v>0</v>
      </c>
    </row>
    <row r="2734" spans="1:16" x14ac:dyDescent="0.25">
      <c r="A2734" s="35">
        <f t="shared" si="257"/>
        <v>0</v>
      </c>
      <c r="B2734" s="8">
        <f t="shared" si="258"/>
        <v>0</v>
      </c>
      <c r="C2734" s="8">
        <f t="shared" si="259"/>
        <v>0</v>
      </c>
      <c r="D2734" s="38" t="e">
        <f t="shared" si="260"/>
        <v>#VALUE!</v>
      </c>
      <c r="E2734" s="39" t="e">
        <f t="shared" si="255"/>
        <v>#VALUE!</v>
      </c>
      <c r="M2734" s="8" t="str">
        <f>VLOOKUP(MONTH($J2734),Lookup!$A$2:$B$13,2,0)&amp;" "&amp;YEAR($J2734)</f>
        <v>Jan 1900</v>
      </c>
      <c r="N2734" s="34" t="str">
        <f t="shared" si="256"/>
        <v>1/1/9999</v>
      </c>
      <c r="O2734" s="8" t="str">
        <f>IF(ISERROR(VLOOKUP($I2734,Lookup!$H$2:$I$11,2,0)),"",VLOOKUP($I2734,Lookup!$H$2:$I$11,2,0))</f>
        <v/>
      </c>
      <c r="P2734" s="8">
        <f>COUNTIF(J$4:J2734,J2734)</f>
        <v>0</v>
      </c>
    </row>
    <row r="2735" spans="1:16" x14ac:dyDescent="0.25">
      <c r="A2735" s="35">
        <f t="shared" si="257"/>
        <v>0</v>
      </c>
      <c r="B2735" s="8">
        <f t="shared" si="258"/>
        <v>0</v>
      </c>
      <c r="C2735" s="8">
        <f t="shared" si="259"/>
        <v>0</v>
      </c>
      <c r="D2735" s="38" t="e">
        <f t="shared" si="260"/>
        <v>#VALUE!</v>
      </c>
      <c r="E2735" s="39" t="e">
        <f t="shared" si="255"/>
        <v>#VALUE!</v>
      </c>
      <c r="M2735" s="8" t="str">
        <f>VLOOKUP(MONTH($J2735),Lookup!$A$2:$B$13,2,0)&amp;" "&amp;YEAR($J2735)</f>
        <v>Jan 1900</v>
      </c>
      <c r="N2735" s="34" t="str">
        <f t="shared" si="256"/>
        <v>1/1/9999</v>
      </c>
      <c r="O2735" s="8" t="str">
        <f>IF(ISERROR(VLOOKUP($I2735,Lookup!$H$2:$I$11,2,0)),"",VLOOKUP($I2735,Lookup!$H$2:$I$11,2,0))</f>
        <v/>
      </c>
      <c r="P2735" s="8">
        <f>COUNTIF(J$4:J2735,J2735)</f>
        <v>0</v>
      </c>
    </row>
    <row r="2736" spans="1:16" x14ac:dyDescent="0.25">
      <c r="A2736" s="35">
        <f t="shared" si="257"/>
        <v>0</v>
      </c>
      <c r="B2736" s="8">
        <f t="shared" si="258"/>
        <v>0</v>
      </c>
      <c r="C2736" s="8">
        <f t="shared" si="259"/>
        <v>0</v>
      </c>
      <c r="D2736" s="38" t="e">
        <f t="shared" si="260"/>
        <v>#VALUE!</v>
      </c>
      <c r="E2736" s="39" t="e">
        <f t="shared" si="255"/>
        <v>#VALUE!</v>
      </c>
      <c r="M2736" s="8" t="str">
        <f>VLOOKUP(MONTH($J2736),Lookup!$A$2:$B$13,2,0)&amp;" "&amp;YEAR($J2736)</f>
        <v>Jan 1900</v>
      </c>
      <c r="N2736" s="34" t="str">
        <f t="shared" si="256"/>
        <v>1/1/9999</v>
      </c>
      <c r="O2736" s="8" t="str">
        <f>IF(ISERROR(VLOOKUP($I2736,Lookup!$H$2:$I$11,2,0)),"",VLOOKUP($I2736,Lookup!$H$2:$I$11,2,0))</f>
        <v/>
      </c>
      <c r="P2736" s="8">
        <f>COUNTIF(J$4:J2736,J2736)</f>
        <v>0</v>
      </c>
    </row>
    <row r="2737" spans="1:16" x14ac:dyDescent="0.25">
      <c r="A2737" s="35">
        <f t="shared" si="257"/>
        <v>0</v>
      </c>
      <c r="B2737" s="8">
        <f t="shared" si="258"/>
        <v>0</v>
      </c>
      <c r="C2737" s="8">
        <f t="shared" si="259"/>
        <v>0</v>
      </c>
      <c r="D2737" s="38" t="e">
        <f t="shared" si="260"/>
        <v>#VALUE!</v>
      </c>
      <c r="E2737" s="39" t="e">
        <f t="shared" si="255"/>
        <v>#VALUE!</v>
      </c>
      <c r="M2737" s="8" t="str">
        <f>VLOOKUP(MONTH($J2737),Lookup!$A$2:$B$13,2,0)&amp;" "&amp;YEAR($J2737)</f>
        <v>Jan 1900</v>
      </c>
      <c r="N2737" s="34" t="str">
        <f t="shared" si="256"/>
        <v>1/1/9999</v>
      </c>
      <c r="O2737" s="8" t="str">
        <f>IF(ISERROR(VLOOKUP($I2737,Lookup!$H$2:$I$11,2,0)),"",VLOOKUP($I2737,Lookup!$H$2:$I$11,2,0))</f>
        <v/>
      </c>
      <c r="P2737" s="8">
        <f>COUNTIF(J$4:J2737,J2737)</f>
        <v>0</v>
      </c>
    </row>
    <row r="2738" spans="1:16" x14ac:dyDescent="0.25">
      <c r="A2738" s="35">
        <f t="shared" si="257"/>
        <v>0</v>
      </c>
      <c r="B2738" s="8">
        <f t="shared" si="258"/>
        <v>0</v>
      </c>
      <c r="C2738" s="8">
        <f t="shared" si="259"/>
        <v>0</v>
      </c>
      <c r="D2738" s="38" t="e">
        <f t="shared" si="260"/>
        <v>#VALUE!</v>
      </c>
      <c r="E2738" s="39" t="e">
        <f t="shared" si="255"/>
        <v>#VALUE!</v>
      </c>
      <c r="M2738" s="8" t="str">
        <f>VLOOKUP(MONTH($J2738),Lookup!$A$2:$B$13,2,0)&amp;" "&amp;YEAR($J2738)</f>
        <v>Jan 1900</v>
      </c>
      <c r="N2738" s="34" t="str">
        <f t="shared" si="256"/>
        <v>1/1/9999</v>
      </c>
      <c r="O2738" s="8" t="str">
        <f>IF(ISERROR(VLOOKUP($I2738,Lookup!$H$2:$I$11,2,0)),"",VLOOKUP($I2738,Lookup!$H$2:$I$11,2,0))</f>
        <v/>
      </c>
      <c r="P2738" s="8">
        <f>COUNTIF(J$4:J2738,J2738)</f>
        <v>0</v>
      </c>
    </row>
    <row r="2739" spans="1:16" x14ac:dyDescent="0.25">
      <c r="A2739" s="35">
        <f t="shared" si="257"/>
        <v>0</v>
      </c>
      <c r="B2739" s="8">
        <f t="shared" si="258"/>
        <v>0</v>
      </c>
      <c r="C2739" s="8">
        <f t="shared" si="259"/>
        <v>0</v>
      </c>
      <c r="D2739" s="38" t="e">
        <f t="shared" si="260"/>
        <v>#VALUE!</v>
      </c>
      <c r="E2739" s="39" t="e">
        <f t="shared" si="255"/>
        <v>#VALUE!</v>
      </c>
      <c r="M2739" s="8" t="str">
        <f>VLOOKUP(MONTH($J2739),Lookup!$A$2:$B$13,2,0)&amp;" "&amp;YEAR($J2739)</f>
        <v>Jan 1900</v>
      </c>
      <c r="N2739" s="34" t="str">
        <f t="shared" si="256"/>
        <v>1/1/9999</v>
      </c>
      <c r="O2739" s="8" t="str">
        <f>IF(ISERROR(VLOOKUP($I2739,Lookup!$H$2:$I$11,2,0)),"",VLOOKUP($I2739,Lookup!$H$2:$I$11,2,0))</f>
        <v/>
      </c>
      <c r="P2739" s="8">
        <f>COUNTIF(J$4:J2739,J2739)</f>
        <v>0</v>
      </c>
    </row>
    <row r="2740" spans="1:16" x14ac:dyDescent="0.25">
      <c r="A2740" s="35">
        <f t="shared" si="257"/>
        <v>0</v>
      </c>
      <c r="B2740" s="8">
        <f t="shared" si="258"/>
        <v>0</v>
      </c>
      <c r="C2740" s="8">
        <f t="shared" si="259"/>
        <v>0</v>
      </c>
      <c r="D2740" s="38" t="e">
        <f t="shared" si="260"/>
        <v>#VALUE!</v>
      </c>
      <c r="E2740" s="39" t="e">
        <f t="shared" si="255"/>
        <v>#VALUE!</v>
      </c>
      <c r="M2740" s="8" t="str">
        <f>VLOOKUP(MONTH($J2740),Lookup!$A$2:$B$13,2,0)&amp;" "&amp;YEAR($J2740)</f>
        <v>Jan 1900</v>
      </c>
      <c r="N2740" s="34" t="str">
        <f t="shared" si="256"/>
        <v>1/1/9999</v>
      </c>
      <c r="O2740" s="8" t="str">
        <f>IF(ISERROR(VLOOKUP($I2740,Lookup!$H$2:$I$11,2,0)),"",VLOOKUP($I2740,Lookup!$H$2:$I$11,2,0))</f>
        <v/>
      </c>
      <c r="P2740" s="8">
        <f>COUNTIF(J$4:J2740,J2740)</f>
        <v>0</v>
      </c>
    </row>
    <row r="2741" spans="1:16" x14ac:dyDescent="0.25">
      <c r="A2741" s="35">
        <f t="shared" si="257"/>
        <v>0</v>
      </c>
      <c r="B2741" s="8">
        <f t="shared" si="258"/>
        <v>0</v>
      </c>
      <c r="C2741" s="8">
        <f t="shared" si="259"/>
        <v>0</v>
      </c>
      <c r="D2741" s="38" t="e">
        <f t="shared" si="260"/>
        <v>#VALUE!</v>
      </c>
      <c r="E2741" s="39" t="e">
        <f t="shared" si="255"/>
        <v>#VALUE!</v>
      </c>
      <c r="M2741" s="8" t="str">
        <f>VLOOKUP(MONTH($J2741),Lookup!$A$2:$B$13,2,0)&amp;" "&amp;YEAR($J2741)</f>
        <v>Jan 1900</v>
      </c>
      <c r="N2741" s="34" t="str">
        <f t="shared" si="256"/>
        <v>1/1/9999</v>
      </c>
      <c r="O2741" s="8" t="str">
        <f>IF(ISERROR(VLOOKUP($I2741,Lookup!$H$2:$I$11,2,0)),"",VLOOKUP($I2741,Lookup!$H$2:$I$11,2,0))</f>
        <v/>
      </c>
      <c r="P2741" s="8">
        <f>COUNTIF(J$4:J2741,J2741)</f>
        <v>0</v>
      </c>
    </row>
    <row r="2742" spans="1:16" x14ac:dyDescent="0.25">
      <c r="A2742" s="35">
        <f t="shared" si="257"/>
        <v>0</v>
      </c>
      <c r="B2742" s="8">
        <f t="shared" si="258"/>
        <v>0</v>
      </c>
      <c r="C2742" s="8">
        <f t="shared" si="259"/>
        <v>0</v>
      </c>
      <c r="D2742" s="38" t="e">
        <f t="shared" si="260"/>
        <v>#VALUE!</v>
      </c>
      <c r="E2742" s="39" t="e">
        <f t="shared" si="255"/>
        <v>#VALUE!</v>
      </c>
      <c r="M2742" s="8" t="str">
        <f>VLOOKUP(MONTH($J2742),Lookup!$A$2:$B$13,2,0)&amp;" "&amp;YEAR($J2742)</f>
        <v>Jan 1900</v>
      </c>
      <c r="N2742" s="34" t="str">
        <f t="shared" si="256"/>
        <v>1/1/9999</v>
      </c>
      <c r="O2742" s="8" t="str">
        <f>IF(ISERROR(VLOOKUP($I2742,Lookup!$H$2:$I$11,2,0)),"",VLOOKUP($I2742,Lookup!$H$2:$I$11,2,0))</f>
        <v/>
      </c>
      <c r="P2742" s="8">
        <f>COUNTIF(J$4:J2742,J2742)</f>
        <v>0</v>
      </c>
    </row>
    <row r="2743" spans="1:16" x14ac:dyDescent="0.25">
      <c r="A2743" s="35">
        <f t="shared" si="257"/>
        <v>0</v>
      </c>
      <c r="B2743" s="8">
        <f t="shared" si="258"/>
        <v>0</v>
      </c>
      <c r="C2743" s="8">
        <f t="shared" si="259"/>
        <v>0</v>
      </c>
      <c r="D2743" s="38" t="e">
        <f t="shared" si="260"/>
        <v>#VALUE!</v>
      </c>
      <c r="E2743" s="39" t="e">
        <f t="shared" si="255"/>
        <v>#VALUE!</v>
      </c>
      <c r="M2743" s="8" t="str">
        <f>VLOOKUP(MONTH($J2743),Lookup!$A$2:$B$13,2,0)&amp;" "&amp;YEAR($J2743)</f>
        <v>Jan 1900</v>
      </c>
      <c r="N2743" s="34" t="str">
        <f t="shared" si="256"/>
        <v>1/1/9999</v>
      </c>
      <c r="O2743" s="8" t="str">
        <f>IF(ISERROR(VLOOKUP($I2743,Lookup!$H$2:$I$11,2,0)),"",VLOOKUP($I2743,Lookup!$H$2:$I$11,2,0))</f>
        <v/>
      </c>
      <c r="P2743" s="8">
        <f>COUNTIF(J$4:J2743,J2743)</f>
        <v>0</v>
      </c>
    </row>
    <row r="2744" spans="1:16" x14ac:dyDescent="0.25">
      <c r="A2744" s="35">
        <f t="shared" si="257"/>
        <v>0</v>
      </c>
      <c r="B2744" s="8">
        <f t="shared" si="258"/>
        <v>0</v>
      </c>
      <c r="C2744" s="8">
        <f t="shared" si="259"/>
        <v>0</v>
      </c>
      <c r="D2744" s="38" t="e">
        <f t="shared" si="260"/>
        <v>#VALUE!</v>
      </c>
      <c r="E2744" s="39" t="e">
        <f t="shared" si="255"/>
        <v>#VALUE!</v>
      </c>
      <c r="M2744" s="8" t="str">
        <f>VLOOKUP(MONTH($J2744),Lookup!$A$2:$B$13,2,0)&amp;" "&amp;YEAR($J2744)</f>
        <v>Jan 1900</v>
      </c>
      <c r="N2744" s="34" t="str">
        <f t="shared" si="256"/>
        <v>1/1/9999</v>
      </c>
      <c r="O2744" s="8" t="str">
        <f>IF(ISERROR(VLOOKUP($I2744,Lookup!$H$2:$I$11,2,0)),"",VLOOKUP($I2744,Lookup!$H$2:$I$11,2,0))</f>
        <v/>
      </c>
      <c r="P2744" s="8">
        <f>COUNTIF(J$4:J2744,J2744)</f>
        <v>0</v>
      </c>
    </row>
    <row r="2745" spans="1:16" x14ac:dyDescent="0.25">
      <c r="A2745" s="35">
        <f t="shared" si="257"/>
        <v>0</v>
      </c>
      <c r="B2745" s="8">
        <f t="shared" si="258"/>
        <v>0</v>
      </c>
      <c r="C2745" s="8">
        <f t="shared" si="259"/>
        <v>0</v>
      </c>
      <c r="D2745" s="38" t="e">
        <f t="shared" si="260"/>
        <v>#VALUE!</v>
      </c>
      <c r="E2745" s="39" t="e">
        <f t="shared" si="255"/>
        <v>#VALUE!</v>
      </c>
      <c r="M2745" s="8" t="str">
        <f>VLOOKUP(MONTH($J2745),Lookup!$A$2:$B$13,2,0)&amp;" "&amp;YEAR($J2745)</f>
        <v>Jan 1900</v>
      </c>
      <c r="N2745" s="34" t="str">
        <f t="shared" si="256"/>
        <v>1/1/9999</v>
      </c>
      <c r="O2745" s="8" t="str">
        <f>IF(ISERROR(VLOOKUP($I2745,Lookup!$H$2:$I$11,2,0)),"",VLOOKUP($I2745,Lookup!$H$2:$I$11,2,0))</f>
        <v/>
      </c>
      <c r="P2745" s="8">
        <f>COUNTIF(J$4:J2745,J2745)</f>
        <v>0</v>
      </c>
    </row>
    <row r="2746" spans="1:16" x14ac:dyDescent="0.25">
      <c r="A2746" s="35">
        <f t="shared" si="257"/>
        <v>0</v>
      </c>
      <c r="B2746" s="8">
        <f t="shared" si="258"/>
        <v>0</v>
      </c>
      <c r="C2746" s="8">
        <f t="shared" si="259"/>
        <v>0</v>
      </c>
      <c r="D2746" s="38" t="e">
        <f t="shared" si="260"/>
        <v>#VALUE!</v>
      </c>
      <c r="E2746" s="39" t="e">
        <f t="shared" si="255"/>
        <v>#VALUE!</v>
      </c>
      <c r="M2746" s="8" t="str">
        <f>VLOOKUP(MONTH($J2746),Lookup!$A$2:$B$13,2,0)&amp;" "&amp;YEAR($J2746)</f>
        <v>Jan 1900</v>
      </c>
      <c r="N2746" s="34" t="str">
        <f t="shared" si="256"/>
        <v>1/1/9999</v>
      </c>
      <c r="O2746" s="8" t="str">
        <f>IF(ISERROR(VLOOKUP($I2746,Lookup!$H$2:$I$11,2,0)),"",VLOOKUP($I2746,Lookup!$H$2:$I$11,2,0))</f>
        <v/>
      </c>
      <c r="P2746" s="8">
        <f>COUNTIF(J$4:J2746,J2746)</f>
        <v>0</v>
      </c>
    </row>
    <row r="2747" spans="1:16" x14ac:dyDescent="0.25">
      <c r="A2747" s="35">
        <f t="shared" si="257"/>
        <v>0</v>
      </c>
      <c r="B2747" s="8">
        <f t="shared" si="258"/>
        <v>0</v>
      </c>
      <c r="C2747" s="8">
        <f t="shared" si="259"/>
        <v>0</v>
      </c>
      <c r="D2747" s="38" t="e">
        <f t="shared" si="260"/>
        <v>#VALUE!</v>
      </c>
      <c r="E2747" s="39" t="e">
        <f t="shared" si="255"/>
        <v>#VALUE!</v>
      </c>
      <c r="M2747" s="8" t="str">
        <f>VLOOKUP(MONTH($J2747),Lookup!$A$2:$B$13,2,0)&amp;" "&amp;YEAR($J2747)</f>
        <v>Jan 1900</v>
      </c>
      <c r="N2747" s="34" t="str">
        <f t="shared" si="256"/>
        <v>1/1/9999</v>
      </c>
      <c r="O2747" s="8" t="str">
        <f>IF(ISERROR(VLOOKUP($I2747,Lookup!$H$2:$I$11,2,0)),"",VLOOKUP($I2747,Lookup!$H$2:$I$11,2,0))</f>
        <v/>
      </c>
      <c r="P2747" s="8">
        <f>COUNTIF(J$4:J2747,J2747)</f>
        <v>0</v>
      </c>
    </row>
    <row r="2748" spans="1:16" x14ac:dyDescent="0.25">
      <c r="A2748" s="35">
        <f t="shared" si="257"/>
        <v>0</v>
      </c>
      <c r="B2748" s="8">
        <f t="shared" si="258"/>
        <v>0</v>
      </c>
      <c r="C2748" s="8">
        <f t="shared" si="259"/>
        <v>0</v>
      </c>
      <c r="D2748" s="38" t="e">
        <f t="shared" si="260"/>
        <v>#VALUE!</v>
      </c>
      <c r="E2748" s="39" t="e">
        <f t="shared" si="255"/>
        <v>#VALUE!</v>
      </c>
      <c r="M2748" s="8" t="str">
        <f>VLOOKUP(MONTH($J2748),Lookup!$A$2:$B$13,2,0)&amp;" "&amp;YEAR($J2748)</f>
        <v>Jan 1900</v>
      </c>
      <c r="N2748" s="34" t="str">
        <f t="shared" si="256"/>
        <v>1/1/9999</v>
      </c>
      <c r="O2748" s="8" t="str">
        <f>IF(ISERROR(VLOOKUP($I2748,Lookup!$H$2:$I$11,2,0)),"",VLOOKUP($I2748,Lookup!$H$2:$I$11,2,0))</f>
        <v/>
      </c>
      <c r="P2748" s="8">
        <f>COUNTIF(J$4:J2748,J2748)</f>
        <v>0</v>
      </c>
    </row>
    <row r="2749" spans="1:16" x14ac:dyDescent="0.25">
      <c r="A2749" s="35">
        <f t="shared" si="257"/>
        <v>0</v>
      </c>
      <c r="B2749" s="8">
        <f t="shared" si="258"/>
        <v>0</v>
      </c>
      <c r="C2749" s="8">
        <f t="shared" si="259"/>
        <v>0</v>
      </c>
      <c r="D2749" s="38" t="e">
        <f t="shared" si="260"/>
        <v>#VALUE!</v>
      </c>
      <c r="E2749" s="39" t="e">
        <f t="shared" si="255"/>
        <v>#VALUE!</v>
      </c>
      <c r="M2749" s="8" t="str">
        <f>VLOOKUP(MONTH($J2749),Lookup!$A$2:$B$13,2,0)&amp;" "&amp;YEAR($J2749)</f>
        <v>Jan 1900</v>
      </c>
      <c r="N2749" s="34" t="str">
        <f t="shared" si="256"/>
        <v>1/1/9999</v>
      </c>
      <c r="O2749" s="8" t="str">
        <f>IF(ISERROR(VLOOKUP($I2749,Lookup!$H$2:$I$11,2,0)),"",VLOOKUP($I2749,Lookup!$H$2:$I$11,2,0))</f>
        <v/>
      </c>
      <c r="P2749" s="8">
        <f>COUNTIF(J$4:J2749,J2749)</f>
        <v>0</v>
      </c>
    </row>
    <row r="2750" spans="1:16" x14ac:dyDescent="0.25">
      <c r="A2750" s="35">
        <f t="shared" si="257"/>
        <v>0</v>
      </c>
      <c r="B2750" s="8">
        <f t="shared" si="258"/>
        <v>0</v>
      </c>
      <c r="C2750" s="8">
        <f t="shared" si="259"/>
        <v>0</v>
      </c>
      <c r="D2750" s="38" t="e">
        <f t="shared" si="260"/>
        <v>#VALUE!</v>
      </c>
      <c r="E2750" s="39" t="e">
        <f t="shared" si="255"/>
        <v>#VALUE!</v>
      </c>
      <c r="M2750" s="8" t="str">
        <f>VLOOKUP(MONTH($J2750),Lookup!$A$2:$B$13,2,0)&amp;" "&amp;YEAR($J2750)</f>
        <v>Jan 1900</v>
      </c>
      <c r="N2750" s="34" t="str">
        <f t="shared" si="256"/>
        <v>1/1/9999</v>
      </c>
      <c r="O2750" s="8" t="str">
        <f>IF(ISERROR(VLOOKUP($I2750,Lookup!$H$2:$I$11,2,0)),"",VLOOKUP($I2750,Lookup!$H$2:$I$11,2,0))</f>
        <v/>
      </c>
      <c r="P2750" s="8">
        <f>COUNTIF(J$4:J2750,J2750)</f>
        <v>0</v>
      </c>
    </row>
    <row r="2751" spans="1:16" x14ac:dyDescent="0.25">
      <c r="A2751" s="35">
        <f t="shared" si="257"/>
        <v>0</v>
      </c>
      <c r="B2751" s="8">
        <f t="shared" si="258"/>
        <v>0</v>
      </c>
      <c r="C2751" s="8">
        <f t="shared" si="259"/>
        <v>0</v>
      </c>
      <c r="D2751" s="38" t="e">
        <f t="shared" si="260"/>
        <v>#VALUE!</v>
      </c>
      <c r="E2751" s="39" t="e">
        <f t="shared" si="255"/>
        <v>#VALUE!</v>
      </c>
      <c r="M2751" s="8" t="str">
        <f>VLOOKUP(MONTH($J2751),Lookup!$A$2:$B$13,2,0)&amp;" "&amp;YEAR($J2751)</f>
        <v>Jan 1900</v>
      </c>
      <c r="N2751" s="34" t="str">
        <f t="shared" si="256"/>
        <v>1/1/9999</v>
      </c>
      <c r="O2751" s="8" t="str">
        <f>IF(ISERROR(VLOOKUP($I2751,Lookup!$H$2:$I$11,2,0)),"",VLOOKUP($I2751,Lookup!$H$2:$I$11,2,0))</f>
        <v/>
      </c>
      <c r="P2751" s="8">
        <f>COUNTIF(J$4:J2751,J2751)</f>
        <v>0</v>
      </c>
    </row>
    <row r="2752" spans="1:16" x14ac:dyDescent="0.25">
      <c r="A2752" s="35">
        <f t="shared" si="257"/>
        <v>0</v>
      </c>
      <c r="B2752" s="8">
        <f t="shared" si="258"/>
        <v>0</v>
      </c>
      <c r="C2752" s="8">
        <f t="shared" si="259"/>
        <v>0</v>
      </c>
      <c r="D2752" s="38" t="e">
        <f t="shared" si="260"/>
        <v>#VALUE!</v>
      </c>
      <c r="E2752" s="39" t="e">
        <f t="shared" si="255"/>
        <v>#VALUE!</v>
      </c>
      <c r="M2752" s="8" t="str">
        <f>VLOOKUP(MONTH($J2752),Lookup!$A$2:$B$13,2,0)&amp;" "&amp;YEAR($J2752)</f>
        <v>Jan 1900</v>
      </c>
      <c r="N2752" s="34" t="str">
        <f t="shared" si="256"/>
        <v>1/1/9999</v>
      </c>
      <c r="O2752" s="8" t="str">
        <f>IF(ISERROR(VLOOKUP($I2752,Lookup!$H$2:$I$11,2,0)),"",VLOOKUP($I2752,Lookup!$H$2:$I$11,2,0))</f>
        <v/>
      </c>
      <c r="P2752" s="8">
        <f>COUNTIF(J$4:J2752,J2752)</f>
        <v>0</v>
      </c>
    </row>
    <row r="2753" spans="1:16" x14ac:dyDescent="0.25">
      <c r="A2753" s="35">
        <f t="shared" si="257"/>
        <v>0</v>
      </c>
      <c r="B2753" s="8">
        <f t="shared" si="258"/>
        <v>0</v>
      </c>
      <c r="C2753" s="8">
        <f t="shared" si="259"/>
        <v>0</v>
      </c>
      <c r="D2753" s="38" t="e">
        <f t="shared" si="260"/>
        <v>#VALUE!</v>
      </c>
      <c r="E2753" s="39" t="e">
        <f t="shared" si="255"/>
        <v>#VALUE!</v>
      </c>
      <c r="M2753" s="8" t="str">
        <f>VLOOKUP(MONTH($J2753),Lookup!$A$2:$B$13,2,0)&amp;" "&amp;YEAR($J2753)</f>
        <v>Jan 1900</v>
      </c>
      <c r="N2753" s="34" t="str">
        <f t="shared" si="256"/>
        <v>1/1/9999</v>
      </c>
      <c r="O2753" s="8" t="str">
        <f>IF(ISERROR(VLOOKUP($I2753,Lookup!$H$2:$I$11,2,0)),"",VLOOKUP($I2753,Lookup!$H$2:$I$11,2,0))</f>
        <v/>
      </c>
      <c r="P2753" s="8">
        <f>COUNTIF(J$4:J2753,J2753)</f>
        <v>0</v>
      </c>
    </row>
    <row r="2754" spans="1:16" x14ac:dyDescent="0.25">
      <c r="A2754" s="35">
        <f t="shared" si="257"/>
        <v>0</v>
      </c>
      <c r="B2754" s="8">
        <f t="shared" si="258"/>
        <v>0</v>
      </c>
      <c r="C2754" s="8">
        <f t="shared" si="259"/>
        <v>0</v>
      </c>
      <c r="D2754" s="38" t="e">
        <f t="shared" si="260"/>
        <v>#VALUE!</v>
      </c>
      <c r="E2754" s="39" t="e">
        <f t="shared" si="255"/>
        <v>#VALUE!</v>
      </c>
      <c r="M2754" s="8" t="str">
        <f>VLOOKUP(MONTH($J2754),Lookup!$A$2:$B$13,2,0)&amp;" "&amp;YEAR($J2754)</f>
        <v>Jan 1900</v>
      </c>
      <c r="N2754" s="34" t="str">
        <f t="shared" si="256"/>
        <v>1/1/9999</v>
      </c>
      <c r="O2754" s="8" t="str">
        <f>IF(ISERROR(VLOOKUP($I2754,Lookup!$H$2:$I$11,2,0)),"",VLOOKUP($I2754,Lookup!$H$2:$I$11,2,0))</f>
        <v/>
      </c>
      <c r="P2754" s="8">
        <f>COUNTIF(J$4:J2754,J2754)</f>
        <v>0</v>
      </c>
    </row>
    <row r="2755" spans="1:16" x14ac:dyDescent="0.25">
      <c r="A2755" s="35">
        <f t="shared" si="257"/>
        <v>0</v>
      </c>
      <c r="B2755" s="8">
        <f t="shared" si="258"/>
        <v>0</v>
      </c>
      <c r="C2755" s="8">
        <f t="shared" si="259"/>
        <v>0</v>
      </c>
      <c r="D2755" s="38" t="e">
        <f t="shared" si="260"/>
        <v>#VALUE!</v>
      </c>
      <c r="E2755" s="39" t="e">
        <f t="shared" si="255"/>
        <v>#VALUE!</v>
      </c>
      <c r="M2755" s="8" t="str">
        <f>VLOOKUP(MONTH($J2755),Lookup!$A$2:$B$13,2,0)&amp;" "&amp;YEAR($J2755)</f>
        <v>Jan 1900</v>
      </c>
      <c r="N2755" s="34" t="str">
        <f t="shared" si="256"/>
        <v>1/1/9999</v>
      </c>
      <c r="O2755" s="8" t="str">
        <f>IF(ISERROR(VLOOKUP($I2755,Lookup!$H$2:$I$11,2,0)),"",VLOOKUP($I2755,Lookup!$H$2:$I$11,2,0))</f>
        <v/>
      </c>
      <c r="P2755" s="8">
        <f>COUNTIF(J$4:J2755,J2755)</f>
        <v>0</v>
      </c>
    </row>
    <row r="2756" spans="1:16" x14ac:dyDescent="0.25">
      <c r="A2756" s="35">
        <f t="shared" si="257"/>
        <v>0</v>
      </c>
      <c r="B2756" s="8">
        <f t="shared" si="258"/>
        <v>0</v>
      </c>
      <c r="C2756" s="8">
        <f t="shared" si="259"/>
        <v>0</v>
      </c>
      <c r="D2756" s="38" t="e">
        <f t="shared" si="260"/>
        <v>#VALUE!</v>
      </c>
      <c r="E2756" s="39" t="e">
        <f t="shared" si="255"/>
        <v>#VALUE!</v>
      </c>
      <c r="M2756" s="8" t="str">
        <f>VLOOKUP(MONTH($J2756),Lookup!$A$2:$B$13,2,0)&amp;" "&amp;YEAR($J2756)</f>
        <v>Jan 1900</v>
      </c>
      <c r="N2756" s="34" t="str">
        <f t="shared" si="256"/>
        <v>1/1/9999</v>
      </c>
      <c r="O2756" s="8" t="str">
        <f>IF(ISERROR(VLOOKUP($I2756,Lookup!$H$2:$I$11,2,0)),"",VLOOKUP($I2756,Lookup!$H$2:$I$11,2,0))</f>
        <v/>
      </c>
      <c r="P2756" s="8">
        <f>COUNTIF(J$4:J2756,J2756)</f>
        <v>0</v>
      </c>
    </row>
    <row r="2757" spans="1:16" x14ac:dyDescent="0.25">
      <c r="A2757" s="35">
        <f t="shared" si="257"/>
        <v>0</v>
      </c>
      <c r="B2757" s="8">
        <f t="shared" si="258"/>
        <v>0</v>
      </c>
      <c r="C2757" s="8">
        <f t="shared" si="259"/>
        <v>0</v>
      </c>
      <c r="D2757" s="38" t="e">
        <f t="shared" si="260"/>
        <v>#VALUE!</v>
      </c>
      <c r="E2757" s="39" t="e">
        <f t="shared" ref="E2757:E2820" si="261">IF($D2757="","",COUNTIFS($F$4:$F$5000,$F2757,$D$4:$D$5000,"&gt;"&amp;$D2757))</f>
        <v>#VALUE!</v>
      </c>
      <c r="M2757" s="8" t="str">
        <f>VLOOKUP(MONTH($J2757),Lookup!$A$2:$B$13,2,0)&amp;" "&amp;YEAR($J2757)</f>
        <v>Jan 1900</v>
      </c>
      <c r="N2757" s="34" t="str">
        <f t="shared" ref="N2757:N2820" si="262">IF(ISBLANK($J2757),"1/1/9999",J2757)</f>
        <v>1/1/9999</v>
      </c>
      <c r="O2757" s="8" t="str">
        <f>IF(ISERROR(VLOOKUP($I2757,Lookup!$H$2:$I$11,2,0)),"",VLOOKUP($I2757,Lookup!$H$2:$I$11,2,0))</f>
        <v/>
      </c>
      <c r="P2757" s="8">
        <f>COUNTIF(J$4:J2757,J2757)</f>
        <v>0</v>
      </c>
    </row>
    <row r="2758" spans="1:16" x14ac:dyDescent="0.25">
      <c r="A2758" s="35">
        <f t="shared" ref="A2758:A2821" si="263">K2758</f>
        <v>0</v>
      </c>
      <c r="B2758" s="8">
        <f t="shared" ref="B2758:B2821" si="264">J2758</f>
        <v>0</v>
      </c>
      <c r="C2758" s="8">
        <f t="shared" ref="C2758:C2821" si="265">L2758</f>
        <v>0</v>
      </c>
      <c r="D2758" s="38" t="e">
        <f t="shared" ref="D2758:D2821" si="266">SUM(A2758:C2758)+O2758+P2758</f>
        <v>#VALUE!</v>
      </c>
      <c r="E2758" s="39" t="e">
        <f t="shared" si="261"/>
        <v>#VALUE!</v>
      </c>
      <c r="M2758" s="8" t="str">
        <f>VLOOKUP(MONTH($J2758),Lookup!$A$2:$B$13,2,0)&amp;" "&amp;YEAR($J2758)</f>
        <v>Jan 1900</v>
      </c>
      <c r="N2758" s="34" t="str">
        <f t="shared" si="262"/>
        <v>1/1/9999</v>
      </c>
      <c r="O2758" s="8" t="str">
        <f>IF(ISERROR(VLOOKUP($I2758,Lookup!$H$2:$I$11,2,0)),"",VLOOKUP($I2758,Lookup!$H$2:$I$11,2,0))</f>
        <v/>
      </c>
      <c r="P2758" s="8">
        <f>COUNTIF(J$4:J2758,J2758)</f>
        <v>0</v>
      </c>
    </row>
    <row r="2759" spans="1:16" x14ac:dyDescent="0.25">
      <c r="A2759" s="35">
        <f t="shared" si="263"/>
        <v>0</v>
      </c>
      <c r="B2759" s="8">
        <f t="shared" si="264"/>
        <v>0</v>
      </c>
      <c r="C2759" s="8">
        <f t="shared" si="265"/>
        <v>0</v>
      </c>
      <c r="D2759" s="38" t="e">
        <f t="shared" si="266"/>
        <v>#VALUE!</v>
      </c>
      <c r="E2759" s="39" t="e">
        <f t="shared" si="261"/>
        <v>#VALUE!</v>
      </c>
      <c r="M2759" s="8" t="str">
        <f>VLOOKUP(MONTH($J2759),Lookup!$A$2:$B$13,2,0)&amp;" "&amp;YEAR($J2759)</f>
        <v>Jan 1900</v>
      </c>
      <c r="N2759" s="34" t="str">
        <f t="shared" si="262"/>
        <v>1/1/9999</v>
      </c>
      <c r="O2759" s="8" t="str">
        <f>IF(ISERROR(VLOOKUP($I2759,Lookup!$H$2:$I$11,2,0)),"",VLOOKUP($I2759,Lookup!$H$2:$I$11,2,0))</f>
        <v/>
      </c>
      <c r="P2759" s="8">
        <f>COUNTIF(J$4:J2759,J2759)</f>
        <v>0</v>
      </c>
    </row>
    <row r="2760" spans="1:16" x14ac:dyDescent="0.25">
      <c r="A2760" s="35">
        <f t="shared" si="263"/>
        <v>0</v>
      </c>
      <c r="B2760" s="8">
        <f t="shared" si="264"/>
        <v>0</v>
      </c>
      <c r="C2760" s="8">
        <f t="shared" si="265"/>
        <v>0</v>
      </c>
      <c r="D2760" s="38" t="e">
        <f t="shared" si="266"/>
        <v>#VALUE!</v>
      </c>
      <c r="E2760" s="39" t="e">
        <f t="shared" si="261"/>
        <v>#VALUE!</v>
      </c>
      <c r="M2760" s="8" t="str">
        <f>VLOOKUP(MONTH($J2760),Lookup!$A$2:$B$13,2,0)&amp;" "&amp;YEAR($J2760)</f>
        <v>Jan 1900</v>
      </c>
      <c r="N2760" s="34" t="str">
        <f t="shared" si="262"/>
        <v>1/1/9999</v>
      </c>
      <c r="O2760" s="8" t="str">
        <f>IF(ISERROR(VLOOKUP($I2760,Lookup!$H$2:$I$11,2,0)),"",VLOOKUP($I2760,Lookup!$H$2:$I$11,2,0))</f>
        <v/>
      </c>
      <c r="P2760" s="8">
        <f>COUNTIF(J$4:J2760,J2760)</f>
        <v>0</v>
      </c>
    </row>
    <row r="2761" spans="1:16" x14ac:dyDescent="0.25">
      <c r="A2761" s="35">
        <f t="shared" si="263"/>
        <v>0</v>
      </c>
      <c r="B2761" s="8">
        <f t="shared" si="264"/>
        <v>0</v>
      </c>
      <c r="C2761" s="8">
        <f t="shared" si="265"/>
        <v>0</v>
      </c>
      <c r="D2761" s="38" t="e">
        <f t="shared" si="266"/>
        <v>#VALUE!</v>
      </c>
      <c r="E2761" s="39" t="e">
        <f t="shared" si="261"/>
        <v>#VALUE!</v>
      </c>
      <c r="M2761" s="8" t="str">
        <f>VLOOKUP(MONTH($J2761),Lookup!$A$2:$B$13,2,0)&amp;" "&amp;YEAR($J2761)</f>
        <v>Jan 1900</v>
      </c>
      <c r="N2761" s="34" t="str">
        <f t="shared" si="262"/>
        <v>1/1/9999</v>
      </c>
      <c r="O2761" s="8" t="str">
        <f>IF(ISERROR(VLOOKUP($I2761,Lookup!$H$2:$I$11,2,0)),"",VLOOKUP($I2761,Lookup!$H$2:$I$11,2,0))</f>
        <v/>
      </c>
      <c r="P2761" s="8">
        <f>COUNTIF(J$4:J2761,J2761)</f>
        <v>0</v>
      </c>
    </row>
    <row r="2762" spans="1:16" x14ac:dyDescent="0.25">
      <c r="A2762" s="35">
        <f t="shared" si="263"/>
        <v>0</v>
      </c>
      <c r="B2762" s="8">
        <f t="shared" si="264"/>
        <v>0</v>
      </c>
      <c r="C2762" s="8">
        <f t="shared" si="265"/>
        <v>0</v>
      </c>
      <c r="D2762" s="38" t="e">
        <f t="shared" si="266"/>
        <v>#VALUE!</v>
      </c>
      <c r="E2762" s="39" t="e">
        <f t="shared" si="261"/>
        <v>#VALUE!</v>
      </c>
      <c r="M2762" s="8" t="str">
        <f>VLOOKUP(MONTH($J2762),Lookup!$A$2:$B$13,2,0)&amp;" "&amp;YEAR($J2762)</f>
        <v>Jan 1900</v>
      </c>
      <c r="N2762" s="34" t="str">
        <f t="shared" si="262"/>
        <v>1/1/9999</v>
      </c>
      <c r="O2762" s="8" t="str">
        <f>IF(ISERROR(VLOOKUP($I2762,Lookup!$H$2:$I$11,2,0)),"",VLOOKUP($I2762,Lookup!$H$2:$I$11,2,0))</f>
        <v/>
      </c>
      <c r="P2762" s="8">
        <f>COUNTIF(J$4:J2762,J2762)</f>
        <v>0</v>
      </c>
    </row>
    <row r="2763" spans="1:16" x14ac:dyDescent="0.25">
      <c r="A2763" s="35">
        <f t="shared" si="263"/>
        <v>0</v>
      </c>
      <c r="B2763" s="8">
        <f t="shared" si="264"/>
        <v>0</v>
      </c>
      <c r="C2763" s="8">
        <f t="shared" si="265"/>
        <v>0</v>
      </c>
      <c r="D2763" s="38" t="e">
        <f t="shared" si="266"/>
        <v>#VALUE!</v>
      </c>
      <c r="E2763" s="39" t="e">
        <f t="shared" si="261"/>
        <v>#VALUE!</v>
      </c>
      <c r="M2763" s="8" t="str">
        <f>VLOOKUP(MONTH($J2763),Lookup!$A$2:$B$13,2,0)&amp;" "&amp;YEAR($J2763)</f>
        <v>Jan 1900</v>
      </c>
      <c r="N2763" s="34" t="str">
        <f t="shared" si="262"/>
        <v>1/1/9999</v>
      </c>
      <c r="O2763" s="8" t="str">
        <f>IF(ISERROR(VLOOKUP($I2763,Lookup!$H$2:$I$11,2,0)),"",VLOOKUP($I2763,Lookup!$H$2:$I$11,2,0))</f>
        <v/>
      </c>
      <c r="P2763" s="8">
        <f>COUNTIF(J$4:J2763,J2763)</f>
        <v>0</v>
      </c>
    </row>
    <row r="2764" spans="1:16" x14ac:dyDescent="0.25">
      <c r="A2764" s="35">
        <f t="shared" si="263"/>
        <v>0</v>
      </c>
      <c r="B2764" s="8">
        <f t="shared" si="264"/>
        <v>0</v>
      </c>
      <c r="C2764" s="8">
        <f t="shared" si="265"/>
        <v>0</v>
      </c>
      <c r="D2764" s="38" t="e">
        <f t="shared" si="266"/>
        <v>#VALUE!</v>
      </c>
      <c r="E2764" s="39" t="e">
        <f t="shared" si="261"/>
        <v>#VALUE!</v>
      </c>
      <c r="M2764" s="8" t="str">
        <f>VLOOKUP(MONTH($J2764),Lookup!$A$2:$B$13,2,0)&amp;" "&amp;YEAR($J2764)</f>
        <v>Jan 1900</v>
      </c>
      <c r="N2764" s="34" t="str">
        <f t="shared" si="262"/>
        <v>1/1/9999</v>
      </c>
      <c r="O2764" s="8" t="str">
        <f>IF(ISERROR(VLOOKUP($I2764,Lookup!$H$2:$I$11,2,0)),"",VLOOKUP($I2764,Lookup!$H$2:$I$11,2,0))</f>
        <v/>
      </c>
      <c r="P2764" s="8">
        <f>COUNTIF(J$4:J2764,J2764)</f>
        <v>0</v>
      </c>
    </row>
    <row r="2765" spans="1:16" x14ac:dyDescent="0.25">
      <c r="A2765" s="35">
        <f t="shared" si="263"/>
        <v>0</v>
      </c>
      <c r="B2765" s="8">
        <f t="shared" si="264"/>
        <v>0</v>
      </c>
      <c r="C2765" s="8">
        <f t="shared" si="265"/>
        <v>0</v>
      </c>
      <c r="D2765" s="38" t="e">
        <f t="shared" si="266"/>
        <v>#VALUE!</v>
      </c>
      <c r="E2765" s="39" t="e">
        <f t="shared" si="261"/>
        <v>#VALUE!</v>
      </c>
      <c r="M2765" s="8" t="str">
        <f>VLOOKUP(MONTH($J2765),Lookup!$A$2:$B$13,2,0)&amp;" "&amp;YEAR($J2765)</f>
        <v>Jan 1900</v>
      </c>
      <c r="N2765" s="34" t="str">
        <f t="shared" si="262"/>
        <v>1/1/9999</v>
      </c>
      <c r="O2765" s="8" t="str">
        <f>IF(ISERROR(VLOOKUP($I2765,Lookup!$H$2:$I$11,2,0)),"",VLOOKUP($I2765,Lookup!$H$2:$I$11,2,0))</f>
        <v/>
      </c>
      <c r="P2765" s="8">
        <f>COUNTIF(J$4:J2765,J2765)</f>
        <v>0</v>
      </c>
    </row>
    <row r="2766" spans="1:16" x14ac:dyDescent="0.25">
      <c r="A2766" s="35">
        <f t="shared" si="263"/>
        <v>0</v>
      </c>
      <c r="B2766" s="8">
        <f t="shared" si="264"/>
        <v>0</v>
      </c>
      <c r="C2766" s="8">
        <f t="shared" si="265"/>
        <v>0</v>
      </c>
      <c r="D2766" s="38" t="e">
        <f t="shared" si="266"/>
        <v>#VALUE!</v>
      </c>
      <c r="E2766" s="39" t="e">
        <f t="shared" si="261"/>
        <v>#VALUE!</v>
      </c>
      <c r="M2766" s="8" t="str">
        <f>VLOOKUP(MONTH($J2766),Lookup!$A$2:$B$13,2,0)&amp;" "&amp;YEAR($J2766)</f>
        <v>Jan 1900</v>
      </c>
      <c r="N2766" s="34" t="str">
        <f t="shared" si="262"/>
        <v>1/1/9999</v>
      </c>
      <c r="O2766" s="8" t="str">
        <f>IF(ISERROR(VLOOKUP($I2766,Lookup!$H$2:$I$11,2,0)),"",VLOOKUP($I2766,Lookup!$H$2:$I$11,2,0))</f>
        <v/>
      </c>
      <c r="P2766" s="8">
        <f>COUNTIF(J$4:J2766,J2766)</f>
        <v>0</v>
      </c>
    </row>
    <row r="2767" spans="1:16" x14ac:dyDescent="0.25">
      <c r="A2767" s="35">
        <f t="shared" si="263"/>
        <v>0</v>
      </c>
      <c r="B2767" s="8">
        <f t="shared" si="264"/>
        <v>0</v>
      </c>
      <c r="C2767" s="8">
        <f t="shared" si="265"/>
        <v>0</v>
      </c>
      <c r="D2767" s="38" t="e">
        <f t="shared" si="266"/>
        <v>#VALUE!</v>
      </c>
      <c r="E2767" s="39" t="e">
        <f t="shared" si="261"/>
        <v>#VALUE!</v>
      </c>
      <c r="M2767" s="8" t="str">
        <f>VLOOKUP(MONTH($J2767),Lookup!$A$2:$B$13,2,0)&amp;" "&amp;YEAR($J2767)</f>
        <v>Jan 1900</v>
      </c>
      <c r="N2767" s="34" t="str">
        <f t="shared" si="262"/>
        <v>1/1/9999</v>
      </c>
      <c r="O2767" s="8" t="str">
        <f>IF(ISERROR(VLOOKUP($I2767,Lookup!$H$2:$I$11,2,0)),"",VLOOKUP($I2767,Lookup!$H$2:$I$11,2,0))</f>
        <v/>
      </c>
      <c r="P2767" s="8">
        <f>COUNTIF(J$4:J2767,J2767)</f>
        <v>0</v>
      </c>
    </row>
    <row r="2768" spans="1:16" x14ac:dyDescent="0.25">
      <c r="A2768" s="35">
        <f t="shared" si="263"/>
        <v>0</v>
      </c>
      <c r="B2768" s="8">
        <f t="shared" si="264"/>
        <v>0</v>
      </c>
      <c r="C2768" s="8">
        <f t="shared" si="265"/>
        <v>0</v>
      </c>
      <c r="D2768" s="38" t="e">
        <f t="shared" si="266"/>
        <v>#VALUE!</v>
      </c>
      <c r="E2768" s="39" t="e">
        <f t="shared" si="261"/>
        <v>#VALUE!</v>
      </c>
      <c r="M2768" s="8" t="str">
        <f>VLOOKUP(MONTH($J2768),Lookup!$A$2:$B$13,2,0)&amp;" "&amp;YEAR($J2768)</f>
        <v>Jan 1900</v>
      </c>
      <c r="N2768" s="34" t="str">
        <f t="shared" si="262"/>
        <v>1/1/9999</v>
      </c>
      <c r="O2768" s="8" t="str">
        <f>IF(ISERROR(VLOOKUP($I2768,Lookup!$H$2:$I$11,2,0)),"",VLOOKUP($I2768,Lookup!$H$2:$I$11,2,0))</f>
        <v/>
      </c>
      <c r="P2768" s="8">
        <f>COUNTIF(J$4:J2768,J2768)</f>
        <v>0</v>
      </c>
    </row>
    <row r="2769" spans="1:16" x14ac:dyDescent="0.25">
      <c r="A2769" s="35">
        <f t="shared" si="263"/>
        <v>0</v>
      </c>
      <c r="B2769" s="8">
        <f t="shared" si="264"/>
        <v>0</v>
      </c>
      <c r="C2769" s="8">
        <f t="shared" si="265"/>
        <v>0</v>
      </c>
      <c r="D2769" s="38" t="e">
        <f t="shared" si="266"/>
        <v>#VALUE!</v>
      </c>
      <c r="E2769" s="39" t="e">
        <f t="shared" si="261"/>
        <v>#VALUE!</v>
      </c>
      <c r="M2769" s="8" t="str">
        <f>VLOOKUP(MONTH($J2769),Lookup!$A$2:$B$13,2,0)&amp;" "&amp;YEAR($J2769)</f>
        <v>Jan 1900</v>
      </c>
      <c r="N2769" s="34" t="str">
        <f t="shared" si="262"/>
        <v>1/1/9999</v>
      </c>
      <c r="O2769" s="8" t="str">
        <f>IF(ISERROR(VLOOKUP($I2769,Lookup!$H$2:$I$11,2,0)),"",VLOOKUP($I2769,Lookup!$H$2:$I$11,2,0))</f>
        <v/>
      </c>
      <c r="P2769" s="8">
        <f>COUNTIF(J$4:J2769,J2769)</f>
        <v>0</v>
      </c>
    </row>
    <row r="2770" spans="1:16" x14ac:dyDescent="0.25">
      <c r="A2770" s="35">
        <f t="shared" si="263"/>
        <v>0</v>
      </c>
      <c r="B2770" s="8">
        <f t="shared" si="264"/>
        <v>0</v>
      </c>
      <c r="C2770" s="8">
        <f t="shared" si="265"/>
        <v>0</v>
      </c>
      <c r="D2770" s="38" t="e">
        <f t="shared" si="266"/>
        <v>#VALUE!</v>
      </c>
      <c r="E2770" s="39" t="e">
        <f t="shared" si="261"/>
        <v>#VALUE!</v>
      </c>
      <c r="M2770" s="8" t="str">
        <f>VLOOKUP(MONTH($J2770),Lookup!$A$2:$B$13,2,0)&amp;" "&amp;YEAR($J2770)</f>
        <v>Jan 1900</v>
      </c>
      <c r="N2770" s="34" t="str">
        <f t="shared" si="262"/>
        <v>1/1/9999</v>
      </c>
      <c r="O2770" s="8" t="str">
        <f>IF(ISERROR(VLOOKUP($I2770,Lookup!$H$2:$I$11,2,0)),"",VLOOKUP($I2770,Lookup!$H$2:$I$11,2,0))</f>
        <v/>
      </c>
      <c r="P2770" s="8">
        <f>COUNTIF(J$4:J2770,J2770)</f>
        <v>0</v>
      </c>
    </row>
    <row r="2771" spans="1:16" x14ac:dyDescent="0.25">
      <c r="A2771" s="35">
        <f t="shared" si="263"/>
        <v>0</v>
      </c>
      <c r="B2771" s="8">
        <f t="shared" si="264"/>
        <v>0</v>
      </c>
      <c r="C2771" s="8">
        <f t="shared" si="265"/>
        <v>0</v>
      </c>
      <c r="D2771" s="38" t="e">
        <f t="shared" si="266"/>
        <v>#VALUE!</v>
      </c>
      <c r="E2771" s="39" t="e">
        <f t="shared" si="261"/>
        <v>#VALUE!</v>
      </c>
      <c r="M2771" s="8" t="str">
        <f>VLOOKUP(MONTH($J2771),Lookup!$A$2:$B$13,2,0)&amp;" "&amp;YEAR($J2771)</f>
        <v>Jan 1900</v>
      </c>
      <c r="N2771" s="34" t="str">
        <f t="shared" si="262"/>
        <v>1/1/9999</v>
      </c>
      <c r="O2771" s="8" t="str">
        <f>IF(ISERROR(VLOOKUP($I2771,Lookup!$H$2:$I$11,2,0)),"",VLOOKUP($I2771,Lookup!$H$2:$I$11,2,0))</f>
        <v/>
      </c>
      <c r="P2771" s="8">
        <f>COUNTIF(J$4:J2771,J2771)</f>
        <v>0</v>
      </c>
    </row>
    <row r="2772" spans="1:16" x14ac:dyDescent="0.25">
      <c r="A2772" s="35">
        <f t="shared" si="263"/>
        <v>0</v>
      </c>
      <c r="B2772" s="8">
        <f t="shared" si="264"/>
        <v>0</v>
      </c>
      <c r="C2772" s="8">
        <f t="shared" si="265"/>
        <v>0</v>
      </c>
      <c r="D2772" s="38" t="e">
        <f t="shared" si="266"/>
        <v>#VALUE!</v>
      </c>
      <c r="E2772" s="39" t="e">
        <f t="shared" si="261"/>
        <v>#VALUE!</v>
      </c>
      <c r="M2772" s="8" t="str">
        <f>VLOOKUP(MONTH($J2772),Lookup!$A$2:$B$13,2,0)&amp;" "&amp;YEAR($J2772)</f>
        <v>Jan 1900</v>
      </c>
      <c r="N2772" s="34" t="str">
        <f t="shared" si="262"/>
        <v>1/1/9999</v>
      </c>
      <c r="O2772" s="8" t="str">
        <f>IF(ISERROR(VLOOKUP($I2772,Lookup!$H$2:$I$11,2,0)),"",VLOOKUP($I2772,Lookup!$H$2:$I$11,2,0))</f>
        <v/>
      </c>
      <c r="P2772" s="8">
        <f>COUNTIF(J$4:J2772,J2772)</f>
        <v>0</v>
      </c>
    </row>
    <row r="2773" spans="1:16" x14ac:dyDescent="0.25">
      <c r="A2773" s="35">
        <f t="shared" si="263"/>
        <v>0</v>
      </c>
      <c r="B2773" s="8">
        <f t="shared" si="264"/>
        <v>0</v>
      </c>
      <c r="C2773" s="8">
        <f t="shared" si="265"/>
        <v>0</v>
      </c>
      <c r="D2773" s="38" t="e">
        <f t="shared" si="266"/>
        <v>#VALUE!</v>
      </c>
      <c r="E2773" s="39" t="e">
        <f t="shared" si="261"/>
        <v>#VALUE!</v>
      </c>
      <c r="M2773" s="8" t="str">
        <f>VLOOKUP(MONTH($J2773),Lookup!$A$2:$B$13,2,0)&amp;" "&amp;YEAR($J2773)</f>
        <v>Jan 1900</v>
      </c>
      <c r="N2773" s="34" t="str">
        <f t="shared" si="262"/>
        <v>1/1/9999</v>
      </c>
      <c r="O2773" s="8" t="str">
        <f>IF(ISERROR(VLOOKUP($I2773,Lookup!$H$2:$I$11,2,0)),"",VLOOKUP($I2773,Lookup!$H$2:$I$11,2,0))</f>
        <v/>
      </c>
      <c r="P2773" s="8">
        <f>COUNTIF(J$4:J2773,J2773)</f>
        <v>0</v>
      </c>
    </row>
    <row r="2774" spans="1:16" x14ac:dyDescent="0.25">
      <c r="A2774" s="35">
        <f t="shared" si="263"/>
        <v>0</v>
      </c>
      <c r="B2774" s="8">
        <f t="shared" si="264"/>
        <v>0</v>
      </c>
      <c r="C2774" s="8">
        <f t="shared" si="265"/>
        <v>0</v>
      </c>
      <c r="D2774" s="38" t="e">
        <f t="shared" si="266"/>
        <v>#VALUE!</v>
      </c>
      <c r="E2774" s="39" t="e">
        <f t="shared" si="261"/>
        <v>#VALUE!</v>
      </c>
      <c r="M2774" s="8" t="str">
        <f>VLOOKUP(MONTH($J2774),Lookup!$A$2:$B$13,2,0)&amp;" "&amp;YEAR($J2774)</f>
        <v>Jan 1900</v>
      </c>
      <c r="N2774" s="34" t="str">
        <f t="shared" si="262"/>
        <v>1/1/9999</v>
      </c>
      <c r="O2774" s="8" t="str">
        <f>IF(ISERROR(VLOOKUP($I2774,Lookup!$H$2:$I$11,2,0)),"",VLOOKUP($I2774,Lookup!$H$2:$I$11,2,0))</f>
        <v/>
      </c>
      <c r="P2774" s="8">
        <f>COUNTIF(J$4:J2774,J2774)</f>
        <v>0</v>
      </c>
    </row>
    <row r="2775" spans="1:16" x14ac:dyDescent="0.25">
      <c r="A2775" s="35">
        <f t="shared" si="263"/>
        <v>0</v>
      </c>
      <c r="B2775" s="8">
        <f t="shared" si="264"/>
        <v>0</v>
      </c>
      <c r="C2775" s="8">
        <f t="shared" si="265"/>
        <v>0</v>
      </c>
      <c r="D2775" s="38" t="e">
        <f t="shared" si="266"/>
        <v>#VALUE!</v>
      </c>
      <c r="E2775" s="39" t="e">
        <f t="shared" si="261"/>
        <v>#VALUE!</v>
      </c>
      <c r="M2775" s="8" t="str">
        <f>VLOOKUP(MONTH($J2775),Lookup!$A$2:$B$13,2,0)&amp;" "&amp;YEAR($J2775)</f>
        <v>Jan 1900</v>
      </c>
      <c r="N2775" s="34" t="str">
        <f t="shared" si="262"/>
        <v>1/1/9999</v>
      </c>
      <c r="O2775" s="8" t="str">
        <f>IF(ISERROR(VLOOKUP($I2775,Lookup!$H$2:$I$11,2,0)),"",VLOOKUP($I2775,Lookup!$H$2:$I$11,2,0))</f>
        <v/>
      </c>
      <c r="P2775" s="8">
        <f>COUNTIF(J$4:J2775,J2775)</f>
        <v>0</v>
      </c>
    </row>
    <row r="2776" spans="1:16" x14ac:dyDescent="0.25">
      <c r="A2776" s="35">
        <f t="shared" si="263"/>
        <v>0</v>
      </c>
      <c r="B2776" s="8">
        <f t="shared" si="264"/>
        <v>0</v>
      </c>
      <c r="C2776" s="8">
        <f t="shared" si="265"/>
        <v>0</v>
      </c>
      <c r="D2776" s="38" t="e">
        <f t="shared" si="266"/>
        <v>#VALUE!</v>
      </c>
      <c r="E2776" s="39" t="e">
        <f t="shared" si="261"/>
        <v>#VALUE!</v>
      </c>
      <c r="M2776" s="8" t="str">
        <f>VLOOKUP(MONTH($J2776),Lookup!$A$2:$B$13,2,0)&amp;" "&amp;YEAR($J2776)</f>
        <v>Jan 1900</v>
      </c>
      <c r="N2776" s="34" t="str">
        <f t="shared" si="262"/>
        <v>1/1/9999</v>
      </c>
      <c r="O2776" s="8" t="str">
        <f>IF(ISERROR(VLOOKUP($I2776,Lookup!$H$2:$I$11,2,0)),"",VLOOKUP($I2776,Lookup!$H$2:$I$11,2,0))</f>
        <v/>
      </c>
      <c r="P2776" s="8">
        <f>COUNTIF(J$4:J2776,J2776)</f>
        <v>0</v>
      </c>
    </row>
    <row r="2777" spans="1:16" x14ac:dyDescent="0.25">
      <c r="A2777" s="35">
        <f t="shared" si="263"/>
        <v>0</v>
      </c>
      <c r="B2777" s="8">
        <f t="shared" si="264"/>
        <v>0</v>
      </c>
      <c r="C2777" s="8">
        <f t="shared" si="265"/>
        <v>0</v>
      </c>
      <c r="D2777" s="38" t="e">
        <f t="shared" si="266"/>
        <v>#VALUE!</v>
      </c>
      <c r="E2777" s="39" t="e">
        <f t="shared" si="261"/>
        <v>#VALUE!</v>
      </c>
      <c r="M2777" s="8" t="str">
        <f>VLOOKUP(MONTH($J2777),Lookup!$A$2:$B$13,2,0)&amp;" "&amp;YEAR($J2777)</f>
        <v>Jan 1900</v>
      </c>
      <c r="N2777" s="34" t="str">
        <f t="shared" si="262"/>
        <v>1/1/9999</v>
      </c>
      <c r="O2777" s="8" t="str">
        <f>IF(ISERROR(VLOOKUP($I2777,Lookup!$H$2:$I$11,2,0)),"",VLOOKUP($I2777,Lookup!$H$2:$I$11,2,0))</f>
        <v/>
      </c>
      <c r="P2777" s="8">
        <f>COUNTIF(J$4:J2777,J2777)</f>
        <v>0</v>
      </c>
    </row>
    <row r="2778" spans="1:16" x14ac:dyDescent="0.25">
      <c r="A2778" s="35">
        <f t="shared" si="263"/>
        <v>0</v>
      </c>
      <c r="B2778" s="8">
        <f t="shared" si="264"/>
        <v>0</v>
      </c>
      <c r="C2778" s="8">
        <f t="shared" si="265"/>
        <v>0</v>
      </c>
      <c r="D2778" s="38" t="e">
        <f t="shared" si="266"/>
        <v>#VALUE!</v>
      </c>
      <c r="E2778" s="39" t="e">
        <f t="shared" si="261"/>
        <v>#VALUE!</v>
      </c>
      <c r="M2778" s="8" t="str">
        <f>VLOOKUP(MONTH($J2778),Lookup!$A$2:$B$13,2,0)&amp;" "&amp;YEAR($J2778)</f>
        <v>Jan 1900</v>
      </c>
      <c r="N2778" s="34" t="str">
        <f t="shared" si="262"/>
        <v>1/1/9999</v>
      </c>
      <c r="O2778" s="8" t="str">
        <f>IF(ISERROR(VLOOKUP($I2778,Lookup!$H$2:$I$11,2,0)),"",VLOOKUP($I2778,Lookup!$H$2:$I$11,2,0))</f>
        <v/>
      </c>
      <c r="P2778" s="8">
        <f>COUNTIF(J$4:J2778,J2778)</f>
        <v>0</v>
      </c>
    </row>
    <row r="2779" spans="1:16" x14ac:dyDescent="0.25">
      <c r="A2779" s="35">
        <f t="shared" si="263"/>
        <v>0</v>
      </c>
      <c r="B2779" s="8">
        <f t="shared" si="264"/>
        <v>0</v>
      </c>
      <c r="C2779" s="8">
        <f t="shared" si="265"/>
        <v>0</v>
      </c>
      <c r="D2779" s="38" t="e">
        <f t="shared" si="266"/>
        <v>#VALUE!</v>
      </c>
      <c r="E2779" s="39" t="e">
        <f t="shared" si="261"/>
        <v>#VALUE!</v>
      </c>
      <c r="M2779" s="8" t="str">
        <f>VLOOKUP(MONTH($J2779),Lookup!$A$2:$B$13,2,0)&amp;" "&amp;YEAR($J2779)</f>
        <v>Jan 1900</v>
      </c>
      <c r="N2779" s="34" t="str">
        <f t="shared" si="262"/>
        <v>1/1/9999</v>
      </c>
      <c r="O2779" s="8" t="str">
        <f>IF(ISERROR(VLOOKUP($I2779,Lookup!$H$2:$I$11,2,0)),"",VLOOKUP($I2779,Lookup!$H$2:$I$11,2,0))</f>
        <v/>
      </c>
      <c r="P2779" s="8">
        <f>COUNTIF(J$4:J2779,J2779)</f>
        <v>0</v>
      </c>
    </row>
    <row r="2780" spans="1:16" x14ac:dyDescent="0.25">
      <c r="A2780" s="35">
        <f t="shared" si="263"/>
        <v>0</v>
      </c>
      <c r="B2780" s="8">
        <f t="shared" si="264"/>
        <v>0</v>
      </c>
      <c r="C2780" s="8">
        <f t="shared" si="265"/>
        <v>0</v>
      </c>
      <c r="D2780" s="38" t="e">
        <f t="shared" si="266"/>
        <v>#VALUE!</v>
      </c>
      <c r="E2780" s="39" t="e">
        <f t="shared" si="261"/>
        <v>#VALUE!</v>
      </c>
      <c r="M2780" s="8" t="str">
        <f>VLOOKUP(MONTH($J2780),Lookup!$A$2:$B$13,2,0)&amp;" "&amp;YEAR($J2780)</f>
        <v>Jan 1900</v>
      </c>
      <c r="N2780" s="34" t="str">
        <f t="shared" si="262"/>
        <v>1/1/9999</v>
      </c>
      <c r="O2780" s="8" t="str">
        <f>IF(ISERROR(VLOOKUP($I2780,Lookup!$H$2:$I$11,2,0)),"",VLOOKUP($I2780,Lookup!$H$2:$I$11,2,0))</f>
        <v/>
      </c>
      <c r="P2780" s="8">
        <f>COUNTIF(J$4:J2780,J2780)</f>
        <v>0</v>
      </c>
    </row>
    <row r="2781" spans="1:16" x14ac:dyDescent="0.25">
      <c r="A2781" s="35">
        <f t="shared" si="263"/>
        <v>0</v>
      </c>
      <c r="B2781" s="8">
        <f t="shared" si="264"/>
        <v>0</v>
      </c>
      <c r="C2781" s="8">
        <f t="shared" si="265"/>
        <v>0</v>
      </c>
      <c r="D2781" s="38" t="e">
        <f t="shared" si="266"/>
        <v>#VALUE!</v>
      </c>
      <c r="E2781" s="39" t="e">
        <f t="shared" si="261"/>
        <v>#VALUE!</v>
      </c>
      <c r="M2781" s="8" t="str">
        <f>VLOOKUP(MONTH($J2781),Lookup!$A$2:$B$13,2,0)&amp;" "&amp;YEAR($J2781)</f>
        <v>Jan 1900</v>
      </c>
      <c r="N2781" s="34" t="str">
        <f t="shared" si="262"/>
        <v>1/1/9999</v>
      </c>
      <c r="O2781" s="8" t="str">
        <f>IF(ISERROR(VLOOKUP($I2781,Lookup!$H$2:$I$11,2,0)),"",VLOOKUP($I2781,Lookup!$H$2:$I$11,2,0))</f>
        <v/>
      </c>
      <c r="P2781" s="8">
        <f>COUNTIF(J$4:J2781,J2781)</f>
        <v>0</v>
      </c>
    </row>
    <row r="2782" spans="1:16" x14ac:dyDescent="0.25">
      <c r="A2782" s="35">
        <f t="shared" si="263"/>
        <v>0</v>
      </c>
      <c r="B2782" s="8">
        <f t="shared" si="264"/>
        <v>0</v>
      </c>
      <c r="C2782" s="8">
        <f t="shared" si="265"/>
        <v>0</v>
      </c>
      <c r="D2782" s="38" t="e">
        <f t="shared" si="266"/>
        <v>#VALUE!</v>
      </c>
      <c r="E2782" s="39" t="e">
        <f t="shared" si="261"/>
        <v>#VALUE!</v>
      </c>
      <c r="M2782" s="8" t="str">
        <f>VLOOKUP(MONTH($J2782),Lookup!$A$2:$B$13,2,0)&amp;" "&amp;YEAR($J2782)</f>
        <v>Jan 1900</v>
      </c>
      <c r="N2782" s="34" t="str">
        <f t="shared" si="262"/>
        <v>1/1/9999</v>
      </c>
      <c r="O2782" s="8" t="str">
        <f>IF(ISERROR(VLOOKUP($I2782,Lookup!$H$2:$I$11,2,0)),"",VLOOKUP($I2782,Lookup!$H$2:$I$11,2,0))</f>
        <v/>
      </c>
      <c r="P2782" s="8">
        <f>COUNTIF(J$4:J2782,J2782)</f>
        <v>0</v>
      </c>
    </row>
    <row r="2783" spans="1:16" x14ac:dyDescent="0.25">
      <c r="A2783" s="35">
        <f t="shared" si="263"/>
        <v>0</v>
      </c>
      <c r="B2783" s="8">
        <f t="shared" si="264"/>
        <v>0</v>
      </c>
      <c r="C2783" s="8">
        <f t="shared" si="265"/>
        <v>0</v>
      </c>
      <c r="D2783" s="38" t="e">
        <f t="shared" si="266"/>
        <v>#VALUE!</v>
      </c>
      <c r="E2783" s="39" t="e">
        <f t="shared" si="261"/>
        <v>#VALUE!</v>
      </c>
      <c r="M2783" s="8" t="str">
        <f>VLOOKUP(MONTH($J2783),Lookup!$A$2:$B$13,2,0)&amp;" "&amp;YEAR($J2783)</f>
        <v>Jan 1900</v>
      </c>
      <c r="N2783" s="34" t="str">
        <f t="shared" si="262"/>
        <v>1/1/9999</v>
      </c>
      <c r="O2783" s="8" t="str">
        <f>IF(ISERROR(VLOOKUP($I2783,Lookup!$H$2:$I$11,2,0)),"",VLOOKUP($I2783,Lookup!$H$2:$I$11,2,0))</f>
        <v/>
      </c>
      <c r="P2783" s="8">
        <f>COUNTIF(J$4:J2783,J2783)</f>
        <v>0</v>
      </c>
    </row>
    <row r="2784" spans="1:16" x14ac:dyDescent="0.25">
      <c r="A2784" s="35">
        <f t="shared" si="263"/>
        <v>0</v>
      </c>
      <c r="B2784" s="8">
        <f t="shared" si="264"/>
        <v>0</v>
      </c>
      <c r="C2784" s="8">
        <f t="shared" si="265"/>
        <v>0</v>
      </c>
      <c r="D2784" s="38" t="e">
        <f t="shared" si="266"/>
        <v>#VALUE!</v>
      </c>
      <c r="E2784" s="39" t="e">
        <f t="shared" si="261"/>
        <v>#VALUE!</v>
      </c>
      <c r="M2784" s="8" t="str">
        <f>VLOOKUP(MONTH($J2784),Lookup!$A$2:$B$13,2,0)&amp;" "&amp;YEAR($J2784)</f>
        <v>Jan 1900</v>
      </c>
      <c r="N2784" s="34" t="str">
        <f t="shared" si="262"/>
        <v>1/1/9999</v>
      </c>
      <c r="O2784" s="8" t="str">
        <f>IF(ISERROR(VLOOKUP($I2784,Lookup!$H$2:$I$11,2,0)),"",VLOOKUP($I2784,Lookup!$H$2:$I$11,2,0))</f>
        <v/>
      </c>
      <c r="P2784" s="8">
        <f>COUNTIF(J$4:J2784,J2784)</f>
        <v>0</v>
      </c>
    </row>
    <row r="2785" spans="1:16" x14ac:dyDescent="0.25">
      <c r="A2785" s="35">
        <f t="shared" si="263"/>
        <v>0</v>
      </c>
      <c r="B2785" s="8">
        <f t="shared" si="264"/>
        <v>0</v>
      </c>
      <c r="C2785" s="8">
        <f t="shared" si="265"/>
        <v>0</v>
      </c>
      <c r="D2785" s="38" t="e">
        <f t="shared" si="266"/>
        <v>#VALUE!</v>
      </c>
      <c r="E2785" s="39" t="e">
        <f t="shared" si="261"/>
        <v>#VALUE!</v>
      </c>
      <c r="M2785" s="8" t="str">
        <f>VLOOKUP(MONTH($J2785),Lookup!$A$2:$B$13,2,0)&amp;" "&amp;YEAR($J2785)</f>
        <v>Jan 1900</v>
      </c>
      <c r="N2785" s="34" t="str">
        <f t="shared" si="262"/>
        <v>1/1/9999</v>
      </c>
      <c r="O2785" s="8" t="str">
        <f>IF(ISERROR(VLOOKUP($I2785,Lookup!$H$2:$I$11,2,0)),"",VLOOKUP($I2785,Lookup!$H$2:$I$11,2,0))</f>
        <v/>
      </c>
      <c r="P2785" s="8">
        <f>COUNTIF(J$4:J2785,J2785)</f>
        <v>0</v>
      </c>
    </row>
    <row r="2786" spans="1:16" x14ac:dyDescent="0.25">
      <c r="A2786" s="35">
        <f t="shared" si="263"/>
        <v>0</v>
      </c>
      <c r="B2786" s="8">
        <f t="shared" si="264"/>
        <v>0</v>
      </c>
      <c r="C2786" s="8">
        <f t="shared" si="265"/>
        <v>0</v>
      </c>
      <c r="D2786" s="38" t="e">
        <f t="shared" si="266"/>
        <v>#VALUE!</v>
      </c>
      <c r="E2786" s="39" t="e">
        <f t="shared" si="261"/>
        <v>#VALUE!</v>
      </c>
      <c r="M2786" s="8" t="str">
        <f>VLOOKUP(MONTH($J2786),Lookup!$A$2:$B$13,2,0)&amp;" "&amp;YEAR($J2786)</f>
        <v>Jan 1900</v>
      </c>
      <c r="N2786" s="34" t="str">
        <f t="shared" si="262"/>
        <v>1/1/9999</v>
      </c>
      <c r="O2786" s="8" t="str">
        <f>IF(ISERROR(VLOOKUP($I2786,Lookup!$H$2:$I$11,2,0)),"",VLOOKUP($I2786,Lookup!$H$2:$I$11,2,0))</f>
        <v/>
      </c>
      <c r="P2786" s="8">
        <f>COUNTIF(J$4:J2786,J2786)</f>
        <v>0</v>
      </c>
    </row>
    <row r="2787" spans="1:16" x14ac:dyDescent="0.25">
      <c r="A2787" s="35">
        <f t="shared" si="263"/>
        <v>0</v>
      </c>
      <c r="B2787" s="8">
        <f t="shared" si="264"/>
        <v>0</v>
      </c>
      <c r="C2787" s="8">
        <f t="shared" si="265"/>
        <v>0</v>
      </c>
      <c r="D2787" s="38" t="e">
        <f t="shared" si="266"/>
        <v>#VALUE!</v>
      </c>
      <c r="E2787" s="39" t="e">
        <f t="shared" si="261"/>
        <v>#VALUE!</v>
      </c>
      <c r="M2787" s="8" t="str">
        <f>VLOOKUP(MONTH($J2787),Lookup!$A$2:$B$13,2,0)&amp;" "&amp;YEAR($J2787)</f>
        <v>Jan 1900</v>
      </c>
      <c r="N2787" s="34" t="str">
        <f t="shared" si="262"/>
        <v>1/1/9999</v>
      </c>
      <c r="O2787" s="8" t="str">
        <f>IF(ISERROR(VLOOKUP($I2787,Lookup!$H$2:$I$11,2,0)),"",VLOOKUP($I2787,Lookup!$H$2:$I$11,2,0))</f>
        <v/>
      </c>
      <c r="P2787" s="8">
        <f>COUNTIF(J$4:J2787,J2787)</f>
        <v>0</v>
      </c>
    </row>
    <row r="2788" spans="1:16" x14ac:dyDescent="0.25">
      <c r="A2788" s="35">
        <f t="shared" si="263"/>
        <v>0</v>
      </c>
      <c r="B2788" s="8">
        <f t="shared" si="264"/>
        <v>0</v>
      </c>
      <c r="C2788" s="8">
        <f t="shared" si="265"/>
        <v>0</v>
      </c>
      <c r="D2788" s="38" t="e">
        <f t="shared" si="266"/>
        <v>#VALUE!</v>
      </c>
      <c r="E2788" s="39" t="e">
        <f t="shared" si="261"/>
        <v>#VALUE!</v>
      </c>
      <c r="M2788" s="8" t="str">
        <f>VLOOKUP(MONTH($J2788),Lookup!$A$2:$B$13,2,0)&amp;" "&amp;YEAR($J2788)</f>
        <v>Jan 1900</v>
      </c>
      <c r="N2788" s="34" t="str">
        <f t="shared" si="262"/>
        <v>1/1/9999</v>
      </c>
      <c r="O2788" s="8" t="str">
        <f>IF(ISERROR(VLOOKUP($I2788,Lookup!$H$2:$I$11,2,0)),"",VLOOKUP($I2788,Lookup!$H$2:$I$11,2,0))</f>
        <v/>
      </c>
      <c r="P2788" s="8">
        <f>COUNTIF(J$4:J2788,J2788)</f>
        <v>0</v>
      </c>
    </row>
    <row r="2789" spans="1:16" x14ac:dyDescent="0.25">
      <c r="A2789" s="35">
        <f t="shared" si="263"/>
        <v>0</v>
      </c>
      <c r="B2789" s="8">
        <f t="shared" si="264"/>
        <v>0</v>
      </c>
      <c r="C2789" s="8">
        <f t="shared" si="265"/>
        <v>0</v>
      </c>
      <c r="D2789" s="38" t="e">
        <f t="shared" si="266"/>
        <v>#VALUE!</v>
      </c>
      <c r="E2789" s="39" t="e">
        <f t="shared" si="261"/>
        <v>#VALUE!</v>
      </c>
      <c r="M2789" s="8" t="str">
        <f>VLOOKUP(MONTH($J2789),Lookup!$A$2:$B$13,2,0)&amp;" "&amp;YEAR($J2789)</f>
        <v>Jan 1900</v>
      </c>
      <c r="N2789" s="34" t="str">
        <f t="shared" si="262"/>
        <v>1/1/9999</v>
      </c>
      <c r="O2789" s="8" t="str">
        <f>IF(ISERROR(VLOOKUP($I2789,Lookup!$H$2:$I$11,2,0)),"",VLOOKUP($I2789,Lookup!$H$2:$I$11,2,0))</f>
        <v/>
      </c>
      <c r="P2789" s="8">
        <f>COUNTIF(J$4:J2789,J2789)</f>
        <v>0</v>
      </c>
    </row>
    <row r="2790" spans="1:16" x14ac:dyDescent="0.25">
      <c r="A2790" s="35">
        <f t="shared" si="263"/>
        <v>0</v>
      </c>
      <c r="B2790" s="8">
        <f t="shared" si="264"/>
        <v>0</v>
      </c>
      <c r="C2790" s="8">
        <f t="shared" si="265"/>
        <v>0</v>
      </c>
      <c r="D2790" s="38" t="e">
        <f t="shared" si="266"/>
        <v>#VALUE!</v>
      </c>
      <c r="E2790" s="39" t="e">
        <f t="shared" si="261"/>
        <v>#VALUE!</v>
      </c>
      <c r="M2790" s="8" t="str">
        <f>VLOOKUP(MONTH($J2790),Lookup!$A$2:$B$13,2,0)&amp;" "&amp;YEAR($J2790)</f>
        <v>Jan 1900</v>
      </c>
      <c r="N2790" s="34" t="str">
        <f t="shared" si="262"/>
        <v>1/1/9999</v>
      </c>
      <c r="O2790" s="8" t="str">
        <f>IF(ISERROR(VLOOKUP($I2790,Lookup!$H$2:$I$11,2,0)),"",VLOOKUP($I2790,Lookup!$H$2:$I$11,2,0))</f>
        <v/>
      </c>
      <c r="P2790" s="8">
        <f>COUNTIF(J$4:J2790,J2790)</f>
        <v>0</v>
      </c>
    </row>
    <row r="2791" spans="1:16" x14ac:dyDescent="0.25">
      <c r="A2791" s="35">
        <f t="shared" si="263"/>
        <v>0</v>
      </c>
      <c r="B2791" s="8">
        <f t="shared" si="264"/>
        <v>0</v>
      </c>
      <c r="C2791" s="8">
        <f t="shared" si="265"/>
        <v>0</v>
      </c>
      <c r="D2791" s="38" t="e">
        <f t="shared" si="266"/>
        <v>#VALUE!</v>
      </c>
      <c r="E2791" s="39" t="e">
        <f t="shared" si="261"/>
        <v>#VALUE!</v>
      </c>
      <c r="M2791" s="8" t="str">
        <f>VLOOKUP(MONTH($J2791),Lookup!$A$2:$B$13,2,0)&amp;" "&amp;YEAR($J2791)</f>
        <v>Jan 1900</v>
      </c>
      <c r="N2791" s="34" t="str">
        <f t="shared" si="262"/>
        <v>1/1/9999</v>
      </c>
      <c r="O2791" s="8" t="str">
        <f>IF(ISERROR(VLOOKUP($I2791,Lookup!$H$2:$I$11,2,0)),"",VLOOKUP($I2791,Lookup!$H$2:$I$11,2,0))</f>
        <v/>
      </c>
      <c r="P2791" s="8">
        <f>COUNTIF(J$4:J2791,J2791)</f>
        <v>0</v>
      </c>
    </row>
    <row r="2792" spans="1:16" x14ac:dyDescent="0.25">
      <c r="A2792" s="35">
        <f t="shared" si="263"/>
        <v>0</v>
      </c>
      <c r="B2792" s="8">
        <f t="shared" si="264"/>
        <v>0</v>
      </c>
      <c r="C2792" s="8">
        <f t="shared" si="265"/>
        <v>0</v>
      </c>
      <c r="D2792" s="38" t="e">
        <f t="shared" si="266"/>
        <v>#VALUE!</v>
      </c>
      <c r="E2792" s="39" t="e">
        <f t="shared" si="261"/>
        <v>#VALUE!</v>
      </c>
      <c r="M2792" s="8" t="str">
        <f>VLOOKUP(MONTH($J2792),Lookup!$A$2:$B$13,2,0)&amp;" "&amp;YEAR($J2792)</f>
        <v>Jan 1900</v>
      </c>
      <c r="N2792" s="34" t="str">
        <f t="shared" si="262"/>
        <v>1/1/9999</v>
      </c>
      <c r="O2792" s="8" t="str">
        <f>IF(ISERROR(VLOOKUP($I2792,Lookup!$H$2:$I$11,2,0)),"",VLOOKUP($I2792,Lookup!$H$2:$I$11,2,0))</f>
        <v/>
      </c>
      <c r="P2792" s="8">
        <f>COUNTIF(J$4:J2792,J2792)</f>
        <v>0</v>
      </c>
    </row>
    <row r="2793" spans="1:16" x14ac:dyDescent="0.25">
      <c r="A2793" s="35">
        <f t="shared" si="263"/>
        <v>0</v>
      </c>
      <c r="B2793" s="8">
        <f t="shared" si="264"/>
        <v>0</v>
      </c>
      <c r="C2793" s="8">
        <f t="shared" si="265"/>
        <v>0</v>
      </c>
      <c r="D2793" s="38" t="e">
        <f t="shared" si="266"/>
        <v>#VALUE!</v>
      </c>
      <c r="E2793" s="39" t="e">
        <f t="shared" si="261"/>
        <v>#VALUE!</v>
      </c>
      <c r="M2793" s="8" t="str">
        <f>VLOOKUP(MONTH($J2793),Lookup!$A$2:$B$13,2,0)&amp;" "&amp;YEAR($J2793)</f>
        <v>Jan 1900</v>
      </c>
      <c r="N2793" s="34" t="str">
        <f t="shared" si="262"/>
        <v>1/1/9999</v>
      </c>
      <c r="O2793" s="8" t="str">
        <f>IF(ISERROR(VLOOKUP($I2793,Lookup!$H$2:$I$11,2,0)),"",VLOOKUP($I2793,Lookup!$H$2:$I$11,2,0))</f>
        <v/>
      </c>
      <c r="P2793" s="8">
        <f>COUNTIF(J$4:J2793,J2793)</f>
        <v>0</v>
      </c>
    </row>
    <row r="2794" spans="1:16" x14ac:dyDescent="0.25">
      <c r="A2794" s="35">
        <f t="shared" si="263"/>
        <v>0</v>
      </c>
      <c r="B2794" s="8">
        <f t="shared" si="264"/>
        <v>0</v>
      </c>
      <c r="C2794" s="8">
        <f t="shared" si="265"/>
        <v>0</v>
      </c>
      <c r="D2794" s="38" t="e">
        <f t="shared" si="266"/>
        <v>#VALUE!</v>
      </c>
      <c r="E2794" s="39" t="e">
        <f t="shared" si="261"/>
        <v>#VALUE!</v>
      </c>
      <c r="M2794" s="8" t="str">
        <f>VLOOKUP(MONTH($J2794),Lookup!$A$2:$B$13,2,0)&amp;" "&amp;YEAR($J2794)</f>
        <v>Jan 1900</v>
      </c>
      <c r="N2794" s="34" t="str">
        <f t="shared" si="262"/>
        <v>1/1/9999</v>
      </c>
      <c r="O2794" s="8" t="str">
        <f>IF(ISERROR(VLOOKUP($I2794,Lookup!$H$2:$I$11,2,0)),"",VLOOKUP($I2794,Lookup!$H$2:$I$11,2,0))</f>
        <v/>
      </c>
      <c r="P2794" s="8">
        <f>COUNTIF(J$4:J2794,J2794)</f>
        <v>0</v>
      </c>
    </row>
    <row r="2795" spans="1:16" x14ac:dyDescent="0.25">
      <c r="A2795" s="35">
        <f t="shared" si="263"/>
        <v>0</v>
      </c>
      <c r="B2795" s="8">
        <f t="shared" si="264"/>
        <v>0</v>
      </c>
      <c r="C2795" s="8">
        <f t="shared" si="265"/>
        <v>0</v>
      </c>
      <c r="D2795" s="38" t="e">
        <f t="shared" si="266"/>
        <v>#VALUE!</v>
      </c>
      <c r="E2795" s="39" t="e">
        <f t="shared" si="261"/>
        <v>#VALUE!</v>
      </c>
      <c r="M2795" s="8" t="str">
        <f>VLOOKUP(MONTH($J2795),Lookup!$A$2:$B$13,2,0)&amp;" "&amp;YEAR($J2795)</f>
        <v>Jan 1900</v>
      </c>
      <c r="N2795" s="34" t="str">
        <f t="shared" si="262"/>
        <v>1/1/9999</v>
      </c>
      <c r="O2795" s="8" t="str">
        <f>IF(ISERROR(VLOOKUP($I2795,Lookup!$H$2:$I$11,2,0)),"",VLOOKUP($I2795,Lookup!$H$2:$I$11,2,0))</f>
        <v/>
      </c>
      <c r="P2795" s="8">
        <f>COUNTIF(J$4:J2795,J2795)</f>
        <v>0</v>
      </c>
    </row>
    <row r="2796" spans="1:16" x14ac:dyDescent="0.25">
      <c r="A2796" s="35">
        <f t="shared" si="263"/>
        <v>0</v>
      </c>
      <c r="B2796" s="8">
        <f t="shared" si="264"/>
        <v>0</v>
      </c>
      <c r="C2796" s="8">
        <f t="shared" si="265"/>
        <v>0</v>
      </c>
      <c r="D2796" s="38" t="e">
        <f t="shared" si="266"/>
        <v>#VALUE!</v>
      </c>
      <c r="E2796" s="39" t="e">
        <f t="shared" si="261"/>
        <v>#VALUE!</v>
      </c>
      <c r="M2796" s="8" t="str">
        <f>VLOOKUP(MONTH($J2796),Lookup!$A$2:$B$13,2,0)&amp;" "&amp;YEAR($J2796)</f>
        <v>Jan 1900</v>
      </c>
      <c r="N2796" s="34" t="str">
        <f t="shared" si="262"/>
        <v>1/1/9999</v>
      </c>
      <c r="O2796" s="8" t="str">
        <f>IF(ISERROR(VLOOKUP($I2796,Lookup!$H$2:$I$11,2,0)),"",VLOOKUP($I2796,Lookup!$H$2:$I$11,2,0))</f>
        <v/>
      </c>
      <c r="P2796" s="8">
        <f>COUNTIF(J$4:J2796,J2796)</f>
        <v>0</v>
      </c>
    </row>
    <row r="2797" spans="1:16" x14ac:dyDescent="0.25">
      <c r="A2797" s="35">
        <f t="shared" si="263"/>
        <v>0</v>
      </c>
      <c r="B2797" s="8">
        <f t="shared" si="264"/>
        <v>0</v>
      </c>
      <c r="C2797" s="8">
        <f t="shared" si="265"/>
        <v>0</v>
      </c>
      <c r="D2797" s="38" t="e">
        <f t="shared" si="266"/>
        <v>#VALUE!</v>
      </c>
      <c r="E2797" s="39" t="e">
        <f t="shared" si="261"/>
        <v>#VALUE!</v>
      </c>
      <c r="M2797" s="8" t="str">
        <f>VLOOKUP(MONTH($J2797),Lookup!$A$2:$B$13,2,0)&amp;" "&amp;YEAR($J2797)</f>
        <v>Jan 1900</v>
      </c>
      <c r="N2797" s="34" t="str">
        <f t="shared" si="262"/>
        <v>1/1/9999</v>
      </c>
      <c r="O2797" s="8" t="str">
        <f>IF(ISERROR(VLOOKUP($I2797,Lookup!$H$2:$I$11,2,0)),"",VLOOKUP($I2797,Lookup!$H$2:$I$11,2,0))</f>
        <v/>
      </c>
      <c r="P2797" s="8">
        <f>COUNTIF(J$4:J2797,J2797)</f>
        <v>0</v>
      </c>
    </row>
    <row r="2798" spans="1:16" x14ac:dyDescent="0.25">
      <c r="A2798" s="35">
        <f t="shared" si="263"/>
        <v>0</v>
      </c>
      <c r="B2798" s="8">
        <f t="shared" si="264"/>
        <v>0</v>
      </c>
      <c r="C2798" s="8">
        <f t="shared" si="265"/>
        <v>0</v>
      </c>
      <c r="D2798" s="38" t="e">
        <f t="shared" si="266"/>
        <v>#VALUE!</v>
      </c>
      <c r="E2798" s="39" t="e">
        <f t="shared" si="261"/>
        <v>#VALUE!</v>
      </c>
      <c r="M2798" s="8" t="str">
        <f>VLOOKUP(MONTH($J2798),Lookup!$A$2:$B$13,2,0)&amp;" "&amp;YEAR($J2798)</f>
        <v>Jan 1900</v>
      </c>
      <c r="N2798" s="34" t="str">
        <f t="shared" si="262"/>
        <v>1/1/9999</v>
      </c>
      <c r="O2798" s="8" t="str">
        <f>IF(ISERROR(VLOOKUP($I2798,Lookup!$H$2:$I$11,2,0)),"",VLOOKUP($I2798,Lookup!$H$2:$I$11,2,0))</f>
        <v/>
      </c>
      <c r="P2798" s="8">
        <f>COUNTIF(J$4:J2798,J2798)</f>
        <v>0</v>
      </c>
    </row>
    <row r="2799" spans="1:16" x14ac:dyDescent="0.25">
      <c r="A2799" s="35">
        <f t="shared" si="263"/>
        <v>0</v>
      </c>
      <c r="B2799" s="8">
        <f t="shared" si="264"/>
        <v>0</v>
      </c>
      <c r="C2799" s="8">
        <f t="shared" si="265"/>
        <v>0</v>
      </c>
      <c r="D2799" s="38" t="e">
        <f t="shared" si="266"/>
        <v>#VALUE!</v>
      </c>
      <c r="E2799" s="39" t="e">
        <f t="shared" si="261"/>
        <v>#VALUE!</v>
      </c>
      <c r="M2799" s="8" t="str">
        <f>VLOOKUP(MONTH($J2799),Lookup!$A$2:$B$13,2,0)&amp;" "&amp;YEAR($J2799)</f>
        <v>Jan 1900</v>
      </c>
      <c r="N2799" s="34" t="str">
        <f t="shared" si="262"/>
        <v>1/1/9999</v>
      </c>
      <c r="O2799" s="8" t="str">
        <f>IF(ISERROR(VLOOKUP($I2799,Lookup!$H$2:$I$11,2,0)),"",VLOOKUP($I2799,Lookup!$H$2:$I$11,2,0))</f>
        <v/>
      </c>
      <c r="P2799" s="8">
        <f>COUNTIF(J$4:J2799,J2799)</f>
        <v>0</v>
      </c>
    </row>
    <row r="2800" spans="1:16" x14ac:dyDescent="0.25">
      <c r="A2800" s="35">
        <f t="shared" si="263"/>
        <v>0</v>
      </c>
      <c r="B2800" s="8">
        <f t="shared" si="264"/>
        <v>0</v>
      </c>
      <c r="C2800" s="8">
        <f t="shared" si="265"/>
        <v>0</v>
      </c>
      <c r="D2800" s="38" t="e">
        <f t="shared" si="266"/>
        <v>#VALUE!</v>
      </c>
      <c r="E2800" s="39" t="e">
        <f t="shared" si="261"/>
        <v>#VALUE!</v>
      </c>
      <c r="M2800" s="8" t="str">
        <f>VLOOKUP(MONTH($J2800),Lookup!$A$2:$B$13,2,0)&amp;" "&amp;YEAR($J2800)</f>
        <v>Jan 1900</v>
      </c>
      <c r="N2800" s="34" t="str">
        <f t="shared" si="262"/>
        <v>1/1/9999</v>
      </c>
      <c r="O2800" s="8" t="str">
        <f>IF(ISERROR(VLOOKUP($I2800,Lookup!$H$2:$I$11,2,0)),"",VLOOKUP($I2800,Lookup!$H$2:$I$11,2,0))</f>
        <v/>
      </c>
      <c r="P2800" s="8">
        <f>COUNTIF(J$4:J2800,J2800)</f>
        <v>0</v>
      </c>
    </row>
    <row r="2801" spans="1:16" x14ac:dyDescent="0.25">
      <c r="A2801" s="35">
        <f t="shared" si="263"/>
        <v>0</v>
      </c>
      <c r="B2801" s="8">
        <f t="shared" si="264"/>
        <v>0</v>
      </c>
      <c r="C2801" s="8">
        <f t="shared" si="265"/>
        <v>0</v>
      </c>
      <c r="D2801" s="38" t="e">
        <f t="shared" si="266"/>
        <v>#VALUE!</v>
      </c>
      <c r="E2801" s="39" t="e">
        <f t="shared" si="261"/>
        <v>#VALUE!</v>
      </c>
      <c r="M2801" s="8" t="str">
        <f>VLOOKUP(MONTH($J2801),Lookup!$A$2:$B$13,2,0)&amp;" "&amp;YEAR($J2801)</f>
        <v>Jan 1900</v>
      </c>
      <c r="N2801" s="34" t="str">
        <f t="shared" si="262"/>
        <v>1/1/9999</v>
      </c>
      <c r="O2801" s="8" t="str">
        <f>IF(ISERROR(VLOOKUP($I2801,Lookup!$H$2:$I$11,2,0)),"",VLOOKUP($I2801,Lookup!$H$2:$I$11,2,0))</f>
        <v/>
      </c>
      <c r="P2801" s="8">
        <f>COUNTIF(J$4:J2801,J2801)</f>
        <v>0</v>
      </c>
    </row>
    <row r="2802" spans="1:16" x14ac:dyDescent="0.25">
      <c r="A2802" s="35">
        <f t="shared" si="263"/>
        <v>0</v>
      </c>
      <c r="B2802" s="8">
        <f t="shared" si="264"/>
        <v>0</v>
      </c>
      <c r="C2802" s="8">
        <f t="shared" si="265"/>
        <v>0</v>
      </c>
      <c r="D2802" s="38" t="e">
        <f t="shared" si="266"/>
        <v>#VALUE!</v>
      </c>
      <c r="E2802" s="39" t="e">
        <f t="shared" si="261"/>
        <v>#VALUE!</v>
      </c>
      <c r="M2802" s="8" t="str">
        <f>VLOOKUP(MONTH($J2802),Lookup!$A$2:$B$13,2,0)&amp;" "&amp;YEAR($J2802)</f>
        <v>Jan 1900</v>
      </c>
      <c r="N2802" s="34" t="str">
        <f t="shared" si="262"/>
        <v>1/1/9999</v>
      </c>
      <c r="O2802" s="8" t="str">
        <f>IF(ISERROR(VLOOKUP($I2802,Lookup!$H$2:$I$11,2,0)),"",VLOOKUP($I2802,Lookup!$H$2:$I$11,2,0))</f>
        <v/>
      </c>
      <c r="P2802" s="8">
        <f>COUNTIF(J$4:J2802,J2802)</f>
        <v>0</v>
      </c>
    </row>
    <row r="2803" spans="1:16" x14ac:dyDescent="0.25">
      <c r="A2803" s="35">
        <f t="shared" si="263"/>
        <v>0</v>
      </c>
      <c r="B2803" s="8">
        <f t="shared" si="264"/>
        <v>0</v>
      </c>
      <c r="C2803" s="8">
        <f t="shared" si="265"/>
        <v>0</v>
      </c>
      <c r="D2803" s="38" t="e">
        <f t="shared" si="266"/>
        <v>#VALUE!</v>
      </c>
      <c r="E2803" s="39" t="e">
        <f t="shared" si="261"/>
        <v>#VALUE!</v>
      </c>
      <c r="M2803" s="8" t="str">
        <f>VLOOKUP(MONTH($J2803),Lookup!$A$2:$B$13,2,0)&amp;" "&amp;YEAR($J2803)</f>
        <v>Jan 1900</v>
      </c>
      <c r="N2803" s="34" t="str">
        <f t="shared" si="262"/>
        <v>1/1/9999</v>
      </c>
      <c r="O2803" s="8" t="str">
        <f>IF(ISERROR(VLOOKUP($I2803,Lookup!$H$2:$I$11,2,0)),"",VLOOKUP($I2803,Lookup!$H$2:$I$11,2,0))</f>
        <v/>
      </c>
      <c r="P2803" s="8">
        <f>COUNTIF(J$4:J2803,J2803)</f>
        <v>0</v>
      </c>
    </row>
    <row r="2804" spans="1:16" x14ac:dyDescent="0.25">
      <c r="A2804" s="35">
        <f t="shared" si="263"/>
        <v>0</v>
      </c>
      <c r="B2804" s="8">
        <f t="shared" si="264"/>
        <v>0</v>
      </c>
      <c r="C2804" s="8">
        <f t="shared" si="265"/>
        <v>0</v>
      </c>
      <c r="D2804" s="38" t="e">
        <f t="shared" si="266"/>
        <v>#VALUE!</v>
      </c>
      <c r="E2804" s="39" t="e">
        <f t="shared" si="261"/>
        <v>#VALUE!</v>
      </c>
      <c r="M2804" s="8" t="str">
        <f>VLOOKUP(MONTH($J2804),Lookup!$A$2:$B$13,2,0)&amp;" "&amp;YEAR($J2804)</f>
        <v>Jan 1900</v>
      </c>
      <c r="N2804" s="34" t="str">
        <f t="shared" si="262"/>
        <v>1/1/9999</v>
      </c>
      <c r="O2804" s="8" t="str">
        <f>IF(ISERROR(VLOOKUP($I2804,Lookup!$H$2:$I$11,2,0)),"",VLOOKUP($I2804,Lookup!$H$2:$I$11,2,0))</f>
        <v/>
      </c>
      <c r="P2804" s="8">
        <f>COUNTIF(J$4:J2804,J2804)</f>
        <v>0</v>
      </c>
    </row>
    <row r="2805" spans="1:16" x14ac:dyDescent="0.25">
      <c r="A2805" s="35">
        <f t="shared" si="263"/>
        <v>0</v>
      </c>
      <c r="B2805" s="8">
        <f t="shared" si="264"/>
        <v>0</v>
      </c>
      <c r="C2805" s="8">
        <f t="shared" si="265"/>
        <v>0</v>
      </c>
      <c r="D2805" s="38" t="e">
        <f t="shared" si="266"/>
        <v>#VALUE!</v>
      </c>
      <c r="E2805" s="39" t="e">
        <f t="shared" si="261"/>
        <v>#VALUE!</v>
      </c>
      <c r="M2805" s="8" t="str">
        <f>VLOOKUP(MONTH($J2805),Lookup!$A$2:$B$13,2,0)&amp;" "&amp;YEAR($J2805)</f>
        <v>Jan 1900</v>
      </c>
      <c r="N2805" s="34" t="str">
        <f t="shared" si="262"/>
        <v>1/1/9999</v>
      </c>
      <c r="O2805" s="8" t="str">
        <f>IF(ISERROR(VLOOKUP($I2805,Lookup!$H$2:$I$11,2,0)),"",VLOOKUP($I2805,Lookup!$H$2:$I$11,2,0))</f>
        <v/>
      </c>
      <c r="P2805" s="8">
        <f>COUNTIF(J$4:J2805,J2805)</f>
        <v>0</v>
      </c>
    </row>
    <row r="2806" spans="1:16" x14ac:dyDescent="0.25">
      <c r="A2806" s="35">
        <f t="shared" si="263"/>
        <v>0</v>
      </c>
      <c r="B2806" s="8">
        <f t="shared" si="264"/>
        <v>0</v>
      </c>
      <c r="C2806" s="8">
        <f t="shared" si="265"/>
        <v>0</v>
      </c>
      <c r="D2806" s="38" t="e">
        <f t="shared" si="266"/>
        <v>#VALUE!</v>
      </c>
      <c r="E2806" s="39" t="e">
        <f t="shared" si="261"/>
        <v>#VALUE!</v>
      </c>
      <c r="M2806" s="8" t="str">
        <f>VLOOKUP(MONTH($J2806),Lookup!$A$2:$B$13,2,0)&amp;" "&amp;YEAR($J2806)</f>
        <v>Jan 1900</v>
      </c>
      <c r="N2806" s="34" t="str">
        <f t="shared" si="262"/>
        <v>1/1/9999</v>
      </c>
      <c r="O2806" s="8" t="str">
        <f>IF(ISERROR(VLOOKUP($I2806,Lookup!$H$2:$I$11,2,0)),"",VLOOKUP($I2806,Lookup!$H$2:$I$11,2,0))</f>
        <v/>
      </c>
      <c r="P2806" s="8">
        <f>COUNTIF(J$4:J2806,J2806)</f>
        <v>0</v>
      </c>
    </row>
    <row r="2807" spans="1:16" x14ac:dyDescent="0.25">
      <c r="A2807" s="35">
        <f t="shared" si="263"/>
        <v>0</v>
      </c>
      <c r="B2807" s="8">
        <f t="shared" si="264"/>
        <v>0</v>
      </c>
      <c r="C2807" s="8">
        <f t="shared" si="265"/>
        <v>0</v>
      </c>
      <c r="D2807" s="38" t="e">
        <f t="shared" si="266"/>
        <v>#VALUE!</v>
      </c>
      <c r="E2807" s="39" t="e">
        <f t="shared" si="261"/>
        <v>#VALUE!</v>
      </c>
      <c r="M2807" s="8" t="str">
        <f>VLOOKUP(MONTH($J2807),Lookup!$A$2:$B$13,2,0)&amp;" "&amp;YEAR($J2807)</f>
        <v>Jan 1900</v>
      </c>
      <c r="N2807" s="34" t="str">
        <f t="shared" si="262"/>
        <v>1/1/9999</v>
      </c>
      <c r="O2807" s="8" t="str">
        <f>IF(ISERROR(VLOOKUP($I2807,Lookup!$H$2:$I$11,2,0)),"",VLOOKUP($I2807,Lookup!$H$2:$I$11,2,0))</f>
        <v/>
      </c>
      <c r="P2807" s="8">
        <f>COUNTIF(J$4:J2807,J2807)</f>
        <v>0</v>
      </c>
    </row>
    <row r="2808" spans="1:16" x14ac:dyDescent="0.25">
      <c r="A2808" s="35">
        <f t="shared" si="263"/>
        <v>0</v>
      </c>
      <c r="B2808" s="8">
        <f t="shared" si="264"/>
        <v>0</v>
      </c>
      <c r="C2808" s="8">
        <f t="shared" si="265"/>
        <v>0</v>
      </c>
      <c r="D2808" s="38" t="e">
        <f t="shared" si="266"/>
        <v>#VALUE!</v>
      </c>
      <c r="E2808" s="39" t="e">
        <f t="shared" si="261"/>
        <v>#VALUE!</v>
      </c>
      <c r="M2808" s="8" t="str">
        <f>VLOOKUP(MONTH($J2808),Lookup!$A$2:$B$13,2,0)&amp;" "&amp;YEAR($J2808)</f>
        <v>Jan 1900</v>
      </c>
      <c r="N2808" s="34" t="str">
        <f t="shared" si="262"/>
        <v>1/1/9999</v>
      </c>
      <c r="O2808" s="8" t="str">
        <f>IF(ISERROR(VLOOKUP($I2808,Lookup!$H$2:$I$11,2,0)),"",VLOOKUP($I2808,Lookup!$H$2:$I$11,2,0))</f>
        <v/>
      </c>
      <c r="P2808" s="8">
        <f>COUNTIF(J$4:J2808,J2808)</f>
        <v>0</v>
      </c>
    </row>
    <row r="2809" spans="1:16" x14ac:dyDescent="0.25">
      <c r="A2809" s="35">
        <f t="shared" si="263"/>
        <v>0</v>
      </c>
      <c r="B2809" s="8">
        <f t="shared" si="264"/>
        <v>0</v>
      </c>
      <c r="C2809" s="8">
        <f t="shared" si="265"/>
        <v>0</v>
      </c>
      <c r="D2809" s="38" t="e">
        <f t="shared" si="266"/>
        <v>#VALUE!</v>
      </c>
      <c r="E2809" s="39" t="e">
        <f t="shared" si="261"/>
        <v>#VALUE!</v>
      </c>
      <c r="M2809" s="8" t="str">
        <f>VLOOKUP(MONTH($J2809),Lookup!$A$2:$B$13,2,0)&amp;" "&amp;YEAR($J2809)</f>
        <v>Jan 1900</v>
      </c>
      <c r="N2809" s="34" t="str">
        <f t="shared" si="262"/>
        <v>1/1/9999</v>
      </c>
      <c r="O2809" s="8" t="str">
        <f>IF(ISERROR(VLOOKUP($I2809,Lookup!$H$2:$I$11,2,0)),"",VLOOKUP($I2809,Lookup!$H$2:$I$11,2,0))</f>
        <v/>
      </c>
      <c r="P2809" s="8">
        <f>COUNTIF(J$4:J2809,J2809)</f>
        <v>0</v>
      </c>
    </row>
    <row r="2810" spans="1:16" x14ac:dyDescent="0.25">
      <c r="A2810" s="35">
        <f t="shared" si="263"/>
        <v>0</v>
      </c>
      <c r="B2810" s="8">
        <f t="shared" si="264"/>
        <v>0</v>
      </c>
      <c r="C2810" s="8">
        <f t="shared" si="265"/>
        <v>0</v>
      </c>
      <c r="D2810" s="38" t="e">
        <f t="shared" si="266"/>
        <v>#VALUE!</v>
      </c>
      <c r="E2810" s="39" t="e">
        <f t="shared" si="261"/>
        <v>#VALUE!</v>
      </c>
      <c r="M2810" s="8" t="str">
        <f>VLOOKUP(MONTH($J2810),Lookup!$A$2:$B$13,2,0)&amp;" "&amp;YEAR($J2810)</f>
        <v>Jan 1900</v>
      </c>
      <c r="N2810" s="34" t="str">
        <f t="shared" si="262"/>
        <v>1/1/9999</v>
      </c>
      <c r="O2810" s="8" t="str">
        <f>IF(ISERROR(VLOOKUP($I2810,Lookup!$H$2:$I$11,2,0)),"",VLOOKUP($I2810,Lookup!$H$2:$I$11,2,0))</f>
        <v/>
      </c>
      <c r="P2810" s="8">
        <f>COUNTIF(J$4:J2810,J2810)</f>
        <v>0</v>
      </c>
    </row>
    <row r="2811" spans="1:16" x14ac:dyDescent="0.25">
      <c r="A2811" s="35">
        <f t="shared" si="263"/>
        <v>0</v>
      </c>
      <c r="B2811" s="8">
        <f t="shared" si="264"/>
        <v>0</v>
      </c>
      <c r="C2811" s="8">
        <f t="shared" si="265"/>
        <v>0</v>
      </c>
      <c r="D2811" s="38" t="e">
        <f t="shared" si="266"/>
        <v>#VALUE!</v>
      </c>
      <c r="E2811" s="39" t="e">
        <f t="shared" si="261"/>
        <v>#VALUE!</v>
      </c>
      <c r="M2811" s="8" t="str">
        <f>VLOOKUP(MONTH($J2811),Lookup!$A$2:$B$13,2,0)&amp;" "&amp;YEAR($J2811)</f>
        <v>Jan 1900</v>
      </c>
      <c r="N2811" s="34" t="str">
        <f t="shared" si="262"/>
        <v>1/1/9999</v>
      </c>
      <c r="O2811" s="8" t="str">
        <f>IF(ISERROR(VLOOKUP($I2811,Lookup!$H$2:$I$11,2,0)),"",VLOOKUP($I2811,Lookup!$H$2:$I$11,2,0))</f>
        <v/>
      </c>
      <c r="P2811" s="8">
        <f>COUNTIF(J$4:J2811,J2811)</f>
        <v>0</v>
      </c>
    </row>
    <row r="2812" spans="1:16" x14ac:dyDescent="0.25">
      <c r="A2812" s="35">
        <f t="shared" si="263"/>
        <v>0</v>
      </c>
      <c r="B2812" s="8">
        <f t="shared" si="264"/>
        <v>0</v>
      </c>
      <c r="C2812" s="8">
        <f t="shared" si="265"/>
        <v>0</v>
      </c>
      <c r="D2812" s="38" t="e">
        <f t="shared" si="266"/>
        <v>#VALUE!</v>
      </c>
      <c r="E2812" s="39" t="e">
        <f t="shared" si="261"/>
        <v>#VALUE!</v>
      </c>
      <c r="M2812" s="8" t="str">
        <f>VLOOKUP(MONTH($J2812),Lookup!$A$2:$B$13,2,0)&amp;" "&amp;YEAR($J2812)</f>
        <v>Jan 1900</v>
      </c>
      <c r="N2812" s="34" t="str">
        <f t="shared" si="262"/>
        <v>1/1/9999</v>
      </c>
      <c r="O2812" s="8" t="str">
        <f>IF(ISERROR(VLOOKUP($I2812,Lookup!$H$2:$I$11,2,0)),"",VLOOKUP($I2812,Lookup!$H$2:$I$11,2,0))</f>
        <v/>
      </c>
      <c r="P2812" s="8">
        <f>COUNTIF(J$4:J2812,J2812)</f>
        <v>0</v>
      </c>
    </row>
    <row r="2813" spans="1:16" x14ac:dyDescent="0.25">
      <c r="A2813" s="35">
        <f t="shared" si="263"/>
        <v>0</v>
      </c>
      <c r="B2813" s="8">
        <f t="shared" si="264"/>
        <v>0</v>
      </c>
      <c r="C2813" s="8">
        <f t="shared" si="265"/>
        <v>0</v>
      </c>
      <c r="D2813" s="38" t="e">
        <f t="shared" si="266"/>
        <v>#VALUE!</v>
      </c>
      <c r="E2813" s="39" t="e">
        <f t="shared" si="261"/>
        <v>#VALUE!</v>
      </c>
      <c r="M2813" s="8" t="str">
        <f>VLOOKUP(MONTH($J2813),Lookup!$A$2:$B$13,2,0)&amp;" "&amp;YEAR($J2813)</f>
        <v>Jan 1900</v>
      </c>
      <c r="N2813" s="34" t="str">
        <f t="shared" si="262"/>
        <v>1/1/9999</v>
      </c>
      <c r="O2813" s="8" t="str">
        <f>IF(ISERROR(VLOOKUP($I2813,Lookup!$H$2:$I$11,2,0)),"",VLOOKUP($I2813,Lookup!$H$2:$I$11,2,0))</f>
        <v/>
      </c>
      <c r="P2813" s="8">
        <f>COUNTIF(J$4:J2813,J2813)</f>
        <v>0</v>
      </c>
    </row>
    <row r="2814" spans="1:16" x14ac:dyDescent="0.25">
      <c r="A2814" s="35">
        <f t="shared" si="263"/>
        <v>0</v>
      </c>
      <c r="B2814" s="8">
        <f t="shared" si="264"/>
        <v>0</v>
      </c>
      <c r="C2814" s="8">
        <f t="shared" si="265"/>
        <v>0</v>
      </c>
      <c r="D2814" s="38" t="e">
        <f t="shared" si="266"/>
        <v>#VALUE!</v>
      </c>
      <c r="E2814" s="39" t="e">
        <f t="shared" si="261"/>
        <v>#VALUE!</v>
      </c>
      <c r="M2814" s="8" t="str">
        <f>VLOOKUP(MONTH($J2814),Lookup!$A$2:$B$13,2,0)&amp;" "&amp;YEAR($J2814)</f>
        <v>Jan 1900</v>
      </c>
      <c r="N2814" s="34" t="str">
        <f t="shared" si="262"/>
        <v>1/1/9999</v>
      </c>
      <c r="O2814" s="8" t="str">
        <f>IF(ISERROR(VLOOKUP($I2814,Lookup!$H$2:$I$11,2,0)),"",VLOOKUP($I2814,Lookup!$H$2:$I$11,2,0))</f>
        <v/>
      </c>
      <c r="P2814" s="8">
        <f>COUNTIF(J$4:J2814,J2814)</f>
        <v>0</v>
      </c>
    </row>
    <row r="2815" spans="1:16" x14ac:dyDescent="0.25">
      <c r="A2815" s="35">
        <f t="shared" si="263"/>
        <v>0</v>
      </c>
      <c r="B2815" s="8">
        <f t="shared" si="264"/>
        <v>0</v>
      </c>
      <c r="C2815" s="8">
        <f t="shared" si="265"/>
        <v>0</v>
      </c>
      <c r="D2815" s="38" t="e">
        <f t="shared" si="266"/>
        <v>#VALUE!</v>
      </c>
      <c r="E2815" s="39" t="e">
        <f t="shared" si="261"/>
        <v>#VALUE!</v>
      </c>
      <c r="M2815" s="8" t="str">
        <f>VLOOKUP(MONTH($J2815),Lookup!$A$2:$B$13,2,0)&amp;" "&amp;YEAR($J2815)</f>
        <v>Jan 1900</v>
      </c>
      <c r="N2815" s="34" t="str">
        <f t="shared" si="262"/>
        <v>1/1/9999</v>
      </c>
      <c r="O2815" s="8" t="str">
        <f>IF(ISERROR(VLOOKUP($I2815,Lookup!$H$2:$I$11,2,0)),"",VLOOKUP($I2815,Lookup!$H$2:$I$11,2,0))</f>
        <v/>
      </c>
      <c r="P2815" s="8">
        <f>COUNTIF(J$4:J2815,J2815)</f>
        <v>0</v>
      </c>
    </row>
    <row r="2816" spans="1:16" x14ac:dyDescent="0.25">
      <c r="A2816" s="35">
        <f t="shared" si="263"/>
        <v>0</v>
      </c>
      <c r="B2816" s="8">
        <f t="shared" si="264"/>
        <v>0</v>
      </c>
      <c r="C2816" s="8">
        <f t="shared" si="265"/>
        <v>0</v>
      </c>
      <c r="D2816" s="38" t="e">
        <f t="shared" si="266"/>
        <v>#VALUE!</v>
      </c>
      <c r="E2816" s="39" t="e">
        <f t="shared" si="261"/>
        <v>#VALUE!</v>
      </c>
      <c r="M2816" s="8" t="str">
        <f>VLOOKUP(MONTH($J2816),Lookup!$A$2:$B$13,2,0)&amp;" "&amp;YEAR($J2816)</f>
        <v>Jan 1900</v>
      </c>
      <c r="N2816" s="34" t="str">
        <f t="shared" si="262"/>
        <v>1/1/9999</v>
      </c>
      <c r="O2816" s="8" t="str">
        <f>IF(ISERROR(VLOOKUP($I2816,Lookup!$H$2:$I$11,2,0)),"",VLOOKUP($I2816,Lookup!$H$2:$I$11,2,0))</f>
        <v/>
      </c>
      <c r="P2816" s="8">
        <f>COUNTIF(J$4:J2816,J2816)</f>
        <v>0</v>
      </c>
    </row>
    <row r="2817" spans="1:16" x14ac:dyDescent="0.25">
      <c r="A2817" s="35">
        <f t="shared" si="263"/>
        <v>0</v>
      </c>
      <c r="B2817" s="8">
        <f t="shared" si="264"/>
        <v>0</v>
      </c>
      <c r="C2817" s="8">
        <f t="shared" si="265"/>
        <v>0</v>
      </c>
      <c r="D2817" s="38" t="e">
        <f t="shared" si="266"/>
        <v>#VALUE!</v>
      </c>
      <c r="E2817" s="39" t="e">
        <f t="shared" si="261"/>
        <v>#VALUE!</v>
      </c>
      <c r="M2817" s="8" t="str">
        <f>VLOOKUP(MONTH($J2817),Lookup!$A$2:$B$13,2,0)&amp;" "&amp;YEAR($J2817)</f>
        <v>Jan 1900</v>
      </c>
      <c r="N2817" s="34" t="str">
        <f t="shared" si="262"/>
        <v>1/1/9999</v>
      </c>
      <c r="O2817" s="8" t="str">
        <f>IF(ISERROR(VLOOKUP($I2817,Lookup!$H$2:$I$11,2,0)),"",VLOOKUP($I2817,Lookup!$H$2:$I$11,2,0))</f>
        <v/>
      </c>
      <c r="P2817" s="8">
        <f>COUNTIF(J$4:J2817,J2817)</f>
        <v>0</v>
      </c>
    </row>
    <row r="2818" spans="1:16" x14ac:dyDescent="0.25">
      <c r="A2818" s="35">
        <f t="shared" si="263"/>
        <v>0</v>
      </c>
      <c r="B2818" s="8">
        <f t="shared" si="264"/>
        <v>0</v>
      </c>
      <c r="C2818" s="8">
        <f t="shared" si="265"/>
        <v>0</v>
      </c>
      <c r="D2818" s="38" t="e">
        <f t="shared" si="266"/>
        <v>#VALUE!</v>
      </c>
      <c r="E2818" s="39" t="e">
        <f t="shared" si="261"/>
        <v>#VALUE!</v>
      </c>
      <c r="M2818" s="8" t="str">
        <f>VLOOKUP(MONTH($J2818),Lookup!$A$2:$B$13,2,0)&amp;" "&amp;YEAR($J2818)</f>
        <v>Jan 1900</v>
      </c>
      <c r="N2818" s="34" t="str">
        <f t="shared" si="262"/>
        <v>1/1/9999</v>
      </c>
      <c r="O2818" s="8" t="str">
        <f>IF(ISERROR(VLOOKUP($I2818,Lookup!$H$2:$I$11,2,0)),"",VLOOKUP($I2818,Lookup!$H$2:$I$11,2,0))</f>
        <v/>
      </c>
      <c r="P2818" s="8">
        <f>COUNTIF(J$4:J2818,J2818)</f>
        <v>0</v>
      </c>
    </row>
    <row r="2819" spans="1:16" x14ac:dyDescent="0.25">
      <c r="A2819" s="35">
        <f t="shared" si="263"/>
        <v>0</v>
      </c>
      <c r="B2819" s="8">
        <f t="shared" si="264"/>
        <v>0</v>
      </c>
      <c r="C2819" s="8">
        <f t="shared" si="265"/>
        <v>0</v>
      </c>
      <c r="D2819" s="38" t="e">
        <f t="shared" si="266"/>
        <v>#VALUE!</v>
      </c>
      <c r="E2819" s="39" t="e">
        <f t="shared" si="261"/>
        <v>#VALUE!</v>
      </c>
      <c r="M2819" s="8" t="str">
        <f>VLOOKUP(MONTH($J2819),Lookup!$A$2:$B$13,2,0)&amp;" "&amp;YEAR($J2819)</f>
        <v>Jan 1900</v>
      </c>
      <c r="N2819" s="34" t="str">
        <f t="shared" si="262"/>
        <v>1/1/9999</v>
      </c>
      <c r="O2819" s="8" t="str">
        <f>IF(ISERROR(VLOOKUP($I2819,Lookup!$H$2:$I$11,2,0)),"",VLOOKUP($I2819,Lookup!$H$2:$I$11,2,0))</f>
        <v/>
      </c>
      <c r="P2819" s="8">
        <f>COUNTIF(J$4:J2819,J2819)</f>
        <v>0</v>
      </c>
    </row>
    <row r="2820" spans="1:16" x14ac:dyDescent="0.25">
      <c r="A2820" s="35">
        <f t="shared" si="263"/>
        <v>0</v>
      </c>
      <c r="B2820" s="8">
        <f t="shared" si="264"/>
        <v>0</v>
      </c>
      <c r="C2820" s="8">
        <f t="shared" si="265"/>
        <v>0</v>
      </c>
      <c r="D2820" s="38" t="e">
        <f t="shared" si="266"/>
        <v>#VALUE!</v>
      </c>
      <c r="E2820" s="39" t="e">
        <f t="shared" si="261"/>
        <v>#VALUE!</v>
      </c>
      <c r="M2820" s="8" t="str">
        <f>VLOOKUP(MONTH($J2820),Lookup!$A$2:$B$13,2,0)&amp;" "&amp;YEAR($J2820)</f>
        <v>Jan 1900</v>
      </c>
      <c r="N2820" s="34" t="str">
        <f t="shared" si="262"/>
        <v>1/1/9999</v>
      </c>
      <c r="O2820" s="8" t="str">
        <f>IF(ISERROR(VLOOKUP($I2820,Lookup!$H$2:$I$11,2,0)),"",VLOOKUP($I2820,Lookup!$H$2:$I$11,2,0))</f>
        <v/>
      </c>
      <c r="P2820" s="8">
        <f>COUNTIF(J$4:J2820,J2820)</f>
        <v>0</v>
      </c>
    </row>
    <row r="2821" spans="1:16" x14ac:dyDescent="0.25">
      <c r="A2821" s="35">
        <f t="shared" si="263"/>
        <v>0</v>
      </c>
      <c r="B2821" s="8">
        <f t="shared" si="264"/>
        <v>0</v>
      </c>
      <c r="C2821" s="8">
        <f t="shared" si="265"/>
        <v>0</v>
      </c>
      <c r="D2821" s="38" t="e">
        <f t="shared" si="266"/>
        <v>#VALUE!</v>
      </c>
      <c r="E2821" s="39" t="e">
        <f t="shared" ref="E2821:E2884" si="267">IF($D2821="","",COUNTIFS($F$4:$F$5000,$F2821,$D$4:$D$5000,"&gt;"&amp;$D2821))</f>
        <v>#VALUE!</v>
      </c>
      <c r="M2821" s="8" t="str">
        <f>VLOOKUP(MONTH($J2821),Lookup!$A$2:$B$13,2,0)&amp;" "&amp;YEAR($J2821)</f>
        <v>Jan 1900</v>
      </c>
      <c r="N2821" s="34" t="str">
        <f t="shared" ref="N2821:N2884" si="268">IF(ISBLANK($J2821),"1/1/9999",J2821)</f>
        <v>1/1/9999</v>
      </c>
      <c r="O2821" s="8" t="str">
        <f>IF(ISERROR(VLOOKUP($I2821,Lookup!$H$2:$I$11,2,0)),"",VLOOKUP($I2821,Lookup!$H$2:$I$11,2,0))</f>
        <v/>
      </c>
      <c r="P2821" s="8">
        <f>COUNTIF(J$4:J2821,J2821)</f>
        <v>0</v>
      </c>
    </row>
    <row r="2822" spans="1:16" x14ac:dyDescent="0.25">
      <c r="A2822" s="35">
        <f t="shared" ref="A2822:A2885" si="269">K2822</f>
        <v>0</v>
      </c>
      <c r="B2822" s="8">
        <f t="shared" ref="B2822:B2885" si="270">J2822</f>
        <v>0</v>
      </c>
      <c r="C2822" s="8">
        <f t="shared" ref="C2822:C2885" si="271">L2822</f>
        <v>0</v>
      </c>
      <c r="D2822" s="38" t="e">
        <f t="shared" ref="D2822:D2885" si="272">SUM(A2822:C2822)+O2822+P2822</f>
        <v>#VALUE!</v>
      </c>
      <c r="E2822" s="39" t="e">
        <f t="shared" si="267"/>
        <v>#VALUE!</v>
      </c>
      <c r="M2822" s="8" t="str">
        <f>VLOOKUP(MONTH($J2822),Lookup!$A$2:$B$13,2,0)&amp;" "&amp;YEAR($J2822)</f>
        <v>Jan 1900</v>
      </c>
      <c r="N2822" s="34" t="str">
        <f t="shared" si="268"/>
        <v>1/1/9999</v>
      </c>
      <c r="O2822" s="8" t="str">
        <f>IF(ISERROR(VLOOKUP($I2822,Lookup!$H$2:$I$11,2,0)),"",VLOOKUP($I2822,Lookup!$H$2:$I$11,2,0))</f>
        <v/>
      </c>
      <c r="P2822" s="8">
        <f>COUNTIF(J$4:J2822,J2822)</f>
        <v>0</v>
      </c>
    </row>
    <row r="2823" spans="1:16" x14ac:dyDescent="0.25">
      <c r="A2823" s="35">
        <f t="shared" si="269"/>
        <v>0</v>
      </c>
      <c r="B2823" s="8">
        <f t="shared" si="270"/>
        <v>0</v>
      </c>
      <c r="C2823" s="8">
        <f t="shared" si="271"/>
        <v>0</v>
      </c>
      <c r="D2823" s="38" t="e">
        <f t="shared" si="272"/>
        <v>#VALUE!</v>
      </c>
      <c r="E2823" s="39" t="e">
        <f t="shared" si="267"/>
        <v>#VALUE!</v>
      </c>
      <c r="M2823" s="8" t="str">
        <f>VLOOKUP(MONTH($J2823),Lookup!$A$2:$B$13,2,0)&amp;" "&amp;YEAR($J2823)</f>
        <v>Jan 1900</v>
      </c>
      <c r="N2823" s="34" t="str">
        <f t="shared" si="268"/>
        <v>1/1/9999</v>
      </c>
      <c r="O2823" s="8" t="str">
        <f>IF(ISERROR(VLOOKUP($I2823,Lookup!$H$2:$I$11,2,0)),"",VLOOKUP($I2823,Lookup!$H$2:$I$11,2,0))</f>
        <v/>
      </c>
      <c r="P2823" s="8">
        <f>COUNTIF(J$4:J2823,J2823)</f>
        <v>0</v>
      </c>
    </row>
    <row r="2824" spans="1:16" x14ac:dyDescent="0.25">
      <c r="A2824" s="35">
        <f t="shared" si="269"/>
        <v>0</v>
      </c>
      <c r="B2824" s="8">
        <f t="shared" si="270"/>
        <v>0</v>
      </c>
      <c r="C2824" s="8">
        <f t="shared" si="271"/>
        <v>0</v>
      </c>
      <c r="D2824" s="38" t="e">
        <f t="shared" si="272"/>
        <v>#VALUE!</v>
      </c>
      <c r="E2824" s="39" t="e">
        <f t="shared" si="267"/>
        <v>#VALUE!</v>
      </c>
      <c r="M2824" s="8" t="str">
        <f>VLOOKUP(MONTH($J2824),Lookup!$A$2:$B$13,2,0)&amp;" "&amp;YEAR($J2824)</f>
        <v>Jan 1900</v>
      </c>
      <c r="N2824" s="34" t="str">
        <f t="shared" si="268"/>
        <v>1/1/9999</v>
      </c>
      <c r="O2824" s="8" t="str">
        <f>IF(ISERROR(VLOOKUP($I2824,Lookup!$H$2:$I$11,2,0)),"",VLOOKUP($I2824,Lookup!$H$2:$I$11,2,0))</f>
        <v/>
      </c>
      <c r="P2824" s="8">
        <f>COUNTIF(J$4:J2824,J2824)</f>
        <v>0</v>
      </c>
    </row>
    <row r="2825" spans="1:16" x14ac:dyDescent="0.25">
      <c r="A2825" s="35">
        <f t="shared" si="269"/>
        <v>0</v>
      </c>
      <c r="B2825" s="8">
        <f t="shared" si="270"/>
        <v>0</v>
      </c>
      <c r="C2825" s="8">
        <f t="shared" si="271"/>
        <v>0</v>
      </c>
      <c r="D2825" s="38" t="e">
        <f t="shared" si="272"/>
        <v>#VALUE!</v>
      </c>
      <c r="E2825" s="39" t="e">
        <f t="shared" si="267"/>
        <v>#VALUE!</v>
      </c>
      <c r="M2825" s="8" t="str">
        <f>VLOOKUP(MONTH($J2825),Lookup!$A$2:$B$13,2,0)&amp;" "&amp;YEAR($J2825)</f>
        <v>Jan 1900</v>
      </c>
      <c r="N2825" s="34" t="str">
        <f t="shared" si="268"/>
        <v>1/1/9999</v>
      </c>
      <c r="O2825" s="8" t="str">
        <f>IF(ISERROR(VLOOKUP($I2825,Lookup!$H$2:$I$11,2,0)),"",VLOOKUP($I2825,Lookup!$H$2:$I$11,2,0))</f>
        <v/>
      </c>
      <c r="P2825" s="8">
        <f>COUNTIF(J$4:J2825,J2825)</f>
        <v>0</v>
      </c>
    </row>
    <row r="2826" spans="1:16" x14ac:dyDescent="0.25">
      <c r="A2826" s="35">
        <f t="shared" si="269"/>
        <v>0</v>
      </c>
      <c r="B2826" s="8">
        <f t="shared" si="270"/>
        <v>0</v>
      </c>
      <c r="C2826" s="8">
        <f t="shared" si="271"/>
        <v>0</v>
      </c>
      <c r="D2826" s="38" t="e">
        <f t="shared" si="272"/>
        <v>#VALUE!</v>
      </c>
      <c r="E2826" s="39" t="e">
        <f t="shared" si="267"/>
        <v>#VALUE!</v>
      </c>
      <c r="M2826" s="8" t="str">
        <f>VLOOKUP(MONTH($J2826),Lookup!$A$2:$B$13,2,0)&amp;" "&amp;YEAR($J2826)</f>
        <v>Jan 1900</v>
      </c>
      <c r="N2826" s="34" t="str">
        <f t="shared" si="268"/>
        <v>1/1/9999</v>
      </c>
      <c r="O2826" s="8" t="str">
        <f>IF(ISERROR(VLOOKUP($I2826,Lookup!$H$2:$I$11,2,0)),"",VLOOKUP($I2826,Lookup!$H$2:$I$11,2,0))</f>
        <v/>
      </c>
      <c r="P2826" s="8">
        <f>COUNTIF(J$4:J2826,J2826)</f>
        <v>0</v>
      </c>
    </row>
    <row r="2827" spans="1:16" x14ac:dyDescent="0.25">
      <c r="A2827" s="35">
        <f t="shared" si="269"/>
        <v>0</v>
      </c>
      <c r="B2827" s="8">
        <f t="shared" si="270"/>
        <v>0</v>
      </c>
      <c r="C2827" s="8">
        <f t="shared" si="271"/>
        <v>0</v>
      </c>
      <c r="D2827" s="38" t="e">
        <f t="shared" si="272"/>
        <v>#VALUE!</v>
      </c>
      <c r="E2827" s="39" t="e">
        <f t="shared" si="267"/>
        <v>#VALUE!</v>
      </c>
      <c r="M2827" s="8" t="str">
        <f>VLOOKUP(MONTH($J2827),Lookup!$A$2:$B$13,2,0)&amp;" "&amp;YEAR($J2827)</f>
        <v>Jan 1900</v>
      </c>
      <c r="N2827" s="34" t="str">
        <f t="shared" si="268"/>
        <v>1/1/9999</v>
      </c>
      <c r="O2827" s="8" t="str">
        <f>IF(ISERROR(VLOOKUP($I2827,Lookup!$H$2:$I$11,2,0)),"",VLOOKUP($I2827,Lookup!$H$2:$I$11,2,0))</f>
        <v/>
      </c>
      <c r="P2827" s="8">
        <f>COUNTIF(J$4:J2827,J2827)</f>
        <v>0</v>
      </c>
    </row>
    <row r="2828" spans="1:16" x14ac:dyDescent="0.25">
      <c r="A2828" s="35">
        <f t="shared" si="269"/>
        <v>0</v>
      </c>
      <c r="B2828" s="8">
        <f t="shared" si="270"/>
        <v>0</v>
      </c>
      <c r="C2828" s="8">
        <f t="shared" si="271"/>
        <v>0</v>
      </c>
      <c r="D2828" s="38" t="e">
        <f t="shared" si="272"/>
        <v>#VALUE!</v>
      </c>
      <c r="E2828" s="39" t="e">
        <f t="shared" si="267"/>
        <v>#VALUE!</v>
      </c>
      <c r="M2828" s="8" t="str">
        <f>VLOOKUP(MONTH($J2828),Lookup!$A$2:$B$13,2,0)&amp;" "&amp;YEAR($J2828)</f>
        <v>Jan 1900</v>
      </c>
      <c r="N2828" s="34" t="str">
        <f t="shared" si="268"/>
        <v>1/1/9999</v>
      </c>
      <c r="O2828" s="8" t="str">
        <f>IF(ISERROR(VLOOKUP($I2828,Lookup!$H$2:$I$11,2,0)),"",VLOOKUP($I2828,Lookup!$H$2:$I$11,2,0))</f>
        <v/>
      </c>
      <c r="P2828" s="8">
        <f>COUNTIF(J$4:J2828,J2828)</f>
        <v>0</v>
      </c>
    </row>
    <row r="2829" spans="1:16" x14ac:dyDescent="0.25">
      <c r="A2829" s="35">
        <f t="shared" si="269"/>
        <v>0</v>
      </c>
      <c r="B2829" s="8">
        <f t="shared" si="270"/>
        <v>0</v>
      </c>
      <c r="C2829" s="8">
        <f t="shared" si="271"/>
        <v>0</v>
      </c>
      <c r="D2829" s="38" t="e">
        <f t="shared" si="272"/>
        <v>#VALUE!</v>
      </c>
      <c r="E2829" s="39" t="e">
        <f t="shared" si="267"/>
        <v>#VALUE!</v>
      </c>
      <c r="M2829" s="8" t="str">
        <f>VLOOKUP(MONTH($J2829),Lookup!$A$2:$B$13,2,0)&amp;" "&amp;YEAR($J2829)</f>
        <v>Jan 1900</v>
      </c>
      <c r="N2829" s="34" t="str">
        <f t="shared" si="268"/>
        <v>1/1/9999</v>
      </c>
      <c r="O2829" s="8" t="str">
        <f>IF(ISERROR(VLOOKUP($I2829,Lookup!$H$2:$I$11,2,0)),"",VLOOKUP($I2829,Lookup!$H$2:$I$11,2,0))</f>
        <v/>
      </c>
      <c r="P2829" s="8">
        <f>COUNTIF(J$4:J2829,J2829)</f>
        <v>0</v>
      </c>
    </row>
    <row r="2830" spans="1:16" x14ac:dyDescent="0.25">
      <c r="A2830" s="35">
        <f t="shared" si="269"/>
        <v>0</v>
      </c>
      <c r="B2830" s="8">
        <f t="shared" si="270"/>
        <v>0</v>
      </c>
      <c r="C2830" s="8">
        <f t="shared" si="271"/>
        <v>0</v>
      </c>
      <c r="D2830" s="38" t="e">
        <f t="shared" si="272"/>
        <v>#VALUE!</v>
      </c>
      <c r="E2830" s="39" t="e">
        <f t="shared" si="267"/>
        <v>#VALUE!</v>
      </c>
      <c r="M2830" s="8" t="str">
        <f>VLOOKUP(MONTH($J2830),Lookup!$A$2:$B$13,2,0)&amp;" "&amp;YEAR($J2830)</f>
        <v>Jan 1900</v>
      </c>
      <c r="N2830" s="34" t="str">
        <f t="shared" si="268"/>
        <v>1/1/9999</v>
      </c>
      <c r="O2830" s="8" t="str">
        <f>IF(ISERROR(VLOOKUP($I2830,Lookup!$H$2:$I$11,2,0)),"",VLOOKUP($I2830,Lookup!$H$2:$I$11,2,0))</f>
        <v/>
      </c>
      <c r="P2830" s="8">
        <f>COUNTIF(J$4:J2830,J2830)</f>
        <v>0</v>
      </c>
    </row>
    <row r="2831" spans="1:16" x14ac:dyDescent="0.25">
      <c r="A2831" s="35">
        <f t="shared" si="269"/>
        <v>0</v>
      </c>
      <c r="B2831" s="8">
        <f t="shared" si="270"/>
        <v>0</v>
      </c>
      <c r="C2831" s="8">
        <f t="shared" si="271"/>
        <v>0</v>
      </c>
      <c r="D2831" s="38" t="e">
        <f t="shared" si="272"/>
        <v>#VALUE!</v>
      </c>
      <c r="E2831" s="39" t="e">
        <f t="shared" si="267"/>
        <v>#VALUE!</v>
      </c>
      <c r="M2831" s="8" t="str">
        <f>VLOOKUP(MONTH($J2831),Lookup!$A$2:$B$13,2,0)&amp;" "&amp;YEAR($J2831)</f>
        <v>Jan 1900</v>
      </c>
      <c r="N2831" s="34" t="str">
        <f t="shared" si="268"/>
        <v>1/1/9999</v>
      </c>
      <c r="O2831" s="8" t="str">
        <f>IF(ISERROR(VLOOKUP($I2831,Lookup!$H$2:$I$11,2,0)),"",VLOOKUP($I2831,Lookup!$H$2:$I$11,2,0))</f>
        <v/>
      </c>
      <c r="P2831" s="8">
        <f>COUNTIF(J$4:J2831,J2831)</f>
        <v>0</v>
      </c>
    </row>
    <row r="2832" spans="1:16" x14ac:dyDescent="0.25">
      <c r="A2832" s="35">
        <f t="shared" si="269"/>
        <v>0</v>
      </c>
      <c r="B2832" s="8">
        <f t="shared" si="270"/>
        <v>0</v>
      </c>
      <c r="C2832" s="8">
        <f t="shared" si="271"/>
        <v>0</v>
      </c>
      <c r="D2832" s="38" t="e">
        <f t="shared" si="272"/>
        <v>#VALUE!</v>
      </c>
      <c r="E2832" s="39" t="e">
        <f t="shared" si="267"/>
        <v>#VALUE!</v>
      </c>
      <c r="M2832" s="8" t="str">
        <f>VLOOKUP(MONTH($J2832),Lookup!$A$2:$B$13,2,0)&amp;" "&amp;YEAR($J2832)</f>
        <v>Jan 1900</v>
      </c>
      <c r="N2832" s="34" t="str">
        <f t="shared" si="268"/>
        <v>1/1/9999</v>
      </c>
      <c r="O2832" s="8" t="str">
        <f>IF(ISERROR(VLOOKUP($I2832,Lookup!$H$2:$I$11,2,0)),"",VLOOKUP($I2832,Lookup!$H$2:$I$11,2,0))</f>
        <v/>
      </c>
      <c r="P2832" s="8">
        <f>COUNTIF(J$4:J2832,J2832)</f>
        <v>0</v>
      </c>
    </row>
    <row r="2833" spans="1:16" x14ac:dyDescent="0.25">
      <c r="A2833" s="35">
        <f t="shared" si="269"/>
        <v>0</v>
      </c>
      <c r="B2833" s="8">
        <f t="shared" si="270"/>
        <v>0</v>
      </c>
      <c r="C2833" s="8">
        <f t="shared" si="271"/>
        <v>0</v>
      </c>
      <c r="D2833" s="38" t="e">
        <f t="shared" si="272"/>
        <v>#VALUE!</v>
      </c>
      <c r="E2833" s="39" t="e">
        <f t="shared" si="267"/>
        <v>#VALUE!</v>
      </c>
      <c r="M2833" s="8" t="str">
        <f>VLOOKUP(MONTH($J2833),Lookup!$A$2:$B$13,2,0)&amp;" "&amp;YEAR($J2833)</f>
        <v>Jan 1900</v>
      </c>
      <c r="N2833" s="34" t="str">
        <f t="shared" si="268"/>
        <v>1/1/9999</v>
      </c>
      <c r="O2833" s="8" t="str">
        <f>IF(ISERROR(VLOOKUP($I2833,Lookup!$H$2:$I$11,2,0)),"",VLOOKUP($I2833,Lookup!$H$2:$I$11,2,0))</f>
        <v/>
      </c>
      <c r="P2833" s="8">
        <f>COUNTIF(J$4:J2833,J2833)</f>
        <v>0</v>
      </c>
    </row>
    <row r="2834" spans="1:16" x14ac:dyDescent="0.25">
      <c r="A2834" s="35">
        <f t="shared" si="269"/>
        <v>0</v>
      </c>
      <c r="B2834" s="8">
        <f t="shared" si="270"/>
        <v>0</v>
      </c>
      <c r="C2834" s="8">
        <f t="shared" si="271"/>
        <v>0</v>
      </c>
      <c r="D2834" s="38" t="e">
        <f t="shared" si="272"/>
        <v>#VALUE!</v>
      </c>
      <c r="E2834" s="39" t="e">
        <f t="shared" si="267"/>
        <v>#VALUE!</v>
      </c>
      <c r="M2834" s="8" t="str">
        <f>VLOOKUP(MONTH($J2834),Lookup!$A$2:$B$13,2,0)&amp;" "&amp;YEAR($J2834)</f>
        <v>Jan 1900</v>
      </c>
      <c r="N2834" s="34" t="str">
        <f t="shared" si="268"/>
        <v>1/1/9999</v>
      </c>
      <c r="O2834" s="8" t="str">
        <f>IF(ISERROR(VLOOKUP($I2834,Lookup!$H$2:$I$11,2,0)),"",VLOOKUP($I2834,Lookup!$H$2:$I$11,2,0))</f>
        <v/>
      </c>
      <c r="P2834" s="8">
        <f>COUNTIF(J$4:J2834,J2834)</f>
        <v>0</v>
      </c>
    </row>
    <row r="2835" spans="1:16" x14ac:dyDescent="0.25">
      <c r="A2835" s="35">
        <f t="shared" si="269"/>
        <v>0</v>
      </c>
      <c r="B2835" s="8">
        <f t="shared" si="270"/>
        <v>0</v>
      </c>
      <c r="C2835" s="8">
        <f t="shared" si="271"/>
        <v>0</v>
      </c>
      <c r="D2835" s="38" t="e">
        <f t="shared" si="272"/>
        <v>#VALUE!</v>
      </c>
      <c r="E2835" s="39" t="e">
        <f t="shared" si="267"/>
        <v>#VALUE!</v>
      </c>
      <c r="M2835" s="8" t="str">
        <f>VLOOKUP(MONTH($J2835),Lookup!$A$2:$B$13,2,0)&amp;" "&amp;YEAR($J2835)</f>
        <v>Jan 1900</v>
      </c>
      <c r="N2835" s="34" t="str">
        <f t="shared" si="268"/>
        <v>1/1/9999</v>
      </c>
      <c r="O2835" s="8" t="str">
        <f>IF(ISERROR(VLOOKUP($I2835,Lookup!$H$2:$I$11,2,0)),"",VLOOKUP($I2835,Lookup!$H$2:$I$11,2,0))</f>
        <v/>
      </c>
      <c r="P2835" s="8">
        <f>COUNTIF(J$4:J2835,J2835)</f>
        <v>0</v>
      </c>
    </row>
    <row r="2836" spans="1:16" x14ac:dyDescent="0.25">
      <c r="A2836" s="35">
        <f t="shared" si="269"/>
        <v>0</v>
      </c>
      <c r="B2836" s="8">
        <f t="shared" si="270"/>
        <v>0</v>
      </c>
      <c r="C2836" s="8">
        <f t="shared" si="271"/>
        <v>0</v>
      </c>
      <c r="D2836" s="38" t="e">
        <f t="shared" si="272"/>
        <v>#VALUE!</v>
      </c>
      <c r="E2836" s="39" t="e">
        <f t="shared" si="267"/>
        <v>#VALUE!</v>
      </c>
      <c r="M2836" s="8" t="str">
        <f>VLOOKUP(MONTH($J2836),Lookup!$A$2:$B$13,2,0)&amp;" "&amp;YEAR($J2836)</f>
        <v>Jan 1900</v>
      </c>
      <c r="N2836" s="34" t="str">
        <f t="shared" si="268"/>
        <v>1/1/9999</v>
      </c>
      <c r="O2836" s="8" t="str">
        <f>IF(ISERROR(VLOOKUP($I2836,Lookup!$H$2:$I$11,2,0)),"",VLOOKUP($I2836,Lookup!$H$2:$I$11,2,0))</f>
        <v/>
      </c>
      <c r="P2836" s="8">
        <f>COUNTIF(J$4:J2836,J2836)</f>
        <v>0</v>
      </c>
    </row>
    <row r="2837" spans="1:16" x14ac:dyDescent="0.25">
      <c r="A2837" s="35">
        <f t="shared" si="269"/>
        <v>0</v>
      </c>
      <c r="B2837" s="8">
        <f t="shared" si="270"/>
        <v>0</v>
      </c>
      <c r="C2837" s="8">
        <f t="shared" si="271"/>
        <v>0</v>
      </c>
      <c r="D2837" s="38" t="e">
        <f t="shared" si="272"/>
        <v>#VALUE!</v>
      </c>
      <c r="E2837" s="39" t="e">
        <f t="shared" si="267"/>
        <v>#VALUE!</v>
      </c>
      <c r="M2837" s="8" t="str">
        <f>VLOOKUP(MONTH($J2837),Lookup!$A$2:$B$13,2,0)&amp;" "&amp;YEAR($J2837)</f>
        <v>Jan 1900</v>
      </c>
      <c r="N2837" s="34" t="str">
        <f t="shared" si="268"/>
        <v>1/1/9999</v>
      </c>
      <c r="O2837" s="8" t="str">
        <f>IF(ISERROR(VLOOKUP($I2837,Lookup!$H$2:$I$11,2,0)),"",VLOOKUP($I2837,Lookup!$H$2:$I$11,2,0))</f>
        <v/>
      </c>
      <c r="P2837" s="8">
        <f>COUNTIF(J$4:J2837,J2837)</f>
        <v>0</v>
      </c>
    </row>
    <row r="2838" spans="1:16" x14ac:dyDescent="0.25">
      <c r="A2838" s="35">
        <f t="shared" si="269"/>
        <v>0</v>
      </c>
      <c r="B2838" s="8">
        <f t="shared" si="270"/>
        <v>0</v>
      </c>
      <c r="C2838" s="8">
        <f t="shared" si="271"/>
        <v>0</v>
      </c>
      <c r="D2838" s="38" t="e">
        <f t="shared" si="272"/>
        <v>#VALUE!</v>
      </c>
      <c r="E2838" s="39" t="e">
        <f t="shared" si="267"/>
        <v>#VALUE!</v>
      </c>
      <c r="M2838" s="8" t="str">
        <f>VLOOKUP(MONTH($J2838),Lookup!$A$2:$B$13,2,0)&amp;" "&amp;YEAR($J2838)</f>
        <v>Jan 1900</v>
      </c>
      <c r="N2838" s="34" t="str">
        <f t="shared" si="268"/>
        <v>1/1/9999</v>
      </c>
      <c r="O2838" s="8" t="str">
        <f>IF(ISERROR(VLOOKUP($I2838,Lookup!$H$2:$I$11,2,0)),"",VLOOKUP($I2838,Lookup!$H$2:$I$11,2,0))</f>
        <v/>
      </c>
      <c r="P2838" s="8">
        <f>COUNTIF(J$4:J2838,J2838)</f>
        <v>0</v>
      </c>
    </row>
    <row r="2839" spans="1:16" x14ac:dyDescent="0.25">
      <c r="A2839" s="35">
        <f t="shared" si="269"/>
        <v>0</v>
      </c>
      <c r="B2839" s="8">
        <f t="shared" si="270"/>
        <v>0</v>
      </c>
      <c r="C2839" s="8">
        <f t="shared" si="271"/>
        <v>0</v>
      </c>
      <c r="D2839" s="38" t="e">
        <f t="shared" si="272"/>
        <v>#VALUE!</v>
      </c>
      <c r="E2839" s="39" t="e">
        <f t="shared" si="267"/>
        <v>#VALUE!</v>
      </c>
      <c r="M2839" s="8" t="str">
        <f>VLOOKUP(MONTH($J2839),Lookup!$A$2:$B$13,2,0)&amp;" "&amp;YEAR($J2839)</f>
        <v>Jan 1900</v>
      </c>
      <c r="N2839" s="34" t="str">
        <f t="shared" si="268"/>
        <v>1/1/9999</v>
      </c>
      <c r="O2839" s="8" t="str">
        <f>IF(ISERROR(VLOOKUP($I2839,Lookup!$H$2:$I$11,2,0)),"",VLOOKUP($I2839,Lookup!$H$2:$I$11,2,0))</f>
        <v/>
      </c>
      <c r="P2839" s="8">
        <f>COUNTIF(J$4:J2839,J2839)</f>
        <v>0</v>
      </c>
    </row>
    <row r="2840" spans="1:16" x14ac:dyDescent="0.25">
      <c r="A2840" s="35">
        <f t="shared" si="269"/>
        <v>0</v>
      </c>
      <c r="B2840" s="8">
        <f t="shared" si="270"/>
        <v>0</v>
      </c>
      <c r="C2840" s="8">
        <f t="shared" si="271"/>
        <v>0</v>
      </c>
      <c r="D2840" s="38" t="e">
        <f t="shared" si="272"/>
        <v>#VALUE!</v>
      </c>
      <c r="E2840" s="39" t="e">
        <f t="shared" si="267"/>
        <v>#VALUE!</v>
      </c>
      <c r="M2840" s="8" t="str">
        <f>VLOOKUP(MONTH($J2840),Lookup!$A$2:$B$13,2,0)&amp;" "&amp;YEAR($J2840)</f>
        <v>Jan 1900</v>
      </c>
      <c r="N2840" s="34" t="str">
        <f t="shared" si="268"/>
        <v>1/1/9999</v>
      </c>
      <c r="O2840" s="8" t="str">
        <f>IF(ISERROR(VLOOKUP($I2840,Lookup!$H$2:$I$11,2,0)),"",VLOOKUP($I2840,Lookup!$H$2:$I$11,2,0))</f>
        <v/>
      </c>
      <c r="P2840" s="8">
        <f>COUNTIF(J$4:J2840,J2840)</f>
        <v>0</v>
      </c>
    </row>
    <row r="2841" spans="1:16" x14ac:dyDescent="0.25">
      <c r="A2841" s="35">
        <f t="shared" si="269"/>
        <v>0</v>
      </c>
      <c r="B2841" s="8">
        <f t="shared" si="270"/>
        <v>0</v>
      </c>
      <c r="C2841" s="8">
        <f t="shared" si="271"/>
        <v>0</v>
      </c>
      <c r="D2841" s="38" t="e">
        <f t="shared" si="272"/>
        <v>#VALUE!</v>
      </c>
      <c r="E2841" s="39" t="e">
        <f t="shared" si="267"/>
        <v>#VALUE!</v>
      </c>
      <c r="M2841" s="8" t="str">
        <f>VLOOKUP(MONTH($J2841),Lookup!$A$2:$B$13,2,0)&amp;" "&amp;YEAR($J2841)</f>
        <v>Jan 1900</v>
      </c>
      <c r="N2841" s="34" t="str">
        <f t="shared" si="268"/>
        <v>1/1/9999</v>
      </c>
      <c r="O2841" s="8" t="str">
        <f>IF(ISERROR(VLOOKUP($I2841,Lookup!$H$2:$I$11,2,0)),"",VLOOKUP($I2841,Lookup!$H$2:$I$11,2,0))</f>
        <v/>
      </c>
      <c r="P2841" s="8">
        <f>COUNTIF(J$4:J2841,J2841)</f>
        <v>0</v>
      </c>
    </row>
    <row r="2842" spans="1:16" x14ac:dyDescent="0.25">
      <c r="A2842" s="35">
        <f t="shared" si="269"/>
        <v>0</v>
      </c>
      <c r="B2842" s="8">
        <f t="shared" si="270"/>
        <v>0</v>
      </c>
      <c r="C2842" s="8">
        <f t="shared" si="271"/>
        <v>0</v>
      </c>
      <c r="D2842" s="38" t="e">
        <f t="shared" si="272"/>
        <v>#VALUE!</v>
      </c>
      <c r="E2842" s="39" t="e">
        <f t="shared" si="267"/>
        <v>#VALUE!</v>
      </c>
      <c r="M2842" s="8" t="str">
        <f>VLOOKUP(MONTH($J2842),Lookup!$A$2:$B$13,2,0)&amp;" "&amp;YEAR($J2842)</f>
        <v>Jan 1900</v>
      </c>
      <c r="N2842" s="34" t="str">
        <f t="shared" si="268"/>
        <v>1/1/9999</v>
      </c>
      <c r="O2842" s="8" t="str">
        <f>IF(ISERROR(VLOOKUP($I2842,Lookup!$H$2:$I$11,2,0)),"",VLOOKUP($I2842,Lookup!$H$2:$I$11,2,0))</f>
        <v/>
      </c>
      <c r="P2842" s="8">
        <f>COUNTIF(J$4:J2842,J2842)</f>
        <v>0</v>
      </c>
    </row>
    <row r="2843" spans="1:16" x14ac:dyDescent="0.25">
      <c r="A2843" s="35">
        <f t="shared" si="269"/>
        <v>0</v>
      </c>
      <c r="B2843" s="8">
        <f t="shared" si="270"/>
        <v>0</v>
      </c>
      <c r="C2843" s="8">
        <f t="shared" si="271"/>
        <v>0</v>
      </c>
      <c r="D2843" s="38" t="e">
        <f t="shared" si="272"/>
        <v>#VALUE!</v>
      </c>
      <c r="E2843" s="39" t="e">
        <f t="shared" si="267"/>
        <v>#VALUE!</v>
      </c>
      <c r="M2843" s="8" t="str">
        <f>VLOOKUP(MONTH($J2843),Lookup!$A$2:$B$13,2,0)&amp;" "&amp;YEAR($J2843)</f>
        <v>Jan 1900</v>
      </c>
      <c r="N2843" s="34" t="str">
        <f t="shared" si="268"/>
        <v>1/1/9999</v>
      </c>
      <c r="O2843" s="8" t="str">
        <f>IF(ISERROR(VLOOKUP($I2843,Lookup!$H$2:$I$11,2,0)),"",VLOOKUP($I2843,Lookup!$H$2:$I$11,2,0))</f>
        <v/>
      </c>
      <c r="P2843" s="8">
        <f>COUNTIF(J$4:J2843,J2843)</f>
        <v>0</v>
      </c>
    </row>
    <row r="2844" spans="1:16" x14ac:dyDescent="0.25">
      <c r="A2844" s="35">
        <f t="shared" si="269"/>
        <v>0</v>
      </c>
      <c r="B2844" s="8">
        <f t="shared" si="270"/>
        <v>0</v>
      </c>
      <c r="C2844" s="8">
        <f t="shared" si="271"/>
        <v>0</v>
      </c>
      <c r="D2844" s="38" t="e">
        <f t="shared" si="272"/>
        <v>#VALUE!</v>
      </c>
      <c r="E2844" s="39" t="e">
        <f t="shared" si="267"/>
        <v>#VALUE!</v>
      </c>
      <c r="M2844" s="8" t="str">
        <f>VLOOKUP(MONTH($J2844),Lookup!$A$2:$B$13,2,0)&amp;" "&amp;YEAR($J2844)</f>
        <v>Jan 1900</v>
      </c>
      <c r="N2844" s="34" t="str">
        <f t="shared" si="268"/>
        <v>1/1/9999</v>
      </c>
      <c r="O2844" s="8" t="str">
        <f>IF(ISERROR(VLOOKUP($I2844,Lookup!$H$2:$I$11,2,0)),"",VLOOKUP($I2844,Lookup!$H$2:$I$11,2,0))</f>
        <v/>
      </c>
      <c r="P2844" s="8">
        <f>COUNTIF(J$4:J2844,J2844)</f>
        <v>0</v>
      </c>
    </row>
    <row r="2845" spans="1:16" x14ac:dyDescent="0.25">
      <c r="A2845" s="35">
        <f t="shared" si="269"/>
        <v>0</v>
      </c>
      <c r="B2845" s="8">
        <f t="shared" si="270"/>
        <v>0</v>
      </c>
      <c r="C2845" s="8">
        <f t="shared" si="271"/>
        <v>0</v>
      </c>
      <c r="D2845" s="38" t="e">
        <f t="shared" si="272"/>
        <v>#VALUE!</v>
      </c>
      <c r="E2845" s="39" t="e">
        <f t="shared" si="267"/>
        <v>#VALUE!</v>
      </c>
      <c r="M2845" s="8" t="str">
        <f>VLOOKUP(MONTH($J2845),Lookup!$A$2:$B$13,2,0)&amp;" "&amp;YEAR($J2845)</f>
        <v>Jan 1900</v>
      </c>
      <c r="N2845" s="34" t="str">
        <f t="shared" si="268"/>
        <v>1/1/9999</v>
      </c>
      <c r="O2845" s="8" t="str">
        <f>IF(ISERROR(VLOOKUP($I2845,Lookup!$H$2:$I$11,2,0)),"",VLOOKUP($I2845,Lookup!$H$2:$I$11,2,0))</f>
        <v/>
      </c>
      <c r="P2845" s="8">
        <f>COUNTIF(J$4:J2845,J2845)</f>
        <v>0</v>
      </c>
    </row>
    <row r="2846" spans="1:16" x14ac:dyDescent="0.25">
      <c r="A2846" s="35">
        <f t="shared" si="269"/>
        <v>0</v>
      </c>
      <c r="B2846" s="8">
        <f t="shared" si="270"/>
        <v>0</v>
      </c>
      <c r="C2846" s="8">
        <f t="shared" si="271"/>
        <v>0</v>
      </c>
      <c r="D2846" s="38" t="e">
        <f t="shared" si="272"/>
        <v>#VALUE!</v>
      </c>
      <c r="E2846" s="39" t="e">
        <f t="shared" si="267"/>
        <v>#VALUE!</v>
      </c>
      <c r="M2846" s="8" t="str">
        <f>VLOOKUP(MONTH($J2846),Lookup!$A$2:$B$13,2,0)&amp;" "&amp;YEAR($J2846)</f>
        <v>Jan 1900</v>
      </c>
      <c r="N2846" s="34" t="str">
        <f t="shared" si="268"/>
        <v>1/1/9999</v>
      </c>
      <c r="O2846" s="8" t="str">
        <f>IF(ISERROR(VLOOKUP($I2846,Lookup!$H$2:$I$11,2,0)),"",VLOOKUP($I2846,Lookup!$H$2:$I$11,2,0))</f>
        <v/>
      </c>
      <c r="P2846" s="8">
        <f>COUNTIF(J$4:J2846,J2846)</f>
        <v>0</v>
      </c>
    </row>
    <row r="2847" spans="1:16" x14ac:dyDescent="0.25">
      <c r="A2847" s="35">
        <f t="shared" si="269"/>
        <v>0</v>
      </c>
      <c r="B2847" s="8">
        <f t="shared" si="270"/>
        <v>0</v>
      </c>
      <c r="C2847" s="8">
        <f t="shared" si="271"/>
        <v>0</v>
      </c>
      <c r="D2847" s="38" t="e">
        <f t="shared" si="272"/>
        <v>#VALUE!</v>
      </c>
      <c r="E2847" s="39" t="e">
        <f t="shared" si="267"/>
        <v>#VALUE!</v>
      </c>
      <c r="M2847" s="8" t="str">
        <f>VLOOKUP(MONTH($J2847),Lookup!$A$2:$B$13,2,0)&amp;" "&amp;YEAR($J2847)</f>
        <v>Jan 1900</v>
      </c>
      <c r="N2847" s="34" t="str">
        <f t="shared" si="268"/>
        <v>1/1/9999</v>
      </c>
      <c r="O2847" s="8" t="str">
        <f>IF(ISERROR(VLOOKUP($I2847,Lookup!$H$2:$I$11,2,0)),"",VLOOKUP($I2847,Lookup!$H$2:$I$11,2,0))</f>
        <v/>
      </c>
      <c r="P2847" s="8">
        <f>COUNTIF(J$4:J2847,J2847)</f>
        <v>0</v>
      </c>
    </row>
    <row r="2848" spans="1:16" x14ac:dyDescent="0.25">
      <c r="A2848" s="35">
        <f t="shared" si="269"/>
        <v>0</v>
      </c>
      <c r="B2848" s="8">
        <f t="shared" si="270"/>
        <v>0</v>
      </c>
      <c r="C2848" s="8">
        <f t="shared" si="271"/>
        <v>0</v>
      </c>
      <c r="D2848" s="38" t="e">
        <f t="shared" si="272"/>
        <v>#VALUE!</v>
      </c>
      <c r="E2848" s="39" t="e">
        <f t="shared" si="267"/>
        <v>#VALUE!</v>
      </c>
      <c r="M2848" s="8" t="str">
        <f>VLOOKUP(MONTH($J2848),Lookup!$A$2:$B$13,2,0)&amp;" "&amp;YEAR($J2848)</f>
        <v>Jan 1900</v>
      </c>
      <c r="N2848" s="34" t="str">
        <f t="shared" si="268"/>
        <v>1/1/9999</v>
      </c>
      <c r="O2848" s="8" t="str">
        <f>IF(ISERROR(VLOOKUP($I2848,Lookup!$H$2:$I$11,2,0)),"",VLOOKUP($I2848,Lookup!$H$2:$I$11,2,0))</f>
        <v/>
      </c>
      <c r="P2848" s="8">
        <f>COUNTIF(J$4:J2848,J2848)</f>
        <v>0</v>
      </c>
    </row>
    <row r="2849" spans="1:16" x14ac:dyDescent="0.25">
      <c r="A2849" s="35">
        <f t="shared" si="269"/>
        <v>0</v>
      </c>
      <c r="B2849" s="8">
        <f t="shared" si="270"/>
        <v>0</v>
      </c>
      <c r="C2849" s="8">
        <f t="shared" si="271"/>
        <v>0</v>
      </c>
      <c r="D2849" s="38" t="e">
        <f t="shared" si="272"/>
        <v>#VALUE!</v>
      </c>
      <c r="E2849" s="39" t="e">
        <f t="shared" si="267"/>
        <v>#VALUE!</v>
      </c>
      <c r="M2849" s="8" t="str">
        <f>VLOOKUP(MONTH($J2849),Lookup!$A$2:$B$13,2,0)&amp;" "&amp;YEAR($J2849)</f>
        <v>Jan 1900</v>
      </c>
      <c r="N2849" s="34" t="str">
        <f t="shared" si="268"/>
        <v>1/1/9999</v>
      </c>
      <c r="O2849" s="8" t="str">
        <f>IF(ISERROR(VLOOKUP($I2849,Lookup!$H$2:$I$11,2,0)),"",VLOOKUP($I2849,Lookup!$H$2:$I$11,2,0))</f>
        <v/>
      </c>
      <c r="P2849" s="8">
        <f>COUNTIF(J$4:J2849,J2849)</f>
        <v>0</v>
      </c>
    </row>
    <row r="2850" spans="1:16" x14ac:dyDescent="0.25">
      <c r="A2850" s="35">
        <f t="shared" si="269"/>
        <v>0</v>
      </c>
      <c r="B2850" s="8">
        <f t="shared" si="270"/>
        <v>0</v>
      </c>
      <c r="C2850" s="8">
        <f t="shared" si="271"/>
        <v>0</v>
      </c>
      <c r="D2850" s="38" t="e">
        <f t="shared" si="272"/>
        <v>#VALUE!</v>
      </c>
      <c r="E2850" s="39" t="e">
        <f t="shared" si="267"/>
        <v>#VALUE!</v>
      </c>
      <c r="M2850" s="8" t="str">
        <f>VLOOKUP(MONTH($J2850),Lookup!$A$2:$B$13,2,0)&amp;" "&amp;YEAR($J2850)</f>
        <v>Jan 1900</v>
      </c>
      <c r="N2850" s="34" t="str">
        <f t="shared" si="268"/>
        <v>1/1/9999</v>
      </c>
      <c r="O2850" s="8" t="str">
        <f>IF(ISERROR(VLOOKUP($I2850,Lookup!$H$2:$I$11,2,0)),"",VLOOKUP($I2850,Lookup!$H$2:$I$11,2,0))</f>
        <v/>
      </c>
      <c r="P2850" s="8">
        <f>COUNTIF(J$4:J2850,J2850)</f>
        <v>0</v>
      </c>
    </row>
    <row r="2851" spans="1:16" x14ac:dyDescent="0.25">
      <c r="A2851" s="35">
        <f t="shared" si="269"/>
        <v>0</v>
      </c>
      <c r="B2851" s="8">
        <f t="shared" si="270"/>
        <v>0</v>
      </c>
      <c r="C2851" s="8">
        <f t="shared" si="271"/>
        <v>0</v>
      </c>
      <c r="D2851" s="38" t="e">
        <f t="shared" si="272"/>
        <v>#VALUE!</v>
      </c>
      <c r="E2851" s="39" t="e">
        <f t="shared" si="267"/>
        <v>#VALUE!</v>
      </c>
      <c r="M2851" s="8" t="str">
        <f>VLOOKUP(MONTH($J2851),Lookup!$A$2:$B$13,2,0)&amp;" "&amp;YEAR($J2851)</f>
        <v>Jan 1900</v>
      </c>
      <c r="N2851" s="34" t="str">
        <f t="shared" si="268"/>
        <v>1/1/9999</v>
      </c>
      <c r="O2851" s="8" t="str">
        <f>IF(ISERROR(VLOOKUP($I2851,Lookup!$H$2:$I$11,2,0)),"",VLOOKUP($I2851,Lookup!$H$2:$I$11,2,0))</f>
        <v/>
      </c>
      <c r="P2851" s="8">
        <f>COUNTIF(J$4:J2851,J2851)</f>
        <v>0</v>
      </c>
    </row>
    <row r="2852" spans="1:16" x14ac:dyDescent="0.25">
      <c r="A2852" s="35">
        <f t="shared" si="269"/>
        <v>0</v>
      </c>
      <c r="B2852" s="8">
        <f t="shared" si="270"/>
        <v>0</v>
      </c>
      <c r="C2852" s="8">
        <f t="shared" si="271"/>
        <v>0</v>
      </c>
      <c r="D2852" s="38" t="e">
        <f t="shared" si="272"/>
        <v>#VALUE!</v>
      </c>
      <c r="E2852" s="39" t="e">
        <f t="shared" si="267"/>
        <v>#VALUE!</v>
      </c>
      <c r="M2852" s="8" t="str">
        <f>VLOOKUP(MONTH($J2852),Lookup!$A$2:$B$13,2,0)&amp;" "&amp;YEAR($J2852)</f>
        <v>Jan 1900</v>
      </c>
      <c r="N2852" s="34" t="str">
        <f t="shared" si="268"/>
        <v>1/1/9999</v>
      </c>
      <c r="O2852" s="8" t="str">
        <f>IF(ISERROR(VLOOKUP($I2852,Lookup!$H$2:$I$11,2,0)),"",VLOOKUP($I2852,Lookup!$H$2:$I$11,2,0))</f>
        <v/>
      </c>
      <c r="P2852" s="8">
        <f>COUNTIF(J$4:J2852,J2852)</f>
        <v>0</v>
      </c>
    </row>
    <row r="2853" spans="1:16" x14ac:dyDescent="0.25">
      <c r="A2853" s="35">
        <f t="shared" si="269"/>
        <v>0</v>
      </c>
      <c r="B2853" s="8">
        <f t="shared" si="270"/>
        <v>0</v>
      </c>
      <c r="C2853" s="8">
        <f t="shared" si="271"/>
        <v>0</v>
      </c>
      <c r="D2853" s="38" t="e">
        <f t="shared" si="272"/>
        <v>#VALUE!</v>
      </c>
      <c r="E2853" s="39" t="e">
        <f t="shared" si="267"/>
        <v>#VALUE!</v>
      </c>
      <c r="M2853" s="8" t="str">
        <f>VLOOKUP(MONTH($J2853),Lookup!$A$2:$B$13,2,0)&amp;" "&amp;YEAR($J2853)</f>
        <v>Jan 1900</v>
      </c>
      <c r="N2853" s="34" t="str">
        <f t="shared" si="268"/>
        <v>1/1/9999</v>
      </c>
      <c r="O2853" s="8" t="str">
        <f>IF(ISERROR(VLOOKUP($I2853,Lookup!$H$2:$I$11,2,0)),"",VLOOKUP($I2853,Lookup!$H$2:$I$11,2,0))</f>
        <v/>
      </c>
      <c r="P2853" s="8">
        <f>COUNTIF(J$4:J2853,J2853)</f>
        <v>0</v>
      </c>
    </row>
    <row r="2854" spans="1:16" x14ac:dyDescent="0.25">
      <c r="A2854" s="35">
        <f t="shared" si="269"/>
        <v>0</v>
      </c>
      <c r="B2854" s="8">
        <f t="shared" si="270"/>
        <v>0</v>
      </c>
      <c r="C2854" s="8">
        <f t="shared" si="271"/>
        <v>0</v>
      </c>
      <c r="D2854" s="38" t="e">
        <f t="shared" si="272"/>
        <v>#VALUE!</v>
      </c>
      <c r="E2854" s="39" t="e">
        <f t="shared" si="267"/>
        <v>#VALUE!</v>
      </c>
      <c r="M2854" s="8" t="str">
        <f>VLOOKUP(MONTH($J2854),Lookup!$A$2:$B$13,2,0)&amp;" "&amp;YEAR($J2854)</f>
        <v>Jan 1900</v>
      </c>
      <c r="N2854" s="34" t="str">
        <f t="shared" si="268"/>
        <v>1/1/9999</v>
      </c>
      <c r="O2854" s="8" t="str">
        <f>IF(ISERROR(VLOOKUP($I2854,Lookup!$H$2:$I$11,2,0)),"",VLOOKUP($I2854,Lookup!$H$2:$I$11,2,0))</f>
        <v/>
      </c>
      <c r="P2854" s="8">
        <f>COUNTIF(J$4:J2854,J2854)</f>
        <v>0</v>
      </c>
    </row>
    <row r="2855" spans="1:16" x14ac:dyDescent="0.25">
      <c r="A2855" s="35">
        <f t="shared" si="269"/>
        <v>0</v>
      </c>
      <c r="B2855" s="8">
        <f t="shared" si="270"/>
        <v>0</v>
      </c>
      <c r="C2855" s="8">
        <f t="shared" si="271"/>
        <v>0</v>
      </c>
      <c r="D2855" s="38" t="e">
        <f t="shared" si="272"/>
        <v>#VALUE!</v>
      </c>
      <c r="E2855" s="39" t="e">
        <f t="shared" si="267"/>
        <v>#VALUE!</v>
      </c>
      <c r="M2855" s="8" t="str">
        <f>VLOOKUP(MONTH($J2855),Lookup!$A$2:$B$13,2,0)&amp;" "&amp;YEAR($J2855)</f>
        <v>Jan 1900</v>
      </c>
      <c r="N2855" s="34" t="str">
        <f t="shared" si="268"/>
        <v>1/1/9999</v>
      </c>
      <c r="O2855" s="8" t="str">
        <f>IF(ISERROR(VLOOKUP($I2855,Lookup!$H$2:$I$11,2,0)),"",VLOOKUP($I2855,Lookup!$H$2:$I$11,2,0))</f>
        <v/>
      </c>
      <c r="P2855" s="8">
        <f>COUNTIF(J$4:J2855,J2855)</f>
        <v>0</v>
      </c>
    </row>
    <row r="2856" spans="1:16" x14ac:dyDescent="0.25">
      <c r="A2856" s="35">
        <f t="shared" si="269"/>
        <v>0</v>
      </c>
      <c r="B2856" s="8">
        <f t="shared" si="270"/>
        <v>0</v>
      </c>
      <c r="C2856" s="8">
        <f t="shared" si="271"/>
        <v>0</v>
      </c>
      <c r="D2856" s="38" t="e">
        <f t="shared" si="272"/>
        <v>#VALUE!</v>
      </c>
      <c r="E2856" s="39" t="e">
        <f t="shared" si="267"/>
        <v>#VALUE!</v>
      </c>
      <c r="M2856" s="8" t="str">
        <f>VLOOKUP(MONTH($J2856),Lookup!$A$2:$B$13,2,0)&amp;" "&amp;YEAR($J2856)</f>
        <v>Jan 1900</v>
      </c>
      <c r="N2856" s="34" t="str">
        <f t="shared" si="268"/>
        <v>1/1/9999</v>
      </c>
      <c r="O2856" s="8" t="str">
        <f>IF(ISERROR(VLOOKUP($I2856,Lookup!$H$2:$I$11,2,0)),"",VLOOKUP($I2856,Lookup!$H$2:$I$11,2,0))</f>
        <v/>
      </c>
      <c r="P2856" s="8">
        <f>COUNTIF(J$4:J2856,J2856)</f>
        <v>0</v>
      </c>
    </row>
    <row r="2857" spans="1:16" x14ac:dyDescent="0.25">
      <c r="A2857" s="35">
        <f t="shared" si="269"/>
        <v>0</v>
      </c>
      <c r="B2857" s="8">
        <f t="shared" si="270"/>
        <v>0</v>
      </c>
      <c r="C2857" s="8">
        <f t="shared" si="271"/>
        <v>0</v>
      </c>
      <c r="D2857" s="38" t="e">
        <f t="shared" si="272"/>
        <v>#VALUE!</v>
      </c>
      <c r="E2857" s="39" t="e">
        <f t="shared" si="267"/>
        <v>#VALUE!</v>
      </c>
      <c r="M2857" s="8" t="str">
        <f>VLOOKUP(MONTH($J2857),Lookup!$A$2:$B$13,2,0)&amp;" "&amp;YEAR($J2857)</f>
        <v>Jan 1900</v>
      </c>
      <c r="N2857" s="34" t="str">
        <f t="shared" si="268"/>
        <v>1/1/9999</v>
      </c>
      <c r="O2857" s="8" t="str">
        <f>IF(ISERROR(VLOOKUP($I2857,Lookup!$H$2:$I$11,2,0)),"",VLOOKUP($I2857,Lookup!$H$2:$I$11,2,0))</f>
        <v/>
      </c>
      <c r="P2857" s="8">
        <f>COUNTIF(J$4:J2857,J2857)</f>
        <v>0</v>
      </c>
    </row>
    <row r="2858" spans="1:16" x14ac:dyDescent="0.25">
      <c r="A2858" s="35">
        <f t="shared" si="269"/>
        <v>0</v>
      </c>
      <c r="B2858" s="8">
        <f t="shared" si="270"/>
        <v>0</v>
      </c>
      <c r="C2858" s="8">
        <f t="shared" si="271"/>
        <v>0</v>
      </c>
      <c r="D2858" s="38" t="e">
        <f t="shared" si="272"/>
        <v>#VALUE!</v>
      </c>
      <c r="E2858" s="39" t="e">
        <f t="shared" si="267"/>
        <v>#VALUE!</v>
      </c>
      <c r="M2858" s="8" t="str">
        <f>VLOOKUP(MONTH($J2858),Lookup!$A$2:$B$13,2,0)&amp;" "&amp;YEAR($J2858)</f>
        <v>Jan 1900</v>
      </c>
      <c r="N2858" s="34" t="str">
        <f t="shared" si="268"/>
        <v>1/1/9999</v>
      </c>
      <c r="O2858" s="8" t="str">
        <f>IF(ISERROR(VLOOKUP($I2858,Lookup!$H$2:$I$11,2,0)),"",VLOOKUP($I2858,Lookup!$H$2:$I$11,2,0))</f>
        <v/>
      </c>
      <c r="P2858" s="8">
        <f>COUNTIF(J$4:J2858,J2858)</f>
        <v>0</v>
      </c>
    </row>
    <row r="2859" spans="1:16" x14ac:dyDescent="0.25">
      <c r="A2859" s="35">
        <f t="shared" si="269"/>
        <v>0</v>
      </c>
      <c r="B2859" s="8">
        <f t="shared" si="270"/>
        <v>0</v>
      </c>
      <c r="C2859" s="8">
        <f t="shared" si="271"/>
        <v>0</v>
      </c>
      <c r="D2859" s="38" t="e">
        <f t="shared" si="272"/>
        <v>#VALUE!</v>
      </c>
      <c r="E2859" s="39" t="e">
        <f t="shared" si="267"/>
        <v>#VALUE!</v>
      </c>
      <c r="M2859" s="8" t="str">
        <f>VLOOKUP(MONTH($J2859),Lookup!$A$2:$B$13,2,0)&amp;" "&amp;YEAR($J2859)</f>
        <v>Jan 1900</v>
      </c>
      <c r="N2859" s="34" t="str">
        <f t="shared" si="268"/>
        <v>1/1/9999</v>
      </c>
      <c r="O2859" s="8" t="str">
        <f>IF(ISERROR(VLOOKUP($I2859,Lookup!$H$2:$I$11,2,0)),"",VLOOKUP($I2859,Lookup!$H$2:$I$11,2,0))</f>
        <v/>
      </c>
      <c r="P2859" s="8">
        <f>COUNTIF(J$4:J2859,J2859)</f>
        <v>0</v>
      </c>
    </row>
    <row r="2860" spans="1:16" x14ac:dyDescent="0.25">
      <c r="A2860" s="35">
        <f t="shared" si="269"/>
        <v>0</v>
      </c>
      <c r="B2860" s="8">
        <f t="shared" si="270"/>
        <v>0</v>
      </c>
      <c r="C2860" s="8">
        <f t="shared" si="271"/>
        <v>0</v>
      </c>
      <c r="D2860" s="38" t="e">
        <f t="shared" si="272"/>
        <v>#VALUE!</v>
      </c>
      <c r="E2860" s="39" t="e">
        <f t="shared" si="267"/>
        <v>#VALUE!</v>
      </c>
      <c r="M2860" s="8" t="str">
        <f>VLOOKUP(MONTH($J2860),Lookup!$A$2:$B$13,2,0)&amp;" "&amp;YEAR($J2860)</f>
        <v>Jan 1900</v>
      </c>
      <c r="N2860" s="34" t="str">
        <f t="shared" si="268"/>
        <v>1/1/9999</v>
      </c>
      <c r="O2860" s="8" t="str">
        <f>IF(ISERROR(VLOOKUP($I2860,Lookup!$H$2:$I$11,2,0)),"",VLOOKUP($I2860,Lookup!$H$2:$I$11,2,0))</f>
        <v/>
      </c>
      <c r="P2860" s="8">
        <f>COUNTIF(J$4:J2860,J2860)</f>
        <v>0</v>
      </c>
    </row>
    <row r="2861" spans="1:16" x14ac:dyDescent="0.25">
      <c r="A2861" s="35">
        <f t="shared" si="269"/>
        <v>0</v>
      </c>
      <c r="B2861" s="8">
        <f t="shared" si="270"/>
        <v>0</v>
      </c>
      <c r="C2861" s="8">
        <f t="shared" si="271"/>
        <v>0</v>
      </c>
      <c r="D2861" s="38" t="e">
        <f t="shared" si="272"/>
        <v>#VALUE!</v>
      </c>
      <c r="E2861" s="39" t="e">
        <f t="shared" si="267"/>
        <v>#VALUE!</v>
      </c>
      <c r="M2861" s="8" t="str">
        <f>VLOOKUP(MONTH($J2861),Lookup!$A$2:$B$13,2,0)&amp;" "&amp;YEAR($J2861)</f>
        <v>Jan 1900</v>
      </c>
      <c r="N2861" s="34" t="str">
        <f t="shared" si="268"/>
        <v>1/1/9999</v>
      </c>
      <c r="O2861" s="8" t="str">
        <f>IF(ISERROR(VLOOKUP($I2861,Lookup!$H$2:$I$11,2,0)),"",VLOOKUP($I2861,Lookup!$H$2:$I$11,2,0))</f>
        <v/>
      </c>
      <c r="P2861" s="8">
        <f>COUNTIF(J$4:J2861,J2861)</f>
        <v>0</v>
      </c>
    </row>
    <row r="2862" spans="1:16" x14ac:dyDescent="0.25">
      <c r="A2862" s="35">
        <f t="shared" si="269"/>
        <v>0</v>
      </c>
      <c r="B2862" s="8">
        <f t="shared" si="270"/>
        <v>0</v>
      </c>
      <c r="C2862" s="8">
        <f t="shared" si="271"/>
        <v>0</v>
      </c>
      <c r="D2862" s="38" t="e">
        <f t="shared" si="272"/>
        <v>#VALUE!</v>
      </c>
      <c r="E2862" s="39" t="e">
        <f t="shared" si="267"/>
        <v>#VALUE!</v>
      </c>
      <c r="M2862" s="8" t="str">
        <f>VLOOKUP(MONTH($J2862),Lookup!$A$2:$B$13,2,0)&amp;" "&amp;YEAR($J2862)</f>
        <v>Jan 1900</v>
      </c>
      <c r="N2862" s="34" t="str">
        <f t="shared" si="268"/>
        <v>1/1/9999</v>
      </c>
      <c r="O2862" s="8" t="str">
        <f>IF(ISERROR(VLOOKUP($I2862,Lookup!$H$2:$I$11,2,0)),"",VLOOKUP($I2862,Lookup!$H$2:$I$11,2,0))</f>
        <v/>
      </c>
      <c r="P2862" s="8">
        <f>COUNTIF(J$4:J2862,J2862)</f>
        <v>0</v>
      </c>
    </row>
    <row r="2863" spans="1:16" x14ac:dyDescent="0.25">
      <c r="A2863" s="35">
        <f t="shared" si="269"/>
        <v>0</v>
      </c>
      <c r="B2863" s="8">
        <f t="shared" si="270"/>
        <v>0</v>
      </c>
      <c r="C2863" s="8">
        <f t="shared" si="271"/>
        <v>0</v>
      </c>
      <c r="D2863" s="38" t="e">
        <f t="shared" si="272"/>
        <v>#VALUE!</v>
      </c>
      <c r="E2863" s="39" t="e">
        <f t="shared" si="267"/>
        <v>#VALUE!</v>
      </c>
      <c r="M2863" s="8" t="str">
        <f>VLOOKUP(MONTH($J2863),Lookup!$A$2:$B$13,2,0)&amp;" "&amp;YEAR($J2863)</f>
        <v>Jan 1900</v>
      </c>
      <c r="N2863" s="34" t="str">
        <f t="shared" si="268"/>
        <v>1/1/9999</v>
      </c>
      <c r="O2863" s="8" t="str">
        <f>IF(ISERROR(VLOOKUP($I2863,Lookup!$H$2:$I$11,2,0)),"",VLOOKUP($I2863,Lookup!$H$2:$I$11,2,0))</f>
        <v/>
      </c>
      <c r="P2863" s="8">
        <f>COUNTIF(J$4:J2863,J2863)</f>
        <v>0</v>
      </c>
    </row>
    <row r="2864" spans="1:16" x14ac:dyDescent="0.25">
      <c r="A2864" s="35">
        <f t="shared" si="269"/>
        <v>0</v>
      </c>
      <c r="B2864" s="8">
        <f t="shared" si="270"/>
        <v>0</v>
      </c>
      <c r="C2864" s="8">
        <f t="shared" si="271"/>
        <v>0</v>
      </c>
      <c r="D2864" s="38" t="e">
        <f t="shared" si="272"/>
        <v>#VALUE!</v>
      </c>
      <c r="E2864" s="39" t="e">
        <f t="shared" si="267"/>
        <v>#VALUE!</v>
      </c>
      <c r="M2864" s="8" t="str">
        <f>VLOOKUP(MONTH($J2864),Lookup!$A$2:$B$13,2,0)&amp;" "&amp;YEAR($J2864)</f>
        <v>Jan 1900</v>
      </c>
      <c r="N2864" s="34" t="str">
        <f t="shared" si="268"/>
        <v>1/1/9999</v>
      </c>
      <c r="O2864" s="8" t="str">
        <f>IF(ISERROR(VLOOKUP($I2864,Lookup!$H$2:$I$11,2,0)),"",VLOOKUP($I2864,Lookup!$H$2:$I$11,2,0))</f>
        <v/>
      </c>
      <c r="P2864" s="8">
        <f>COUNTIF(J$4:J2864,J2864)</f>
        <v>0</v>
      </c>
    </row>
    <row r="2865" spans="1:16" x14ac:dyDescent="0.25">
      <c r="A2865" s="35">
        <f t="shared" si="269"/>
        <v>0</v>
      </c>
      <c r="B2865" s="8">
        <f t="shared" si="270"/>
        <v>0</v>
      </c>
      <c r="C2865" s="8">
        <f t="shared" si="271"/>
        <v>0</v>
      </c>
      <c r="D2865" s="38" t="e">
        <f t="shared" si="272"/>
        <v>#VALUE!</v>
      </c>
      <c r="E2865" s="39" t="e">
        <f t="shared" si="267"/>
        <v>#VALUE!</v>
      </c>
      <c r="M2865" s="8" t="str">
        <f>VLOOKUP(MONTH($J2865),Lookup!$A$2:$B$13,2,0)&amp;" "&amp;YEAR($J2865)</f>
        <v>Jan 1900</v>
      </c>
      <c r="N2865" s="34" t="str">
        <f t="shared" si="268"/>
        <v>1/1/9999</v>
      </c>
      <c r="O2865" s="8" t="str">
        <f>IF(ISERROR(VLOOKUP($I2865,Lookup!$H$2:$I$11,2,0)),"",VLOOKUP($I2865,Lookup!$H$2:$I$11,2,0))</f>
        <v/>
      </c>
      <c r="P2865" s="8">
        <f>COUNTIF(J$4:J2865,J2865)</f>
        <v>0</v>
      </c>
    </row>
    <row r="2866" spans="1:16" x14ac:dyDescent="0.25">
      <c r="A2866" s="35">
        <f t="shared" si="269"/>
        <v>0</v>
      </c>
      <c r="B2866" s="8">
        <f t="shared" si="270"/>
        <v>0</v>
      </c>
      <c r="C2866" s="8">
        <f t="shared" si="271"/>
        <v>0</v>
      </c>
      <c r="D2866" s="38" t="e">
        <f t="shared" si="272"/>
        <v>#VALUE!</v>
      </c>
      <c r="E2866" s="39" t="e">
        <f t="shared" si="267"/>
        <v>#VALUE!</v>
      </c>
      <c r="M2866" s="8" t="str">
        <f>VLOOKUP(MONTH($J2866),Lookup!$A$2:$B$13,2,0)&amp;" "&amp;YEAR($J2866)</f>
        <v>Jan 1900</v>
      </c>
      <c r="N2866" s="34" t="str">
        <f t="shared" si="268"/>
        <v>1/1/9999</v>
      </c>
      <c r="O2866" s="8" t="str">
        <f>IF(ISERROR(VLOOKUP($I2866,Lookup!$H$2:$I$11,2,0)),"",VLOOKUP($I2866,Lookup!$H$2:$I$11,2,0))</f>
        <v/>
      </c>
      <c r="P2866" s="8">
        <f>COUNTIF(J$4:J2866,J2866)</f>
        <v>0</v>
      </c>
    </row>
    <row r="2867" spans="1:16" x14ac:dyDescent="0.25">
      <c r="A2867" s="35">
        <f t="shared" si="269"/>
        <v>0</v>
      </c>
      <c r="B2867" s="8">
        <f t="shared" si="270"/>
        <v>0</v>
      </c>
      <c r="C2867" s="8">
        <f t="shared" si="271"/>
        <v>0</v>
      </c>
      <c r="D2867" s="38" t="e">
        <f t="shared" si="272"/>
        <v>#VALUE!</v>
      </c>
      <c r="E2867" s="39" t="e">
        <f t="shared" si="267"/>
        <v>#VALUE!</v>
      </c>
      <c r="M2867" s="8" t="str">
        <f>VLOOKUP(MONTH($J2867),Lookup!$A$2:$B$13,2,0)&amp;" "&amp;YEAR($J2867)</f>
        <v>Jan 1900</v>
      </c>
      <c r="N2867" s="34" t="str">
        <f t="shared" si="268"/>
        <v>1/1/9999</v>
      </c>
      <c r="O2867" s="8" t="str">
        <f>IF(ISERROR(VLOOKUP($I2867,Lookup!$H$2:$I$11,2,0)),"",VLOOKUP($I2867,Lookup!$H$2:$I$11,2,0))</f>
        <v/>
      </c>
      <c r="P2867" s="8">
        <f>COUNTIF(J$4:J2867,J2867)</f>
        <v>0</v>
      </c>
    </row>
    <row r="2868" spans="1:16" x14ac:dyDescent="0.25">
      <c r="A2868" s="35">
        <f t="shared" si="269"/>
        <v>0</v>
      </c>
      <c r="B2868" s="8">
        <f t="shared" si="270"/>
        <v>0</v>
      </c>
      <c r="C2868" s="8">
        <f t="shared" si="271"/>
        <v>0</v>
      </c>
      <c r="D2868" s="38" t="e">
        <f t="shared" si="272"/>
        <v>#VALUE!</v>
      </c>
      <c r="E2868" s="39" t="e">
        <f t="shared" si="267"/>
        <v>#VALUE!</v>
      </c>
      <c r="M2868" s="8" t="str">
        <f>VLOOKUP(MONTH($J2868),Lookup!$A$2:$B$13,2,0)&amp;" "&amp;YEAR($J2868)</f>
        <v>Jan 1900</v>
      </c>
      <c r="N2868" s="34" t="str">
        <f t="shared" si="268"/>
        <v>1/1/9999</v>
      </c>
      <c r="O2868" s="8" t="str">
        <f>IF(ISERROR(VLOOKUP($I2868,Lookup!$H$2:$I$11,2,0)),"",VLOOKUP($I2868,Lookup!$H$2:$I$11,2,0))</f>
        <v/>
      </c>
      <c r="P2868" s="8">
        <f>COUNTIF(J$4:J2868,J2868)</f>
        <v>0</v>
      </c>
    </row>
    <row r="2869" spans="1:16" x14ac:dyDescent="0.25">
      <c r="A2869" s="35">
        <f t="shared" si="269"/>
        <v>0</v>
      </c>
      <c r="B2869" s="8">
        <f t="shared" si="270"/>
        <v>0</v>
      </c>
      <c r="C2869" s="8">
        <f t="shared" si="271"/>
        <v>0</v>
      </c>
      <c r="D2869" s="38" t="e">
        <f t="shared" si="272"/>
        <v>#VALUE!</v>
      </c>
      <c r="E2869" s="39" t="e">
        <f t="shared" si="267"/>
        <v>#VALUE!</v>
      </c>
      <c r="M2869" s="8" t="str">
        <f>VLOOKUP(MONTH($J2869),Lookup!$A$2:$B$13,2,0)&amp;" "&amp;YEAR($J2869)</f>
        <v>Jan 1900</v>
      </c>
      <c r="N2869" s="34" t="str">
        <f t="shared" si="268"/>
        <v>1/1/9999</v>
      </c>
      <c r="O2869" s="8" t="str">
        <f>IF(ISERROR(VLOOKUP($I2869,Lookup!$H$2:$I$11,2,0)),"",VLOOKUP($I2869,Lookup!$H$2:$I$11,2,0))</f>
        <v/>
      </c>
      <c r="P2869" s="8">
        <f>COUNTIF(J$4:J2869,J2869)</f>
        <v>0</v>
      </c>
    </row>
    <row r="2870" spans="1:16" x14ac:dyDescent="0.25">
      <c r="A2870" s="35">
        <f t="shared" si="269"/>
        <v>0</v>
      </c>
      <c r="B2870" s="8">
        <f t="shared" si="270"/>
        <v>0</v>
      </c>
      <c r="C2870" s="8">
        <f t="shared" si="271"/>
        <v>0</v>
      </c>
      <c r="D2870" s="38" t="e">
        <f t="shared" si="272"/>
        <v>#VALUE!</v>
      </c>
      <c r="E2870" s="39" t="e">
        <f t="shared" si="267"/>
        <v>#VALUE!</v>
      </c>
      <c r="M2870" s="8" t="str">
        <f>VLOOKUP(MONTH($J2870),Lookup!$A$2:$B$13,2,0)&amp;" "&amp;YEAR($J2870)</f>
        <v>Jan 1900</v>
      </c>
      <c r="N2870" s="34" t="str">
        <f t="shared" si="268"/>
        <v>1/1/9999</v>
      </c>
      <c r="O2870" s="8" t="str">
        <f>IF(ISERROR(VLOOKUP($I2870,Lookup!$H$2:$I$11,2,0)),"",VLOOKUP($I2870,Lookup!$H$2:$I$11,2,0))</f>
        <v/>
      </c>
      <c r="P2870" s="8">
        <f>COUNTIF(J$4:J2870,J2870)</f>
        <v>0</v>
      </c>
    </row>
    <row r="2871" spans="1:16" x14ac:dyDescent="0.25">
      <c r="A2871" s="35">
        <f t="shared" si="269"/>
        <v>0</v>
      </c>
      <c r="B2871" s="8">
        <f t="shared" si="270"/>
        <v>0</v>
      </c>
      <c r="C2871" s="8">
        <f t="shared" si="271"/>
        <v>0</v>
      </c>
      <c r="D2871" s="38" t="e">
        <f t="shared" si="272"/>
        <v>#VALUE!</v>
      </c>
      <c r="E2871" s="39" t="e">
        <f t="shared" si="267"/>
        <v>#VALUE!</v>
      </c>
      <c r="M2871" s="8" t="str">
        <f>VLOOKUP(MONTH($J2871),Lookup!$A$2:$B$13,2,0)&amp;" "&amp;YEAR($J2871)</f>
        <v>Jan 1900</v>
      </c>
      <c r="N2871" s="34" t="str">
        <f t="shared" si="268"/>
        <v>1/1/9999</v>
      </c>
      <c r="O2871" s="8" t="str">
        <f>IF(ISERROR(VLOOKUP($I2871,Lookup!$H$2:$I$11,2,0)),"",VLOOKUP($I2871,Lookup!$H$2:$I$11,2,0))</f>
        <v/>
      </c>
      <c r="P2871" s="8">
        <f>COUNTIF(J$4:J2871,J2871)</f>
        <v>0</v>
      </c>
    </row>
    <row r="2872" spans="1:16" x14ac:dyDescent="0.25">
      <c r="A2872" s="35">
        <f t="shared" si="269"/>
        <v>0</v>
      </c>
      <c r="B2872" s="8">
        <f t="shared" si="270"/>
        <v>0</v>
      </c>
      <c r="C2872" s="8">
        <f t="shared" si="271"/>
        <v>0</v>
      </c>
      <c r="D2872" s="38" t="e">
        <f t="shared" si="272"/>
        <v>#VALUE!</v>
      </c>
      <c r="E2872" s="39" t="e">
        <f t="shared" si="267"/>
        <v>#VALUE!</v>
      </c>
      <c r="M2872" s="8" t="str">
        <f>VLOOKUP(MONTH($J2872),Lookup!$A$2:$B$13,2,0)&amp;" "&amp;YEAR($J2872)</f>
        <v>Jan 1900</v>
      </c>
      <c r="N2872" s="34" t="str">
        <f t="shared" si="268"/>
        <v>1/1/9999</v>
      </c>
      <c r="O2872" s="8" t="str">
        <f>IF(ISERROR(VLOOKUP($I2872,Lookup!$H$2:$I$11,2,0)),"",VLOOKUP($I2872,Lookup!$H$2:$I$11,2,0))</f>
        <v/>
      </c>
      <c r="P2872" s="8">
        <f>COUNTIF(J$4:J2872,J2872)</f>
        <v>0</v>
      </c>
    </row>
    <row r="2873" spans="1:16" x14ac:dyDescent="0.25">
      <c r="A2873" s="35">
        <f t="shared" si="269"/>
        <v>0</v>
      </c>
      <c r="B2873" s="8">
        <f t="shared" si="270"/>
        <v>0</v>
      </c>
      <c r="C2873" s="8">
        <f t="shared" si="271"/>
        <v>0</v>
      </c>
      <c r="D2873" s="38" t="e">
        <f t="shared" si="272"/>
        <v>#VALUE!</v>
      </c>
      <c r="E2873" s="39" t="e">
        <f t="shared" si="267"/>
        <v>#VALUE!</v>
      </c>
      <c r="M2873" s="8" t="str">
        <f>VLOOKUP(MONTH($J2873),Lookup!$A$2:$B$13,2,0)&amp;" "&amp;YEAR($J2873)</f>
        <v>Jan 1900</v>
      </c>
      <c r="N2873" s="34" t="str">
        <f t="shared" si="268"/>
        <v>1/1/9999</v>
      </c>
      <c r="O2873" s="8" t="str">
        <f>IF(ISERROR(VLOOKUP($I2873,Lookup!$H$2:$I$11,2,0)),"",VLOOKUP($I2873,Lookup!$H$2:$I$11,2,0))</f>
        <v/>
      </c>
      <c r="P2873" s="8">
        <f>COUNTIF(J$4:J2873,J2873)</f>
        <v>0</v>
      </c>
    </row>
    <row r="2874" spans="1:16" x14ac:dyDescent="0.25">
      <c r="A2874" s="35">
        <f t="shared" si="269"/>
        <v>0</v>
      </c>
      <c r="B2874" s="8">
        <f t="shared" si="270"/>
        <v>0</v>
      </c>
      <c r="C2874" s="8">
        <f t="shared" si="271"/>
        <v>0</v>
      </c>
      <c r="D2874" s="38" t="e">
        <f t="shared" si="272"/>
        <v>#VALUE!</v>
      </c>
      <c r="E2874" s="39" t="e">
        <f t="shared" si="267"/>
        <v>#VALUE!</v>
      </c>
      <c r="M2874" s="8" t="str">
        <f>VLOOKUP(MONTH($J2874),Lookup!$A$2:$B$13,2,0)&amp;" "&amp;YEAR($J2874)</f>
        <v>Jan 1900</v>
      </c>
      <c r="N2874" s="34" t="str">
        <f t="shared" si="268"/>
        <v>1/1/9999</v>
      </c>
      <c r="O2874" s="8" t="str">
        <f>IF(ISERROR(VLOOKUP($I2874,Lookup!$H$2:$I$11,2,0)),"",VLOOKUP($I2874,Lookup!$H$2:$I$11,2,0))</f>
        <v/>
      </c>
      <c r="P2874" s="8">
        <f>COUNTIF(J$4:J2874,J2874)</f>
        <v>0</v>
      </c>
    </row>
    <row r="2875" spans="1:16" x14ac:dyDescent="0.25">
      <c r="A2875" s="35">
        <f t="shared" si="269"/>
        <v>0</v>
      </c>
      <c r="B2875" s="8">
        <f t="shared" si="270"/>
        <v>0</v>
      </c>
      <c r="C2875" s="8">
        <f t="shared" si="271"/>
        <v>0</v>
      </c>
      <c r="D2875" s="38" t="e">
        <f t="shared" si="272"/>
        <v>#VALUE!</v>
      </c>
      <c r="E2875" s="39" t="e">
        <f t="shared" si="267"/>
        <v>#VALUE!</v>
      </c>
      <c r="M2875" s="8" t="str">
        <f>VLOOKUP(MONTH($J2875),Lookup!$A$2:$B$13,2,0)&amp;" "&amp;YEAR($J2875)</f>
        <v>Jan 1900</v>
      </c>
      <c r="N2875" s="34" t="str">
        <f t="shared" si="268"/>
        <v>1/1/9999</v>
      </c>
      <c r="O2875" s="8" t="str">
        <f>IF(ISERROR(VLOOKUP($I2875,Lookup!$H$2:$I$11,2,0)),"",VLOOKUP($I2875,Lookup!$H$2:$I$11,2,0))</f>
        <v/>
      </c>
      <c r="P2875" s="8">
        <f>COUNTIF(J$4:J2875,J2875)</f>
        <v>0</v>
      </c>
    </row>
    <row r="2876" spans="1:16" x14ac:dyDescent="0.25">
      <c r="A2876" s="35">
        <f t="shared" si="269"/>
        <v>0</v>
      </c>
      <c r="B2876" s="8">
        <f t="shared" si="270"/>
        <v>0</v>
      </c>
      <c r="C2876" s="8">
        <f t="shared" si="271"/>
        <v>0</v>
      </c>
      <c r="D2876" s="38" t="e">
        <f t="shared" si="272"/>
        <v>#VALUE!</v>
      </c>
      <c r="E2876" s="39" t="e">
        <f t="shared" si="267"/>
        <v>#VALUE!</v>
      </c>
      <c r="M2876" s="8" t="str">
        <f>VLOOKUP(MONTH($J2876),Lookup!$A$2:$B$13,2,0)&amp;" "&amp;YEAR($J2876)</f>
        <v>Jan 1900</v>
      </c>
      <c r="N2876" s="34" t="str">
        <f t="shared" si="268"/>
        <v>1/1/9999</v>
      </c>
      <c r="O2876" s="8" t="str">
        <f>IF(ISERROR(VLOOKUP($I2876,Lookup!$H$2:$I$11,2,0)),"",VLOOKUP($I2876,Lookup!$H$2:$I$11,2,0))</f>
        <v/>
      </c>
      <c r="P2876" s="8">
        <f>COUNTIF(J$4:J2876,J2876)</f>
        <v>0</v>
      </c>
    </row>
    <row r="2877" spans="1:16" x14ac:dyDescent="0.25">
      <c r="A2877" s="35">
        <f t="shared" si="269"/>
        <v>0</v>
      </c>
      <c r="B2877" s="8">
        <f t="shared" si="270"/>
        <v>0</v>
      </c>
      <c r="C2877" s="8">
        <f t="shared" si="271"/>
        <v>0</v>
      </c>
      <c r="D2877" s="38" t="e">
        <f t="shared" si="272"/>
        <v>#VALUE!</v>
      </c>
      <c r="E2877" s="39" t="e">
        <f t="shared" si="267"/>
        <v>#VALUE!</v>
      </c>
      <c r="M2877" s="8" t="str">
        <f>VLOOKUP(MONTH($J2877),Lookup!$A$2:$B$13,2,0)&amp;" "&amp;YEAR($J2877)</f>
        <v>Jan 1900</v>
      </c>
      <c r="N2877" s="34" t="str">
        <f t="shared" si="268"/>
        <v>1/1/9999</v>
      </c>
      <c r="O2877" s="8" t="str">
        <f>IF(ISERROR(VLOOKUP($I2877,Lookup!$H$2:$I$11,2,0)),"",VLOOKUP($I2877,Lookup!$H$2:$I$11,2,0))</f>
        <v/>
      </c>
      <c r="P2877" s="8">
        <f>COUNTIF(J$4:J2877,J2877)</f>
        <v>0</v>
      </c>
    </row>
    <row r="2878" spans="1:16" x14ac:dyDescent="0.25">
      <c r="A2878" s="35">
        <f t="shared" si="269"/>
        <v>0</v>
      </c>
      <c r="B2878" s="8">
        <f t="shared" si="270"/>
        <v>0</v>
      </c>
      <c r="C2878" s="8">
        <f t="shared" si="271"/>
        <v>0</v>
      </c>
      <c r="D2878" s="38" t="e">
        <f t="shared" si="272"/>
        <v>#VALUE!</v>
      </c>
      <c r="E2878" s="39" t="e">
        <f t="shared" si="267"/>
        <v>#VALUE!</v>
      </c>
      <c r="M2878" s="8" t="str">
        <f>VLOOKUP(MONTH($J2878),Lookup!$A$2:$B$13,2,0)&amp;" "&amp;YEAR($J2878)</f>
        <v>Jan 1900</v>
      </c>
      <c r="N2878" s="34" t="str">
        <f t="shared" si="268"/>
        <v>1/1/9999</v>
      </c>
      <c r="O2878" s="8" t="str">
        <f>IF(ISERROR(VLOOKUP($I2878,Lookup!$H$2:$I$11,2,0)),"",VLOOKUP($I2878,Lookup!$H$2:$I$11,2,0))</f>
        <v/>
      </c>
      <c r="P2878" s="8">
        <f>COUNTIF(J$4:J2878,J2878)</f>
        <v>0</v>
      </c>
    </row>
    <row r="2879" spans="1:16" x14ac:dyDescent="0.25">
      <c r="A2879" s="35">
        <f t="shared" si="269"/>
        <v>0</v>
      </c>
      <c r="B2879" s="8">
        <f t="shared" si="270"/>
        <v>0</v>
      </c>
      <c r="C2879" s="8">
        <f t="shared" si="271"/>
        <v>0</v>
      </c>
      <c r="D2879" s="38" t="e">
        <f t="shared" si="272"/>
        <v>#VALUE!</v>
      </c>
      <c r="E2879" s="39" t="e">
        <f t="shared" si="267"/>
        <v>#VALUE!</v>
      </c>
      <c r="M2879" s="8" t="str">
        <f>VLOOKUP(MONTH($J2879),Lookup!$A$2:$B$13,2,0)&amp;" "&amp;YEAR($J2879)</f>
        <v>Jan 1900</v>
      </c>
      <c r="N2879" s="34" t="str">
        <f t="shared" si="268"/>
        <v>1/1/9999</v>
      </c>
      <c r="O2879" s="8" t="str">
        <f>IF(ISERROR(VLOOKUP($I2879,Lookup!$H$2:$I$11,2,0)),"",VLOOKUP($I2879,Lookup!$H$2:$I$11,2,0))</f>
        <v/>
      </c>
      <c r="P2879" s="8">
        <f>COUNTIF(J$4:J2879,J2879)</f>
        <v>0</v>
      </c>
    </row>
    <row r="2880" spans="1:16" x14ac:dyDescent="0.25">
      <c r="A2880" s="35">
        <f t="shared" si="269"/>
        <v>0</v>
      </c>
      <c r="B2880" s="8">
        <f t="shared" si="270"/>
        <v>0</v>
      </c>
      <c r="C2880" s="8">
        <f t="shared" si="271"/>
        <v>0</v>
      </c>
      <c r="D2880" s="38" t="e">
        <f t="shared" si="272"/>
        <v>#VALUE!</v>
      </c>
      <c r="E2880" s="39" t="e">
        <f t="shared" si="267"/>
        <v>#VALUE!</v>
      </c>
      <c r="M2880" s="8" t="str">
        <f>VLOOKUP(MONTH($J2880),Lookup!$A$2:$B$13,2,0)&amp;" "&amp;YEAR($J2880)</f>
        <v>Jan 1900</v>
      </c>
      <c r="N2880" s="34" t="str">
        <f t="shared" si="268"/>
        <v>1/1/9999</v>
      </c>
      <c r="O2880" s="8" t="str">
        <f>IF(ISERROR(VLOOKUP($I2880,Lookup!$H$2:$I$11,2,0)),"",VLOOKUP($I2880,Lookup!$H$2:$I$11,2,0))</f>
        <v/>
      </c>
      <c r="P2880" s="8">
        <f>COUNTIF(J$4:J2880,J2880)</f>
        <v>0</v>
      </c>
    </row>
    <row r="2881" spans="1:16" x14ac:dyDescent="0.25">
      <c r="A2881" s="35">
        <f t="shared" si="269"/>
        <v>0</v>
      </c>
      <c r="B2881" s="8">
        <f t="shared" si="270"/>
        <v>0</v>
      </c>
      <c r="C2881" s="8">
        <f t="shared" si="271"/>
        <v>0</v>
      </c>
      <c r="D2881" s="38" t="e">
        <f t="shared" si="272"/>
        <v>#VALUE!</v>
      </c>
      <c r="E2881" s="39" t="e">
        <f t="shared" si="267"/>
        <v>#VALUE!</v>
      </c>
      <c r="M2881" s="8" t="str">
        <f>VLOOKUP(MONTH($J2881),Lookup!$A$2:$B$13,2,0)&amp;" "&amp;YEAR($J2881)</f>
        <v>Jan 1900</v>
      </c>
      <c r="N2881" s="34" t="str">
        <f t="shared" si="268"/>
        <v>1/1/9999</v>
      </c>
      <c r="O2881" s="8" t="str">
        <f>IF(ISERROR(VLOOKUP($I2881,Lookup!$H$2:$I$11,2,0)),"",VLOOKUP($I2881,Lookup!$H$2:$I$11,2,0))</f>
        <v/>
      </c>
      <c r="P2881" s="8">
        <f>COUNTIF(J$4:J2881,J2881)</f>
        <v>0</v>
      </c>
    </row>
    <row r="2882" spans="1:16" x14ac:dyDescent="0.25">
      <c r="A2882" s="35">
        <f t="shared" si="269"/>
        <v>0</v>
      </c>
      <c r="B2882" s="8">
        <f t="shared" si="270"/>
        <v>0</v>
      </c>
      <c r="C2882" s="8">
        <f t="shared" si="271"/>
        <v>0</v>
      </c>
      <c r="D2882" s="38" t="e">
        <f t="shared" si="272"/>
        <v>#VALUE!</v>
      </c>
      <c r="E2882" s="39" t="e">
        <f t="shared" si="267"/>
        <v>#VALUE!</v>
      </c>
      <c r="M2882" s="8" t="str">
        <f>VLOOKUP(MONTH($J2882),Lookup!$A$2:$B$13,2,0)&amp;" "&amp;YEAR($J2882)</f>
        <v>Jan 1900</v>
      </c>
      <c r="N2882" s="34" t="str">
        <f t="shared" si="268"/>
        <v>1/1/9999</v>
      </c>
      <c r="O2882" s="8" t="str">
        <f>IF(ISERROR(VLOOKUP($I2882,Lookup!$H$2:$I$11,2,0)),"",VLOOKUP($I2882,Lookup!$H$2:$I$11,2,0))</f>
        <v/>
      </c>
      <c r="P2882" s="8">
        <f>COUNTIF(J$4:J2882,J2882)</f>
        <v>0</v>
      </c>
    </row>
    <row r="2883" spans="1:16" x14ac:dyDescent="0.25">
      <c r="A2883" s="35">
        <f t="shared" si="269"/>
        <v>0</v>
      </c>
      <c r="B2883" s="8">
        <f t="shared" si="270"/>
        <v>0</v>
      </c>
      <c r="C2883" s="8">
        <f t="shared" si="271"/>
        <v>0</v>
      </c>
      <c r="D2883" s="38" t="e">
        <f t="shared" si="272"/>
        <v>#VALUE!</v>
      </c>
      <c r="E2883" s="39" t="e">
        <f t="shared" si="267"/>
        <v>#VALUE!</v>
      </c>
      <c r="M2883" s="8" t="str">
        <f>VLOOKUP(MONTH($J2883),Lookup!$A$2:$B$13,2,0)&amp;" "&amp;YEAR($J2883)</f>
        <v>Jan 1900</v>
      </c>
      <c r="N2883" s="34" t="str">
        <f t="shared" si="268"/>
        <v>1/1/9999</v>
      </c>
      <c r="O2883" s="8" t="str">
        <f>IF(ISERROR(VLOOKUP($I2883,Lookup!$H$2:$I$11,2,0)),"",VLOOKUP($I2883,Lookup!$H$2:$I$11,2,0))</f>
        <v/>
      </c>
      <c r="P2883" s="8">
        <f>COUNTIF(J$4:J2883,J2883)</f>
        <v>0</v>
      </c>
    </row>
    <row r="2884" spans="1:16" x14ac:dyDescent="0.25">
      <c r="A2884" s="35">
        <f t="shared" si="269"/>
        <v>0</v>
      </c>
      <c r="B2884" s="8">
        <f t="shared" si="270"/>
        <v>0</v>
      </c>
      <c r="C2884" s="8">
        <f t="shared" si="271"/>
        <v>0</v>
      </c>
      <c r="D2884" s="38" t="e">
        <f t="shared" si="272"/>
        <v>#VALUE!</v>
      </c>
      <c r="E2884" s="39" t="e">
        <f t="shared" si="267"/>
        <v>#VALUE!</v>
      </c>
      <c r="M2884" s="8" t="str">
        <f>VLOOKUP(MONTH($J2884),Lookup!$A$2:$B$13,2,0)&amp;" "&amp;YEAR($J2884)</f>
        <v>Jan 1900</v>
      </c>
      <c r="N2884" s="34" t="str">
        <f t="shared" si="268"/>
        <v>1/1/9999</v>
      </c>
      <c r="O2884" s="8" t="str">
        <f>IF(ISERROR(VLOOKUP($I2884,Lookup!$H$2:$I$11,2,0)),"",VLOOKUP($I2884,Lookup!$H$2:$I$11,2,0))</f>
        <v/>
      </c>
      <c r="P2884" s="8">
        <f>COUNTIF(J$4:J2884,J2884)</f>
        <v>0</v>
      </c>
    </row>
    <row r="2885" spans="1:16" x14ac:dyDescent="0.25">
      <c r="A2885" s="35">
        <f t="shared" si="269"/>
        <v>0</v>
      </c>
      <c r="B2885" s="8">
        <f t="shared" si="270"/>
        <v>0</v>
      </c>
      <c r="C2885" s="8">
        <f t="shared" si="271"/>
        <v>0</v>
      </c>
      <c r="D2885" s="38" t="e">
        <f t="shared" si="272"/>
        <v>#VALUE!</v>
      </c>
      <c r="E2885" s="39" t="e">
        <f t="shared" ref="E2885:E2948" si="273">IF($D2885="","",COUNTIFS($F$4:$F$5000,$F2885,$D$4:$D$5000,"&gt;"&amp;$D2885))</f>
        <v>#VALUE!</v>
      </c>
      <c r="M2885" s="8" t="str">
        <f>VLOOKUP(MONTH($J2885),Lookup!$A$2:$B$13,2,0)&amp;" "&amp;YEAR($J2885)</f>
        <v>Jan 1900</v>
      </c>
      <c r="N2885" s="34" t="str">
        <f t="shared" ref="N2885:N2948" si="274">IF(ISBLANK($J2885),"1/1/9999",J2885)</f>
        <v>1/1/9999</v>
      </c>
      <c r="O2885" s="8" t="str">
        <f>IF(ISERROR(VLOOKUP($I2885,Lookup!$H$2:$I$11,2,0)),"",VLOOKUP($I2885,Lookup!$H$2:$I$11,2,0))</f>
        <v/>
      </c>
      <c r="P2885" s="8">
        <f>COUNTIF(J$4:J2885,J2885)</f>
        <v>0</v>
      </c>
    </row>
    <row r="2886" spans="1:16" x14ac:dyDescent="0.25">
      <c r="A2886" s="35">
        <f t="shared" ref="A2886:A2949" si="275">K2886</f>
        <v>0</v>
      </c>
      <c r="B2886" s="8">
        <f t="shared" ref="B2886:B2949" si="276">J2886</f>
        <v>0</v>
      </c>
      <c r="C2886" s="8">
        <f t="shared" ref="C2886:C2949" si="277">L2886</f>
        <v>0</v>
      </c>
      <c r="D2886" s="38" t="e">
        <f t="shared" ref="D2886:D2949" si="278">SUM(A2886:C2886)+O2886+P2886</f>
        <v>#VALUE!</v>
      </c>
      <c r="E2886" s="39" t="e">
        <f t="shared" si="273"/>
        <v>#VALUE!</v>
      </c>
      <c r="M2886" s="8" t="str">
        <f>VLOOKUP(MONTH($J2886),Lookup!$A$2:$B$13,2,0)&amp;" "&amp;YEAR($J2886)</f>
        <v>Jan 1900</v>
      </c>
      <c r="N2886" s="34" t="str">
        <f t="shared" si="274"/>
        <v>1/1/9999</v>
      </c>
      <c r="O2886" s="8" t="str">
        <f>IF(ISERROR(VLOOKUP($I2886,Lookup!$H$2:$I$11,2,0)),"",VLOOKUP($I2886,Lookup!$H$2:$I$11,2,0))</f>
        <v/>
      </c>
      <c r="P2886" s="8">
        <f>COUNTIF(J$4:J2886,J2886)</f>
        <v>0</v>
      </c>
    </row>
    <row r="2887" spans="1:16" x14ac:dyDescent="0.25">
      <c r="A2887" s="35">
        <f t="shared" si="275"/>
        <v>0</v>
      </c>
      <c r="B2887" s="8">
        <f t="shared" si="276"/>
        <v>0</v>
      </c>
      <c r="C2887" s="8">
        <f t="shared" si="277"/>
        <v>0</v>
      </c>
      <c r="D2887" s="38" t="e">
        <f t="shared" si="278"/>
        <v>#VALUE!</v>
      </c>
      <c r="E2887" s="39" t="e">
        <f t="shared" si="273"/>
        <v>#VALUE!</v>
      </c>
      <c r="M2887" s="8" t="str">
        <f>VLOOKUP(MONTH($J2887),Lookup!$A$2:$B$13,2,0)&amp;" "&amp;YEAR($J2887)</f>
        <v>Jan 1900</v>
      </c>
      <c r="N2887" s="34" t="str">
        <f t="shared" si="274"/>
        <v>1/1/9999</v>
      </c>
      <c r="O2887" s="8" t="str">
        <f>IF(ISERROR(VLOOKUP($I2887,Lookup!$H$2:$I$11,2,0)),"",VLOOKUP($I2887,Lookup!$H$2:$I$11,2,0))</f>
        <v/>
      </c>
      <c r="P2887" s="8">
        <f>COUNTIF(J$4:J2887,J2887)</f>
        <v>0</v>
      </c>
    </row>
    <row r="2888" spans="1:16" x14ac:dyDescent="0.25">
      <c r="A2888" s="35">
        <f t="shared" si="275"/>
        <v>0</v>
      </c>
      <c r="B2888" s="8">
        <f t="shared" si="276"/>
        <v>0</v>
      </c>
      <c r="C2888" s="8">
        <f t="shared" si="277"/>
        <v>0</v>
      </c>
      <c r="D2888" s="38" t="e">
        <f t="shared" si="278"/>
        <v>#VALUE!</v>
      </c>
      <c r="E2888" s="39" t="e">
        <f t="shared" si="273"/>
        <v>#VALUE!</v>
      </c>
      <c r="M2888" s="8" t="str">
        <f>VLOOKUP(MONTH($J2888),Lookup!$A$2:$B$13,2,0)&amp;" "&amp;YEAR($J2888)</f>
        <v>Jan 1900</v>
      </c>
      <c r="N2888" s="34" t="str">
        <f t="shared" si="274"/>
        <v>1/1/9999</v>
      </c>
      <c r="O2888" s="8" t="str">
        <f>IF(ISERROR(VLOOKUP($I2888,Lookup!$H$2:$I$11,2,0)),"",VLOOKUP($I2888,Lookup!$H$2:$I$11,2,0))</f>
        <v/>
      </c>
      <c r="P2888" s="8">
        <f>COUNTIF(J$4:J2888,J2888)</f>
        <v>0</v>
      </c>
    </row>
    <row r="2889" spans="1:16" x14ac:dyDescent="0.25">
      <c r="A2889" s="35">
        <f t="shared" si="275"/>
        <v>0</v>
      </c>
      <c r="B2889" s="8">
        <f t="shared" si="276"/>
        <v>0</v>
      </c>
      <c r="C2889" s="8">
        <f t="shared" si="277"/>
        <v>0</v>
      </c>
      <c r="D2889" s="38" t="e">
        <f t="shared" si="278"/>
        <v>#VALUE!</v>
      </c>
      <c r="E2889" s="39" t="e">
        <f t="shared" si="273"/>
        <v>#VALUE!</v>
      </c>
      <c r="M2889" s="8" t="str">
        <f>VLOOKUP(MONTH($J2889),Lookup!$A$2:$B$13,2,0)&amp;" "&amp;YEAR($J2889)</f>
        <v>Jan 1900</v>
      </c>
      <c r="N2889" s="34" t="str">
        <f t="shared" si="274"/>
        <v>1/1/9999</v>
      </c>
      <c r="O2889" s="8" t="str">
        <f>IF(ISERROR(VLOOKUP($I2889,Lookup!$H$2:$I$11,2,0)),"",VLOOKUP($I2889,Lookup!$H$2:$I$11,2,0))</f>
        <v/>
      </c>
      <c r="P2889" s="8">
        <f>COUNTIF(J$4:J2889,J2889)</f>
        <v>0</v>
      </c>
    </row>
    <row r="2890" spans="1:16" x14ac:dyDescent="0.25">
      <c r="A2890" s="35">
        <f t="shared" si="275"/>
        <v>0</v>
      </c>
      <c r="B2890" s="8">
        <f t="shared" si="276"/>
        <v>0</v>
      </c>
      <c r="C2890" s="8">
        <f t="shared" si="277"/>
        <v>0</v>
      </c>
      <c r="D2890" s="38" t="e">
        <f t="shared" si="278"/>
        <v>#VALUE!</v>
      </c>
      <c r="E2890" s="39" t="e">
        <f t="shared" si="273"/>
        <v>#VALUE!</v>
      </c>
      <c r="M2890" s="8" t="str">
        <f>VLOOKUP(MONTH($J2890),Lookup!$A$2:$B$13,2,0)&amp;" "&amp;YEAR($J2890)</f>
        <v>Jan 1900</v>
      </c>
      <c r="N2890" s="34" t="str">
        <f t="shared" si="274"/>
        <v>1/1/9999</v>
      </c>
      <c r="O2890" s="8" t="str">
        <f>IF(ISERROR(VLOOKUP($I2890,Lookup!$H$2:$I$11,2,0)),"",VLOOKUP($I2890,Lookup!$H$2:$I$11,2,0))</f>
        <v/>
      </c>
      <c r="P2890" s="8">
        <f>COUNTIF(J$4:J2890,J2890)</f>
        <v>0</v>
      </c>
    </row>
    <row r="2891" spans="1:16" x14ac:dyDescent="0.25">
      <c r="A2891" s="35">
        <f t="shared" si="275"/>
        <v>0</v>
      </c>
      <c r="B2891" s="8">
        <f t="shared" si="276"/>
        <v>0</v>
      </c>
      <c r="C2891" s="8">
        <f t="shared" si="277"/>
        <v>0</v>
      </c>
      <c r="D2891" s="38" t="e">
        <f t="shared" si="278"/>
        <v>#VALUE!</v>
      </c>
      <c r="E2891" s="39" t="e">
        <f t="shared" si="273"/>
        <v>#VALUE!</v>
      </c>
      <c r="M2891" s="8" t="str">
        <f>VLOOKUP(MONTH($J2891),Lookup!$A$2:$B$13,2,0)&amp;" "&amp;YEAR($J2891)</f>
        <v>Jan 1900</v>
      </c>
      <c r="N2891" s="34" t="str">
        <f t="shared" si="274"/>
        <v>1/1/9999</v>
      </c>
      <c r="O2891" s="8" t="str">
        <f>IF(ISERROR(VLOOKUP($I2891,Lookup!$H$2:$I$11,2,0)),"",VLOOKUP($I2891,Lookup!$H$2:$I$11,2,0))</f>
        <v/>
      </c>
      <c r="P2891" s="8">
        <f>COUNTIF(J$4:J2891,J2891)</f>
        <v>0</v>
      </c>
    </row>
    <row r="2892" spans="1:16" x14ac:dyDescent="0.25">
      <c r="A2892" s="35">
        <f t="shared" si="275"/>
        <v>0</v>
      </c>
      <c r="B2892" s="8">
        <f t="shared" si="276"/>
        <v>0</v>
      </c>
      <c r="C2892" s="8">
        <f t="shared" si="277"/>
        <v>0</v>
      </c>
      <c r="D2892" s="38" t="e">
        <f t="shared" si="278"/>
        <v>#VALUE!</v>
      </c>
      <c r="E2892" s="39" t="e">
        <f t="shared" si="273"/>
        <v>#VALUE!</v>
      </c>
      <c r="M2892" s="8" t="str">
        <f>VLOOKUP(MONTH($J2892),Lookup!$A$2:$B$13,2,0)&amp;" "&amp;YEAR($J2892)</f>
        <v>Jan 1900</v>
      </c>
      <c r="N2892" s="34" t="str">
        <f t="shared" si="274"/>
        <v>1/1/9999</v>
      </c>
      <c r="O2892" s="8" t="str">
        <f>IF(ISERROR(VLOOKUP($I2892,Lookup!$H$2:$I$11,2,0)),"",VLOOKUP($I2892,Lookup!$H$2:$I$11,2,0))</f>
        <v/>
      </c>
      <c r="P2892" s="8">
        <f>COUNTIF(J$4:J2892,J2892)</f>
        <v>0</v>
      </c>
    </row>
    <row r="2893" spans="1:16" x14ac:dyDescent="0.25">
      <c r="A2893" s="35">
        <f t="shared" si="275"/>
        <v>0</v>
      </c>
      <c r="B2893" s="8">
        <f t="shared" si="276"/>
        <v>0</v>
      </c>
      <c r="C2893" s="8">
        <f t="shared" si="277"/>
        <v>0</v>
      </c>
      <c r="D2893" s="38" t="e">
        <f t="shared" si="278"/>
        <v>#VALUE!</v>
      </c>
      <c r="E2893" s="39" t="e">
        <f t="shared" si="273"/>
        <v>#VALUE!</v>
      </c>
      <c r="M2893" s="8" t="str">
        <f>VLOOKUP(MONTH($J2893),Lookup!$A$2:$B$13,2,0)&amp;" "&amp;YEAR($J2893)</f>
        <v>Jan 1900</v>
      </c>
      <c r="N2893" s="34" t="str">
        <f t="shared" si="274"/>
        <v>1/1/9999</v>
      </c>
      <c r="O2893" s="8" t="str">
        <f>IF(ISERROR(VLOOKUP($I2893,Lookup!$H$2:$I$11,2,0)),"",VLOOKUP($I2893,Lookup!$H$2:$I$11,2,0))</f>
        <v/>
      </c>
      <c r="P2893" s="8">
        <f>COUNTIF(J$4:J2893,J2893)</f>
        <v>0</v>
      </c>
    </row>
    <row r="2894" spans="1:16" x14ac:dyDescent="0.25">
      <c r="A2894" s="35">
        <f t="shared" si="275"/>
        <v>0</v>
      </c>
      <c r="B2894" s="8">
        <f t="shared" si="276"/>
        <v>0</v>
      </c>
      <c r="C2894" s="8">
        <f t="shared" si="277"/>
        <v>0</v>
      </c>
      <c r="D2894" s="38" t="e">
        <f t="shared" si="278"/>
        <v>#VALUE!</v>
      </c>
      <c r="E2894" s="39" t="e">
        <f t="shared" si="273"/>
        <v>#VALUE!</v>
      </c>
      <c r="M2894" s="8" t="str">
        <f>VLOOKUP(MONTH($J2894),Lookup!$A$2:$B$13,2,0)&amp;" "&amp;YEAR($J2894)</f>
        <v>Jan 1900</v>
      </c>
      <c r="N2894" s="34" t="str">
        <f t="shared" si="274"/>
        <v>1/1/9999</v>
      </c>
      <c r="O2894" s="8" t="str">
        <f>IF(ISERROR(VLOOKUP($I2894,Lookup!$H$2:$I$11,2,0)),"",VLOOKUP($I2894,Lookup!$H$2:$I$11,2,0))</f>
        <v/>
      </c>
      <c r="P2894" s="8">
        <f>COUNTIF(J$4:J2894,J2894)</f>
        <v>0</v>
      </c>
    </row>
    <row r="2895" spans="1:16" x14ac:dyDescent="0.25">
      <c r="A2895" s="35">
        <f t="shared" si="275"/>
        <v>0</v>
      </c>
      <c r="B2895" s="8">
        <f t="shared" si="276"/>
        <v>0</v>
      </c>
      <c r="C2895" s="8">
        <f t="shared" si="277"/>
        <v>0</v>
      </c>
      <c r="D2895" s="38" t="e">
        <f t="shared" si="278"/>
        <v>#VALUE!</v>
      </c>
      <c r="E2895" s="39" t="e">
        <f t="shared" si="273"/>
        <v>#VALUE!</v>
      </c>
      <c r="M2895" s="8" t="str">
        <f>VLOOKUP(MONTH($J2895),Lookup!$A$2:$B$13,2,0)&amp;" "&amp;YEAR($J2895)</f>
        <v>Jan 1900</v>
      </c>
      <c r="N2895" s="34" t="str">
        <f t="shared" si="274"/>
        <v>1/1/9999</v>
      </c>
      <c r="O2895" s="8" t="str">
        <f>IF(ISERROR(VLOOKUP($I2895,Lookup!$H$2:$I$11,2,0)),"",VLOOKUP($I2895,Lookup!$H$2:$I$11,2,0))</f>
        <v/>
      </c>
      <c r="P2895" s="8">
        <f>COUNTIF(J$4:J2895,J2895)</f>
        <v>0</v>
      </c>
    </row>
    <row r="2896" spans="1:16" x14ac:dyDescent="0.25">
      <c r="A2896" s="35">
        <f t="shared" si="275"/>
        <v>0</v>
      </c>
      <c r="B2896" s="8">
        <f t="shared" si="276"/>
        <v>0</v>
      </c>
      <c r="C2896" s="8">
        <f t="shared" si="277"/>
        <v>0</v>
      </c>
      <c r="D2896" s="38" t="e">
        <f t="shared" si="278"/>
        <v>#VALUE!</v>
      </c>
      <c r="E2896" s="39" t="e">
        <f t="shared" si="273"/>
        <v>#VALUE!</v>
      </c>
      <c r="M2896" s="8" t="str">
        <f>VLOOKUP(MONTH($J2896),Lookup!$A$2:$B$13,2,0)&amp;" "&amp;YEAR($J2896)</f>
        <v>Jan 1900</v>
      </c>
      <c r="N2896" s="34" t="str">
        <f t="shared" si="274"/>
        <v>1/1/9999</v>
      </c>
      <c r="O2896" s="8" t="str">
        <f>IF(ISERROR(VLOOKUP($I2896,Lookup!$H$2:$I$11,2,0)),"",VLOOKUP($I2896,Lookup!$H$2:$I$11,2,0))</f>
        <v/>
      </c>
      <c r="P2896" s="8">
        <f>COUNTIF(J$4:J2896,J2896)</f>
        <v>0</v>
      </c>
    </row>
    <row r="2897" spans="1:16" x14ac:dyDescent="0.25">
      <c r="A2897" s="35">
        <f t="shared" si="275"/>
        <v>0</v>
      </c>
      <c r="B2897" s="8">
        <f t="shared" si="276"/>
        <v>0</v>
      </c>
      <c r="C2897" s="8">
        <f t="shared" si="277"/>
        <v>0</v>
      </c>
      <c r="D2897" s="38" t="e">
        <f t="shared" si="278"/>
        <v>#VALUE!</v>
      </c>
      <c r="E2897" s="39" t="e">
        <f t="shared" si="273"/>
        <v>#VALUE!</v>
      </c>
      <c r="M2897" s="8" t="str">
        <f>VLOOKUP(MONTH($J2897),Lookup!$A$2:$B$13,2,0)&amp;" "&amp;YEAR($J2897)</f>
        <v>Jan 1900</v>
      </c>
      <c r="N2897" s="34" t="str">
        <f t="shared" si="274"/>
        <v>1/1/9999</v>
      </c>
      <c r="O2897" s="8" t="str">
        <f>IF(ISERROR(VLOOKUP($I2897,Lookup!$H$2:$I$11,2,0)),"",VLOOKUP($I2897,Lookup!$H$2:$I$11,2,0))</f>
        <v/>
      </c>
      <c r="P2897" s="8">
        <f>COUNTIF(J$4:J2897,J2897)</f>
        <v>0</v>
      </c>
    </row>
    <row r="2898" spans="1:16" x14ac:dyDescent="0.25">
      <c r="A2898" s="35">
        <f t="shared" si="275"/>
        <v>0</v>
      </c>
      <c r="B2898" s="8">
        <f t="shared" si="276"/>
        <v>0</v>
      </c>
      <c r="C2898" s="8">
        <f t="shared" si="277"/>
        <v>0</v>
      </c>
      <c r="D2898" s="38" t="e">
        <f t="shared" si="278"/>
        <v>#VALUE!</v>
      </c>
      <c r="E2898" s="39" t="e">
        <f t="shared" si="273"/>
        <v>#VALUE!</v>
      </c>
      <c r="M2898" s="8" t="str">
        <f>VLOOKUP(MONTH($J2898),Lookup!$A$2:$B$13,2,0)&amp;" "&amp;YEAR($J2898)</f>
        <v>Jan 1900</v>
      </c>
      <c r="N2898" s="34" t="str">
        <f t="shared" si="274"/>
        <v>1/1/9999</v>
      </c>
      <c r="O2898" s="8" t="str">
        <f>IF(ISERROR(VLOOKUP($I2898,Lookup!$H$2:$I$11,2,0)),"",VLOOKUP($I2898,Lookup!$H$2:$I$11,2,0))</f>
        <v/>
      </c>
      <c r="P2898" s="8">
        <f>COUNTIF(J$4:J2898,J2898)</f>
        <v>0</v>
      </c>
    </row>
    <row r="2899" spans="1:16" x14ac:dyDescent="0.25">
      <c r="A2899" s="35">
        <f t="shared" si="275"/>
        <v>0</v>
      </c>
      <c r="B2899" s="8">
        <f t="shared" si="276"/>
        <v>0</v>
      </c>
      <c r="C2899" s="8">
        <f t="shared" si="277"/>
        <v>0</v>
      </c>
      <c r="D2899" s="38" t="e">
        <f t="shared" si="278"/>
        <v>#VALUE!</v>
      </c>
      <c r="E2899" s="39" t="e">
        <f t="shared" si="273"/>
        <v>#VALUE!</v>
      </c>
      <c r="M2899" s="8" t="str">
        <f>VLOOKUP(MONTH($J2899),Lookup!$A$2:$B$13,2,0)&amp;" "&amp;YEAR($J2899)</f>
        <v>Jan 1900</v>
      </c>
      <c r="N2899" s="34" t="str">
        <f t="shared" si="274"/>
        <v>1/1/9999</v>
      </c>
      <c r="O2899" s="8" t="str">
        <f>IF(ISERROR(VLOOKUP($I2899,Lookup!$H$2:$I$11,2,0)),"",VLOOKUP($I2899,Lookup!$H$2:$I$11,2,0))</f>
        <v/>
      </c>
      <c r="P2899" s="8">
        <f>COUNTIF(J$4:J2899,J2899)</f>
        <v>0</v>
      </c>
    </row>
    <row r="2900" spans="1:16" x14ac:dyDescent="0.25">
      <c r="A2900" s="35">
        <f t="shared" si="275"/>
        <v>0</v>
      </c>
      <c r="B2900" s="8">
        <f t="shared" si="276"/>
        <v>0</v>
      </c>
      <c r="C2900" s="8">
        <f t="shared" si="277"/>
        <v>0</v>
      </c>
      <c r="D2900" s="38" t="e">
        <f t="shared" si="278"/>
        <v>#VALUE!</v>
      </c>
      <c r="E2900" s="39" t="e">
        <f t="shared" si="273"/>
        <v>#VALUE!</v>
      </c>
      <c r="M2900" s="8" t="str">
        <f>VLOOKUP(MONTH($J2900),Lookup!$A$2:$B$13,2,0)&amp;" "&amp;YEAR($J2900)</f>
        <v>Jan 1900</v>
      </c>
      <c r="N2900" s="34" t="str">
        <f t="shared" si="274"/>
        <v>1/1/9999</v>
      </c>
      <c r="O2900" s="8" t="str">
        <f>IF(ISERROR(VLOOKUP($I2900,Lookup!$H$2:$I$11,2,0)),"",VLOOKUP($I2900,Lookup!$H$2:$I$11,2,0))</f>
        <v/>
      </c>
      <c r="P2900" s="8">
        <f>COUNTIF(J$4:J2900,J2900)</f>
        <v>0</v>
      </c>
    </row>
    <row r="2901" spans="1:16" x14ac:dyDescent="0.25">
      <c r="A2901" s="35">
        <f t="shared" si="275"/>
        <v>0</v>
      </c>
      <c r="B2901" s="8">
        <f t="shared" si="276"/>
        <v>0</v>
      </c>
      <c r="C2901" s="8">
        <f t="shared" si="277"/>
        <v>0</v>
      </c>
      <c r="D2901" s="38" t="e">
        <f t="shared" si="278"/>
        <v>#VALUE!</v>
      </c>
      <c r="E2901" s="39" t="e">
        <f t="shared" si="273"/>
        <v>#VALUE!</v>
      </c>
      <c r="M2901" s="8" t="str">
        <f>VLOOKUP(MONTH($J2901),Lookup!$A$2:$B$13,2,0)&amp;" "&amp;YEAR($J2901)</f>
        <v>Jan 1900</v>
      </c>
      <c r="N2901" s="34" t="str">
        <f t="shared" si="274"/>
        <v>1/1/9999</v>
      </c>
      <c r="O2901" s="8" t="str">
        <f>IF(ISERROR(VLOOKUP($I2901,Lookup!$H$2:$I$11,2,0)),"",VLOOKUP($I2901,Lookup!$H$2:$I$11,2,0))</f>
        <v/>
      </c>
      <c r="P2901" s="8">
        <f>COUNTIF(J$4:J2901,J2901)</f>
        <v>0</v>
      </c>
    </row>
    <row r="2902" spans="1:16" x14ac:dyDescent="0.25">
      <c r="A2902" s="35">
        <f t="shared" si="275"/>
        <v>0</v>
      </c>
      <c r="B2902" s="8">
        <f t="shared" si="276"/>
        <v>0</v>
      </c>
      <c r="C2902" s="8">
        <f t="shared" si="277"/>
        <v>0</v>
      </c>
      <c r="D2902" s="38" t="e">
        <f t="shared" si="278"/>
        <v>#VALUE!</v>
      </c>
      <c r="E2902" s="39" t="e">
        <f t="shared" si="273"/>
        <v>#VALUE!</v>
      </c>
      <c r="M2902" s="8" t="str">
        <f>VLOOKUP(MONTH($J2902),Lookup!$A$2:$B$13,2,0)&amp;" "&amp;YEAR($J2902)</f>
        <v>Jan 1900</v>
      </c>
      <c r="N2902" s="34" t="str">
        <f t="shared" si="274"/>
        <v>1/1/9999</v>
      </c>
      <c r="O2902" s="8" t="str">
        <f>IF(ISERROR(VLOOKUP($I2902,Lookup!$H$2:$I$11,2,0)),"",VLOOKUP($I2902,Lookup!$H$2:$I$11,2,0))</f>
        <v/>
      </c>
      <c r="P2902" s="8">
        <f>COUNTIF(J$4:J2902,J2902)</f>
        <v>0</v>
      </c>
    </row>
    <row r="2903" spans="1:16" x14ac:dyDescent="0.25">
      <c r="A2903" s="35">
        <f t="shared" si="275"/>
        <v>0</v>
      </c>
      <c r="B2903" s="8">
        <f t="shared" si="276"/>
        <v>0</v>
      </c>
      <c r="C2903" s="8">
        <f t="shared" si="277"/>
        <v>0</v>
      </c>
      <c r="D2903" s="38" t="e">
        <f t="shared" si="278"/>
        <v>#VALUE!</v>
      </c>
      <c r="E2903" s="39" t="e">
        <f t="shared" si="273"/>
        <v>#VALUE!</v>
      </c>
      <c r="M2903" s="8" t="str">
        <f>VLOOKUP(MONTH($J2903),Lookup!$A$2:$B$13,2,0)&amp;" "&amp;YEAR($J2903)</f>
        <v>Jan 1900</v>
      </c>
      <c r="N2903" s="34" t="str">
        <f t="shared" si="274"/>
        <v>1/1/9999</v>
      </c>
      <c r="O2903" s="8" t="str">
        <f>IF(ISERROR(VLOOKUP($I2903,Lookup!$H$2:$I$11,2,0)),"",VLOOKUP($I2903,Lookup!$H$2:$I$11,2,0))</f>
        <v/>
      </c>
      <c r="P2903" s="8">
        <f>COUNTIF(J$4:J2903,J2903)</f>
        <v>0</v>
      </c>
    </row>
    <row r="2904" spans="1:16" x14ac:dyDescent="0.25">
      <c r="A2904" s="35">
        <f t="shared" si="275"/>
        <v>0</v>
      </c>
      <c r="B2904" s="8">
        <f t="shared" si="276"/>
        <v>0</v>
      </c>
      <c r="C2904" s="8">
        <f t="shared" si="277"/>
        <v>0</v>
      </c>
      <c r="D2904" s="38" t="e">
        <f t="shared" si="278"/>
        <v>#VALUE!</v>
      </c>
      <c r="E2904" s="39" t="e">
        <f t="shared" si="273"/>
        <v>#VALUE!</v>
      </c>
      <c r="M2904" s="8" t="str">
        <f>VLOOKUP(MONTH($J2904),Lookup!$A$2:$B$13,2,0)&amp;" "&amp;YEAR($J2904)</f>
        <v>Jan 1900</v>
      </c>
      <c r="N2904" s="34" t="str">
        <f t="shared" si="274"/>
        <v>1/1/9999</v>
      </c>
      <c r="O2904" s="8" t="str">
        <f>IF(ISERROR(VLOOKUP($I2904,Lookup!$H$2:$I$11,2,0)),"",VLOOKUP($I2904,Lookup!$H$2:$I$11,2,0))</f>
        <v/>
      </c>
      <c r="P2904" s="8">
        <f>COUNTIF(J$4:J2904,J2904)</f>
        <v>0</v>
      </c>
    </row>
    <row r="2905" spans="1:16" x14ac:dyDescent="0.25">
      <c r="A2905" s="35">
        <f t="shared" si="275"/>
        <v>0</v>
      </c>
      <c r="B2905" s="8">
        <f t="shared" si="276"/>
        <v>0</v>
      </c>
      <c r="C2905" s="8">
        <f t="shared" si="277"/>
        <v>0</v>
      </c>
      <c r="D2905" s="38" t="e">
        <f t="shared" si="278"/>
        <v>#VALUE!</v>
      </c>
      <c r="E2905" s="39" t="e">
        <f t="shared" si="273"/>
        <v>#VALUE!</v>
      </c>
      <c r="M2905" s="8" t="str">
        <f>VLOOKUP(MONTH($J2905),Lookup!$A$2:$B$13,2,0)&amp;" "&amp;YEAR($J2905)</f>
        <v>Jan 1900</v>
      </c>
      <c r="N2905" s="34" t="str">
        <f t="shared" si="274"/>
        <v>1/1/9999</v>
      </c>
      <c r="O2905" s="8" t="str">
        <f>IF(ISERROR(VLOOKUP($I2905,Lookup!$H$2:$I$11,2,0)),"",VLOOKUP($I2905,Lookup!$H$2:$I$11,2,0))</f>
        <v/>
      </c>
      <c r="P2905" s="8">
        <f>COUNTIF(J$4:J2905,J2905)</f>
        <v>0</v>
      </c>
    </row>
    <row r="2906" spans="1:16" x14ac:dyDescent="0.25">
      <c r="A2906" s="35">
        <f t="shared" si="275"/>
        <v>0</v>
      </c>
      <c r="B2906" s="8">
        <f t="shared" si="276"/>
        <v>0</v>
      </c>
      <c r="C2906" s="8">
        <f t="shared" si="277"/>
        <v>0</v>
      </c>
      <c r="D2906" s="38" t="e">
        <f t="shared" si="278"/>
        <v>#VALUE!</v>
      </c>
      <c r="E2906" s="39" t="e">
        <f t="shared" si="273"/>
        <v>#VALUE!</v>
      </c>
      <c r="M2906" s="8" t="str">
        <f>VLOOKUP(MONTH($J2906),Lookup!$A$2:$B$13,2,0)&amp;" "&amp;YEAR($J2906)</f>
        <v>Jan 1900</v>
      </c>
      <c r="N2906" s="34" t="str">
        <f t="shared" si="274"/>
        <v>1/1/9999</v>
      </c>
      <c r="O2906" s="8" t="str">
        <f>IF(ISERROR(VLOOKUP($I2906,Lookup!$H$2:$I$11,2,0)),"",VLOOKUP($I2906,Lookup!$H$2:$I$11,2,0))</f>
        <v/>
      </c>
      <c r="P2906" s="8">
        <f>COUNTIF(J$4:J2906,J2906)</f>
        <v>0</v>
      </c>
    </row>
    <row r="2907" spans="1:16" x14ac:dyDescent="0.25">
      <c r="A2907" s="35">
        <f t="shared" si="275"/>
        <v>0</v>
      </c>
      <c r="B2907" s="8">
        <f t="shared" si="276"/>
        <v>0</v>
      </c>
      <c r="C2907" s="8">
        <f t="shared" si="277"/>
        <v>0</v>
      </c>
      <c r="D2907" s="38" t="e">
        <f t="shared" si="278"/>
        <v>#VALUE!</v>
      </c>
      <c r="E2907" s="39" t="e">
        <f t="shared" si="273"/>
        <v>#VALUE!</v>
      </c>
      <c r="M2907" s="8" t="str">
        <f>VLOOKUP(MONTH($J2907),Lookup!$A$2:$B$13,2,0)&amp;" "&amp;YEAR($J2907)</f>
        <v>Jan 1900</v>
      </c>
      <c r="N2907" s="34" t="str">
        <f t="shared" si="274"/>
        <v>1/1/9999</v>
      </c>
      <c r="O2907" s="8" t="str">
        <f>IF(ISERROR(VLOOKUP($I2907,Lookup!$H$2:$I$11,2,0)),"",VLOOKUP($I2907,Lookup!$H$2:$I$11,2,0))</f>
        <v/>
      </c>
      <c r="P2907" s="8">
        <f>COUNTIF(J$4:J2907,J2907)</f>
        <v>0</v>
      </c>
    </row>
    <row r="2908" spans="1:16" x14ac:dyDescent="0.25">
      <c r="A2908" s="35">
        <f t="shared" si="275"/>
        <v>0</v>
      </c>
      <c r="B2908" s="8">
        <f t="shared" si="276"/>
        <v>0</v>
      </c>
      <c r="C2908" s="8">
        <f t="shared" si="277"/>
        <v>0</v>
      </c>
      <c r="D2908" s="38" t="e">
        <f t="shared" si="278"/>
        <v>#VALUE!</v>
      </c>
      <c r="E2908" s="39" t="e">
        <f t="shared" si="273"/>
        <v>#VALUE!</v>
      </c>
      <c r="M2908" s="8" t="str">
        <f>VLOOKUP(MONTH($J2908),Lookup!$A$2:$B$13,2,0)&amp;" "&amp;YEAR($J2908)</f>
        <v>Jan 1900</v>
      </c>
      <c r="N2908" s="34" t="str">
        <f t="shared" si="274"/>
        <v>1/1/9999</v>
      </c>
      <c r="O2908" s="8" t="str">
        <f>IF(ISERROR(VLOOKUP($I2908,Lookup!$H$2:$I$11,2,0)),"",VLOOKUP($I2908,Lookup!$H$2:$I$11,2,0))</f>
        <v/>
      </c>
      <c r="P2908" s="8">
        <f>COUNTIF(J$4:J2908,J2908)</f>
        <v>0</v>
      </c>
    </row>
    <row r="2909" spans="1:16" x14ac:dyDescent="0.25">
      <c r="A2909" s="35">
        <f t="shared" si="275"/>
        <v>0</v>
      </c>
      <c r="B2909" s="8">
        <f t="shared" si="276"/>
        <v>0</v>
      </c>
      <c r="C2909" s="8">
        <f t="shared" si="277"/>
        <v>0</v>
      </c>
      <c r="D2909" s="38" t="e">
        <f t="shared" si="278"/>
        <v>#VALUE!</v>
      </c>
      <c r="E2909" s="39" t="e">
        <f t="shared" si="273"/>
        <v>#VALUE!</v>
      </c>
      <c r="M2909" s="8" t="str">
        <f>VLOOKUP(MONTH($J2909),Lookup!$A$2:$B$13,2,0)&amp;" "&amp;YEAR($J2909)</f>
        <v>Jan 1900</v>
      </c>
      <c r="N2909" s="34" t="str">
        <f t="shared" si="274"/>
        <v>1/1/9999</v>
      </c>
      <c r="O2909" s="8" t="str">
        <f>IF(ISERROR(VLOOKUP($I2909,Lookup!$H$2:$I$11,2,0)),"",VLOOKUP($I2909,Lookup!$H$2:$I$11,2,0))</f>
        <v/>
      </c>
      <c r="P2909" s="8">
        <f>COUNTIF(J$4:J2909,J2909)</f>
        <v>0</v>
      </c>
    </row>
    <row r="2910" spans="1:16" x14ac:dyDescent="0.25">
      <c r="A2910" s="35">
        <f t="shared" si="275"/>
        <v>0</v>
      </c>
      <c r="B2910" s="8">
        <f t="shared" si="276"/>
        <v>0</v>
      </c>
      <c r="C2910" s="8">
        <f t="shared" si="277"/>
        <v>0</v>
      </c>
      <c r="D2910" s="38" t="e">
        <f t="shared" si="278"/>
        <v>#VALUE!</v>
      </c>
      <c r="E2910" s="39" t="e">
        <f t="shared" si="273"/>
        <v>#VALUE!</v>
      </c>
      <c r="M2910" s="8" t="str">
        <f>VLOOKUP(MONTH($J2910),Lookup!$A$2:$B$13,2,0)&amp;" "&amp;YEAR($J2910)</f>
        <v>Jan 1900</v>
      </c>
      <c r="N2910" s="34" t="str">
        <f t="shared" si="274"/>
        <v>1/1/9999</v>
      </c>
      <c r="O2910" s="8" t="str">
        <f>IF(ISERROR(VLOOKUP($I2910,Lookup!$H$2:$I$11,2,0)),"",VLOOKUP($I2910,Lookup!$H$2:$I$11,2,0))</f>
        <v/>
      </c>
      <c r="P2910" s="8">
        <f>COUNTIF(J$4:J2910,J2910)</f>
        <v>0</v>
      </c>
    </row>
    <row r="2911" spans="1:16" x14ac:dyDescent="0.25">
      <c r="A2911" s="35">
        <f t="shared" si="275"/>
        <v>0</v>
      </c>
      <c r="B2911" s="8">
        <f t="shared" si="276"/>
        <v>0</v>
      </c>
      <c r="C2911" s="8">
        <f t="shared" si="277"/>
        <v>0</v>
      </c>
      <c r="D2911" s="38" t="e">
        <f t="shared" si="278"/>
        <v>#VALUE!</v>
      </c>
      <c r="E2911" s="39" t="e">
        <f t="shared" si="273"/>
        <v>#VALUE!</v>
      </c>
      <c r="M2911" s="8" t="str">
        <f>VLOOKUP(MONTH($J2911),Lookup!$A$2:$B$13,2,0)&amp;" "&amp;YEAR($J2911)</f>
        <v>Jan 1900</v>
      </c>
      <c r="N2911" s="34" t="str">
        <f t="shared" si="274"/>
        <v>1/1/9999</v>
      </c>
      <c r="O2911" s="8" t="str">
        <f>IF(ISERROR(VLOOKUP($I2911,Lookup!$H$2:$I$11,2,0)),"",VLOOKUP($I2911,Lookup!$H$2:$I$11,2,0))</f>
        <v/>
      </c>
      <c r="P2911" s="8">
        <f>COUNTIF(J$4:J2911,J2911)</f>
        <v>0</v>
      </c>
    </row>
    <row r="2912" spans="1:16" x14ac:dyDescent="0.25">
      <c r="A2912" s="35">
        <f t="shared" si="275"/>
        <v>0</v>
      </c>
      <c r="B2912" s="8">
        <f t="shared" si="276"/>
        <v>0</v>
      </c>
      <c r="C2912" s="8">
        <f t="shared" si="277"/>
        <v>0</v>
      </c>
      <c r="D2912" s="38" t="e">
        <f t="shared" si="278"/>
        <v>#VALUE!</v>
      </c>
      <c r="E2912" s="39" t="e">
        <f t="shared" si="273"/>
        <v>#VALUE!</v>
      </c>
      <c r="M2912" s="8" t="str">
        <f>VLOOKUP(MONTH($J2912),Lookup!$A$2:$B$13,2,0)&amp;" "&amp;YEAR($J2912)</f>
        <v>Jan 1900</v>
      </c>
      <c r="N2912" s="34" t="str">
        <f t="shared" si="274"/>
        <v>1/1/9999</v>
      </c>
      <c r="O2912" s="8" t="str">
        <f>IF(ISERROR(VLOOKUP($I2912,Lookup!$H$2:$I$11,2,0)),"",VLOOKUP($I2912,Lookup!$H$2:$I$11,2,0))</f>
        <v/>
      </c>
      <c r="P2912" s="8">
        <f>COUNTIF(J$4:J2912,J2912)</f>
        <v>0</v>
      </c>
    </row>
    <row r="2913" spans="1:16" x14ac:dyDescent="0.25">
      <c r="A2913" s="35">
        <f t="shared" si="275"/>
        <v>0</v>
      </c>
      <c r="B2913" s="8">
        <f t="shared" si="276"/>
        <v>0</v>
      </c>
      <c r="C2913" s="8">
        <f t="shared" si="277"/>
        <v>0</v>
      </c>
      <c r="D2913" s="38" t="e">
        <f t="shared" si="278"/>
        <v>#VALUE!</v>
      </c>
      <c r="E2913" s="39" t="e">
        <f t="shared" si="273"/>
        <v>#VALUE!</v>
      </c>
      <c r="M2913" s="8" t="str">
        <f>VLOOKUP(MONTH($J2913),Lookup!$A$2:$B$13,2,0)&amp;" "&amp;YEAR($J2913)</f>
        <v>Jan 1900</v>
      </c>
      <c r="N2913" s="34" t="str">
        <f t="shared" si="274"/>
        <v>1/1/9999</v>
      </c>
      <c r="O2913" s="8" t="str">
        <f>IF(ISERROR(VLOOKUP($I2913,Lookup!$H$2:$I$11,2,0)),"",VLOOKUP($I2913,Lookup!$H$2:$I$11,2,0))</f>
        <v/>
      </c>
      <c r="P2913" s="8">
        <f>COUNTIF(J$4:J2913,J2913)</f>
        <v>0</v>
      </c>
    </row>
    <row r="2914" spans="1:16" x14ac:dyDescent="0.25">
      <c r="A2914" s="35">
        <f t="shared" si="275"/>
        <v>0</v>
      </c>
      <c r="B2914" s="8">
        <f t="shared" si="276"/>
        <v>0</v>
      </c>
      <c r="C2914" s="8">
        <f t="shared" si="277"/>
        <v>0</v>
      </c>
      <c r="D2914" s="38" t="e">
        <f t="shared" si="278"/>
        <v>#VALUE!</v>
      </c>
      <c r="E2914" s="39" t="e">
        <f t="shared" si="273"/>
        <v>#VALUE!</v>
      </c>
      <c r="M2914" s="8" t="str">
        <f>VLOOKUP(MONTH($J2914),Lookup!$A$2:$B$13,2,0)&amp;" "&amp;YEAR($J2914)</f>
        <v>Jan 1900</v>
      </c>
      <c r="N2914" s="34" t="str">
        <f t="shared" si="274"/>
        <v>1/1/9999</v>
      </c>
      <c r="O2914" s="8" t="str">
        <f>IF(ISERROR(VLOOKUP($I2914,Lookup!$H$2:$I$11,2,0)),"",VLOOKUP($I2914,Lookup!$H$2:$I$11,2,0))</f>
        <v/>
      </c>
      <c r="P2914" s="8">
        <f>COUNTIF(J$4:J2914,J2914)</f>
        <v>0</v>
      </c>
    </row>
    <row r="2915" spans="1:16" x14ac:dyDescent="0.25">
      <c r="A2915" s="35">
        <f t="shared" si="275"/>
        <v>0</v>
      </c>
      <c r="B2915" s="8">
        <f t="shared" si="276"/>
        <v>0</v>
      </c>
      <c r="C2915" s="8">
        <f t="shared" si="277"/>
        <v>0</v>
      </c>
      <c r="D2915" s="38" t="e">
        <f t="shared" si="278"/>
        <v>#VALUE!</v>
      </c>
      <c r="E2915" s="39" t="e">
        <f t="shared" si="273"/>
        <v>#VALUE!</v>
      </c>
      <c r="M2915" s="8" t="str">
        <f>VLOOKUP(MONTH($J2915),Lookup!$A$2:$B$13,2,0)&amp;" "&amp;YEAR($J2915)</f>
        <v>Jan 1900</v>
      </c>
      <c r="N2915" s="34" t="str">
        <f t="shared" si="274"/>
        <v>1/1/9999</v>
      </c>
      <c r="O2915" s="8" t="str">
        <f>IF(ISERROR(VLOOKUP($I2915,Lookup!$H$2:$I$11,2,0)),"",VLOOKUP($I2915,Lookup!$H$2:$I$11,2,0))</f>
        <v/>
      </c>
      <c r="P2915" s="8">
        <f>COUNTIF(J$4:J2915,J2915)</f>
        <v>0</v>
      </c>
    </row>
    <row r="2916" spans="1:16" x14ac:dyDescent="0.25">
      <c r="A2916" s="35">
        <f t="shared" si="275"/>
        <v>0</v>
      </c>
      <c r="B2916" s="8">
        <f t="shared" si="276"/>
        <v>0</v>
      </c>
      <c r="C2916" s="8">
        <f t="shared" si="277"/>
        <v>0</v>
      </c>
      <c r="D2916" s="38" t="e">
        <f t="shared" si="278"/>
        <v>#VALUE!</v>
      </c>
      <c r="E2916" s="39" t="e">
        <f t="shared" si="273"/>
        <v>#VALUE!</v>
      </c>
      <c r="M2916" s="8" t="str">
        <f>VLOOKUP(MONTH($J2916),Lookup!$A$2:$B$13,2,0)&amp;" "&amp;YEAR($J2916)</f>
        <v>Jan 1900</v>
      </c>
      <c r="N2916" s="34" t="str">
        <f t="shared" si="274"/>
        <v>1/1/9999</v>
      </c>
      <c r="O2916" s="8" t="str">
        <f>IF(ISERROR(VLOOKUP($I2916,Lookup!$H$2:$I$11,2,0)),"",VLOOKUP($I2916,Lookup!$H$2:$I$11,2,0))</f>
        <v/>
      </c>
      <c r="P2916" s="8">
        <f>COUNTIF(J$4:J2916,J2916)</f>
        <v>0</v>
      </c>
    </row>
    <row r="2917" spans="1:16" x14ac:dyDescent="0.25">
      <c r="A2917" s="35">
        <f t="shared" si="275"/>
        <v>0</v>
      </c>
      <c r="B2917" s="8">
        <f t="shared" si="276"/>
        <v>0</v>
      </c>
      <c r="C2917" s="8">
        <f t="shared" si="277"/>
        <v>0</v>
      </c>
      <c r="D2917" s="38" t="e">
        <f t="shared" si="278"/>
        <v>#VALUE!</v>
      </c>
      <c r="E2917" s="39" t="e">
        <f t="shared" si="273"/>
        <v>#VALUE!</v>
      </c>
      <c r="M2917" s="8" t="str">
        <f>VLOOKUP(MONTH($J2917),Lookup!$A$2:$B$13,2,0)&amp;" "&amp;YEAR($J2917)</f>
        <v>Jan 1900</v>
      </c>
      <c r="N2917" s="34" t="str">
        <f t="shared" si="274"/>
        <v>1/1/9999</v>
      </c>
      <c r="O2917" s="8" t="str">
        <f>IF(ISERROR(VLOOKUP($I2917,Lookup!$H$2:$I$11,2,0)),"",VLOOKUP($I2917,Lookup!$H$2:$I$11,2,0))</f>
        <v/>
      </c>
      <c r="P2917" s="8">
        <f>COUNTIF(J$4:J2917,J2917)</f>
        <v>0</v>
      </c>
    </row>
    <row r="2918" spans="1:16" x14ac:dyDescent="0.25">
      <c r="A2918" s="35">
        <f t="shared" si="275"/>
        <v>0</v>
      </c>
      <c r="B2918" s="8">
        <f t="shared" si="276"/>
        <v>0</v>
      </c>
      <c r="C2918" s="8">
        <f t="shared" si="277"/>
        <v>0</v>
      </c>
      <c r="D2918" s="38" t="e">
        <f t="shared" si="278"/>
        <v>#VALUE!</v>
      </c>
      <c r="E2918" s="39" t="e">
        <f t="shared" si="273"/>
        <v>#VALUE!</v>
      </c>
      <c r="M2918" s="8" t="str">
        <f>VLOOKUP(MONTH($J2918),Lookup!$A$2:$B$13,2,0)&amp;" "&amp;YEAR($J2918)</f>
        <v>Jan 1900</v>
      </c>
      <c r="N2918" s="34" t="str">
        <f t="shared" si="274"/>
        <v>1/1/9999</v>
      </c>
      <c r="O2918" s="8" t="str">
        <f>IF(ISERROR(VLOOKUP($I2918,Lookup!$H$2:$I$11,2,0)),"",VLOOKUP($I2918,Lookup!$H$2:$I$11,2,0))</f>
        <v/>
      </c>
      <c r="P2918" s="8">
        <f>COUNTIF(J$4:J2918,J2918)</f>
        <v>0</v>
      </c>
    </row>
    <row r="2919" spans="1:16" x14ac:dyDescent="0.25">
      <c r="A2919" s="35">
        <f t="shared" si="275"/>
        <v>0</v>
      </c>
      <c r="B2919" s="8">
        <f t="shared" si="276"/>
        <v>0</v>
      </c>
      <c r="C2919" s="8">
        <f t="shared" si="277"/>
        <v>0</v>
      </c>
      <c r="D2919" s="38" t="e">
        <f t="shared" si="278"/>
        <v>#VALUE!</v>
      </c>
      <c r="E2919" s="39" t="e">
        <f t="shared" si="273"/>
        <v>#VALUE!</v>
      </c>
      <c r="M2919" s="8" t="str">
        <f>VLOOKUP(MONTH($J2919),Lookup!$A$2:$B$13,2,0)&amp;" "&amp;YEAR($J2919)</f>
        <v>Jan 1900</v>
      </c>
      <c r="N2919" s="34" t="str">
        <f t="shared" si="274"/>
        <v>1/1/9999</v>
      </c>
      <c r="O2919" s="8" t="str">
        <f>IF(ISERROR(VLOOKUP($I2919,Lookup!$H$2:$I$11,2,0)),"",VLOOKUP($I2919,Lookup!$H$2:$I$11,2,0))</f>
        <v/>
      </c>
      <c r="P2919" s="8">
        <f>COUNTIF(J$4:J2919,J2919)</f>
        <v>0</v>
      </c>
    </row>
    <row r="2920" spans="1:16" x14ac:dyDescent="0.25">
      <c r="A2920" s="35">
        <f t="shared" si="275"/>
        <v>0</v>
      </c>
      <c r="B2920" s="8">
        <f t="shared" si="276"/>
        <v>0</v>
      </c>
      <c r="C2920" s="8">
        <f t="shared" si="277"/>
        <v>0</v>
      </c>
      <c r="D2920" s="38" t="e">
        <f t="shared" si="278"/>
        <v>#VALUE!</v>
      </c>
      <c r="E2920" s="39" t="e">
        <f t="shared" si="273"/>
        <v>#VALUE!</v>
      </c>
      <c r="M2920" s="8" t="str">
        <f>VLOOKUP(MONTH($J2920),Lookup!$A$2:$B$13,2,0)&amp;" "&amp;YEAR($J2920)</f>
        <v>Jan 1900</v>
      </c>
      <c r="N2920" s="34" t="str">
        <f t="shared" si="274"/>
        <v>1/1/9999</v>
      </c>
      <c r="O2920" s="8" t="str">
        <f>IF(ISERROR(VLOOKUP($I2920,Lookup!$H$2:$I$11,2,0)),"",VLOOKUP($I2920,Lookup!$H$2:$I$11,2,0))</f>
        <v/>
      </c>
      <c r="P2920" s="8">
        <f>COUNTIF(J$4:J2920,J2920)</f>
        <v>0</v>
      </c>
    </row>
    <row r="2921" spans="1:16" x14ac:dyDescent="0.25">
      <c r="A2921" s="35">
        <f t="shared" si="275"/>
        <v>0</v>
      </c>
      <c r="B2921" s="8">
        <f t="shared" si="276"/>
        <v>0</v>
      </c>
      <c r="C2921" s="8">
        <f t="shared" si="277"/>
        <v>0</v>
      </c>
      <c r="D2921" s="38" t="e">
        <f t="shared" si="278"/>
        <v>#VALUE!</v>
      </c>
      <c r="E2921" s="39" t="e">
        <f t="shared" si="273"/>
        <v>#VALUE!</v>
      </c>
      <c r="M2921" s="8" t="str">
        <f>VLOOKUP(MONTH($J2921),Lookup!$A$2:$B$13,2,0)&amp;" "&amp;YEAR($J2921)</f>
        <v>Jan 1900</v>
      </c>
      <c r="N2921" s="34" t="str">
        <f t="shared" si="274"/>
        <v>1/1/9999</v>
      </c>
      <c r="O2921" s="8" t="str">
        <f>IF(ISERROR(VLOOKUP($I2921,Lookup!$H$2:$I$11,2,0)),"",VLOOKUP($I2921,Lookup!$H$2:$I$11,2,0))</f>
        <v/>
      </c>
      <c r="P2921" s="8">
        <f>COUNTIF(J$4:J2921,J2921)</f>
        <v>0</v>
      </c>
    </row>
    <row r="2922" spans="1:16" x14ac:dyDescent="0.25">
      <c r="A2922" s="35">
        <f t="shared" si="275"/>
        <v>0</v>
      </c>
      <c r="B2922" s="8">
        <f t="shared" si="276"/>
        <v>0</v>
      </c>
      <c r="C2922" s="8">
        <f t="shared" si="277"/>
        <v>0</v>
      </c>
      <c r="D2922" s="38" t="e">
        <f t="shared" si="278"/>
        <v>#VALUE!</v>
      </c>
      <c r="E2922" s="39" t="e">
        <f t="shared" si="273"/>
        <v>#VALUE!</v>
      </c>
      <c r="M2922" s="8" t="str">
        <f>VLOOKUP(MONTH($J2922),Lookup!$A$2:$B$13,2,0)&amp;" "&amp;YEAR($J2922)</f>
        <v>Jan 1900</v>
      </c>
      <c r="N2922" s="34" t="str">
        <f t="shared" si="274"/>
        <v>1/1/9999</v>
      </c>
      <c r="O2922" s="8" t="str">
        <f>IF(ISERROR(VLOOKUP($I2922,Lookup!$H$2:$I$11,2,0)),"",VLOOKUP($I2922,Lookup!$H$2:$I$11,2,0))</f>
        <v/>
      </c>
      <c r="P2922" s="8">
        <f>COUNTIF(J$4:J2922,J2922)</f>
        <v>0</v>
      </c>
    </row>
    <row r="2923" spans="1:16" x14ac:dyDescent="0.25">
      <c r="A2923" s="35">
        <f t="shared" si="275"/>
        <v>0</v>
      </c>
      <c r="B2923" s="8">
        <f t="shared" si="276"/>
        <v>0</v>
      </c>
      <c r="C2923" s="8">
        <f t="shared" si="277"/>
        <v>0</v>
      </c>
      <c r="D2923" s="38" t="e">
        <f t="shared" si="278"/>
        <v>#VALUE!</v>
      </c>
      <c r="E2923" s="39" t="e">
        <f t="shared" si="273"/>
        <v>#VALUE!</v>
      </c>
      <c r="M2923" s="8" t="str">
        <f>VLOOKUP(MONTH($J2923),Lookup!$A$2:$B$13,2,0)&amp;" "&amp;YEAR($J2923)</f>
        <v>Jan 1900</v>
      </c>
      <c r="N2923" s="34" t="str">
        <f t="shared" si="274"/>
        <v>1/1/9999</v>
      </c>
      <c r="O2923" s="8" t="str">
        <f>IF(ISERROR(VLOOKUP($I2923,Lookup!$H$2:$I$11,2,0)),"",VLOOKUP($I2923,Lookup!$H$2:$I$11,2,0))</f>
        <v/>
      </c>
      <c r="P2923" s="8">
        <f>COUNTIF(J$4:J2923,J2923)</f>
        <v>0</v>
      </c>
    </row>
    <row r="2924" spans="1:16" x14ac:dyDescent="0.25">
      <c r="A2924" s="35">
        <f t="shared" si="275"/>
        <v>0</v>
      </c>
      <c r="B2924" s="8">
        <f t="shared" si="276"/>
        <v>0</v>
      </c>
      <c r="C2924" s="8">
        <f t="shared" si="277"/>
        <v>0</v>
      </c>
      <c r="D2924" s="38" t="e">
        <f t="shared" si="278"/>
        <v>#VALUE!</v>
      </c>
      <c r="E2924" s="39" t="e">
        <f t="shared" si="273"/>
        <v>#VALUE!</v>
      </c>
      <c r="M2924" s="8" t="str">
        <f>VLOOKUP(MONTH($J2924),Lookup!$A$2:$B$13,2,0)&amp;" "&amp;YEAR($J2924)</f>
        <v>Jan 1900</v>
      </c>
      <c r="N2924" s="34" t="str">
        <f t="shared" si="274"/>
        <v>1/1/9999</v>
      </c>
      <c r="O2924" s="8" t="str">
        <f>IF(ISERROR(VLOOKUP($I2924,Lookup!$H$2:$I$11,2,0)),"",VLOOKUP($I2924,Lookup!$H$2:$I$11,2,0))</f>
        <v/>
      </c>
      <c r="P2924" s="8">
        <f>COUNTIF(J$4:J2924,J2924)</f>
        <v>0</v>
      </c>
    </row>
    <row r="2925" spans="1:16" x14ac:dyDescent="0.25">
      <c r="A2925" s="35">
        <f t="shared" si="275"/>
        <v>0</v>
      </c>
      <c r="B2925" s="8">
        <f t="shared" si="276"/>
        <v>0</v>
      </c>
      <c r="C2925" s="8">
        <f t="shared" si="277"/>
        <v>0</v>
      </c>
      <c r="D2925" s="38" t="e">
        <f t="shared" si="278"/>
        <v>#VALUE!</v>
      </c>
      <c r="E2925" s="39" t="e">
        <f t="shared" si="273"/>
        <v>#VALUE!</v>
      </c>
      <c r="M2925" s="8" t="str">
        <f>VLOOKUP(MONTH($J2925),Lookup!$A$2:$B$13,2,0)&amp;" "&amp;YEAR($J2925)</f>
        <v>Jan 1900</v>
      </c>
      <c r="N2925" s="34" t="str">
        <f t="shared" si="274"/>
        <v>1/1/9999</v>
      </c>
      <c r="O2925" s="8" t="str">
        <f>IF(ISERROR(VLOOKUP($I2925,Lookup!$H$2:$I$11,2,0)),"",VLOOKUP($I2925,Lookup!$H$2:$I$11,2,0))</f>
        <v/>
      </c>
      <c r="P2925" s="8">
        <f>COUNTIF(J$4:J2925,J2925)</f>
        <v>0</v>
      </c>
    </row>
    <row r="2926" spans="1:16" x14ac:dyDescent="0.25">
      <c r="A2926" s="35">
        <f t="shared" si="275"/>
        <v>0</v>
      </c>
      <c r="B2926" s="8">
        <f t="shared" si="276"/>
        <v>0</v>
      </c>
      <c r="C2926" s="8">
        <f t="shared" si="277"/>
        <v>0</v>
      </c>
      <c r="D2926" s="38" t="e">
        <f t="shared" si="278"/>
        <v>#VALUE!</v>
      </c>
      <c r="E2926" s="39" t="e">
        <f t="shared" si="273"/>
        <v>#VALUE!</v>
      </c>
      <c r="M2926" s="8" t="str">
        <f>VLOOKUP(MONTH($J2926),Lookup!$A$2:$B$13,2,0)&amp;" "&amp;YEAR($J2926)</f>
        <v>Jan 1900</v>
      </c>
      <c r="N2926" s="34" t="str">
        <f t="shared" si="274"/>
        <v>1/1/9999</v>
      </c>
      <c r="O2926" s="8" t="str">
        <f>IF(ISERROR(VLOOKUP($I2926,Lookup!$H$2:$I$11,2,0)),"",VLOOKUP($I2926,Lookup!$H$2:$I$11,2,0))</f>
        <v/>
      </c>
      <c r="P2926" s="8">
        <f>COUNTIF(J$4:J2926,J2926)</f>
        <v>0</v>
      </c>
    </row>
    <row r="2927" spans="1:16" x14ac:dyDescent="0.25">
      <c r="A2927" s="35">
        <f t="shared" si="275"/>
        <v>0</v>
      </c>
      <c r="B2927" s="8">
        <f t="shared" si="276"/>
        <v>0</v>
      </c>
      <c r="C2927" s="8">
        <f t="shared" si="277"/>
        <v>0</v>
      </c>
      <c r="D2927" s="38" t="e">
        <f t="shared" si="278"/>
        <v>#VALUE!</v>
      </c>
      <c r="E2927" s="39" t="e">
        <f t="shared" si="273"/>
        <v>#VALUE!</v>
      </c>
      <c r="M2927" s="8" t="str">
        <f>VLOOKUP(MONTH($J2927),Lookup!$A$2:$B$13,2,0)&amp;" "&amp;YEAR($J2927)</f>
        <v>Jan 1900</v>
      </c>
      <c r="N2927" s="34" t="str">
        <f t="shared" si="274"/>
        <v>1/1/9999</v>
      </c>
      <c r="O2927" s="8" t="str">
        <f>IF(ISERROR(VLOOKUP($I2927,Lookup!$H$2:$I$11,2,0)),"",VLOOKUP($I2927,Lookup!$H$2:$I$11,2,0))</f>
        <v/>
      </c>
      <c r="P2927" s="8">
        <f>COUNTIF(J$4:J2927,J2927)</f>
        <v>0</v>
      </c>
    </row>
    <row r="2928" spans="1:16" x14ac:dyDescent="0.25">
      <c r="A2928" s="35">
        <f t="shared" si="275"/>
        <v>0</v>
      </c>
      <c r="B2928" s="8">
        <f t="shared" si="276"/>
        <v>0</v>
      </c>
      <c r="C2928" s="8">
        <f t="shared" si="277"/>
        <v>0</v>
      </c>
      <c r="D2928" s="38" t="e">
        <f t="shared" si="278"/>
        <v>#VALUE!</v>
      </c>
      <c r="E2928" s="39" t="e">
        <f t="shared" si="273"/>
        <v>#VALUE!</v>
      </c>
      <c r="M2928" s="8" t="str">
        <f>VLOOKUP(MONTH($J2928),Lookup!$A$2:$B$13,2,0)&amp;" "&amp;YEAR($J2928)</f>
        <v>Jan 1900</v>
      </c>
      <c r="N2928" s="34" t="str">
        <f t="shared" si="274"/>
        <v>1/1/9999</v>
      </c>
      <c r="O2928" s="8" t="str">
        <f>IF(ISERROR(VLOOKUP($I2928,Lookup!$H$2:$I$11,2,0)),"",VLOOKUP($I2928,Lookup!$H$2:$I$11,2,0))</f>
        <v/>
      </c>
      <c r="P2928" s="8">
        <f>COUNTIF(J$4:J2928,J2928)</f>
        <v>0</v>
      </c>
    </row>
    <row r="2929" spans="1:16" x14ac:dyDescent="0.25">
      <c r="A2929" s="35">
        <f t="shared" si="275"/>
        <v>0</v>
      </c>
      <c r="B2929" s="8">
        <f t="shared" si="276"/>
        <v>0</v>
      </c>
      <c r="C2929" s="8">
        <f t="shared" si="277"/>
        <v>0</v>
      </c>
      <c r="D2929" s="38" t="e">
        <f t="shared" si="278"/>
        <v>#VALUE!</v>
      </c>
      <c r="E2929" s="39" t="e">
        <f t="shared" si="273"/>
        <v>#VALUE!</v>
      </c>
      <c r="M2929" s="8" t="str">
        <f>VLOOKUP(MONTH($J2929),Lookup!$A$2:$B$13,2,0)&amp;" "&amp;YEAR($J2929)</f>
        <v>Jan 1900</v>
      </c>
      <c r="N2929" s="34" t="str">
        <f t="shared" si="274"/>
        <v>1/1/9999</v>
      </c>
      <c r="O2929" s="8" t="str">
        <f>IF(ISERROR(VLOOKUP($I2929,Lookup!$H$2:$I$11,2,0)),"",VLOOKUP($I2929,Lookup!$H$2:$I$11,2,0))</f>
        <v/>
      </c>
      <c r="P2929" s="8">
        <f>COUNTIF(J$4:J2929,J2929)</f>
        <v>0</v>
      </c>
    </row>
    <row r="2930" spans="1:16" x14ac:dyDescent="0.25">
      <c r="A2930" s="35">
        <f t="shared" si="275"/>
        <v>0</v>
      </c>
      <c r="B2930" s="8">
        <f t="shared" si="276"/>
        <v>0</v>
      </c>
      <c r="C2930" s="8">
        <f t="shared" si="277"/>
        <v>0</v>
      </c>
      <c r="D2930" s="38" t="e">
        <f t="shared" si="278"/>
        <v>#VALUE!</v>
      </c>
      <c r="E2930" s="39" t="e">
        <f t="shared" si="273"/>
        <v>#VALUE!</v>
      </c>
      <c r="M2930" s="8" t="str">
        <f>VLOOKUP(MONTH($J2930),Lookup!$A$2:$B$13,2,0)&amp;" "&amp;YEAR($J2930)</f>
        <v>Jan 1900</v>
      </c>
      <c r="N2930" s="34" t="str">
        <f t="shared" si="274"/>
        <v>1/1/9999</v>
      </c>
      <c r="O2930" s="8" t="str">
        <f>IF(ISERROR(VLOOKUP($I2930,Lookup!$H$2:$I$11,2,0)),"",VLOOKUP($I2930,Lookup!$H$2:$I$11,2,0))</f>
        <v/>
      </c>
      <c r="P2930" s="8">
        <f>COUNTIF(J$4:J2930,J2930)</f>
        <v>0</v>
      </c>
    </row>
    <row r="2931" spans="1:16" x14ac:dyDescent="0.25">
      <c r="A2931" s="35">
        <f t="shared" si="275"/>
        <v>0</v>
      </c>
      <c r="B2931" s="8">
        <f t="shared" si="276"/>
        <v>0</v>
      </c>
      <c r="C2931" s="8">
        <f t="shared" si="277"/>
        <v>0</v>
      </c>
      <c r="D2931" s="38" t="e">
        <f t="shared" si="278"/>
        <v>#VALUE!</v>
      </c>
      <c r="E2931" s="39" t="e">
        <f t="shared" si="273"/>
        <v>#VALUE!</v>
      </c>
      <c r="M2931" s="8" t="str">
        <f>VLOOKUP(MONTH($J2931),Lookup!$A$2:$B$13,2,0)&amp;" "&amp;YEAR($J2931)</f>
        <v>Jan 1900</v>
      </c>
      <c r="N2931" s="34" t="str">
        <f t="shared" si="274"/>
        <v>1/1/9999</v>
      </c>
      <c r="O2931" s="8" t="str">
        <f>IF(ISERROR(VLOOKUP($I2931,Lookup!$H$2:$I$11,2,0)),"",VLOOKUP($I2931,Lookup!$H$2:$I$11,2,0))</f>
        <v/>
      </c>
      <c r="P2931" s="8">
        <f>COUNTIF(J$4:J2931,J2931)</f>
        <v>0</v>
      </c>
    </row>
    <row r="2932" spans="1:16" x14ac:dyDescent="0.25">
      <c r="A2932" s="35">
        <f t="shared" si="275"/>
        <v>0</v>
      </c>
      <c r="B2932" s="8">
        <f t="shared" si="276"/>
        <v>0</v>
      </c>
      <c r="C2932" s="8">
        <f t="shared" si="277"/>
        <v>0</v>
      </c>
      <c r="D2932" s="38" t="e">
        <f t="shared" si="278"/>
        <v>#VALUE!</v>
      </c>
      <c r="E2932" s="39" t="e">
        <f t="shared" si="273"/>
        <v>#VALUE!</v>
      </c>
      <c r="M2932" s="8" t="str">
        <f>VLOOKUP(MONTH($J2932),Lookup!$A$2:$B$13,2,0)&amp;" "&amp;YEAR($J2932)</f>
        <v>Jan 1900</v>
      </c>
      <c r="N2932" s="34" t="str">
        <f t="shared" si="274"/>
        <v>1/1/9999</v>
      </c>
      <c r="O2932" s="8" t="str">
        <f>IF(ISERROR(VLOOKUP($I2932,Lookup!$H$2:$I$11,2,0)),"",VLOOKUP($I2932,Lookup!$H$2:$I$11,2,0))</f>
        <v/>
      </c>
      <c r="P2932" s="8">
        <f>COUNTIF(J$4:J2932,J2932)</f>
        <v>0</v>
      </c>
    </row>
    <row r="2933" spans="1:16" x14ac:dyDescent="0.25">
      <c r="A2933" s="35">
        <f t="shared" si="275"/>
        <v>0</v>
      </c>
      <c r="B2933" s="8">
        <f t="shared" si="276"/>
        <v>0</v>
      </c>
      <c r="C2933" s="8">
        <f t="shared" si="277"/>
        <v>0</v>
      </c>
      <c r="D2933" s="38" t="e">
        <f t="shared" si="278"/>
        <v>#VALUE!</v>
      </c>
      <c r="E2933" s="39" t="e">
        <f t="shared" si="273"/>
        <v>#VALUE!</v>
      </c>
      <c r="M2933" s="8" t="str">
        <f>VLOOKUP(MONTH($J2933),Lookup!$A$2:$B$13,2,0)&amp;" "&amp;YEAR($J2933)</f>
        <v>Jan 1900</v>
      </c>
      <c r="N2933" s="34" t="str">
        <f t="shared" si="274"/>
        <v>1/1/9999</v>
      </c>
      <c r="O2933" s="8" t="str">
        <f>IF(ISERROR(VLOOKUP($I2933,Lookup!$H$2:$I$11,2,0)),"",VLOOKUP($I2933,Lookup!$H$2:$I$11,2,0))</f>
        <v/>
      </c>
      <c r="P2933" s="8">
        <f>COUNTIF(J$4:J2933,J2933)</f>
        <v>0</v>
      </c>
    </row>
    <row r="2934" spans="1:16" x14ac:dyDescent="0.25">
      <c r="A2934" s="35">
        <f t="shared" si="275"/>
        <v>0</v>
      </c>
      <c r="B2934" s="8">
        <f t="shared" si="276"/>
        <v>0</v>
      </c>
      <c r="C2934" s="8">
        <f t="shared" si="277"/>
        <v>0</v>
      </c>
      <c r="D2934" s="38" t="e">
        <f t="shared" si="278"/>
        <v>#VALUE!</v>
      </c>
      <c r="E2934" s="39" t="e">
        <f t="shared" si="273"/>
        <v>#VALUE!</v>
      </c>
      <c r="M2934" s="8" t="str">
        <f>VLOOKUP(MONTH($J2934),Lookup!$A$2:$B$13,2,0)&amp;" "&amp;YEAR($J2934)</f>
        <v>Jan 1900</v>
      </c>
      <c r="N2934" s="34" t="str">
        <f t="shared" si="274"/>
        <v>1/1/9999</v>
      </c>
      <c r="O2934" s="8" t="str">
        <f>IF(ISERROR(VLOOKUP($I2934,Lookup!$H$2:$I$11,2,0)),"",VLOOKUP($I2934,Lookup!$H$2:$I$11,2,0))</f>
        <v/>
      </c>
      <c r="P2934" s="8">
        <f>COUNTIF(J$4:J2934,J2934)</f>
        <v>0</v>
      </c>
    </row>
    <row r="2935" spans="1:16" x14ac:dyDescent="0.25">
      <c r="A2935" s="35">
        <f t="shared" si="275"/>
        <v>0</v>
      </c>
      <c r="B2935" s="8">
        <f t="shared" si="276"/>
        <v>0</v>
      </c>
      <c r="C2935" s="8">
        <f t="shared" si="277"/>
        <v>0</v>
      </c>
      <c r="D2935" s="38" t="e">
        <f t="shared" si="278"/>
        <v>#VALUE!</v>
      </c>
      <c r="E2935" s="39" t="e">
        <f t="shared" si="273"/>
        <v>#VALUE!</v>
      </c>
      <c r="M2935" s="8" t="str">
        <f>VLOOKUP(MONTH($J2935),Lookup!$A$2:$B$13,2,0)&amp;" "&amp;YEAR($J2935)</f>
        <v>Jan 1900</v>
      </c>
      <c r="N2935" s="34" t="str">
        <f t="shared" si="274"/>
        <v>1/1/9999</v>
      </c>
      <c r="O2935" s="8" t="str">
        <f>IF(ISERROR(VLOOKUP($I2935,Lookup!$H$2:$I$11,2,0)),"",VLOOKUP($I2935,Lookup!$H$2:$I$11,2,0))</f>
        <v/>
      </c>
      <c r="P2935" s="8">
        <f>COUNTIF(J$4:J2935,J2935)</f>
        <v>0</v>
      </c>
    </row>
    <row r="2936" spans="1:16" x14ac:dyDescent="0.25">
      <c r="A2936" s="35">
        <f t="shared" si="275"/>
        <v>0</v>
      </c>
      <c r="B2936" s="8">
        <f t="shared" si="276"/>
        <v>0</v>
      </c>
      <c r="C2936" s="8">
        <f t="shared" si="277"/>
        <v>0</v>
      </c>
      <c r="D2936" s="38" t="e">
        <f t="shared" si="278"/>
        <v>#VALUE!</v>
      </c>
      <c r="E2936" s="39" t="e">
        <f t="shared" si="273"/>
        <v>#VALUE!</v>
      </c>
      <c r="M2936" s="8" t="str">
        <f>VLOOKUP(MONTH($J2936),Lookup!$A$2:$B$13,2,0)&amp;" "&amp;YEAR($J2936)</f>
        <v>Jan 1900</v>
      </c>
      <c r="N2936" s="34" t="str">
        <f t="shared" si="274"/>
        <v>1/1/9999</v>
      </c>
      <c r="O2936" s="8" t="str">
        <f>IF(ISERROR(VLOOKUP($I2936,Lookup!$H$2:$I$11,2,0)),"",VLOOKUP($I2936,Lookup!$H$2:$I$11,2,0))</f>
        <v/>
      </c>
      <c r="P2936" s="8">
        <f>COUNTIF(J$4:J2936,J2936)</f>
        <v>0</v>
      </c>
    </row>
    <row r="2937" spans="1:16" x14ac:dyDescent="0.25">
      <c r="A2937" s="35">
        <f t="shared" si="275"/>
        <v>0</v>
      </c>
      <c r="B2937" s="8">
        <f t="shared" si="276"/>
        <v>0</v>
      </c>
      <c r="C2937" s="8">
        <f t="shared" si="277"/>
        <v>0</v>
      </c>
      <c r="D2937" s="38" t="e">
        <f t="shared" si="278"/>
        <v>#VALUE!</v>
      </c>
      <c r="E2937" s="39" t="e">
        <f t="shared" si="273"/>
        <v>#VALUE!</v>
      </c>
      <c r="M2937" s="8" t="str">
        <f>VLOOKUP(MONTH($J2937),Lookup!$A$2:$B$13,2,0)&amp;" "&amp;YEAR($J2937)</f>
        <v>Jan 1900</v>
      </c>
      <c r="N2937" s="34" t="str">
        <f t="shared" si="274"/>
        <v>1/1/9999</v>
      </c>
      <c r="O2937" s="8" t="str">
        <f>IF(ISERROR(VLOOKUP($I2937,Lookup!$H$2:$I$11,2,0)),"",VLOOKUP($I2937,Lookup!$H$2:$I$11,2,0))</f>
        <v/>
      </c>
      <c r="P2937" s="8">
        <f>COUNTIF(J$4:J2937,J2937)</f>
        <v>0</v>
      </c>
    </row>
    <row r="2938" spans="1:16" x14ac:dyDescent="0.25">
      <c r="A2938" s="35">
        <f t="shared" si="275"/>
        <v>0</v>
      </c>
      <c r="B2938" s="8">
        <f t="shared" si="276"/>
        <v>0</v>
      </c>
      <c r="C2938" s="8">
        <f t="shared" si="277"/>
        <v>0</v>
      </c>
      <c r="D2938" s="38" t="e">
        <f t="shared" si="278"/>
        <v>#VALUE!</v>
      </c>
      <c r="E2938" s="39" t="e">
        <f t="shared" si="273"/>
        <v>#VALUE!</v>
      </c>
      <c r="M2938" s="8" t="str">
        <f>VLOOKUP(MONTH($J2938),Lookup!$A$2:$B$13,2,0)&amp;" "&amp;YEAR($J2938)</f>
        <v>Jan 1900</v>
      </c>
      <c r="N2938" s="34" t="str">
        <f t="shared" si="274"/>
        <v>1/1/9999</v>
      </c>
      <c r="O2938" s="8" t="str">
        <f>IF(ISERROR(VLOOKUP($I2938,Lookup!$H$2:$I$11,2,0)),"",VLOOKUP($I2938,Lookup!$H$2:$I$11,2,0))</f>
        <v/>
      </c>
      <c r="P2938" s="8">
        <f>COUNTIF(J$4:J2938,J2938)</f>
        <v>0</v>
      </c>
    </row>
    <row r="2939" spans="1:16" x14ac:dyDescent="0.25">
      <c r="A2939" s="35">
        <f t="shared" si="275"/>
        <v>0</v>
      </c>
      <c r="B2939" s="8">
        <f t="shared" si="276"/>
        <v>0</v>
      </c>
      <c r="C2939" s="8">
        <f t="shared" si="277"/>
        <v>0</v>
      </c>
      <c r="D2939" s="38" t="e">
        <f t="shared" si="278"/>
        <v>#VALUE!</v>
      </c>
      <c r="E2939" s="39" t="e">
        <f t="shared" si="273"/>
        <v>#VALUE!</v>
      </c>
      <c r="M2939" s="8" t="str">
        <f>VLOOKUP(MONTH($J2939),Lookup!$A$2:$B$13,2,0)&amp;" "&amp;YEAR($J2939)</f>
        <v>Jan 1900</v>
      </c>
      <c r="N2939" s="34" t="str">
        <f t="shared" si="274"/>
        <v>1/1/9999</v>
      </c>
      <c r="O2939" s="8" t="str">
        <f>IF(ISERROR(VLOOKUP($I2939,Lookup!$H$2:$I$11,2,0)),"",VLOOKUP($I2939,Lookup!$H$2:$I$11,2,0))</f>
        <v/>
      </c>
      <c r="P2939" s="8">
        <f>COUNTIF(J$4:J2939,J2939)</f>
        <v>0</v>
      </c>
    </row>
    <row r="2940" spans="1:16" x14ac:dyDescent="0.25">
      <c r="A2940" s="35">
        <f t="shared" si="275"/>
        <v>0</v>
      </c>
      <c r="B2940" s="8">
        <f t="shared" si="276"/>
        <v>0</v>
      </c>
      <c r="C2940" s="8">
        <f t="shared" si="277"/>
        <v>0</v>
      </c>
      <c r="D2940" s="38" t="e">
        <f t="shared" si="278"/>
        <v>#VALUE!</v>
      </c>
      <c r="E2940" s="39" t="e">
        <f t="shared" si="273"/>
        <v>#VALUE!</v>
      </c>
      <c r="M2940" s="8" t="str">
        <f>VLOOKUP(MONTH($J2940),Lookup!$A$2:$B$13,2,0)&amp;" "&amp;YEAR($J2940)</f>
        <v>Jan 1900</v>
      </c>
      <c r="N2940" s="34" t="str">
        <f t="shared" si="274"/>
        <v>1/1/9999</v>
      </c>
      <c r="O2940" s="8" t="str">
        <f>IF(ISERROR(VLOOKUP($I2940,Lookup!$H$2:$I$11,2,0)),"",VLOOKUP($I2940,Lookup!$H$2:$I$11,2,0))</f>
        <v/>
      </c>
      <c r="P2940" s="8">
        <f>COUNTIF(J$4:J2940,J2940)</f>
        <v>0</v>
      </c>
    </row>
    <row r="2941" spans="1:16" x14ac:dyDescent="0.25">
      <c r="A2941" s="35">
        <f t="shared" si="275"/>
        <v>0</v>
      </c>
      <c r="B2941" s="8">
        <f t="shared" si="276"/>
        <v>0</v>
      </c>
      <c r="C2941" s="8">
        <f t="shared" si="277"/>
        <v>0</v>
      </c>
      <c r="D2941" s="38" t="e">
        <f t="shared" si="278"/>
        <v>#VALUE!</v>
      </c>
      <c r="E2941" s="39" t="e">
        <f t="shared" si="273"/>
        <v>#VALUE!</v>
      </c>
      <c r="M2941" s="8" t="str">
        <f>VLOOKUP(MONTH($J2941),Lookup!$A$2:$B$13,2,0)&amp;" "&amp;YEAR($J2941)</f>
        <v>Jan 1900</v>
      </c>
      <c r="N2941" s="34" t="str">
        <f t="shared" si="274"/>
        <v>1/1/9999</v>
      </c>
      <c r="O2941" s="8" t="str">
        <f>IF(ISERROR(VLOOKUP($I2941,Lookup!$H$2:$I$11,2,0)),"",VLOOKUP($I2941,Lookup!$H$2:$I$11,2,0))</f>
        <v/>
      </c>
      <c r="P2941" s="8">
        <f>COUNTIF(J$4:J2941,J2941)</f>
        <v>0</v>
      </c>
    </row>
    <row r="2942" spans="1:16" x14ac:dyDescent="0.25">
      <c r="A2942" s="35">
        <f t="shared" si="275"/>
        <v>0</v>
      </c>
      <c r="B2942" s="8">
        <f t="shared" si="276"/>
        <v>0</v>
      </c>
      <c r="C2942" s="8">
        <f t="shared" si="277"/>
        <v>0</v>
      </c>
      <c r="D2942" s="38" t="e">
        <f t="shared" si="278"/>
        <v>#VALUE!</v>
      </c>
      <c r="E2942" s="39" t="e">
        <f t="shared" si="273"/>
        <v>#VALUE!</v>
      </c>
      <c r="M2942" s="8" t="str">
        <f>VLOOKUP(MONTH($J2942),Lookup!$A$2:$B$13,2,0)&amp;" "&amp;YEAR($J2942)</f>
        <v>Jan 1900</v>
      </c>
      <c r="N2942" s="34" t="str">
        <f t="shared" si="274"/>
        <v>1/1/9999</v>
      </c>
      <c r="O2942" s="8" t="str">
        <f>IF(ISERROR(VLOOKUP($I2942,Lookup!$H$2:$I$11,2,0)),"",VLOOKUP($I2942,Lookup!$H$2:$I$11,2,0))</f>
        <v/>
      </c>
      <c r="P2942" s="8">
        <f>COUNTIF(J$4:J2942,J2942)</f>
        <v>0</v>
      </c>
    </row>
    <row r="2943" spans="1:16" x14ac:dyDescent="0.25">
      <c r="A2943" s="35">
        <f t="shared" si="275"/>
        <v>0</v>
      </c>
      <c r="B2943" s="8">
        <f t="shared" si="276"/>
        <v>0</v>
      </c>
      <c r="C2943" s="8">
        <f t="shared" si="277"/>
        <v>0</v>
      </c>
      <c r="D2943" s="38" t="e">
        <f t="shared" si="278"/>
        <v>#VALUE!</v>
      </c>
      <c r="E2943" s="39" t="e">
        <f t="shared" si="273"/>
        <v>#VALUE!</v>
      </c>
      <c r="M2943" s="8" t="str">
        <f>VLOOKUP(MONTH($J2943),Lookup!$A$2:$B$13,2,0)&amp;" "&amp;YEAR($J2943)</f>
        <v>Jan 1900</v>
      </c>
      <c r="N2943" s="34" t="str">
        <f t="shared" si="274"/>
        <v>1/1/9999</v>
      </c>
      <c r="O2943" s="8" t="str">
        <f>IF(ISERROR(VLOOKUP($I2943,Lookup!$H$2:$I$11,2,0)),"",VLOOKUP($I2943,Lookup!$H$2:$I$11,2,0))</f>
        <v/>
      </c>
      <c r="P2943" s="8">
        <f>COUNTIF(J$4:J2943,J2943)</f>
        <v>0</v>
      </c>
    </row>
    <row r="2944" spans="1:16" x14ac:dyDescent="0.25">
      <c r="A2944" s="35">
        <f t="shared" si="275"/>
        <v>0</v>
      </c>
      <c r="B2944" s="8">
        <f t="shared" si="276"/>
        <v>0</v>
      </c>
      <c r="C2944" s="8">
        <f t="shared" si="277"/>
        <v>0</v>
      </c>
      <c r="D2944" s="38" t="e">
        <f t="shared" si="278"/>
        <v>#VALUE!</v>
      </c>
      <c r="E2944" s="39" t="e">
        <f t="shared" si="273"/>
        <v>#VALUE!</v>
      </c>
      <c r="M2944" s="8" t="str">
        <f>VLOOKUP(MONTH($J2944),Lookup!$A$2:$B$13,2,0)&amp;" "&amp;YEAR($J2944)</f>
        <v>Jan 1900</v>
      </c>
      <c r="N2944" s="34" t="str">
        <f t="shared" si="274"/>
        <v>1/1/9999</v>
      </c>
      <c r="O2944" s="8" t="str">
        <f>IF(ISERROR(VLOOKUP($I2944,Lookup!$H$2:$I$11,2,0)),"",VLOOKUP($I2944,Lookup!$H$2:$I$11,2,0))</f>
        <v/>
      </c>
      <c r="P2944" s="8">
        <f>COUNTIF(J$4:J2944,J2944)</f>
        <v>0</v>
      </c>
    </row>
    <row r="2945" spans="1:16" x14ac:dyDescent="0.25">
      <c r="A2945" s="35">
        <f t="shared" si="275"/>
        <v>0</v>
      </c>
      <c r="B2945" s="8">
        <f t="shared" si="276"/>
        <v>0</v>
      </c>
      <c r="C2945" s="8">
        <f t="shared" si="277"/>
        <v>0</v>
      </c>
      <c r="D2945" s="38" t="e">
        <f t="shared" si="278"/>
        <v>#VALUE!</v>
      </c>
      <c r="E2945" s="39" t="e">
        <f t="shared" si="273"/>
        <v>#VALUE!</v>
      </c>
      <c r="M2945" s="8" t="str">
        <f>VLOOKUP(MONTH($J2945),Lookup!$A$2:$B$13,2,0)&amp;" "&amp;YEAR($J2945)</f>
        <v>Jan 1900</v>
      </c>
      <c r="N2945" s="34" t="str">
        <f t="shared" si="274"/>
        <v>1/1/9999</v>
      </c>
      <c r="O2945" s="8" t="str">
        <f>IF(ISERROR(VLOOKUP($I2945,Lookup!$H$2:$I$11,2,0)),"",VLOOKUP($I2945,Lookup!$H$2:$I$11,2,0))</f>
        <v/>
      </c>
      <c r="P2945" s="8">
        <f>COUNTIF(J$4:J2945,J2945)</f>
        <v>0</v>
      </c>
    </row>
    <row r="2946" spans="1:16" x14ac:dyDescent="0.25">
      <c r="A2946" s="35">
        <f t="shared" si="275"/>
        <v>0</v>
      </c>
      <c r="B2946" s="8">
        <f t="shared" si="276"/>
        <v>0</v>
      </c>
      <c r="C2946" s="8">
        <f t="shared" si="277"/>
        <v>0</v>
      </c>
      <c r="D2946" s="38" t="e">
        <f t="shared" si="278"/>
        <v>#VALUE!</v>
      </c>
      <c r="E2946" s="39" t="e">
        <f t="shared" si="273"/>
        <v>#VALUE!</v>
      </c>
      <c r="M2946" s="8" t="str">
        <f>VLOOKUP(MONTH($J2946),Lookup!$A$2:$B$13,2,0)&amp;" "&amp;YEAR($J2946)</f>
        <v>Jan 1900</v>
      </c>
      <c r="N2946" s="34" t="str">
        <f t="shared" si="274"/>
        <v>1/1/9999</v>
      </c>
      <c r="O2946" s="8" t="str">
        <f>IF(ISERROR(VLOOKUP($I2946,Lookup!$H$2:$I$11,2,0)),"",VLOOKUP($I2946,Lookup!$H$2:$I$11,2,0))</f>
        <v/>
      </c>
      <c r="P2946" s="8">
        <f>COUNTIF(J$4:J2946,J2946)</f>
        <v>0</v>
      </c>
    </row>
    <row r="2947" spans="1:16" x14ac:dyDescent="0.25">
      <c r="A2947" s="35">
        <f t="shared" si="275"/>
        <v>0</v>
      </c>
      <c r="B2947" s="8">
        <f t="shared" si="276"/>
        <v>0</v>
      </c>
      <c r="C2947" s="8">
        <f t="shared" si="277"/>
        <v>0</v>
      </c>
      <c r="D2947" s="38" t="e">
        <f t="shared" si="278"/>
        <v>#VALUE!</v>
      </c>
      <c r="E2947" s="39" t="e">
        <f t="shared" si="273"/>
        <v>#VALUE!</v>
      </c>
      <c r="M2947" s="8" t="str">
        <f>VLOOKUP(MONTH($J2947),Lookup!$A$2:$B$13,2,0)&amp;" "&amp;YEAR($J2947)</f>
        <v>Jan 1900</v>
      </c>
      <c r="N2947" s="34" t="str">
        <f t="shared" si="274"/>
        <v>1/1/9999</v>
      </c>
      <c r="O2947" s="8" t="str">
        <f>IF(ISERROR(VLOOKUP($I2947,Lookup!$H$2:$I$11,2,0)),"",VLOOKUP($I2947,Lookup!$H$2:$I$11,2,0))</f>
        <v/>
      </c>
      <c r="P2947" s="8">
        <f>COUNTIF(J$4:J2947,J2947)</f>
        <v>0</v>
      </c>
    </row>
    <row r="2948" spans="1:16" x14ac:dyDescent="0.25">
      <c r="A2948" s="35">
        <f t="shared" si="275"/>
        <v>0</v>
      </c>
      <c r="B2948" s="8">
        <f t="shared" si="276"/>
        <v>0</v>
      </c>
      <c r="C2948" s="8">
        <f t="shared" si="277"/>
        <v>0</v>
      </c>
      <c r="D2948" s="38" t="e">
        <f t="shared" si="278"/>
        <v>#VALUE!</v>
      </c>
      <c r="E2948" s="39" t="e">
        <f t="shared" si="273"/>
        <v>#VALUE!</v>
      </c>
      <c r="M2948" s="8" t="str">
        <f>VLOOKUP(MONTH($J2948),Lookup!$A$2:$B$13,2,0)&amp;" "&amp;YEAR($J2948)</f>
        <v>Jan 1900</v>
      </c>
      <c r="N2948" s="34" t="str">
        <f t="shared" si="274"/>
        <v>1/1/9999</v>
      </c>
      <c r="O2948" s="8" t="str">
        <f>IF(ISERROR(VLOOKUP($I2948,Lookup!$H$2:$I$11,2,0)),"",VLOOKUP($I2948,Lookup!$H$2:$I$11,2,0))</f>
        <v/>
      </c>
      <c r="P2948" s="8">
        <f>COUNTIF(J$4:J2948,J2948)</f>
        <v>0</v>
      </c>
    </row>
    <row r="2949" spans="1:16" x14ac:dyDescent="0.25">
      <c r="A2949" s="35">
        <f t="shared" si="275"/>
        <v>0</v>
      </c>
      <c r="B2949" s="8">
        <f t="shared" si="276"/>
        <v>0</v>
      </c>
      <c r="C2949" s="8">
        <f t="shared" si="277"/>
        <v>0</v>
      </c>
      <c r="D2949" s="38" t="e">
        <f t="shared" si="278"/>
        <v>#VALUE!</v>
      </c>
      <c r="E2949" s="39" t="e">
        <f t="shared" ref="E2949:E3012" si="279">IF($D2949="","",COUNTIFS($F$4:$F$5000,$F2949,$D$4:$D$5000,"&gt;"&amp;$D2949))</f>
        <v>#VALUE!</v>
      </c>
      <c r="M2949" s="8" t="str">
        <f>VLOOKUP(MONTH($J2949),Lookup!$A$2:$B$13,2,0)&amp;" "&amp;YEAR($J2949)</f>
        <v>Jan 1900</v>
      </c>
      <c r="N2949" s="34" t="str">
        <f t="shared" ref="N2949:N3012" si="280">IF(ISBLANK($J2949),"1/1/9999",J2949)</f>
        <v>1/1/9999</v>
      </c>
      <c r="O2949" s="8" t="str">
        <f>IF(ISERROR(VLOOKUP($I2949,Lookup!$H$2:$I$11,2,0)),"",VLOOKUP($I2949,Lookup!$H$2:$I$11,2,0))</f>
        <v/>
      </c>
      <c r="P2949" s="8">
        <f>COUNTIF(J$4:J2949,J2949)</f>
        <v>0</v>
      </c>
    </row>
    <row r="2950" spans="1:16" x14ac:dyDescent="0.25">
      <c r="A2950" s="35">
        <f t="shared" ref="A2950:A3013" si="281">K2950</f>
        <v>0</v>
      </c>
      <c r="B2950" s="8">
        <f t="shared" ref="B2950:B3013" si="282">J2950</f>
        <v>0</v>
      </c>
      <c r="C2950" s="8">
        <f t="shared" ref="C2950:C3013" si="283">L2950</f>
        <v>0</v>
      </c>
      <c r="D2950" s="38" t="e">
        <f t="shared" ref="D2950:D3013" si="284">SUM(A2950:C2950)+O2950+P2950</f>
        <v>#VALUE!</v>
      </c>
      <c r="E2950" s="39" t="e">
        <f t="shared" si="279"/>
        <v>#VALUE!</v>
      </c>
      <c r="M2950" s="8" t="str">
        <f>VLOOKUP(MONTH($J2950),Lookup!$A$2:$B$13,2,0)&amp;" "&amp;YEAR($J2950)</f>
        <v>Jan 1900</v>
      </c>
      <c r="N2950" s="34" t="str">
        <f t="shared" si="280"/>
        <v>1/1/9999</v>
      </c>
      <c r="O2950" s="8" t="str">
        <f>IF(ISERROR(VLOOKUP($I2950,Lookup!$H$2:$I$11,2,0)),"",VLOOKUP($I2950,Lookup!$H$2:$I$11,2,0))</f>
        <v/>
      </c>
      <c r="P2950" s="8">
        <f>COUNTIF(J$4:J2950,J2950)</f>
        <v>0</v>
      </c>
    </row>
    <row r="2951" spans="1:16" x14ac:dyDescent="0.25">
      <c r="A2951" s="35">
        <f t="shared" si="281"/>
        <v>0</v>
      </c>
      <c r="B2951" s="8">
        <f t="shared" si="282"/>
        <v>0</v>
      </c>
      <c r="C2951" s="8">
        <f t="shared" si="283"/>
        <v>0</v>
      </c>
      <c r="D2951" s="38" t="e">
        <f t="shared" si="284"/>
        <v>#VALUE!</v>
      </c>
      <c r="E2951" s="39" t="e">
        <f t="shared" si="279"/>
        <v>#VALUE!</v>
      </c>
      <c r="M2951" s="8" t="str">
        <f>VLOOKUP(MONTH($J2951),Lookup!$A$2:$B$13,2,0)&amp;" "&amp;YEAR($J2951)</f>
        <v>Jan 1900</v>
      </c>
      <c r="N2951" s="34" t="str">
        <f t="shared" si="280"/>
        <v>1/1/9999</v>
      </c>
      <c r="O2951" s="8" t="str">
        <f>IF(ISERROR(VLOOKUP($I2951,Lookup!$H$2:$I$11,2,0)),"",VLOOKUP($I2951,Lookup!$H$2:$I$11,2,0))</f>
        <v/>
      </c>
      <c r="P2951" s="8">
        <f>COUNTIF(J$4:J2951,J2951)</f>
        <v>0</v>
      </c>
    </row>
    <row r="2952" spans="1:16" x14ac:dyDescent="0.25">
      <c r="A2952" s="35">
        <f t="shared" si="281"/>
        <v>0</v>
      </c>
      <c r="B2952" s="8">
        <f t="shared" si="282"/>
        <v>0</v>
      </c>
      <c r="C2952" s="8">
        <f t="shared" si="283"/>
        <v>0</v>
      </c>
      <c r="D2952" s="38" t="e">
        <f t="shared" si="284"/>
        <v>#VALUE!</v>
      </c>
      <c r="E2952" s="39" t="e">
        <f t="shared" si="279"/>
        <v>#VALUE!</v>
      </c>
      <c r="M2952" s="8" t="str">
        <f>VLOOKUP(MONTH($J2952),Lookup!$A$2:$B$13,2,0)&amp;" "&amp;YEAR($J2952)</f>
        <v>Jan 1900</v>
      </c>
      <c r="N2952" s="34" t="str">
        <f t="shared" si="280"/>
        <v>1/1/9999</v>
      </c>
      <c r="O2952" s="8" t="str">
        <f>IF(ISERROR(VLOOKUP($I2952,Lookup!$H$2:$I$11,2,0)),"",VLOOKUP($I2952,Lookup!$H$2:$I$11,2,0))</f>
        <v/>
      </c>
      <c r="P2952" s="8">
        <f>COUNTIF(J$4:J2952,J2952)</f>
        <v>0</v>
      </c>
    </row>
    <row r="2953" spans="1:16" x14ac:dyDescent="0.25">
      <c r="A2953" s="35">
        <f t="shared" si="281"/>
        <v>0</v>
      </c>
      <c r="B2953" s="8">
        <f t="shared" si="282"/>
        <v>0</v>
      </c>
      <c r="C2953" s="8">
        <f t="shared" si="283"/>
        <v>0</v>
      </c>
      <c r="D2953" s="38" t="e">
        <f t="shared" si="284"/>
        <v>#VALUE!</v>
      </c>
      <c r="E2953" s="39" t="e">
        <f t="shared" si="279"/>
        <v>#VALUE!</v>
      </c>
      <c r="M2953" s="8" t="str">
        <f>VLOOKUP(MONTH($J2953),Lookup!$A$2:$B$13,2,0)&amp;" "&amp;YEAR($J2953)</f>
        <v>Jan 1900</v>
      </c>
      <c r="N2953" s="34" t="str">
        <f t="shared" si="280"/>
        <v>1/1/9999</v>
      </c>
      <c r="O2953" s="8" t="str">
        <f>IF(ISERROR(VLOOKUP($I2953,Lookup!$H$2:$I$11,2,0)),"",VLOOKUP($I2953,Lookup!$H$2:$I$11,2,0))</f>
        <v/>
      </c>
      <c r="P2953" s="8">
        <f>COUNTIF(J$4:J2953,J2953)</f>
        <v>0</v>
      </c>
    </row>
    <row r="2954" spans="1:16" x14ac:dyDescent="0.25">
      <c r="A2954" s="35">
        <f t="shared" si="281"/>
        <v>0</v>
      </c>
      <c r="B2954" s="8">
        <f t="shared" si="282"/>
        <v>0</v>
      </c>
      <c r="C2954" s="8">
        <f t="shared" si="283"/>
        <v>0</v>
      </c>
      <c r="D2954" s="38" t="e">
        <f t="shared" si="284"/>
        <v>#VALUE!</v>
      </c>
      <c r="E2954" s="39" t="e">
        <f t="shared" si="279"/>
        <v>#VALUE!</v>
      </c>
      <c r="M2954" s="8" t="str">
        <f>VLOOKUP(MONTH($J2954),Lookup!$A$2:$B$13,2,0)&amp;" "&amp;YEAR($J2954)</f>
        <v>Jan 1900</v>
      </c>
      <c r="N2954" s="34" t="str">
        <f t="shared" si="280"/>
        <v>1/1/9999</v>
      </c>
      <c r="O2954" s="8" t="str">
        <f>IF(ISERROR(VLOOKUP($I2954,Lookup!$H$2:$I$11,2,0)),"",VLOOKUP($I2954,Lookup!$H$2:$I$11,2,0))</f>
        <v/>
      </c>
      <c r="P2954" s="8">
        <f>COUNTIF(J$4:J2954,J2954)</f>
        <v>0</v>
      </c>
    </row>
    <row r="2955" spans="1:16" x14ac:dyDescent="0.25">
      <c r="A2955" s="35">
        <f t="shared" si="281"/>
        <v>0</v>
      </c>
      <c r="B2955" s="8">
        <f t="shared" si="282"/>
        <v>0</v>
      </c>
      <c r="C2955" s="8">
        <f t="shared" si="283"/>
        <v>0</v>
      </c>
      <c r="D2955" s="38" t="e">
        <f t="shared" si="284"/>
        <v>#VALUE!</v>
      </c>
      <c r="E2955" s="39" t="e">
        <f t="shared" si="279"/>
        <v>#VALUE!</v>
      </c>
      <c r="M2955" s="8" t="str">
        <f>VLOOKUP(MONTH($J2955),Lookup!$A$2:$B$13,2,0)&amp;" "&amp;YEAR($J2955)</f>
        <v>Jan 1900</v>
      </c>
      <c r="N2955" s="34" t="str">
        <f t="shared" si="280"/>
        <v>1/1/9999</v>
      </c>
      <c r="O2955" s="8" t="str">
        <f>IF(ISERROR(VLOOKUP($I2955,Lookup!$H$2:$I$11,2,0)),"",VLOOKUP($I2955,Lookup!$H$2:$I$11,2,0))</f>
        <v/>
      </c>
      <c r="P2955" s="8">
        <f>COUNTIF(J$4:J2955,J2955)</f>
        <v>0</v>
      </c>
    </row>
    <row r="2956" spans="1:16" x14ac:dyDescent="0.25">
      <c r="A2956" s="35">
        <f t="shared" si="281"/>
        <v>0</v>
      </c>
      <c r="B2956" s="8">
        <f t="shared" si="282"/>
        <v>0</v>
      </c>
      <c r="C2956" s="8">
        <f t="shared" si="283"/>
        <v>0</v>
      </c>
      <c r="D2956" s="38" t="e">
        <f t="shared" si="284"/>
        <v>#VALUE!</v>
      </c>
      <c r="E2956" s="39" t="e">
        <f t="shared" si="279"/>
        <v>#VALUE!</v>
      </c>
      <c r="M2956" s="8" t="str">
        <f>VLOOKUP(MONTH($J2956),Lookup!$A$2:$B$13,2,0)&amp;" "&amp;YEAR($J2956)</f>
        <v>Jan 1900</v>
      </c>
      <c r="N2956" s="34" t="str">
        <f t="shared" si="280"/>
        <v>1/1/9999</v>
      </c>
      <c r="O2956" s="8" t="str">
        <f>IF(ISERROR(VLOOKUP($I2956,Lookup!$H$2:$I$11,2,0)),"",VLOOKUP($I2956,Lookup!$H$2:$I$11,2,0))</f>
        <v/>
      </c>
      <c r="P2956" s="8">
        <f>COUNTIF(J$4:J2956,J2956)</f>
        <v>0</v>
      </c>
    </row>
    <row r="2957" spans="1:16" x14ac:dyDescent="0.25">
      <c r="A2957" s="35">
        <f t="shared" si="281"/>
        <v>0</v>
      </c>
      <c r="B2957" s="8">
        <f t="shared" si="282"/>
        <v>0</v>
      </c>
      <c r="C2957" s="8">
        <f t="shared" si="283"/>
        <v>0</v>
      </c>
      <c r="D2957" s="38" t="e">
        <f t="shared" si="284"/>
        <v>#VALUE!</v>
      </c>
      <c r="E2957" s="39" t="e">
        <f t="shared" si="279"/>
        <v>#VALUE!</v>
      </c>
      <c r="M2957" s="8" t="str">
        <f>VLOOKUP(MONTH($J2957),Lookup!$A$2:$B$13,2,0)&amp;" "&amp;YEAR($J2957)</f>
        <v>Jan 1900</v>
      </c>
      <c r="N2957" s="34" t="str">
        <f t="shared" si="280"/>
        <v>1/1/9999</v>
      </c>
      <c r="O2957" s="8" t="str">
        <f>IF(ISERROR(VLOOKUP($I2957,Lookup!$H$2:$I$11,2,0)),"",VLOOKUP($I2957,Lookup!$H$2:$I$11,2,0))</f>
        <v/>
      </c>
      <c r="P2957" s="8">
        <f>COUNTIF(J$4:J2957,J2957)</f>
        <v>0</v>
      </c>
    </row>
    <row r="2958" spans="1:16" x14ac:dyDescent="0.25">
      <c r="A2958" s="35">
        <f t="shared" si="281"/>
        <v>0</v>
      </c>
      <c r="B2958" s="8">
        <f t="shared" si="282"/>
        <v>0</v>
      </c>
      <c r="C2958" s="8">
        <f t="shared" si="283"/>
        <v>0</v>
      </c>
      <c r="D2958" s="38" t="e">
        <f t="shared" si="284"/>
        <v>#VALUE!</v>
      </c>
      <c r="E2958" s="39" t="e">
        <f t="shared" si="279"/>
        <v>#VALUE!</v>
      </c>
      <c r="M2958" s="8" t="str">
        <f>VLOOKUP(MONTH($J2958),Lookup!$A$2:$B$13,2,0)&amp;" "&amp;YEAR($J2958)</f>
        <v>Jan 1900</v>
      </c>
      <c r="N2958" s="34" t="str">
        <f t="shared" si="280"/>
        <v>1/1/9999</v>
      </c>
      <c r="O2958" s="8" t="str">
        <f>IF(ISERROR(VLOOKUP($I2958,Lookup!$H$2:$I$11,2,0)),"",VLOOKUP($I2958,Lookup!$H$2:$I$11,2,0))</f>
        <v/>
      </c>
      <c r="P2958" s="8">
        <f>COUNTIF(J$4:J2958,J2958)</f>
        <v>0</v>
      </c>
    </row>
    <row r="2959" spans="1:16" x14ac:dyDescent="0.25">
      <c r="A2959" s="35">
        <f t="shared" si="281"/>
        <v>0</v>
      </c>
      <c r="B2959" s="8">
        <f t="shared" si="282"/>
        <v>0</v>
      </c>
      <c r="C2959" s="8">
        <f t="shared" si="283"/>
        <v>0</v>
      </c>
      <c r="D2959" s="38" t="e">
        <f t="shared" si="284"/>
        <v>#VALUE!</v>
      </c>
      <c r="E2959" s="39" t="e">
        <f t="shared" si="279"/>
        <v>#VALUE!</v>
      </c>
      <c r="M2959" s="8" t="str">
        <f>VLOOKUP(MONTH($J2959),Lookup!$A$2:$B$13,2,0)&amp;" "&amp;YEAR($J2959)</f>
        <v>Jan 1900</v>
      </c>
      <c r="N2959" s="34" t="str">
        <f t="shared" si="280"/>
        <v>1/1/9999</v>
      </c>
      <c r="O2959" s="8" t="str">
        <f>IF(ISERROR(VLOOKUP($I2959,Lookup!$H$2:$I$11,2,0)),"",VLOOKUP($I2959,Lookup!$H$2:$I$11,2,0))</f>
        <v/>
      </c>
      <c r="P2959" s="8">
        <f>COUNTIF(J$4:J2959,J2959)</f>
        <v>0</v>
      </c>
    </row>
    <row r="2960" spans="1:16" x14ac:dyDescent="0.25">
      <c r="A2960" s="35">
        <f t="shared" si="281"/>
        <v>0</v>
      </c>
      <c r="B2960" s="8">
        <f t="shared" si="282"/>
        <v>0</v>
      </c>
      <c r="C2960" s="8">
        <f t="shared" si="283"/>
        <v>0</v>
      </c>
      <c r="D2960" s="38" t="e">
        <f t="shared" si="284"/>
        <v>#VALUE!</v>
      </c>
      <c r="E2960" s="39" t="e">
        <f t="shared" si="279"/>
        <v>#VALUE!</v>
      </c>
      <c r="M2960" s="8" t="str">
        <f>VLOOKUP(MONTH($J2960),Lookup!$A$2:$B$13,2,0)&amp;" "&amp;YEAR($J2960)</f>
        <v>Jan 1900</v>
      </c>
      <c r="N2960" s="34" t="str">
        <f t="shared" si="280"/>
        <v>1/1/9999</v>
      </c>
      <c r="O2960" s="8" t="str">
        <f>IF(ISERROR(VLOOKUP($I2960,Lookup!$H$2:$I$11,2,0)),"",VLOOKUP($I2960,Lookup!$H$2:$I$11,2,0))</f>
        <v/>
      </c>
      <c r="P2960" s="8">
        <f>COUNTIF(J$4:J2960,J2960)</f>
        <v>0</v>
      </c>
    </row>
    <row r="2961" spans="1:16" x14ac:dyDescent="0.25">
      <c r="A2961" s="35">
        <f t="shared" si="281"/>
        <v>0</v>
      </c>
      <c r="B2961" s="8">
        <f t="shared" si="282"/>
        <v>0</v>
      </c>
      <c r="C2961" s="8">
        <f t="shared" si="283"/>
        <v>0</v>
      </c>
      <c r="D2961" s="38" t="e">
        <f t="shared" si="284"/>
        <v>#VALUE!</v>
      </c>
      <c r="E2961" s="39" t="e">
        <f t="shared" si="279"/>
        <v>#VALUE!</v>
      </c>
      <c r="M2961" s="8" t="str">
        <f>VLOOKUP(MONTH($J2961),Lookup!$A$2:$B$13,2,0)&amp;" "&amp;YEAR($J2961)</f>
        <v>Jan 1900</v>
      </c>
      <c r="N2961" s="34" t="str">
        <f t="shared" si="280"/>
        <v>1/1/9999</v>
      </c>
      <c r="O2961" s="8" t="str">
        <f>IF(ISERROR(VLOOKUP($I2961,Lookup!$H$2:$I$11,2,0)),"",VLOOKUP($I2961,Lookup!$H$2:$I$11,2,0))</f>
        <v/>
      </c>
      <c r="P2961" s="8">
        <f>COUNTIF(J$4:J2961,J2961)</f>
        <v>0</v>
      </c>
    </row>
    <row r="2962" spans="1:16" x14ac:dyDescent="0.25">
      <c r="A2962" s="35">
        <f t="shared" si="281"/>
        <v>0</v>
      </c>
      <c r="B2962" s="8">
        <f t="shared" si="282"/>
        <v>0</v>
      </c>
      <c r="C2962" s="8">
        <f t="shared" si="283"/>
        <v>0</v>
      </c>
      <c r="D2962" s="38" t="e">
        <f t="shared" si="284"/>
        <v>#VALUE!</v>
      </c>
      <c r="E2962" s="39" t="e">
        <f t="shared" si="279"/>
        <v>#VALUE!</v>
      </c>
      <c r="M2962" s="8" t="str">
        <f>VLOOKUP(MONTH($J2962),Lookup!$A$2:$B$13,2,0)&amp;" "&amp;YEAR($J2962)</f>
        <v>Jan 1900</v>
      </c>
      <c r="N2962" s="34" t="str">
        <f t="shared" si="280"/>
        <v>1/1/9999</v>
      </c>
      <c r="O2962" s="8" t="str">
        <f>IF(ISERROR(VLOOKUP($I2962,Lookup!$H$2:$I$11,2,0)),"",VLOOKUP($I2962,Lookup!$H$2:$I$11,2,0))</f>
        <v/>
      </c>
      <c r="P2962" s="8">
        <f>COUNTIF(J$4:J2962,J2962)</f>
        <v>0</v>
      </c>
    </row>
    <row r="2963" spans="1:16" x14ac:dyDescent="0.25">
      <c r="A2963" s="35">
        <f t="shared" si="281"/>
        <v>0</v>
      </c>
      <c r="B2963" s="8">
        <f t="shared" si="282"/>
        <v>0</v>
      </c>
      <c r="C2963" s="8">
        <f t="shared" si="283"/>
        <v>0</v>
      </c>
      <c r="D2963" s="38" t="e">
        <f t="shared" si="284"/>
        <v>#VALUE!</v>
      </c>
      <c r="E2963" s="39" t="e">
        <f t="shared" si="279"/>
        <v>#VALUE!</v>
      </c>
      <c r="M2963" s="8" t="str">
        <f>VLOOKUP(MONTH($J2963),Lookup!$A$2:$B$13,2,0)&amp;" "&amp;YEAR($J2963)</f>
        <v>Jan 1900</v>
      </c>
      <c r="N2963" s="34" t="str">
        <f t="shared" si="280"/>
        <v>1/1/9999</v>
      </c>
      <c r="O2963" s="8" t="str">
        <f>IF(ISERROR(VLOOKUP($I2963,Lookup!$H$2:$I$11,2,0)),"",VLOOKUP($I2963,Lookup!$H$2:$I$11,2,0))</f>
        <v/>
      </c>
      <c r="P2963" s="8">
        <f>COUNTIF(J$4:J2963,J2963)</f>
        <v>0</v>
      </c>
    </row>
    <row r="2964" spans="1:16" x14ac:dyDescent="0.25">
      <c r="A2964" s="35">
        <f t="shared" si="281"/>
        <v>0</v>
      </c>
      <c r="B2964" s="8">
        <f t="shared" si="282"/>
        <v>0</v>
      </c>
      <c r="C2964" s="8">
        <f t="shared" si="283"/>
        <v>0</v>
      </c>
      <c r="D2964" s="38" t="e">
        <f t="shared" si="284"/>
        <v>#VALUE!</v>
      </c>
      <c r="E2964" s="39" t="e">
        <f t="shared" si="279"/>
        <v>#VALUE!</v>
      </c>
      <c r="M2964" s="8" t="str">
        <f>VLOOKUP(MONTH($J2964),Lookup!$A$2:$B$13,2,0)&amp;" "&amp;YEAR($J2964)</f>
        <v>Jan 1900</v>
      </c>
      <c r="N2964" s="34" t="str">
        <f t="shared" si="280"/>
        <v>1/1/9999</v>
      </c>
      <c r="O2964" s="8" t="str">
        <f>IF(ISERROR(VLOOKUP($I2964,Lookup!$H$2:$I$11,2,0)),"",VLOOKUP($I2964,Lookup!$H$2:$I$11,2,0))</f>
        <v/>
      </c>
      <c r="P2964" s="8">
        <f>COUNTIF(J$4:J2964,J2964)</f>
        <v>0</v>
      </c>
    </row>
    <row r="2965" spans="1:16" x14ac:dyDescent="0.25">
      <c r="A2965" s="35">
        <f t="shared" si="281"/>
        <v>0</v>
      </c>
      <c r="B2965" s="8">
        <f t="shared" si="282"/>
        <v>0</v>
      </c>
      <c r="C2965" s="8">
        <f t="shared" si="283"/>
        <v>0</v>
      </c>
      <c r="D2965" s="38" t="e">
        <f t="shared" si="284"/>
        <v>#VALUE!</v>
      </c>
      <c r="E2965" s="39" t="e">
        <f t="shared" si="279"/>
        <v>#VALUE!</v>
      </c>
      <c r="M2965" s="8" t="str">
        <f>VLOOKUP(MONTH($J2965),Lookup!$A$2:$B$13,2,0)&amp;" "&amp;YEAR($J2965)</f>
        <v>Jan 1900</v>
      </c>
      <c r="N2965" s="34" t="str">
        <f t="shared" si="280"/>
        <v>1/1/9999</v>
      </c>
      <c r="O2965" s="8" t="str">
        <f>IF(ISERROR(VLOOKUP($I2965,Lookup!$H$2:$I$11,2,0)),"",VLOOKUP($I2965,Lookup!$H$2:$I$11,2,0))</f>
        <v/>
      </c>
      <c r="P2965" s="8">
        <f>COUNTIF(J$4:J2965,J2965)</f>
        <v>0</v>
      </c>
    </row>
    <row r="2966" spans="1:16" x14ac:dyDescent="0.25">
      <c r="A2966" s="35">
        <f t="shared" si="281"/>
        <v>0</v>
      </c>
      <c r="B2966" s="8">
        <f t="shared" si="282"/>
        <v>0</v>
      </c>
      <c r="C2966" s="8">
        <f t="shared" si="283"/>
        <v>0</v>
      </c>
      <c r="D2966" s="38" t="e">
        <f t="shared" si="284"/>
        <v>#VALUE!</v>
      </c>
      <c r="E2966" s="39" t="e">
        <f t="shared" si="279"/>
        <v>#VALUE!</v>
      </c>
      <c r="M2966" s="8" t="str">
        <f>VLOOKUP(MONTH($J2966),Lookup!$A$2:$B$13,2,0)&amp;" "&amp;YEAR($J2966)</f>
        <v>Jan 1900</v>
      </c>
      <c r="N2966" s="34" t="str">
        <f t="shared" si="280"/>
        <v>1/1/9999</v>
      </c>
      <c r="O2966" s="8" t="str">
        <f>IF(ISERROR(VLOOKUP($I2966,Lookup!$H$2:$I$11,2,0)),"",VLOOKUP($I2966,Lookup!$H$2:$I$11,2,0))</f>
        <v/>
      </c>
      <c r="P2966" s="8">
        <f>COUNTIF(J$4:J2966,J2966)</f>
        <v>0</v>
      </c>
    </row>
    <row r="2967" spans="1:16" x14ac:dyDescent="0.25">
      <c r="A2967" s="35">
        <f t="shared" si="281"/>
        <v>0</v>
      </c>
      <c r="B2967" s="8">
        <f t="shared" si="282"/>
        <v>0</v>
      </c>
      <c r="C2967" s="8">
        <f t="shared" si="283"/>
        <v>0</v>
      </c>
      <c r="D2967" s="38" t="e">
        <f t="shared" si="284"/>
        <v>#VALUE!</v>
      </c>
      <c r="E2967" s="39" t="e">
        <f t="shared" si="279"/>
        <v>#VALUE!</v>
      </c>
      <c r="M2967" s="8" t="str">
        <f>VLOOKUP(MONTH($J2967),Lookup!$A$2:$B$13,2,0)&amp;" "&amp;YEAR($J2967)</f>
        <v>Jan 1900</v>
      </c>
      <c r="N2967" s="34" t="str">
        <f t="shared" si="280"/>
        <v>1/1/9999</v>
      </c>
      <c r="O2967" s="8" t="str">
        <f>IF(ISERROR(VLOOKUP($I2967,Lookup!$H$2:$I$11,2,0)),"",VLOOKUP($I2967,Lookup!$H$2:$I$11,2,0))</f>
        <v/>
      </c>
      <c r="P2967" s="8">
        <f>COUNTIF(J$4:J2967,J2967)</f>
        <v>0</v>
      </c>
    </row>
    <row r="2968" spans="1:16" x14ac:dyDescent="0.25">
      <c r="A2968" s="35">
        <f t="shared" si="281"/>
        <v>0</v>
      </c>
      <c r="B2968" s="8">
        <f t="shared" si="282"/>
        <v>0</v>
      </c>
      <c r="C2968" s="8">
        <f t="shared" si="283"/>
        <v>0</v>
      </c>
      <c r="D2968" s="38" t="e">
        <f t="shared" si="284"/>
        <v>#VALUE!</v>
      </c>
      <c r="E2968" s="39" t="e">
        <f t="shared" si="279"/>
        <v>#VALUE!</v>
      </c>
      <c r="M2968" s="8" t="str">
        <f>VLOOKUP(MONTH($J2968),Lookup!$A$2:$B$13,2,0)&amp;" "&amp;YEAR($J2968)</f>
        <v>Jan 1900</v>
      </c>
      <c r="N2968" s="34" t="str">
        <f t="shared" si="280"/>
        <v>1/1/9999</v>
      </c>
      <c r="O2968" s="8" t="str">
        <f>IF(ISERROR(VLOOKUP($I2968,Lookup!$H$2:$I$11,2,0)),"",VLOOKUP($I2968,Lookup!$H$2:$I$11,2,0))</f>
        <v/>
      </c>
      <c r="P2968" s="8">
        <f>COUNTIF(J$4:J2968,J2968)</f>
        <v>0</v>
      </c>
    </row>
    <row r="2969" spans="1:16" x14ac:dyDescent="0.25">
      <c r="A2969" s="35">
        <f t="shared" si="281"/>
        <v>0</v>
      </c>
      <c r="B2969" s="8">
        <f t="shared" si="282"/>
        <v>0</v>
      </c>
      <c r="C2969" s="8">
        <f t="shared" si="283"/>
        <v>0</v>
      </c>
      <c r="D2969" s="38" t="e">
        <f t="shared" si="284"/>
        <v>#VALUE!</v>
      </c>
      <c r="E2969" s="39" t="e">
        <f t="shared" si="279"/>
        <v>#VALUE!</v>
      </c>
      <c r="M2969" s="8" t="str">
        <f>VLOOKUP(MONTH($J2969),Lookup!$A$2:$B$13,2,0)&amp;" "&amp;YEAR($J2969)</f>
        <v>Jan 1900</v>
      </c>
      <c r="N2969" s="34" t="str">
        <f t="shared" si="280"/>
        <v>1/1/9999</v>
      </c>
      <c r="O2969" s="8" t="str">
        <f>IF(ISERROR(VLOOKUP($I2969,Lookup!$H$2:$I$11,2,0)),"",VLOOKUP($I2969,Lookup!$H$2:$I$11,2,0))</f>
        <v/>
      </c>
      <c r="P2969" s="8">
        <f>COUNTIF(J$4:J2969,J2969)</f>
        <v>0</v>
      </c>
    </row>
    <row r="2970" spans="1:16" x14ac:dyDescent="0.25">
      <c r="A2970" s="35">
        <f t="shared" si="281"/>
        <v>0</v>
      </c>
      <c r="B2970" s="8">
        <f t="shared" si="282"/>
        <v>0</v>
      </c>
      <c r="C2970" s="8">
        <f t="shared" si="283"/>
        <v>0</v>
      </c>
      <c r="D2970" s="38" t="e">
        <f t="shared" si="284"/>
        <v>#VALUE!</v>
      </c>
      <c r="E2970" s="39" t="e">
        <f t="shared" si="279"/>
        <v>#VALUE!</v>
      </c>
      <c r="M2970" s="8" t="str">
        <f>VLOOKUP(MONTH($J2970),Lookup!$A$2:$B$13,2,0)&amp;" "&amp;YEAR($J2970)</f>
        <v>Jan 1900</v>
      </c>
      <c r="N2970" s="34" t="str">
        <f t="shared" si="280"/>
        <v>1/1/9999</v>
      </c>
      <c r="O2970" s="8" t="str">
        <f>IF(ISERROR(VLOOKUP($I2970,Lookup!$H$2:$I$11,2,0)),"",VLOOKUP($I2970,Lookup!$H$2:$I$11,2,0))</f>
        <v/>
      </c>
      <c r="P2970" s="8">
        <f>COUNTIF(J$4:J2970,J2970)</f>
        <v>0</v>
      </c>
    </row>
    <row r="2971" spans="1:16" x14ac:dyDescent="0.25">
      <c r="A2971" s="35">
        <f t="shared" si="281"/>
        <v>0</v>
      </c>
      <c r="B2971" s="8">
        <f t="shared" si="282"/>
        <v>0</v>
      </c>
      <c r="C2971" s="8">
        <f t="shared" si="283"/>
        <v>0</v>
      </c>
      <c r="D2971" s="38" t="e">
        <f t="shared" si="284"/>
        <v>#VALUE!</v>
      </c>
      <c r="E2971" s="39" t="e">
        <f t="shared" si="279"/>
        <v>#VALUE!</v>
      </c>
      <c r="M2971" s="8" t="str">
        <f>VLOOKUP(MONTH($J2971),Lookup!$A$2:$B$13,2,0)&amp;" "&amp;YEAR($J2971)</f>
        <v>Jan 1900</v>
      </c>
      <c r="N2971" s="34" t="str">
        <f t="shared" si="280"/>
        <v>1/1/9999</v>
      </c>
      <c r="O2971" s="8" t="str">
        <f>IF(ISERROR(VLOOKUP($I2971,Lookup!$H$2:$I$11,2,0)),"",VLOOKUP($I2971,Lookup!$H$2:$I$11,2,0))</f>
        <v/>
      </c>
      <c r="P2971" s="8">
        <f>COUNTIF(J$4:J2971,J2971)</f>
        <v>0</v>
      </c>
    </row>
    <row r="2972" spans="1:16" x14ac:dyDescent="0.25">
      <c r="A2972" s="35">
        <f t="shared" si="281"/>
        <v>0</v>
      </c>
      <c r="B2972" s="8">
        <f t="shared" si="282"/>
        <v>0</v>
      </c>
      <c r="C2972" s="8">
        <f t="shared" si="283"/>
        <v>0</v>
      </c>
      <c r="D2972" s="38" t="e">
        <f t="shared" si="284"/>
        <v>#VALUE!</v>
      </c>
      <c r="E2972" s="39" t="e">
        <f t="shared" si="279"/>
        <v>#VALUE!</v>
      </c>
      <c r="M2972" s="8" t="str">
        <f>VLOOKUP(MONTH($J2972),Lookup!$A$2:$B$13,2,0)&amp;" "&amp;YEAR($J2972)</f>
        <v>Jan 1900</v>
      </c>
      <c r="N2972" s="34" t="str">
        <f t="shared" si="280"/>
        <v>1/1/9999</v>
      </c>
      <c r="O2972" s="8" t="str">
        <f>IF(ISERROR(VLOOKUP($I2972,Lookup!$H$2:$I$11,2,0)),"",VLOOKUP($I2972,Lookup!$H$2:$I$11,2,0))</f>
        <v/>
      </c>
      <c r="P2972" s="8">
        <f>COUNTIF(J$4:J2972,J2972)</f>
        <v>0</v>
      </c>
    </row>
    <row r="2973" spans="1:16" x14ac:dyDescent="0.25">
      <c r="A2973" s="35">
        <f t="shared" si="281"/>
        <v>0</v>
      </c>
      <c r="B2973" s="8">
        <f t="shared" si="282"/>
        <v>0</v>
      </c>
      <c r="C2973" s="8">
        <f t="shared" si="283"/>
        <v>0</v>
      </c>
      <c r="D2973" s="38" t="e">
        <f t="shared" si="284"/>
        <v>#VALUE!</v>
      </c>
      <c r="E2973" s="39" t="e">
        <f t="shared" si="279"/>
        <v>#VALUE!</v>
      </c>
      <c r="M2973" s="8" t="str">
        <f>VLOOKUP(MONTH($J2973),Lookup!$A$2:$B$13,2,0)&amp;" "&amp;YEAR($J2973)</f>
        <v>Jan 1900</v>
      </c>
      <c r="N2973" s="34" t="str">
        <f t="shared" si="280"/>
        <v>1/1/9999</v>
      </c>
      <c r="O2973" s="8" t="str">
        <f>IF(ISERROR(VLOOKUP($I2973,Lookup!$H$2:$I$11,2,0)),"",VLOOKUP($I2973,Lookup!$H$2:$I$11,2,0))</f>
        <v/>
      </c>
      <c r="P2973" s="8">
        <f>COUNTIF(J$4:J2973,J2973)</f>
        <v>0</v>
      </c>
    </row>
    <row r="2974" spans="1:16" x14ac:dyDescent="0.25">
      <c r="A2974" s="35">
        <f t="shared" si="281"/>
        <v>0</v>
      </c>
      <c r="B2974" s="8">
        <f t="shared" si="282"/>
        <v>0</v>
      </c>
      <c r="C2974" s="8">
        <f t="shared" si="283"/>
        <v>0</v>
      </c>
      <c r="D2974" s="38" t="e">
        <f t="shared" si="284"/>
        <v>#VALUE!</v>
      </c>
      <c r="E2974" s="39" t="e">
        <f t="shared" si="279"/>
        <v>#VALUE!</v>
      </c>
      <c r="M2974" s="8" t="str">
        <f>VLOOKUP(MONTH($J2974),Lookup!$A$2:$B$13,2,0)&amp;" "&amp;YEAR($J2974)</f>
        <v>Jan 1900</v>
      </c>
      <c r="N2974" s="34" t="str">
        <f t="shared" si="280"/>
        <v>1/1/9999</v>
      </c>
      <c r="O2974" s="8" t="str">
        <f>IF(ISERROR(VLOOKUP($I2974,Lookup!$H$2:$I$11,2,0)),"",VLOOKUP($I2974,Lookup!$H$2:$I$11,2,0))</f>
        <v/>
      </c>
      <c r="P2974" s="8">
        <f>COUNTIF(J$4:J2974,J2974)</f>
        <v>0</v>
      </c>
    </row>
    <row r="2975" spans="1:16" x14ac:dyDescent="0.25">
      <c r="A2975" s="35">
        <f t="shared" si="281"/>
        <v>0</v>
      </c>
      <c r="B2975" s="8">
        <f t="shared" si="282"/>
        <v>0</v>
      </c>
      <c r="C2975" s="8">
        <f t="shared" si="283"/>
        <v>0</v>
      </c>
      <c r="D2975" s="38" t="e">
        <f t="shared" si="284"/>
        <v>#VALUE!</v>
      </c>
      <c r="E2975" s="39" t="e">
        <f t="shared" si="279"/>
        <v>#VALUE!</v>
      </c>
      <c r="M2975" s="8" t="str">
        <f>VLOOKUP(MONTH($J2975),Lookup!$A$2:$B$13,2,0)&amp;" "&amp;YEAR($J2975)</f>
        <v>Jan 1900</v>
      </c>
      <c r="N2975" s="34" t="str">
        <f t="shared" si="280"/>
        <v>1/1/9999</v>
      </c>
      <c r="O2975" s="8" t="str">
        <f>IF(ISERROR(VLOOKUP($I2975,Lookup!$H$2:$I$11,2,0)),"",VLOOKUP($I2975,Lookup!$H$2:$I$11,2,0))</f>
        <v/>
      </c>
      <c r="P2975" s="8">
        <f>COUNTIF(J$4:J2975,J2975)</f>
        <v>0</v>
      </c>
    </row>
    <row r="2976" spans="1:16" x14ac:dyDescent="0.25">
      <c r="A2976" s="35">
        <f t="shared" si="281"/>
        <v>0</v>
      </c>
      <c r="B2976" s="8">
        <f t="shared" si="282"/>
        <v>0</v>
      </c>
      <c r="C2976" s="8">
        <f t="shared" si="283"/>
        <v>0</v>
      </c>
      <c r="D2976" s="38" t="e">
        <f t="shared" si="284"/>
        <v>#VALUE!</v>
      </c>
      <c r="E2976" s="39" t="e">
        <f t="shared" si="279"/>
        <v>#VALUE!</v>
      </c>
      <c r="M2976" s="8" t="str">
        <f>VLOOKUP(MONTH($J2976),Lookup!$A$2:$B$13,2,0)&amp;" "&amp;YEAR($J2976)</f>
        <v>Jan 1900</v>
      </c>
      <c r="N2976" s="34" t="str">
        <f t="shared" si="280"/>
        <v>1/1/9999</v>
      </c>
      <c r="O2976" s="8" t="str">
        <f>IF(ISERROR(VLOOKUP($I2976,Lookup!$H$2:$I$11,2,0)),"",VLOOKUP($I2976,Lookup!$H$2:$I$11,2,0))</f>
        <v/>
      </c>
      <c r="P2976" s="8">
        <f>COUNTIF(J$4:J2976,J2976)</f>
        <v>0</v>
      </c>
    </row>
    <row r="2977" spans="1:16" x14ac:dyDescent="0.25">
      <c r="A2977" s="35">
        <f t="shared" si="281"/>
        <v>0</v>
      </c>
      <c r="B2977" s="8">
        <f t="shared" si="282"/>
        <v>0</v>
      </c>
      <c r="C2977" s="8">
        <f t="shared" si="283"/>
        <v>0</v>
      </c>
      <c r="D2977" s="38" t="e">
        <f t="shared" si="284"/>
        <v>#VALUE!</v>
      </c>
      <c r="E2977" s="39" t="e">
        <f t="shared" si="279"/>
        <v>#VALUE!</v>
      </c>
      <c r="M2977" s="8" t="str">
        <f>VLOOKUP(MONTH($J2977),Lookup!$A$2:$B$13,2,0)&amp;" "&amp;YEAR($J2977)</f>
        <v>Jan 1900</v>
      </c>
      <c r="N2977" s="34" t="str">
        <f t="shared" si="280"/>
        <v>1/1/9999</v>
      </c>
      <c r="O2977" s="8" t="str">
        <f>IF(ISERROR(VLOOKUP($I2977,Lookup!$H$2:$I$11,2,0)),"",VLOOKUP($I2977,Lookup!$H$2:$I$11,2,0))</f>
        <v/>
      </c>
      <c r="P2977" s="8">
        <f>COUNTIF(J$4:J2977,J2977)</f>
        <v>0</v>
      </c>
    </row>
    <row r="2978" spans="1:16" x14ac:dyDescent="0.25">
      <c r="A2978" s="35">
        <f t="shared" si="281"/>
        <v>0</v>
      </c>
      <c r="B2978" s="8">
        <f t="shared" si="282"/>
        <v>0</v>
      </c>
      <c r="C2978" s="8">
        <f t="shared" si="283"/>
        <v>0</v>
      </c>
      <c r="D2978" s="38" t="e">
        <f t="shared" si="284"/>
        <v>#VALUE!</v>
      </c>
      <c r="E2978" s="39" t="e">
        <f t="shared" si="279"/>
        <v>#VALUE!</v>
      </c>
      <c r="M2978" s="8" t="str">
        <f>VLOOKUP(MONTH($J2978),Lookup!$A$2:$B$13,2,0)&amp;" "&amp;YEAR($J2978)</f>
        <v>Jan 1900</v>
      </c>
      <c r="N2978" s="34" t="str">
        <f t="shared" si="280"/>
        <v>1/1/9999</v>
      </c>
      <c r="O2978" s="8" t="str">
        <f>IF(ISERROR(VLOOKUP($I2978,Lookup!$H$2:$I$11,2,0)),"",VLOOKUP($I2978,Lookup!$H$2:$I$11,2,0))</f>
        <v/>
      </c>
      <c r="P2978" s="8">
        <f>COUNTIF(J$4:J2978,J2978)</f>
        <v>0</v>
      </c>
    </row>
    <row r="2979" spans="1:16" x14ac:dyDescent="0.25">
      <c r="A2979" s="35">
        <f t="shared" si="281"/>
        <v>0</v>
      </c>
      <c r="B2979" s="8">
        <f t="shared" si="282"/>
        <v>0</v>
      </c>
      <c r="C2979" s="8">
        <f t="shared" si="283"/>
        <v>0</v>
      </c>
      <c r="D2979" s="38" t="e">
        <f t="shared" si="284"/>
        <v>#VALUE!</v>
      </c>
      <c r="E2979" s="39" t="e">
        <f t="shared" si="279"/>
        <v>#VALUE!</v>
      </c>
      <c r="M2979" s="8" t="str">
        <f>VLOOKUP(MONTH($J2979),Lookup!$A$2:$B$13,2,0)&amp;" "&amp;YEAR($J2979)</f>
        <v>Jan 1900</v>
      </c>
      <c r="N2979" s="34" t="str">
        <f t="shared" si="280"/>
        <v>1/1/9999</v>
      </c>
      <c r="O2979" s="8" t="str">
        <f>IF(ISERROR(VLOOKUP($I2979,Lookup!$H$2:$I$11,2,0)),"",VLOOKUP($I2979,Lookup!$H$2:$I$11,2,0))</f>
        <v/>
      </c>
      <c r="P2979" s="8">
        <f>COUNTIF(J$4:J2979,J2979)</f>
        <v>0</v>
      </c>
    </row>
    <row r="2980" spans="1:16" x14ac:dyDescent="0.25">
      <c r="A2980" s="35">
        <f t="shared" si="281"/>
        <v>0</v>
      </c>
      <c r="B2980" s="8">
        <f t="shared" si="282"/>
        <v>0</v>
      </c>
      <c r="C2980" s="8">
        <f t="shared" si="283"/>
        <v>0</v>
      </c>
      <c r="D2980" s="38" t="e">
        <f t="shared" si="284"/>
        <v>#VALUE!</v>
      </c>
      <c r="E2980" s="39" t="e">
        <f t="shared" si="279"/>
        <v>#VALUE!</v>
      </c>
      <c r="M2980" s="8" t="str">
        <f>VLOOKUP(MONTH($J2980),Lookup!$A$2:$B$13,2,0)&amp;" "&amp;YEAR($J2980)</f>
        <v>Jan 1900</v>
      </c>
      <c r="N2980" s="34" t="str">
        <f t="shared" si="280"/>
        <v>1/1/9999</v>
      </c>
      <c r="O2980" s="8" t="str">
        <f>IF(ISERROR(VLOOKUP($I2980,Lookup!$H$2:$I$11,2,0)),"",VLOOKUP($I2980,Lookup!$H$2:$I$11,2,0))</f>
        <v/>
      </c>
      <c r="P2980" s="8">
        <f>COUNTIF(J$4:J2980,J2980)</f>
        <v>0</v>
      </c>
    </row>
    <row r="2981" spans="1:16" x14ac:dyDescent="0.25">
      <c r="A2981" s="35">
        <f t="shared" si="281"/>
        <v>0</v>
      </c>
      <c r="B2981" s="8">
        <f t="shared" si="282"/>
        <v>0</v>
      </c>
      <c r="C2981" s="8">
        <f t="shared" si="283"/>
        <v>0</v>
      </c>
      <c r="D2981" s="38" t="e">
        <f t="shared" si="284"/>
        <v>#VALUE!</v>
      </c>
      <c r="E2981" s="39" t="e">
        <f t="shared" si="279"/>
        <v>#VALUE!</v>
      </c>
      <c r="M2981" s="8" t="str">
        <f>VLOOKUP(MONTH($J2981),Lookup!$A$2:$B$13,2,0)&amp;" "&amp;YEAR($J2981)</f>
        <v>Jan 1900</v>
      </c>
      <c r="N2981" s="34" t="str">
        <f t="shared" si="280"/>
        <v>1/1/9999</v>
      </c>
      <c r="O2981" s="8" t="str">
        <f>IF(ISERROR(VLOOKUP($I2981,Lookup!$H$2:$I$11,2,0)),"",VLOOKUP($I2981,Lookup!$H$2:$I$11,2,0))</f>
        <v/>
      </c>
      <c r="P2981" s="8">
        <f>COUNTIF(J$4:J2981,J2981)</f>
        <v>0</v>
      </c>
    </row>
    <row r="2982" spans="1:16" x14ac:dyDescent="0.25">
      <c r="A2982" s="35">
        <f t="shared" si="281"/>
        <v>0</v>
      </c>
      <c r="B2982" s="8">
        <f t="shared" si="282"/>
        <v>0</v>
      </c>
      <c r="C2982" s="8">
        <f t="shared" si="283"/>
        <v>0</v>
      </c>
      <c r="D2982" s="38" t="e">
        <f t="shared" si="284"/>
        <v>#VALUE!</v>
      </c>
      <c r="E2982" s="39" t="e">
        <f t="shared" si="279"/>
        <v>#VALUE!</v>
      </c>
      <c r="M2982" s="8" t="str">
        <f>VLOOKUP(MONTH($J2982),Lookup!$A$2:$B$13,2,0)&amp;" "&amp;YEAR($J2982)</f>
        <v>Jan 1900</v>
      </c>
      <c r="N2982" s="34" t="str">
        <f t="shared" si="280"/>
        <v>1/1/9999</v>
      </c>
      <c r="O2982" s="8" t="str">
        <f>IF(ISERROR(VLOOKUP($I2982,Lookup!$H$2:$I$11,2,0)),"",VLOOKUP($I2982,Lookup!$H$2:$I$11,2,0))</f>
        <v/>
      </c>
      <c r="P2982" s="8">
        <f>COUNTIF(J$4:J2982,J2982)</f>
        <v>0</v>
      </c>
    </row>
    <row r="2983" spans="1:16" x14ac:dyDescent="0.25">
      <c r="A2983" s="35">
        <f t="shared" si="281"/>
        <v>0</v>
      </c>
      <c r="B2983" s="8">
        <f t="shared" si="282"/>
        <v>0</v>
      </c>
      <c r="C2983" s="8">
        <f t="shared" si="283"/>
        <v>0</v>
      </c>
      <c r="D2983" s="38" t="e">
        <f t="shared" si="284"/>
        <v>#VALUE!</v>
      </c>
      <c r="E2983" s="39" t="e">
        <f t="shared" si="279"/>
        <v>#VALUE!</v>
      </c>
      <c r="M2983" s="8" t="str">
        <f>VLOOKUP(MONTH($J2983),Lookup!$A$2:$B$13,2,0)&amp;" "&amp;YEAR($J2983)</f>
        <v>Jan 1900</v>
      </c>
      <c r="N2983" s="34" t="str">
        <f t="shared" si="280"/>
        <v>1/1/9999</v>
      </c>
      <c r="O2983" s="8" t="str">
        <f>IF(ISERROR(VLOOKUP($I2983,Lookup!$H$2:$I$11,2,0)),"",VLOOKUP($I2983,Lookup!$H$2:$I$11,2,0))</f>
        <v/>
      </c>
      <c r="P2983" s="8">
        <f>COUNTIF(J$4:J2983,J2983)</f>
        <v>0</v>
      </c>
    </row>
    <row r="2984" spans="1:16" x14ac:dyDescent="0.25">
      <c r="A2984" s="35">
        <f t="shared" si="281"/>
        <v>0</v>
      </c>
      <c r="B2984" s="8">
        <f t="shared" si="282"/>
        <v>0</v>
      </c>
      <c r="C2984" s="8">
        <f t="shared" si="283"/>
        <v>0</v>
      </c>
      <c r="D2984" s="38" t="e">
        <f t="shared" si="284"/>
        <v>#VALUE!</v>
      </c>
      <c r="E2984" s="39" t="e">
        <f t="shared" si="279"/>
        <v>#VALUE!</v>
      </c>
      <c r="M2984" s="8" t="str">
        <f>VLOOKUP(MONTH($J2984),Lookup!$A$2:$B$13,2,0)&amp;" "&amp;YEAR($J2984)</f>
        <v>Jan 1900</v>
      </c>
      <c r="N2984" s="34" t="str">
        <f t="shared" si="280"/>
        <v>1/1/9999</v>
      </c>
      <c r="O2984" s="8" t="str">
        <f>IF(ISERROR(VLOOKUP($I2984,Lookup!$H$2:$I$11,2,0)),"",VLOOKUP($I2984,Lookup!$H$2:$I$11,2,0))</f>
        <v/>
      </c>
      <c r="P2984" s="8">
        <f>COUNTIF(J$4:J2984,J2984)</f>
        <v>0</v>
      </c>
    </row>
    <row r="2985" spans="1:16" x14ac:dyDescent="0.25">
      <c r="A2985" s="35">
        <f t="shared" si="281"/>
        <v>0</v>
      </c>
      <c r="B2985" s="8">
        <f t="shared" si="282"/>
        <v>0</v>
      </c>
      <c r="C2985" s="8">
        <f t="shared" si="283"/>
        <v>0</v>
      </c>
      <c r="D2985" s="38" t="e">
        <f t="shared" si="284"/>
        <v>#VALUE!</v>
      </c>
      <c r="E2985" s="39" t="e">
        <f t="shared" si="279"/>
        <v>#VALUE!</v>
      </c>
      <c r="M2985" s="8" t="str">
        <f>VLOOKUP(MONTH($J2985),Lookup!$A$2:$B$13,2,0)&amp;" "&amp;YEAR($J2985)</f>
        <v>Jan 1900</v>
      </c>
      <c r="N2985" s="34" t="str">
        <f t="shared" si="280"/>
        <v>1/1/9999</v>
      </c>
      <c r="O2985" s="8" t="str">
        <f>IF(ISERROR(VLOOKUP($I2985,Lookup!$H$2:$I$11,2,0)),"",VLOOKUP($I2985,Lookup!$H$2:$I$11,2,0))</f>
        <v/>
      </c>
      <c r="P2985" s="8">
        <f>COUNTIF(J$4:J2985,J2985)</f>
        <v>0</v>
      </c>
    </row>
    <row r="2986" spans="1:16" x14ac:dyDescent="0.25">
      <c r="A2986" s="35">
        <f t="shared" si="281"/>
        <v>0</v>
      </c>
      <c r="B2986" s="8">
        <f t="shared" si="282"/>
        <v>0</v>
      </c>
      <c r="C2986" s="8">
        <f t="shared" si="283"/>
        <v>0</v>
      </c>
      <c r="D2986" s="38" t="e">
        <f t="shared" si="284"/>
        <v>#VALUE!</v>
      </c>
      <c r="E2986" s="39" t="e">
        <f t="shared" si="279"/>
        <v>#VALUE!</v>
      </c>
      <c r="M2986" s="8" t="str">
        <f>VLOOKUP(MONTH($J2986),Lookup!$A$2:$B$13,2,0)&amp;" "&amp;YEAR($J2986)</f>
        <v>Jan 1900</v>
      </c>
      <c r="N2986" s="34" t="str">
        <f t="shared" si="280"/>
        <v>1/1/9999</v>
      </c>
      <c r="O2986" s="8" t="str">
        <f>IF(ISERROR(VLOOKUP($I2986,Lookup!$H$2:$I$11,2,0)),"",VLOOKUP($I2986,Lookup!$H$2:$I$11,2,0))</f>
        <v/>
      </c>
      <c r="P2986" s="8">
        <f>COUNTIF(J$4:J2986,J2986)</f>
        <v>0</v>
      </c>
    </row>
    <row r="2987" spans="1:16" x14ac:dyDescent="0.25">
      <c r="A2987" s="35">
        <f t="shared" si="281"/>
        <v>0</v>
      </c>
      <c r="B2987" s="8">
        <f t="shared" si="282"/>
        <v>0</v>
      </c>
      <c r="C2987" s="8">
        <f t="shared" si="283"/>
        <v>0</v>
      </c>
      <c r="D2987" s="38" t="e">
        <f t="shared" si="284"/>
        <v>#VALUE!</v>
      </c>
      <c r="E2987" s="39" t="e">
        <f t="shared" si="279"/>
        <v>#VALUE!</v>
      </c>
      <c r="M2987" s="8" t="str">
        <f>VLOOKUP(MONTH($J2987),Lookup!$A$2:$B$13,2,0)&amp;" "&amp;YEAR($J2987)</f>
        <v>Jan 1900</v>
      </c>
      <c r="N2987" s="34" t="str">
        <f t="shared" si="280"/>
        <v>1/1/9999</v>
      </c>
      <c r="O2987" s="8" t="str">
        <f>IF(ISERROR(VLOOKUP($I2987,Lookup!$H$2:$I$11,2,0)),"",VLOOKUP($I2987,Lookup!$H$2:$I$11,2,0))</f>
        <v/>
      </c>
      <c r="P2987" s="8">
        <f>COUNTIF(J$4:J2987,J2987)</f>
        <v>0</v>
      </c>
    </row>
    <row r="2988" spans="1:16" x14ac:dyDescent="0.25">
      <c r="A2988" s="35">
        <f t="shared" si="281"/>
        <v>0</v>
      </c>
      <c r="B2988" s="8">
        <f t="shared" si="282"/>
        <v>0</v>
      </c>
      <c r="C2988" s="8">
        <f t="shared" si="283"/>
        <v>0</v>
      </c>
      <c r="D2988" s="38" t="e">
        <f t="shared" si="284"/>
        <v>#VALUE!</v>
      </c>
      <c r="E2988" s="39" t="e">
        <f t="shared" si="279"/>
        <v>#VALUE!</v>
      </c>
      <c r="M2988" s="8" t="str">
        <f>VLOOKUP(MONTH($J2988),Lookup!$A$2:$B$13,2,0)&amp;" "&amp;YEAR($J2988)</f>
        <v>Jan 1900</v>
      </c>
      <c r="N2988" s="34" t="str">
        <f t="shared" si="280"/>
        <v>1/1/9999</v>
      </c>
      <c r="O2988" s="8" t="str">
        <f>IF(ISERROR(VLOOKUP($I2988,Lookup!$H$2:$I$11,2,0)),"",VLOOKUP($I2988,Lookup!$H$2:$I$11,2,0))</f>
        <v/>
      </c>
      <c r="P2988" s="8">
        <f>COUNTIF(J$4:J2988,J2988)</f>
        <v>0</v>
      </c>
    </row>
    <row r="2989" spans="1:16" x14ac:dyDescent="0.25">
      <c r="A2989" s="35">
        <f t="shared" si="281"/>
        <v>0</v>
      </c>
      <c r="B2989" s="8">
        <f t="shared" si="282"/>
        <v>0</v>
      </c>
      <c r="C2989" s="8">
        <f t="shared" si="283"/>
        <v>0</v>
      </c>
      <c r="D2989" s="38" t="e">
        <f t="shared" si="284"/>
        <v>#VALUE!</v>
      </c>
      <c r="E2989" s="39" t="e">
        <f t="shared" si="279"/>
        <v>#VALUE!</v>
      </c>
      <c r="M2989" s="8" t="str">
        <f>VLOOKUP(MONTH($J2989),Lookup!$A$2:$B$13,2,0)&amp;" "&amp;YEAR($J2989)</f>
        <v>Jan 1900</v>
      </c>
      <c r="N2989" s="34" t="str">
        <f t="shared" si="280"/>
        <v>1/1/9999</v>
      </c>
      <c r="O2989" s="8" t="str">
        <f>IF(ISERROR(VLOOKUP($I2989,Lookup!$H$2:$I$11,2,0)),"",VLOOKUP($I2989,Lookup!$H$2:$I$11,2,0))</f>
        <v/>
      </c>
      <c r="P2989" s="8">
        <f>COUNTIF(J$4:J2989,J2989)</f>
        <v>0</v>
      </c>
    </row>
    <row r="2990" spans="1:16" x14ac:dyDescent="0.25">
      <c r="A2990" s="35">
        <f t="shared" si="281"/>
        <v>0</v>
      </c>
      <c r="B2990" s="8">
        <f t="shared" si="282"/>
        <v>0</v>
      </c>
      <c r="C2990" s="8">
        <f t="shared" si="283"/>
        <v>0</v>
      </c>
      <c r="D2990" s="38" t="e">
        <f t="shared" si="284"/>
        <v>#VALUE!</v>
      </c>
      <c r="E2990" s="39" t="e">
        <f t="shared" si="279"/>
        <v>#VALUE!</v>
      </c>
      <c r="M2990" s="8" t="str">
        <f>VLOOKUP(MONTH($J2990),Lookup!$A$2:$B$13,2,0)&amp;" "&amp;YEAR($J2990)</f>
        <v>Jan 1900</v>
      </c>
      <c r="N2990" s="34" t="str">
        <f t="shared" si="280"/>
        <v>1/1/9999</v>
      </c>
      <c r="O2990" s="8" t="str">
        <f>IF(ISERROR(VLOOKUP($I2990,Lookup!$H$2:$I$11,2,0)),"",VLOOKUP($I2990,Lookup!$H$2:$I$11,2,0))</f>
        <v/>
      </c>
      <c r="P2990" s="8">
        <f>COUNTIF(J$4:J2990,J2990)</f>
        <v>0</v>
      </c>
    </row>
    <row r="2991" spans="1:16" x14ac:dyDescent="0.25">
      <c r="A2991" s="35">
        <f t="shared" si="281"/>
        <v>0</v>
      </c>
      <c r="B2991" s="8">
        <f t="shared" si="282"/>
        <v>0</v>
      </c>
      <c r="C2991" s="8">
        <f t="shared" si="283"/>
        <v>0</v>
      </c>
      <c r="D2991" s="38" t="e">
        <f t="shared" si="284"/>
        <v>#VALUE!</v>
      </c>
      <c r="E2991" s="39" t="e">
        <f t="shared" si="279"/>
        <v>#VALUE!</v>
      </c>
      <c r="M2991" s="8" t="str">
        <f>VLOOKUP(MONTH($J2991),Lookup!$A$2:$B$13,2,0)&amp;" "&amp;YEAR($J2991)</f>
        <v>Jan 1900</v>
      </c>
      <c r="N2991" s="34" t="str">
        <f t="shared" si="280"/>
        <v>1/1/9999</v>
      </c>
      <c r="O2991" s="8" t="str">
        <f>IF(ISERROR(VLOOKUP($I2991,Lookup!$H$2:$I$11,2,0)),"",VLOOKUP($I2991,Lookup!$H$2:$I$11,2,0))</f>
        <v/>
      </c>
      <c r="P2991" s="8">
        <f>COUNTIF(J$4:J2991,J2991)</f>
        <v>0</v>
      </c>
    </row>
    <row r="2992" spans="1:16" x14ac:dyDescent="0.25">
      <c r="A2992" s="35">
        <f t="shared" si="281"/>
        <v>0</v>
      </c>
      <c r="B2992" s="8">
        <f t="shared" si="282"/>
        <v>0</v>
      </c>
      <c r="C2992" s="8">
        <f t="shared" si="283"/>
        <v>0</v>
      </c>
      <c r="D2992" s="38" t="e">
        <f t="shared" si="284"/>
        <v>#VALUE!</v>
      </c>
      <c r="E2992" s="39" t="e">
        <f t="shared" si="279"/>
        <v>#VALUE!</v>
      </c>
      <c r="M2992" s="8" t="str">
        <f>VLOOKUP(MONTH($J2992),Lookup!$A$2:$B$13,2,0)&amp;" "&amp;YEAR($J2992)</f>
        <v>Jan 1900</v>
      </c>
      <c r="N2992" s="34" t="str">
        <f t="shared" si="280"/>
        <v>1/1/9999</v>
      </c>
      <c r="O2992" s="8" t="str">
        <f>IF(ISERROR(VLOOKUP($I2992,Lookup!$H$2:$I$11,2,0)),"",VLOOKUP($I2992,Lookup!$H$2:$I$11,2,0))</f>
        <v/>
      </c>
      <c r="P2992" s="8">
        <f>COUNTIF(J$4:J2992,J2992)</f>
        <v>0</v>
      </c>
    </row>
    <row r="2993" spans="1:16" x14ac:dyDescent="0.25">
      <c r="A2993" s="35">
        <f t="shared" si="281"/>
        <v>0</v>
      </c>
      <c r="B2993" s="8">
        <f t="shared" si="282"/>
        <v>0</v>
      </c>
      <c r="C2993" s="8">
        <f t="shared" si="283"/>
        <v>0</v>
      </c>
      <c r="D2993" s="38" t="e">
        <f t="shared" si="284"/>
        <v>#VALUE!</v>
      </c>
      <c r="E2993" s="39" t="e">
        <f t="shared" si="279"/>
        <v>#VALUE!</v>
      </c>
      <c r="M2993" s="8" t="str">
        <f>VLOOKUP(MONTH($J2993),Lookup!$A$2:$B$13,2,0)&amp;" "&amp;YEAR($J2993)</f>
        <v>Jan 1900</v>
      </c>
      <c r="N2993" s="34" t="str">
        <f t="shared" si="280"/>
        <v>1/1/9999</v>
      </c>
      <c r="O2993" s="8" t="str">
        <f>IF(ISERROR(VLOOKUP($I2993,Lookup!$H$2:$I$11,2,0)),"",VLOOKUP($I2993,Lookup!$H$2:$I$11,2,0))</f>
        <v/>
      </c>
      <c r="P2993" s="8">
        <f>COUNTIF(J$4:J2993,J2993)</f>
        <v>0</v>
      </c>
    </row>
    <row r="2994" spans="1:16" x14ac:dyDescent="0.25">
      <c r="A2994" s="35">
        <f t="shared" si="281"/>
        <v>0</v>
      </c>
      <c r="B2994" s="8">
        <f t="shared" si="282"/>
        <v>0</v>
      </c>
      <c r="C2994" s="8">
        <f t="shared" si="283"/>
        <v>0</v>
      </c>
      <c r="D2994" s="38" t="e">
        <f t="shared" si="284"/>
        <v>#VALUE!</v>
      </c>
      <c r="E2994" s="39" t="e">
        <f t="shared" si="279"/>
        <v>#VALUE!</v>
      </c>
      <c r="M2994" s="8" t="str">
        <f>VLOOKUP(MONTH($J2994),Lookup!$A$2:$B$13,2,0)&amp;" "&amp;YEAR($J2994)</f>
        <v>Jan 1900</v>
      </c>
      <c r="N2994" s="34" t="str">
        <f t="shared" si="280"/>
        <v>1/1/9999</v>
      </c>
      <c r="O2994" s="8" t="str">
        <f>IF(ISERROR(VLOOKUP($I2994,Lookup!$H$2:$I$11,2,0)),"",VLOOKUP($I2994,Lookup!$H$2:$I$11,2,0))</f>
        <v/>
      </c>
      <c r="P2994" s="8">
        <f>COUNTIF(J$4:J2994,J2994)</f>
        <v>0</v>
      </c>
    </row>
    <row r="2995" spans="1:16" x14ac:dyDescent="0.25">
      <c r="A2995" s="35">
        <f t="shared" si="281"/>
        <v>0</v>
      </c>
      <c r="B2995" s="8">
        <f t="shared" si="282"/>
        <v>0</v>
      </c>
      <c r="C2995" s="8">
        <f t="shared" si="283"/>
        <v>0</v>
      </c>
      <c r="D2995" s="38" t="e">
        <f t="shared" si="284"/>
        <v>#VALUE!</v>
      </c>
      <c r="E2995" s="39" t="e">
        <f t="shared" si="279"/>
        <v>#VALUE!</v>
      </c>
      <c r="M2995" s="8" t="str">
        <f>VLOOKUP(MONTH($J2995),Lookup!$A$2:$B$13,2,0)&amp;" "&amp;YEAR($J2995)</f>
        <v>Jan 1900</v>
      </c>
      <c r="N2995" s="34" t="str">
        <f t="shared" si="280"/>
        <v>1/1/9999</v>
      </c>
      <c r="O2995" s="8" t="str">
        <f>IF(ISERROR(VLOOKUP($I2995,Lookup!$H$2:$I$11,2,0)),"",VLOOKUP($I2995,Lookup!$H$2:$I$11,2,0))</f>
        <v/>
      </c>
      <c r="P2995" s="8">
        <f>COUNTIF(J$4:J2995,J2995)</f>
        <v>0</v>
      </c>
    </row>
    <row r="2996" spans="1:16" x14ac:dyDescent="0.25">
      <c r="A2996" s="35">
        <f t="shared" si="281"/>
        <v>0</v>
      </c>
      <c r="B2996" s="8">
        <f t="shared" si="282"/>
        <v>0</v>
      </c>
      <c r="C2996" s="8">
        <f t="shared" si="283"/>
        <v>0</v>
      </c>
      <c r="D2996" s="38" t="e">
        <f t="shared" si="284"/>
        <v>#VALUE!</v>
      </c>
      <c r="E2996" s="39" t="e">
        <f t="shared" si="279"/>
        <v>#VALUE!</v>
      </c>
      <c r="M2996" s="8" t="str">
        <f>VLOOKUP(MONTH($J2996),Lookup!$A$2:$B$13,2,0)&amp;" "&amp;YEAR($J2996)</f>
        <v>Jan 1900</v>
      </c>
      <c r="N2996" s="34" t="str">
        <f t="shared" si="280"/>
        <v>1/1/9999</v>
      </c>
      <c r="O2996" s="8" t="str">
        <f>IF(ISERROR(VLOOKUP($I2996,Lookup!$H$2:$I$11,2,0)),"",VLOOKUP($I2996,Lookup!$H$2:$I$11,2,0))</f>
        <v/>
      </c>
      <c r="P2996" s="8">
        <f>COUNTIF(J$4:J2996,J2996)</f>
        <v>0</v>
      </c>
    </row>
    <row r="2997" spans="1:16" x14ac:dyDescent="0.25">
      <c r="A2997" s="35">
        <f t="shared" si="281"/>
        <v>0</v>
      </c>
      <c r="B2997" s="8">
        <f t="shared" si="282"/>
        <v>0</v>
      </c>
      <c r="C2997" s="8">
        <f t="shared" si="283"/>
        <v>0</v>
      </c>
      <c r="D2997" s="38" t="e">
        <f t="shared" si="284"/>
        <v>#VALUE!</v>
      </c>
      <c r="E2997" s="39" t="e">
        <f t="shared" si="279"/>
        <v>#VALUE!</v>
      </c>
      <c r="M2997" s="8" t="str">
        <f>VLOOKUP(MONTH($J2997),Lookup!$A$2:$B$13,2,0)&amp;" "&amp;YEAR($J2997)</f>
        <v>Jan 1900</v>
      </c>
      <c r="N2997" s="34" t="str">
        <f t="shared" si="280"/>
        <v>1/1/9999</v>
      </c>
      <c r="O2997" s="8" t="str">
        <f>IF(ISERROR(VLOOKUP($I2997,Lookup!$H$2:$I$11,2,0)),"",VLOOKUP($I2997,Lookup!$H$2:$I$11,2,0))</f>
        <v/>
      </c>
      <c r="P2997" s="8">
        <f>COUNTIF(J$4:J2997,J2997)</f>
        <v>0</v>
      </c>
    </row>
    <row r="2998" spans="1:16" x14ac:dyDescent="0.25">
      <c r="A2998" s="35">
        <f t="shared" si="281"/>
        <v>0</v>
      </c>
      <c r="B2998" s="8">
        <f t="shared" si="282"/>
        <v>0</v>
      </c>
      <c r="C2998" s="8">
        <f t="shared" si="283"/>
        <v>0</v>
      </c>
      <c r="D2998" s="38" t="e">
        <f t="shared" si="284"/>
        <v>#VALUE!</v>
      </c>
      <c r="E2998" s="39" t="e">
        <f t="shared" si="279"/>
        <v>#VALUE!</v>
      </c>
      <c r="M2998" s="8" t="str">
        <f>VLOOKUP(MONTH($J2998),Lookup!$A$2:$B$13,2,0)&amp;" "&amp;YEAR($J2998)</f>
        <v>Jan 1900</v>
      </c>
      <c r="N2998" s="34" t="str">
        <f t="shared" si="280"/>
        <v>1/1/9999</v>
      </c>
      <c r="O2998" s="8" t="str">
        <f>IF(ISERROR(VLOOKUP($I2998,Lookup!$H$2:$I$11,2,0)),"",VLOOKUP($I2998,Lookup!$H$2:$I$11,2,0))</f>
        <v/>
      </c>
      <c r="P2998" s="8">
        <f>COUNTIF(J$4:J2998,J2998)</f>
        <v>0</v>
      </c>
    </row>
    <row r="2999" spans="1:16" x14ac:dyDescent="0.25">
      <c r="A2999" s="35">
        <f t="shared" si="281"/>
        <v>0</v>
      </c>
      <c r="B2999" s="8">
        <f t="shared" si="282"/>
        <v>0</v>
      </c>
      <c r="C2999" s="8">
        <f t="shared" si="283"/>
        <v>0</v>
      </c>
      <c r="D2999" s="38" t="e">
        <f t="shared" si="284"/>
        <v>#VALUE!</v>
      </c>
      <c r="E2999" s="39" t="e">
        <f t="shared" si="279"/>
        <v>#VALUE!</v>
      </c>
      <c r="M2999" s="8" t="str">
        <f>VLOOKUP(MONTH($J2999),Lookup!$A$2:$B$13,2,0)&amp;" "&amp;YEAR($J2999)</f>
        <v>Jan 1900</v>
      </c>
      <c r="N2999" s="34" t="str">
        <f t="shared" si="280"/>
        <v>1/1/9999</v>
      </c>
      <c r="O2999" s="8" t="str">
        <f>IF(ISERROR(VLOOKUP($I2999,Lookup!$H$2:$I$11,2,0)),"",VLOOKUP($I2999,Lookup!$H$2:$I$11,2,0))</f>
        <v/>
      </c>
      <c r="P2999" s="8">
        <f>COUNTIF(J$4:J2999,J2999)</f>
        <v>0</v>
      </c>
    </row>
    <row r="3000" spans="1:16" x14ac:dyDescent="0.25">
      <c r="A3000" s="35">
        <f t="shared" si="281"/>
        <v>0</v>
      </c>
      <c r="B3000" s="8">
        <f t="shared" si="282"/>
        <v>0</v>
      </c>
      <c r="C3000" s="8">
        <f t="shared" si="283"/>
        <v>0</v>
      </c>
      <c r="D3000" s="38" t="e">
        <f t="shared" si="284"/>
        <v>#VALUE!</v>
      </c>
      <c r="E3000" s="39" t="e">
        <f t="shared" si="279"/>
        <v>#VALUE!</v>
      </c>
      <c r="M3000" s="8" t="str">
        <f>VLOOKUP(MONTH($J3000),Lookup!$A$2:$B$13,2,0)&amp;" "&amp;YEAR($J3000)</f>
        <v>Jan 1900</v>
      </c>
      <c r="N3000" s="34" t="str">
        <f t="shared" si="280"/>
        <v>1/1/9999</v>
      </c>
      <c r="O3000" s="8" t="str">
        <f>IF(ISERROR(VLOOKUP($I3000,Lookup!$H$2:$I$11,2,0)),"",VLOOKUP($I3000,Lookup!$H$2:$I$11,2,0))</f>
        <v/>
      </c>
      <c r="P3000" s="8">
        <f>COUNTIF(J$4:J3000,J3000)</f>
        <v>0</v>
      </c>
    </row>
    <row r="3001" spans="1:16" x14ac:dyDescent="0.25">
      <c r="A3001" s="35">
        <f t="shared" si="281"/>
        <v>0</v>
      </c>
      <c r="B3001" s="8">
        <f t="shared" si="282"/>
        <v>0</v>
      </c>
      <c r="C3001" s="8">
        <f t="shared" si="283"/>
        <v>0</v>
      </c>
      <c r="D3001" s="38" t="e">
        <f t="shared" si="284"/>
        <v>#VALUE!</v>
      </c>
      <c r="E3001" s="39" t="e">
        <f t="shared" si="279"/>
        <v>#VALUE!</v>
      </c>
      <c r="M3001" s="8" t="str">
        <f>VLOOKUP(MONTH($J3001),Lookup!$A$2:$B$13,2,0)&amp;" "&amp;YEAR($J3001)</f>
        <v>Jan 1900</v>
      </c>
      <c r="N3001" s="34" t="str">
        <f t="shared" si="280"/>
        <v>1/1/9999</v>
      </c>
      <c r="O3001" s="8" t="str">
        <f>IF(ISERROR(VLOOKUP($I3001,Lookup!$H$2:$I$11,2,0)),"",VLOOKUP($I3001,Lookup!$H$2:$I$11,2,0))</f>
        <v/>
      </c>
      <c r="P3001" s="8">
        <f>COUNTIF(J$4:J3001,J3001)</f>
        <v>0</v>
      </c>
    </row>
    <row r="3002" spans="1:16" x14ac:dyDescent="0.25">
      <c r="A3002" s="35">
        <f t="shared" si="281"/>
        <v>0</v>
      </c>
      <c r="B3002" s="8">
        <f t="shared" si="282"/>
        <v>0</v>
      </c>
      <c r="C3002" s="8">
        <f t="shared" si="283"/>
        <v>0</v>
      </c>
      <c r="D3002" s="38" t="e">
        <f t="shared" si="284"/>
        <v>#VALUE!</v>
      </c>
      <c r="E3002" s="39" t="e">
        <f t="shared" si="279"/>
        <v>#VALUE!</v>
      </c>
      <c r="M3002" s="8" t="str">
        <f>VLOOKUP(MONTH($J3002),Lookup!$A$2:$B$13,2,0)&amp;" "&amp;YEAR($J3002)</f>
        <v>Jan 1900</v>
      </c>
      <c r="N3002" s="34" t="str">
        <f t="shared" si="280"/>
        <v>1/1/9999</v>
      </c>
      <c r="O3002" s="8" t="str">
        <f>IF(ISERROR(VLOOKUP($I3002,Lookup!$H$2:$I$11,2,0)),"",VLOOKUP($I3002,Lookup!$H$2:$I$11,2,0))</f>
        <v/>
      </c>
      <c r="P3002" s="8">
        <f>COUNTIF(J$4:J3002,J3002)</f>
        <v>0</v>
      </c>
    </row>
    <row r="3003" spans="1:16" x14ac:dyDescent="0.25">
      <c r="A3003" s="35">
        <f t="shared" si="281"/>
        <v>0</v>
      </c>
      <c r="B3003" s="8">
        <f t="shared" si="282"/>
        <v>0</v>
      </c>
      <c r="C3003" s="8">
        <f t="shared" si="283"/>
        <v>0</v>
      </c>
      <c r="D3003" s="38" t="e">
        <f t="shared" si="284"/>
        <v>#VALUE!</v>
      </c>
      <c r="E3003" s="39" t="e">
        <f t="shared" si="279"/>
        <v>#VALUE!</v>
      </c>
      <c r="M3003" s="8" t="str">
        <f>VLOOKUP(MONTH($J3003),Lookup!$A$2:$B$13,2,0)&amp;" "&amp;YEAR($J3003)</f>
        <v>Jan 1900</v>
      </c>
      <c r="N3003" s="34" t="str">
        <f t="shared" si="280"/>
        <v>1/1/9999</v>
      </c>
      <c r="O3003" s="8" t="str">
        <f>IF(ISERROR(VLOOKUP($I3003,Lookup!$H$2:$I$11,2,0)),"",VLOOKUP($I3003,Lookup!$H$2:$I$11,2,0))</f>
        <v/>
      </c>
      <c r="P3003" s="8">
        <f>COUNTIF(J$4:J3003,J3003)</f>
        <v>0</v>
      </c>
    </row>
    <row r="3004" spans="1:16" x14ac:dyDescent="0.25">
      <c r="A3004" s="35">
        <f t="shared" si="281"/>
        <v>0</v>
      </c>
      <c r="B3004" s="8">
        <f t="shared" si="282"/>
        <v>0</v>
      </c>
      <c r="C3004" s="8">
        <f t="shared" si="283"/>
        <v>0</v>
      </c>
      <c r="D3004" s="38" t="e">
        <f t="shared" si="284"/>
        <v>#VALUE!</v>
      </c>
      <c r="E3004" s="39" t="e">
        <f t="shared" si="279"/>
        <v>#VALUE!</v>
      </c>
      <c r="M3004" s="8" t="str">
        <f>VLOOKUP(MONTH($J3004),Lookup!$A$2:$B$13,2,0)&amp;" "&amp;YEAR($J3004)</f>
        <v>Jan 1900</v>
      </c>
      <c r="N3004" s="34" t="str">
        <f t="shared" si="280"/>
        <v>1/1/9999</v>
      </c>
      <c r="O3004" s="8" t="str">
        <f>IF(ISERROR(VLOOKUP($I3004,Lookup!$H$2:$I$11,2,0)),"",VLOOKUP($I3004,Lookup!$H$2:$I$11,2,0))</f>
        <v/>
      </c>
      <c r="P3004" s="8">
        <f>COUNTIF(J$4:J3004,J3004)</f>
        <v>0</v>
      </c>
    </row>
    <row r="3005" spans="1:16" x14ac:dyDescent="0.25">
      <c r="A3005" s="35">
        <f t="shared" si="281"/>
        <v>0</v>
      </c>
      <c r="B3005" s="8">
        <f t="shared" si="282"/>
        <v>0</v>
      </c>
      <c r="C3005" s="8">
        <f t="shared" si="283"/>
        <v>0</v>
      </c>
      <c r="D3005" s="38" t="e">
        <f t="shared" si="284"/>
        <v>#VALUE!</v>
      </c>
      <c r="E3005" s="39" t="e">
        <f t="shared" si="279"/>
        <v>#VALUE!</v>
      </c>
      <c r="M3005" s="8" t="str">
        <f>VLOOKUP(MONTH($J3005),Lookup!$A$2:$B$13,2,0)&amp;" "&amp;YEAR($J3005)</f>
        <v>Jan 1900</v>
      </c>
      <c r="N3005" s="34" t="str">
        <f t="shared" si="280"/>
        <v>1/1/9999</v>
      </c>
      <c r="O3005" s="8" t="str">
        <f>IF(ISERROR(VLOOKUP($I3005,Lookup!$H$2:$I$11,2,0)),"",VLOOKUP($I3005,Lookup!$H$2:$I$11,2,0))</f>
        <v/>
      </c>
      <c r="P3005" s="8">
        <f>COUNTIF(J$4:J3005,J3005)</f>
        <v>0</v>
      </c>
    </row>
    <row r="3006" spans="1:16" x14ac:dyDescent="0.25">
      <c r="A3006" s="35">
        <f t="shared" si="281"/>
        <v>0</v>
      </c>
      <c r="B3006" s="8">
        <f t="shared" si="282"/>
        <v>0</v>
      </c>
      <c r="C3006" s="8">
        <f t="shared" si="283"/>
        <v>0</v>
      </c>
      <c r="D3006" s="38" t="e">
        <f t="shared" si="284"/>
        <v>#VALUE!</v>
      </c>
      <c r="E3006" s="39" t="e">
        <f t="shared" si="279"/>
        <v>#VALUE!</v>
      </c>
      <c r="M3006" s="8" t="str">
        <f>VLOOKUP(MONTH($J3006),Lookup!$A$2:$B$13,2,0)&amp;" "&amp;YEAR($J3006)</f>
        <v>Jan 1900</v>
      </c>
      <c r="N3006" s="34" t="str">
        <f t="shared" si="280"/>
        <v>1/1/9999</v>
      </c>
      <c r="O3006" s="8" t="str">
        <f>IF(ISERROR(VLOOKUP($I3006,Lookup!$H$2:$I$11,2,0)),"",VLOOKUP($I3006,Lookup!$H$2:$I$11,2,0))</f>
        <v/>
      </c>
      <c r="P3006" s="8">
        <f>COUNTIF(J$4:J3006,J3006)</f>
        <v>0</v>
      </c>
    </row>
    <row r="3007" spans="1:16" x14ac:dyDescent="0.25">
      <c r="A3007" s="35">
        <f t="shared" si="281"/>
        <v>0</v>
      </c>
      <c r="B3007" s="8">
        <f t="shared" si="282"/>
        <v>0</v>
      </c>
      <c r="C3007" s="8">
        <f t="shared" si="283"/>
        <v>0</v>
      </c>
      <c r="D3007" s="38" t="e">
        <f t="shared" si="284"/>
        <v>#VALUE!</v>
      </c>
      <c r="E3007" s="39" t="e">
        <f t="shared" si="279"/>
        <v>#VALUE!</v>
      </c>
      <c r="M3007" s="8" t="str">
        <f>VLOOKUP(MONTH($J3007),Lookup!$A$2:$B$13,2,0)&amp;" "&amp;YEAR($J3007)</f>
        <v>Jan 1900</v>
      </c>
      <c r="N3007" s="34" t="str">
        <f t="shared" si="280"/>
        <v>1/1/9999</v>
      </c>
      <c r="O3007" s="8" t="str">
        <f>IF(ISERROR(VLOOKUP($I3007,Lookup!$H$2:$I$11,2,0)),"",VLOOKUP($I3007,Lookup!$H$2:$I$11,2,0))</f>
        <v/>
      </c>
      <c r="P3007" s="8">
        <f>COUNTIF(J$4:J3007,J3007)</f>
        <v>0</v>
      </c>
    </row>
    <row r="3008" spans="1:16" x14ac:dyDescent="0.25">
      <c r="A3008" s="35">
        <f t="shared" si="281"/>
        <v>0</v>
      </c>
      <c r="B3008" s="8">
        <f t="shared" si="282"/>
        <v>0</v>
      </c>
      <c r="C3008" s="8">
        <f t="shared" si="283"/>
        <v>0</v>
      </c>
      <c r="D3008" s="38" t="e">
        <f t="shared" si="284"/>
        <v>#VALUE!</v>
      </c>
      <c r="E3008" s="39" t="e">
        <f t="shared" si="279"/>
        <v>#VALUE!</v>
      </c>
      <c r="M3008" s="8" t="str">
        <f>VLOOKUP(MONTH($J3008),Lookup!$A$2:$B$13,2,0)&amp;" "&amp;YEAR($J3008)</f>
        <v>Jan 1900</v>
      </c>
      <c r="N3008" s="34" t="str">
        <f t="shared" si="280"/>
        <v>1/1/9999</v>
      </c>
      <c r="O3008" s="8" t="str">
        <f>IF(ISERROR(VLOOKUP($I3008,Lookup!$H$2:$I$11,2,0)),"",VLOOKUP($I3008,Lookup!$H$2:$I$11,2,0))</f>
        <v/>
      </c>
      <c r="P3008" s="8">
        <f>COUNTIF(J$4:J3008,J3008)</f>
        <v>0</v>
      </c>
    </row>
    <row r="3009" spans="1:16" x14ac:dyDescent="0.25">
      <c r="A3009" s="35">
        <f t="shared" si="281"/>
        <v>0</v>
      </c>
      <c r="B3009" s="8">
        <f t="shared" si="282"/>
        <v>0</v>
      </c>
      <c r="C3009" s="8">
        <f t="shared" si="283"/>
        <v>0</v>
      </c>
      <c r="D3009" s="38" t="e">
        <f t="shared" si="284"/>
        <v>#VALUE!</v>
      </c>
      <c r="E3009" s="39" t="e">
        <f t="shared" si="279"/>
        <v>#VALUE!</v>
      </c>
      <c r="M3009" s="8" t="str">
        <f>VLOOKUP(MONTH($J3009),Lookup!$A$2:$B$13,2,0)&amp;" "&amp;YEAR($J3009)</f>
        <v>Jan 1900</v>
      </c>
      <c r="N3009" s="34" t="str">
        <f t="shared" si="280"/>
        <v>1/1/9999</v>
      </c>
      <c r="O3009" s="8" t="str">
        <f>IF(ISERROR(VLOOKUP($I3009,Lookup!$H$2:$I$11,2,0)),"",VLOOKUP($I3009,Lookup!$H$2:$I$11,2,0))</f>
        <v/>
      </c>
      <c r="P3009" s="8">
        <f>COUNTIF(J$4:J3009,J3009)</f>
        <v>0</v>
      </c>
    </row>
    <row r="3010" spans="1:16" x14ac:dyDescent="0.25">
      <c r="A3010" s="35">
        <f t="shared" si="281"/>
        <v>0</v>
      </c>
      <c r="B3010" s="8">
        <f t="shared" si="282"/>
        <v>0</v>
      </c>
      <c r="C3010" s="8">
        <f t="shared" si="283"/>
        <v>0</v>
      </c>
      <c r="D3010" s="38" t="e">
        <f t="shared" si="284"/>
        <v>#VALUE!</v>
      </c>
      <c r="E3010" s="39" t="e">
        <f t="shared" si="279"/>
        <v>#VALUE!</v>
      </c>
      <c r="M3010" s="8" t="str">
        <f>VLOOKUP(MONTH($J3010),Lookup!$A$2:$B$13,2,0)&amp;" "&amp;YEAR($J3010)</f>
        <v>Jan 1900</v>
      </c>
      <c r="N3010" s="34" t="str">
        <f t="shared" si="280"/>
        <v>1/1/9999</v>
      </c>
      <c r="O3010" s="8" t="str">
        <f>IF(ISERROR(VLOOKUP($I3010,Lookup!$H$2:$I$11,2,0)),"",VLOOKUP($I3010,Lookup!$H$2:$I$11,2,0))</f>
        <v/>
      </c>
      <c r="P3010" s="8">
        <f>COUNTIF(J$4:J3010,J3010)</f>
        <v>0</v>
      </c>
    </row>
    <row r="3011" spans="1:16" x14ac:dyDescent="0.25">
      <c r="A3011" s="35">
        <f t="shared" si="281"/>
        <v>0</v>
      </c>
      <c r="B3011" s="8">
        <f t="shared" si="282"/>
        <v>0</v>
      </c>
      <c r="C3011" s="8">
        <f t="shared" si="283"/>
        <v>0</v>
      </c>
      <c r="D3011" s="38" t="e">
        <f t="shared" si="284"/>
        <v>#VALUE!</v>
      </c>
      <c r="E3011" s="39" t="e">
        <f t="shared" si="279"/>
        <v>#VALUE!</v>
      </c>
      <c r="M3011" s="8" t="str">
        <f>VLOOKUP(MONTH($J3011),Lookup!$A$2:$B$13,2,0)&amp;" "&amp;YEAR($J3011)</f>
        <v>Jan 1900</v>
      </c>
      <c r="N3011" s="34" t="str">
        <f t="shared" si="280"/>
        <v>1/1/9999</v>
      </c>
      <c r="O3011" s="8" t="str">
        <f>IF(ISERROR(VLOOKUP($I3011,Lookup!$H$2:$I$11,2,0)),"",VLOOKUP($I3011,Lookup!$H$2:$I$11,2,0))</f>
        <v/>
      </c>
      <c r="P3011" s="8">
        <f>COUNTIF(J$4:J3011,J3011)</f>
        <v>0</v>
      </c>
    </row>
    <row r="3012" spans="1:16" x14ac:dyDescent="0.25">
      <c r="A3012" s="35">
        <f t="shared" si="281"/>
        <v>0</v>
      </c>
      <c r="B3012" s="8">
        <f t="shared" si="282"/>
        <v>0</v>
      </c>
      <c r="C3012" s="8">
        <f t="shared" si="283"/>
        <v>0</v>
      </c>
      <c r="D3012" s="38" t="e">
        <f t="shared" si="284"/>
        <v>#VALUE!</v>
      </c>
      <c r="E3012" s="39" t="e">
        <f t="shared" si="279"/>
        <v>#VALUE!</v>
      </c>
      <c r="M3012" s="8" t="str">
        <f>VLOOKUP(MONTH($J3012),Lookup!$A$2:$B$13,2,0)&amp;" "&amp;YEAR($J3012)</f>
        <v>Jan 1900</v>
      </c>
      <c r="N3012" s="34" t="str">
        <f t="shared" si="280"/>
        <v>1/1/9999</v>
      </c>
      <c r="O3012" s="8" t="str">
        <f>IF(ISERROR(VLOOKUP($I3012,Lookup!$H$2:$I$11,2,0)),"",VLOOKUP($I3012,Lookup!$H$2:$I$11,2,0))</f>
        <v/>
      </c>
      <c r="P3012" s="8">
        <f>COUNTIF(J$4:J3012,J3012)</f>
        <v>0</v>
      </c>
    </row>
    <row r="3013" spans="1:16" x14ac:dyDescent="0.25">
      <c r="A3013" s="35">
        <f t="shared" si="281"/>
        <v>0</v>
      </c>
      <c r="B3013" s="8">
        <f t="shared" si="282"/>
        <v>0</v>
      </c>
      <c r="C3013" s="8">
        <f t="shared" si="283"/>
        <v>0</v>
      </c>
      <c r="D3013" s="38" t="e">
        <f t="shared" si="284"/>
        <v>#VALUE!</v>
      </c>
      <c r="E3013" s="39" t="e">
        <f t="shared" ref="E3013:E3076" si="285">IF($D3013="","",COUNTIFS($F$4:$F$5000,$F3013,$D$4:$D$5000,"&gt;"&amp;$D3013))</f>
        <v>#VALUE!</v>
      </c>
      <c r="M3013" s="8" t="str">
        <f>VLOOKUP(MONTH($J3013),Lookup!$A$2:$B$13,2,0)&amp;" "&amp;YEAR($J3013)</f>
        <v>Jan 1900</v>
      </c>
      <c r="N3013" s="34" t="str">
        <f t="shared" ref="N3013:N3076" si="286">IF(ISBLANK($J3013),"1/1/9999",J3013)</f>
        <v>1/1/9999</v>
      </c>
      <c r="O3013" s="8" t="str">
        <f>IF(ISERROR(VLOOKUP($I3013,Lookup!$H$2:$I$11,2,0)),"",VLOOKUP($I3013,Lookup!$H$2:$I$11,2,0))</f>
        <v/>
      </c>
      <c r="P3013" s="8">
        <f>COUNTIF(J$4:J3013,J3013)</f>
        <v>0</v>
      </c>
    </row>
    <row r="3014" spans="1:16" x14ac:dyDescent="0.25">
      <c r="A3014" s="35">
        <f t="shared" ref="A3014:A3077" si="287">K3014</f>
        <v>0</v>
      </c>
      <c r="B3014" s="8">
        <f t="shared" ref="B3014:B3077" si="288">J3014</f>
        <v>0</v>
      </c>
      <c r="C3014" s="8">
        <f t="shared" ref="C3014:C3077" si="289">L3014</f>
        <v>0</v>
      </c>
      <c r="D3014" s="38" t="e">
        <f t="shared" ref="D3014:D3077" si="290">SUM(A3014:C3014)+O3014+P3014</f>
        <v>#VALUE!</v>
      </c>
      <c r="E3014" s="39" t="e">
        <f t="shared" si="285"/>
        <v>#VALUE!</v>
      </c>
      <c r="M3014" s="8" t="str">
        <f>VLOOKUP(MONTH($J3014),Lookup!$A$2:$B$13,2,0)&amp;" "&amp;YEAR($J3014)</f>
        <v>Jan 1900</v>
      </c>
      <c r="N3014" s="34" t="str">
        <f t="shared" si="286"/>
        <v>1/1/9999</v>
      </c>
      <c r="O3014" s="8" t="str">
        <f>IF(ISERROR(VLOOKUP($I3014,Lookup!$H$2:$I$11,2,0)),"",VLOOKUP($I3014,Lookup!$H$2:$I$11,2,0))</f>
        <v/>
      </c>
      <c r="P3014" s="8">
        <f>COUNTIF(J$4:J3014,J3014)</f>
        <v>0</v>
      </c>
    </row>
    <row r="3015" spans="1:16" x14ac:dyDescent="0.25">
      <c r="A3015" s="35">
        <f t="shared" si="287"/>
        <v>0</v>
      </c>
      <c r="B3015" s="8">
        <f t="shared" si="288"/>
        <v>0</v>
      </c>
      <c r="C3015" s="8">
        <f t="shared" si="289"/>
        <v>0</v>
      </c>
      <c r="D3015" s="38" t="e">
        <f t="shared" si="290"/>
        <v>#VALUE!</v>
      </c>
      <c r="E3015" s="39" t="e">
        <f t="shared" si="285"/>
        <v>#VALUE!</v>
      </c>
      <c r="M3015" s="8" t="str">
        <f>VLOOKUP(MONTH($J3015),Lookup!$A$2:$B$13,2,0)&amp;" "&amp;YEAR($J3015)</f>
        <v>Jan 1900</v>
      </c>
      <c r="N3015" s="34" t="str">
        <f t="shared" si="286"/>
        <v>1/1/9999</v>
      </c>
      <c r="O3015" s="8" t="str">
        <f>IF(ISERROR(VLOOKUP($I3015,Lookup!$H$2:$I$11,2,0)),"",VLOOKUP($I3015,Lookup!$H$2:$I$11,2,0))</f>
        <v/>
      </c>
      <c r="P3015" s="8">
        <f>COUNTIF(J$4:J3015,J3015)</f>
        <v>0</v>
      </c>
    </row>
    <row r="3016" spans="1:16" x14ac:dyDescent="0.25">
      <c r="A3016" s="35">
        <f t="shared" si="287"/>
        <v>0</v>
      </c>
      <c r="B3016" s="8">
        <f t="shared" si="288"/>
        <v>0</v>
      </c>
      <c r="C3016" s="8">
        <f t="shared" si="289"/>
        <v>0</v>
      </c>
      <c r="D3016" s="38" t="e">
        <f t="shared" si="290"/>
        <v>#VALUE!</v>
      </c>
      <c r="E3016" s="39" t="e">
        <f t="shared" si="285"/>
        <v>#VALUE!</v>
      </c>
      <c r="M3016" s="8" t="str">
        <f>VLOOKUP(MONTH($J3016),Lookup!$A$2:$B$13,2,0)&amp;" "&amp;YEAR($J3016)</f>
        <v>Jan 1900</v>
      </c>
      <c r="N3016" s="34" t="str">
        <f t="shared" si="286"/>
        <v>1/1/9999</v>
      </c>
      <c r="O3016" s="8" t="str">
        <f>IF(ISERROR(VLOOKUP($I3016,Lookup!$H$2:$I$11,2,0)),"",VLOOKUP($I3016,Lookup!$H$2:$I$11,2,0))</f>
        <v/>
      </c>
      <c r="P3016" s="8">
        <f>COUNTIF(J$4:J3016,J3016)</f>
        <v>0</v>
      </c>
    </row>
    <row r="3017" spans="1:16" x14ac:dyDescent="0.25">
      <c r="A3017" s="35">
        <f t="shared" si="287"/>
        <v>0</v>
      </c>
      <c r="B3017" s="8">
        <f t="shared" si="288"/>
        <v>0</v>
      </c>
      <c r="C3017" s="8">
        <f t="shared" si="289"/>
        <v>0</v>
      </c>
      <c r="D3017" s="38" t="e">
        <f t="shared" si="290"/>
        <v>#VALUE!</v>
      </c>
      <c r="E3017" s="39" t="e">
        <f t="shared" si="285"/>
        <v>#VALUE!</v>
      </c>
      <c r="M3017" s="8" t="str">
        <f>VLOOKUP(MONTH($J3017),Lookup!$A$2:$B$13,2,0)&amp;" "&amp;YEAR($J3017)</f>
        <v>Jan 1900</v>
      </c>
      <c r="N3017" s="34" t="str">
        <f t="shared" si="286"/>
        <v>1/1/9999</v>
      </c>
      <c r="O3017" s="8" t="str">
        <f>IF(ISERROR(VLOOKUP($I3017,Lookup!$H$2:$I$11,2,0)),"",VLOOKUP($I3017,Lookup!$H$2:$I$11,2,0))</f>
        <v/>
      </c>
      <c r="P3017" s="8">
        <f>COUNTIF(J$4:J3017,J3017)</f>
        <v>0</v>
      </c>
    </row>
    <row r="3018" spans="1:16" x14ac:dyDescent="0.25">
      <c r="A3018" s="35">
        <f t="shared" si="287"/>
        <v>0</v>
      </c>
      <c r="B3018" s="8">
        <f t="shared" si="288"/>
        <v>0</v>
      </c>
      <c r="C3018" s="8">
        <f t="shared" si="289"/>
        <v>0</v>
      </c>
      <c r="D3018" s="38" t="e">
        <f t="shared" si="290"/>
        <v>#VALUE!</v>
      </c>
      <c r="E3018" s="39" t="e">
        <f t="shared" si="285"/>
        <v>#VALUE!</v>
      </c>
      <c r="M3018" s="8" t="str">
        <f>VLOOKUP(MONTH($J3018),Lookup!$A$2:$B$13,2,0)&amp;" "&amp;YEAR($J3018)</f>
        <v>Jan 1900</v>
      </c>
      <c r="N3018" s="34" t="str">
        <f t="shared" si="286"/>
        <v>1/1/9999</v>
      </c>
      <c r="O3018" s="8" t="str">
        <f>IF(ISERROR(VLOOKUP($I3018,Lookup!$H$2:$I$11,2,0)),"",VLOOKUP($I3018,Lookup!$H$2:$I$11,2,0))</f>
        <v/>
      </c>
      <c r="P3018" s="8">
        <f>COUNTIF(J$4:J3018,J3018)</f>
        <v>0</v>
      </c>
    </row>
    <row r="3019" spans="1:16" x14ac:dyDescent="0.25">
      <c r="A3019" s="35">
        <f t="shared" si="287"/>
        <v>0</v>
      </c>
      <c r="B3019" s="8">
        <f t="shared" si="288"/>
        <v>0</v>
      </c>
      <c r="C3019" s="8">
        <f t="shared" si="289"/>
        <v>0</v>
      </c>
      <c r="D3019" s="38" t="e">
        <f t="shared" si="290"/>
        <v>#VALUE!</v>
      </c>
      <c r="E3019" s="39" t="e">
        <f t="shared" si="285"/>
        <v>#VALUE!</v>
      </c>
      <c r="M3019" s="8" t="str">
        <f>VLOOKUP(MONTH($J3019),Lookup!$A$2:$B$13,2,0)&amp;" "&amp;YEAR($J3019)</f>
        <v>Jan 1900</v>
      </c>
      <c r="N3019" s="34" t="str">
        <f t="shared" si="286"/>
        <v>1/1/9999</v>
      </c>
      <c r="O3019" s="8" t="str">
        <f>IF(ISERROR(VLOOKUP($I3019,Lookup!$H$2:$I$11,2,0)),"",VLOOKUP($I3019,Lookup!$H$2:$I$11,2,0))</f>
        <v/>
      </c>
      <c r="P3019" s="8">
        <f>COUNTIF(J$4:J3019,J3019)</f>
        <v>0</v>
      </c>
    </row>
    <row r="3020" spans="1:16" x14ac:dyDescent="0.25">
      <c r="A3020" s="35">
        <f t="shared" si="287"/>
        <v>0</v>
      </c>
      <c r="B3020" s="8">
        <f t="shared" si="288"/>
        <v>0</v>
      </c>
      <c r="C3020" s="8">
        <f t="shared" si="289"/>
        <v>0</v>
      </c>
      <c r="D3020" s="38" t="e">
        <f t="shared" si="290"/>
        <v>#VALUE!</v>
      </c>
      <c r="E3020" s="39" t="e">
        <f t="shared" si="285"/>
        <v>#VALUE!</v>
      </c>
      <c r="M3020" s="8" t="str">
        <f>VLOOKUP(MONTH($J3020),Lookup!$A$2:$B$13,2,0)&amp;" "&amp;YEAR($J3020)</f>
        <v>Jan 1900</v>
      </c>
      <c r="N3020" s="34" t="str">
        <f t="shared" si="286"/>
        <v>1/1/9999</v>
      </c>
      <c r="O3020" s="8" t="str">
        <f>IF(ISERROR(VLOOKUP($I3020,Lookup!$H$2:$I$11,2,0)),"",VLOOKUP($I3020,Lookup!$H$2:$I$11,2,0))</f>
        <v/>
      </c>
      <c r="P3020" s="8">
        <f>COUNTIF(J$4:J3020,J3020)</f>
        <v>0</v>
      </c>
    </row>
    <row r="3021" spans="1:16" x14ac:dyDescent="0.25">
      <c r="A3021" s="35">
        <f t="shared" si="287"/>
        <v>0</v>
      </c>
      <c r="B3021" s="8">
        <f t="shared" si="288"/>
        <v>0</v>
      </c>
      <c r="C3021" s="8">
        <f t="shared" si="289"/>
        <v>0</v>
      </c>
      <c r="D3021" s="38" t="e">
        <f t="shared" si="290"/>
        <v>#VALUE!</v>
      </c>
      <c r="E3021" s="39" t="e">
        <f t="shared" si="285"/>
        <v>#VALUE!</v>
      </c>
      <c r="M3021" s="8" t="str">
        <f>VLOOKUP(MONTH($J3021),Lookup!$A$2:$B$13,2,0)&amp;" "&amp;YEAR($J3021)</f>
        <v>Jan 1900</v>
      </c>
      <c r="N3021" s="34" t="str">
        <f t="shared" si="286"/>
        <v>1/1/9999</v>
      </c>
      <c r="O3021" s="8" t="str">
        <f>IF(ISERROR(VLOOKUP($I3021,Lookup!$H$2:$I$11,2,0)),"",VLOOKUP($I3021,Lookup!$H$2:$I$11,2,0))</f>
        <v/>
      </c>
      <c r="P3021" s="8">
        <f>COUNTIF(J$4:J3021,J3021)</f>
        <v>0</v>
      </c>
    </row>
    <row r="3022" spans="1:16" x14ac:dyDescent="0.25">
      <c r="A3022" s="35">
        <f t="shared" si="287"/>
        <v>0</v>
      </c>
      <c r="B3022" s="8">
        <f t="shared" si="288"/>
        <v>0</v>
      </c>
      <c r="C3022" s="8">
        <f t="shared" si="289"/>
        <v>0</v>
      </c>
      <c r="D3022" s="38" t="e">
        <f t="shared" si="290"/>
        <v>#VALUE!</v>
      </c>
      <c r="E3022" s="39" t="e">
        <f t="shared" si="285"/>
        <v>#VALUE!</v>
      </c>
      <c r="M3022" s="8" t="str">
        <f>VLOOKUP(MONTH($J3022),Lookup!$A$2:$B$13,2,0)&amp;" "&amp;YEAR($J3022)</f>
        <v>Jan 1900</v>
      </c>
      <c r="N3022" s="34" t="str">
        <f t="shared" si="286"/>
        <v>1/1/9999</v>
      </c>
      <c r="O3022" s="8" t="str">
        <f>IF(ISERROR(VLOOKUP($I3022,Lookup!$H$2:$I$11,2,0)),"",VLOOKUP($I3022,Lookup!$H$2:$I$11,2,0))</f>
        <v/>
      </c>
      <c r="P3022" s="8">
        <f>COUNTIF(J$4:J3022,J3022)</f>
        <v>0</v>
      </c>
    </row>
    <row r="3023" spans="1:16" x14ac:dyDescent="0.25">
      <c r="A3023" s="35">
        <f t="shared" si="287"/>
        <v>0</v>
      </c>
      <c r="B3023" s="8">
        <f t="shared" si="288"/>
        <v>0</v>
      </c>
      <c r="C3023" s="8">
        <f t="shared" si="289"/>
        <v>0</v>
      </c>
      <c r="D3023" s="38" t="e">
        <f t="shared" si="290"/>
        <v>#VALUE!</v>
      </c>
      <c r="E3023" s="39" t="e">
        <f t="shared" si="285"/>
        <v>#VALUE!</v>
      </c>
      <c r="M3023" s="8" t="str">
        <f>VLOOKUP(MONTH($J3023),Lookup!$A$2:$B$13,2,0)&amp;" "&amp;YEAR($J3023)</f>
        <v>Jan 1900</v>
      </c>
      <c r="N3023" s="34" t="str">
        <f t="shared" si="286"/>
        <v>1/1/9999</v>
      </c>
      <c r="O3023" s="8" t="str">
        <f>IF(ISERROR(VLOOKUP($I3023,Lookup!$H$2:$I$11,2,0)),"",VLOOKUP($I3023,Lookup!$H$2:$I$11,2,0))</f>
        <v/>
      </c>
      <c r="P3023" s="8">
        <f>COUNTIF(J$4:J3023,J3023)</f>
        <v>0</v>
      </c>
    </row>
    <row r="3024" spans="1:16" x14ac:dyDescent="0.25">
      <c r="A3024" s="35">
        <f t="shared" si="287"/>
        <v>0</v>
      </c>
      <c r="B3024" s="8">
        <f t="shared" si="288"/>
        <v>0</v>
      </c>
      <c r="C3024" s="8">
        <f t="shared" si="289"/>
        <v>0</v>
      </c>
      <c r="D3024" s="38" t="e">
        <f t="shared" si="290"/>
        <v>#VALUE!</v>
      </c>
      <c r="E3024" s="39" t="e">
        <f t="shared" si="285"/>
        <v>#VALUE!</v>
      </c>
      <c r="M3024" s="8" t="str">
        <f>VLOOKUP(MONTH($J3024),Lookup!$A$2:$B$13,2,0)&amp;" "&amp;YEAR($J3024)</f>
        <v>Jan 1900</v>
      </c>
      <c r="N3024" s="34" t="str">
        <f t="shared" si="286"/>
        <v>1/1/9999</v>
      </c>
      <c r="O3024" s="8" t="str">
        <f>IF(ISERROR(VLOOKUP($I3024,Lookup!$H$2:$I$11,2,0)),"",VLOOKUP($I3024,Lookup!$H$2:$I$11,2,0))</f>
        <v/>
      </c>
      <c r="P3024" s="8">
        <f>COUNTIF(J$4:J3024,J3024)</f>
        <v>0</v>
      </c>
    </row>
    <row r="3025" spans="1:16" x14ac:dyDescent="0.25">
      <c r="A3025" s="35">
        <f t="shared" si="287"/>
        <v>0</v>
      </c>
      <c r="B3025" s="8">
        <f t="shared" si="288"/>
        <v>0</v>
      </c>
      <c r="C3025" s="8">
        <f t="shared" si="289"/>
        <v>0</v>
      </c>
      <c r="D3025" s="38" t="e">
        <f t="shared" si="290"/>
        <v>#VALUE!</v>
      </c>
      <c r="E3025" s="39" t="e">
        <f t="shared" si="285"/>
        <v>#VALUE!</v>
      </c>
      <c r="M3025" s="8" t="str">
        <f>VLOOKUP(MONTH($J3025),Lookup!$A$2:$B$13,2,0)&amp;" "&amp;YEAR($J3025)</f>
        <v>Jan 1900</v>
      </c>
      <c r="N3025" s="34" t="str">
        <f t="shared" si="286"/>
        <v>1/1/9999</v>
      </c>
      <c r="O3025" s="8" t="str">
        <f>IF(ISERROR(VLOOKUP($I3025,Lookup!$H$2:$I$11,2,0)),"",VLOOKUP($I3025,Lookup!$H$2:$I$11,2,0))</f>
        <v/>
      </c>
      <c r="P3025" s="8">
        <f>COUNTIF(J$4:J3025,J3025)</f>
        <v>0</v>
      </c>
    </row>
    <row r="3026" spans="1:16" x14ac:dyDescent="0.25">
      <c r="A3026" s="35">
        <f t="shared" si="287"/>
        <v>0</v>
      </c>
      <c r="B3026" s="8">
        <f t="shared" si="288"/>
        <v>0</v>
      </c>
      <c r="C3026" s="8">
        <f t="shared" si="289"/>
        <v>0</v>
      </c>
      <c r="D3026" s="38" t="e">
        <f t="shared" si="290"/>
        <v>#VALUE!</v>
      </c>
      <c r="E3026" s="39" t="e">
        <f t="shared" si="285"/>
        <v>#VALUE!</v>
      </c>
      <c r="M3026" s="8" t="str">
        <f>VLOOKUP(MONTH($J3026),Lookup!$A$2:$B$13,2,0)&amp;" "&amp;YEAR($J3026)</f>
        <v>Jan 1900</v>
      </c>
      <c r="N3026" s="34" t="str">
        <f t="shared" si="286"/>
        <v>1/1/9999</v>
      </c>
      <c r="O3026" s="8" t="str">
        <f>IF(ISERROR(VLOOKUP($I3026,Lookup!$H$2:$I$11,2,0)),"",VLOOKUP($I3026,Lookup!$H$2:$I$11,2,0))</f>
        <v/>
      </c>
      <c r="P3026" s="8">
        <f>COUNTIF(J$4:J3026,J3026)</f>
        <v>0</v>
      </c>
    </row>
    <row r="3027" spans="1:16" x14ac:dyDescent="0.25">
      <c r="A3027" s="35">
        <f t="shared" si="287"/>
        <v>0</v>
      </c>
      <c r="B3027" s="8">
        <f t="shared" si="288"/>
        <v>0</v>
      </c>
      <c r="C3027" s="8">
        <f t="shared" si="289"/>
        <v>0</v>
      </c>
      <c r="D3027" s="38" t="e">
        <f t="shared" si="290"/>
        <v>#VALUE!</v>
      </c>
      <c r="E3027" s="39" t="e">
        <f t="shared" si="285"/>
        <v>#VALUE!</v>
      </c>
      <c r="M3027" s="8" t="str">
        <f>VLOOKUP(MONTH($J3027),Lookup!$A$2:$B$13,2,0)&amp;" "&amp;YEAR($J3027)</f>
        <v>Jan 1900</v>
      </c>
      <c r="N3027" s="34" t="str">
        <f t="shared" si="286"/>
        <v>1/1/9999</v>
      </c>
      <c r="O3027" s="8" t="str">
        <f>IF(ISERROR(VLOOKUP($I3027,Lookup!$H$2:$I$11,2,0)),"",VLOOKUP($I3027,Lookup!$H$2:$I$11,2,0))</f>
        <v/>
      </c>
      <c r="P3027" s="8">
        <f>COUNTIF(J$4:J3027,J3027)</f>
        <v>0</v>
      </c>
    </row>
    <row r="3028" spans="1:16" x14ac:dyDescent="0.25">
      <c r="A3028" s="35">
        <f t="shared" si="287"/>
        <v>0</v>
      </c>
      <c r="B3028" s="8">
        <f t="shared" si="288"/>
        <v>0</v>
      </c>
      <c r="C3028" s="8">
        <f t="shared" si="289"/>
        <v>0</v>
      </c>
      <c r="D3028" s="38" t="e">
        <f t="shared" si="290"/>
        <v>#VALUE!</v>
      </c>
      <c r="E3028" s="39" t="e">
        <f t="shared" si="285"/>
        <v>#VALUE!</v>
      </c>
      <c r="M3028" s="8" t="str">
        <f>VLOOKUP(MONTH($J3028),Lookup!$A$2:$B$13,2,0)&amp;" "&amp;YEAR($J3028)</f>
        <v>Jan 1900</v>
      </c>
      <c r="N3028" s="34" t="str">
        <f t="shared" si="286"/>
        <v>1/1/9999</v>
      </c>
      <c r="O3028" s="8" t="str">
        <f>IF(ISERROR(VLOOKUP($I3028,Lookup!$H$2:$I$11,2,0)),"",VLOOKUP($I3028,Lookup!$H$2:$I$11,2,0))</f>
        <v/>
      </c>
      <c r="P3028" s="8">
        <f>COUNTIF(J$4:J3028,J3028)</f>
        <v>0</v>
      </c>
    </row>
    <row r="3029" spans="1:16" x14ac:dyDescent="0.25">
      <c r="A3029" s="35">
        <f t="shared" si="287"/>
        <v>0</v>
      </c>
      <c r="B3029" s="8">
        <f t="shared" si="288"/>
        <v>0</v>
      </c>
      <c r="C3029" s="8">
        <f t="shared" si="289"/>
        <v>0</v>
      </c>
      <c r="D3029" s="38" t="e">
        <f t="shared" si="290"/>
        <v>#VALUE!</v>
      </c>
      <c r="E3029" s="39" t="e">
        <f t="shared" si="285"/>
        <v>#VALUE!</v>
      </c>
      <c r="M3029" s="8" t="str">
        <f>VLOOKUP(MONTH($J3029),Lookup!$A$2:$B$13,2,0)&amp;" "&amp;YEAR($J3029)</f>
        <v>Jan 1900</v>
      </c>
      <c r="N3029" s="34" t="str">
        <f t="shared" si="286"/>
        <v>1/1/9999</v>
      </c>
      <c r="O3029" s="8" t="str">
        <f>IF(ISERROR(VLOOKUP($I3029,Lookup!$H$2:$I$11,2,0)),"",VLOOKUP($I3029,Lookup!$H$2:$I$11,2,0))</f>
        <v/>
      </c>
      <c r="P3029" s="8">
        <f>COUNTIF(J$4:J3029,J3029)</f>
        <v>0</v>
      </c>
    </row>
    <row r="3030" spans="1:16" x14ac:dyDescent="0.25">
      <c r="A3030" s="35">
        <f t="shared" si="287"/>
        <v>0</v>
      </c>
      <c r="B3030" s="8">
        <f t="shared" si="288"/>
        <v>0</v>
      </c>
      <c r="C3030" s="8">
        <f t="shared" si="289"/>
        <v>0</v>
      </c>
      <c r="D3030" s="38" t="e">
        <f t="shared" si="290"/>
        <v>#VALUE!</v>
      </c>
      <c r="E3030" s="39" t="e">
        <f t="shared" si="285"/>
        <v>#VALUE!</v>
      </c>
      <c r="M3030" s="8" t="str">
        <f>VLOOKUP(MONTH($J3030),Lookup!$A$2:$B$13,2,0)&amp;" "&amp;YEAR($J3030)</f>
        <v>Jan 1900</v>
      </c>
      <c r="N3030" s="34" t="str">
        <f t="shared" si="286"/>
        <v>1/1/9999</v>
      </c>
      <c r="O3030" s="8" t="str">
        <f>IF(ISERROR(VLOOKUP($I3030,Lookup!$H$2:$I$11,2,0)),"",VLOOKUP($I3030,Lookup!$H$2:$I$11,2,0))</f>
        <v/>
      </c>
      <c r="P3030" s="8">
        <f>COUNTIF(J$4:J3030,J3030)</f>
        <v>0</v>
      </c>
    </row>
    <row r="3031" spans="1:16" x14ac:dyDescent="0.25">
      <c r="A3031" s="35">
        <f t="shared" si="287"/>
        <v>0</v>
      </c>
      <c r="B3031" s="8">
        <f t="shared" si="288"/>
        <v>0</v>
      </c>
      <c r="C3031" s="8">
        <f t="shared" si="289"/>
        <v>0</v>
      </c>
      <c r="D3031" s="38" t="e">
        <f t="shared" si="290"/>
        <v>#VALUE!</v>
      </c>
      <c r="E3031" s="39" t="e">
        <f t="shared" si="285"/>
        <v>#VALUE!</v>
      </c>
      <c r="M3031" s="8" t="str">
        <f>VLOOKUP(MONTH($J3031),Lookup!$A$2:$B$13,2,0)&amp;" "&amp;YEAR($J3031)</f>
        <v>Jan 1900</v>
      </c>
      <c r="N3031" s="34" t="str">
        <f t="shared" si="286"/>
        <v>1/1/9999</v>
      </c>
      <c r="O3031" s="8" t="str">
        <f>IF(ISERROR(VLOOKUP($I3031,Lookup!$H$2:$I$11,2,0)),"",VLOOKUP($I3031,Lookup!$H$2:$I$11,2,0))</f>
        <v/>
      </c>
      <c r="P3031" s="8">
        <f>COUNTIF(J$4:J3031,J3031)</f>
        <v>0</v>
      </c>
    </row>
    <row r="3032" spans="1:16" x14ac:dyDescent="0.25">
      <c r="A3032" s="35">
        <f t="shared" si="287"/>
        <v>0</v>
      </c>
      <c r="B3032" s="8">
        <f t="shared" si="288"/>
        <v>0</v>
      </c>
      <c r="C3032" s="8">
        <f t="shared" si="289"/>
        <v>0</v>
      </c>
      <c r="D3032" s="38" t="e">
        <f t="shared" si="290"/>
        <v>#VALUE!</v>
      </c>
      <c r="E3032" s="39" t="e">
        <f t="shared" si="285"/>
        <v>#VALUE!</v>
      </c>
      <c r="M3032" s="8" t="str">
        <f>VLOOKUP(MONTH($J3032),Lookup!$A$2:$B$13,2,0)&amp;" "&amp;YEAR($J3032)</f>
        <v>Jan 1900</v>
      </c>
      <c r="N3032" s="34" t="str">
        <f t="shared" si="286"/>
        <v>1/1/9999</v>
      </c>
      <c r="O3032" s="8" t="str">
        <f>IF(ISERROR(VLOOKUP($I3032,Lookup!$H$2:$I$11,2,0)),"",VLOOKUP($I3032,Lookup!$H$2:$I$11,2,0))</f>
        <v/>
      </c>
      <c r="P3032" s="8">
        <f>COUNTIF(J$4:J3032,J3032)</f>
        <v>0</v>
      </c>
    </row>
    <row r="3033" spans="1:16" x14ac:dyDescent="0.25">
      <c r="A3033" s="35">
        <f t="shared" si="287"/>
        <v>0</v>
      </c>
      <c r="B3033" s="8">
        <f t="shared" si="288"/>
        <v>0</v>
      </c>
      <c r="C3033" s="8">
        <f t="shared" si="289"/>
        <v>0</v>
      </c>
      <c r="D3033" s="38" t="e">
        <f t="shared" si="290"/>
        <v>#VALUE!</v>
      </c>
      <c r="E3033" s="39" t="e">
        <f t="shared" si="285"/>
        <v>#VALUE!</v>
      </c>
      <c r="M3033" s="8" t="str">
        <f>VLOOKUP(MONTH($J3033),Lookup!$A$2:$B$13,2,0)&amp;" "&amp;YEAR($J3033)</f>
        <v>Jan 1900</v>
      </c>
      <c r="N3033" s="34" t="str">
        <f t="shared" si="286"/>
        <v>1/1/9999</v>
      </c>
      <c r="O3033" s="8" t="str">
        <f>IF(ISERROR(VLOOKUP($I3033,Lookup!$H$2:$I$11,2,0)),"",VLOOKUP($I3033,Lookup!$H$2:$I$11,2,0))</f>
        <v/>
      </c>
      <c r="P3033" s="8">
        <f>COUNTIF(J$4:J3033,J3033)</f>
        <v>0</v>
      </c>
    </row>
    <row r="3034" spans="1:16" x14ac:dyDescent="0.25">
      <c r="A3034" s="35">
        <f t="shared" si="287"/>
        <v>0</v>
      </c>
      <c r="B3034" s="8">
        <f t="shared" si="288"/>
        <v>0</v>
      </c>
      <c r="C3034" s="8">
        <f t="shared" si="289"/>
        <v>0</v>
      </c>
      <c r="D3034" s="38" t="e">
        <f t="shared" si="290"/>
        <v>#VALUE!</v>
      </c>
      <c r="E3034" s="39" t="e">
        <f t="shared" si="285"/>
        <v>#VALUE!</v>
      </c>
      <c r="M3034" s="8" t="str">
        <f>VLOOKUP(MONTH($J3034),Lookup!$A$2:$B$13,2,0)&amp;" "&amp;YEAR($J3034)</f>
        <v>Jan 1900</v>
      </c>
      <c r="N3034" s="34" t="str">
        <f t="shared" si="286"/>
        <v>1/1/9999</v>
      </c>
      <c r="O3034" s="8" t="str">
        <f>IF(ISERROR(VLOOKUP($I3034,Lookup!$H$2:$I$11,2,0)),"",VLOOKUP($I3034,Lookup!$H$2:$I$11,2,0))</f>
        <v/>
      </c>
      <c r="P3034" s="8">
        <f>COUNTIF(J$4:J3034,J3034)</f>
        <v>0</v>
      </c>
    </row>
    <row r="3035" spans="1:16" x14ac:dyDescent="0.25">
      <c r="A3035" s="35">
        <f t="shared" si="287"/>
        <v>0</v>
      </c>
      <c r="B3035" s="8">
        <f t="shared" si="288"/>
        <v>0</v>
      </c>
      <c r="C3035" s="8">
        <f t="shared" si="289"/>
        <v>0</v>
      </c>
      <c r="D3035" s="38" t="e">
        <f t="shared" si="290"/>
        <v>#VALUE!</v>
      </c>
      <c r="E3035" s="39" t="e">
        <f t="shared" si="285"/>
        <v>#VALUE!</v>
      </c>
      <c r="M3035" s="8" t="str">
        <f>VLOOKUP(MONTH($J3035),Lookup!$A$2:$B$13,2,0)&amp;" "&amp;YEAR($J3035)</f>
        <v>Jan 1900</v>
      </c>
      <c r="N3035" s="34" t="str">
        <f t="shared" si="286"/>
        <v>1/1/9999</v>
      </c>
      <c r="O3035" s="8" t="str">
        <f>IF(ISERROR(VLOOKUP($I3035,Lookup!$H$2:$I$11,2,0)),"",VLOOKUP($I3035,Lookup!$H$2:$I$11,2,0))</f>
        <v/>
      </c>
      <c r="P3035" s="8">
        <f>COUNTIF(J$4:J3035,J3035)</f>
        <v>0</v>
      </c>
    </row>
    <row r="3036" spans="1:16" x14ac:dyDescent="0.25">
      <c r="A3036" s="35">
        <f t="shared" si="287"/>
        <v>0</v>
      </c>
      <c r="B3036" s="8">
        <f t="shared" si="288"/>
        <v>0</v>
      </c>
      <c r="C3036" s="8">
        <f t="shared" si="289"/>
        <v>0</v>
      </c>
      <c r="D3036" s="38" t="e">
        <f t="shared" si="290"/>
        <v>#VALUE!</v>
      </c>
      <c r="E3036" s="39" t="e">
        <f t="shared" si="285"/>
        <v>#VALUE!</v>
      </c>
      <c r="M3036" s="8" t="str">
        <f>VLOOKUP(MONTH($J3036),Lookup!$A$2:$B$13,2,0)&amp;" "&amp;YEAR($J3036)</f>
        <v>Jan 1900</v>
      </c>
      <c r="N3036" s="34" t="str">
        <f t="shared" si="286"/>
        <v>1/1/9999</v>
      </c>
      <c r="O3036" s="8" t="str">
        <f>IF(ISERROR(VLOOKUP($I3036,Lookup!$H$2:$I$11,2,0)),"",VLOOKUP($I3036,Lookup!$H$2:$I$11,2,0))</f>
        <v/>
      </c>
      <c r="P3036" s="8">
        <f>COUNTIF(J$4:J3036,J3036)</f>
        <v>0</v>
      </c>
    </row>
    <row r="3037" spans="1:16" x14ac:dyDescent="0.25">
      <c r="A3037" s="35">
        <f t="shared" si="287"/>
        <v>0</v>
      </c>
      <c r="B3037" s="8">
        <f t="shared" si="288"/>
        <v>0</v>
      </c>
      <c r="C3037" s="8">
        <f t="shared" si="289"/>
        <v>0</v>
      </c>
      <c r="D3037" s="38" t="e">
        <f t="shared" si="290"/>
        <v>#VALUE!</v>
      </c>
      <c r="E3037" s="39" t="e">
        <f t="shared" si="285"/>
        <v>#VALUE!</v>
      </c>
      <c r="M3037" s="8" t="str">
        <f>VLOOKUP(MONTH($J3037),Lookup!$A$2:$B$13,2,0)&amp;" "&amp;YEAR($J3037)</f>
        <v>Jan 1900</v>
      </c>
      <c r="N3037" s="34" t="str">
        <f t="shared" si="286"/>
        <v>1/1/9999</v>
      </c>
      <c r="O3037" s="8" t="str">
        <f>IF(ISERROR(VLOOKUP($I3037,Lookup!$H$2:$I$11,2,0)),"",VLOOKUP($I3037,Lookup!$H$2:$I$11,2,0))</f>
        <v/>
      </c>
      <c r="P3037" s="8">
        <f>COUNTIF(J$4:J3037,J3037)</f>
        <v>0</v>
      </c>
    </row>
    <row r="3038" spans="1:16" x14ac:dyDescent="0.25">
      <c r="A3038" s="35">
        <f t="shared" si="287"/>
        <v>0</v>
      </c>
      <c r="B3038" s="8">
        <f t="shared" si="288"/>
        <v>0</v>
      </c>
      <c r="C3038" s="8">
        <f t="shared" si="289"/>
        <v>0</v>
      </c>
      <c r="D3038" s="38" t="e">
        <f t="shared" si="290"/>
        <v>#VALUE!</v>
      </c>
      <c r="E3038" s="39" t="e">
        <f t="shared" si="285"/>
        <v>#VALUE!</v>
      </c>
      <c r="M3038" s="8" t="str">
        <f>VLOOKUP(MONTH($J3038),Lookup!$A$2:$B$13,2,0)&amp;" "&amp;YEAR($J3038)</f>
        <v>Jan 1900</v>
      </c>
      <c r="N3038" s="34" t="str">
        <f t="shared" si="286"/>
        <v>1/1/9999</v>
      </c>
      <c r="O3038" s="8" t="str">
        <f>IF(ISERROR(VLOOKUP($I3038,Lookup!$H$2:$I$11,2,0)),"",VLOOKUP($I3038,Lookup!$H$2:$I$11,2,0))</f>
        <v/>
      </c>
      <c r="P3038" s="8">
        <f>COUNTIF(J$4:J3038,J3038)</f>
        <v>0</v>
      </c>
    </row>
    <row r="3039" spans="1:16" x14ac:dyDescent="0.25">
      <c r="A3039" s="35">
        <f t="shared" si="287"/>
        <v>0</v>
      </c>
      <c r="B3039" s="8">
        <f t="shared" si="288"/>
        <v>0</v>
      </c>
      <c r="C3039" s="8">
        <f t="shared" si="289"/>
        <v>0</v>
      </c>
      <c r="D3039" s="38" t="e">
        <f t="shared" si="290"/>
        <v>#VALUE!</v>
      </c>
      <c r="E3039" s="39" t="e">
        <f t="shared" si="285"/>
        <v>#VALUE!</v>
      </c>
      <c r="M3039" s="8" t="str">
        <f>VLOOKUP(MONTH($J3039),Lookup!$A$2:$B$13,2,0)&amp;" "&amp;YEAR($J3039)</f>
        <v>Jan 1900</v>
      </c>
      <c r="N3039" s="34" t="str">
        <f t="shared" si="286"/>
        <v>1/1/9999</v>
      </c>
      <c r="O3039" s="8" t="str">
        <f>IF(ISERROR(VLOOKUP($I3039,Lookup!$H$2:$I$11,2,0)),"",VLOOKUP($I3039,Lookup!$H$2:$I$11,2,0))</f>
        <v/>
      </c>
      <c r="P3039" s="8">
        <f>COUNTIF(J$4:J3039,J3039)</f>
        <v>0</v>
      </c>
    </row>
    <row r="3040" spans="1:16" x14ac:dyDescent="0.25">
      <c r="A3040" s="35">
        <f t="shared" si="287"/>
        <v>0</v>
      </c>
      <c r="B3040" s="8">
        <f t="shared" si="288"/>
        <v>0</v>
      </c>
      <c r="C3040" s="8">
        <f t="shared" si="289"/>
        <v>0</v>
      </c>
      <c r="D3040" s="38" t="e">
        <f t="shared" si="290"/>
        <v>#VALUE!</v>
      </c>
      <c r="E3040" s="39" t="e">
        <f t="shared" si="285"/>
        <v>#VALUE!</v>
      </c>
      <c r="M3040" s="8" t="str">
        <f>VLOOKUP(MONTH($J3040),Lookup!$A$2:$B$13,2,0)&amp;" "&amp;YEAR($J3040)</f>
        <v>Jan 1900</v>
      </c>
      <c r="N3040" s="34" t="str">
        <f t="shared" si="286"/>
        <v>1/1/9999</v>
      </c>
      <c r="O3040" s="8" t="str">
        <f>IF(ISERROR(VLOOKUP($I3040,Lookup!$H$2:$I$11,2,0)),"",VLOOKUP($I3040,Lookup!$H$2:$I$11,2,0))</f>
        <v/>
      </c>
      <c r="P3040" s="8">
        <f>COUNTIF(J$4:J3040,J3040)</f>
        <v>0</v>
      </c>
    </row>
    <row r="3041" spans="1:16" x14ac:dyDescent="0.25">
      <c r="A3041" s="35">
        <f t="shared" si="287"/>
        <v>0</v>
      </c>
      <c r="B3041" s="8">
        <f t="shared" si="288"/>
        <v>0</v>
      </c>
      <c r="C3041" s="8">
        <f t="shared" si="289"/>
        <v>0</v>
      </c>
      <c r="D3041" s="38" t="e">
        <f t="shared" si="290"/>
        <v>#VALUE!</v>
      </c>
      <c r="E3041" s="39" t="e">
        <f t="shared" si="285"/>
        <v>#VALUE!</v>
      </c>
      <c r="M3041" s="8" t="str">
        <f>VLOOKUP(MONTH($J3041),Lookup!$A$2:$B$13,2,0)&amp;" "&amp;YEAR($J3041)</f>
        <v>Jan 1900</v>
      </c>
      <c r="N3041" s="34" t="str">
        <f t="shared" si="286"/>
        <v>1/1/9999</v>
      </c>
      <c r="O3041" s="8" t="str">
        <f>IF(ISERROR(VLOOKUP($I3041,Lookup!$H$2:$I$11,2,0)),"",VLOOKUP($I3041,Lookup!$H$2:$I$11,2,0))</f>
        <v/>
      </c>
      <c r="P3041" s="8">
        <f>COUNTIF(J$4:J3041,J3041)</f>
        <v>0</v>
      </c>
    </row>
    <row r="3042" spans="1:16" x14ac:dyDescent="0.25">
      <c r="A3042" s="35">
        <f t="shared" si="287"/>
        <v>0</v>
      </c>
      <c r="B3042" s="8">
        <f t="shared" si="288"/>
        <v>0</v>
      </c>
      <c r="C3042" s="8">
        <f t="shared" si="289"/>
        <v>0</v>
      </c>
      <c r="D3042" s="38" t="e">
        <f t="shared" si="290"/>
        <v>#VALUE!</v>
      </c>
      <c r="E3042" s="39" t="e">
        <f t="shared" si="285"/>
        <v>#VALUE!</v>
      </c>
      <c r="M3042" s="8" t="str">
        <f>VLOOKUP(MONTH($J3042),Lookup!$A$2:$B$13,2,0)&amp;" "&amp;YEAR($J3042)</f>
        <v>Jan 1900</v>
      </c>
      <c r="N3042" s="34" t="str">
        <f t="shared" si="286"/>
        <v>1/1/9999</v>
      </c>
      <c r="O3042" s="8" t="str">
        <f>IF(ISERROR(VLOOKUP($I3042,Lookup!$H$2:$I$11,2,0)),"",VLOOKUP($I3042,Lookup!$H$2:$I$11,2,0))</f>
        <v/>
      </c>
      <c r="P3042" s="8">
        <f>COUNTIF(J$4:J3042,J3042)</f>
        <v>0</v>
      </c>
    </row>
    <row r="3043" spans="1:16" x14ac:dyDescent="0.25">
      <c r="A3043" s="35">
        <f t="shared" si="287"/>
        <v>0</v>
      </c>
      <c r="B3043" s="8">
        <f t="shared" si="288"/>
        <v>0</v>
      </c>
      <c r="C3043" s="8">
        <f t="shared" si="289"/>
        <v>0</v>
      </c>
      <c r="D3043" s="38" t="e">
        <f t="shared" si="290"/>
        <v>#VALUE!</v>
      </c>
      <c r="E3043" s="39" t="e">
        <f t="shared" si="285"/>
        <v>#VALUE!</v>
      </c>
      <c r="M3043" s="8" t="str">
        <f>VLOOKUP(MONTH($J3043),Lookup!$A$2:$B$13,2,0)&amp;" "&amp;YEAR($J3043)</f>
        <v>Jan 1900</v>
      </c>
      <c r="N3043" s="34" t="str">
        <f t="shared" si="286"/>
        <v>1/1/9999</v>
      </c>
      <c r="O3043" s="8" t="str">
        <f>IF(ISERROR(VLOOKUP($I3043,Lookup!$H$2:$I$11,2,0)),"",VLOOKUP($I3043,Lookup!$H$2:$I$11,2,0))</f>
        <v/>
      </c>
      <c r="P3043" s="8">
        <f>COUNTIF(J$4:J3043,J3043)</f>
        <v>0</v>
      </c>
    </row>
    <row r="3044" spans="1:16" x14ac:dyDescent="0.25">
      <c r="A3044" s="35">
        <f t="shared" si="287"/>
        <v>0</v>
      </c>
      <c r="B3044" s="8">
        <f t="shared" si="288"/>
        <v>0</v>
      </c>
      <c r="C3044" s="8">
        <f t="shared" si="289"/>
        <v>0</v>
      </c>
      <c r="D3044" s="38" t="e">
        <f t="shared" si="290"/>
        <v>#VALUE!</v>
      </c>
      <c r="E3044" s="39" t="e">
        <f t="shared" si="285"/>
        <v>#VALUE!</v>
      </c>
      <c r="M3044" s="8" t="str">
        <f>VLOOKUP(MONTH($J3044),Lookup!$A$2:$B$13,2,0)&amp;" "&amp;YEAR($J3044)</f>
        <v>Jan 1900</v>
      </c>
      <c r="N3044" s="34" t="str">
        <f t="shared" si="286"/>
        <v>1/1/9999</v>
      </c>
      <c r="O3044" s="8" t="str">
        <f>IF(ISERROR(VLOOKUP($I3044,Lookup!$H$2:$I$11,2,0)),"",VLOOKUP($I3044,Lookup!$H$2:$I$11,2,0))</f>
        <v/>
      </c>
      <c r="P3044" s="8">
        <f>COUNTIF(J$4:J3044,J3044)</f>
        <v>0</v>
      </c>
    </row>
    <row r="3045" spans="1:16" x14ac:dyDescent="0.25">
      <c r="A3045" s="35">
        <f t="shared" si="287"/>
        <v>0</v>
      </c>
      <c r="B3045" s="8">
        <f t="shared" si="288"/>
        <v>0</v>
      </c>
      <c r="C3045" s="8">
        <f t="shared" si="289"/>
        <v>0</v>
      </c>
      <c r="D3045" s="38" t="e">
        <f t="shared" si="290"/>
        <v>#VALUE!</v>
      </c>
      <c r="E3045" s="39" t="e">
        <f t="shared" si="285"/>
        <v>#VALUE!</v>
      </c>
      <c r="M3045" s="8" t="str">
        <f>VLOOKUP(MONTH($J3045),Lookup!$A$2:$B$13,2,0)&amp;" "&amp;YEAR($J3045)</f>
        <v>Jan 1900</v>
      </c>
      <c r="N3045" s="34" t="str">
        <f t="shared" si="286"/>
        <v>1/1/9999</v>
      </c>
      <c r="O3045" s="8" t="str">
        <f>IF(ISERROR(VLOOKUP($I3045,Lookup!$H$2:$I$11,2,0)),"",VLOOKUP($I3045,Lookup!$H$2:$I$11,2,0))</f>
        <v/>
      </c>
      <c r="P3045" s="8">
        <f>COUNTIF(J$4:J3045,J3045)</f>
        <v>0</v>
      </c>
    </row>
    <row r="3046" spans="1:16" x14ac:dyDescent="0.25">
      <c r="A3046" s="35">
        <f t="shared" si="287"/>
        <v>0</v>
      </c>
      <c r="B3046" s="8">
        <f t="shared" si="288"/>
        <v>0</v>
      </c>
      <c r="C3046" s="8">
        <f t="shared" si="289"/>
        <v>0</v>
      </c>
      <c r="D3046" s="38" t="e">
        <f t="shared" si="290"/>
        <v>#VALUE!</v>
      </c>
      <c r="E3046" s="39" t="e">
        <f t="shared" si="285"/>
        <v>#VALUE!</v>
      </c>
      <c r="M3046" s="8" t="str">
        <f>VLOOKUP(MONTH($J3046),Lookup!$A$2:$B$13,2,0)&amp;" "&amp;YEAR($J3046)</f>
        <v>Jan 1900</v>
      </c>
      <c r="N3046" s="34" t="str">
        <f t="shared" si="286"/>
        <v>1/1/9999</v>
      </c>
      <c r="O3046" s="8" t="str">
        <f>IF(ISERROR(VLOOKUP($I3046,Lookup!$H$2:$I$11,2,0)),"",VLOOKUP($I3046,Lookup!$H$2:$I$11,2,0))</f>
        <v/>
      </c>
      <c r="P3046" s="8">
        <f>COUNTIF(J$4:J3046,J3046)</f>
        <v>0</v>
      </c>
    </row>
    <row r="3047" spans="1:16" x14ac:dyDescent="0.25">
      <c r="A3047" s="35">
        <f t="shared" si="287"/>
        <v>0</v>
      </c>
      <c r="B3047" s="8">
        <f t="shared" si="288"/>
        <v>0</v>
      </c>
      <c r="C3047" s="8">
        <f t="shared" si="289"/>
        <v>0</v>
      </c>
      <c r="D3047" s="38" t="e">
        <f t="shared" si="290"/>
        <v>#VALUE!</v>
      </c>
      <c r="E3047" s="39" t="e">
        <f t="shared" si="285"/>
        <v>#VALUE!</v>
      </c>
      <c r="M3047" s="8" t="str">
        <f>VLOOKUP(MONTH($J3047),Lookup!$A$2:$B$13,2,0)&amp;" "&amp;YEAR($J3047)</f>
        <v>Jan 1900</v>
      </c>
      <c r="N3047" s="34" t="str">
        <f t="shared" si="286"/>
        <v>1/1/9999</v>
      </c>
      <c r="O3047" s="8" t="str">
        <f>IF(ISERROR(VLOOKUP($I3047,Lookup!$H$2:$I$11,2,0)),"",VLOOKUP($I3047,Lookup!$H$2:$I$11,2,0))</f>
        <v/>
      </c>
      <c r="P3047" s="8">
        <f>COUNTIF(J$4:J3047,J3047)</f>
        <v>0</v>
      </c>
    </row>
    <row r="3048" spans="1:16" x14ac:dyDescent="0.25">
      <c r="A3048" s="35">
        <f t="shared" si="287"/>
        <v>0</v>
      </c>
      <c r="B3048" s="8">
        <f t="shared" si="288"/>
        <v>0</v>
      </c>
      <c r="C3048" s="8">
        <f t="shared" si="289"/>
        <v>0</v>
      </c>
      <c r="D3048" s="38" t="e">
        <f t="shared" si="290"/>
        <v>#VALUE!</v>
      </c>
      <c r="E3048" s="39" t="e">
        <f t="shared" si="285"/>
        <v>#VALUE!</v>
      </c>
      <c r="M3048" s="8" t="str">
        <f>VLOOKUP(MONTH($J3048),Lookup!$A$2:$B$13,2,0)&amp;" "&amp;YEAR($J3048)</f>
        <v>Jan 1900</v>
      </c>
      <c r="N3048" s="34" t="str">
        <f t="shared" si="286"/>
        <v>1/1/9999</v>
      </c>
      <c r="O3048" s="8" t="str">
        <f>IF(ISERROR(VLOOKUP($I3048,Lookup!$H$2:$I$11,2,0)),"",VLOOKUP($I3048,Lookup!$H$2:$I$11,2,0))</f>
        <v/>
      </c>
      <c r="P3048" s="8">
        <f>COUNTIF(J$4:J3048,J3048)</f>
        <v>0</v>
      </c>
    </row>
    <row r="3049" spans="1:16" x14ac:dyDescent="0.25">
      <c r="A3049" s="35">
        <f t="shared" si="287"/>
        <v>0</v>
      </c>
      <c r="B3049" s="8">
        <f t="shared" si="288"/>
        <v>0</v>
      </c>
      <c r="C3049" s="8">
        <f t="shared" si="289"/>
        <v>0</v>
      </c>
      <c r="D3049" s="38" t="e">
        <f t="shared" si="290"/>
        <v>#VALUE!</v>
      </c>
      <c r="E3049" s="39" t="e">
        <f t="shared" si="285"/>
        <v>#VALUE!</v>
      </c>
      <c r="M3049" s="8" t="str">
        <f>VLOOKUP(MONTH($J3049),Lookup!$A$2:$B$13,2,0)&amp;" "&amp;YEAR($J3049)</f>
        <v>Jan 1900</v>
      </c>
      <c r="N3049" s="34" t="str">
        <f t="shared" si="286"/>
        <v>1/1/9999</v>
      </c>
      <c r="O3049" s="8" t="str">
        <f>IF(ISERROR(VLOOKUP($I3049,Lookup!$H$2:$I$11,2,0)),"",VLOOKUP($I3049,Lookup!$H$2:$I$11,2,0))</f>
        <v/>
      </c>
      <c r="P3049" s="8">
        <f>COUNTIF(J$4:J3049,J3049)</f>
        <v>0</v>
      </c>
    </row>
    <row r="3050" spans="1:16" x14ac:dyDescent="0.25">
      <c r="A3050" s="35">
        <f t="shared" si="287"/>
        <v>0</v>
      </c>
      <c r="B3050" s="8">
        <f t="shared" si="288"/>
        <v>0</v>
      </c>
      <c r="C3050" s="8">
        <f t="shared" si="289"/>
        <v>0</v>
      </c>
      <c r="D3050" s="38" t="e">
        <f t="shared" si="290"/>
        <v>#VALUE!</v>
      </c>
      <c r="E3050" s="39" t="e">
        <f t="shared" si="285"/>
        <v>#VALUE!</v>
      </c>
      <c r="M3050" s="8" t="str">
        <f>VLOOKUP(MONTH($J3050),Lookup!$A$2:$B$13,2,0)&amp;" "&amp;YEAR($J3050)</f>
        <v>Jan 1900</v>
      </c>
      <c r="N3050" s="34" t="str">
        <f t="shared" si="286"/>
        <v>1/1/9999</v>
      </c>
      <c r="O3050" s="8" t="str">
        <f>IF(ISERROR(VLOOKUP($I3050,Lookup!$H$2:$I$11,2,0)),"",VLOOKUP($I3050,Lookup!$H$2:$I$11,2,0))</f>
        <v/>
      </c>
      <c r="P3050" s="8">
        <f>COUNTIF(J$4:J3050,J3050)</f>
        <v>0</v>
      </c>
    </row>
    <row r="3051" spans="1:16" x14ac:dyDescent="0.25">
      <c r="A3051" s="35">
        <f t="shared" si="287"/>
        <v>0</v>
      </c>
      <c r="B3051" s="8">
        <f t="shared" si="288"/>
        <v>0</v>
      </c>
      <c r="C3051" s="8">
        <f t="shared" si="289"/>
        <v>0</v>
      </c>
      <c r="D3051" s="38" t="e">
        <f t="shared" si="290"/>
        <v>#VALUE!</v>
      </c>
      <c r="E3051" s="39" t="e">
        <f t="shared" si="285"/>
        <v>#VALUE!</v>
      </c>
      <c r="M3051" s="8" t="str">
        <f>VLOOKUP(MONTH($J3051),Lookup!$A$2:$B$13,2,0)&amp;" "&amp;YEAR($J3051)</f>
        <v>Jan 1900</v>
      </c>
      <c r="N3051" s="34" t="str">
        <f t="shared" si="286"/>
        <v>1/1/9999</v>
      </c>
      <c r="O3051" s="8" t="str">
        <f>IF(ISERROR(VLOOKUP($I3051,Lookup!$H$2:$I$11,2,0)),"",VLOOKUP($I3051,Lookup!$H$2:$I$11,2,0))</f>
        <v/>
      </c>
      <c r="P3051" s="8">
        <f>COUNTIF(J$4:J3051,J3051)</f>
        <v>0</v>
      </c>
    </row>
    <row r="3052" spans="1:16" x14ac:dyDescent="0.25">
      <c r="A3052" s="35">
        <f t="shared" si="287"/>
        <v>0</v>
      </c>
      <c r="B3052" s="8">
        <f t="shared" si="288"/>
        <v>0</v>
      </c>
      <c r="C3052" s="8">
        <f t="shared" si="289"/>
        <v>0</v>
      </c>
      <c r="D3052" s="38" t="e">
        <f t="shared" si="290"/>
        <v>#VALUE!</v>
      </c>
      <c r="E3052" s="39" t="e">
        <f t="shared" si="285"/>
        <v>#VALUE!</v>
      </c>
      <c r="M3052" s="8" t="str">
        <f>VLOOKUP(MONTH($J3052),Lookup!$A$2:$B$13,2,0)&amp;" "&amp;YEAR($J3052)</f>
        <v>Jan 1900</v>
      </c>
      <c r="N3052" s="34" t="str">
        <f t="shared" si="286"/>
        <v>1/1/9999</v>
      </c>
      <c r="O3052" s="8" t="str">
        <f>IF(ISERROR(VLOOKUP($I3052,Lookup!$H$2:$I$11,2,0)),"",VLOOKUP($I3052,Lookup!$H$2:$I$11,2,0))</f>
        <v/>
      </c>
      <c r="P3052" s="8">
        <f>COUNTIF(J$4:J3052,J3052)</f>
        <v>0</v>
      </c>
    </row>
    <row r="3053" spans="1:16" x14ac:dyDescent="0.25">
      <c r="A3053" s="35">
        <f t="shared" si="287"/>
        <v>0</v>
      </c>
      <c r="B3053" s="8">
        <f t="shared" si="288"/>
        <v>0</v>
      </c>
      <c r="C3053" s="8">
        <f t="shared" si="289"/>
        <v>0</v>
      </c>
      <c r="D3053" s="38" t="e">
        <f t="shared" si="290"/>
        <v>#VALUE!</v>
      </c>
      <c r="E3053" s="39" t="e">
        <f t="shared" si="285"/>
        <v>#VALUE!</v>
      </c>
      <c r="M3053" s="8" t="str">
        <f>VLOOKUP(MONTH($J3053),Lookup!$A$2:$B$13,2,0)&amp;" "&amp;YEAR($J3053)</f>
        <v>Jan 1900</v>
      </c>
      <c r="N3053" s="34" t="str">
        <f t="shared" si="286"/>
        <v>1/1/9999</v>
      </c>
      <c r="O3053" s="8" t="str">
        <f>IF(ISERROR(VLOOKUP($I3053,Lookup!$H$2:$I$11,2,0)),"",VLOOKUP($I3053,Lookup!$H$2:$I$11,2,0))</f>
        <v/>
      </c>
      <c r="P3053" s="8">
        <f>COUNTIF(J$4:J3053,J3053)</f>
        <v>0</v>
      </c>
    </row>
    <row r="3054" spans="1:16" x14ac:dyDescent="0.25">
      <c r="A3054" s="35">
        <f t="shared" si="287"/>
        <v>0</v>
      </c>
      <c r="B3054" s="8">
        <f t="shared" si="288"/>
        <v>0</v>
      </c>
      <c r="C3054" s="8">
        <f t="shared" si="289"/>
        <v>0</v>
      </c>
      <c r="D3054" s="38" t="e">
        <f t="shared" si="290"/>
        <v>#VALUE!</v>
      </c>
      <c r="E3054" s="39" t="e">
        <f t="shared" si="285"/>
        <v>#VALUE!</v>
      </c>
      <c r="M3054" s="8" t="str">
        <f>VLOOKUP(MONTH($J3054),Lookup!$A$2:$B$13,2,0)&amp;" "&amp;YEAR($J3054)</f>
        <v>Jan 1900</v>
      </c>
      <c r="N3054" s="34" t="str">
        <f t="shared" si="286"/>
        <v>1/1/9999</v>
      </c>
      <c r="O3054" s="8" t="str">
        <f>IF(ISERROR(VLOOKUP($I3054,Lookup!$H$2:$I$11,2,0)),"",VLOOKUP($I3054,Lookup!$H$2:$I$11,2,0))</f>
        <v/>
      </c>
      <c r="P3054" s="8">
        <f>COUNTIF(J$4:J3054,J3054)</f>
        <v>0</v>
      </c>
    </row>
    <row r="3055" spans="1:16" x14ac:dyDescent="0.25">
      <c r="A3055" s="35">
        <f t="shared" si="287"/>
        <v>0</v>
      </c>
      <c r="B3055" s="8">
        <f t="shared" si="288"/>
        <v>0</v>
      </c>
      <c r="C3055" s="8">
        <f t="shared" si="289"/>
        <v>0</v>
      </c>
      <c r="D3055" s="38" t="e">
        <f t="shared" si="290"/>
        <v>#VALUE!</v>
      </c>
      <c r="E3055" s="39" t="e">
        <f t="shared" si="285"/>
        <v>#VALUE!</v>
      </c>
      <c r="M3055" s="8" t="str">
        <f>VLOOKUP(MONTH($J3055),Lookup!$A$2:$B$13,2,0)&amp;" "&amp;YEAR($J3055)</f>
        <v>Jan 1900</v>
      </c>
      <c r="N3055" s="34" t="str">
        <f t="shared" si="286"/>
        <v>1/1/9999</v>
      </c>
      <c r="O3055" s="8" t="str">
        <f>IF(ISERROR(VLOOKUP($I3055,Lookup!$H$2:$I$11,2,0)),"",VLOOKUP($I3055,Lookup!$H$2:$I$11,2,0))</f>
        <v/>
      </c>
      <c r="P3055" s="8">
        <f>COUNTIF(J$4:J3055,J3055)</f>
        <v>0</v>
      </c>
    </row>
    <row r="3056" spans="1:16" x14ac:dyDescent="0.25">
      <c r="A3056" s="35">
        <f t="shared" si="287"/>
        <v>0</v>
      </c>
      <c r="B3056" s="8">
        <f t="shared" si="288"/>
        <v>0</v>
      </c>
      <c r="C3056" s="8">
        <f t="shared" si="289"/>
        <v>0</v>
      </c>
      <c r="D3056" s="38" t="e">
        <f t="shared" si="290"/>
        <v>#VALUE!</v>
      </c>
      <c r="E3056" s="39" t="e">
        <f t="shared" si="285"/>
        <v>#VALUE!</v>
      </c>
      <c r="M3056" s="8" t="str">
        <f>VLOOKUP(MONTH($J3056),Lookup!$A$2:$B$13,2,0)&amp;" "&amp;YEAR($J3056)</f>
        <v>Jan 1900</v>
      </c>
      <c r="N3056" s="34" t="str">
        <f t="shared" si="286"/>
        <v>1/1/9999</v>
      </c>
      <c r="O3056" s="8" t="str">
        <f>IF(ISERROR(VLOOKUP($I3056,Lookup!$H$2:$I$11,2,0)),"",VLOOKUP($I3056,Lookup!$H$2:$I$11,2,0))</f>
        <v/>
      </c>
      <c r="P3056" s="8">
        <f>COUNTIF(J$4:J3056,J3056)</f>
        <v>0</v>
      </c>
    </row>
    <row r="3057" spans="1:16" x14ac:dyDescent="0.25">
      <c r="A3057" s="35">
        <f t="shared" si="287"/>
        <v>0</v>
      </c>
      <c r="B3057" s="8">
        <f t="shared" si="288"/>
        <v>0</v>
      </c>
      <c r="C3057" s="8">
        <f t="shared" si="289"/>
        <v>0</v>
      </c>
      <c r="D3057" s="38" t="e">
        <f t="shared" si="290"/>
        <v>#VALUE!</v>
      </c>
      <c r="E3057" s="39" t="e">
        <f t="shared" si="285"/>
        <v>#VALUE!</v>
      </c>
      <c r="M3057" s="8" t="str">
        <f>VLOOKUP(MONTH($J3057),Lookup!$A$2:$B$13,2,0)&amp;" "&amp;YEAR($J3057)</f>
        <v>Jan 1900</v>
      </c>
      <c r="N3057" s="34" t="str">
        <f t="shared" si="286"/>
        <v>1/1/9999</v>
      </c>
      <c r="O3057" s="8" t="str">
        <f>IF(ISERROR(VLOOKUP($I3057,Lookup!$H$2:$I$11,2,0)),"",VLOOKUP($I3057,Lookup!$H$2:$I$11,2,0))</f>
        <v/>
      </c>
      <c r="P3057" s="8">
        <f>COUNTIF(J$4:J3057,J3057)</f>
        <v>0</v>
      </c>
    </row>
    <row r="3058" spans="1:16" x14ac:dyDescent="0.25">
      <c r="A3058" s="35">
        <f t="shared" si="287"/>
        <v>0</v>
      </c>
      <c r="B3058" s="8">
        <f t="shared" si="288"/>
        <v>0</v>
      </c>
      <c r="C3058" s="8">
        <f t="shared" si="289"/>
        <v>0</v>
      </c>
      <c r="D3058" s="38" t="e">
        <f t="shared" si="290"/>
        <v>#VALUE!</v>
      </c>
      <c r="E3058" s="39" t="e">
        <f t="shared" si="285"/>
        <v>#VALUE!</v>
      </c>
      <c r="M3058" s="8" t="str">
        <f>VLOOKUP(MONTH($J3058),Lookup!$A$2:$B$13,2,0)&amp;" "&amp;YEAR($J3058)</f>
        <v>Jan 1900</v>
      </c>
      <c r="N3058" s="34" t="str">
        <f t="shared" si="286"/>
        <v>1/1/9999</v>
      </c>
      <c r="O3058" s="8" t="str">
        <f>IF(ISERROR(VLOOKUP($I3058,Lookup!$H$2:$I$11,2,0)),"",VLOOKUP($I3058,Lookup!$H$2:$I$11,2,0))</f>
        <v/>
      </c>
      <c r="P3058" s="8">
        <f>COUNTIF(J$4:J3058,J3058)</f>
        <v>0</v>
      </c>
    </row>
    <row r="3059" spans="1:16" x14ac:dyDescent="0.25">
      <c r="A3059" s="35">
        <f t="shared" si="287"/>
        <v>0</v>
      </c>
      <c r="B3059" s="8">
        <f t="shared" si="288"/>
        <v>0</v>
      </c>
      <c r="C3059" s="8">
        <f t="shared" si="289"/>
        <v>0</v>
      </c>
      <c r="D3059" s="38" t="e">
        <f t="shared" si="290"/>
        <v>#VALUE!</v>
      </c>
      <c r="E3059" s="39" t="e">
        <f t="shared" si="285"/>
        <v>#VALUE!</v>
      </c>
      <c r="M3059" s="8" t="str">
        <f>VLOOKUP(MONTH($J3059),Lookup!$A$2:$B$13,2,0)&amp;" "&amp;YEAR($J3059)</f>
        <v>Jan 1900</v>
      </c>
      <c r="N3059" s="34" t="str">
        <f t="shared" si="286"/>
        <v>1/1/9999</v>
      </c>
      <c r="O3059" s="8" t="str">
        <f>IF(ISERROR(VLOOKUP($I3059,Lookup!$H$2:$I$11,2,0)),"",VLOOKUP($I3059,Lookup!$H$2:$I$11,2,0))</f>
        <v/>
      </c>
      <c r="P3059" s="8">
        <f>COUNTIF(J$4:J3059,J3059)</f>
        <v>0</v>
      </c>
    </row>
    <row r="3060" spans="1:16" x14ac:dyDescent="0.25">
      <c r="A3060" s="35">
        <f t="shared" si="287"/>
        <v>0</v>
      </c>
      <c r="B3060" s="8">
        <f t="shared" si="288"/>
        <v>0</v>
      </c>
      <c r="C3060" s="8">
        <f t="shared" si="289"/>
        <v>0</v>
      </c>
      <c r="D3060" s="38" t="e">
        <f t="shared" si="290"/>
        <v>#VALUE!</v>
      </c>
      <c r="E3060" s="39" t="e">
        <f t="shared" si="285"/>
        <v>#VALUE!</v>
      </c>
      <c r="M3060" s="8" t="str">
        <f>VLOOKUP(MONTH($J3060),Lookup!$A$2:$B$13,2,0)&amp;" "&amp;YEAR($J3060)</f>
        <v>Jan 1900</v>
      </c>
      <c r="N3060" s="34" t="str">
        <f t="shared" si="286"/>
        <v>1/1/9999</v>
      </c>
      <c r="O3060" s="8" t="str">
        <f>IF(ISERROR(VLOOKUP($I3060,Lookup!$H$2:$I$11,2,0)),"",VLOOKUP($I3060,Lookup!$H$2:$I$11,2,0))</f>
        <v/>
      </c>
      <c r="P3060" s="8">
        <f>COUNTIF(J$4:J3060,J3060)</f>
        <v>0</v>
      </c>
    </row>
    <row r="3061" spans="1:16" x14ac:dyDescent="0.25">
      <c r="A3061" s="35">
        <f t="shared" si="287"/>
        <v>0</v>
      </c>
      <c r="B3061" s="8">
        <f t="shared" si="288"/>
        <v>0</v>
      </c>
      <c r="C3061" s="8">
        <f t="shared" si="289"/>
        <v>0</v>
      </c>
      <c r="D3061" s="38" t="e">
        <f t="shared" si="290"/>
        <v>#VALUE!</v>
      </c>
      <c r="E3061" s="39" t="e">
        <f t="shared" si="285"/>
        <v>#VALUE!</v>
      </c>
      <c r="M3061" s="8" t="str">
        <f>VLOOKUP(MONTH($J3061),Lookup!$A$2:$B$13,2,0)&amp;" "&amp;YEAR($J3061)</f>
        <v>Jan 1900</v>
      </c>
      <c r="N3061" s="34" t="str">
        <f t="shared" si="286"/>
        <v>1/1/9999</v>
      </c>
      <c r="O3061" s="8" t="str">
        <f>IF(ISERROR(VLOOKUP($I3061,Lookup!$H$2:$I$11,2,0)),"",VLOOKUP($I3061,Lookup!$H$2:$I$11,2,0))</f>
        <v/>
      </c>
      <c r="P3061" s="8">
        <f>COUNTIF(J$4:J3061,J3061)</f>
        <v>0</v>
      </c>
    </row>
    <row r="3062" spans="1:16" x14ac:dyDescent="0.25">
      <c r="A3062" s="35">
        <f t="shared" si="287"/>
        <v>0</v>
      </c>
      <c r="B3062" s="8">
        <f t="shared" si="288"/>
        <v>0</v>
      </c>
      <c r="C3062" s="8">
        <f t="shared" si="289"/>
        <v>0</v>
      </c>
      <c r="D3062" s="38" t="e">
        <f t="shared" si="290"/>
        <v>#VALUE!</v>
      </c>
      <c r="E3062" s="39" t="e">
        <f t="shared" si="285"/>
        <v>#VALUE!</v>
      </c>
      <c r="M3062" s="8" t="str">
        <f>VLOOKUP(MONTH($J3062),Lookup!$A$2:$B$13,2,0)&amp;" "&amp;YEAR($J3062)</f>
        <v>Jan 1900</v>
      </c>
      <c r="N3062" s="34" t="str">
        <f t="shared" si="286"/>
        <v>1/1/9999</v>
      </c>
      <c r="O3062" s="8" t="str">
        <f>IF(ISERROR(VLOOKUP($I3062,Lookup!$H$2:$I$11,2,0)),"",VLOOKUP($I3062,Lookup!$H$2:$I$11,2,0))</f>
        <v/>
      </c>
      <c r="P3062" s="8">
        <f>COUNTIF(J$4:J3062,J3062)</f>
        <v>0</v>
      </c>
    </row>
    <row r="3063" spans="1:16" x14ac:dyDescent="0.25">
      <c r="A3063" s="35">
        <f t="shared" si="287"/>
        <v>0</v>
      </c>
      <c r="B3063" s="8">
        <f t="shared" si="288"/>
        <v>0</v>
      </c>
      <c r="C3063" s="8">
        <f t="shared" si="289"/>
        <v>0</v>
      </c>
      <c r="D3063" s="38" t="e">
        <f t="shared" si="290"/>
        <v>#VALUE!</v>
      </c>
      <c r="E3063" s="39" t="e">
        <f t="shared" si="285"/>
        <v>#VALUE!</v>
      </c>
      <c r="M3063" s="8" t="str">
        <f>VLOOKUP(MONTH($J3063),Lookup!$A$2:$B$13,2,0)&amp;" "&amp;YEAR($J3063)</f>
        <v>Jan 1900</v>
      </c>
      <c r="N3063" s="34" t="str">
        <f t="shared" si="286"/>
        <v>1/1/9999</v>
      </c>
      <c r="O3063" s="8" t="str">
        <f>IF(ISERROR(VLOOKUP($I3063,Lookup!$H$2:$I$11,2,0)),"",VLOOKUP($I3063,Lookup!$H$2:$I$11,2,0))</f>
        <v/>
      </c>
      <c r="P3063" s="8">
        <f>COUNTIF(J$4:J3063,J3063)</f>
        <v>0</v>
      </c>
    </row>
    <row r="3064" spans="1:16" x14ac:dyDescent="0.25">
      <c r="A3064" s="35">
        <f t="shared" si="287"/>
        <v>0</v>
      </c>
      <c r="B3064" s="8">
        <f t="shared" si="288"/>
        <v>0</v>
      </c>
      <c r="C3064" s="8">
        <f t="shared" si="289"/>
        <v>0</v>
      </c>
      <c r="D3064" s="38" t="e">
        <f t="shared" si="290"/>
        <v>#VALUE!</v>
      </c>
      <c r="E3064" s="39" t="e">
        <f t="shared" si="285"/>
        <v>#VALUE!</v>
      </c>
      <c r="M3064" s="8" t="str">
        <f>VLOOKUP(MONTH($J3064),Lookup!$A$2:$B$13,2,0)&amp;" "&amp;YEAR($J3064)</f>
        <v>Jan 1900</v>
      </c>
      <c r="N3064" s="34" t="str">
        <f t="shared" si="286"/>
        <v>1/1/9999</v>
      </c>
      <c r="O3064" s="8" t="str">
        <f>IF(ISERROR(VLOOKUP($I3064,Lookup!$H$2:$I$11,2,0)),"",VLOOKUP($I3064,Lookup!$H$2:$I$11,2,0))</f>
        <v/>
      </c>
      <c r="P3064" s="8">
        <f>COUNTIF(J$4:J3064,J3064)</f>
        <v>0</v>
      </c>
    </row>
    <row r="3065" spans="1:16" x14ac:dyDescent="0.25">
      <c r="A3065" s="35">
        <f t="shared" si="287"/>
        <v>0</v>
      </c>
      <c r="B3065" s="8">
        <f t="shared" si="288"/>
        <v>0</v>
      </c>
      <c r="C3065" s="8">
        <f t="shared" si="289"/>
        <v>0</v>
      </c>
      <c r="D3065" s="38" t="e">
        <f t="shared" si="290"/>
        <v>#VALUE!</v>
      </c>
      <c r="E3065" s="39" t="e">
        <f t="shared" si="285"/>
        <v>#VALUE!</v>
      </c>
      <c r="M3065" s="8" t="str">
        <f>VLOOKUP(MONTH($J3065),Lookup!$A$2:$B$13,2,0)&amp;" "&amp;YEAR($J3065)</f>
        <v>Jan 1900</v>
      </c>
      <c r="N3065" s="34" t="str">
        <f t="shared" si="286"/>
        <v>1/1/9999</v>
      </c>
      <c r="O3065" s="8" t="str">
        <f>IF(ISERROR(VLOOKUP($I3065,Lookup!$H$2:$I$11,2,0)),"",VLOOKUP($I3065,Lookup!$H$2:$I$11,2,0))</f>
        <v/>
      </c>
      <c r="P3065" s="8">
        <f>COUNTIF(J$4:J3065,J3065)</f>
        <v>0</v>
      </c>
    </row>
    <row r="3066" spans="1:16" x14ac:dyDescent="0.25">
      <c r="A3066" s="35">
        <f t="shared" si="287"/>
        <v>0</v>
      </c>
      <c r="B3066" s="8">
        <f t="shared" si="288"/>
        <v>0</v>
      </c>
      <c r="C3066" s="8">
        <f t="shared" si="289"/>
        <v>0</v>
      </c>
      <c r="D3066" s="38" t="e">
        <f t="shared" si="290"/>
        <v>#VALUE!</v>
      </c>
      <c r="E3066" s="39" t="e">
        <f t="shared" si="285"/>
        <v>#VALUE!</v>
      </c>
      <c r="M3066" s="8" t="str">
        <f>VLOOKUP(MONTH($J3066),Lookup!$A$2:$B$13,2,0)&amp;" "&amp;YEAR($J3066)</f>
        <v>Jan 1900</v>
      </c>
      <c r="N3066" s="34" t="str">
        <f t="shared" si="286"/>
        <v>1/1/9999</v>
      </c>
      <c r="O3066" s="8" t="str">
        <f>IF(ISERROR(VLOOKUP($I3066,Lookup!$H$2:$I$11,2,0)),"",VLOOKUP($I3066,Lookup!$H$2:$I$11,2,0))</f>
        <v/>
      </c>
      <c r="P3066" s="8">
        <f>COUNTIF(J$4:J3066,J3066)</f>
        <v>0</v>
      </c>
    </row>
    <row r="3067" spans="1:16" x14ac:dyDescent="0.25">
      <c r="A3067" s="35">
        <f t="shared" si="287"/>
        <v>0</v>
      </c>
      <c r="B3067" s="8">
        <f t="shared" si="288"/>
        <v>0</v>
      </c>
      <c r="C3067" s="8">
        <f t="shared" si="289"/>
        <v>0</v>
      </c>
      <c r="D3067" s="38" t="e">
        <f t="shared" si="290"/>
        <v>#VALUE!</v>
      </c>
      <c r="E3067" s="39" t="e">
        <f t="shared" si="285"/>
        <v>#VALUE!</v>
      </c>
      <c r="M3067" s="8" t="str">
        <f>VLOOKUP(MONTH($J3067),Lookup!$A$2:$B$13,2,0)&amp;" "&amp;YEAR($J3067)</f>
        <v>Jan 1900</v>
      </c>
      <c r="N3067" s="34" t="str">
        <f t="shared" si="286"/>
        <v>1/1/9999</v>
      </c>
      <c r="O3067" s="8" t="str">
        <f>IF(ISERROR(VLOOKUP($I3067,Lookup!$H$2:$I$11,2,0)),"",VLOOKUP($I3067,Lookup!$H$2:$I$11,2,0))</f>
        <v/>
      </c>
      <c r="P3067" s="8">
        <f>COUNTIF(J$4:J3067,J3067)</f>
        <v>0</v>
      </c>
    </row>
    <row r="3068" spans="1:16" x14ac:dyDescent="0.25">
      <c r="A3068" s="35">
        <f t="shared" si="287"/>
        <v>0</v>
      </c>
      <c r="B3068" s="8">
        <f t="shared" si="288"/>
        <v>0</v>
      </c>
      <c r="C3068" s="8">
        <f t="shared" si="289"/>
        <v>0</v>
      </c>
      <c r="D3068" s="38" t="e">
        <f t="shared" si="290"/>
        <v>#VALUE!</v>
      </c>
      <c r="E3068" s="39" t="e">
        <f t="shared" si="285"/>
        <v>#VALUE!</v>
      </c>
      <c r="M3068" s="8" t="str">
        <f>VLOOKUP(MONTH($J3068),Lookup!$A$2:$B$13,2,0)&amp;" "&amp;YEAR($J3068)</f>
        <v>Jan 1900</v>
      </c>
      <c r="N3068" s="34" t="str">
        <f t="shared" si="286"/>
        <v>1/1/9999</v>
      </c>
      <c r="O3068" s="8" t="str">
        <f>IF(ISERROR(VLOOKUP($I3068,Lookup!$H$2:$I$11,2,0)),"",VLOOKUP($I3068,Lookup!$H$2:$I$11,2,0))</f>
        <v/>
      </c>
      <c r="P3068" s="8">
        <f>COUNTIF(J$4:J3068,J3068)</f>
        <v>0</v>
      </c>
    </row>
    <row r="3069" spans="1:16" x14ac:dyDescent="0.25">
      <c r="A3069" s="35">
        <f t="shared" si="287"/>
        <v>0</v>
      </c>
      <c r="B3069" s="8">
        <f t="shared" si="288"/>
        <v>0</v>
      </c>
      <c r="C3069" s="8">
        <f t="shared" si="289"/>
        <v>0</v>
      </c>
      <c r="D3069" s="38" t="e">
        <f t="shared" si="290"/>
        <v>#VALUE!</v>
      </c>
      <c r="E3069" s="39" t="e">
        <f t="shared" si="285"/>
        <v>#VALUE!</v>
      </c>
      <c r="M3069" s="8" t="str">
        <f>VLOOKUP(MONTH($J3069),Lookup!$A$2:$B$13,2,0)&amp;" "&amp;YEAR($J3069)</f>
        <v>Jan 1900</v>
      </c>
      <c r="N3069" s="34" t="str">
        <f t="shared" si="286"/>
        <v>1/1/9999</v>
      </c>
      <c r="O3069" s="8" t="str">
        <f>IF(ISERROR(VLOOKUP($I3069,Lookup!$H$2:$I$11,2,0)),"",VLOOKUP($I3069,Lookup!$H$2:$I$11,2,0))</f>
        <v/>
      </c>
      <c r="P3069" s="8">
        <f>COUNTIF(J$4:J3069,J3069)</f>
        <v>0</v>
      </c>
    </row>
    <row r="3070" spans="1:16" x14ac:dyDescent="0.25">
      <c r="A3070" s="35">
        <f t="shared" si="287"/>
        <v>0</v>
      </c>
      <c r="B3070" s="8">
        <f t="shared" si="288"/>
        <v>0</v>
      </c>
      <c r="C3070" s="8">
        <f t="shared" si="289"/>
        <v>0</v>
      </c>
      <c r="D3070" s="38" t="e">
        <f t="shared" si="290"/>
        <v>#VALUE!</v>
      </c>
      <c r="E3070" s="39" t="e">
        <f t="shared" si="285"/>
        <v>#VALUE!</v>
      </c>
      <c r="M3070" s="8" t="str">
        <f>VLOOKUP(MONTH($J3070),Lookup!$A$2:$B$13,2,0)&amp;" "&amp;YEAR($J3070)</f>
        <v>Jan 1900</v>
      </c>
      <c r="N3070" s="34" t="str">
        <f t="shared" si="286"/>
        <v>1/1/9999</v>
      </c>
      <c r="O3070" s="8" t="str">
        <f>IF(ISERROR(VLOOKUP($I3070,Lookup!$H$2:$I$11,2,0)),"",VLOOKUP($I3070,Lookup!$H$2:$I$11,2,0))</f>
        <v/>
      </c>
      <c r="P3070" s="8">
        <f>COUNTIF(J$4:J3070,J3070)</f>
        <v>0</v>
      </c>
    </row>
    <row r="3071" spans="1:16" x14ac:dyDescent="0.25">
      <c r="A3071" s="35">
        <f t="shared" si="287"/>
        <v>0</v>
      </c>
      <c r="B3071" s="8">
        <f t="shared" si="288"/>
        <v>0</v>
      </c>
      <c r="C3071" s="8">
        <f t="shared" si="289"/>
        <v>0</v>
      </c>
      <c r="D3071" s="38" t="e">
        <f t="shared" si="290"/>
        <v>#VALUE!</v>
      </c>
      <c r="E3071" s="39" t="e">
        <f t="shared" si="285"/>
        <v>#VALUE!</v>
      </c>
      <c r="M3071" s="8" t="str">
        <f>VLOOKUP(MONTH($J3071),Lookup!$A$2:$B$13,2,0)&amp;" "&amp;YEAR($J3071)</f>
        <v>Jan 1900</v>
      </c>
      <c r="N3071" s="34" t="str">
        <f t="shared" si="286"/>
        <v>1/1/9999</v>
      </c>
      <c r="O3071" s="8" t="str">
        <f>IF(ISERROR(VLOOKUP($I3071,Lookup!$H$2:$I$11,2,0)),"",VLOOKUP($I3071,Lookup!$H$2:$I$11,2,0))</f>
        <v/>
      </c>
      <c r="P3071" s="8">
        <f>COUNTIF(J$4:J3071,J3071)</f>
        <v>0</v>
      </c>
    </row>
    <row r="3072" spans="1:16" x14ac:dyDescent="0.25">
      <c r="A3072" s="35">
        <f t="shared" si="287"/>
        <v>0</v>
      </c>
      <c r="B3072" s="8">
        <f t="shared" si="288"/>
        <v>0</v>
      </c>
      <c r="C3072" s="8">
        <f t="shared" si="289"/>
        <v>0</v>
      </c>
      <c r="D3072" s="38" t="e">
        <f t="shared" si="290"/>
        <v>#VALUE!</v>
      </c>
      <c r="E3072" s="39" t="e">
        <f t="shared" si="285"/>
        <v>#VALUE!</v>
      </c>
      <c r="M3072" s="8" t="str">
        <f>VLOOKUP(MONTH($J3072),Lookup!$A$2:$B$13,2,0)&amp;" "&amp;YEAR($J3072)</f>
        <v>Jan 1900</v>
      </c>
      <c r="N3072" s="34" t="str">
        <f t="shared" si="286"/>
        <v>1/1/9999</v>
      </c>
      <c r="O3072" s="8" t="str">
        <f>IF(ISERROR(VLOOKUP($I3072,Lookup!$H$2:$I$11,2,0)),"",VLOOKUP($I3072,Lookup!$H$2:$I$11,2,0))</f>
        <v/>
      </c>
      <c r="P3072" s="8">
        <f>COUNTIF(J$4:J3072,J3072)</f>
        <v>0</v>
      </c>
    </row>
    <row r="3073" spans="1:16" x14ac:dyDescent="0.25">
      <c r="A3073" s="35">
        <f t="shared" si="287"/>
        <v>0</v>
      </c>
      <c r="B3073" s="8">
        <f t="shared" si="288"/>
        <v>0</v>
      </c>
      <c r="C3073" s="8">
        <f t="shared" si="289"/>
        <v>0</v>
      </c>
      <c r="D3073" s="38" t="e">
        <f t="shared" si="290"/>
        <v>#VALUE!</v>
      </c>
      <c r="E3073" s="39" t="e">
        <f t="shared" si="285"/>
        <v>#VALUE!</v>
      </c>
      <c r="M3073" s="8" t="str">
        <f>VLOOKUP(MONTH($J3073),Lookup!$A$2:$B$13,2,0)&amp;" "&amp;YEAR($J3073)</f>
        <v>Jan 1900</v>
      </c>
      <c r="N3073" s="34" t="str">
        <f t="shared" si="286"/>
        <v>1/1/9999</v>
      </c>
      <c r="O3073" s="8" t="str">
        <f>IF(ISERROR(VLOOKUP($I3073,Lookup!$H$2:$I$11,2,0)),"",VLOOKUP($I3073,Lookup!$H$2:$I$11,2,0))</f>
        <v/>
      </c>
      <c r="P3073" s="8">
        <f>COUNTIF(J$4:J3073,J3073)</f>
        <v>0</v>
      </c>
    </row>
    <row r="3074" spans="1:16" x14ac:dyDescent="0.25">
      <c r="A3074" s="35">
        <f t="shared" si="287"/>
        <v>0</v>
      </c>
      <c r="B3074" s="8">
        <f t="shared" si="288"/>
        <v>0</v>
      </c>
      <c r="C3074" s="8">
        <f t="shared" si="289"/>
        <v>0</v>
      </c>
      <c r="D3074" s="38" t="e">
        <f t="shared" si="290"/>
        <v>#VALUE!</v>
      </c>
      <c r="E3074" s="39" t="e">
        <f t="shared" si="285"/>
        <v>#VALUE!</v>
      </c>
      <c r="M3074" s="8" t="str">
        <f>VLOOKUP(MONTH($J3074),Lookup!$A$2:$B$13,2,0)&amp;" "&amp;YEAR($J3074)</f>
        <v>Jan 1900</v>
      </c>
      <c r="N3074" s="34" t="str">
        <f t="shared" si="286"/>
        <v>1/1/9999</v>
      </c>
      <c r="O3074" s="8" t="str">
        <f>IF(ISERROR(VLOOKUP($I3074,Lookup!$H$2:$I$11,2,0)),"",VLOOKUP($I3074,Lookup!$H$2:$I$11,2,0))</f>
        <v/>
      </c>
      <c r="P3074" s="8">
        <f>COUNTIF(J$4:J3074,J3074)</f>
        <v>0</v>
      </c>
    </row>
    <row r="3075" spans="1:16" x14ac:dyDescent="0.25">
      <c r="A3075" s="35">
        <f t="shared" si="287"/>
        <v>0</v>
      </c>
      <c r="B3075" s="8">
        <f t="shared" si="288"/>
        <v>0</v>
      </c>
      <c r="C3075" s="8">
        <f t="shared" si="289"/>
        <v>0</v>
      </c>
      <c r="D3075" s="38" t="e">
        <f t="shared" si="290"/>
        <v>#VALUE!</v>
      </c>
      <c r="E3075" s="39" t="e">
        <f t="shared" si="285"/>
        <v>#VALUE!</v>
      </c>
      <c r="M3075" s="8" t="str">
        <f>VLOOKUP(MONTH($J3075),Lookup!$A$2:$B$13,2,0)&amp;" "&amp;YEAR($J3075)</f>
        <v>Jan 1900</v>
      </c>
      <c r="N3075" s="34" t="str">
        <f t="shared" si="286"/>
        <v>1/1/9999</v>
      </c>
      <c r="O3075" s="8" t="str">
        <f>IF(ISERROR(VLOOKUP($I3075,Lookup!$H$2:$I$11,2,0)),"",VLOOKUP($I3075,Lookup!$H$2:$I$11,2,0))</f>
        <v/>
      </c>
      <c r="P3075" s="8">
        <f>COUNTIF(J$4:J3075,J3075)</f>
        <v>0</v>
      </c>
    </row>
    <row r="3076" spans="1:16" x14ac:dyDescent="0.25">
      <c r="A3076" s="35">
        <f t="shared" si="287"/>
        <v>0</v>
      </c>
      <c r="B3076" s="8">
        <f t="shared" si="288"/>
        <v>0</v>
      </c>
      <c r="C3076" s="8">
        <f t="shared" si="289"/>
        <v>0</v>
      </c>
      <c r="D3076" s="38" t="e">
        <f t="shared" si="290"/>
        <v>#VALUE!</v>
      </c>
      <c r="E3076" s="39" t="e">
        <f t="shared" si="285"/>
        <v>#VALUE!</v>
      </c>
      <c r="M3076" s="8" t="str">
        <f>VLOOKUP(MONTH($J3076),Lookup!$A$2:$B$13,2,0)&amp;" "&amp;YEAR($J3076)</f>
        <v>Jan 1900</v>
      </c>
      <c r="N3076" s="34" t="str">
        <f t="shared" si="286"/>
        <v>1/1/9999</v>
      </c>
      <c r="O3076" s="8" t="str">
        <f>IF(ISERROR(VLOOKUP($I3076,Lookup!$H$2:$I$11,2,0)),"",VLOOKUP($I3076,Lookup!$H$2:$I$11,2,0))</f>
        <v/>
      </c>
      <c r="P3076" s="8">
        <f>COUNTIF(J$4:J3076,J3076)</f>
        <v>0</v>
      </c>
    </row>
    <row r="3077" spans="1:16" x14ac:dyDescent="0.25">
      <c r="A3077" s="35">
        <f t="shared" si="287"/>
        <v>0</v>
      </c>
      <c r="B3077" s="8">
        <f t="shared" si="288"/>
        <v>0</v>
      </c>
      <c r="C3077" s="8">
        <f t="shared" si="289"/>
        <v>0</v>
      </c>
      <c r="D3077" s="38" t="e">
        <f t="shared" si="290"/>
        <v>#VALUE!</v>
      </c>
      <c r="E3077" s="39" t="e">
        <f t="shared" ref="E3077:E3140" si="291">IF($D3077="","",COUNTIFS($F$4:$F$5000,$F3077,$D$4:$D$5000,"&gt;"&amp;$D3077))</f>
        <v>#VALUE!</v>
      </c>
      <c r="M3077" s="8" t="str">
        <f>VLOOKUP(MONTH($J3077),Lookup!$A$2:$B$13,2,0)&amp;" "&amp;YEAR($J3077)</f>
        <v>Jan 1900</v>
      </c>
      <c r="N3077" s="34" t="str">
        <f t="shared" ref="N3077:N3140" si="292">IF(ISBLANK($J3077),"1/1/9999",J3077)</f>
        <v>1/1/9999</v>
      </c>
      <c r="O3077" s="8" t="str">
        <f>IF(ISERROR(VLOOKUP($I3077,Lookup!$H$2:$I$11,2,0)),"",VLOOKUP($I3077,Lookup!$H$2:$I$11,2,0))</f>
        <v/>
      </c>
      <c r="P3077" s="8">
        <f>COUNTIF(J$4:J3077,J3077)</f>
        <v>0</v>
      </c>
    </row>
    <row r="3078" spans="1:16" x14ac:dyDescent="0.25">
      <c r="A3078" s="35">
        <f t="shared" ref="A3078:A3141" si="293">K3078</f>
        <v>0</v>
      </c>
      <c r="B3078" s="8">
        <f t="shared" ref="B3078:B3141" si="294">J3078</f>
        <v>0</v>
      </c>
      <c r="C3078" s="8">
        <f t="shared" ref="C3078:C3141" si="295">L3078</f>
        <v>0</v>
      </c>
      <c r="D3078" s="38" t="e">
        <f t="shared" ref="D3078:D3141" si="296">SUM(A3078:C3078)+O3078+P3078</f>
        <v>#VALUE!</v>
      </c>
      <c r="E3078" s="39" t="e">
        <f t="shared" si="291"/>
        <v>#VALUE!</v>
      </c>
      <c r="M3078" s="8" t="str">
        <f>VLOOKUP(MONTH($J3078),Lookup!$A$2:$B$13,2,0)&amp;" "&amp;YEAR($J3078)</f>
        <v>Jan 1900</v>
      </c>
      <c r="N3078" s="34" t="str">
        <f t="shared" si="292"/>
        <v>1/1/9999</v>
      </c>
      <c r="O3078" s="8" t="str">
        <f>IF(ISERROR(VLOOKUP($I3078,Lookup!$H$2:$I$11,2,0)),"",VLOOKUP($I3078,Lookup!$H$2:$I$11,2,0))</f>
        <v/>
      </c>
      <c r="P3078" s="8">
        <f>COUNTIF(J$4:J3078,J3078)</f>
        <v>0</v>
      </c>
    </row>
    <row r="3079" spans="1:16" x14ac:dyDescent="0.25">
      <c r="A3079" s="35">
        <f t="shared" si="293"/>
        <v>0</v>
      </c>
      <c r="B3079" s="8">
        <f t="shared" si="294"/>
        <v>0</v>
      </c>
      <c r="C3079" s="8">
        <f t="shared" si="295"/>
        <v>0</v>
      </c>
      <c r="D3079" s="38" t="e">
        <f t="shared" si="296"/>
        <v>#VALUE!</v>
      </c>
      <c r="E3079" s="39" t="e">
        <f t="shared" si="291"/>
        <v>#VALUE!</v>
      </c>
      <c r="M3079" s="8" t="str">
        <f>VLOOKUP(MONTH($J3079),Lookup!$A$2:$B$13,2,0)&amp;" "&amp;YEAR($J3079)</f>
        <v>Jan 1900</v>
      </c>
      <c r="N3079" s="34" t="str">
        <f t="shared" si="292"/>
        <v>1/1/9999</v>
      </c>
      <c r="O3079" s="8" t="str">
        <f>IF(ISERROR(VLOOKUP($I3079,Lookup!$H$2:$I$11,2,0)),"",VLOOKUP($I3079,Lookup!$H$2:$I$11,2,0))</f>
        <v/>
      </c>
      <c r="P3079" s="8">
        <f>COUNTIF(J$4:J3079,J3079)</f>
        <v>0</v>
      </c>
    </row>
    <row r="3080" spans="1:16" x14ac:dyDescent="0.25">
      <c r="A3080" s="35">
        <f t="shared" si="293"/>
        <v>0</v>
      </c>
      <c r="B3080" s="8">
        <f t="shared" si="294"/>
        <v>0</v>
      </c>
      <c r="C3080" s="8">
        <f t="shared" si="295"/>
        <v>0</v>
      </c>
      <c r="D3080" s="38" t="e">
        <f t="shared" si="296"/>
        <v>#VALUE!</v>
      </c>
      <c r="E3080" s="39" t="e">
        <f t="shared" si="291"/>
        <v>#VALUE!</v>
      </c>
      <c r="M3080" s="8" t="str">
        <f>VLOOKUP(MONTH($J3080),Lookup!$A$2:$B$13,2,0)&amp;" "&amp;YEAR($J3080)</f>
        <v>Jan 1900</v>
      </c>
      <c r="N3080" s="34" t="str">
        <f t="shared" si="292"/>
        <v>1/1/9999</v>
      </c>
      <c r="O3080" s="8" t="str">
        <f>IF(ISERROR(VLOOKUP($I3080,Lookup!$H$2:$I$11,2,0)),"",VLOOKUP($I3080,Lookup!$H$2:$I$11,2,0))</f>
        <v/>
      </c>
      <c r="P3080" s="8">
        <f>COUNTIF(J$4:J3080,J3080)</f>
        <v>0</v>
      </c>
    </row>
    <row r="3081" spans="1:16" x14ac:dyDescent="0.25">
      <c r="A3081" s="35">
        <f t="shared" si="293"/>
        <v>0</v>
      </c>
      <c r="B3081" s="8">
        <f t="shared" si="294"/>
        <v>0</v>
      </c>
      <c r="C3081" s="8">
        <f t="shared" si="295"/>
        <v>0</v>
      </c>
      <c r="D3081" s="38" t="e">
        <f t="shared" si="296"/>
        <v>#VALUE!</v>
      </c>
      <c r="E3081" s="39" t="e">
        <f t="shared" si="291"/>
        <v>#VALUE!</v>
      </c>
      <c r="M3081" s="8" t="str">
        <f>VLOOKUP(MONTH($J3081),Lookup!$A$2:$B$13,2,0)&amp;" "&amp;YEAR($J3081)</f>
        <v>Jan 1900</v>
      </c>
      <c r="N3081" s="34" t="str">
        <f t="shared" si="292"/>
        <v>1/1/9999</v>
      </c>
      <c r="O3081" s="8" t="str">
        <f>IF(ISERROR(VLOOKUP($I3081,Lookup!$H$2:$I$11,2,0)),"",VLOOKUP($I3081,Lookup!$H$2:$I$11,2,0))</f>
        <v/>
      </c>
      <c r="P3081" s="8">
        <f>COUNTIF(J$4:J3081,J3081)</f>
        <v>0</v>
      </c>
    </row>
    <row r="3082" spans="1:16" x14ac:dyDescent="0.25">
      <c r="A3082" s="35">
        <f t="shared" si="293"/>
        <v>0</v>
      </c>
      <c r="B3082" s="8">
        <f t="shared" si="294"/>
        <v>0</v>
      </c>
      <c r="C3082" s="8">
        <f t="shared" si="295"/>
        <v>0</v>
      </c>
      <c r="D3082" s="38" t="e">
        <f t="shared" si="296"/>
        <v>#VALUE!</v>
      </c>
      <c r="E3082" s="39" t="e">
        <f t="shared" si="291"/>
        <v>#VALUE!</v>
      </c>
      <c r="M3082" s="8" t="str">
        <f>VLOOKUP(MONTH($J3082),Lookup!$A$2:$B$13,2,0)&amp;" "&amp;YEAR($J3082)</f>
        <v>Jan 1900</v>
      </c>
      <c r="N3082" s="34" t="str">
        <f t="shared" si="292"/>
        <v>1/1/9999</v>
      </c>
      <c r="O3082" s="8" t="str">
        <f>IF(ISERROR(VLOOKUP($I3082,Lookup!$H$2:$I$11,2,0)),"",VLOOKUP($I3082,Lookup!$H$2:$I$11,2,0))</f>
        <v/>
      </c>
      <c r="P3082" s="8">
        <f>COUNTIF(J$4:J3082,J3082)</f>
        <v>0</v>
      </c>
    </row>
    <row r="3083" spans="1:16" x14ac:dyDescent="0.25">
      <c r="A3083" s="35">
        <f t="shared" si="293"/>
        <v>0</v>
      </c>
      <c r="B3083" s="8">
        <f t="shared" si="294"/>
        <v>0</v>
      </c>
      <c r="C3083" s="8">
        <f t="shared" si="295"/>
        <v>0</v>
      </c>
      <c r="D3083" s="38" t="e">
        <f t="shared" si="296"/>
        <v>#VALUE!</v>
      </c>
      <c r="E3083" s="39" t="e">
        <f t="shared" si="291"/>
        <v>#VALUE!</v>
      </c>
      <c r="M3083" s="8" t="str">
        <f>VLOOKUP(MONTH($J3083),Lookup!$A$2:$B$13,2,0)&amp;" "&amp;YEAR($J3083)</f>
        <v>Jan 1900</v>
      </c>
      <c r="N3083" s="34" t="str">
        <f t="shared" si="292"/>
        <v>1/1/9999</v>
      </c>
      <c r="O3083" s="8" t="str">
        <f>IF(ISERROR(VLOOKUP($I3083,Lookup!$H$2:$I$11,2,0)),"",VLOOKUP($I3083,Lookup!$H$2:$I$11,2,0))</f>
        <v/>
      </c>
      <c r="P3083" s="8">
        <f>COUNTIF(J$4:J3083,J3083)</f>
        <v>0</v>
      </c>
    </row>
    <row r="3084" spans="1:16" x14ac:dyDescent="0.25">
      <c r="A3084" s="35">
        <f t="shared" si="293"/>
        <v>0</v>
      </c>
      <c r="B3084" s="8">
        <f t="shared" si="294"/>
        <v>0</v>
      </c>
      <c r="C3084" s="8">
        <f t="shared" si="295"/>
        <v>0</v>
      </c>
      <c r="D3084" s="38" t="e">
        <f t="shared" si="296"/>
        <v>#VALUE!</v>
      </c>
      <c r="E3084" s="39" t="e">
        <f t="shared" si="291"/>
        <v>#VALUE!</v>
      </c>
      <c r="M3084" s="8" t="str">
        <f>VLOOKUP(MONTH($J3084),Lookup!$A$2:$B$13,2,0)&amp;" "&amp;YEAR($J3084)</f>
        <v>Jan 1900</v>
      </c>
      <c r="N3084" s="34" t="str">
        <f t="shared" si="292"/>
        <v>1/1/9999</v>
      </c>
      <c r="O3084" s="8" t="str">
        <f>IF(ISERROR(VLOOKUP($I3084,Lookup!$H$2:$I$11,2,0)),"",VLOOKUP($I3084,Lookup!$H$2:$I$11,2,0))</f>
        <v/>
      </c>
      <c r="P3084" s="8">
        <f>COUNTIF(J$4:J3084,J3084)</f>
        <v>0</v>
      </c>
    </row>
    <row r="3085" spans="1:16" x14ac:dyDescent="0.25">
      <c r="A3085" s="35">
        <f t="shared" si="293"/>
        <v>0</v>
      </c>
      <c r="B3085" s="8">
        <f t="shared" si="294"/>
        <v>0</v>
      </c>
      <c r="C3085" s="8">
        <f t="shared" si="295"/>
        <v>0</v>
      </c>
      <c r="D3085" s="38" t="e">
        <f t="shared" si="296"/>
        <v>#VALUE!</v>
      </c>
      <c r="E3085" s="39" t="e">
        <f t="shared" si="291"/>
        <v>#VALUE!</v>
      </c>
      <c r="M3085" s="8" t="str">
        <f>VLOOKUP(MONTH($J3085),Lookup!$A$2:$B$13,2,0)&amp;" "&amp;YEAR($J3085)</f>
        <v>Jan 1900</v>
      </c>
      <c r="N3085" s="34" t="str">
        <f t="shared" si="292"/>
        <v>1/1/9999</v>
      </c>
      <c r="O3085" s="8" t="str">
        <f>IF(ISERROR(VLOOKUP($I3085,Lookup!$H$2:$I$11,2,0)),"",VLOOKUP($I3085,Lookup!$H$2:$I$11,2,0))</f>
        <v/>
      </c>
      <c r="P3085" s="8">
        <f>COUNTIF(J$4:J3085,J3085)</f>
        <v>0</v>
      </c>
    </row>
    <row r="3086" spans="1:16" x14ac:dyDescent="0.25">
      <c r="A3086" s="35">
        <f t="shared" si="293"/>
        <v>0</v>
      </c>
      <c r="B3086" s="8">
        <f t="shared" si="294"/>
        <v>0</v>
      </c>
      <c r="C3086" s="8">
        <f t="shared" si="295"/>
        <v>0</v>
      </c>
      <c r="D3086" s="38" t="e">
        <f t="shared" si="296"/>
        <v>#VALUE!</v>
      </c>
      <c r="E3086" s="39" t="e">
        <f t="shared" si="291"/>
        <v>#VALUE!</v>
      </c>
      <c r="M3086" s="8" t="str">
        <f>VLOOKUP(MONTH($J3086),Lookup!$A$2:$B$13,2,0)&amp;" "&amp;YEAR($J3086)</f>
        <v>Jan 1900</v>
      </c>
      <c r="N3086" s="34" t="str">
        <f t="shared" si="292"/>
        <v>1/1/9999</v>
      </c>
      <c r="O3086" s="8" t="str">
        <f>IF(ISERROR(VLOOKUP($I3086,Lookup!$H$2:$I$11,2,0)),"",VLOOKUP($I3086,Lookup!$H$2:$I$11,2,0))</f>
        <v/>
      </c>
      <c r="P3086" s="8">
        <f>COUNTIF(J$4:J3086,J3086)</f>
        <v>0</v>
      </c>
    </row>
    <row r="3087" spans="1:16" x14ac:dyDescent="0.25">
      <c r="A3087" s="35">
        <f t="shared" si="293"/>
        <v>0</v>
      </c>
      <c r="B3087" s="8">
        <f t="shared" si="294"/>
        <v>0</v>
      </c>
      <c r="C3087" s="8">
        <f t="shared" si="295"/>
        <v>0</v>
      </c>
      <c r="D3087" s="38" t="e">
        <f t="shared" si="296"/>
        <v>#VALUE!</v>
      </c>
      <c r="E3087" s="39" t="e">
        <f t="shared" si="291"/>
        <v>#VALUE!</v>
      </c>
      <c r="M3087" s="8" t="str">
        <f>VLOOKUP(MONTH($J3087),Lookup!$A$2:$B$13,2,0)&amp;" "&amp;YEAR($J3087)</f>
        <v>Jan 1900</v>
      </c>
      <c r="N3087" s="34" t="str">
        <f t="shared" si="292"/>
        <v>1/1/9999</v>
      </c>
      <c r="O3087" s="8" t="str">
        <f>IF(ISERROR(VLOOKUP($I3087,Lookup!$H$2:$I$11,2,0)),"",VLOOKUP($I3087,Lookup!$H$2:$I$11,2,0))</f>
        <v/>
      </c>
      <c r="P3087" s="8">
        <f>COUNTIF(J$4:J3087,J3087)</f>
        <v>0</v>
      </c>
    </row>
    <row r="3088" spans="1:16" x14ac:dyDescent="0.25">
      <c r="A3088" s="35">
        <f t="shared" si="293"/>
        <v>0</v>
      </c>
      <c r="B3088" s="8">
        <f t="shared" si="294"/>
        <v>0</v>
      </c>
      <c r="C3088" s="8">
        <f t="shared" si="295"/>
        <v>0</v>
      </c>
      <c r="D3088" s="38" t="e">
        <f t="shared" si="296"/>
        <v>#VALUE!</v>
      </c>
      <c r="E3088" s="39" t="e">
        <f t="shared" si="291"/>
        <v>#VALUE!</v>
      </c>
      <c r="M3088" s="8" t="str">
        <f>VLOOKUP(MONTH($J3088),Lookup!$A$2:$B$13,2,0)&amp;" "&amp;YEAR($J3088)</f>
        <v>Jan 1900</v>
      </c>
      <c r="N3088" s="34" t="str">
        <f t="shared" si="292"/>
        <v>1/1/9999</v>
      </c>
      <c r="O3088" s="8" t="str">
        <f>IF(ISERROR(VLOOKUP($I3088,Lookup!$H$2:$I$11,2,0)),"",VLOOKUP($I3088,Lookup!$H$2:$I$11,2,0))</f>
        <v/>
      </c>
      <c r="P3088" s="8">
        <f>COUNTIF(J$4:J3088,J3088)</f>
        <v>0</v>
      </c>
    </row>
    <row r="3089" spans="1:16" x14ac:dyDescent="0.25">
      <c r="A3089" s="35">
        <f t="shared" si="293"/>
        <v>0</v>
      </c>
      <c r="B3089" s="8">
        <f t="shared" si="294"/>
        <v>0</v>
      </c>
      <c r="C3089" s="8">
        <f t="shared" si="295"/>
        <v>0</v>
      </c>
      <c r="D3089" s="38" t="e">
        <f t="shared" si="296"/>
        <v>#VALUE!</v>
      </c>
      <c r="E3089" s="39" t="e">
        <f t="shared" si="291"/>
        <v>#VALUE!</v>
      </c>
      <c r="M3089" s="8" t="str">
        <f>VLOOKUP(MONTH($J3089),Lookup!$A$2:$B$13,2,0)&amp;" "&amp;YEAR($J3089)</f>
        <v>Jan 1900</v>
      </c>
      <c r="N3089" s="34" t="str">
        <f t="shared" si="292"/>
        <v>1/1/9999</v>
      </c>
      <c r="O3089" s="8" t="str">
        <f>IF(ISERROR(VLOOKUP($I3089,Lookup!$H$2:$I$11,2,0)),"",VLOOKUP($I3089,Lookup!$H$2:$I$11,2,0))</f>
        <v/>
      </c>
      <c r="P3089" s="8">
        <f>COUNTIF(J$4:J3089,J3089)</f>
        <v>0</v>
      </c>
    </row>
    <row r="3090" spans="1:16" x14ac:dyDescent="0.25">
      <c r="A3090" s="35">
        <f t="shared" si="293"/>
        <v>0</v>
      </c>
      <c r="B3090" s="8">
        <f t="shared" si="294"/>
        <v>0</v>
      </c>
      <c r="C3090" s="8">
        <f t="shared" si="295"/>
        <v>0</v>
      </c>
      <c r="D3090" s="38" t="e">
        <f t="shared" si="296"/>
        <v>#VALUE!</v>
      </c>
      <c r="E3090" s="39" t="e">
        <f t="shared" si="291"/>
        <v>#VALUE!</v>
      </c>
      <c r="M3090" s="8" t="str">
        <f>VLOOKUP(MONTH($J3090),Lookup!$A$2:$B$13,2,0)&amp;" "&amp;YEAR($J3090)</f>
        <v>Jan 1900</v>
      </c>
      <c r="N3090" s="34" t="str">
        <f t="shared" si="292"/>
        <v>1/1/9999</v>
      </c>
      <c r="O3090" s="8" t="str">
        <f>IF(ISERROR(VLOOKUP($I3090,Lookup!$H$2:$I$11,2,0)),"",VLOOKUP($I3090,Lookup!$H$2:$I$11,2,0))</f>
        <v/>
      </c>
      <c r="P3090" s="8">
        <f>COUNTIF(J$4:J3090,J3090)</f>
        <v>0</v>
      </c>
    </row>
    <row r="3091" spans="1:16" x14ac:dyDescent="0.25">
      <c r="A3091" s="35">
        <f t="shared" si="293"/>
        <v>0</v>
      </c>
      <c r="B3091" s="8">
        <f t="shared" si="294"/>
        <v>0</v>
      </c>
      <c r="C3091" s="8">
        <f t="shared" si="295"/>
        <v>0</v>
      </c>
      <c r="D3091" s="38" t="e">
        <f t="shared" si="296"/>
        <v>#VALUE!</v>
      </c>
      <c r="E3091" s="39" t="e">
        <f t="shared" si="291"/>
        <v>#VALUE!</v>
      </c>
      <c r="M3091" s="8" t="str">
        <f>VLOOKUP(MONTH($J3091),Lookup!$A$2:$B$13,2,0)&amp;" "&amp;YEAR($J3091)</f>
        <v>Jan 1900</v>
      </c>
      <c r="N3091" s="34" t="str">
        <f t="shared" si="292"/>
        <v>1/1/9999</v>
      </c>
      <c r="O3091" s="8" t="str">
        <f>IF(ISERROR(VLOOKUP($I3091,Lookup!$H$2:$I$11,2,0)),"",VLOOKUP($I3091,Lookup!$H$2:$I$11,2,0))</f>
        <v/>
      </c>
      <c r="P3091" s="8">
        <f>COUNTIF(J$4:J3091,J3091)</f>
        <v>0</v>
      </c>
    </row>
    <row r="3092" spans="1:16" x14ac:dyDescent="0.25">
      <c r="A3092" s="35">
        <f t="shared" si="293"/>
        <v>0</v>
      </c>
      <c r="B3092" s="8">
        <f t="shared" si="294"/>
        <v>0</v>
      </c>
      <c r="C3092" s="8">
        <f t="shared" si="295"/>
        <v>0</v>
      </c>
      <c r="D3092" s="38" t="e">
        <f t="shared" si="296"/>
        <v>#VALUE!</v>
      </c>
      <c r="E3092" s="39" t="e">
        <f t="shared" si="291"/>
        <v>#VALUE!</v>
      </c>
      <c r="M3092" s="8" t="str">
        <f>VLOOKUP(MONTH($J3092),Lookup!$A$2:$B$13,2,0)&amp;" "&amp;YEAR($J3092)</f>
        <v>Jan 1900</v>
      </c>
      <c r="N3092" s="34" t="str">
        <f t="shared" si="292"/>
        <v>1/1/9999</v>
      </c>
      <c r="O3092" s="8" t="str">
        <f>IF(ISERROR(VLOOKUP($I3092,Lookup!$H$2:$I$11,2,0)),"",VLOOKUP($I3092,Lookup!$H$2:$I$11,2,0))</f>
        <v/>
      </c>
      <c r="P3092" s="8">
        <f>COUNTIF(J$4:J3092,J3092)</f>
        <v>0</v>
      </c>
    </row>
    <row r="3093" spans="1:16" x14ac:dyDescent="0.25">
      <c r="A3093" s="35">
        <f t="shared" si="293"/>
        <v>0</v>
      </c>
      <c r="B3093" s="8">
        <f t="shared" si="294"/>
        <v>0</v>
      </c>
      <c r="C3093" s="8">
        <f t="shared" si="295"/>
        <v>0</v>
      </c>
      <c r="D3093" s="38" t="e">
        <f t="shared" si="296"/>
        <v>#VALUE!</v>
      </c>
      <c r="E3093" s="39" t="e">
        <f t="shared" si="291"/>
        <v>#VALUE!</v>
      </c>
      <c r="M3093" s="8" t="str">
        <f>VLOOKUP(MONTH($J3093),Lookup!$A$2:$B$13,2,0)&amp;" "&amp;YEAR($J3093)</f>
        <v>Jan 1900</v>
      </c>
      <c r="N3093" s="34" t="str">
        <f t="shared" si="292"/>
        <v>1/1/9999</v>
      </c>
      <c r="O3093" s="8" t="str">
        <f>IF(ISERROR(VLOOKUP($I3093,Lookup!$H$2:$I$11,2,0)),"",VLOOKUP($I3093,Lookup!$H$2:$I$11,2,0))</f>
        <v/>
      </c>
      <c r="P3093" s="8">
        <f>COUNTIF(J$4:J3093,J3093)</f>
        <v>0</v>
      </c>
    </row>
    <row r="3094" spans="1:16" x14ac:dyDescent="0.25">
      <c r="A3094" s="35">
        <f t="shared" si="293"/>
        <v>0</v>
      </c>
      <c r="B3094" s="8">
        <f t="shared" si="294"/>
        <v>0</v>
      </c>
      <c r="C3094" s="8">
        <f t="shared" si="295"/>
        <v>0</v>
      </c>
      <c r="D3094" s="38" t="e">
        <f t="shared" si="296"/>
        <v>#VALUE!</v>
      </c>
      <c r="E3094" s="39" t="e">
        <f t="shared" si="291"/>
        <v>#VALUE!</v>
      </c>
      <c r="M3094" s="8" t="str">
        <f>VLOOKUP(MONTH($J3094),Lookup!$A$2:$B$13,2,0)&amp;" "&amp;YEAR($J3094)</f>
        <v>Jan 1900</v>
      </c>
      <c r="N3094" s="34" t="str">
        <f t="shared" si="292"/>
        <v>1/1/9999</v>
      </c>
      <c r="O3094" s="8" t="str">
        <f>IF(ISERROR(VLOOKUP($I3094,Lookup!$H$2:$I$11,2,0)),"",VLOOKUP($I3094,Lookup!$H$2:$I$11,2,0))</f>
        <v/>
      </c>
      <c r="P3094" s="8">
        <f>COUNTIF(J$4:J3094,J3094)</f>
        <v>0</v>
      </c>
    </row>
    <row r="3095" spans="1:16" x14ac:dyDescent="0.25">
      <c r="A3095" s="35">
        <f t="shared" si="293"/>
        <v>0</v>
      </c>
      <c r="B3095" s="8">
        <f t="shared" si="294"/>
        <v>0</v>
      </c>
      <c r="C3095" s="8">
        <f t="shared" si="295"/>
        <v>0</v>
      </c>
      <c r="D3095" s="38" t="e">
        <f t="shared" si="296"/>
        <v>#VALUE!</v>
      </c>
      <c r="E3095" s="39" t="e">
        <f t="shared" si="291"/>
        <v>#VALUE!</v>
      </c>
      <c r="M3095" s="8" t="str">
        <f>VLOOKUP(MONTH($J3095),Lookup!$A$2:$B$13,2,0)&amp;" "&amp;YEAR($J3095)</f>
        <v>Jan 1900</v>
      </c>
      <c r="N3095" s="34" t="str">
        <f t="shared" si="292"/>
        <v>1/1/9999</v>
      </c>
      <c r="O3095" s="8" t="str">
        <f>IF(ISERROR(VLOOKUP($I3095,Lookup!$H$2:$I$11,2,0)),"",VLOOKUP($I3095,Lookup!$H$2:$I$11,2,0))</f>
        <v/>
      </c>
      <c r="P3095" s="8">
        <f>COUNTIF(J$4:J3095,J3095)</f>
        <v>0</v>
      </c>
    </row>
    <row r="3096" spans="1:16" x14ac:dyDescent="0.25">
      <c r="A3096" s="35">
        <f t="shared" si="293"/>
        <v>0</v>
      </c>
      <c r="B3096" s="8">
        <f t="shared" si="294"/>
        <v>0</v>
      </c>
      <c r="C3096" s="8">
        <f t="shared" si="295"/>
        <v>0</v>
      </c>
      <c r="D3096" s="38" t="e">
        <f t="shared" si="296"/>
        <v>#VALUE!</v>
      </c>
      <c r="E3096" s="39" t="e">
        <f t="shared" si="291"/>
        <v>#VALUE!</v>
      </c>
      <c r="M3096" s="8" t="str">
        <f>VLOOKUP(MONTH($J3096),Lookup!$A$2:$B$13,2,0)&amp;" "&amp;YEAR($J3096)</f>
        <v>Jan 1900</v>
      </c>
      <c r="N3096" s="34" t="str">
        <f t="shared" si="292"/>
        <v>1/1/9999</v>
      </c>
      <c r="O3096" s="8" t="str">
        <f>IF(ISERROR(VLOOKUP($I3096,Lookup!$H$2:$I$11,2,0)),"",VLOOKUP($I3096,Lookup!$H$2:$I$11,2,0))</f>
        <v/>
      </c>
      <c r="P3096" s="8">
        <f>COUNTIF(J$4:J3096,J3096)</f>
        <v>0</v>
      </c>
    </row>
    <row r="3097" spans="1:16" x14ac:dyDescent="0.25">
      <c r="A3097" s="35">
        <f t="shared" si="293"/>
        <v>0</v>
      </c>
      <c r="B3097" s="8">
        <f t="shared" si="294"/>
        <v>0</v>
      </c>
      <c r="C3097" s="8">
        <f t="shared" si="295"/>
        <v>0</v>
      </c>
      <c r="D3097" s="38" t="e">
        <f t="shared" si="296"/>
        <v>#VALUE!</v>
      </c>
      <c r="E3097" s="39" t="e">
        <f t="shared" si="291"/>
        <v>#VALUE!</v>
      </c>
      <c r="M3097" s="8" t="str">
        <f>VLOOKUP(MONTH($J3097),Lookup!$A$2:$B$13,2,0)&amp;" "&amp;YEAR($J3097)</f>
        <v>Jan 1900</v>
      </c>
      <c r="N3097" s="34" t="str">
        <f t="shared" si="292"/>
        <v>1/1/9999</v>
      </c>
      <c r="O3097" s="8" t="str">
        <f>IF(ISERROR(VLOOKUP($I3097,Lookup!$H$2:$I$11,2,0)),"",VLOOKUP($I3097,Lookup!$H$2:$I$11,2,0))</f>
        <v/>
      </c>
      <c r="P3097" s="8">
        <f>COUNTIF(J$4:J3097,J3097)</f>
        <v>0</v>
      </c>
    </row>
    <row r="3098" spans="1:16" x14ac:dyDescent="0.25">
      <c r="A3098" s="35">
        <f t="shared" si="293"/>
        <v>0</v>
      </c>
      <c r="B3098" s="8">
        <f t="shared" si="294"/>
        <v>0</v>
      </c>
      <c r="C3098" s="8">
        <f t="shared" si="295"/>
        <v>0</v>
      </c>
      <c r="D3098" s="38" t="e">
        <f t="shared" si="296"/>
        <v>#VALUE!</v>
      </c>
      <c r="E3098" s="39" t="e">
        <f t="shared" si="291"/>
        <v>#VALUE!</v>
      </c>
      <c r="M3098" s="8" t="str">
        <f>VLOOKUP(MONTH($J3098),Lookup!$A$2:$B$13,2,0)&amp;" "&amp;YEAR($J3098)</f>
        <v>Jan 1900</v>
      </c>
      <c r="N3098" s="34" t="str">
        <f t="shared" si="292"/>
        <v>1/1/9999</v>
      </c>
      <c r="O3098" s="8" t="str">
        <f>IF(ISERROR(VLOOKUP($I3098,Lookup!$H$2:$I$11,2,0)),"",VLOOKUP($I3098,Lookup!$H$2:$I$11,2,0))</f>
        <v/>
      </c>
      <c r="P3098" s="8">
        <f>COUNTIF(J$4:J3098,J3098)</f>
        <v>0</v>
      </c>
    </row>
    <row r="3099" spans="1:16" x14ac:dyDescent="0.25">
      <c r="A3099" s="35">
        <f t="shared" si="293"/>
        <v>0</v>
      </c>
      <c r="B3099" s="8">
        <f t="shared" si="294"/>
        <v>0</v>
      </c>
      <c r="C3099" s="8">
        <f t="shared" si="295"/>
        <v>0</v>
      </c>
      <c r="D3099" s="38" t="e">
        <f t="shared" si="296"/>
        <v>#VALUE!</v>
      </c>
      <c r="E3099" s="39" t="e">
        <f t="shared" si="291"/>
        <v>#VALUE!</v>
      </c>
      <c r="M3099" s="8" t="str">
        <f>VLOOKUP(MONTH($J3099),Lookup!$A$2:$B$13,2,0)&amp;" "&amp;YEAR($J3099)</f>
        <v>Jan 1900</v>
      </c>
      <c r="N3099" s="34" t="str">
        <f t="shared" si="292"/>
        <v>1/1/9999</v>
      </c>
      <c r="O3099" s="8" t="str">
        <f>IF(ISERROR(VLOOKUP($I3099,Lookup!$H$2:$I$11,2,0)),"",VLOOKUP($I3099,Lookup!$H$2:$I$11,2,0))</f>
        <v/>
      </c>
      <c r="P3099" s="8">
        <f>COUNTIF(J$4:J3099,J3099)</f>
        <v>0</v>
      </c>
    </row>
    <row r="3100" spans="1:16" x14ac:dyDescent="0.25">
      <c r="A3100" s="35">
        <f t="shared" si="293"/>
        <v>0</v>
      </c>
      <c r="B3100" s="8">
        <f t="shared" si="294"/>
        <v>0</v>
      </c>
      <c r="C3100" s="8">
        <f t="shared" si="295"/>
        <v>0</v>
      </c>
      <c r="D3100" s="38" t="e">
        <f t="shared" si="296"/>
        <v>#VALUE!</v>
      </c>
      <c r="E3100" s="39" t="e">
        <f t="shared" si="291"/>
        <v>#VALUE!</v>
      </c>
      <c r="M3100" s="8" t="str">
        <f>VLOOKUP(MONTH($J3100),Lookup!$A$2:$B$13,2,0)&amp;" "&amp;YEAR($J3100)</f>
        <v>Jan 1900</v>
      </c>
      <c r="N3100" s="34" t="str">
        <f t="shared" si="292"/>
        <v>1/1/9999</v>
      </c>
      <c r="O3100" s="8" t="str">
        <f>IF(ISERROR(VLOOKUP($I3100,Lookup!$H$2:$I$11,2,0)),"",VLOOKUP($I3100,Lookup!$H$2:$I$11,2,0))</f>
        <v/>
      </c>
      <c r="P3100" s="8">
        <f>COUNTIF(J$4:J3100,J3100)</f>
        <v>0</v>
      </c>
    </row>
    <row r="3101" spans="1:16" x14ac:dyDescent="0.25">
      <c r="A3101" s="35">
        <f t="shared" si="293"/>
        <v>0</v>
      </c>
      <c r="B3101" s="8">
        <f t="shared" si="294"/>
        <v>0</v>
      </c>
      <c r="C3101" s="8">
        <f t="shared" si="295"/>
        <v>0</v>
      </c>
      <c r="D3101" s="38" t="e">
        <f t="shared" si="296"/>
        <v>#VALUE!</v>
      </c>
      <c r="E3101" s="39" t="e">
        <f t="shared" si="291"/>
        <v>#VALUE!</v>
      </c>
      <c r="M3101" s="8" t="str">
        <f>VLOOKUP(MONTH($J3101),Lookup!$A$2:$B$13,2,0)&amp;" "&amp;YEAR($J3101)</f>
        <v>Jan 1900</v>
      </c>
      <c r="N3101" s="34" t="str">
        <f t="shared" si="292"/>
        <v>1/1/9999</v>
      </c>
      <c r="O3101" s="8" t="str">
        <f>IF(ISERROR(VLOOKUP($I3101,Lookup!$H$2:$I$11,2,0)),"",VLOOKUP($I3101,Lookup!$H$2:$I$11,2,0))</f>
        <v/>
      </c>
      <c r="P3101" s="8">
        <f>COUNTIF(J$4:J3101,J3101)</f>
        <v>0</v>
      </c>
    </row>
    <row r="3102" spans="1:16" x14ac:dyDescent="0.25">
      <c r="A3102" s="35">
        <f t="shared" si="293"/>
        <v>0</v>
      </c>
      <c r="B3102" s="8">
        <f t="shared" si="294"/>
        <v>0</v>
      </c>
      <c r="C3102" s="8">
        <f t="shared" si="295"/>
        <v>0</v>
      </c>
      <c r="D3102" s="38" t="e">
        <f t="shared" si="296"/>
        <v>#VALUE!</v>
      </c>
      <c r="E3102" s="39" t="e">
        <f t="shared" si="291"/>
        <v>#VALUE!</v>
      </c>
      <c r="M3102" s="8" t="str">
        <f>VLOOKUP(MONTH($J3102),Lookup!$A$2:$B$13,2,0)&amp;" "&amp;YEAR($J3102)</f>
        <v>Jan 1900</v>
      </c>
      <c r="N3102" s="34" t="str">
        <f t="shared" si="292"/>
        <v>1/1/9999</v>
      </c>
      <c r="O3102" s="8" t="str">
        <f>IF(ISERROR(VLOOKUP($I3102,Lookup!$H$2:$I$11,2,0)),"",VLOOKUP($I3102,Lookup!$H$2:$I$11,2,0))</f>
        <v/>
      </c>
      <c r="P3102" s="8">
        <f>COUNTIF(J$4:J3102,J3102)</f>
        <v>0</v>
      </c>
    </row>
    <row r="3103" spans="1:16" x14ac:dyDescent="0.25">
      <c r="A3103" s="35">
        <f t="shared" si="293"/>
        <v>0</v>
      </c>
      <c r="B3103" s="8">
        <f t="shared" si="294"/>
        <v>0</v>
      </c>
      <c r="C3103" s="8">
        <f t="shared" si="295"/>
        <v>0</v>
      </c>
      <c r="D3103" s="38" t="e">
        <f t="shared" si="296"/>
        <v>#VALUE!</v>
      </c>
      <c r="E3103" s="39" t="e">
        <f t="shared" si="291"/>
        <v>#VALUE!</v>
      </c>
      <c r="M3103" s="8" t="str">
        <f>VLOOKUP(MONTH($J3103),Lookup!$A$2:$B$13,2,0)&amp;" "&amp;YEAR($J3103)</f>
        <v>Jan 1900</v>
      </c>
      <c r="N3103" s="34" t="str">
        <f t="shared" si="292"/>
        <v>1/1/9999</v>
      </c>
      <c r="O3103" s="8" t="str">
        <f>IF(ISERROR(VLOOKUP($I3103,Lookup!$H$2:$I$11,2,0)),"",VLOOKUP($I3103,Lookup!$H$2:$I$11,2,0))</f>
        <v/>
      </c>
      <c r="P3103" s="8">
        <f>COUNTIF(J$4:J3103,J3103)</f>
        <v>0</v>
      </c>
    </row>
    <row r="3104" spans="1:16" x14ac:dyDescent="0.25">
      <c r="A3104" s="35">
        <f t="shared" si="293"/>
        <v>0</v>
      </c>
      <c r="B3104" s="8">
        <f t="shared" si="294"/>
        <v>0</v>
      </c>
      <c r="C3104" s="8">
        <f t="shared" si="295"/>
        <v>0</v>
      </c>
      <c r="D3104" s="38" t="e">
        <f t="shared" si="296"/>
        <v>#VALUE!</v>
      </c>
      <c r="E3104" s="39" t="e">
        <f t="shared" si="291"/>
        <v>#VALUE!</v>
      </c>
      <c r="M3104" s="8" t="str">
        <f>VLOOKUP(MONTH($J3104),Lookup!$A$2:$B$13,2,0)&amp;" "&amp;YEAR($J3104)</f>
        <v>Jan 1900</v>
      </c>
      <c r="N3104" s="34" t="str">
        <f t="shared" si="292"/>
        <v>1/1/9999</v>
      </c>
      <c r="O3104" s="8" t="str">
        <f>IF(ISERROR(VLOOKUP($I3104,Lookup!$H$2:$I$11,2,0)),"",VLOOKUP($I3104,Lookup!$H$2:$I$11,2,0))</f>
        <v/>
      </c>
      <c r="P3104" s="8">
        <f>COUNTIF(J$4:J3104,J3104)</f>
        <v>0</v>
      </c>
    </row>
    <row r="3105" spans="1:16" x14ac:dyDescent="0.25">
      <c r="A3105" s="35">
        <f t="shared" si="293"/>
        <v>0</v>
      </c>
      <c r="B3105" s="8">
        <f t="shared" si="294"/>
        <v>0</v>
      </c>
      <c r="C3105" s="8">
        <f t="shared" si="295"/>
        <v>0</v>
      </c>
      <c r="D3105" s="38" t="e">
        <f t="shared" si="296"/>
        <v>#VALUE!</v>
      </c>
      <c r="E3105" s="39" t="e">
        <f t="shared" si="291"/>
        <v>#VALUE!</v>
      </c>
      <c r="M3105" s="8" t="str">
        <f>VLOOKUP(MONTH($J3105),Lookup!$A$2:$B$13,2,0)&amp;" "&amp;YEAR($J3105)</f>
        <v>Jan 1900</v>
      </c>
      <c r="N3105" s="34" t="str">
        <f t="shared" si="292"/>
        <v>1/1/9999</v>
      </c>
      <c r="O3105" s="8" t="str">
        <f>IF(ISERROR(VLOOKUP($I3105,Lookup!$H$2:$I$11,2,0)),"",VLOOKUP($I3105,Lookup!$H$2:$I$11,2,0))</f>
        <v/>
      </c>
      <c r="P3105" s="8">
        <f>COUNTIF(J$4:J3105,J3105)</f>
        <v>0</v>
      </c>
    </row>
    <row r="3106" spans="1:16" x14ac:dyDescent="0.25">
      <c r="A3106" s="35">
        <f t="shared" si="293"/>
        <v>0</v>
      </c>
      <c r="B3106" s="8">
        <f t="shared" si="294"/>
        <v>0</v>
      </c>
      <c r="C3106" s="8">
        <f t="shared" si="295"/>
        <v>0</v>
      </c>
      <c r="D3106" s="38" t="e">
        <f t="shared" si="296"/>
        <v>#VALUE!</v>
      </c>
      <c r="E3106" s="39" t="e">
        <f t="shared" si="291"/>
        <v>#VALUE!</v>
      </c>
      <c r="M3106" s="8" t="str">
        <f>VLOOKUP(MONTH($J3106),Lookup!$A$2:$B$13,2,0)&amp;" "&amp;YEAR($J3106)</f>
        <v>Jan 1900</v>
      </c>
      <c r="N3106" s="34" t="str">
        <f t="shared" si="292"/>
        <v>1/1/9999</v>
      </c>
      <c r="O3106" s="8" t="str">
        <f>IF(ISERROR(VLOOKUP($I3106,Lookup!$H$2:$I$11,2,0)),"",VLOOKUP($I3106,Lookup!$H$2:$I$11,2,0))</f>
        <v/>
      </c>
      <c r="P3106" s="8">
        <f>COUNTIF(J$4:J3106,J3106)</f>
        <v>0</v>
      </c>
    </row>
    <row r="3107" spans="1:16" x14ac:dyDescent="0.25">
      <c r="A3107" s="35">
        <f t="shared" si="293"/>
        <v>0</v>
      </c>
      <c r="B3107" s="8">
        <f t="shared" si="294"/>
        <v>0</v>
      </c>
      <c r="C3107" s="8">
        <f t="shared" si="295"/>
        <v>0</v>
      </c>
      <c r="D3107" s="38" t="e">
        <f t="shared" si="296"/>
        <v>#VALUE!</v>
      </c>
      <c r="E3107" s="39" t="e">
        <f t="shared" si="291"/>
        <v>#VALUE!</v>
      </c>
      <c r="M3107" s="8" t="str">
        <f>VLOOKUP(MONTH($J3107),Lookup!$A$2:$B$13,2,0)&amp;" "&amp;YEAR($J3107)</f>
        <v>Jan 1900</v>
      </c>
      <c r="N3107" s="34" t="str">
        <f t="shared" si="292"/>
        <v>1/1/9999</v>
      </c>
      <c r="O3107" s="8" t="str">
        <f>IF(ISERROR(VLOOKUP($I3107,Lookup!$H$2:$I$11,2,0)),"",VLOOKUP($I3107,Lookup!$H$2:$I$11,2,0))</f>
        <v/>
      </c>
      <c r="P3107" s="8">
        <f>COUNTIF(J$4:J3107,J3107)</f>
        <v>0</v>
      </c>
    </row>
    <row r="3108" spans="1:16" x14ac:dyDescent="0.25">
      <c r="A3108" s="35">
        <f t="shared" si="293"/>
        <v>0</v>
      </c>
      <c r="B3108" s="8">
        <f t="shared" si="294"/>
        <v>0</v>
      </c>
      <c r="C3108" s="8">
        <f t="shared" si="295"/>
        <v>0</v>
      </c>
      <c r="D3108" s="38" t="e">
        <f t="shared" si="296"/>
        <v>#VALUE!</v>
      </c>
      <c r="E3108" s="39" t="e">
        <f t="shared" si="291"/>
        <v>#VALUE!</v>
      </c>
      <c r="M3108" s="8" t="str">
        <f>VLOOKUP(MONTH($J3108),Lookup!$A$2:$B$13,2,0)&amp;" "&amp;YEAR($J3108)</f>
        <v>Jan 1900</v>
      </c>
      <c r="N3108" s="34" t="str">
        <f t="shared" si="292"/>
        <v>1/1/9999</v>
      </c>
      <c r="O3108" s="8" t="str">
        <f>IF(ISERROR(VLOOKUP($I3108,Lookup!$H$2:$I$11,2,0)),"",VLOOKUP($I3108,Lookup!$H$2:$I$11,2,0))</f>
        <v/>
      </c>
      <c r="P3108" s="8">
        <f>COUNTIF(J$4:J3108,J3108)</f>
        <v>0</v>
      </c>
    </row>
    <row r="3109" spans="1:16" x14ac:dyDescent="0.25">
      <c r="A3109" s="35">
        <f t="shared" si="293"/>
        <v>0</v>
      </c>
      <c r="B3109" s="8">
        <f t="shared" si="294"/>
        <v>0</v>
      </c>
      <c r="C3109" s="8">
        <f t="shared" si="295"/>
        <v>0</v>
      </c>
      <c r="D3109" s="38" t="e">
        <f t="shared" si="296"/>
        <v>#VALUE!</v>
      </c>
      <c r="E3109" s="39" t="e">
        <f t="shared" si="291"/>
        <v>#VALUE!</v>
      </c>
      <c r="M3109" s="8" t="str">
        <f>VLOOKUP(MONTH($J3109),Lookup!$A$2:$B$13,2,0)&amp;" "&amp;YEAR($J3109)</f>
        <v>Jan 1900</v>
      </c>
      <c r="N3109" s="34" t="str">
        <f t="shared" si="292"/>
        <v>1/1/9999</v>
      </c>
      <c r="O3109" s="8" t="str">
        <f>IF(ISERROR(VLOOKUP($I3109,Lookup!$H$2:$I$11,2,0)),"",VLOOKUP($I3109,Lookup!$H$2:$I$11,2,0))</f>
        <v/>
      </c>
      <c r="P3109" s="8">
        <f>COUNTIF(J$4:J3109,J3109)</f>
        <v>0</v>
      </c>
    </row>
    <row r="3110" spans="1:16" x14ac:dyDescent="0.25">
      <c r="A3110" s="35">
        <f t="shared" si="293"/>
        <v>0</v>
      </c>
      <c r="B3110" s="8">
        <f t="shared" si="294"/>
        <v>0</v>
      </c>
      <c r="C3110" s="8">
        <f t="shared" si="295"/>
        <v>0</v>
      </c>
      <c r="D3110" s="38" t="e">
        <f t="shared" si="296"/>
        <v>#VALUE!</v>
      </c>
      <c r="E3110" s="39" t="e">
        <f t="shared" si="291"/>
        <v>#VALUE!</v>
      </c>
      <c r="M3110" s="8" t="str">
        <f>VLOOKUP(MONTH($J3110),Lookup!$A$2:$B$13,2,0)&amp;" "&amp;YEAR($J3110)</f>
        <v>Jan 1900</v>
      </c>
      <c r="N3110" s="34" t="str">
        <f t="shared" si="292"/>
        <v>1/1/9999</v>
      </c>
      <c r="O3110" s="8" t="str">
        <f>IF(ISERROR(VLOOKUP($I3110,Lookup!$H$2:$I$11,2,0)),"",VLOOKUP($I3110,Lookup!$H$2:$I$11,2,0))</f>
        <v/>
      </c>
      <c r="P3110" s="8">
        <f>COUNTIF(J$4:J3110,J3110)</f>
        <v>0</v>
      </c>
    </row>
    <row r="3111" spans="1:16" x14ac:dyDescent="0.25">
      <c r="A3111" s="35">
        <f t="shared" si="293"/>
        <v>0</v>
      </c>
      <c r="B3111" s="8">
        <f t="shared" si="294"/>
        <v>0</v>
      </c>
      <c r="C3111" s="8">
        <f t="shared" si="295"/>
        <v>0</v>
      </c>
      <c r="D3111" s="38" t="e">
        <f t="shared" si="296"/>
        <v>#VALUE!</v>
      </c>
      <c r="E3111" s="39" t="e">
        <f t="shared" si="291"/>
        <v>#VALUE!</v>
      </c>
      <c r="M3111" s="8" t="str">
        <f>VLOOKUP(MONTH($J3111),Lookup!$A$2:$B$13,2,0)&amp;" "&amp;YEAR($J3111)</f>
        <v>Jan 1900</v>
      </c>
      <c r="N3111" s="34" t="str">
        <f t="shared" si="292"/>
        <v>1/1/9999</v>
      </c>
      <c r="O3111" s="8" t="str">
        <f>IF(ISERROR(VLOOKUP($I3111,Lookup!$H$2:$I$11,2,0)),"",VLOOKUP($I3111,Lookup!$H$2:$I$11,2,0))</f>
        <v/>
      </c>
      <c r="P3111" s="8">
        <f>COUNTIF(J$4:J3111,J3111)</f>
        <v>0</v>
      </c>
    </row>
    <row r="3112" spans="1:16" x14ac:dyDescent="0.25">
      <c r="A3112" s="35">
        <f t="shared" si="293"/>
        <v>0</v>
      </c>
      <c r="B3112" s="8">
        <f t="shared" si="294"/>
        <v>0</v>
      </c>
      <c r="C3112" s="8">
        <f t="shared" si="295"/>
        <v>0</v>
      </c>
      <c r="D3112" s="38" t="e">
        <f t="shared" si="296"/>
        <v>#VALUE!</v>
      </c>
      <c r="E3112" s="39" t="e">
        <f t="shared" si="291"/>
        <v>#VALUE!</v>
      </c>
      <c r="M3112" s="8" t="str">
        <f>VLOOKUP(MONTH($J3112),Lookup!$A$2:$B$13,2,0)&amp;" "&amp;YEAR($J3112)</f>
        <v>Jan 1900</v>
      </c>
      <c r="N3112" s="34" t="str">
        <f t="shared" si="292"/>
        <v>1/1/9999</v>
      </c>
      <c r="O3112" s="8" t="str">
        <f>IF(ISERROR(VLOOKUP($I3112,Lookup!$H$2:$I$11,2,0)),"",VLOOKUP($I3112,Lookup!$H$2:$I$11,2,0))</f>
        <v/>
      </c>
      <c r="P3112" s="8">
        <f>COUNTIF(J$4:J3112,J3112)</f>
        <v>0</v>
      </c>
    </row>
    <row r="3113" spans="1:16" x14ac:dyDescent="0.25">
      <c r="A3113" s="35">
        <f t="shared" si="293"/>
        <v>0</v>
      </c>
      <c r="B3113" s="8">
        <f t="shared" si="294"/>
        <v>0</v>
      </c>
      <c r="C3113" s="8">
        <f t="shared" si="295"/>
        <v>0</v>
      </c>
      <c r="D3113" s="38" t="e">
        <f t="shared" si="296"/>
        <v>#VALUE!</v>
      </c>
      <c r="E3113" s="39" t="e">
        <f t="shared" si="291"/>
        <v>#VALUE!</v>
      </c>
      <c r="M3113" s="8" t="str">
        <f>VLOOKUP(MONTH($J3113),Lookup!$A$2:$B$13,2,0)&amp;" "&amp;YEAR($J3113)</f>
        <v>Jan 1900</v>
      </c>
      <c r="N3113" s="34" t="str">
        <f t="shared" si="292"/>
        <v>1/1/9999</v>
      </c>
      <c r="O3113" s="8" t="str">
        <f>IF(ISERROR(VLOOKUP($I3113,Lookup!$H$2:$I$11,2,0)),"",VLOOKUP($I3113,Lookup!$H$2:$I$11,2,0))</f>
        <v/>
      </c>
      <c r="P3113" s="8">
        <f>COUNTIF(J$4:J3113,J3113)</f>
        <v>0</v>
      </c>
    </row>
    <row r="3114" spans="1:16" x14ac:dyDescent="0.25">
      <c r="A3114" s="35">
        <f t="shared" si="293"/>
        <v>0</v>
      </c>
      <c r="B3114" s="8">
        <f t="shared" si="294"/>
        <v>0</v>
      </c>
      <c r="C3114" s="8">
        <f t="shared" si="295"/>
        <v>0</v>
      </c>
      <c r="D3114" s="38" t="e">
        <f t="shared" si="296"/>
        <v>#VALUE!</v>
      </c>
      <c r="E3114" s="39" t="e">
        <f t="shared" si="291"/>
        <v>#VALUE!</v>
      </c>
      <c r="M3114" s="8" t="str">
        <f>VLOOKUP(MONTH($J3114),Lookup!$A$2:$B$13,2,0)&amp;" "&amp;YEAR($J3114)</f>
        <v>Jan 1900</v>
      </c>
      <c r="N3114" s="34" t="str">
        <f t="shared" si="292"/>
        <v>1/1/9999</v>
      </c>
      <c r="O3114" s="8" t="str">
        <f>IF(ISERROR(VLOOKUP($I3114,Lookup!$H$2:$I$11,2,0)),"",VLOOKUP($I3114,Lookup!$H$2:$I$11,2,0))</f>
        <v/>
      </c>
      <c r="P3114" s="8">
        <f>COUNTIF(J$4:J3114,J3114)</f>
        <v>0</v>
      </c>
    </row>
    <row r="3115" spans="1:16" x14ac:dyDescent="0.25">
      <c r="A3115" s="35">
        <f t="shared" si="293"/>
        <v>0</v>
      </c>
      <c r="B3115" s="8">
        <f t="shared" si="294"/>
        <v>0</v>
      </c>
      <c r="C3115" s="8">
        <f t="shared" si="295"/>
        <v>0</v>
      </c>
      <c r="D3115" s="38" t="e">
        <f t="shared" si="296"/>
        <v>#VALUE!</v>
      </c>
      <c r="E3115" s="39" t="e">
        <f t="shared" si="291"/>
        <v>#VALUE!</v>
      </c>
      <c r="M3115" s="8" t="str">
        <f>VLOOKUP(MONTH($J3115),Lookup!$A$2:$B$13,2,0)&amp;" "&amp;YEAR($J3115)</f>
        <v>Jan 1900</v>
      </c>
      <c r="N3115" s="34" t="str">
        <f t="shared" si="292"/>
        <v>1/1/9999</v>
      </c>
      <c r="O3115" s="8" t="str">
        <f>IF(ISERROR(VLOOKUP($I3115,Lookup!$H$2:$I$11,2,0)),"",VLOOKUP($I3115,Lookup!$H$2:$I$11,2,0))</f>
        <v/>
      </c>
      <c r="P3115" s="8">
        <f>COUNTIF(J$4:J3115,J3115)</f>
        <v>0</v>
      </c>
    </row>
    <row r="3116" spans="1:16" x14ac:dyDescent="0.25">
      <c r="A3116" s="35">
        <f t="shared" si="293"/>
        <v>0</v>
      </c>
      <c r="B3116" s="8">
        <f t="shared" si="294"/>
        <v>0</v>
      </c>
      <c r="C3116" s="8">
        <f t="shared" si="295"/>
        <v>0</v>
      </c>
      <c r="D3116" s="38" t="e">
        <f t="shared" si="296"/>
        <v>#VALUE!</v>
      </c>
      <c r="E3116" s="39" t="e">
        <f t="shared" si="291"/>
        <v>#VALUE!</v>
      </c>
      <c r="M3116" s="8" t="str">
        <f>VLOOKUP(MONTH($J3116),Lookup!$A$2:$B$13,2,0)&amp;" "&amp;YEAR($J3116)</f>
        <v>Jan 1900</v>
      </c>
      <c r="N3116" s="34" t="str">
        <f t="shared" si="292"/>
        <v>1/1/9999</v>
      </c>
      <c r="O3116" s="8" t="str">
        <f>IF(ISERROR(VLOOKUP($I3116,Lookup!$H$2:$I$11,2,0)),"",VLOOKUP($I3116,Lookup!$H$2:$I$11,2,0))</f>
        <v/>
      </c>
      <c r="P3116" s="8">
        <f>COUNTIF(J$4:J3116,J3116)</f>
        <v>0</v>
      </c>
    </row>
    <row r="3117" spans="1:16" x14ac:dyDescent="0.25">
      <c r="A3117" s="35">
        <f t="shared" si="293"/>
        <v>0</v>
      </c>
      <c r="B3117" s="8">
        <f t="shared" si="294"/>
        <v>0</v>
      </c>
      <c r="C3117" s="8">
        <f t="shared" si="295"/>
        <v>0</v>
      </c>
      <c r="D3117" s="38" t="e">
        <f t="shared" si="296"/>
        <v>#VALUE!</v>
      </c>
      <c r="E3117" s="39" t="e">
        <f t="shared" si="291"/>
        <v>#VALUE!</v>
      </c>
      <c r="M3117" s="8" t="str">
        <f>VLOOKUP(MONTH($J3117),Lookup!$A$2:$B$13,2,0)&amp;" "&amp;YEAR($J3117)</f>
        <v>Jan 1900</v>
      </c>
      <c r="N3117" s="34" t="str">
        <f t="shared" si="292"/>
        <v>1/1/9999</v>
      </c>
      <c r="O3117" s="8" t="str">
        <f>IF(ISERROR(VLOOKUP($I3117,Lookup!$H$2:$I$11,2,0)),"",VLOOKUP($I3117,Lookup!$H$2:$I$11,2,0))</f>
        <v/>
      </c>
      <c r="P3117" s="8">
        <f>COUNTIF(J$4:J3117,J3117)</f>
        <v>0</v>
      </c>
    </row>
    <row r="3118" spans="1:16" x14ac:dyDescent="0.25">
      <c r="A3118" s="35">
        <f t="shared" si="293"/>
        <v>0</v>
      </c>
      <c r="B3118" s="8">
        <f t="shared" si="294"/>
        <v>0</v>
      </c>
      <c r="C3118" s="8">
        <f t="shared" si="295"/>
        <v>0</v>
      </c>
      <c r="D3118" s="38" t="e">
        <f t="shared" si="296"/>
        <v>#VALUE!</v>
      </c>
      <c r="E3118" s="39" t="e">
        <f t="shared" si="291"/>
        <v>#VALUE!</v>
      </c>
      <c r="M3118" s="8" t="str">
        <f>VLOOKUP(MONTH($J3118),Lookup!$A$2:$B$13,2,0)&amp;" "&amp;YEAR($J3118)</f>
        <v>Jan 1900</v>
      </c>
      <c r="N3118" s="34" t="str">
        <f t="shared" si="292"/>
        <v>1/1/9999</v>
      </c>
      <c r="O3118" s="8" t="str">
        <f>IF(ISERROR(VLOOKUP($I3118,Lookup!$H$2:$I$11,2,0)),"",VLOOKUP($I3118,Lookup!$H$2:$I$11,2,0))</f>
        <v/>
      </c>
      <c r="P3118" s="8">
        <f>COUNTIF(J$4:J3118,J3118)</f>
        <v>0</v>
      </c>
    </row>
    <row r="3119" spans="1:16" x14ac:dyDescent="0.25">
      <c r="A3119" s="35">
        <f t="shared" si="293"/>
        <v>0</v>
      </c>
      <c r="B3119" s="8">
        <f t="shared" si="294"/>
        <v>0</v>
      </c>
      <c r="C3119" s="8">
        <f t="shared" si="295"/>
        <v>0</v>
      </c>
      <c r="D3119" s="38" t="e">
        <f t="shared" si="296"/>
        <v>#VALUE!</v>
      </c>
      <c r="E3119" s="39" t="e">
        <f t="shared" si="291"/>
        <v>#VALUE!</v>
      </c>
      <c r="M3119" s="8" t="str">
        <f>VLOOKUP(MONTH($J3119),Lookup!$A$2:$B$13,2,0)&amp;" "&amp;YEAR($J3119)</f>
        <v>Jan 1900</v>
      </c>
      <c r="N3119" s="34" t="str">
        <f t="shared" si="292"/>
        <v>1/1/9999</v>
      </c>
      <c r="O3119" s="8" t="str">
        <f>IF(ISERROR(VLOOKUP($I3119,Lookup!$H$2:$I$11,2,0)),"",VLOOKUP($I3119,Lookup!$H$2:$I$11,2,0))</f>
        <v/>
      </c>
      <c r="P3119" s="8">
        <f>COUNTIF(J$4:J3119,J3119)</f>
        <v>0</v>
      </c>
    </row>
    <row r="3120" spans="1:16" x14ac:dyDescent="0.25">
      <c r="A3120" s="35">
        <f t="shared" si="293"/>
        <v>0</v>
      </c>
      <c r="B3120" s="8">
        <f t="shared" si="294"/>
        <v>0</v>
      </c>
      <c r="C3120" s="8">
        <f t="shared" si="295"/>
        <v>0</v>
      </c>
      <c r="D3120" s="38" t="e">
        <f t="shared" si="296"/>
        <v>#VALUE!</v>
      </c>
      <c r="E3120" s="39" t="e">
        <f t="shared" si="291"/>
        <v>#VALUE!</v>
      </c>
      <c r="M3120" s="8" t="str">
        <f>VLOOKUP(MONTH($J3120),Lookup!$A$2:$B$13,2,0)&amp;" "&amp;YEAR($J3120)</f>
        <v>Jan 1900</v>
      </c>
      <c r="N3120" s="34" t="str">
        <f t="shared" si="292"/>
        <v>1/1/9999</v>
      </c>
      <c r="O3120" s="8" t="str">
        <f>IF(ISERROR(VLOOKUP($I3120,Lookup!$H$2:$I$11,2,0)),"",VLOOKUP($I3120,Lookup!$H$2:$I$11,2,0))</f>
        <v/>
      </c>
      <c r="P3120" s="8">
        <f>COUNTIF(J$4:J3120,J3120)</f>
        <v>0</v>
      </c>
    </row>
    <row r="3121" spans="1:16" x14ac:dyDescent="0.25">
      <c r="A3121" s="35">
        <f t="shared" si="293"/>
        <v>0</v>
      </c>
      <c r="B3121" s="8">
        <f t="shared" si="294"/>
        <v>0</v>
      </c>
      <c r="C3121" s="8">
        <f t="shared" si="295"/>
        <v>0</v>
      </c>
      <c r="D3121" s="38" t="e">
        <f t="shared" si="296"/>
        <v>#VALUE!</v>
      </c>
      <c r="E3121" s="39" t="e">
        <f t="shared" si="291"/>
        <v>#VALUE!</v>
      </c>
      <c r="M3121" s="8" t="str">
        <f>VLOOKUP(MONTH($J3121),Lookup!$A$2:$B$13,2,0)&amp;" "&amp;YEAR($J3121)</f>
        <v>Jan 1900</v>
      </c>
      <c r="N3121" s="34" t="str">
        <f t="shared" si="292"/>
        <v>1/1/9999</v>
      </c>
      <c r="O3121" s="8" t="str">
        <f>IF(ISERROR(VLOOKUP($I3121,Lookup!$H$2:$I$11,2,0)),"",VLOOKUP($I3121,Lookup!$H$2:$I$11,2,0))</f>
        <v/>
      </c>
      <c r="P3121" s="8">
        <f>COUNTIF(J$4:J3121,J3121)</f>
        <v>0</v>
      </c>
    </row>
    <row r="3122" spans="1:16" x14ac:dyDescent="0.25">
      <c r="A3122" s="35">
        <f t="shared" si="293"/>
        <v>0</v>
      </c>
      <c r="B3122" s="8">
        <f t="shared" si="294"/>
        <v>0</v>
      </c>
      <c r="C3122" s="8">
        <f t="shared" si="295"/>
        <v>0</v>
      </c>
      <c r="D3122" s="38" t="e">
        <f t="shared" si="296"/>
        <v>#VALUE!</v>
      </c>
      <c r="E3122" s="39" t="e">
        <f t="shared" si="291"/>
        <v>#VALUE!</v>
      </c>
      <c r="M3122" s="8" t="str">
        <f>VLOOKUP(MONTH($J3122),Lookup!$A$2:$B$13,2,0)&amp;" "&amp;YEAR($J3122)</f>
        <v>Jan 1900</v>
      </c>
      <c r="N3122" s="34" t="str">
        <f t="shared" si="292"/>
        <v>1/1/9999</v>
      </c>
      <c r="O3122" s="8" t="str">
        <f>IF(ISERROR(VLOOKUP($I3122,Lookup!$H$2:$I$11,2,0)),"",VLOOKUP($I3122,Lookup!$H$2:$I$11,2,0))</f>
        <v/>
      </c>
      <c r="P3122" s="8">
        <f>COUNTIF(J$4:J3122,J3122)</f>
        <v>0</v>
      </c>
    </row>
    <row r="3123" spans="1:16" x14ac:dyDescent="0.25">
      <c r="A3123" s="35">
        <f t="shared" si="293"/>
        <v>0</v>
      </c>
      <c r="B3123" s="8">
        <f t="shared" si="294"/>
        <v>0</v>
      </c>
      <c r="C3123" s="8">
        <f t="shared" si="295"/>
        <v>0</v>
      </c>
      <c r="D3123" s="38" t="e">
        <f t="shared" si="296"/>
        <v>#VALUE!</v>
      </c>
      <c r="E3123" s="39" t="e">
        <f t="shared" si="291"/>
        <v>#VALUE!</v>
      </c>
      <c r="M3123" s="8" t="str">
        <f>VLOOKUP(MONTH($J3123),Lookup!$A$2:$B$13,2,0)&amp;" "&amp;YEAR($J3123)</f>
        <v>Jan 1900</v>
      </c>
      <c r="N3123" s="34" t="str">
        <f t="shared" si="292"/>
        <v>1/1/9999</v>
      </c>
      <c r="O3123" s="8" t="str">
        <f>IF(ISERROR(VLOOKUP($I3123,Lookup!$H$2:$I$11,2,0)),"",VLOOKUP($I3123,Lookup!$H$2:$I$11,2,0))</f>
        <v/>
      </c>
      <c r="P3123" s="8">
        <f>COUNTIF(J$4:J3123,J3123)</f>
        <v>0</v>
      </c>
    </row>
    <row r="3124" spans="1:16" x14ac:dyDescent="0.25">
      <c r="A3124" s="35">
        <f t="shared" si="293"/>
        <v>0</v>
      </c>
      <c r="B3124" s="8">
        <f t="shared" si="294"/>
        <v>0</v>
      </c>
      <c r="C3124" s="8">
        <f t="shared" si="295"/>
        <v>0</v>
      </c>
      <c r="D3124" s="38" t="e">
        <f t="shared" si="296"/>
        <v>#VALUE!</v>
      </c>
      <c r="E3124" s="39" t="e">
        <f t="shared" si="291"/>
        <v>#VALUE!</v>
      </c>
      <c r="M3124" s="8" t="str">
        <f>VLOOKUP(MONTH($J3124),Lookup!$A$2:$B$13,2,0)&amp;" "&amp;YEAR($J3124)</f>
        <v>Jan 1900</v>
      </c>
      <c r="N3124" s="34" t="str">
        <f t="shared" si="292"/>
        <v>1/1/9999</v>
      </c>
      <c r="O3124" s="8" t="str">
        <f>IF(ISERROR(VLOOKUP($I3124,Lookup!$H$2:$I$11,2,0)),"",VLOOKUP($I3124,Lookup!$H$2:$I$11,2,0))</f>
        <v/>
      </c>
      <c r="P3124" s="8">
        <f>COUNTIF(J$4:J3124,J3124)</f>
        <v>0</v>
      </c>
    </row>
    <row r="3125" spans="1:16" x14ac:dyDescent="0.25">
      <c r="A3125" s="35">
        <f t="shared" si="293"/>
        <v>0</v>
      </c>
      <c r="B3125" s="8">
        <f t="shared" si="294"/>
        <v>0</v>
      </c>
      <c r="C3125" s="8">
        <f t="shared" si="295"/>
        <v>0</v>
      </c>
      <c r="D3125" s="38" t="e">
        <f t="shared" si="296"/>
        <v>#VALUE!</v>
      </c>
      <c r="E3125" s="39" t="e">
        <f t="shared" si="291"/>
        <v>#VALUE!</v>
      </c>
      <c r="M3125" s="8" t="str">
        <f>VLOOKUP(MONTH($J3125),Lookup!$A$2:$B$13,2,0)&amp;" "&amp;YEAR($J3125)</f>
        <v>Jan 1900</v>
      </c>
      <c r="N3125" s="34" t="str">
        <f t="shared" si="292"/>
        <v>1/1/9999</v>
      </c>
      <c r="O3125" s="8" t="str">
        <f>IF(ISERROR(VLOOKUP($I3125,Lookup!$H$2:$I$11,2,0)),"",VLOOKUP($I3125,Lookup!$H$2:$I$11,2,0))</f>
        <v/>
      </c>
      <c r="P3125" s="8">
        <f>COUNTIF(J$4:J3125,J3125)</f>
        <v>0</v>
      </c>
    </row>
    <row r="3126" spans="1:16" x14ac:dyDescent="0.25">
      <c r="A3126" s="35">
        <f t="shared" si="293"/>
        <v>0</v>
      </c>
      <c r="B3126" s="8">
        <f t="shared" si="294"/>
        <v>0</v>
      </c>
      <c r="C3126" s="8">
        <f t="shared" si="295"/>
        <v>0</v>
      </c>
      <c r="D3126" s="38" t="e">
        <f t="shared" si="296"/>
        <v>#VALUE!</v>
      </c>
      <c r="E3126" s="39" t="e">
        <f t="shared" si="291"/>
        <v>#VALUE!</v>
      </c>
      <c r="M3126" s="8" t="str">
        <f>VLOOKUP(MONTH($J3126),Lookup!$A$2:$B$13,2,0)&amp;" "&amp;YEAR($J3126)</f>
        <v>Jan 1900</v>
      </c>
      <c r="N3126" s="34" t="str">
        <f t="shared" si="292"/>
        <v>1/1/9999</v>
      </c>
      <c r="O3126" s="8" t="str">
        <f>IF(ISERROR(VLOOKUP($I3126,Lookup!$H$2:$I$11,2,0)),"",VLOOKUP($I3126,Lookup!$H$2:$I$11,2,0))</f>
        <v/>
      </c>
      <c r="P3126" s="8">
        <f>COUNTIF(J$4:J3126,J3126)</f>
        <v>0</v>
      </c>
    </row>
    <row r="3127" spans="1:16" x14ac:dyDescent="0.25">
      <c r="A3127" s="35">
        <f t="shared" si="293"/>
        <v>0</v>
      </c>
      <c r="B3127" s="8">
        <f t="shared" si="294"/>
        <v>0</v>
      </c>
      <c r="C3127" s="8">
        <f t="shared" si="295"/>
        <v>0</v>
      </c>
      <c r="D3127" s="38" t="e">
        <f t="shared" si="296"/>
        <v>#VALUE!</v>
      </c>
      <c r="E3127" s="39" t="e">
        <f t="shared" si="291"/>
        <v>#VALUE!</v>
      </c>
      <c r="M3127" s="8" t="str">
        <f>VLOOKUP(MONTH($J3127),Lookup!$A$2:$B$13,2,0)&amp;" "&amp;YEAR($J3127)</f>
        <v>Jan 1900</v>
      </c>
      <c r="N3127" s="34" t="str">
        <f t="shared" si="292"/>
        <v>1/1/9999</v>
      </c>
      <c r="O3127" s="8" t="str">
        <f>IF(ISERROR(VLOOKUP($I3127,Lookup!$H$2:$I$11,2,0)),"",VLOOKUP($I3127,Lookup!$H$2:$I$11,2,0))</f>
        <v/>
      </c>
      <c r="P3127" s="8">
        <f>COUNTIF(J$4:J3127,J3127)</f>
        <v>0</v>
      </c>
    </row>
    <row r="3128" spans="1:16" x14ac:dyDescent="0.25">
      <c r="A3128" s="35">
        <f t="shared" si="293"/>
        <v>0</v>
      </c>
      <c r="B3128" s="8">
        <f t="shared" si="294"/>
        <v>0</v>
      </c>
      <c r="C3128" s="8">
        <f t="shared" si="295"/>
        <v>0</v>
      </c>
      <c r="D3128" s="38" t="e">
        <f t="shared" si="296"/>
        <v>#VALUE!</v>
      </c>
      <c r="E3128" s="39" t="e">
        <f t="shared" si="291"/>
        <v>#VALUE!</v>
      </c>
      <c r="M3128" s="8" t="str">
        <f>VLOOKUP(MONTH($J3128),Lookup!$A$2:$B$13,2,0)&amp;" "&amp;YEAR($J3128)</f>
        <v>Jan 1900</v>
      </c>
      <c r="N3128" s="34" t="str">
        <f t="shared" si="292"/>
        <v>1/1/9999</v>
      </c>
      <c r="O3128" s="8" t="str">
        <f>IF(ISERROR(VLOOKUP($I3128,Lookup!$H$2:$I$11,2,0)),"",VLOOKUP($I3128,Lookup!$H$2:$I$11,2,0))</f>
        <v/>
      </c>
      <c r="P3128" s="8">
        <f>COUNTIF(J$4:J3128,J3128)</f>
        <v>0</v>
      </c>
    </row>
    <row r="3129" spans="1:16" x14ac:dyDescent="0.25">
      <c r="A3129" s="35">
        <f t="shared" si="293"/>
        <v>0</v>
      </c>
      <c r="B3129" s="8">
        <f t="shared" si="294"/>
        <v>0</v>
      </c>
      <c r="C3129" s="8">
        <f t="shared" si="295"/>
        <v>0</v>
      </c>
      <c r="D3129" s="38" t="e">
        <f t="shared" si="296"/>
        <v>#VALUE!</v>
      </c>
      <c r="E3129" s="39" t="e">
        <f t="shared" si="291"/>
        <v>#VALUE!</v>
      </c>
      <c r="M3129" s="8" t="str">
        <f>VLOOKUP(MONTH($J3129),Lookup!$A$2:$B$13,2,0)&amp;" "&amp;YEAR($J3129)</f>
        <v>Jan 1900</v>
      </c>
      <c r="N3129" s="34" t="str">
        <f t="shared" si="292"/>
        <v>1/1/9999</v>
      </c>
      <c r="O3129" s="8" t="str">
        <f>IF(ISERROR(VLOOKUP($I3129,Lookup!$H$2:$I$11,2,0)),"",VLOOKUP($I3129,Lookup!$H$2:$I$11,2,0))</f>
        <v/>
      </c>
      <c r="P3129" s="8">
        <f>COUNTIF(J$4:J3129,J3129)</f>
        <v>0</v>
      </c>
    </row>
    <row r="3130" spans="1:16" x14ac:dyDescent="0.25">
      <c r="A3130" s="35">
        <f t="shared" si="293"/>
        <v>0</v>
      </c>
      <c r="B3130" s="8">
        <f t="shared" si="294"/>
        <v>0</v>
      </c>
      <c r="C3130" s="8">
        <f t="shared" si="295"/>
        <v>0</v>
      </c>
      <c r="D3130" s="38" t="e">
        <f t="shared" si="296"/>
        <v>#VALUE!</v>
      </c>
      <c r="E3130" s="39" t="e">
        <f t="shared" si="291"/>
        <v>#VALUE!</v>
      </c>
      <c r="M3130" s="8" t="str">
        <f>VLOOKUP(MONTH($J3130),Lookup!$A$2:$B$13,2,0)&amp;" "&amp;YEAR($J3130)</f>
        <v>Jan 1900</v>
      </c>
      <c r="N3130" s="34" t="str">
        <f t="shared" si="292"/>
        <v>1/1/9999</v>
      </c>
      <c r="O3130" s="8" t="str">
        <f>IF(ISERROR(VLOOKUP($I3130,Lookup!$H$2:$I$11,2,0)),"",VLOOKUP($I3130,Lookup!$H$2:$I$11,2,0))</f>
        <v/>
      </c>
      <c r="P3130" s="8">
        <f>COUNTIF(J$4:J3130,J3130)</f>
        <v>0</v>
      </c>
    </row>
    <row r="3131" spans="1:16" x14ac:dyDescent="0.25">
      <c r="A3131" s="35">
        <f t="shared" si="293"/>
        <v>0</v>
      </c>
      <c r="B3131" s="8">
        <f t="shared" si="294"/>
        <v>0</v>
      </c>
      <c r="C3131" s="8">
        <f t="shared" si="295"/>
        <v>0</v>
      </c>
      <c r="D3131" s="38" t="e">
        <f t="shared" si="296"/>
        <v>#VALUE!</v>
      </c>
      <c r="E3131" s="39" t="e">
        <f t="shared" si="291"/>
        <v>#VALUE!</v>
      </c>
      <c r="M3131" s="8" t="str">
        <f>VLOOKUP(MONTH($J3131),Lookup!$A$2:$B$13,2,0)&amp;" "&amp;YEAR($J3131)</f>
        <v>Jan 1900</v>
      </c>
      <c r="N3131" s="34" t="str">
        <f t="shared" si="292"/>
        <v>1/1/9999</v>
      </c>
      <c r="O3131" s="8" t="str">
        <f>IF(ISERROR(VLOOKUP($I3131,Lookup!$H$2:$I$11,2,0)),"",VLOOKUP($I3131,Lookup!$H$2:$I$11,2,0))</f>
        <v/>
      </c>
      <c r="P3131" s="8">
        <f>COUNTIF(J$4:J3131,J3131)</f>
        <v>0</v>
      </c>
    </row>
    <row r="3132" spans="1:16" x14ac:dyDescent="0.25">
      <c r="A3132" s="35">
        <f t="shared" si="293"/>
        <v>0</v>
      </c>
      <c r="B3132" s="8">
        <f t="shared" si="294"/>
        <v>0</v>
      </c>
      <c r="C3132" s="8">
        <f t="shared" si="295"/>
        <v>0</v>
      </c>
      <c r="D3132" s="38" t="e">
        <f t="shared" si="296"/>
        <v>#VALUE!</v>
      </c>
      <c r="E3132" s="39" t="e">
        <f t="shared" si="291"/>
        <v>#VALUE!</v>
      </c>
      <c r="M3132" s="8" t="str">
        <f>VLOOKUP(MONTH($J3132),Lookup!$A$2:$B$13,2,0)&amp;" "&amp;YEAR($J3132)</f>
        <v>Jan 1900</v>
      </c>
      <c r="N3132" s="34" t="str">
        <f t="shared" si="292"/>
        <v>1/1/9999</v>
      </c>
      <c r="O3132" s="8" t="str">
        <f>IF(ISERROR(VLOOKUP($I3132,Lookup!$H$2:$I$11,2,0)),"",VLOOKUP($I3132,Lookup!$H$2:$I$11,2,0))</f>
        <v/>
      </c>
      <c r="P3132" s="8">
        <f>COUNTIF(J$4:J3132,J3132)</f>
        <v>0</v>
      </c>
    </row>
    <row r="3133" spans="1:16" x14ac:dyDescent="0.25">
      <c r="A3133" s="35">
        <f t="shared" si="293"/>
        <v>0</v>
      </c>
      <c r="B3133" s="8">
        <f t="shared" si="294"/>
        <v>0</v>
      </c>
      <c r="C3133" s="8">
        <f t="shared" si="295"/>
        <v>0</v>
      </c>
      <c r="D3133" s="38" t="e">
        <f t="shared" si="296"/>
        <v>#VALUE!</v>
      </c>
      <c r="E3133" s="39" t="e">
        <f t="shared" si="291"/>
        <v>#VALUE!</v>
      </c>
      <c r="M3133" s="8" t="str">
        <f>VLOOKUP(MONTH($J3133),Lookup!$A$2:$B$13,2,0)&amp;" "&amp;YEAR($J3133)</f>
        <v>Jan 1900</v>
      </c>
      <c r="N3133" s="34" t="str">
        <f t="shared" si="292"/>
        <v>1/1/9999</v>
      </c>
      <c r="O3133" s="8" t="str">
        <f>IF(ISERROR(VLOOKUP($I3133,Lookup!$H$2:$I$11,2,0)),"",VLOOKUP($I3133,Lookup!$H$2:$I$11,2,0))</f>
        <v/>
      </c>
      <c r="P3133" s="8">
        <f>COUNTIF(J$4:J3133,J3133)</f>
        <v>0</v>
      </c>
    </row>
    <row r="3134" spans="1:16" x14ac:dyDescent="0.25">
      <c r="A3134" s="35">
        <f t="shared" si="293"/>
        <v>0</v>
      </c>
      <c r="B3134" s="8">
        <f t="shared" si="294"/>
        <v>0</v>
      </c>
      <c r="C3134" s="8">
        <f t="shared" si="295"/>
        <v>0</v>
      </c>
      <c r="D3134" s="38" t="e">
        <f t="shared" si="296"/>
        <v>#VALUE!</v>
      </c>
      <c r="E3134" s="39" t="e">
        <f t="shared" si="291"/>
        <v>#VALUE!</v>
      </c>
      <c r="M3134" s="8" t="str">
        <f>VLOOKUP(MONTH($J3134),Lookup!$A$2:$B$13,2,0)&amp;" "&amp;YEAR($J3134)</f>
        <v>Jan 1900</v>
      </c>
      <c r="N3134" s="34" t="str">
        <f t="shared" si="292"/>
        <v>1/1/9999</v>
      </c>
      <c r="O3134" s="8" t="str">
        <f>IF(ISERROR(VLOOKUP($I3134,Lookup!$H$2:$I$11,2,0)),"",VLOOKUP($I3134,Lookup!$H$2:$I$11,2,0))</f>
        <v/>
      </c>
      <c r="P3134" s="8">
        <f>COUNTIF(J$4:J3134,J3134)</f>
        <v>0</v>
      </c>
    </row>
    <row r="3135" spans="1:16" x14ac:dyDescent="0.25">
      <c r="A3135" s="35">
        <f t="shared" si="293"/>
        <v>0</v>
      </c>
      <c r="B3135" s="8">
        <f t="shared" si="294"/>
        <v>0</v>
      </c>
      <c r="C3135" s="8">
        <f t="shared" si="295"/>
        <v>0</v>
      </c>
      <c r="D3135" s="38" t="e">
        <f t="shared" si="296"/>
        <v>#VALUE!</v>
      </c>
      <c r="E3135" s="39" t="e">
        <f t="shared" si="291"/>
        <v>#VALUE!</v>
      </c>
      <c r="M3135" s="8" t="str">
        <f>VLOOKUP(MONTH($J3135),Lookup!$A$2:$B$13,2,0)&amp;" "&amp;YEAR($J3135)</f>
        <v>Jan 1900</v>
      </c>
      <c r="N3135" s="34" t="str">
        <f t="shared" si="292"/>
        <v>1/1/9999</v>
      </c>
      <c r="O3135" s="8" t="str">
        <f>IF(ISERROR(VLOOKUP($I3135,Lookup!$H$2:$I$11,2,0)),"",VLOOKUP($I3135,Lookup!$H$2:$I$11,2,0))</f>
        <v/>
      </c>
      <c r="P3135" s="8">
        <f>COUNTIF(J$4:J3135,J3135)</f>
        <v>0</v>
      </c>
    </row>
    <row r="3136" spans="1:16" x14ac:dyDescent="0.25">
      <c r="A3136" s="35">
        <f t="shared" si="293"/>
        <v>0</v>
      </c>
      <c r="B3136" s="8">
        <f t="shared" si="294"/>
        <v>0</v>
      </c>
      <c r="C3136" s="8">
        <f t="shared" si="295"/>
        <v>0</v>
      </c>
      <c r="D3136" s="38" t="e">
        <f t="shared" si="296"/>
        <v>#VALUE!</v>
      </c>
      <c r="E3136" s="39" t="e">
        <f t="shared" si="291"/>
        <v>#VALUE!</v>
      </c>
      <c r="M3136" s="8" t="str">
        <f>VLOOKUP(MONTH($J3136),Lookup!$A$2:$B$13,2,0)&amp;" "&amp;YEAR($J3136)</f>
        <v>Jan 1900</v>
      </c>
      <c r="N3136" s="34" t="str">
        <f t="shared" si="292"/>
        <v>1/1/9999</v>
      </c>
      <c r="O3136" s="8" t="str">
        <f>IF(ISERROR(VLOOKUP($I3136,Lookup!$H$2:$I$11,2,0)),"",VLOOKUP($I3136,Lookup!$H$2:$I$11,2,0))</f>
        <v/>
      </c>
      <c r="P3136" s="8">
        <f>COUNTIF(J$4:J3136,J3136)</f>
        <v>0</v>
      </c>
    </row>
    <row r="3137" spans="1:16" x14ac:dyDescent="0.25">
      <c r="A3137" s="35">
        <f t="shared" si="293"/>
        <v>0</v>
      </c>
      <c r="B3137" s="8">
        <f t="shared" si="294"/>
        <v>0</v>
      </c>
      <c r="C3137" s="8">
        <f t="shared" si="295"/>
        <v>0</v>
      </c>
      <c r="D3137" s="38" t="e">
        <f t="shared" si="296"/>
        <v>#VALUE!</v>
      </c>
      <c r="E3137" s="39" t="e">
        <f t="shared" si="291"/>
        <v>#VALUE!</v>
      </c>
      <c r="M3137" s="8" t="str">
        <f>VLOOKUP(MONTH($J3137),Lookup!$A$2:$B$13,2,0)&amp;" "&amp;YEAR($J3137)</f>
        <v>Jan 1900</v>
      </c>
      <c r="N3137" s="34" t="str">
        <f t="shared" si="292"/>
        <v>1/1/9999</v>
      </c>
      <c r="O3137" s="8" t="str">
        <f>IF(ISERROR(VLOOKUP($I3137,Lookup!$H$2:$I$11,2,0)),"",VLOOKUP($I3137,Lookup!$H$2:$I$11,2,0))</f>
        <v/>
      </c>
      <c r="P3137" s="8">
        <f>COUNTIF(J$4:J3137,J3137)</f>
        <v>0</v>
      </c>
    </row>
    <row r="3138" spans="1:16" x14ac:dyDescent="0.25">
      <c r="A3138" s="35">
        <f t="shared" si="293"/>
        <v>0</v>
      </c>
      <c r="B3138" s="8">
        <f t="shared" si="294"/>
        <v>0</v>
      </c>
      <c r="C3138" s="8">
        <f t="shared" si="295"/>
        <v>0</v>
      </c>
      <c r="D3138" s="38" t="e">
        <f t="shared" si="296"/>
        <v>#VALUE!</v>
      </c>
      <c r="E3138" s="39" t="e">
        <f t="shared" si="291"/>
        <v>#VALUE!</v>
      </c>
      <c r="M3138" s="8" t="str">
        <f>VLOOKUP(MONTH($J3138),Lookup!$A$2:$B$13,2,0)&amp;" "&amp;YEAR($J3138)</f>
        <v>Jan 1900</v>
      </c>
      <c r="N3138" s="34" t="str">
        <f t="shared" si="292"/>
        <v>1/1/9999</v>
      </c>
      <c r="O3138" s="8" t="str">
        <f>IF(ISERROR(VLOOKUP($I3138,Lookup!$H$2:$I$11,2,0)),"",VLOOKUP($I3138,Lookup!$H$2:$I$11,2,0))</f>
        <v/>
      </c>
      <c r="P3138" s="8">
        <f>COUNTIF(J$4:J3138,J3138)</f>
        <v>0</v>
      </c>
    </row>
    <row r="3139" spans="1:16" x14ac:dyDescent="0.25">
      <c r="A3139" s="35">
        <f t="shared" si="293"/>
        <v>0</v>
      </c>
      <c r="B3139" s="8">
        <f t="shared" si="294"/>
        <v>0</v>
      </c>
      <c r="C3139" s="8">
        <f t="shared" si="295"/>
        <v>0</v>
      </c>
      <c r="D3139" s="38" t="e">
        <f t="shared" si="296"/>
        <v>#VALUE!</v>
      </c>
      <c r="E3139" s="39" t="e">
        <f t="shared" si="291"/>
        <v>#VALUE!</v>
      </c>
      <c r="M3139" s="8" t="str">
        <f>VLOOKUP(MONTH($J3139),Lookup!$A$2:$B$13,2,0)&amp;" "&amp;YEAR($J3139)</f>
        <v>Jan 1900</v>
      </c>
      <c r="N3139" s="34" t="str">
        <f t="shared" si="292"/>
        <v>1/1/9999</v>
      </c>
      <c r="O3139" s="8" t="str">
        <f>IF(ISERROR(VLOOKUP($I3139,Lookup!$H$2:$I$11,2,0)),"",VLOOKUP($I3139,Lookup!$H$2:$I$11,2,0))</f>
        <v/>
      </c>
      <c r="P3139" s="8">
        <f>COUNTIF(J$4:J3139,J3139)</f>
        <v>0</v>
      </c>
    </row>
    <row r="3140" spans="1:16" x14ac:dyDescent="0.25">
      <c r="A3140" s="35">
        <f t="shared" si="293"/>
        <v>0</v>
      </c>
      <c r="B3140" s="8">
        <f t="shared" si="294"/>
        <v>0</v>
      </c>
      <c r="C3140" s="8">
        <f t="shared" si="295"/>
        <v>0</v>
      </c>
      <c r="D3140" s="38" t="e">
        <f t="shared" si="296"/>
        <v>#VALUE!</v>
      </c>
      <c r="E3140" s="39" t="e">
        <f t="shared" si="291"/>
        <v>#VALUE!</v>
      </c>
      <c r="M3140" s="8" t="str">
        <f>VLOOKUP(MONTH($J3140),Lookup!$A$2:$B$13,2,0)&amp;" "&amp;YEAR($J3140)</f>
        <v>Jan 1900</v>
      </c>
      <c r="N3140" s="34" t="str">
        <f t="shared" si="292"/>
        <v>1/1/9999</v>
      </c>
      <c r="O3140" s="8" t="str">
        <f>IF(ISERROR(VLOOKUP($I3140,Lookup!$H$2:$I$11,2,0)),"",VLOOKUP($I3140,Lookup!$H$2:$I$11,2,0))</f>
        <v/>
      </c>
      <c r="P3140" s="8">
        <f>COUNTIF(J$4:J3140,J3140)</f>
        <v>0</v>
      </c>
    </row>
    <row r="3141" spans="1:16" x14ac:dyDescent="0.25">
      <c r="A3141" s="35">
        <f t="shared" si="293"/>
        <v>0</v>
      </c>
      <c r="B3141" s="8">
        <f t="shared" si="294"/>
        <v>0</v>
      </c>
      <c r="C3141" s="8">
        <f t="shared" si="295"/>
        <v>0</v>
      </c>
      <c r="D3141" s="38" t="e">
        <f t="shared" si="296"/>
        <v>#VALUE!</v>
      </c>
      <c r="E3141" s="39" t="e">
        <f t="shared" ref="E3141:E3204" si="297">IF($D3141="","",COUNTIFS($F$4:$F$5000,$F3141,$D$4:$D$5000,"&gt;"&amp;$D3141))</f>
        <v>#VALUE!</v>
      </c>
      <c r="M3141" s="8" t="str">
        <f>VLOOKUP(MONTH($J3141),Lookup!$A$2:$B$13,2,0)&amp;" "&amp;YEAR($J3141)</f>
        <v>Jan 1900</v>
      </c>
      <c r="N3141" s="34" t="str">
        <f t="shared" ref="N3141:N3204" si="298">IF(ISBLANK($J3141),"1/1/9999",J3141)</f>
        <v>1/1/9999</v>
      </c>
      <c r="O3141" s="8" t="str">
        <f>IF(ISERROR(VLOOKUP($I3141,Lookup!$H$2:$I$11,2,0)),"",VLOOKUP($I3141,Lookup!$H$2:$I$11,2,0))</f>
        <v/>
      </c>
      <c r="P3141" s="8">
        <f>COUNTIF(J$4:J3141,J3141)</f>
        <v>0</v>
      </c>
    </row>
    <row r="3142" spans="1:16" x14ac:dyDescent="0.25">
      <c r="A3142" s="35">
        <f t="shared" ref="A3142:A3205" si="299">K3142</f>
        <v>0</v>
      </c>
      <c r="B3142" s="8">
        <f t="shared" ref="B3142:B3205" si="300">J3142</f>
        <v>0</v>
      </c>
      <c r="C3142" s="8">
        <f t="shared" ref="C3142:C3205" si="301">L3142</f>
        <v>0</v>
      </c>
      <c r="D3142" s="38" t="e">
        <f t="shared" ref="D3142:D3205" si="302">SUM(A3142:C3142)+O3142+P3142</f>
        <v>#VALUE!</v>
      </c>
      <c r="E3142" s="39" t="e">
        <f t="shared" si="297"/>
        <v>#VALUE!</v>
      </c>
      <c r="M3142" s="8" t="str">
        <f>VLOOKUP(MONTH($J3142),Lookup!$A$2:$B$13,2,0)&amp;" "&amp;YEAR($J3142)</f>
        <v>Jan 1900</v>
      </c>
      <c r="N3142" s="34" t="str">
        <f t="shared" si="298"/>
        <v>1/1/9999</v>
      </c>
      <c r="O3142" s="8" t="str">
        <f>IF(ISERROR(VLOOKUP($I3142,Lookup!$H$2:$I$11,2,0)),"",VLOOKUP($I3142,Lookup!$H$2:$I$11,2,0))</f>
        <v/>
      </c>
      <c r="P3142" s="8">
        <f>COUNTIF(J$4:J3142,J3142)</f>
        <v>0</v>
      </c>
    </row>
    <row r="3143" spans="1:16" x14ac:dyDescent="0.25">
      <c r="A3143" s="35">
        <f t="shared" si="299"/>
        <v>0</v>
      </c>
      <c r="B3143" s="8">
        <f t="shared" si="300"/>
        <v>0</v>
      </c>
      <c r="C3143" s="8">
        <f t="shared" si="301"/>
        <v>0</v>
      </c>
      <c r="D3143" s="38" t="e">
        <f t="shared" si="302"/>
        <v>#VALUE!</v>
      </c>
      <c r="E3143" s="39" t="e">
        <f t="shared" si="297"/>
        <v>#VALUE!</v>
      </c>
      <c r="M3143" s="8" t="str">
        <f>VLOOKUP(MONTH($J3143),Lookup!$A$2:$B$13,2,0)&amp;" "&amp;YEAR($J3143)</f>
        <v>Jan 1900</v>
      </c>
      <c r="N3143" s="34" t="str">
        <f t="shared" si="298"/>
        <v>1/1/9999</v>
      </c>
      <c r="O3143" s="8" t="str">
        <f>IF(ISERROR(VLOOKUP($I3143,Lookup!$H$2:$I$11,2,0)),"",VLOOKUP($I3143,Lookup!$H$2:$I$11,2,0))</f>
        <v/>
      </c>
      <c r="P3143" s="8">
        <f>COUNTIF(J$4:J3143,J3143)</f>
        <v>0</v>
      </c>
    </row>
    <row r="3144" spans="1:16" x14ac:dyDescent="0.25">
      <c r="A3144" s="35">
        <f t="shared" si="299"/>
        <v>0</v>
      </c>
      <c r="B3144" s="8">
        <f t="shared" si="300"/>
        <v>0</v>
      </c>
      <c r="C3144" s="8">
        <f t="shared" si="301"/>
        <v>0</v>
      </c>
      <c r="D3144" s="38" t="e">
        <f t="shared" si="302"/>
        <v>#VALUE!</v>
      </c>
      <c r="E3144" s="39" t="e">
        <f t="shared" si="297"/>
        <v>#VALUE!</v>
      </c>
      <c r="M3144" s="8" t="str">
        <f>VLOOKUP(MONTH($J3144),Lookup!$A$2:$B$13,2,0)&amp;" "&amp;YEAR($J3144)</f>
        <v>Jan 1900</v>
      </c>
      <c r="N3144" s="34" t="str">
        <f t="shared" si="298"/>
        <v>1/1/9999</v>
      </c>
      <c r="O3144" s="8" t="str">
        <f>IF(ISERROR(VLOOKUP($I3144,Lookup!$H$2:$I$11,2,0)),"",VLOOKUP($I3144,Lookup!$H$2:$I$11,2,0))</f>
        <v/>
      </c>
      <c r="P3144" s="8">
        <f>COUNTIF(J$4:J3144,J3144)</f>
        <v>0</v>
      </c>
    </row>
    <row r="3145" spans="1:16" x14ac:dyDescent="0.25">
      <c r="A3145" s="35">
        <f t="shared" si="299"/>
        <v>0</v>
      </c>
      <c r="B3145" s="8">
        <f t="shared" si="300"/>
        <v>0</v>
      </c>
      <c r="C3145" s="8">
        <f t="shared" si="301"/>
        <v>0</v>
      </c>
      <c r="D3145" s="38" t="e">
        <f t="shared" si="302"/>
        <v>#VALUE!</v>
      </c>
      <c r="E3145" s="39" t="e">
        <f t="shared" si="297"/>
        <v>#VALUE!</v>
      </c>
      <c r="M3145" s="8" t="str">
        <f>VLOOKUP(MONTH($J3145),Lookup!$A$2:$B$13,2,0)&amp;" "&amp;YEAR($J3145)</f>
        <v>Jan 1900</v>
      </c>
      <c r="N3145" s="34" t="str">
        <f t="shared" si="298"/>
        <v>1/1/9999</v>
      </c>
      <c r="O3145" s="8" t="str">
        <f>IF(ISERROR(VLOOKUP($I3145,Lookup!$H$2:$I$11,2,0)),"",VLOOKUP($I3145,Lookup!$H$2:$I$11,2,0))</f>
        <v/>
      </c>
      <c r="P3145" s="8">
        <f>COUNTIF(J$4:J3145,J3145)</f>
        <v>0</v>
      </c>
    </row>
    <row r="3146" spans="1:16" x14ac:dyDescent="0.25">
      <c r="A3146" s="35">
        <f t="shared" si="299"/>
        <v>0</v>
      </c>
      <c r="B3146" s="8">
        <f t="shared" si="300"/>
        <v>0</v>
      </c>
      <c r="C3146" s="8">
        <f t="shared" si="301"/>
        <v>0</v>
      </c>
      <c r="D3146" s="38" t="e">
        <f t="shared" si="302"/>
        <v>#VALUE!</v>
      </c>
      <c r="E3146" s="39" t="e">
        <f t="shared" si="297"/>
        <v>#VALUE!</v>
      </c>
      <c r="M3146" s="8" t="str">
        <f>VLOOKUP(MONTH($J3146),Lookup!$A$2:$B$13,2,0)&amp;" "&amp;YEAR($J3146)</f>
        <v>Jan 1900</v>
      </c>
      <c r="N3146" s="34" t="str">
        <f t="shared" si="298"/>
        <v>1/1/9999</v>
      </c>
      <c r="O3146" s="8" t="str">
        <f>IF(ISERROR(VLOOKUP($I3146,Lookup!$H$2:$I$11,2,0)),"",VLOOKUP($I3146,Lookup!$H$2:$I$11,2,0))</f>
        <v/>
      </c>
      <c r="P3146" s="8">
        <f>COUNTIF(J$4:J3146,J3146)</f>
        <v>0</v>
      </c>
    </row>
    <row r="3147" spans="1:16" x14ac:dyDescent="0.25">
      <c r="A3147" s="35">
        <f t="shared" si="299"/>
        <v>0</v>
      </c>
      <c r="B3147" s="8">
        <f t="shared" si="300"/>
        <v>0</v>
      </c>
      <c r="C3147" s="8">
        <f t="shared" si="301"/>
        <v>0</v>
      </c>
      <c r="D3147" s="38" t="e">
        <f t="shared" si="302"/>
        <v>#VALUE!</v>
      </c>
      <c r="E3147" s="39" t="e">
        <f t="shared" si="297"/>
        <v>#VALUE!</v>
      </c>
      <c r="M3147" s="8" t="str">
        <f>VLOOKUP(MONTH($J3147),Lookup!$A$2:$B$13,2,0)&amp;" "&amp;YEAR($J3147)</f>
        <v>Jan 1900</v>
      </c>
      <c r="N3147" s="34" t="str">
        <f t="shared" si="298"/>
        <v>1/1/9999</v>
      </c>
      <c r="O3147" s="8" t="str">
        <f>IF(ISERROR(VLOOKUP($I3147,Lookup!$H$2:$I$11,2,0)),"",VLOOKUP($I3147,Lookup!$H$2:$I$11,2,0))</f>
        <v/>
      </c>
      <c r="P3147" s="8">
        <f>COUNTIF(J$4:J3147,J3147)</f>
        <v>0</v>
      </c>
    </row>
    <row r="3148" spans="1:16" x14ac:dyDescent="0.25">
      <c r="A3148" s="35">
        <f t="shared" si="299"/>
        <v>0</v>
      </c>
      <c r="B3148" s="8">
        <f t="shared" si="300"/>
        <v>0</v>
      </c>
      <c r="C3148" s="8">
        <f t="shared" si="301"/>
        <v>0</v>
      </c>
      <c r="D3148" s="38" t="e">
        <f t="shared" si="302"/>
        <v>#VALUE!</v>
      </c>
      <c r="E3148" s="39" t="e">
        <f t="shared" si="297"/>
        <v>#VALUE!</v>
      </c>
      <c r="M3148" s="8" t="str">
        <f>VLOOKUP(MONTH($J3148),Lookup!$A$2:$B$13,2,0)&amp;" "&amp;YEAR($J3148)</f>
        <v>Jan 1900</v>
      </c>
      <c r="N3148" s="34" t="str">
        <f t="shared" si="298"/>
        <v>1/1/9999</v>
      </c>
      <c r="O3148" s="8" t="str">
        <f>IF(ISERROR(VLOOKUP($I3148,Lookup!$H$2:$I$11,2,0)),"",VLOOKUP($I3148,Lookup!$H$2:$I$11,2,0))</f>
        <v/>
      </c>
      <c r="P3148" s="8">
        <f>COUNTIF(J$4:J3148,J3148)</f>
        <v>0</v>
      </c>
    </row>
    <row r="3149" spans="1:16" x14ac:dyDescent="0.25">
      <c r="A3149" s="35">
        <f t="shared" si="299"/>
        <v>0</v>
      </c>
      <c r="B3149" s="8">
        <f t="shared" si="300"/>
        <v>0</v>
      </c>
      <c r="C3149" s="8">
        <f t="shared" si="301"/>
        <v>0</v>
      </c>
      <c r="D3149" s="38" t="e">
        <f t="shared" si="302"/>
        <v>#VALUE!</v>
      </c>
      <c r="E3149" s="39" t="e">
        <f t="shared" si="297"/>
        <v>#VALUE!</v>
      </c>
      <c r="M3149" s="8" t="str">
        <f>VLOOKUP(MONTH($J3149),Lookup!$A$2:$B$13,2,0)&amp;" "&amp;YEAR($J3149)</f>
        <v>Jan 1900</v>
      </c>
      <c r="N3149" s="34" t="str">
        <f t="shared" si="298"/>
        <v>1/1/9999</v>
      </c>
      <c r="O3149" s="8" t="str">
        <f>IF(ISERROR(VLOOKUP($I3149,Lookup!$H$2:$I$11,2,0)),"",VLOOKUP($I3149,Lookup!$H$2:$I$11,2,0))</f>
        <v/>
      </c>
      <c r="P3149" s="8">
        <f>COUNTIF(J$4:J3149,J3149)</f>
        <v>0</v>
      </c>
    </row>
    <row r="3150" spans="1:16" x14ac:dyDescent="0.25">
      <c r="A3150" s="35">
        <f t="shared" si="299"/>
        <v>0</v>
      </c>
      <c r="B3150" s="8">
        <f t="shared" si="300"/>
        <v>0</v>
      </c>
      <c r="C3150" s="8">
        <f t="shared" si="301"/>
        <v>0</v>
      </c>
      <c r="D3150" s="38" t="e">
        <f t="shared" si="302"/>
        <v>#VALUE!</v>
      </c>
      <c r="E3150" s="39" t="e">
        <f t="shared" si="297"/>
        <v>#VALUE!</v>
      </c>
      <c r="M3150" s="8" t="str">
        <f>VLOOKUP(MONTH($J3150),Lookup!$A$2:$B$13,2,0)&amp;" "&amp;YEAR($J3150)</f>
        <v>Jan 1900</v>
      </c>
      <c r="N3150" s="34" t="str">
        <f t="shared" si="298"/>
        <v>1/1/9999</v>
      </c>
      <c r="O3150" s="8" t="str">
        <f>IF(ISERROR(VLOOKUP($I3150,Lookup!$H$2:$I$11,2,0)),"",VLOOKUP($I3150,Lookup!$H$2:$I$11,2,0))</f>
        <v/>
      </c>
      <c r="P3150" s="8">
        <f>COUNTIF(J$4:J3150,J3150)</f>
        <v>0</v>
      </c>
    </row>
    <row r="3151" spans="1:16" x14ac:dyDescent="0.25">
      <c r="A3151" s="35">
        <f t="shared" si="299"/>
        <v>0</v>
      </c>
      <c r="B3151" s="8">
        <f t="shared" si="300"/>
        <v>0</v>
      </c>
      <c r="C3151" s="8">
        <f t="shared" si="301"/>
        <v>0</v>
      </c>
      <c r="D3151" s="38" t="e">
        <f t="shared" si="302"/>
        <v>#VALUE!</v>
      </c>
      <c r="E3151" s="39" t="e">
        <f t="shared" si="297"/>
        <v>#VALUE!</v>
      </c>
      <c r="M3151" s="8" t="str">
        <f>VLOOKUP(MONTH($J3151),Lookup!$A$2:$B$13,2,0)&amp;" "&amp;YEAR($J3151)</f>
        <v>Jan 1900</v>
      </c>
      <c r="N3151" s="34" t="str">
        <f t="shared" si="298"/>
        <v>1/1/9999</v>
      </c>
      <c r="O3151" s="8" t="str">
        <f>IF(ISERROR(VLOOKUP($I3151,Lookup!$H$2:$I$11,2,0)),"",VLOOKUP($I3151,Lookup!$H$2:$I$11,2,0))</f>
        <v/>
      </c>
      <c r="P3151" s="8">
        <f>COUNTIF(J$4:J3151,J3151)</f>
        <v>0</v>
      </c>
    </row>
    <row r="3152" spans="1:16" x14ac:dyDescent="0.25">
      <c r="A3152" s="35">
        <f t="shared" si="299"/>
        <v>0</v>
      </c>
      <c r="B3152" s="8">
        <f t="shared" si="300"/>
        <v>0</v>
      </c>
      <c r="C3152" s="8">
        <f t="shared" si="301"/>
        <v>0</v>
      </c>
      <c r="D3152" s="38" t="e">
        <f t="shared" si="302"/>
        <v>#VALUE!</v>
      </c>
      <c r="E3152" s="39" t="e">
        <f t="shared" si="297"/>
        <v>#VALUE!</v>
      </c>
      <c r="M3152" s="8" t="str">
        <f>VLOOKUP(MONTH($J3152),Lookup!$A$2:$B$13,2,0)&amp;" "&amp;YEAR($J3152)</f>
        <v>Jan 1900</v>
      </c>
      <c r="N3152" s="34" t="str">
        <f t="shared" si="298"/>
        <v>1/1/9999</v>
      </c>
      <c r="O3152" s="8" t="str">
        <f>IF(ISERROR(VLOOKUP($I3152,Lookup!$H$2:$I$11,2,0)),"",VLOOKUP($I3152,Lookup!$H$2:$I$11,2,0))</f>
        <v/>
      </c>
      <c r="P3152" s="8">
        <f>COUNTIF(J$4:J3152,J3152)</f>
        <v>0</v>
      </c>
    </row>
    <row r="3153" spans="1:16" x14ac:dyDescent="0.25">
      <c r="A3153" s="35">
        <f t="shared" si="299"/>
        <v>0</v>
      </c>
      <c r="B3153" s="8">
        <f t="shared" si="300"/>
        <v>0</v>
      </c>
      <c r="C3153" s="8">
        <f t="shared" si="301"/>
        <v>0</v>
      </c>
      <c r="D3153" s="38" t="e">
        <f t="shared" si="302"/>
        <v>#VALUE!</v>
      </c>
      <c r="E3153" s="39" t="e">
        <f t="shared" si="297"/>
        <v>#VALUE!</v>
      </c>
      <c r="M3153" s="8" t="str">
        <f>VLOOKUP(MONTH($J3153),Lookup!$A$2:$B$13,2,0)&amp;" "&amp;YEAR($J3153)</f>
        <v>Jan 1900</v>
      </c>
      <c r="N3153" s="34" t="str">
        <f t="shared" si="298"/>
        <v>1/1/9999</v>
      </c>
      <c r="O3153" s="8" t="str">
        <f>IF(ISERROR(VLOOKUP($I3153,Lookup!$H$2:$I$11,2,0)),"",VLOOKUP($I3153,Lookup!$H$2:$I$11,2,0))</f>
        <v/>
      </c>
      <c r="P3153" s="8">
        <f>COUNTIF(J$4:J3153,J3153)</f>
        <v>0</v>
      </c>
    </row>
    <row r="3154" spans="1:16" x14ac:dyDescent="0.25">
      <c r="A3154" s="35">
        <f t="shared" si="299"/>
        <v>0</v>
      </c>
      <c r="B3154" s="8">
        <f t="shared" si="300"/>
        <v>0</v>
      </c>
      <c r="C3154" s="8">
        <f t="shared" si="301"/>
        <v>0</v>
      </c>
      <c r="D3154" s="38" t="e">
        <f t="shared" si="302"/>
        <v>#VALUE!</v>
      </c>
      <c r="E3154" s="39" t="e">
        <f t="shared" si="297"/>
        <v>#VALUE!</v>
      </c>
      <c r="M3154" s="8" t="str">
        <f>VLOOKUP(MONTH($J3154),Lookup!$A$2:$B$13,2,0)&amp;" "&amp;YEAR($J3154)</f>
        <v>Jan 1900</v>
      </c>
      <c r="N3154" s="34" t="str">
        <f t="shared" si="298"/>
        <v>1/1/9999</v>
      </c>
      <c r="O3154" s="8" t="str">
        <f>IF(ISERROR(VLOOKUP($I3154,Lookup!$H$2:$I$11,2,0)),"",VLOOKUP($I3154,Lookup!$H$2:$I$11,2,0))</f>
        <v/>
      </c>
      <c r="P3154" s="8">
        <f>COUNTIF(J$4:J3154,J3154)</f>
        <v>0</v>
      </c>
    </row>
    <row r="3155" spans="1:16" x14ac:dyDescent="0.25">
      <c r="A3155" s="35">
        <f t="shared" si="299"/>
        <v>0</v>
      </c>
      <c r="B3155" s="8">
        <f t="shared" si="300"/>
        <v>0</v>
      </c>
      <c r="C3155" s="8">
        <f t="shared" si="301"/>
        <v>0</v>
      </c>
      <c r="D3155" s="38" t="e">
        <f t="shared" si="302"/>
        <v>#VALUE!</v>
      </c>
      <c r="E3155" s="39" t="e">
        <f t="shared" si="297"/>
        <v>#VALUE!</v>
      </c>
      <c r="M3155" s="8" t="str">
        <f>VLOOKUP(MONTH($J3155),Lookup!$A$2:$B$13,2,0)&amp;" "&amp;YEAR($J3155)</f>
        <v>Jan 1900</v>
      </c>
      <c r="N3155" s="34" t="str">
        <f t="shared" si="298"/>
        <v>1/1/9999</v>
      </c>
      <c r="O3155" s="8" t="str">
        <f>IF(ISERROR(VLOOKUP($I3155,Lookup!$H$2:$I$11,2,0)),"",VLOOKUP($I3155,Lookup!$H$2:$I$11,2,0))</f>
        <v/>
      </c>
      <c r="P3155" s="8">
        <f>COUNTIF(J$4:J3155,J3155)</f>
        <v>0</v>
      </c>
    </row>
    <row r="3156" spans="1:16" x14ac:dyDescent="0.25">
      <c r="A3156" s="35">
        <f t="shared" si="299"/>
        <v>0</v>
      </c>
      <c r="B3156" s="8">
        <f t="shared" si="300"/>
        <v>0</v>
      </c>
      <c r="C3156" s="8">
        <f t="shared" si="301"/>
        <v>0</v>
      </c>
      <c r="D3156" s="38" t="e">
        <f t="shared" si="302"/>
        <v>#VALUE!</v>
      </c>
      <c r="E3156" s="39" t="e">
        <f t="shared" si="297"/>
        <v>#VALUE!</v>
      </c>
      <c r="M3156" s="8" t="str">
        <f>VLOOKUP(MONTH($J3156),Lookup!$A$2:$B$13,2,0)&amp;" "&amp;YEAR($J3156)</f>
        <v>Jan 1900</v>
      </c>
      <c r="N3156" s="34" t="str">
        <f t="shared" si="298"/>
        <v>1/1/9999</v>
      </c>
      <c r="O3156" s="8" t="str">
        <f>IF(ISERROR(VLOOKUP($I3156,Lookup!$H$2:$I$11,2,0)),"",VLOOKUP($I3156,Lookup!$H$2:$I$11,2,0))</f>
        <v/>
      </c>
      <c r="P3156" s="8">
        <f>COUNTIF(J$4:J3156,J3156)</f>
        <v>0</v>
      </c>
    </row>
    <row r="3157" spans="1:16" x14ac:dyDescent="0.25">
      <c r="A3157" s="35">
        <f t="shared" si="299"/>
        <v>0</v>
      </c>
      <c r="B3157" s="8">
        <f t="shared" si="300"/>
        <v>0</v>
      </c>
      <c r="C3157" s="8">
        <f t="shared" si="301"/>
        <v>0</v>
      </c>
      <c r="D3157" s="38" t="e">
        <f t="shared" si="302"/>
        <v>#VALUE!</v>
      </c>
      <c r="E3157" s="39" t="e">
        <f t="shared" si="297"/>
        <v>#VALUE!</v>
      </c>
      <c r="M3157" s="8" t="str">
        <f>VLOOKUP(MONTH($J3157),Lookup!$A$2:$B$13,2,0)&amp;" "&amp;YEAR($J3157)</f>
        <v>Jan 1900</v>
      </c>
      <c r="N3157" s="34" t="str">
        <f t="shared" si="298"/>
        <v>1/1/9999</v>
      </c>
      <c r="O3157" s="8" t="str">
        <f>IF(ISERROR(VLOOKUP($I3157,Lookup!$H$2:$I$11,2,0)),"",VLOOKUP($I3157,Lookup!$H$2:$I$11,2,0))</f>
        <v/>
      </c>
      <c r="P3157" s="8">
        <f>COUNTIF(J$4:J3157,J3157)</f>
        <v>0</v>
      </c>
    </row>
    <row r="3158" spans="1:16" x14ac:dyDescent="0.25">
      <c r="A3158" s="35">
        <f t="shared" si="299"/>
        <v>0</v>
      </c>
      <c r="B3158" s="8">
        <f t="shared" si="300"/>
        <v>0</v>
      </c>
      <c r="C3158" s="8">
        <f t="shared" si="301"/>
        <v>0</v>
      </c>
      <c r="D3158" s="38" t="e">
        <f t="shared" si="302"/>
        <v>#VALUE!</v>
      </c>
      <c r="E3158" s="39" t="e">
        <f t="shared" si="297"/>
        <v>#VALUE!</v>
      </c>
      <c r="M3158" s="8" t="str">
        <f>VLOOKUP(MONTH($J3158),Lookup!$A$2:$B$13,2,0)&amp;" "&amp;YEAR($J3158)</f>
        <v>Jan 1900</v>
      </c>
      <c r="N3158" s="34" t="str">
        <f t="shared" si="298"/>
        <v>1/1/9999</v>
      </c>
      <c r="O3158" s="8" t="str">
        <f>IF(ISERROR(VLOOKUP($I3158,Lookup!$H$2:$I$11,2,0)),"",VLOOKUP($I3158,Lookup!$H$2:$I$11,2,0))</f>
        <v/>
      </c>
      <c r="P3158" s="8">
        <f>COUNTIF(J$4:J3158,J3158)</f>
        <v>0</v>
      </c>
    </row>
    <row r="3159" spans="1:16" x14ac:dyDescent="0.25">
      <c r="A3159" s="35">
        <f t="shared" si="299"/>
        <v>0</v>
      </c>
      <c r="B3159" s="8">
        <f t="shared" si="300"/>
        <v>0</v>
      </c>
      <c r="C3159" s="8">
        <f t="shared" si="301"/>
        <v>0</v>
      </c>
      <c r="D3159" s="38" t="e">
        <f t="shared" si="302"/>
        <v>#VALUE!</v>
      </c>
      <c r="E3159" s="39" t="e">
        <f t="shared" si="297"/>
        <v>#VALUE!</v>
      </c>
      <c r="M3159" s="8" t="str">
        <f>VLOOKUP(MONTH($J3159),Lookup!$A$2:$B$13,2,0)&amp;" "&amp;YEAR($J3159)</f>
        <v>Jan 1900</v>
      </c>
      <c r="N3159" s="34" t="str">
        <f t="shared" si="298"/>
        <v>1/1/9999</v>
      </c>
      <c r="O3159" s="8" t="str">
        <f>IF(ISERROR(VLOOKUP($I3159,Lookup!$H$2:$I$11,2,0)),"",VLOOKUP($I3159,Lookup!$H$2:$I$11,2,0))</f>
        <v/>
      </c>
      <c r="P3159" s="8">
        <f>COUNTIF(J$4:J3159,J3159)</f>
        <v>0</v>
      </c>
    </row>
    <row r="3160" spans="1:16" x14ac:dyDescent="0.25">
      <c r="A3160" s="35">
        <f t="shared" si="299"/>
        <v>0</v>
      </c>
      <c r="B3160" s="8">
        <f t="shared" si="300"/>
        <v>0</v>
      </c>
      <c r="C3160" s="8">
        <f t="shared" si="301"/>
        <v>0</v>
      </c>
      <c r="D3160" s="38" t="e">
        <f t="shared" si="302"/>
        <v>#VALUE!</v>
      </c>
      <c r="E3160" s="39" t="e">
        <f t="shared" si="297"/>
        <v>#VALUE!</v>
      </c>
      <c r="M3160" s="8" t="str">
        <f>VLOOKUP(MONTH($J3160),Lookup!$A$2:$B$13,2,0)&amp;" "&amp;YEAR($J3160)</f>
        <v>Jan 1900</v>
      </c>
      <c r="N3160" s="34" t="str">
        <f t="shared" si="298"/>
        <v>1/1/9999</v>
      </c>
      <c r="O3160" s="8" t="str">
        <f>IF(ISERROR(VLOOKUP($I3160,Lookup!$H$2:$I$11,2,0)),"",VLOOKUP($I3160,Lookup!$H$2:$I$11,2,0))</f>
        <v/>
      </c>
      <c r="P3160" s="8">
        <f>COUNTIF(J$4:J3160,J3160)</f>
        <v>0</v>
      </c>
    </row>
    <row r="3161" spans="1:16" x14ac:dyDescent="0.25">
      <c r="A3161" s="35">
        <f t="shared" si="299"/>
        <v>0</v>
      </c>
      <c r="B3161" s="8">
        <f t="shared" si="300"/>
        <v>0</v>
      </c>
      <c r="C3161" s="8">
        <f t="shared" si="301"/>
        <v>0</v>
      </c>
      <c r="D3161" s="38" t="e">
        <f t="shared" si="302"/>
        <v>#VALUE!</v>
      </c>
      <c r="E3161" s="39" t="e">
        <f t="shared" si="297"/>
        <v>#VALUE!</v>
      </c>
      <c r="M3161" s="8" t="str">
        <f>VLOOKUP(MONTH($J3161),Lookup!$A$2:$B$13,2,0)&amp;" "&amp;YEAR($J3161)</f>
        <v>Jan 1900</v>
      </c>
      <c r="N3161" s="34" t="str">
        <f t="shared" si="298"/>
        <v>1/1/9999</v>
      </c>
      <c r="O3161" s="8" t="str">
        <f>IF(ISERROR(VLOOKUP($I3161,Lookup!$H$2:$I$11,2,0)),"",VLOOKUP($I3161,Lookup!$H$2:$I$11,2,0))</f>
        <v/>
      </c>
      <c r="P3161" s="8">
        <f>COUNTIF(J$4:J3161,J3161)</f>
        <v>0</v>
      </c>
    </row>
    <row r="3162" spans="1:16" x14ac:dyDescent="0.25">
      <c r="A3162" s="35">
        <f t="shared" si="299"/>
        <v>0</v>
      </c>
      <c r="B3162" s="8">
        <f t="shared" si="300"/>
        <v>0</v>
      </c>
      <c r="C3162" s="8">
        <f t="shared" si="301"/>
        <v>0</v>
      </c>
      <c r="D3162" s="38" t="e">
        <f t="shared" si="302"/>
        <v>#VALUE!</v>
      </c>
      <c r="E3162" s="39" t="e">
        <f t="shared" si="297"/>
        <v>#VALUE!</v>
      </c>
      <c r="M3162" s="8" t="str">
        <f>VLOOKUP(MONTH($J3162),Lookup!$A$2:$B$13,2,0)&amp;" "&amp;YEAR($J3162)</f>
        <v>Jan 1900</v>
      </c>
      <c r="N3162" s="34" t="str">
        <f t="shared" si="298"/>
        <v>1/1/9999</v>
      </c>
      <c r="O3162" s="8" t="str">
        <f>IF(ISERROR(VLOOKUP($I3162,Lookup!$H$2:$I$11,2,0)),"",VLOOKUP($I3162,Lookup!$H$2:$I$11,2,0))</f>
        <v/>
      </c>
      <c r="P3162" s="8">
        <f>COUNTIF(J$4:J3162,J3162)</f>
        <v>0</v>
      </c>
    </row>
    <row r="3163" spans="1:16" x14ac:dyDescent="0.25">
      <c r="A3163" s="35">
        <f t="shared" si="299"/>
        <v>0</v>
      </c>
      <c r="B3163" s="8">
        <f t="shared" si="300"/>
        <v>0</v>
      </c>
      <c r="C3163" s="8">
        <f t="shared" si="301"/>
        <v>0</v>
      </c>
      <c r="D3163" s="38" t="e">
        <f t="shared" si="302"/>
        <v>#VALUE!</v>
      </c>
      <c r="E3163" s="39" t="e">
        <f t="shared" si="297"/>
        <v>#VALUE!</v>
      </c>
      <c r="M3163" s="8" t="str">
        <f>VLOOKUP(MONTH($J3163),Lookup!$A$2:$B$13,2,0)&amp;" "&amp;YEAR($J3163)</f>
        <v>Jan 1900</v>
      </c>
      <c r="N3163" s="34" t="str">
        <f t="shared" si="298"/>
        <v>1/1/9999</v>
      </c>
      <c r="O3163" s="8" t="str">
        <f>IF(ISERROR(VLOOKUP($I3163,Lookup!$H$2:$I$11,2,0)),"",VLOOKUP($I3163,Lookup!$H$2:$I$11,2,0))</f>
        <v/>
      </c>
      <c r="P3163" s="8">
        <f>COUNTIF(J$4:J3163,J3163)</f>
        <v>0</v>
      </c>
    </row>
    <row r="3164" spans="1:16" x14ac:dyDescent="0.25">
      <c r="A3164" s="35">
        <f t="shared" si="299"/>
        <v>0</v>
      </c>
      <c r="B3164" s="8">
        <f t="shared" si="300"/>
        <v>0</v>
      </c>
      <c r="C3164" s="8">
        <f t="shared" si="301"/>
        <v>0</v>
      </c>
      <c r="D3164" s="38" t="e">
        <f t="shared" si="302"/>
        <v>#VALUE!</v>
      </c>
      <c r="E3164" s="39" t="e">
        <f t="shared" si="297"/>
        <v>#VALUE!</v>
      </c>
      <c r="M3164" s="8" t="str">
        <f>VLOOKUP(MONTH($J3164),Lookup!$A$2:$B$13,2,0)&amp;" "&amp;YEAR($J3164)</f>
        <v>Jan 1900</v>
      </c>
      <c r="N3164" s="34" t="str">
        <f t="shared" si="298"/>
        <v>1/1/9999</v>
      </c>
      <c r="O3164" s="8" t="str">
        <f>IF(ISERROR(VLOOKUP($I3164,Lookup!$H$2:$I$11,2,0)),"",VLOOKUP($I3164,Lookup!$H$2:$I$11,2,0))</f>
        <v/>
      </c>
      <c r="P3164" s="8">
        <f>COUNTIF(J$4:J3164,J3164)</f>
        <v>0</v>
      </c>
    </row>
    <row r="3165" spans="1:16" x14ac:dyDescent="0.25">
      <c r="A3165" s="35">
        <f t="shared" si="299"/>
        <v>0</v>
      </c>
      <c r="B3165" s="8">
        <f t="shared" si="300"/>
        <v>0</v>
      </c>
      <c r="C3165" s="8">
        <f t="shared" si="301"/>
        <v>0</v>
      </c>
      <c r="D3165" s="38" t="e">
        <f t="shared" si="302"/>
        <v>#VALUE!</v>
      </c>
      <c r="E3165" s="39" t="e">
        <f t="shared" si="297"/>
        <v>#VALUE!</v>
      </c>
      <c r="M3165" s="8" t="str">
        <f>VLOOKUP(MONTH($J3165),Lookup!$A$2:$B$13,2,0)&amp;" "&amp;YEAR($J3165)</f>
        <v>Jan 1900</v>
      </c>
      <c r="N3165" s="34" t="str">
        <f t="shared" si="298"/>
        <v>1/1/9999</v>
      </c>
      <c r="O3165" s="8" t="str">
        <f>IF(ISERROR(VLOOKUP($I3165,Lookup!$H$2:$I$11,2,0)),"",VLOOKUP($I3165,Lookup!$H$2:$I$11,2,0))</f>
        <v/>
      </c>
      <c r="P3165" s="8">
        <f>COUNTIF(J$4:J3165,J3165)</f>
        <v>0</v>
      </c>
    </row>
    <row r="3166" spans="1:16" x14ac:dyDescent="0.25">
      <c r="A3166" s="35">
        <f t="shared" si="299"/>
        <v>0</v>
      </c>
      <c r="B3166" s="8">
        <f t="shared" si="300"/>
        <v>0</v>
      </c>
      <c r="C3166" s="8">
        <f t="shared" si="301"/>
        <v>0</v>
      </c>
      <c r="D3166" s="38" t="e">
        <f t="shared" si="302"/>
        <v>#VALUE!</v>
      </c>
      <c r="E3166" s="39" t="e">
        <f t="shared" si="297"/>
        <v>#VALUE!</v>
      </c>
      <c r="M3166" s="8" t="str">
        <f>VLOOKUP(MONTH($J3166),Lookup!$A$2:$B$13,2,0)&amp;" "&amp;YEAR($J3166)</f>
        <v>Jan 1900</v>
      </c>
      <c r="N3166" s="34" t="str">
        <f t="shared" si="298"/>
        <v>1/1/9999</v>
      </c>
      <c r="O3166" s="8" t="str">
        <f>IF(ISERROR(VLOOKUP($I3166,Lookup!$H$2:$I$11,2,0)),"",VLOOKUP($I3166,Lookup!$H$2:$I$11,2,0))</f>
        <v/>
      </c>
      <c r="P3166" s="8">
        <f>COUNTIF(J$4:J3166,J3166)</f>
        <v>0</v>
      </c>
    </row>
    <row r="3167" spans="1:16" x14ac:dyDescent="0.25">
      <c r="A3167" s="35">
        <f t="shared" si="299"/>
        <v>0</v>
      </c>
      <c r="B3167" s="8">
        <f t="shared" si="300"/>
        <v>0</v>
      </c>
      <c r="C3167" s="8">
        <f t="shared" si="301"/>
        <v>0</v>
      </c>
      <c r="D3167" s="38" t="e">
        <f t="shared" si="302"/>
        <v>#VALUE!</v>
      </c>
      <c r="E3167" s="39" t="e">
        <f t="shared" si="297"/>
        <v>#VALUE!</v>
      </c>
      <c r="M3167" s="8" t="str">
        <f>VLOOKUP(MONTH($J3167),Lookup!$A$2:$B$13,2,0)&amp;" "&amp;YEAR($J3167)</f>
        <v>Jan 1900</v>
      </c>
      <c r="N3167" s="34" t="str">
        <f t="shared" si="298"/>
        <v>1/1/9999</v>
      </c>
      <c r="O3167" s="8" t="str">
        <f>IF(ISERROR(VLOOKUP($I3167,Lookup!$H$2:$I$11,2,0)),"",VLOOKUP($I3167,Lookup!$H$2:$I$11,2,0))</f>
        <v/>
      </c>
      <c r="P3167" s="8">
        <f>COUNTIF(J$4:J3167,J3167)</f>
        <v>0</v>
      </c>
    </row>
    <row r="3168" spans="1:16" x14ac:dyDescent="0.25">
      <c r="A3168" s="35">
        <f t="shared" si="299"/>
        <v>0</v>
      </c>
      <c r="B3168" s="8">
        <f t="shared" si="300"/>
        <v>0</v>
      </c>
      <c r="C3168" s="8">
        <f t="shared" si="301"/>
        <v>0</v>
      </c>
      <c r="D3168" s="38" t="e">
        <f t="shared" si="302"/>
        <v>#VALUE!</v>
      </c>
      <c r="E3168" s="39" t="e">
        <f t="shared" si="297"/>
        <v>#VALUE!</v>
      </c>
      <c r="M3168" s="8" t="str">
        <f>VLOOKUP(MONTH($J3168),Lookup!$A$2:$B$13,2,0)&amp;" "&amp;YEAR($J3168)</f>
        <v>Jan 1900</v>
      </c>
      <c r="N3168" s="34" t="str">
        <f t="shared" si="298"/>
        <v>1/1/9999</v>
      </c>
      <c r="O3168" s="8" t="str">
        <f>IF(ISERROR(VLOOKUP($I3168,Lookup!$H$2:$I$11,2,0)),"",VLOOKUP($I3168,Lookup!$H$2:$I$11,2,0))</f>
        <v/>
      </c>
      <c r="P3168" s="8">
        <f>COUNTIF(J$4:J3168,J3168)</f>
        <v>0</v>
      </c>
    </row>
    <row r="3169" spans="1:16" x14ac:dyDescent="0.25">
      <c r="A3169" s="35">
        <f t="shared" si="299"/>
        <v>0</v>
      </c>
      <c r="B3169" s="8">
        <f t="shared" si="300"/>
        <v>0</v>
      </c>
      <c r="C3169" s="8">
        <f t="shared" si="301"/>
        <v>0</v>
      </c>
      <c r="D3169" s="38" t="e">
        <f t="shared" si="302"/>
        <v>#VALUE!</v>
      </c>
      <c r="E3169" s="39" t="e">
        <f t="shared" si="297"/>
        <v>#VALUE!</v>
      </c>
      <c r="M3169" s="8" t="str">
        <f>VLOOKUP(MONTH($J3169),Lookup!$A$2:$B$13,2,0)&amp;" "&amp;YEAR($J3169)</f>
        <v>Jan 1900</v>
      </c>
      <c r="N3169" s="34" t="str">
        <f t="shared" si="298"/>
        <v>1/1/9999</v>
      </c>
      <c r="O3169" s="8" t="str">
        <f>IF(ISERROR(VLOOKUP($I3169,Lookup!$H$2:$I$11,2,0)),"",VLOOKUP($I3169,Lookup!$H$2:$I$11,2,0))</f>
        <v/>
      </c>
      <c r="P3169" s="8">
        <f>COUNTIF(J$4:J3169,J3169)</f>
        <v>0</v>
      </c>
    </row>
    <row r="3170" spans="1:16" x14ac:dyDescent="0.25">
      <c r="A3170" s="35">
        <f t="shared" si="299"/>
        <v>0</v>
      </c>
      <c r="B3170" s="8">
        <f t="shared" si="300"/>
        <v>0</v>
      </c>
      <c r="C3170" s="8">
        <f t="shared" si="301"/>
        <v>0</v>
      </c>
      <c r="D3170" s="38" t="e">
        <f t="shared" si="302"/>
        <v>#VALUE!</v>
      </c>
      <c r="E3170" s="39" t="e">
        <f t="shared" si="297"/>
        <v>#VALUE!</v>
      </c>
      <c r="M3170" s="8" t="str">
        <f>VLOOKUP(MONTH($J3170),Lookup!$A$2:$B$13,2,0)&amp;" "&amp;YEAR($J3170)</f>
        <v>Jan 1900</v>
      </c>
      <c r="N3170" s="34" t="str">
        <f t="shared" si="298"/>
        <v>1/1/9999</v>
      </c>
      <c r="O3170" s="8" t="str">
        <f>IF(ISERROR(VLOOKUP($I3170,Lookup!$H$2:$I$11,2,0)),"",VLOOKUP($I3170,Lookup!$H$2:$I$11,2,0))</f>
        <v/>
      </c>
      <c r="P3170" s="8">
        <f>COUNTIF(J$4:J3170,J3170)</f>
        <v>0</v>
      </c>
    </row>
    <row r="3171" spans="1:16" x14ac:dyDescent="0.25">
      <c r="A3171" s="35">
        <f t="shared" si="299"/>
        <v>0</v>
      </c>
      <c r="B3171" s="8">
        <f t="shared" si="300"/>
        <v>0</v>
      </c>
      <c r="C3171" s="8">
        <f t="shared" si="301"/>
        <v>0</v>
      </c>
      <c r="D3171" s="38" t="e">
        <f t="shared" si="302"/>
        <v>#VALUE!</v>
      </c>
      <c r="E3171" s="39" t="e">
        <f t="shared" si="297"/>
        <v>#VALUE!</v>
      </c>
      <c r="M3171" s="8" t="str">
        <f>VLOOKUP(MONTH($J3171),Lookup!$A$2:$B$13,2,0)&amp;" "&amp;YEAR($J3171)</f>
        <v>Jan 1900</v>
      </c>
      <c r="N3171" s="34" t="str">
        <f t="shared" si="298"/>
        <v>1/1/9999</v>
      </c>
      <c r="O3171" s="8" t="str">
        <f>IF(ISERROR(VLOOKUP($I3171,Lookup!$H$2:$I$11,2,0)),"",VLOOKUP($I3171,Lookup!$H$2:$I$11,2,0))</f>
        <v/>
      </c>
      <c r="P3171" s="8">
        <f>COUNTIF(J$4:J3171,J3171)</f>
        <v>0</v>
      </c>
    </row>
    <row r="3172" spans="1:16" x14ac:dyDescent="0.25">
      <c r="A3172" s="35">
        <f t="shared" si="299"/>
        <v>0</v>
      </c>
      <c r="B3172" s="8">
        <f t="shared" si="300"/>
        <v>0</v>
      </c>
      <c r="C3172" s="8">
        <f t="shared" si="301"/>
        <v>0</v>
      </c>
      <c r="D3172" s="38" t="e">
        <f t="shared" si="302"/>
        <v>#VALUE!</v>
      </c>
      <c r="E3172" s="39" t="e">
        <f t="shared" si="297"/>
        <v>#VALUE!</v>
      </c>
      <c r="M3172" s="8" t="str">
        <f>VLOOKUP(MONTH($J3172),Lookup!$A$2:$B$13,2,0)&amp;" "&amp;YEAR($J3172)</f>
        <v>Jan 1900</v>
      </c>
      <c r="N3172" s="34" t="str">
        <f t="shared" si="298"/>
        <v>1/1/9999</v>
      </c>
      <c r="O3172" s="8" t="str">
        <f>IF(ISERROR(VLOOKUP($I3172,Lookup!$H$2:$I$11,2,0)),"",VLOOKUP($I3172,Lookup!$H$2:$I$11,2,0))</f>
        <v/>
      </c>
      <c r="P3172" s="8">
        <f>COUNTIF(J$4:J3172,J3172)</f>
        <v>0</v>
      </c>
    </row>
    <row r="3173" spans="1:16" x14ac:dyDescent="0.25">
      <c r="A3173" s="35">
        <f t="shared" si="299"/>
        <v>0</v>
      </c>
      <c r="B3173" s="8">
        <f t="shared" si="300"/>
        <v>0</v>
      </c>
      <c r="C3173" s="8">
        <f t="shared" si="301"/>
        <v>0</v>
      </c>
      <c r="D3173" s="38" t="e">
        <f t="shared" si="302"/>
        <v>#VALUE!</v>
      </c>
      <c r="E3173" s="39" t="e">
        <f t="shared" si="297"/>
        <v>#VALUE!</v>
      </c>
      <c r="M3173" s="8" t="str">
        <f>VLOOKUP(MONTH($J3173),Lookup!$A$2:$B$13,2,0)&amp;" "&amp;YEAR($J3173)</f>
        <v>Jan 1900</v>
      </c>
      <c r="N3173" s="34" t="str">
        <f t="shared" si="298"/>
        <v>1/1/9999</v>
      </c>
      <c r="O3173" s="8" t="str">
        <f>IF(ISERROR(VLOOKUP($I3173,Lookup!$H$2:$I$11,2,0)),"",VLOOKUP($I3173,Lookup!$H$2:$I$11,2,0))</f>
        <v/>
      </c>
      <c r="P3173" s="8">
        <f>COUNTIF(J$4:J3173,J3173)</f>
        <v>0</v>
      </c>
    </row>
    <row r="3174" spans="1:16" x14ac:dyDescent="0.25">
      <c r="A3174" s="35">
        <f t="shared" si="299"/>
        <v>0</v>
      </c>
      <c r="B3174" s="8">
        <f t="shared" si="300"/>
        <v>0</v>
      </c>
      <c r="C3174" s="8">
        <f t="shared" si="301"/>
        <v>0</v>
      </c>
      <c r="D3174" s="38" t="e">
        <f t="shared" si="302"/>
        <v>#VALUE!</v>
      </c>
      <c r="E3174" s="39" t="e">
        <f t="shared" si="297"/>
        <v>#VALUE!</v>
      </c>
      <c r="M3174" s="8" t="str">
        <f>VLOOKUP(MONTH($J3174),Lookup!$A$2:$B$13,2,0)&amp;" "&amp;YEAR($J3174)</f>
        <v>Jan 1900</v>
      </c>
      <c r="N3174" s="34" t="str">
        <f t="shared" si="298"/>
        <v>1/1/9999</v>
      </c>
      <c r="O3174" s="8" t="str">
        <f>IF(ISERROR(VLOOKUP($I3174,Lookup!$H$2:$I$11,2,0)),"",VLOOKUP($I3174,Lookup!$H$2:$I$11,2,0))</f>
        <v/>
      </c>
      <c r="P3174" s="8">
        <f>COUNTIF(J$4:J3174,J3174)</f>
        <v>0</v>
      </c>
    </row>
    <row r="3175" spans="1:16" x14ac:dyDescent="0.25">
      <c r="A3175" s="35">
        <f t="shared" si="299"/>
        <v>0</v>
      </c>
      <c r="B3175" s="8">
        <f t="shared" si="300"/>
        <v>0</v>
      </c>
      <c r="C3175" s="8">
        <f t="shared" si="301"/>
        <v>0</v>
      </c>
      <c r="D3175" s="38" t="e">
        <f t="shared" si="302"/>
        <v>#VALUE!</v>
      </c>
      <c r="E3175" s="39" t="e">
        <f t="shared" si="297"/>
        <v>#VALUE!</v>
      </c>
      <c r="M3175" s="8" t="str">
        <f>VLOOKUP(MONTH($J3175),Lookup!$A$2:$B$13,2,0)&amp;" "&amp;YEAR($J3175)</f>
        <v>Jan 1900</v>
      </c>
      <c r="N3175" s="34" t="str">
        <f t="shared" si="298"/>
        <v>1/1/9999</v>
      </c>
      <c r="O3175" s="8" t="str">
        <f>IF(ISERROR(VLOOKUP($I3175,Lookup!$H$2:$I$11,2,0)),"",VLOOKUP($I3175,Lookup!$H$2:$I$11,2,0))</f>
        <v/>
      </c>
      <c r="P3175" s="8">
        <f>COUNTIF(J$4:J3175,J3175)</f>
        <v>0</v>
      </c>
    </row>
    <row r="3176" spans="1:16" x14ac:dyDescent="0.25">
      <c r="A3176" s="35">
        <f t="shared" si="299"/>
        <v>0</v>
      </c>
      <c r="B3176" s="8">
        <f t="shared" si="300"/>
        <v>0</v>
      </c>
      <c r="C3176" s="8">
        <f t="shared" si="301"/>
        <v>0</v>
      </c>
      <c r="D3176" s="38" t="e">
        <f t="shared" si="302"/>
        <v>#VALUE!</v>
      </c>
      <c r="E3176" s="39" t="e">
        <f t="shared" si="297"/>
        <v>#VALUE!</v>
      </c>
      <c r="M3176" s="8" t="str">
        <f>VLOOKUP(MONTH($J3176),Lookup!$A$2:$B$13,2,0)&amp;" "&amp;YEAR($J3176)</f>
        <v>Jan 1900</v>
      </c>
      <c r="N3176" s="34" t="str">
        <f t="shared" si="298"/>
        <v>1/1/9999</v>
      </c>
      <c r="O3176" s="8" t="str">
        <f>IF(ISERROR(VLOOKUP($I3176,Lookup!$H$2:$I$11,2,0)),"",VLOOKUP($I3176,Lookup!$H$2:$I$11,2,0))</f>
        <v/>
      </c>
      <c r="P3176" s="8">
        <f>COUNTIF(J$4:J3176,J3176)</f>
        <v>0</v>
      </c>
    </row>
    <row r="3177" spans="1:16" x14ac:dyDescent="0.25">
      <c r="A3177" s="35">
        <f t="shared" si="299"/>
        <v>0</v>
      </c>
      <c r="B3177" s="8">
        <f t="shared" si="300"/>
        <v>0</v>
      </c>
      <c r="C3177" s="8">
        <f t="shared" si="301"/>
        <v>0</v>
      </c>
      <c r="D3177" s="38" t="e">
        <f t="shared" si="302"/>
        <v>#VALUE!</v>
      </c>
      <c r="E3177" s="39" t="e">
        <f t="shared" si="297"/>
        <v>#VALUE!</v>
      </c>
      <c r="M3177" s="8" t="str">
        <f>VLOOKUP(MONTH($J3177),Lookup!$A$2:$B$13,2,0)&amp;" "&amp;YEAR($J3177)</f>
        <v>Jan 1900</v>
      </c>
      <c r="N3177" s="34" t="str">
        <f t="shared" si="298"/>
        <v>1/1/9999</v>
      </c>
      <c r="O3177" s="8" t="str">
        <f>IF(ISERROR(VLOOKUP($I3177,Lookup!$H$2:$I$11,2,0)),"",VLOOKUP($I3177,Lookup!$H$2:$I$11,2,0))</f>
        <v/>
      </c>
      <c r="P3177" s="8">
        <f>COUNTIF(J$4:J3177,J3177)</f>
        <v>0</v>
      </c>
    </row>
    <row r="3178" spans="1:16" x14ac:dyDescent="0.25">
      <c r="A3178" s="35">
        <f t="shared" si="299"/>
        <v>0</v>
      </c>
      <c r="B3178" s="8">
        <f t="shared" si="300"/>
        <v>0</v>
      </c>
      <c r="C3178" s="8">
        <f t="shared" si="301"/>
        <v>0</v>
      </c>
      <c r="D3178" s="38" t="e">
        <f t="shared" si="302"/>
        <v>#VALUE!</v>
      </c>
      <c r="E3178" s="39" t="e">
        <f t="shared" si="297"/>
        <v>#VALUE!</v>
      </c>
      <c r="M3178" s="8" t="str">
        <f>VLOOKUP(MONTH($J3178),Lookup!$A$2:$B$13,2,0)&amp;" "&amp;YEAR($J3178)</f>
        <v>Jan 1900</v>
      </c>
      <c r="N3178" s="34" t="str">
        <f t="shared" si="298"/>
        <v>1/1/9999</v>
      </c>
      <c r="O3178" s="8" t="str">
        <f>IF(ISERROR(VLOOKUP($I3178,Lookup!$H$2:$I$11,2,0)),"",VLOOKUP($I3178,Lookup!$H$2:$I$11,2,0))</f>
        <v/>
      </c>
      <c r="P3178" s="8">
        <f>COUNTIF(J$4:J3178,J3178)</f>
        <v>0</v>
      </c>
    </row>
    <row r="3179" spans="1:16" x14ac:dyDescent="0.25">
      <c r="A3179" s="35">
        <f t="shared" si="299"/>
        <v>0</v>
      </c>
      <c r="B3179" s="8">
        <f t="shared" si="300"/>
        <v>0</v>
      </c>
      <c r="C3179" s="8">
        <f t="shared" si="301"/>
        <v>0</v>
      </c>
      <c r="D3179" s="38" t="e">
        <f t="shared" si="302"/>
        <v>#VALUE!</v>
      </c>
      <c r="E3179" s="39" t="e">
        <f t="shared" si="297"/>
        <v>#VALUE!</v>
      </c>
      <c r="M3179" s="8" t="str">
        <f>VLOOKUP(MONTH($J3179),Lookup!$A$2:$B$13,2,0)&amp;" "&amp;YEAR($J3179)</f>
        <v>Jan 1900</v>
      </c>
      <c r="N3179" s="34" t="str">
        <f t="shared" si="298"/>
        <v>1/1/9999</v>
      </c>
      <c r="O3179" s="8" t="str">
        <f>IF(ISERROR(VLOOKUP($I3179,Lookup!$H$2:$I$11,2,0)),"",VLOOKUP($I3179,Lookup!$H$2:$I$11,2,0))</f>
        <v/>
      </c>
      <c r="P3179" s="8">
        <f>COUNTIF(J$4:J3179,J3179)</f>
        <v>0</v>
      </c>
    </row>
    <row r="3180" spans="1:16" x14ac:dyDescent="0.25">
      <c r="A3180" s="35">
        <f t="shared" si="299"/>
        <v>0</v>
      </c>
      <c r="B3180" s="8">
        <f t="shared" si="300"/>
        <v>0</v>
      </c>
      <c r="C3180" s="8">
        <f t="shared" si="301"/>
        <v>0</v>
      </c>
      <c r="D3180" s="38" t="e">
        <f t="shared" si="302"/>
        <v>#VALUE!</v>
      </c>
      <c r="E3180" s="39" t="e">
        <f t="shared" si="297"/>
        <v>#VALUE!</v>
      </c>
      <c r="M3180" s="8" t="str">
        <f>VLOOKUP(MONTH($J3180),Lookup!$A$2:$B$13,2,0)&amp;" "&amp;YEAR($J3180)</f>
        <v>Jan 1900</v>
      </c>
      <c r="N3180" s="34" t="str">
        <f t="shared" si="298"/>
        <v>1/1/9999</v>
      </c>
      <c r="O3180" s="8" t="str">
        <f>IF(ISERROR(VLOOKUP($I3180,Lookup!$H$2:$I$11,2,0)),"",VLOOKUP($I3180,Lookup!$H$2:$I$11,2,0))</f>
        <v/>
      </c>
      <c r="P3180" s="8">
        <f>COUNTIF(J$4:J3180,J3180)</f>
        <v>0</v>
      </c>
    </row>
    <row r="3181" spans="1:16" x14ac:dyDescent="0.25">
      <c r="A3181" s="35">
        <f t="shared" si="299"/>
        <v>0</v>
      </c>
      <c r="B3181" s="8">
        <f t="shared" si="300"/>
        <v>0</v>
      </c>
      <c r="C3181" s="8">
        <f t="shared" si="301"/>
        <v>0</v>
      </c>
      <c r="D3181" s="38" t="e">
        <f t="shared" si="302"/>
        <v>#VALUE!</v>
      </c>
      <c r="E3181" s="39" t="e">
        <f t="shared" si="297"/>
        <v>#VALUE!</v>
      </c>
      <c r="M3181" s="8" t="str">
        <f>VLOOKUP(MONTH($J3181),Lookup!$A$2:$B$13,2,0)&amp;" "&amp;YEAR($J3181)</f>
        <v>Jan 1900</v>
      </c>
      <c r="N3181" s="34" t="str">
        <f t="shared" si="298"/>
        <v>1/1/9999</v>
      </c>
      <c r="O3181" s="8" t="str">
        <f>IF(ISERROR(VLOOKUP($I3181,Lookup!$H$2:$I$11,2,0)),"",VLOOKUP($I3181,Lookup!$H$2:$I$11,2,0))</f>
        <v/>
      </c>
      <c r="P3181" s="8">
        <f>COUNTIF(J$4:J3181,J3181)</f>
        <v>0</v>
      </c>
    </row>
    <row r="3182" spans="1:16" x14ac:dyDescent="0.25">
      <c r="A3182" s="35">
        <f t="shared" si="299"/>
        <v>0</v>
      </c>
      <c r="B3182" s="8">
        <f t="shared" si="300"/>
        <v>0</v>
      </c>
      <c r="C3182" s="8">
        <f t="shared" si="301"/>
        <v>0</v>
      </c>
      <c r="D3182" s="38" t="e">
        <f t="shared" si="302"/>
        <v>#VALUE!</v>
      </c>
      <c r="E3182" s="39" t="e">
        <f t="shared" si="297"/>
        <v>#VALUE!</v>
      </c>
      <c r="M3182" s="8" t="str">
        <f>VLOOKUP(MONTH($J3182),Lookup!$A$2:$B$13,2,0)&amp;" "&amp;YEAR($J3182)</f>
        <v>Jan 1900</v>
      </c>
      <c r="N3182" s="34" t="str">
        <f t="shared" si="298"/>
        <v>1/1/9999</v>
      </c>
      <c r="O3182" s="8" t="str">
        <f>IF(ISERROR(VLOOKUP($I3182,Lookup!$H$2:$I$11,2,0)),"",VLOOKUP($I3182,Lookup!$H$2:$I$11,2,0))</f>
        <v/>
      </c>
      <c r="P3182" s="8">
        <f>COUNTIF(J$4:J3182,J3182)</f>
        <v>0</v>
      </c>
    </row>
    <row r="3183" spans="1:16" x14ac:dyDescent="0.25">
      <c r="A3183" s="35">
        <f t="shared" si="299"/>
        <v>0</v>
      </c>
      <c r="B3183" s="8">
        <f t="shared" si="300"/>
        <v>0</v>
      </c>
      <c r="C3183" s="8">
        <f t="shared" si="301"/>
        <v>0</v>
      </c>
      <c r="D3183" s="38" t="e">
        <f t="shared" si="302"/>
        <v>#VALUE!</v>
      </c>
      <c r="E3183" s="39" t="e">
        <f t="shared" si="297"/>
        <v>#VALUE!</v>
      </c>
      <c r="M3183" s="8" t="str">
        <f>VLOOKUP(MONTH($J3183),Lookup!$A$2:$B$13,2,0)&amp;" "&amp;YEAR($J3183)</f>
        <v>Jan 1900</v>
      </c>
      <c r="N3183" s="34" t="str">
        <f t="shared" si="298"/>
        <v>1/1/9999</v>
      </c>
      <c r="O3183" s="8" t="str">
        <f>IF(ISERROR(VLOOKUP($I3183,Lookup!$H$2:$I$11,2,0)),"",VLOOKUP($I3183,Lookup!$H$2:$I$11,2,0))</f>
        <v/>
      </c>
      <c r="P3183" s="8">
        <f>COUNTIF(J$4:J3183,J3183)</f>
        <v>0</v>
      </c>
    </row>
    <row r="3184" spans="1:16" x14ac:dyDescent="0.25">
      <c r="A3184" s="35">
        <f t="shared" si="299"/>
        <v>0</v>
      </c>
      <c r="B3184" s="8">
        <f t="shared" si="300"/>
        <v>0</v>
      </c>
      <c r="C3184" s="8">
        <f t="shared" si="301"/>
        <v>0</v>
      </c>
      <c r="D3184" s="38" t="e">
        <f t="shared" si="302"/>
        <v>#VALUE!</v>
      </c>
      <c r="E3184" s="39" t="e">
        <f t="shared" si="297"/>
        <v>#VALUE!</v>
      </c>
      <c r="M3184" s="8" t="str">
        <f>VLOOKUP(MONTH($J3184),Lookup!$A$2:$B$13,2,0)&amp;" "&amp;YEAR($J3184)</f>
        <v>Jan 1900</v>
      </c>
      <c r="N3184" s="34" t="str">
        <f t="shared" si="298"/>
        <v>1/1/9999</v>
      </c>
      <c r="O3184" s="8" t="str">
        <f>IF(ISERROR(VLOOKUP($I3184,Lookup!$H$2:$I$11,2,0)),"",VLOOKUP($I3184,Lookup!$H$2:$I$11,2,0))</f>
        <v/>
      </c>
      <c r="P3184" s="8">
        <f>COUNTIF(J$4:J3184,J3184)</f>
        <v>0</v>
      </c>
    </row>
    <row r="3185" spans="1:16" x14ac:dyDescent="0.25">
      <c r="A3185" s="35">
        <f t="shared" si="299"/>
        <v>0</v>
      </c>
      <c r="B3185" s="8">
        <f t="shared" si="300"/>
        <v>0</v>
      </c>
      <c r="C3185" s="8">
        <f t="shared" si="301"/>
        <v>0</v>
      </c>
      <c r="D3185" s="38" t="e">
        <f t="shared" si="302"/>
        <v>#VALUE!</v>
      </c>
      <c r="E3185" s="39" t="e">
        <f t="shared" si="297"/>
        <v>#VALUE!</v>
      </c>
      <c r="M3185" s="8" t="str">
        <f>VLOOKUP(MONTH($J3185),Lookup!$A$2:$B$13,2,0)&amp;" "&amp;YEAR($J3185)</f>
        <v>Jan 1900</v>
      </c>
      <c r="N3185" s="34" t="str">
        <f t="shared" si="298"/>
        <v>1/1/9999</v>
      </c>
      <c r="O3185" s="8" t="str">
        <f>IF(ISERROR(VLOOKUP($I3185,Lookup!$H$2:$I$11,2,0)),"",VLOOKUP($I3185,Lookup!$H$2:$I$11,2,0))</f>
        <v/>
      </c>
      <c r="P3185" s="8">
        <f>COUNTIF(J$4:J3185,J3185)</f>
        <v>0</v>
      </c>
    </row>
    <row r="3186" spans="1:16" x14ac:dyDescent="0.25">
      <c r="A3186" s="35">
        <f t="shared" si="299"/>
        <v>0</v>
      </c>
      <c r="B3186" s="8">
        <f t="shared" si="300"/>
        <v>0</v>
      </c>
      <c r="C3186" s="8">
        <f t="shared" si="301"/>
        <v>0</v>
      </c>
      <c r="D3186" s="38" t="e">
        <f t="shared" si="302"/>
        <v>#VALUE!</v>
      </c>
      <c r="E3186" s="39" t="e">
        <f t="shared" si="297"/>
        <v>#VALUE!</v>
      </c>
      <c r="M3186" s="8" t="str">
        <f>VLOOKUP(MONTH($J3186),Lookup!$A$2:$B$13,2,0)&amp;" "&amp;YEAR($J3186)</f>
        <v>Jan 1900</v>
      </c>
      <c r="N3186" s="34" t="str">
        <f t="shared" si="298"/>
        <v>1/1/9999</v>
      </c>
      <c r="O3186" s="8" t="str">
        <f>IF(ISERROR(VLOOKUP($I3186,Lookup!$H$2:$I$11,2,0)),"",VLOOKUP($I3186,Lookup!$H$2:$I$11,2,0))</f>
        <v/>
      </c>
      <c r="P3186" s="8">
        <f>COUNTIF(J$4:J3186,J3186)</f>
        <v>0</v>
      </c>
    </row>
    <row r="3187" spans="1:16" x14ac:dyDescent="0.25">
      <c r="A3187" s="35">
        <f t="shared" si="299"/>
        <v>0</v>
      </c>
      <c r="B3187" s="8">
        <f t="shared" si="300"/>
        <v>0</v>
      </c>
      <c r="C3187" s="8">
        <f t="shared" si="301"/>
        <v>0</v>
      </c>
      <c r="D3187" s="38" t="e">
        <f t="shared" si="302"/>
        <v>#VALUE!</v>
      </c>
      <c r="E3187" s="39" t="e">
        <f t="shared" si="297"/>
        <v>#VALUE!</v>
      </c>
      <c r="M3187" s="8" t="str">
        <f>VLOOKUP(MONTH($J3187),Lookup!$A$2:$B$13,2,0)&amp;" "&amp;YEAR($J3187)</f>
        <v>Jan 1900</v>
      </c>
      <c r="N3187" s="34" t="str">
        <f t="shared" si="298"/>
        <v>1/1/9999</v>
      </c>
      <c r="O3187" s="8" t="str">
        <f>IF(ISERROR(VLOOKUP($I3187,Lookup!$H$2:$I$11,2,0)),"",VLOOKUP($I3187,Lookup!$H$2:$I$11,2,0))</f>
        <v/>
      </c>
      <c r="P3187" s="8">
        <f>COUNTIF(J$4:J3187,J3187)</f>
        <v>0</v>
      </c>
    </row>
    <row r="3188" spans="1:16" x14ac:dyDescent="0.25">
      <c r="A3188" s="35">
        <f t="shared" si="299"/>
        <v>0</v>
      </c>
      <c r="B3188" s="8">
        <f t="shared" si="300"/>
        <v>0</v>
      </c>
      <c r="C3188" s="8">
        <f t="shared" si="301"/>
        <v>0</v>
      </c>
      <c r="D3188" s="38" t="e">
        <f t="shared" si="302"/>
        <v>#VALUE!</v>
      </c>
      <c r="E3188" s="39" t="e">
        <f t="shared" si="297"/>
        <v>#VALUE!</v>
      </c>
      <c r="M3188" s="8" t="str">
        <f>VLOOKUP(MONTH($J3188),Lookup!$A$2:$B$13,2,0)&amp;" "&amp;YEAR($J3188)</f>
        <v>Jan 1900</v>
      </c>
      <c r="N3188" s="34" t="str">
        <f t="shared" si="298"/>
        <v>1/1/9999</v>
      </c>
      <c r="O3188" s="8" t="str">
        <f>IF(ISERROR(VLOOKUP($I3188,Lookup!$H$2:$I$11,2,0)),"",VLOOKUP($I3188,Lookup!$H$2:$I$11,2,0))</f>
        <v/>
      </c>
      <c r="P3188" s="8">
        <f>COUNTIF(J$4:J3188,J3188)</f>
        <v>0</v>
      </c>
    </row>
    <row r="3189" spans="1:16" x14ac:dyDescent="0.25">
      <c r="A3189" s="35">
        <f t="shared" si="299"/>
        <v>0</v>
      </c>
      <c r="B3189" s="8">
        <f t="shared" si="300"/>
        <v>0</v>
      </c>
      <c r="C3189" s="8">
        <f t="shared" si="301"/>
        <v>0</v>
      </c>
      <c r="D3189" s="38" t="e">
        <f t="shared" si="302"/>
        <v>#VALUE!</v>
      </c>
      <c r="E3189" s="39" t="e">
        <f t="shared" si="297"/>
        <v>#VALUE!</v>
      </c>
      <c r="M3189" s="8" t="str">
        <f>VLOOKUP(MONTH($J3189),Lookup!$A$2:$B$13,2,0)&amp;" "&amp;YEAR($J3189)</f>
        <v>Jan 1900</v>
      </c>
      <c r="N3189" s="34" t="str">
        <f t="shared" si="298"/>
        <v>1/1/9999</v>
      </c>
      <c r="O3189" s="8" t="str">
        <f>IF(ISERROR(VLOOKUP($I3189,Lookup!$H$2:$I$11,2,0)),"",VLOOKUP($I3189,Lookup!$H$2:$I$11,2,0))</f>
        <v/>
      </c>
      <c r="P3189" s="8">
        <f>COUNTIF(J$4:J3189,J3189)</f>
        <v>0</v>
      </c>
    </row>
    <row r="3190" spans="1:16" x14ac:dyDescent="0.25">
      <c r="A3190" s="35">
        <f t="shared" si="299"/>
        <v>0</v>
      </c>
      <c r="B3190" s="8">
        <f t="shared" si="300"/>
        <v>0</v>
      </c>
      <c r="C3190" s="8">
        <f t="shared" si="301"/>
        <v>0</v>
      </c>
      <c r="D3190" s="38" t="e">
        <f t="shared" si="302"/>
        <v>#VALUE!</v>
      </c>
      <c r="E3190" s="39" t="e">
        <f t="shared" si="297"/>
        <v>#VALUE!</v>
      </c>
      <c r="M3190" s="8" t="str">
        <f>VLOOKUP(MONTH($J3190),Lookup!$A$2:$B$13,2,0)&amp;" "&amp;YEAR($J3190)</f>
        <v>Jan 1900</v>
      </c>
      <c r="N3190" s="34" t="str">
        <f t="shared" si="298"/>
        <v>1/1/9999</v>
      </c>
      <c r="O3190" s="8" t="str">
        <f>IF(ISERROR(VLOOKUP($I3190,Lookup!$H$2:$I$11,2,0)),"",VLOOKUP($I3190,Lookup!$H$2:$I$11,2,0))</f>
        <v/>
      </c>
      <c r="P3190" s="8">
        <f>COUNTIF(J$4:J3190,J3190)</f>
        <v>0</v>
      </c>
    </row>
    <row r="3191" spans="1:16" x14ac:dyDescent="0.25">
      <c r="A3191" s="35">
        <f t="shared" si="299"/>
        <v>0</v>
      </c>
      <c r="B3191" s="8">
        <f t="shared" si="300"/>
        <v>0</v>
      </c>
      <c r="C3191" s="8">
        <f t="shared" si="301"/>
        <v>0</v>
      </c>
      <c r="D3191" s="38" t="e">
        <f t="shared" si="302"/>
        <v>#VALUE!</v>
      </c>
      <c r="E3191" s="39" t="e">
        <f t="shared" si="297"/>
        <v>#VALUE!</v>
      </c>
      <c r="M3191" s="8" t="str">
        <f>VLOOKUP(MONTH($J3191),Lookup!$A$2:$B$13,2,0)&amp;" "&amp;YEAR($J3191)</f>
        <v>Jan 1900</v>
      </c>
      <c r="N3191" s="34" t="str">
        <f t="shared" si="298"/>
        <v>1/1/9999</v>
      </c>
      <c r="O3191" s="8" t="str">
        <f>IF(ISERROR(VLOOKUP($I3191,Lookup!$H$2:$I$11,2,0)),"",VLOOKUP($I3191,Lookup!$H$2:$I$11,2,0))</f>
        <v/>
      </c>
      <c r="P3191" s="8">
        <f>COUNTIF(J$4:J3191,J3191)</f>
        <v>0</v>
      </c>
    </row>
    <row r="3192" spans="1:16" x14ac:dyDescent="0.25">
      <c r="A3192" s="35">
        <f t="shared" si="299"/>
        <v>0</v>
      </c>
      <c r="B3192" s="8">
        <f t="shared" si="300"/>
        <v>0</v>
      </c>
      <c r="C3192" s="8">
        <f t="shared" si="301"/>
        <v>0</v>
      </c>
      <c r="D3192" s="38" t="e">
        <f t="shared" si="302"/>
        <v>#VALUE!</v>
      </c>
      <c r="E3192" s="39" t="e">
        <f t="shared" si="297"/>
        <v>#VALUE!</v>
      </c>
      <c r="M3192" s="8" t="str">
        <f>VLOOKUP(MONTH($J3192),Lookup!$A$2:$B$13,2,0)&amp;" "&amp;YEAR($J3192)</f>
        <v>Jan 1900</v>
      </c>
      <c r="N3192" s="34" t="str">
        <f t="shared" si="298"/>
        <v>1/1/9999</v>
      </c>
      <c r="O3192" s="8" t="str">
        <f>IF(ISERROR(VLOOKUP($I3192,Lookup!$H$2:$I$11,2,0)),"",VLOOKUP($I3192,Lookup!$H$2:$I$11,2,0))</f>
        <v/>
      </c>
      <c r="P3192" s="8">
        <f>COUNTIF(J$4:J3192,J3192)</f>
        <v>0</v>
      </c>
    </row>
    <row r="3193" spans="1:16" x14ac:dyDescent="0.25">
      <c r="A3193" s="35">
        <f t="shared" si="299"/>
        <v>0</v>
      </c>
      <c r="B3193" s="8">
        <f t="shared" si="300"/>
        <v>0</v>
      </c>
      <c r="C3193" s="8">
        <f t="shared" si="301"/>
        <v>0</v>
      </c>
      <c r="D3193" s="38" t="e">
        <f t="shared" si="302"/>
        <v>#VALUE!</v>
      </c>
      <c r="E3193" s="39" t="e">
        <f t="shared" si="297"/>
        <v>#VALUE!</v>
      </c>
      <c r="M3193" s="8" t="str">
        <f>VLOOKUP(MONTH($J3193),Lookup!$A$2:$B$13,2,0)&amp;" "&amp;YEAR($J3193)</f>
        <v>Jan 1900</v>
      </c>
      <c r="N3193" s="34" t="str">
        <f t="shared" si="298"/>
        <v>1/1/9999</v>
      </c>
      <c r="O3193" s="8" t="str">
        <f>IF(ISERROR(VLOOKUP($I3193,Lookup!$H$2:$I$11,2,0)),"",VLOOKUP($I3193,Lookup!$H$2:$I$11,2,0))</f>
        <v/>
      </c>
      <c r="P3193" s="8">
        <f>COUNTIF(J$4:J3193,J3193)</f>
        <v>0</v>
      </c>
    </row>
    <row r="3194" spans="1:16" x14ac:dyDescent="0.25">
      <c r="A3194" s="35">
        <f t="shared" si="299"/>
        <v>0</v>
      </c>
      <c r="B3194" s="8">
        <f t="shared" si="300"/>
        <v>0</v>
      </c>
      <c r="C3194" s="8">
        <f t="shared" si="301"/>
        <v>0</v>
      </c>
      <c r="D3194" s="38" t="e">
        <f t="shared" si="302"/>
        <v>#VALUE!</v>
      </c>
      <c r="E3194" s="39" t="e">
        <f t="shared" si="297"/>
        <v>#VALUE!</v>
      </c>
      <c r="M3194" s="8" t="str">
        <f>VLOOKUP(MONTH($J3194),Lookup!$A$2:$B$13,2,0)&amp;" "&amp;YEAR($J3194)</f>
        <v>Jan 1900</v>
      </c>
      <c r="N3194" s="34" t="str">
        <f t="shared" si="298"/>
        <v>1/1/9999</v>
      </c>
      <c r="O3194" s="8" t="str">
        <f>IF(ISERROR(VLOOKUP($I3194,Lookup!$H$2:$I$11,2,0)),"",VLOOKUP($I3194,Lookup!$H$2:$I$11,2,0))</f>
        <v/>
      </c>
      <c r="P3194" s="8">
        <f>COUNTIF(J$4:J3194,J3194)</f>
        <v>0</v>
      </c>
    </row>
    <row r="3195" spans="1:16" x14ac:dyDescent="0.25">
      <c r="A3195" s="35">
        <f t="shared" si="299"/>
        <v>0</v>
      </c>
      <c r="B3195" s="8">
        <f t="shared" si="300"/>
        <v>0</v>
      </c>
      <c r="C3195" s="8">
        <f t="shared" si="301"/>
        <v>0</v>
      </c>
      <c r="D3195" s="38" t="e">
        <f t="shared" si="302"/>
        <v>#VALUE!</v>
      </c>
      <c r="E3195" s="39" t="e">
        <f t="shared" si="297"/>
        <v>#VALUE!</v>
      </c>
      <c r="M3195" s="8" t="str">
        <f>VLOOKUP(MONTH($J3195),Lookup!$A$2:$B$13,2,0)&amp;" "&amp;YEAR($J3195)</f>
        <v>Jan 1900</v>
      </c>
      <c r="N3195" s="34" t="str">
        <f t="shared" si="298"/>
        <v>1/1/9999</v>
      </c>
      <c r="O3195" s="8" t="str">
        <f>IF(ISERROR(VLOOKUP($I3195,Lookup!$H$2:$I$11,2,0)),"",VLOOKUP($I3195,Lookup!$H$2:$I$11,2,0))</f>
        <v/>
      </c>
      <c r="P3195" s="8">
        <f>COUNTIF(J$4:J3195,J3195)</f>
        <v>0</v>
      </c>
    </row>
    <row r="3196" spans="1:16" x14ac:dyDescent="0.25">
      <c r="A3196" s="35">
        <f t="shared" si="299"/>
        <v>0</v>
      </c>
      <c r="B3196" s="8">
        <f t="shared" si="300"/>
        <v>0</v>
      </c>
      <c r="C3196" s="8">
        <f t="shared" si="301"/>
        <v>0</v>
      </c>
      <c r="D3196" s="38" t="e">
        <f t="shared" si="302"/>
        <v>#VALUE!</v>
      </c>
      <c r="E3196" s="39" t="e">
        <f t="shared" si="297"/>
        <v>#VALUE!</v>
      </c>
      <c r="M3196" s="8" t="str">
        <f>VLOOKUP(MONTH($J3196),Lookup!$A$2:$B$13,2,0)&amp;" "&amp;YEAR($J3196)</f>
        <v>Jan 1900</v>
      </c>
      <c r="N3196" s="34" t="str">
        <f t="shared" si="298"/>
        <v>1/1/9999</v>
      </c>
      <c r="O3196" s="8" t="str">
        <f>IF(ISERROR(VLOOKUP($I3196,Lookup!$H$2:$I$11,2,0)),"",VLOOKUP($I3196,Lookup!$H$2:$I$11,2,0))</f>
        <v/>
      </c>
      <c r="P3196" s="8">
        <f>COUNTIF(J$4:J3196,J3196)</f>
        <v>0</v>
      </c>
    </row>
    <row r="3197" spans="1:16" x14ac:dyDescent="0.25">
      <c r="A3197" s="35">
        <f t="shared" si="299"/>
        <v>0</v>
      </c>
      <c r="B3197" s="8">
        <f t="shared" si="300"/>
        <v>0</v>
      </c>
      <c r="C3197" s="8">
        <f t="shared" si="301"/>
        <v>0</v>
      </c>
      <c r="D3197" s="38" t="e">
        <f t="shared" si="302"/>
        <v>#VALUE!</v>
      </c>
      <c r="E3197" s="39" t="e">
        <f t="shared" si="297"/>
        <v>#VALUE!</v>
      </c>
      <c r="M3197" s="8" t="str">
        <f>VLOOKUP(MONTH($J3197),Lookup!$A$2:$B$13,2,0)&amp;" "&amp;YEAR($J3197)</f>
        <v>Jan 1900</v>
      </c>
      <c r="N3197" s="34" t="str">
        <f t="shared" si="298"/>
        <v>1/1/9999</v>
      </c>
      <c r="O3197" s="8" t="str">
        <f>IF(ISERROR(VLOOKUP($I3197,Lookup!$H$2:$I$11,2,0)),"",VLOOKUP($I3197,Lookup!$H$2:$I$11,2,0))</f>
        <v/>
      </c>
      <c r="P3197" s="8">
        <f>COUNTIF(J$4:J3197,J3197)</f>
        <v>0</v>
      </c>
    </row>
    <row r="3198" spans="1:16" x14ac:dyDescent="0.25">
      <c r="A3198" s="35">
        <f t="shared" si="299"/>
        <v>0</v>
      </c>
      <c r="B3198" s="8">
        <f t="shared" si="300"/>
        <v>0</v>
      </c>
      <c r="C3198" s="8">
        <f t="shared" si="301"/>
        <v>0</v>
      </c>
      <c r="D3198" s="38" t="e">
        <f t="shared" si="302"/>
        <v>#VALUE!</v>
      </c>
      <c r="E3198" s="39" t="e">
        <f t="shared" si="297"/>
        <v>#VALUE!</v>
      </c>
      <c r="M3198" s="8" t="str">
        <f>VLOOKUP(MONTH($J3198),Lookup!$A$2:$B$13,2,0)&amp;" "&amp;YEAR($J3198)</f>
        <v>Jan 1900</v>
      </c>
      <c r="N3198" s="34" t="str">
        <f t="shared" si="298"/>
        <v>1/1/9999</v>
      </c>
      <c r="O3198" s="8" t="str">
        <f>IF(ISERROR(VLOOKUP($I3198,Lookup!$H$2:$I$11,2,0)),"",VLOOKUP($I3198,Lookup!$H$2:$I$11,2,0))</f>
        <v/>
      </c>
      <c r="P3198" s="8">
        <f>COUNTIF(J$4:J3198,J3198)</f>
        <v>0</v>
      </c>
    </row>
    <row r="3199" spans="1:16" x14ac:dyDescent="0.25">
      <c r="A3199" s="35">
        <f t="shared" si="299"/>
        <v>0</v>
      </c>
      <c r="B3199" s="8">
        <f t="shared" si="300"/>
        <v>0</v>
      </c>
      <c r="C3199" s="8">
        <f t="shared" si="301"/>
        <v>0</v>
      </c>
      <c r="D3199" s="38" t="e">
        <f t="shared" si="302"/>
        <v>#VALUE!</v>
      </c>
      <c r="E3199" s="39" t="e">
        <f t="shared" si="297"/>
        <v>#VALUE!</v>
      </c>
      <c r="M3199" s="8" t="str">
        <f>VLOOKUP(MONTH($J3199),Lookup!$A$2:$B$13,2,0)&amp;" "&amp;YEAR($J3199)</f>
        <v>Jan 1900</v>
      </c>
      <c r="N3199" s="34" t="str">
        <f t="shared" si="298"/>
        <v>1/1/9999</v>
      </c>
      <c r="O3199" s="8" t="str">
        <f>IF(ISERROR(VLOOKUP($I3199,Lookup!$H$2:$I$11,2,0)),"",VLOOKUP($I3199,Lookup!$H$2:$I$11,2,0))</f>
        <v/>
      </c>
      <c r="P3199" s="8">
        <f>COUNTIF(J$4:J3199,J3199)</f>
        <v>0</v>
      </c>
    </row>
    <row r="3200" spans="1:16" x14ac:dyDescent="0.25">
      <c r="A3200" s="35">
        <f t="shared" si="299"/>
        <v>0</v>
      </c>
      <c r="B3200" s="8">
        <f t="shared" si="300"/>
        <v>0</v>
      </c>
      <c r="C3200" s="8">
        <f t="shared" si="301"/>
        <v>0</v>
      </c>
      <c r="D3200" s="38" t="e">
        <f t="shared" si="302"/>
        <v>#VALUE!</v>
      </c>
      <c r="E3200" s="39" t="e">
        <f t="shared" si="297"/>
        <v>#VALUE!</v>
      </c>
      <c r="M3200" s="8" t="str">
        <f>VLOOKUP(MONTH($J3200),Lookup!$A$2:$B$13,2,0)&amp;" "&amp;YEAR($J3200)</f>
        <v>Jan 1900</v>
      </c>
      <c r="N3200" s="34" t="str">
        <f t="shared" si="298"/>
        <v>1/1/9999</v>
      </c>
      <c r="O3200" s="8" t="str">
        <f>IF(ISERROR(VLOOKUP($I3200,Lookup!$H$2:$I$11,2,0)),"",VLOOKUP($I3200,Lookup!$H$2:$I$11,2,0))</f>
        <v/>
      </c>
      <c r="P3200" s="8">
        <f>COUNTIF(J$4:J3200,J3200)</f>
        <v>0</v>
      </c>
    </row>
    <row r="3201" spans="1:16" x14ac:dyDescent="0.25">
      <c r="A3201" s="35">
        <f t="shared" si="299"/>
        <v>0</v>
      </c>
      <c r="B3201" s="8">
        <f t="shared" si="300"/>
        <v>0</v>
      </c>
      <c r="C3201" s="8">
        <f t="shared" si="301"/>
        <v>0</v>
      </c>
      <c r="D3201" s="38" t="e">
        <f t="shared" si="302"/>
        <v>#VALUE!</v>
      </c>
      <c r="E3201" s="39" t="e">
        <f t="shared" si="297"/>
        <v>#VALUE!</v>
      </c>
      <c r="M3201" s="8" t="str">
        <f>VLOOKUP(MONTH($J3201),Lookup!$A$2:$B$13,2,0)&amp;" "&amp;YEAR($J3201)</f>
        <v>Jan 1900</v>
      </c>
      <c r="N3201" s="34" t="str">
        <f t="shared" si="298"/>
        <v>1/1/9999</v>
      </c>
      <c r="O3201" s="8" t="str">
        <f>IF(ISERROR(VLOOKUP($I3201,Lookup!$H$2:$I$11,2,0)),"",VLOOKUP($I3201,Lookup!$H$2:$I$11,2,0))</f>
        <v/>
      </c>
      <c r="P3201" s="8">
        <f>COUNTIF(J$4:J3201,J3201)</f>
        <v>0</v>
      </c>
    </row>
    <row r="3202" spans="1:16" x14ac:dyDescent="0.25">
      <c r="A3202" s="35">
        <f t="shared" si="299"/>
        <v>0</v>
      </c>
      <c r="B3202" s="8">
        <f t="shared" si="300"/>
        <v>0</v>
      </c>
      <c r="C3202" s="8">
        <f t="shared" si="301"/>
        <v>0</v>
      </c>
      <c r="D3202" s="38" t="e">
        <f t="shared" si="302"/>
        <v>#VALUE!</v>
      </c>
      <c r="E3202" s="39" t="e">
        <f t="shared" si="297"/>
        <v>#VALUE!</v>
      </c>
      <c r="M3202" s="8" t="str">
        <f>VLOOKUP(MONTH($J3202),Lookup!$A$2:$B$13,2,0)&amp;" "&amp;YEAR($J3202)</f>
        <v>Jan 1900</v>
      </c>
      <c r="N3202" s="34" t="str">
        <f t="shared" si="298"/>
        <v>1/1/9999</v>
      </c>
      <c r="O3202" s="8" t="str">
        <f>IF(ISERROR(VLOOKUP($I3202,Lookup!$H$2:$I$11,2,0)),"",VLOOKUP($I3202,Lookup!$H$2:$I$11,2,0))</f>
        <v/>
      </c>
      <c r="P3202" s="8">
        <f>COUNTIF(J$4:J3202,J3202)</f>
        <v>0</v>
      </c>
    </row>
    <row r="3203" spans="1:16" x14ac:dyDescent="0.25">
      <c r="A3203" s="35">
        <f t="shared" si="299"/>
        <v>0</v>
      </c>
      <c r="B3203" s="8">
        <f t="shared" si="300"/>
        <v>0</v>
      </c>
      <c r="C3203" s="8">
        <f t="shared" si="301"/>
        <v>0</v>
      </c>
      <c r="D3203" s="38" t="e">
        <f t="shared" si="302"/>
        <v>#VALUE!</v>
      </c>
      <c r="E3203" s="39" t="e">
        <f t="shared" si="297"/>
        <v>#VALUE!</v>
      </c>
      <c r="M3203" s="8" t="str">
        <f>VLOOKUP(MONTH($J3203),Lookup!$A$2:$B$13,2,0)&amp;" "&amp;YEAR($J3203)</f>
        <v>Jan 1900</v>
      </c>
      <c r="N3203" s="34" t="str">
        <f t="shared" si="298"/>
        <v>1/1/9999</v>
      </c>
      <c r="O3203" s="8" t="str">
        <f>IF(ISERROR(VLOOKUP($I3203,Lookup!$H$2:$I$11,2,0)),"",VLOOKUP($I3203,Lookup!$H$2:$I$11,2,0))</f>
        <v/>
      </c>
      <c r="P3203" s="8">
        <f>COUNTIF(J$4:J3203,J3203)</f>
        <v>0</v>
      </c>
    </row>
    <row r="3204" spans="1:16" x14ac:dyDescent="0.25">
      <c r="A3204" s="35">
        <f t="shared" si="299"/>
        <v>0</v>
      </c>
      <c r="B3204" s="8">
        <f t="shared" si="300"/>
        <v>0</v>
      </c>
      <c r="C3204" s="8">
        <f t="shared" si="301"/>
        <v>0</v>
      </c>
      <c r="D3204" s="38" t="e">
        <f t="shared" si="302"/>
        <v>#VALUE!</v>
      </c>
      <c r="E3204" s="39" t="e">
        <f t="shared" si="297"/>
        <v>#VALUE!</v>
      </c>
      <c r="M3204" s="8" t="str">
        <f>VLOOKUP(MONTH($J3204),Lookup!$A$2:$B$13,2,0)&amp;" "&amp;YEAR($J3204)</f>
        <v>Jan 1900</v>
      </c>
      <c r="N3204" s="34" t="str">
        <f t="shared" si="298"/>
        <v>1/1/9999</v>
      </c>
      <c r="O3204" s="8" t="str">
        <f>IF(ISERROR(VLOOKUP($I3204,Lookup!$H$2:$I$11,2,0)),"",VLOOKUP($I3204,Lookup!$H$2:$I$11,2,0))</f>
        <v/>
      </c>
      <c r="P3204" s="8">
        <f>COUNTIF(J$4:J3204,J3204)</f>
        <v>0</v>
      </c>
    </row>
    <row r="3205" spans="1:16" x14ac:dyDescent="0.25">
      <c r="A3205" s="35">
        <f t="shared" si="299"/>
        <v>0</v>
      </c>
      <c r="B3205" s="8">
        <f t="shared" si="300"/>
        <v>0</v>
      </c>
      <c r="C3205" s="8">
        <f t="shared" si="301"/>
        <v>0</v>
      </c>
      <c r="D3205" s="38" t="e">
        <f t="shared" si="302"/>
        <v>#VALUE!</v>
      </c>
      <c r="E3205" s="39" t="e">
        <f t="shared" ref="E3205:E3268" si="303">IF($D3205="","",COUNTIFS($F$4:$F$5000,$F3205,$D$4:$D$5000,"&gt;"&amp;$D3205))</f>
        <v>#VALUE!</v>
      </c>
      <c r="M3205" s="8" t="str">
        <f>VLOOKUP(MONTH($J3205),Lookup!$A$2:$B$13,2,0)&amp;" "&amp;YEAR($J3205)</f>
        <v>Jan 1900</v>
      </c>
      <c r="N3205" s="34" t="str">
        <f t="shared" ref="N3205:N3268" si="304">IF(ISBLANK($J3205),"1/1/9999",J3205)</f>
        <v>1/1/9999</v>
      </c>
      <c r="O3205" s="8" t="str">
        <f>IF(ISERROR(VLOOKUP($I3205,Lookup!$H$2:$I$11,2,0)),"",VLOOKUP($I3205,Lookup!$H$2:$I$11,2,0))</f>
        <v/>
      </c>
      <c r="P3205" s="8">
        <f>COUNTIF(J$4:J3205,J3205)</f>
        <v>0</v>
      </c>
    </row>
    <row r="3206" spans="1:16" x14ac:dyDescent="0.25">
      <c r="A3206" s="35">
        <f t="shared" ref="A3206:A3269" si="305">K3206</f>
        <v>0</v>
      </c>
      <c r="B3206" s="8">
        <f t="shared" ref="B3206:B3269" si="306">J3206</f>
        <v>0</v>
      </c>
      <c r="C3206" s="8">
        <f t="shared" ref="C3206:C3269" si="307">L3206</f>
        <v>0</v>
      </c>
      <c r="D3206" s="38" t="e">
        <f t="shared" ref="D3206:D3269" si="308">SUM(A3206:C3206)+O3206+P3206</f>
        <v>#VALUE!</v>
      </c>
      <c r="E3206" s="39" t="e">
        <f t="shared" si="303"/>
        <v>#VALUE!</v>
      </c>
      <c r="M3206" s="8" t="str">
        <f>VLOOKUP(MONTH($J3206),Lookup!$A$2:$B$13,2,0)&amp;" "&amp;YEAR($J3206)</f>
        <v>Jan 1900</v>
      </c>
      <c r="N3206" s="34" t="str">
        <f t="shared" si="304"/>
        <v>1/1/9999</v>
      </c>
      <c r="O3206" s="8" t="str">
        <f>IF(ISERROR(VLOOKUP($I3206,Lookup!$H$2:$I$11,2,0)),"",VLOOKUP($I3206,Lookup!$H$2:$I$11,2,0))</f>
        <v/>
      </c>
      <c r="P3206" s="8">
        <f>COUNTIF(J$4:J3206,J3206)</f>
        <v>0</v>
      </c>
    </row>
    <row r="3207" spans="1:16" x14ac:dyDescent="0.25">
      <c r="A3207" s="35">
        <f t="shared" si="305"/>
        <v>0</v>
      </c>
      <c r="B3207" s="8">
        <f t="shared" si="306"/>
        <v>0</v>
      </c>
      <c r="C3207" s="8">
        <f t="shared" si="307"/>
        <v>0</v>
      </c>
      <c r="D3207" s="38" t="e">
        <f t="shared" si="308"/>
        <v>#VALUE!</v>
      </c>
      <c r="E3207" s="39" t="e">
        <f t="shared" si="303"/>
        <v>#VALUE!</v>
      </c>
      <c r="M3207" s="8" t="str">
        <f>VLOOKUP(MONTH($J3207),Lookup!$A$2:$B$13,2,0)&amp;" "&amp;YEAR($J3207)</f>
        <v>Jan 1900</v>
      </c>
      <c r="N3207" s="34" t="str">
        <f t="shared" si="304"/>
        <v>1/1/9999</v>
      </c>
      <c r="O3207" s="8" t="str">
        <f>IF(ISERROR(VLOOKUP($I3207,Lookup!$H$2:$I$11,2,0)),"",VLOOKUP($I3207,Lookup!$H$2:$I$11,2,0))</f>
        <v/>
      </c>
      <c r="P3207" s="8">
        <f>COUNTIF(J$4:J3207,J3207)</f>
        <v>0</v>
      </c>
    </row>
    <row r="3208" spans="1:16" x14ac:dyDescent="0.25">
      <c r="A3208" s="35">
        <f t="shared" si="305"/>
        <v>0</v>
      </c>
      <c r="B3208" s="8">
        <f t="shared" si="306"/>
        <v>0</v>
      </c>
      <c r="C3208" s="8">
        <f t="shared" si="307"/>
        <v>0</v>
      </c>
      <c r="D3208" s="38" t="e">
        <f t="shared" si="308"/>
        <v>#VALUE!</v>
      </c>
      <c r="E3208" s="39" t="e">
        <f t="shared" si="303"/>
        <v>#VALUE!</v>
      </c>
      <c r="M3208" s="8" t="str">
        <f>VLOOKUP(MONTH($J3208),Lookup!$A$2:$B$13,2,0)&amp;" "&amp;YEAR($J3208)</f>
        <v>Jan 1900</v>
      </c>
      <c r="N3208" s="34" t="str">
        <f t="shared" si="304"/>
        <v>1/1/9999</v>
      </c>
      <c r="O3208" s="8" t="str">
        <f>IF(ISERROR(VLOOKUP($I3208,Lookup!$H$2:$I$11,2,0)),"",VLOOKUP($I3208,Lookup!$H$2:$I$11,2,0))</f>
        <v/>
      </c>
      <c r="P3208" s="8">
        <f>COUNTIF(J$4:J3208,J3208)</f>
        <v>0</v>
      </c>
    </row>
    <row r="3209" spans="1:16" x14ac:dyDescent="0.25">
      <c r="A3209" s="35">
        <f t="shared" si="305"/>
        <v>0</v>
      </c>
      <c r="B3209" s="8">
        <f t="shared" si="306"/>
        <v>0</v>
      </c>
      <c r="C3209" s="8">
        <f t="shared" si="307"/>
        <v>0</v>
      </c>
      <c r="D3209" s="38" t="e">
        <f t="shared" si="308"/>
        <v>#VALUE!</v>
      </c>
      <c r="E3209" s="39" t="e">
        <f t="shared" si="303"/>
        <v>#VALUE!</v>
      </c>
      <c r="M3209" s="8" t="str">
        <f>VLOOKUP(MONTH($J3209),Lookup!$A$2:$B$13,2,0)&amp;" "&amp;YEAR($J3209)</f>
        <v>Jan 1900</v>
      </c>
      <c r="N3209" s="34" t="str">
        <f t="shared" si="304"/>
        <v>1/1/9999</v>
      </c>
      <c r="O3209" s="8" t="str">
        <f>IF(ISERROR(VLOOKUP($I3209,Lookup!$H$2:$I$11,2,0)),"",VLOOKUP($I3209,Lookup!$H$2:$I$11,2,0))</f>
        <v/>
      </c>
      <c r="P3209" s="8">
        <f>COUNTIF(J$4:J3209,J3209)</f>
        <v>0</v>
      </c>
    </row>
    <row r="3210" spans="1:16" x14ac:dyDescent="0.25">
      <c r="A3210" s="35">
        <f t="shared" si="305"/>
        <v>0</v>
      </c>
      <c r="B3210" s="8">
        <f t="shared" si="306"/>
        <v>0</v>
      </c>
      <c r="C3210" s="8">
        <f t="shared" si="307"/>
        <v>0</v>
      </c>
      <c r="D3210" s="38" t="e">
        <f t="shared" si="308"/>
        <v>#VALUE!</v>
      </c>
      <c r="E3210" s="39" t="e">
        <f t="shared" si="303"/>
        <v>#VALUE!</v>
      </c>
      <c r="M3210" s="8" t="str">
        <f>VLOOKUP(MONTH($J3210),Lookup!$A$2:$B$13,2,0)&amp;" "&amp;YEAR($J3210)</f>
        <v>Jan 1900</v>
      </c>
      <c r="N3210" s="34" t="str">
        <f t="shared" si="304"/>
        <v>1/1/9999</v>
      </c>
      <c r="O3210" s="8" t="str">
        <f>IF(ISERROR(VLOOKUP($I3210,Lookup!$H$2:$I$11,2,0)),"",VLOOKUP($I3210,Lookup!$H$2:$I$11,2,0))</f>
        <v/>
      </c>
      <c r="P3210" s="8">
        <f>COUNTIF(J$4:J3210,J3210)</f>
        <v>0</v>
      </c>
    </row>
    <row r="3211" spans="1:16" x14ac:dyDescent="0.25">
      <c r="A3211" s="35">
        <f t="shared" si="305"/>
        <v>0</v>
      </c>
      <c r="B3211" s="8">
        <f t="shared" si="306"/>
        <v>0</v>
      </c>
      <c r="C3211" s="8">
        <f t="shared" si="307"/>
        <v>0</v>
      </c>
      <c r="D3211" s="38" t="e">
        <f t="shared" si="308"/>
        <v>#VALUE!</v>
      </c>
      <c r="E3211" s="39" t="e">
        <f t="shared" si="303"/>
        <v>#VALUE!</v>
      </c>
      <c r="M3211" s="8" t="str">
        <f>VLOOKUP(MONTH($J3211),Lookup!$A$2:$B$13,2,0)&amp;" "&amp;YEAR($J3211)</f>
        <v>Jan 1900</v>
      </c>
      <c r="N3211" s="34" t="str">
        <f t="shared" si="304"/>
        <v>1/1/9999</v>
      </c>
      <c r="O3211" s="8" t="str">
        <f>IF(ISERROR(VLOOKUP($I3211,Lookup!$H$2:$I$11,2,0)),"",VLOOKUP($I3211,Lookup!$H$2:$I$11,2,0))</f>
        <v/>
      </c>
      <c r="P3211" s="8">
        <f>COUNTIF(J$4:J3211,J3211)</f>
        <v>0</v>
      </c>
    </row>
    <row r="3212" spans="1:16" x14ac:dyDescent="0.25">
      <c r="A3212" s="35">
        <f t="shared" si="305"/>
        <v>0</v>
      </c>
      <c r="B3212" s="8">
        <f t="shared" si="306"/>
        <v>0</v>
      </c>
      <c r="C3212" s="8">
        <f t="shared" si="307"/>
        <v>0</v>
      </c>
      <c r="D3212" s="38" t="e">
        <f t="shared" si="308"/>
        <v>#VALUE!</v>
      </c>
      <c r="E3212" s="39" t="e">
        <f t="shared" si="303"/>
        <v>#VALUE!</v>
      </c>
      <c r="M3212" s="8" t="str">
        <f>VLOOKUP(MONTH($J3212),Lookup!$A$2:$B$13,2,0)&amp;" "&amp;YEAR($J3212)</f>
        <v>Jan 1900</v>
      </c>
      <c r="N3212" s="34" t="str">
        <f t="shared" si="304"/>
        <v>1/1/9999</v>
      </c>
      <c r="O3212" s="8" t="str">
        <f>IF(ISERROR(VLOOKUP($I3212,Lookup!$H$2:$I$11,2,0)),"",VLOOKUP($I3212,Lookup!$H$2:$I$11,2,0))</f>
        <v/>
      </c>
      <c r="P3212" s="8">
        <f>COUNTIF(J$4:J3212,J3212)</f>
        <v>0</v>
      </c>
    </row>
    <row r="3213" spans="1:16" x14ac:dyDescent="0.25">
      <c r="A3213" s="35">
        <f t="shared" si="305"/>
        <v>0</v>
      </c>
      <c r="B3213" s="8">
        <f t="shared" si="306"/>
        <v>0</v>
      </c>
      <c r="C3213" s="8">
        <f t="shared" si="307"/>
        <v>0</v>
      </c>
      <c r="D3213" s="38" t="e">
        <f t="shared" si="308"/>
        <v>#VALUE!</v>
      </c>
      <c r="E3213" s="39" t="e">
        <f t="shared" si="303"/>
        <v>#VALUE!</v>
      </c>
      <c r="M3213" s="8" t="str">
        <f>VLOOKUP(MONTH($J3213),Lookup!$A$2:$B$13,2,0)&amp;" "&amp;YEAR($J3213)</f>
        <v>Jan 1900</v>
      </c>
      <c r="N3213" s="34" t="str">
        <f t="shared" si="304"/>
        <v>1/1/9999</v>
      </c>
      <c r="O3213" s="8" t="str">
        <f>IF(ISERROR(VLOOKUP($I3213,Lookup!$H$2:$I$11,2,0)),"",VLOOKUP($I3213,Lookup!$H$2:$I$11,2,0))</f>
        <v/>
      </c>
      <c r="P3213" s="8">
        <f>COUNTIF(J$4:J3213,J3213)</f>
        <v>0</v>
      </c>
    </row>
    <row r="3214" spans="1:16" x14ac:dyDescent="0.25">
      <c r="A3214" s="35">
        <f t="shared" si="305"/>
        <v>0</v>
      </c>
      <c r="B3214" s="8">
        <f t="shared" si="306"/>
        <v>0</v>
      </c>
      <c r="C3214" s="8">
        <f t="shared" si="307"/>
        <v>0</v>
      </c>
      <c r="D3214" s="38" t="e">
        <f t="shared" si="308"/>
        <v>#VALUE!</v>
      </c>
      <c r="E3214" s="39" t="e">
        <f t="shared" si="303"/>
        <v>#VALUE!</v>
      </c>
      <c r="M3214" s="8" t="str">
        <f>VLOOKUP(MONTH($J3214),Lookup!$A$2:$B$13,2,0)&amp;" "&amp;YEAR($J3214)</f>
        <v>Jan 1900</v>
      </c>
      <c r="N3214" s="34" t="str">
        <f t="shared" si="304"/>
        <v>1/1/9999</v>
      </c>
      <c r="O3214" s="8" t="str">
        <f>IF(ISERROR(VLOOKUP($I3214,Lookup!$H$2:$I$11,2,0)),"",VLOOKUP($I3214,Lookup!$H$2:$I$11,2,0))</f>
        <v/>
      </c>
      <c r="P3214" s="8">
        <f>COUNTIF(J$4:J3214,J3214)</f>
        <v>0</v>
      </c>
    </row>
    <row r="3215" spans="1:16" x14ac:dyDescent="0.25">
      <c r="A3215" s="35">
        <f t="shared" si="305"/>
        <v>0</v>
      </c>
      <c r="B3215" s="8">
        <f t="shared" si="306"/>
        <v>0</v>
      </c>
      <c r="C3215" s="8">
        <f t="shared" si="307"/>
        <v>0</v>
      </c>
      <c r="D3215" s="38" t="e">
        <f t="shared" si="308"/>
        <v>#VALUE!</v>
      </c>
      <c r="E3215" s="39" t="e">
        <f t="shared" si="303"/>
        <v>#VALUE!</v>
      </c>
      <c r="M3215" s="8" t="str">
        <f>VLOOKUP(MONTH($J3215),Lookup!$A$2:$B$13,2,0)&amp;" "&amp;YEAR($J3215)</f>
        <v>Jan 1900</v>
      </c>
      <c r="N3215" s="34" t="str">
        <f t="shared" si="304"/>
        <v>1/1/9999</v>
      </c>
      <c r="O3215" s="8" t="str">
        <f>IF(ISERROR(VLOOKUP($I3215,Lookup!$H$2:$I$11,2,0)),"",VLOOKUP($I3215,Lookup!$H$2:$I$11,2,0))</f>
        <v/>
      </c>
      <c r="P3215" s="8">
        <f>COUNTIF(J$4:J3215,J3215)</f>
        <v>0</v>
      </c>
    </row>
    <row r="3216" spans="1:16" x14ac:dyDescent="0.25">
      <c r="A3216" s="35">
        <f t="shared" si="305"/>
        <v>0</v>
      </c>
      <c r="B3216" s="8">
        <f t="shared" si="306"/>
        <v>0</v>
      </c>
      <c r="C3216" s="8">
        <f t="shared" si="307"/>
        <v>0</v>
      </c>
      <c r="D3216" s="38" t="e">
        <f t="shared" si="308"/>
        <v>#VALUE!</v>
      </c>
      <c r="E3216" s="39" t="e">
        <f t="shared" si="303"/>
        <v>#VALUE!</v>
      </c>
      <c r="M3216" s="8" t="str">
        <f>VLOOKUP(MONTH($J3216),Lookup!$A$2:$B$13,2,0)&amp;" "&amp;YEAR($J3216)</f>
        <v>Jan 1900</v>
      </c>
      <c r="N3216" s="34" t="str">
        <f t="shared" si="304"/>
        <v>1/1/9999</v>
      </c>
      <c r="O3216" s="8" t="str">
        <f>IF(ISERROR(VLOOKUP($I3216,Lookup!$H$2:$I$11,2,0)),"",VLOOKUP($I3216,Lookup!$H$2:$I$11,2,0))</f>
        <v/>
      </c>
      <c r="P3216" s="8">
        <f>COUNTIF(J$4:J3216,J3216)</f>
        <v>0</v>
      </c>
    </row>
    <row r="3217" spans="1:16" x14ac:dyDescent="0.25">
      <c r="A3217" s="35">
        <f t="shared" si="305"/>
        <v>0</v>
      </c>
      <c r="B3217" s="8">
        <f t="shared" si="306"/>
        <v>0</v>
      </c>
      <c r="C3217" s="8">
        <f t="shared" si="307"/>
        <v>0</v>
      </c>
      <c r="D3217" s="38" t="e">
        <f t="shared" si="308"/>
        <v>#VALUE!</v>
      </c>
      <c r="E3217" s="39" t="e">
        <f t="shared" si="303"/>
        <v>#VALUE!</v>
      </c>
      <c r="M3217" s="8" t="str">
        <f>VLOOKUP(MONTH($J3217),Lookup!$A$2:$B$13,2,0)&amp;" "&amp;YEAR($J3217)</f>
        <v>Jan 1900</v>
      </c>
      <c r="N3217" s="34" t="str">
        <f t="shared" si="304"/>
        <v>1/1/9999</v>
      </c>
      <c r="O3217" s="8" t="str">
        <f>IF(ISERROR(VLOOKUP($I3217,Lookup!$H$2:$I$11,2,0)),"",VLOOKUP($I3217,Lookup!$H$2:$I$11,2,0))</f>
        <v/>
      </c>
      <c r="P3217" s="8">
        <f>COUNTIF(J$4:J3217,J3217)</f>
        <v>0</v>
      </c>
    </row>
    <row r="3218" spans="1:16" x14ac:dyDescent="0.25">
      <c r="A3218" s="35">
        <f t="shared" si="305"/>
        <v>0</v>
      </c>
      <c r="B3218" s="8">
        <f t="shared" si="306"/>
        <v>0</v>
      </c>
      <c r="C3218" s="8">
        <f t="shared" si="307"/>
        <v>0</v>
      </c>
      <c r="D3218" s="38" t="e">
        <f t="shared" si="308"/>
        <v>#VALUE!</v>
      </c>
      <c r="E3218" s="39" t="e">
        <f t="shared" si="303"/>
        <v>#VALUE!</v>
      </c>
      <c r="M3218" s="8" t="str">
        <f>VLOOKUP(MONTH($J3218),Lookup!$A$2:$B$13,2,0)&amp;" "&amp;YEAR($J3218)</f>
        <v>Jan 1900</v>
      </c>
      <c r="N3218" s="34" t="str">
        <f t="shared" si="304"/>
        <v>1/1/9999</v>
      </c>
      <c r="O3218" s="8" t="str">
        <f>IF(ISERROR(VLOOKUP($I3218,Lookup!$H$2:$I$11,2,0)),"",VLOOKUP($I3218,Lookup!$H$2:$I$11,2,0))</f>
        <v/>
      </c>
      <c r="P3218" s="8">
        <f>COUNTIF(J$4:J3218,J3218)</f>
        <v>0</v>
      </c>
    </row>
    <row r="3219" spans="1:16" x14ac:dyDescent="0.25">
      <c r="A3219" s="35">
        <f t="shared" si="305"/>
        <v>0</v>
      </c>
      <c r="B3219" s="8">
        <f t="shared" si="306"/>
        <v>0</v>
      </c>
      <c r="C3219" s="8">
        <f t="shared" si="307"/>
        <v>0</v>
      </c>
      <c r="D3219" s="38" t="e">
        <f t="shared" si="308"/>
        <v>#VALUE!</v>
      </c>
      <c r="E3219" s="39" t="e">
        <f t="shared" si="303"/>
        <v>#VALUE!</v>
      </c>
      <c r="M3219" s="8" t="str">
        <f>VLOOKUP(MONTH($J3219),Lookup!$A$2:$B$13,2,0)&amp;" "&amp;YEAR($J3219)</f>
        <v>Jan 1900</v>
      </c>
      <c r="N3219" s="34" t="str">
        <f t="shared" si="304"/>
        <v>1/1/9999</v>
      </c>
      <c r="O3219" s="8" t="str">
        <f>IF(ISERROR(VLOOKUP($I3219,Lookup!$H$2:$I$11,2,0)),"",VLOOKUP($I3219,Lookup!$H$2:$I$11,2,0))</f>
        <v/>
      </c>
      <c r="P3219" s="8">
        <f>COUNTIF(J$4:J3219,J3219)</f>
        <v>0</v>
      </c>
    </row>
    <row r="3220" spans="1:16" x14ac:dyDescent="0.25">
      <c r="A3220" s="35">
        <f t="shared" si="305"/>
        <v>0</v>
      </c>
      <c r="B3220" s="8">
        <f t="shared" si="306"/>
        <v>0</v>
      </c>
      <c r="C3220" s="8">
        <f t="shared" si="307"/>
        <v>0</v>
      </c>
      <c r="D3220" s="38" t="e">
        <f t="shared" si="308"/>
        <v>#VALUE!</v>
      </c>
      <c r="E3220" s="39" t="e">
        <f t="shared" si="303"/>
        <v>#VALUE!</v>
      </c>
      <c r="M3220" s="8" t="str">
        <f>VLOOKUP(MONTH($J3220),Lookup!$A$2:$B$13,2,0)&amp;" "&amp;YEAR($J3220)</f>
        <v>Jan 1900</v>
      </c>
      <c r="N3220" s="34" t="str">
        <f t="shared" si="304"/>
        <v>1/1/9999</v>
      </c>
      <c r="O3220" s="8" t="str">
        <f>IF(ISERROR(VLOOKUP($I3220,Lookup!$H$2:$I$11,2,0)),"",VLOOKUP($I3220,Lookup!$H$2:$I$11,2,0))</f>
        <v/>
      </c>
      <c r="P3220" s="8">
        <f>COUNTIF(J$4:J3220,J3220)</f>
        <v>0</v>
      </c>
    </row>
    <row r="3221" spans="1:16" x14ac:dyDescent="0.25">
      <c r="A3221" s="35">
        <f t="shared" si="305"/>
        <v>0</v>
      </c>
      <c r="B3221" s="8">
        <f t="shared" si="306"/>
        <v>0</v>
      </c>
      <c r="C3221" s="8">
        <f t="shared" si="307"/>
        <v>0</v>
      </c>
      <c r="D3221" s="38" t="e">
        <f t="shared" si="308"/>
        <v>#VALUE!</v>
      </c>
      <c r="E3221" s="39" t="e">
        <f t="shared" si="303"/>
        <v>#VALUE!</v>
      </c>
      <c r="M3221" s="8" t="str">
        <f>VLOOKUP(MONTH($J3221),Lookup!$A$2:$B$13,2,0)&amp;" "&amp;YEAR($J3221)</f>
        <v>Jan 1900</v>
      </c>
      <c r="N3221" s="34" t="str">
        <f t="shared" si="304"/>
        <v>1/1/9999</v>
      </c>
      <c r="O3221" s="8" t="str">
        <f>IF(ISERROR(VLOOKUP($I3221,Lookup!$H$2:$I$11,2,0)),"",VLOOKUP($I3221,Lookup!$H$2:$I$11,2,0))</f>
        <v/>
      </c>
      <c r="P3221" s="8">
        <f>COUNTIF(J$4:J3221,J3221)</f>
        <v>0</v>
      </c>
    </row>
    <row r="3222" spans="1:16" x14ac:dyDescent="0.25">
      <c r="A3222" s="35">
        <f t="shared" si="305"/>
        <v>0</v>
      </c>
      <c r="B3222" s="8">
        <f t="shared" si="306"/>
        <v>0</v>
      </c>
      <c r="C3222" s="8">
        <f t="shared" si="307"/>
        <v>0</v>
      </c>
      <c r="D3222" s="38" t="e">
        <f t="shared" si="308"/>
        <v>#VALUE!</v>
      </c>
      <c r="E3222" s="39" t="e">
        <f t="shared" si="303"/>
        <v>#VALUE!</v>
      </c>
      <c r="M3222" s="8" t="str">
        <f>VLOOKUP(MONTH($J3222),Lookup!$A$2:$B$13,2,0)&amp;" "&amp;YEAR($J3222)</f>
        <v>Jan 1900</v>
      </c>
      <c r="N3222" s="34" t="str">
        <f t="shared" si="304"/>
        <v>1/1/9999</v>
      </c>
      <c r="O3222" s="8" t="str">
        <f>IF(ISERROR(VLOOKUP($I3222,Lookup!$H$2:$I$11,2,0)),"",VLOOKUP($I3222,Lookup!$H$2:$I$11,2,0))</f>
        <v/>
      </c>
      <c r="P3222" s="8">
        <f>COUNTIF(J$4:J3222,J3222)</f>
        <v>0</v>
      </c>
    </row>
    <row r="3223" spans="1:16" x14ac:dyDescent="0.25">
      <c r="A3223" s="35">
        <f t="shared" si="305"/>
        <v>0</v>
      </c>
      <c r="B3223" s="8">
        <f t="shared" si="306"/>
        <v>0</v>
      </c>
      <c r="C3223" s="8">
        <f t="shared" si="307"/>
        <v>0</v>
      </c>
      <c r="D3223" s="38" t="e">
        <f t="shared" si="308"/>
        <v>#VALUE!</v>
      </c>
      <c r="E3223" s="39" t="e">
        <f t="shared" si="303"/>
        <v>#VALUE!</v>
      </c>
      <c r="M3223" s="8" t="str">
        <f>VLOOKUP(MONTH($J3223),Lookup!$A$2:$B$13,2,0)&amp;" "&amp;YEAR($J3223)</f>
        <v>Jan 1900</v>
      </c>
      <c r="N3223" s="34" t="str">
        <f t="shared" si="304"/>
        <v>1/1/9999</v>
      </c>
      <c r="O3223" s="8" t="str">
        <f>IF(ISERROR(VLOOKUP($I3223,Lookup!$H$2:$I$11,2,0)),"",VLOOKUP($I3223,Lookup!$H$2:$I$11,2,0))</f>
        <v/>
      </c>
      <c r="P3223" s="8">
        <f>COUNTIF(J$4:J3223,J3223)</f>
        <v>0</v>
      </c>
    </row>
    <row r="3224" spans="1:16" x14ac:dyDescent="0.25">
      <c r="A3224" s="35">
        <f t="shared" si="305"/>
        <v>0</v>
      </c>
      <c r="B3224" s="8">
        <f t="shared" si="306"/>
        <v>0</v>
      </c>
      <c r="C3224" s="8">
        <f t="shared" si="307"/>
        <v>0</v>
      </c>
      <c r="D3224" s="38" t="e">
        <f t="shared" si="308"/>
        <v>#VALUE!</v>
      </c>
      <c r="E3224" s="39" t="e">
        <f t="shared" si="303"/>
        <v>#VALUE!</v>
      </c>
      <c r="M3224" s="8" t="str">
        <f>VLOOKUP(MONTH($J3224),Lookup!$A$2:$B$13,2,0)&amp;" "&amp;YEAR($J3224)</f>
        <v>Jan 1900</v>
      </c>
      <c r="N3224" s="34" t="str">
        <f t="shared" si="304"/>
        <v>1/1/9999</v>
      </c>
      <c r="O3224" s="8" t="str">
        <f>IF(ISERROR(VLOOKUP($I3224,Lookup!$H$2:$I$11,2,0)),"",VLOOKUP($I3224,Lookup!$H$2:$I$11,2,0))</f>
        <v/>
      </c>
      <c r="P3224" s="8">
        <f>COUNTIF(J$4:J3224,J3224)</f>
        <v>0</v>
      </c>
    </row>
    <row r="3225" spans="1:16" x14ac:dyDescent="0.25">
      <c r="A3225" s="35">
        <f t="shared" si="305"/>
        <v>0</v>
      </c>
      <c r="B3225" s="8">
        <f t="shared" si="306"/>
        <v>0</v>
      </c>
      <c r="C3225" s="8">
        <f t="shared" si="307"/>
        <v>0</v>
      </c>
      <c r="D3225" s="38" t="e">
        <f t="shared" si="308"/>
        <v>#VALUE!</v>
      </c>
      <c r="E3225" s="39" t="e">
        <f t="shared" si="303"/>
        <v>#VALUE!</v>
      </c>
      <c r="M3225" s="8" t="str">
        <f>VLOOKUP(MONTH($J3225),Lookup!$A$2:$B$13,2,0)&amp;" "&amp;YEAR($J3225)</f>
        <v>Jan 1900</v>
      </c>
      <c r="N3225" s="34" t="str">
        <f t="shared" si="304"/>
        <v>1/1/9999</v>
      </c>
      <c r="O3225" s="8" t="str">
        <f>IF(ISERROR(VLOOKUP($I3225,Lookup!$H$2:$I$11,2,0)),"",VLOOKUP($I3225,Lookup!$H$2:$I$11,2,0))</f>
        <v/>
      </c>
      <c r="P3225" s="8">
        <f>COUNTIF(J$4:J3225,J3225)</f>
        <v>0</v>
      </c>
    </row>
    <row r="3226" spans="1:16" x14ac:dyDescent="0.25">
      <c r="A3226" s="35">
        <f t="shared" si="305"/>
        <v>0</v>
      </c>
      <c r="B3226" s="8">
        <f t="shared" si="306"/>
        <v>0</v>
      </c>
      <c r="C3226" s="8">
        <f t="shared" si="307"/>
        <v>0</v>
      </c>
      <c r="D3226" s="38" t="e">
        <f t="shared" si="308"/>
        <v>#VALUE!</v>
      </c>
      <c r="E3226" s="39" t="e">
        <f t="shared" si="303"/>
        <v>#VALUE!</v>
      </c>
      <c r="M3226" s="8" t="str">
        <f>VLOOKUP(MONTH($J3226),Lookup!$A$2:$B$13,2,0)&amp;" "&amp;YEAR($J3226)</f>
        <v>Jan 1900</v>
      </c>
      <c r="N3226" s="34" t="str">
        <f t="shared" si="304"/>
        <v>1/1/9999</v>
      </c>
      <c r="O3226" s="8" t="str">
        <f>IF(ISERROR(VLOOKUP($I3226,Lookup!$H$2:$I$11,2,0)),"",VLOOKUP($I3226,Lookup!$H$2:$I$11,2,0))</f>
        <v/>
      </c>
      <c r="P3226" s="8">
        <f>COUNTIF(J$4:J3226,J3226)</f>
        <v>0</v>
      </c>
    </row>
    <row r="3227" spans="1:16" x14ac:dyDescent="0.25">
      <c r="A3227" s="35">
        <f t="shared" si="305"/>
        <v>0</v>
      </c>
      <c r="B3227" s="8">
        <f t="shared" si="306"/>
        <v>0</v>
      </c>
      <c r="C3227" s="8">
        <f t="shared" si="307"/>
        <v>0</v>
      </c>
      <c r="D3227" s="38" t="e">
        <f t="shared" si="308"/>
        <v>#VALUE!</v>
      </c>
      <c r="E3227" s="39" t="e">
        <f t="shared" si="303"/>
        <v>#VALUE!</v>
      </c>
      <c r="M3227" s="8" t="str">
        <f>VLOOKUP(MONTH($J3227),Lookup!$A$2:$B$13,2,0)&amp;" "&amp;YEAR($J3227)</f>
        <v>Jan 1900</v>
      </c>
      <c r="N3227" s="34" t="str">
        <f t="shared" si="304"/>
        <v>1/1/9999</v>
      </c>
      <c r="O3227" s="8" t="str">
        <f>IF(ISERROR(VLOOKUP($I3227,Lookup!$H$2:$I$11,2,0)),"",VLOOKUP($I3227,Lookup!$H$2:$I$11,2,0))</f>
        <v/>
      </c>
      <c r="P3227" s="8">
        <f>COUNTIF(J$4:J3227,J3227)</f>
        <v>0</v>
      </c>
    </row>
    <row r="3228" spans="1:16" x14ac:dyDescent="0.25">
      <c r="A3228" s="35">
        <f t="shared" si="305"/>
        <v>0</v>
      </c>
      <c r="B3228" s="8">
        <f t="shared" si="306"/>
        <v>0</v>
      </c>
      <c r="C3228" s="8">
        <f t="shared" si="307"/>
        <v>0</v>
      </c>
      <c r="D3228" s="38" t="e">
        <f t="shared" si="308"/>
        <v>#VALUE!</v>
      </c>
      <c r="E3228" s="39" t="e">
        <f t="shared" si="303"/>
        <v>#VALUE!</v>
      </c>
      <c r="M3228" s="8" t="str">
        <f>VLOOKUP(MONTH($J3228),Lookup!$A$2:$B$13,2,0)&amp;" "&amp;YEAR($J3228)</f>
        <v>Jan 1900</v>
      </c>
      <c r="N3228" s="34" t="str">
        <f t="shared" si="304"/>
        <v>1/1/9999</v>
      </c>
      <c r="O3228" s="8" t="str">
        <f>IF(ISERROR(VLOOKUP($I3228,Lookup!$H$2:$I$11,2,0)),"",VLOOKUP($I3228,Lookup!$H$2:$I$11,2,0))</f>
        <v/>
      </c>
      <c r="P3228" s="8">
        <f>COUNTIF(J$4:J3228,J3228)</f>
        <v>0</v>
      </c>
    </row>
    <row r="3229" spans="1:16" x14ac:dyDescent="0.25">
      <c r="A3229" s="35">
        <f t="shared" si="305"/>
        <v>0</v>
      </c>
      <c r="B3229" s="8">
        <f t="shared" si="306"/>
        <v>0</v>
      </c>
      <c r="C3229" s="8">
        <f t="shared" si="307"/>
        <v>0</v>
      </c>
      <c r="D3229" s="38" t="e">
        <f t="shared" si="308"/>
        <v>#VALUE!</v>
      </c>
      <c r="E3229" s="39" t="e">
        <f t="shared" si="303"/>
        <v>#VALUE!</v>
      </c>
      <c r="M3229" s="8" t="str">
        <f>VLOOKUP(MONTH($J3229),Lookup!$A$2:$B$13,2,0)&amp;" "&amp;YEAR($J3229)</f>
        <v>Jan 1900</v>
      </c>
      <c r="N3229" s="34" t="str">
        <f t="shared" si="304"/>
        <v>1/1/9999</v>
      </c>
      <c r="O3229" s="8" t="str">
        <f>IF(ISERROR(VLOOKUP($I3229,Lookup!$H$2:$I$11,2,0)),"",VLOOKUP($I3229,Lookup!$H$2:$I$11,2,0))</f>
        <v/>
      </c>
      <c r="P3229" s="8">
        <f>COUNTIF(J$4:J3229,J3229)</f>
        <v>0</v>
      </c>
    </row>
    <row r="3230" spans="1:16" x14ac:dyDescent="0.25">
      <c r="A3230" s="35">
        <f t="shared" si="305"/>
        <v>0</v>
      </c>
      <c r="B3230" s="8">
        <f t="shared" si="306"/>
        <v>0</v>
      </c>
      <c r="C3230" s="8">
        <f t="shared" si="307"/>
        <v>0</v>
      </c>
      <c r="D3230" s="38" t="e">
        <f t="shared" si="308"/>
        <v>#VALUE!</v>
      </c>
      <c r="E3230" s="39" t="e">
        <f t="shared" si="303"/>
        <v>#VALUE!</v>
      </c>
      <c r="M3230" s="8" t="str">
        <f>VLOOKUP(MONTH($J3230),Lookup!$A$2:$B$13,2,0)&amp;" "&amp;YEAR($J3230)</f>
        <v>Jan 1900</v>
      </c>
      <c r="N3230" s="34" t="str">
        <f t="shared" si="304"/>
        <v>1/1/9999</v>
      </c>
      <c r="O3230" s="8" t="str">
        <f>IF(ISERROR(VLOOKUP($I3230,Lookup!$H$2:$I$11,2,0)),"",VLOOKUP($I3230,Lookup!$H$2:$I$11,2,0))</f>
        <v/>
      </c>
      <c r="P3230" s="8">
        <f>COUNTIF(J$4:J3230,J3230)</f>
        <v>0</v>
      </c>
    </row>
    <row r="3231" spans="1:16" x14ac:dyDescent="0.25">
      <c r="A3231" s="35">
        <f t="shared" si="305"/>
        <v>0</v>
      </c>
      <c r="B3231" s="8">
        <f t="shared" si="306"/>
        <v>0</v>
      </c>
      <c r="C3231" s="8">
        <f t="shared" si="307"/>
        <v>0</v>
      </c>
      <c r="D3231" s="38" t="e">
        <f t="shared" si="308"/>
        <v>#VALUE!</v>
      </c>
      <c r="E3231" s="39" t="e">
        <f t="shared" si="303"/>
        <v>#VALUE!</v>
      </c>
      <c r="M3231" s="8" t="str">
        <f>VLOOKUP(MONTH($J3231),Lookup!$A$2:$B$13,2,0)&amp;" "&amp;YEAR($J3231)</f>
        <v>Jan 1900</v>
      </c>
      <c r="N3231" s="34" t="str">
        <f t="shared" si="304"/>
        <v>1/1/9999</v>
      </c>
      <c r="O3231" s="8" t="str">
        <f>IF(ISERROR(VLOOKUP($I3231,Lookup!$H$2:$I$11,2,0)),"",VLOOKUP($I3231,Lookup!$H$2:$I$11,2,0))</f>
        <v/>
      </c>
      <c r="P3231" s="8">
        <f>COUNTIF(J$4:J3231,J3231)</f>
        <v>0</v>
      </c>
    </row>
    <row r="3232" spans="1:16" x14ac:dyDescent="0.25">
      <c r="A3232" s="35">
        <f t="shared" si="305"/>
        <v>0</v>
      </c>
      <c r="B3232" s="8">
        <f t="shared" si="306"/>
        <v>0</v>
      </c>
      <c r="C3232" s="8">
        <f t="shared" si="307"/>
        <v>0</v>
      </c>
      <c r="D3232" s="38" t="e">
        <f t="shared" si="308"/>
        <v>#VALUE!</v>
      </c>
      <c r="E3232" s="39" t="e">
        <f t="shared" si="303"/>
        <v>#VALUE!</v>
      </c>
      <c r="M3232" s="8" t="str">
        <f>VLOOKUP(MONTH($J3232),Lookup!$A$2:$B$13,2,0)&amp;" "&amp;YEAR($J3232)</f>
        <v>Jan 1900</v>
      </c>
      <c r="N3232" s="34" t="str">
        <f t="shared" si="304"/>
        <v>1/1/9999</v>
      </c>
      <c r="O3232" s="8" t="str">
        <f>IF(ISERROR(VLOOKUP($I3232,Lookup!$H$2:$I$11,2,0)),"",VLOOKUP($I3232,Lookup!$H$2:$I$11,2,0))</f>
        <v/>
      </c>
      <c r="P3232" s="8">
        <f>COUNTIF(J$4:J3232,J3232)</f>
        <v>0</v>
      </c>
    </row>
    <row r="3233" spans="1:16" x14ac:dyDescent="0.25">
      <c r="A3233" s="35">
        <f t="shared" si="305"/>
        <v>0</v>
      </c>
      <c r="B3233" s="8">
        <f t="shared" si="306"/>
        <v>0</v>
      </c>
      <c r="C3233" s="8">
        <f t="shared" si="307"/>
        <v>0</v>
      </c>
      <c r="D3233" s="38" t="e">
        <f t="shared" si="308"/>
        <v>#VALUE!</v>
      </c>
      <c r="E3233" s="39" t="e">
        <f t="shared" si="303"/>
        <v>#VALUE!</v>
      </c>
      <c r="M3233" s="8" t="str">
        <f>VLOOKUP(MONTH($J3233),Lookup!$A$2:$B$13,2,0)&amp;" "&amp;YEAR($J3233)</f>
        <v>Jan 1900</v>
      </c>
      <c r="N3233" s="34" t="str">
        <f t="shared" si="304"/>
        <v>1/1/9999</v>
      </c>
      <c r="O3233" s="8" t="str">
        <f>IF(ISERROR(VLOOKUP($I3233,Lookup!$H$2:$I$11,2,0)),"",VLOOKUP($I3233,Lookup!$H$2:$I$11,2,0))</f>
        <v/>
      </c>
      <c r="P3233" s="8">
        <f>COUNTIF(J$4:J3233,J3233)</f>
        <v>0</v>
      </c>
    </row>
    <row r="3234" spans="1:16" x14ac:dyDescent="0.25">
      <c r="A3234" s="35">
        <f t="shared" si="305"/>
        <v>0</v>
      </c>
      <c r="B3234" s="8">
        <f t="shared" si="306"/>
        <v>0</v>
      </c>
      <c r="C3234" s="8">
        <f t="shared" si="307"/>
        <v>0</v>
      </c>
      <c r="D3234" s="38" t="e">
        <f t="shared" si="308"/>
        <v>#VALUE!</v>
      </c>
      <c r="E3234" s="39" t="e">
        <f t="shared" si="303"/>
        <v>#VALUE!</v>
      </c>
      <c r="M3234" s="8" t="str">
        <f>VLOOKUP(MONTH($J3234),Lookup!$A$2:$B$13,2,0)&amp;" "&amp;YEAR($J3234)</f>
        <v>Jan 1900</v>
      </c>
      <c r="N3234" s="34" t="str">
        <f t="shared" si="304"/>
        <v>1/1/9999</v>
      </c>
      <c r="O3234" s="8" t="str">
        <f>IF(ISERROR(VLOOKUP($I3234,Lookup!$H$2:$I$11,2,0)),"",VLOOKUP($I3234,Lookup!$H$2:$I$11,2,0))</f>
        <v/>
      </c>
      <c r="P3234" s="8">
        <f>COUNTIF(J$4:J3234,J3234)</f>
        <v>0</v>
      </c>
    </row>
    <row r="3235" spans="1:16" x14ac:dyDescent="0.25">
      <c r="A3235" s="35">
        <f t="shared" si="305"/>
        <v>0</v>
      </c>
      <c r="B3235" s="8">
        <f t="shared" si="306"/>
        <v>0</v>
      </c>
      <c r="C3235" s="8">
        <f t="shared" si="307"/>
        <v>0</v>
      </c>
      <c r="D3235" s="38" t="e">
        <f t="shared" si="308"/>
        <v>#VALUE!</v>
      </c>
      <c r="E3235" s="39" t="e">
        <f t="shared" si="303"/>
        <v>#VALUE!</v>
      </c>
      <c r="M3235" s="8" t="str">
        <f>VLOOKUP(MONTH($J3235),Lookup!$A$2:$B$13,2,0)&amp;" "&amp;YEAR($J3235)</f>
        <v>Jan 1900</v>
      </c>
      <c r="N3235" s="34" t="str">
        <f t="shared" si="304"/>
        <v>1/1/9999</v>
      </c>
      <c r="O3235" s="8" t="str">
        <f>IF(ISERROR(VLOOKUP($I3235,Lookup!$H$2:$I$11,2,0)),"",VLOOKUP($I3235,Lookup!$H$2:$I$11,2,0))</f>
        <v/>
      </c>
      <c r="P3235" s="8">
        <f>COUNTIF(J$4:J3235,J3235)</f>
        <v>0</v>
      </c>
    </row>
    <row r="3236" spans="1:16" x14ac:dyDescent="0.25">
      <c r="A3236" s="35">
        <f t="shared" si="305"/>
        <v>0</v>
      </c>
      <c r="B3236" s="8">
        <f t="shared" si="306"/>
        <v>0</v>
      </c>
      <c r="C3236" s="8">
        <f t="shared" si="307"/>
        <v>0</v>
      </c>
      <c r="D3236" s="38" t="e">
        <f t="shared" si="308"/>
        <v>#VALUE!</v>
      </c>
      <c r="E3236" s="39" t="e">
        <f t="shared" si="303"/>
        <v>#VALUE!</v>
      </c>
      <c r="M3236" s="8" t="str">
        <f>VLOOKUP(MONTH($J3236),Lookup!$A$2:$B$13,2,0)&amp;" "&amp;YEAR($J3236)</f>
        <v>Jan 1900</v>
      </c>
      <c r="N3236" s="34" t="str">
        <f t="shared" si="304"/>
        <v>1/1/9999</v>
      </c>
      <c r="O3236" s="8" t="str">
        <f>IF(ISERROR(VLOOKUP($I3236,Lookup!$H$2:$I$11,2,0)),"",VLOOKUP($I3236,Lookup!$H$2:$I$11,2,0))</f>
        <v/>
      </c>
      <c r="P3236" s="8">
        <f>COUNTIF(J$4:J3236,J3236)</f>
        <v>0</v>
      </c>
    </row>
    <row r="3237" spans="1:16" x14ac:dyDescent="0.25">
      <c r="A3237" s="35">
        <f t="shared" si="305"/>
        <v>0</v>
      </c>
      <c r="B3237" s="8">
        <f t="shared" si="306"/>
        <v>0</v>
      </c>
      <c r="C3237" s="8">
        <f t="shared" si="307"/>
        <v>0</v>
      </c>
      <c r="D3237" s="38" t="e">
        <f t="shared" si="308"/>
        <v>#VALUE!</v>
      </c>
      <c r="E3237" s="39" t="e">
        <f t="shared" si="303"/>
        <v>#VALUE!</v>
      </c>
      <c r="M3237" s="8" t="str">
        <f>VLOOKUP(MONTH($J3237),Lookup!$A$2:$B$13,2,0)&amp;" "&amp;YEAR($J3237)</f>
        <v>Jan 1900</v>
      </c>
      <c r="N3237" s="34" t="str">
        <f t="shared" si="304"/>
        <v>1/1/9999</v>
      </c>
      <c r="O3237" s="8" t="str">
        <f>IF(ISERROR(VLOOKUP($I3237,Lookup!$H$2:$I$11,2,0)),"",VLOOKUP($I3237,Lookup!$H$2:$I$11,2,0))</f>
        <v/>
      </c>
      <c r="P3237" s="8">
        <f>COUNTIF(J$4:J3237,J3237)</f>
        <v>0</v>
      </c>
    </row>
    <row r="3238" spans="1:16" x14ac:dyDescent="0.25">
      <c r="A3238" s="35">
        <f t="shared" si="305"/>
        <v>0</v>
      </c>
      <c r="B3238" s="8">
        <f t="shared" si="306"/>
        <v>0</v>
      </c>
      <c r="C3238" s="8">
        <f t="shared" si="307"/>
        <v>0</v>
      </c>
      <c r="D3238" s="38" t="e">
        <f t="shared" si="308"/>
        <v>#VALUE!</v>
      </c>
      <c r="E3238" s="39" t="e">
        <f t="shared" si="303"/>
        <v>#VALUE!</v>
      </c>
      <c r="M3238" s="8" t="str">
        <f>VLOOKUP(MONTH($J3238),Lookup!$A$2:$B$13,2,0)&amp;" "&amp;YEAR($J3238)</f>
        <v>Jan 1900</v>
      </c>
      <c r="N3238" s="34" t="str">
        <f t="shared" si="304"/>
        <v>1/1/9999</v>
      </c>
      <c r="O3238" s="8" t="str">
        <f>IF(ISERROR(VLOOKUP($I3238,Lookup!$H$2:$I$11,2,0)),"",VLOOKUP($I3238,Lookup!$H$2:$I$11,2,0))</f>
        <v/>
      </c>
      <c r="P3238" s="8">
        <f>COUNTIF(J$4:J3238,J3238)</f>
        <v>0</v>
      </c>
    </row>
    <row r="3239" spans="1:16" x14ac:dyDescent="0.25">
      <c r="A3239" s="35">
        <f t="shared" si="305"/>
        <v>0</v>
      </c>
      <c r="B3239" s="8">
        <f t="shared" si="306"/>
        <v>0</v>
      </c>
      <c r="C3239" s="8">
        <f t="shared" si="307"/>
        <v>0</v>
      </c>
      <c r="D3239" s="38" t="e">
        <f t="shared" si="308"/>
        <v>#VALUE!</v>
      </c>
      <c r="E3239" s="39" t="e">
        <f t="shared" si="303"/>
        <v>#VALUE!</v>
      </c>
      <c r="M3239" s="8" t="str">
        <f>VLOOKUP(MONTH($J3239),Lookup!$A$2:$B$13,2,0)&amp;" "&amp;YEAR($J3239)</f>
        <v>Jan 1900</v>
      </c>
      <c r="N3239" s="34" t="str">
        <f t="shared" si="304"/>
        <v>1/1/9999</v>
      </c>
      <c r="O3239" s="8" t="str">
        <f>IF(ISERROR(VLOOKUP($I3239,Lookup!$H$2:$I$11,2,0)),"",VLOOKUP($I3239,Lookup!$H$2:$I$11,2,0))</f>
        <v/>
      </c>
      <c r="P3239" s="8">
        <f>COUNTIF(J$4:J3239,J3239)</f>
        <v>0</v>
      </c>
    </row>
    <row r="3240" spans="1:16" x14ac:dyDescent="0.25">
      <c r="A3240" s="35">
        <f t="shared" si="305"/>
        <v>0</v>
      </c>
      <c r="B3240" s="8">
        <f t="shared" si="306"/>
        <v>0</v>
      </c>
      <c r="C3240" s="8">
        <f t="shared" si="307"/>
        <v>0</v>
      </c>
      <c r="D3240" s="38" t="e">
        <f t="shared" si="308"/>
        <v>#VALUE!</v>
      </c>
      <c r="E3240" s="39" t="e">
        <f t="shared" si="303"/>
        <v>#VALUE!</v>
      </c>
      <c r="M3240" s="8" t="str">
        <f>VLOOKUP(MONTH($J3240),Lookup!$A$2:$B$13,2,0)&amp;" "&amp;YEAR($J3240)</f>
        <v>Jan 1900</v>
      </c>
      <c r="N3240" s="34" t="str">
        <f t="shared" si="304"/>
        <v>1/1/9999</v>
      </c>
      <c r="O3240" s="8" t="str">
        <f>IF(ISERROR(VLOOKUP($I3240,Lookup!$H$2:$I$11,2,0)),"",VLOOKUP($I3240,Lookup!$H$2:$I$11,2,0))</f>
        <v/>
      </c>
      <c r="P3240" s="8">
        <f>COUNTIF(J$4:J3240,J3240)</f>
        <v>0</v>
      </c>
    </row>
    <row r="3241" spans="1:16" x14ac:dyDescent="0.25">
      <c r="A3241" s="35">
        <f t="shared" si="305"/>
        <v>0</v>
      </c>
      <c r="B3241" s="8">
        <f t="shared" si="306"/>
        <v>0</v>
      </c>
      <c r="C3241" s="8">
        <f t="shared" si="307"/>
        <v>0</v>
      </c>
      <c r="D3241" s="38" t="e">
        <f t="shared" si="308"/>
        <v>#VALUE!</v>
      </c>
      <c r="E3241" s="39" t="e">
        <f t="shared" si="303"/>
        <v>#VALUE!</v>
      </c>
      <c r="M3241" s="8" t="str">
        <f>VLOOKUP(MONTH($J3241),Lookup!$A$2:$B$13,2,0)&amp;" "&amp;YEAR($J3241)</f>
        <v>Jan 1900</v>
      </c>
      <c r="N3241" s="34" t="str">
        <f t="shared" si="304"/>
        <v>1/1/9999</v>
      </c>
      <c r="O3241" s="8" t="str">
        <f>IF(ISERROR(VLOOKUP($I3241,Lookup!$H$2:$I$11,2,0)),"",VLOOKUP($I3241,Lookup!$H$2:$I$11,2,0))</f>
        <v/>
      </c>
      <c r="P3241" s="8">
        <f>COUNTIF(J$4:J3241,J3241)</f>
        <v>0</v>
      </c>
    </row>
    <row r="3242" spans="1:16" x14ac:dyDescent="0.25">
      <c r="A3242" s="35">
        <f t="shared" si="305"/>
        <v>0</v>
      </c>
      <c r="B3242" s="8">
        <f t="shared" si="306"/>
        <v>0</v>
      </c>
      <c r="C3242" s="8">
        <f t="shared" si="307"/>
        <v>0</v>
      </c>
      <c r="D3242" s="38" t="e">
        <f t="shared" si="308"/>
        <v>#VALUE!</v>
      </c>
      <c r="E3242" s="39" t="e">
        <f t="shared" si="303"/>
        <v>#VALUE!</v>
      </c>
      <c r="M3242" s="8" t="str">
        <f>VLOOKUP(MONTH($J3242),Lookup!$A$2:$B$13,2,0)&amp;" "&amp;YEAR($J3242)</f>
        <v>Jan 1900</v>
      </c>
      <c r="N3242" s="34" t="str">
        <f t="shared" si="304"/>
        <v>1/1/9999</v>
      </c>
      <c r="O3242" s="8" t="str">
        <f>IF(ISERROR(VLOOKUP($I3242,Lookup!$H$2:$I$11,2,0)),"",VLOOKUP($I3242,Lookup!$H$2:$I$11,2,0))</f>
        <v/>
      </c>
      <c r="P3242" s="8">
        <f>COUNTIF(J$4:J3242,J3242)</f>
        <v>0</v>
      </c>
    </row>
    <row r="3243" spans="1:16" x14ac:dyDescent="0.25">
      <c r="A3243" s="35">
        <f t="shared" si="305"/>
        <v>0</v>
      </c>
      <c r="B3243" s="8">
        <f t="shared" si="306"/>
        <v>0</v>
      </c>
      <c r="C3243" s="8">
        <f t="shared" si="307"/>
        <v>0</v>
      </c>
      <c r="D3243" s="38" t="e">
        <f t="shared" si="308"/>
        <v>#VALUE!</v>
      </c>
      <c r="E3243" s="39" t="e">
        <f t="shared" si="303"/>
        <v>#VALUE!</v>
      </c>
      <c r="M3243" s="8" t="str">
        <f>VLOOKUP(MONTH($J3243),Lookup!$A$2:$B$13,2,0)&amp;" "&amp;YEAR($J3243)</f>
        <v>Jan 1900</v>
      </c>
      <c r="N3243" s="34" t="str">
        <f t="shared" si="304"/>
        <v>1/1/9999</v>
      </c>
      <c r="O3243" s="8" t="str">
        <f>IF(ISERROR(VLOOKUP($I3243,Lookup!$H$2:$I$11,2,0)),"",VLOOKUP($I3243,Lookup!$H$2:$I$11,2,0))</f>
        <v/>
      </c>
      <c r="P3243" s="8">
        <f>COUNTIF(J$4:J3243,J3243)</f>
        <v>0</v>
      </c>
    </row>
    <row r="3244" spans="1:16" x14ac:dyDescent="0.25">
      <c r="A3244" s="35">
        <f t="shared" si="305"/>
        <v>0</v>
      </c>
      <c r="B3244" s="8">
        <f t="shared" si="306"/>
        <v>0</v>
      </c>
      <c r="C3244" s="8">
        <f t="shared" si="307"/>
        <v>0</v>
      </c>
      <c r="D3244" s="38" t="e">
        <f t="shared" si="308"/>
        <v>#VALUE!</v>
      </c>
      <c r="E3244" s="39" t="e">
        <f t="shared" si="303"/>
        <v>#VALUE!</v>
      </c>
      <c r="M3244" s="8" t="str">
        <f>VLOOKUP(MONTH($J3244),Lookup!$A$2:$B$13,2,0)&amp;" "&amp;YEAR($J3244)</f>
        <v>Jan 1900</v>
      </c>
      <c r="N3244" s="34" t="str">
        <f t="shared" si="304"/>
        <v>1/1/9999</v>
      </c>
      <c r="O3244" s="8" t="str">
        <f>IF(ISERROR(VLOOKUP($I3244,Lookup!$H$2:$I$11,2,0)),"",VLOOKUP($I3244,Lookup!$H$2:$I$11,2,0))</f>
        <v/>
      </c>
      <c r="P3244" s="8">
        <f>COUNTIF(J$4:J3244,J3244)</f>
        <v>0</v>
      </c>
    </row>
    <row r="3245" spans="1:16" x14ac:dyDescent="0.25">
      <c r="A3245" s="35">
        <f t="shared" si="305"/>
        <v>0</v>
      </c>
      <c r="B3245" s="8">
        <f t="shared" si="306"/>
        <v>0</v>
      </c>
      <c r="C3245" s="8">
        <f t="shared" si="307"/>
        <v>0</v>
      </c>
      <c r="D3245" s="38" t="e">
        <f t="shared" si="308"/>
        <v>#VALUE!</v>
      </c>
      <c r="E3245" s="39" t="e">
        <f t="shared" si="303"/>
        <v>#VALUE!</v>
      </c>
      <c r="M3245" s="8" t="str">
        <f>VLOOKUP(MONTH($J3245),Lookup!$A$2:$B$13,2,0)&amp;" "&amp;YEAR($J3245)</f>
        <v>Jan 1900</v>
      </c>
      <c r="N3245" s="34" t="str">
        <f t="shared" si="304"/>
        <v>1/1/9999</v>
      </c>
      <c r="O3245" s="8" t="str">
        <f>IF(ISERROR(VLOOKUP($I3245,Lookup!$H$2:$I$11,2,0)),"",VLOOKUP($I3245,Lookup!$H$2:$I$11,2,0))</f>
        <v/>
      </c>
      <c r="P3245" s="8">
        <f>COUNTIF(J$4:J3245,J3245)</f>
        <v>0</v>
      </c>
    </row>
    <row r="3246" spans="1:16" x14ac:dyDescent="0.25">
      <c r="A3246" s="35">
        <f t="shared" si="305"/>
        <v>0</v>
      </c>
      <c r="B3246" s="8">
        <f t="shared" si="306"/>
        <v>0</v>
      </c>
      <c r="C3246" s="8">
        <f t="shared" si="307"/>
        <v>0</v>
      </c>
      <c r="D3246" s="38" t="e">
        <f t="shared" si="308"/>
        <v>#VALUE!</v>
      </c>
      <c r="E3246" s="39" t="e">
        <f t="shared" si="303"/>
        <v>#VALUE!</v>
      </c>
      <c r="M3246" s="8" t="str">
        <f>VLOOKUP(MONTH($J3246),Lookup!$A$2:$B$13,2,0)&amp;" "&amp;YEAR($J3246)</f>
        <v>Jan 1900</v>
      </c>
      <c r="N3246" s="34" t="str">
        <f t="shared" si="304"/>
        <v>1/1/9999</v>
      </c>
      <c r="O3246" s="8" t="str">
        <f>IF(ISERROR(VLOOKUP($I3246,Lookup!$H$2:$I$11,2,0)),"",VLOOKUP($I3246,Lookup!$H$2:$I$11,2,0))</f>
        <v/>
      </c>
      <c r="P3246" s="8">
        <f>COUNTIF(J$4:J3246,J3246)</f>
        <v>0</v>
      </c>
    </row>
    <row r="3247" spans="1:16" x14ac:dyDescent="0.25">
      <c r="A3247" s="35">
        <f t="shared" si="305"/>
        <v>0</v>
      </c>
      <c r="B3247" s="8">
        <f t="shared" si="306"/>
        <v>0</v>
      </c>
      <c r="C3247" s="8">
        <f t="shared" si="307"/>
        <v>0</v>
      </c>
      <c r="D3247" s="38" t="e">
        <f t="shared" si="308"/>
        <v>#VALUE!</v>
      </c>
      <c r="E3247" s="39" t="e">
        <f t="shared" si="303"/>
        <v>#VALUE!</v>
      </c>
      <c r="M3247" s="8" t="str">
        <f>VLOOKUP(MONTH($J3247),Lookup!$A$2:$B$13,2,0)&amp;" "&amp;YEAR($J3247)</f>
        <v>Jan 1900</v>
      </c>
      <c r="N3247" s="34" t="str">
        <f t="shared" si="304"/>
        <v>1/1/9999</v>
      </c>
      <c r="O3247" s="8" t="str">
        <f>IF(ISERROR(VLOOKUP($I3247,Lookup!$H$2:$I$11,2,0)),"",VLOOKUP($I3247,Lookup!$H$2:$I$11,2,0))</f>
        <v/>
      </c>
      <c r="P3247" s="8">
        <f>COUNTIF(J$4:J3247,J3247)</f>
        <v>0</v>
      </c>
    </row>
    <row r="3248" spans="1:16" x14ac:dyDescent="0.25">
      <c r="A3248" s="35">
        <f t="shared" si="305"/>
        <v>0</v>
      </c>
      <c r="B3248" s="8">
        <f t="shared" si="306"/>
        <v>0</v>
      </c>
      <c r="C3248" s="8">
        <f t="shared" si="307"/>
        <v>0</v>
      </c>
      <c r="D3248" s="38" t="e">
        <f t="shared" si="308"/>
        <v>#VALUE!</v>
      </c>
      <c r="E3248" s="39" t="e">
        <f t="shared" si="303"/>
        <v>#VALUE!</v>
      </c>
      <c r="M3248" s="8" t="str">
        <f>VLOOKUP(MONTH($J3248),Lookup!$A$2:$B$13,2,0)&amp;" "&amp;YEAR($J3248)</f>
        <v>Jan 1900</v>
      </c>
      <c r="N3248" s="34" t="str">
        <f t="shared" si="304"/>
        <v>1/1/9999</v>
      </c>
      <c r="O3248" s="8" t="str">
        <f>IF(ISERROR(VLOOKUP($I3248,Lookup!$H$2:$I$11,2,0)),"",VLOOKUP($I3248,Lookup!$H$2:$I$11,2,0))</f>
        <v/>
      </c>
      <c r="P3248" s="8">
        <f>COUNTIF(J$4:J3248,J3248)</f>
        <v>0</v>
      </c>
    </row>
    <row r="3249" spans="1:16" x14ac:dyDescent="0.25">
      <c r="A3249" s="35">
        <f t="shared" si="305"/>
        <v>0</v>
      </c>
      <c r="B3249" s="8">
        <f t="shared" si="306"/>
        <v>0</v>
      </c>
      <c r="C3249" s="8">
        <f t="shared" si="307"/>
        <v>0</v>
      </c>
      <c r="D3249" s="38" t="e">
        <f t="shared" si="308"/>
        <v>#VALUE!</v>
      </c>
      <c r="E3249" s="39" t="e">
        <f t="shared" si="303"/>
        <v>#VALUE!</v>
      </c>
      <c r="M3249" s="8" t="str">
        <f>VLOOKUP(MONTH($J3249),Lookup!$A$2:$B$13,2,0)&amp;" "&amp;YEAR($J3249)</f>
        <v>Jan 1900</v>
      </c>
      <c r="N3249" s="34" t="str">
        <f t="shared" si="304"/>
        <v>1/1/9999</v>
      </c>
      <c r="O3249" s="8" t="str">
        <f>IF(ISERROR(VLOOKUP($I3249,Lookup!$H$2:$I$11,2,0)),"",VLOOKUP($I3249,Lookup!$H$2:$I$11,2,0))</f>
        <v/>
      </c>
      <c r="P3249" s="8">
        <f>COUNTIF(J$4:J3249,J3249)</f>
        <v>0</v>
      </c>
    </row>
    <row r="3250" spans="1:16" x14ac:dyDescent="0.25">
      <c r="A3250" s="35">
        <f t="shared" si="305"/>
        <v>0</v>
      </c>
      <c r="B3250" s="8">
        <f t="shared" si="306"/>
        <v>0</v>
      </c>
      <c r="C3250" s="8">
        <f t="shared" si="307"/>
        <v>0</v>
      </c>
      <c r="D3250" s="38" t="e">
        <f t="shared" si="308"/>
        <v>#VALUE!</v>
      </c>
      <c r="E3250" s="39" t="e">
        <f t="shared" si="303"/>
        <v>#VALUE!</v>
      </c>
      <c r="M3250" s="8" t="str">
        <f>VLOOKUP(MONTH($J3250),Lookup!$A$2:$B$13,2,0)&amp;" "&amp;YEAR($J3250)</f>
        <v>Jan 1900</v>
      </c>
      <c r="N3250" s="34" t="str">
        <f t="shared" si="304"/>
        <v>1/1/9999</v>
      </c>
      <c r="O3250" s="8" t="str">
        <f>IF(ISERROR(VLOOKUP($I3250,Lookup!$H$2:$I$11,2,0)),"",VLOOKUP($I3250,Lookup!$H$2:$I$11,2,0))</f>
        <v/>
      </c>
      <c r="P3250" s="8">
        <f>COUNTIF(J$4:J3250,J3250)</f>
        <v>0</v>
      </c>
    </row>
    <row r="3251" spans="1:16" x14ac:dyDescent="0.25">
      <c r="A3251" s="35">
        <f t="shared" si="305"/>
        <v>0</v>
      </c>
      <c r="B3251" s="8">
        <f t="shared" si="306"/>
        <v>0</v>
      </c>
      <c r="C3251" s="8">
        <f t="shared" si="307"/>
        <v>0</v>
      </c>
      <c r="D3251" s="38" t="e">
        <f t="shared" si="308"/>
        <v>#VALUE!</v>
      </c>
      <c r="E3251" s="39" t="e">
        <f t="shared" si="303"/>
        <v>#VALUE!</v>
      </c>
      <c r="M3251" s="8" t="str">
        <f>VLOOKUP(MONTH($J3251),Lookup!$A$2:$B$13,2,0)&amp;" "&amp;YEAR($J3251)</f>
        <v>Jan 1900</v>
      </c>
      <c r="N3251" s="34" t="str">
        <f t="shared" si="304"/>
        <v>1/1/9999</v>
      </c>
      <c r="O3251" s="8" t="str">
        <f>IF(ISERROR(VLOOKUP($I3251,Lookup!$H$2:$I$11,2,0)),"",VLOOKUP($I3251,Lookup!$H$2:$I$11,2,0))</f>
        <v/>
      </c>
      <c r="P3251" s="8">
        <f>COUNTIF(J$4:J3251,J3251)</f>
        <v>0</v>
      </c>
    </row>
    <row r="3252" spans="1:16" x14ac:dyDescent="0.25">
      <c r="A3252" s="35">
        <f t="shared" si="305"/>
        <v>0</v>
      </c>
      <c r="B3252" s="8">
        <f t="shared" si="306"/>
        <v>0</v>
      </c>
      <c r="C3252" s="8">
        <f t="shared" si="307"/>
        <v>0</v>
      </c>
      <c r="D3252" s="38" t="e">
        <f t="shared" si="308"/>
        <v>#VALUE!</v>
      </c>
      <c r="E3252" s="39" t="e">
        <f t="shared" si="303"/>
        <v>#VALUE!</v>
      </c>
      <c r="M3252" s="8" t="str">
        <f>VLOOKUP(MONTH($J3252),Lookup!$A$2:$B$13,2,0)&amp;" "&amp;YEAR($J3252)</f>
        <v>Jan 1900</v>
      </c>
      <c r="N3252" s="34" t="str">
        <f t="shared" si="304"/>
        <v>1/1/9999</v>
      </c>
      <c r="O3252" s="8" t="str">
        <f>IF(ISERROR(VLOOKUP($I3252,Lookup!$H$2:$I$11,2,0)),"",VLOOKUP($I3252,Lookup!$H$2:$I$11,2,0))</f>
        <v/>
      </c>
      <c r="P3252" s="8">
        <f>COUNTIF(J$4:J3252,J3252)</f>
        <v>0</v>
      </c>
    </row>
    <row r="3253" spans="1:16" x14ac:dyDescent="0.25">
      <c r="A3253" s="35">
        <f t="shared" si="305"/>
        <v>0</v>
      </c>
      <c r="B3253" s="8">
        <f t="shared" si="306"/>
        <v>0</v>
      </c>
      <c r="C3253" s="8">
        <f t="shared" si="307"/>
        <v>0</v>
      </c>
      <c r="D3253" s="38" t="e">
        <f t="shared" si="308"/>
        <v>#VALUE!</v>
      </c>
      <c r="E3253" s="39" t="e">
        <f t="shared" si="303"/>
        <v>#VALUE!</v>
      </c>
      <c r="M3253" s="8" t="str">
        <f>VLOOKUP(MONTH($J3253),Lookup!$A$2:$B$13,2,0)&amp;" "&amp;YEAR($J3253)</f>
        <v>Jan 1900</v>
      </c>
      <c r="N3253" s="34" t="str">
        <f t="shared" si="304"/>
        <v>1/1/9999</v>
      </c>
      <c r="O3253" s="8" t="str">
        <f>IF(ISERROR(VLOOKUP($I3253,Lookup!$H$2:$I$11,2,0)),"",VLOOKUP($I3253,Lookup!$H$2:$I$11,2,0))</f>
        <v/>
      </c>
      <c r="P3253" s="8">
        <f>COUNTIF(J$4:J3253,J3253)</f>
        <v>0</v>
      </c>
    </row>
    <row r="3254" spans="1:16" x14ac:dyDescent="0.25">
      <c r="A3254" s="35">
        <f t="shared" si="305"/>
        <v>0</v>
      </c>
      <c r="B3254" s="8">
        <f t="shared" si="306"/>
        <v>0</v>
      </c>
      <c r="C3254" s="8">
        <f t="shared" si="307"/>
        <v>0</v>
      </c>
      <c r="D3254" s="38" t="e">
        <f t="shared" si="308"/>
        <v>#VALUE!</v>
      </c>
      <c r="E3254" s="39" t="e">
        <f t="shared" si="303"/>
        <v>#VALUE!</v>
      </c>
      <c r="M3254" s="8" t="str">
        <f>VLOOKUP(MONTH($J3254),Lookup!$A$2:$B$13,2,0)&amp;" "&amp;YEAR($J3254)</f>
        <v>Jan 1900</v>
      </c>
      <c r="N3254" s="34" t="str">
        <f t="shared" si="304"/>
        <v>1/1/9999</v>
      </c>
      <c r="O3254" s="8" t="str">
        <f>IF(ISERROR(VLOOKUP($I3254,Lookup!$H$2:$I$11,2,0)),"",VLOOKUP($I3254,Lookup!$H$2:$I$11,2,0))</f>
        <v/>
      </c>
      <c r="P3254" s="8">
        <f>COUNTIF(J$4:J3254,J3254)</f>
        <v>0</v>
      </c>
    </row>
    <row r="3255" spans="1:16" x14ac:dyDescent="0.25">
      <c r="A3255" s="35">
        <f t="shared" si="305"/>
        <v>0</v>
      </c>
      <c r="B3255" s="8">
        <f t="shared" si="306"/>
        <v>0</v>
      </c>
      <c r="C3255" s="8">
        <f t="shared" si="307"/>
        <v>0</v>
      </c>
      <c r="D3255" s="38" t="e">
        <f t="shared" si="308"/>
        <v>#VALUE!</v>
      </c>
      <c r="E3255" s="39" t="e">
        <f t="shared" si="303"/>
        <v>#VALUE!</v>
      </c>
      <c r="M3255" s="8" t="str">
        <f>VLOOKUP(MONTH($J3255),Lookup!$A$2:$B$13,2,0)&amp;" "&amp;YEAR($J3255)</f>
        <v>Jan 1900</v>
      </c>
      <c r="N3255" s="34" t="str">
        <f t="shared" si="304"/>
        <v>1/1/9999</v>
      </c>
      <c r="O3255" s="8" t="str">
        <f>IF(ISERROR(VLOOKUP($I3255,Lookup!$H$2:$I$11,2,0)),"",VLOOKUP($I3255,Lookup!$H$2:$I$11,2,0))</f>
        <v/>
      </c>
      <c r="P3255" s="8">
        <f>COUNTIF(J$4:J3255,J3255)</f>
        <v>0</v>
      </c>
    </row>
    <row r="3256" spans="1:16" x14ac:dyDescent="0.25">
      <c r="A3256" s="35">
        <f t="shared" si="305"/>
        <v>0</v>
      </c>
      <c r="B3256" s="8">
        <f t="shared" si="306"/>
        <v>0</v>
      </c>
      <c r="C3256" s="8">
        <f t="shared" si="307"/>
        <v>0</v>
      </c>
      <c r="D3256" s="38" t="e">
        <f t="shared" si="308"/>
        <v>#VALUE!</v>
      </c>
      <c r="E3256" s="39" t="e">
        <f t="shared" si="303"/>
        <v>#VALUE!</v>
      </c>
      <c r="M3256" s="8" t="str">
        <f>VLOOKUP(MONTH($J3256),Lookup!$A$2:$B$13,2,0)&amp;" "&amp;YEAR($J3256)</f>
        <v>Jan 1900</v>
      </c>
      <c r="N3256" s="34" t="str">
        <f t="shared" si="304"/>
        <v>1/1/9999</v>
      </c>
      <c r="O3256" s="8" t="str">
        <f>IF(ISERROR(VLOOKUP($I3256,Lookup!$H$2:$I$11,2,0)),"",VLOOKUP($I3256,Lookup!$H$2:$I$11,2,0))</f>
        <v/>
      </c>
      <c r="P3256" s="8">
        <f>COUNTIF(J$4:J3256,J3256)</f>
        <v>0</v>
      </c>
    </row>
    <row r="3257" spans="1:16" x14ac:dyDescent="0.25">
      <c r="A3257" s="35">
        <f t="shared" si="305"/>
        <v>0</v>
      </c>
      <c r="B3257" s="8">
        <f t="shared" si="306"/>
        <v>0</v>
      </c>
      <c r="C3257" s="8">
        <f t="shared" si="307"/>
        <v>0</v>
      </c>
      <c r="D3257" s="38" t="e">
        <f t="shared" si="308"/>
        <v>#VALUE!</v>
      </c>
      <c r="E3257" s="39" t="e">
        <f t="shared" si="303"/>
        <v>#VALUE!</v>
      </c>
      <c r="M3257" s="8" t="str">
        <f>VLOOKUP(MONTH($J3257),Lookup!$A$2:$B$13,2,0)&amp;" "&amp;YEAR($J3257)</f>
        <v>Jan 1900</v>
      </c>
      <c r="N3257" s="34" t="str">
        <f t="shared" si="304"/>
        <v>1/1/9999</v>
      </c>
      <c r="O3257" s="8" t="str">
        <f>IF(ISERROR(VLOOKUP($I3257,Lookup!$H$2:$I$11,2,0)),"",VLOOKUP($I3257,Lookup!$H$2:$I$11,2,0))</f>
        <v/>
      </c>
      <c r="P3257" s="8">
        <f>COUNTIF(J$4:J3257,J3257)</f>
        <v>0</v>
      </c>
    </row>
    <row r="3258" spans="1:16" x14ac:dyDescent="0.25">
      <c r="A3258" s="35">
        <f t="shared" si="305"/>
        <v>0</v>
      </c>
      <c r="B3258" s="8">
        <f t="shared" si="306"/>
        <v>0</v>
      </c>
      <c r="C3258" s="8">
        <f t="shared" si="307"/>
        <v>0</v>
      </c>
      <c r="D3258" s="38" t="e">
        <f t="shared" si="308"/>
        <v>#VALUE!</v>
      </c>
      <c r="E3258" s="39" t="e">
        <f t="shared" si="303"/>
        <v>#VALUE!</v>
      </c>
      <c r="M3258" s="8" t="str">
        <f>VLOOKUP(MONTH($J3258),Lookup!$A$2:$B$13,2,0)&amp;" "&amp;YEAR($J3258)</f>
        <v>Jan 1900</v>
      </c>
      <c r="N3258" s="34" t="str">
        <f t="shared" si="304"/>
        <v>1/1/9999</v>
      </c>
      <c r="O3258" s="8" t="str">
        <f>IF(ISERROR(VLOOKUP($I3258,Lookup!$H$2:$I$11,2,0)),"",VLOOKUP($I3258,Lookup!$H$2:$I$11,2,0))</f>
        <v/>
      </c>
      <c r="P3258" s="8">
        <f>COUNTIF(J$4:J3258,J3258)</f>
        <v>0</v>
      </c>
    </row>
    <row r="3259" spans="1:16" x14ac:dyDescent="0.25">
      <c r="A3259" s="35">
        <f t="shared" si="305"/>
        <v>0</v>
      </c>
      <c r="B3259" s="8">
        <f t="shared" si="306"/>
        <v>0</v>
      </c>
      <c r="C3259" s="8">
        <f t="shared" si="307"/>
        <v>0</v>
      </c>
      <c r="D3259" s="38" t="e">
        <f t="shared" si="308"/>
        <v>#VALUE!</v>
      </c>
      <c r="E3259" s="39" t="e">
        <f t="shared" si="303"/>
        <v>#VALUE!</v>
      </c>
      <c r="M3259" s="8" t="str">
        <f>VLOOKUP(MONTH($J3259),Lookup!$A$2:$B$13,2,0)&amp;" "&amp;YEAR($J3259)</f>
        <v>Jan 1900</v>
      </c>
      <c r="N3259" s="34" t="str">
        <f t="shared" si="304"/>
        <v>1/1/9999</v>
      </c>
      <c r="O3259" s="8" t="str">
        <f>IF(ISERROR(VLOOKUP($I3259,Lookup!$H$2:$I$11,2,0)),"",VLOOKUP($I3259,Lookup!$H$2:$I$11,2,0))</f>
        <v/>
      </c>
      <c r="P3259" s="8">
        <f>COUNTIF(J$4:J3259,J3259)</f>
        <v>0</v>
      </c>
    </row>
    <row r="3260" spans="1:16" x14ac:dyDescent="0.25">
      <c r="A3260" s="35">
        <f t="shared" si="305"/>
        <v>0</v>
      </c>
      <c r="B3260" s="8">
        <f t="shared" si="306"/>
        <v>0</v>
      </c>
      <c r="C3260" s="8">
        <f t="shared" si="307"/>
        <v>0</v>
      </c>
      <c r="D3260" s="38" t="e">
        <f t="shared" si="308"/>
        <v>#VALUE!</v>
      </c>
      <c r="E3260" s="39" t="e">
        <f t="shared" si="303"/>
        <v>#VALUE!</v>
      </c>
      <c r="M3260" s="8" t="str">
        <f>VLOOKUP(MONTH($J3260),Lookup!$A$2:$B$13,2,0)&amp;" "&amp;YEAR($J3260)</f>
        <v>Jan 1900</v>
      </c>
      <c r="N3260" s="34" t="str">
        <f t="shared" si="304"/>
        <v>1/1/9999</v>
      </c>
      <c r="O3260" s="8" t="str">
        <f>IF(ISERROR(VLOOKUP($I3260,Lookup!$H$2:$I$11,2,0)),"",VLOOKUP($I3260,Lookup!$H$2:$I$11,2,0))</f>
        <v/>
      </c>
      <c r="P3260" s="8">
        <f>COUNTIF(J$4:J3260,J3260)</f>
        <v>0</v>
      </c>
    </row>
    <row r="3261" spans="1:16" x14ac:dyDescent="0.25">
      <c r="A3261" s="35">
        <f t="shared" si="305"/>
        <v>0</v>
      </c>
      <c r="B3261" s="8">
        <f t="shared" si="306"/>
        <v>0</v>
      </c>
      <c r="C3261" s="8">
        <f t="shared" si="307"/>
        <v>0</v>
      </c>
      <c r="D3261" s="38" t="e">
        <f t="shared" si="308"/>
        <v>#VALUE!</v>
      </c>
      <c r="E3261" s="39" t="e">
        <f t="shared" si="303"/>
        <v>#VALUE!</v>
      </c>
      <c r="M3261" s="8" t="str">
        <f>VLOOKUP(MONTH($J3261),Lookup!$A$2:$B$13,2,0)&amp;" "&amp;YEAR($J3261)</f>
        <v>Jan 1900</v>
      </c>
      <c r="N3261" s="34" t="str">
        <f t="shared" si="304"/>
        <v>1/1/9999</v>
      </c>
      <c r="O3261" s="8" t="str">
        <f>IF(ISERROR(VLOOKUP($I3261,Lookup!$H$2:$I$11,2,0)),"",VLOOKUP($I3261,Lookup!$H$2:$I$11,2,0))</f>
        <v/>
      </c>
      <c r="P3261" s="8">
        <f>COUNTIF(J$4:J3261,J3261)</f>
        <v>0</v>
      </c>
    </row>
    <row r="3262" spans="1:16" x14ac:dyDescent="0.25">
      <c r="A3262" s="35">
        <f t="shared" si="305"/>
        <v>0</v>
      </c>
      <c r="B3262" s="8">
        <f t="shared" si="306"/>
        <v>0</v>
      </c>
      <c r="C3262" s="8">
        <f t="shared" si="307"/>
        <v>0</v>
      </c>
      <c r="D3262" s="38" t="e">
        <f t="shared" si="308"/>
        <v>#VALUE!</v>
      </c>
      <c r="E3262" s="39" t="e">
        <f t="shared" si="303"/>
        <v>#VALUE!</v>
      </c>
      <c r="M3262" s="8" t="str">
        <f>VLOOKUP(MONTH($J3262),Lookup!$A$2:$B$13,2,0)&amp;" "&amp;YEAR($J3262)</f>
        <v>Jan 1900</v>
      </c>
      <c r="N3262" s="34" t="str">
        <f t="shared" si="304"/>
        <v>1/1/9999</v>
      </c>
      <c r="O3262" s="8" t="str">
        <f>IF(ISERROR(VLOOKUP($I3262,Lookup!$H$2:$I$11,2,0)),"",VLOOKUP($I3262,Lookup!$H$2:$I$11,2,0))</f>
        <v/>
      </c>
      <c r="P3262" s="8">
        <f>COUNTIF(J$4:J3262,J3262)</f>
        <v>0</v>
      </c>
    </row>
    <row r="3263" spans="1:16" x14ac:dyDescent="0.25">
      <c r="A3263" s="35">
        <f t="shared" si="305"/>
        <v>0</v>
      </c>
      <c r="B3263" s="8">
        <f t="shared" si="306"/>
        <v>0</v>
      </c>
      <c r="C3263" s="8">
        <f t="shared" si="307"/>
        <v>0</v>
      </c>
      <c r="D3263" s="38" t="e">
        <f t="shared" si="308"/>
        <v>#VALUE!</v>
      </c>
      <c r="E3263" s="39" t="e">
        <f t="shared" si="303"/>
        <v>#VALUE!</v>
      </c>
      <c r="M3263" s="8" t="str">
        <f>VLOOKUP(MONTH($J3263),Lookup!$A$2:$B$13,2,0)&amp;" "&amp;YEAR($J3263)</f>
        <v>Jan 1900</v>
      </c>
      <c r="N3263" s="34" t="str">
        <f t="shared" si="304"/>
        <v>1/1/9999</v>
      </c>
      <c r="O3263" s="8" t="str">
        <f>IF(ISERROR(VLOOKUP($I3263,Lookup!$H$2:$I$11,2,0)),"",VLOOKUP($I3263,Lookup!$H$2:$I$11,2,0))</f>
        <v/>
      </c>
      <c r="P3263" s="8">
        <f>COUNTIF(J$4:J3263,J3263)</f>
        <v>0</v>
      </c>
    </row>
    <row r="3264" spans="1:16" x14ac:dyDescent="0.25">
      <c r="A3264" s="35">
        <f t="shared" si="305"/>
        <v>0</v>
      </c>
      <c r="B3264" s="8">
        <f t="shared" si="306"/>
        <v>0</v>
      </c>
      <c r="C3264" s="8">
        <f t="shared" si="307"/>
        <v>0</v>
      </c>
      <c r="D3264" s="38" t="e">
        <f t="shared" si="308"/>
        <v>#VALUE!</v>
      </c>
      <c r="E3264" s="39" t="e">
        <f t="shared" si="303"/>
        <v>#VALUE!</v>
      </c>
      <c r="M3264" s="8" t="str">
        <f>VLOOKUP(MONTH($J3264),Lookup!$A$2:$B$13,2,0)&amp;" "&amp;YEAR($J3264)</f>
        <v>Jan 1900</v>
      </c>
      <c r="N3264" s="34" t="str">
        <f t="shared" si="304"/>
        <v>1/1/9999</v>
      </c>
      <c r="O3264" s="8" t="str">
        <f>IF(ISERROR(VLOOKUP($I3264,Lookup!$H$2:$I$11,2,0)),"",VLOOKUP($I3264,Lookup!$H$2:$I$11,2,0))</f>
        <v/>
      </c>
      <c r="P3264" s="8">
        <f>COUNTIF(J$4:J3264,J3264)</f>
        <v>0</v>
      </c>
    </row>
    <row r="3265" spans="1:16" x14ac:dyDescent="0.25">
      <c r="A3265" s="35">
        <f t="shared" si="305"/>
        <v>0</v>
      </c>
      <c r="B3265" s="8">
        <f t="shared" si="306"/>
        <v>0</v>
      </c>
      <c r="C3265" s="8">
        <f t="shared" si="307"/>
        <v>0</v>
      </c>
      <c r="D3265" s="38" t="e">
        <f t="shared" si="308"/>
        <v>#VALUE!</v>
      </c>
      <c r="E3265" s="39" t="e">
        <f t="shared" si="303"/>
        <v>#VALUE!</v>
      </c>
      <c r="M3265" s="8" t="str">
        <f>VLOOKUP(MONTH($J3265),Lookup!$A$2:$B$13,2,0)&amp;" "&amp;YEAR($J3265)</f>
        <v>Jan 1900</v>
      </c>
      <c r="N3265" s="34" t="str">
        <f t="shared" si="304"/>
        <v>1/1/9999</v>
      </c>
      <c r="O3265" s="8" t="str">
        <f>IF(ISERROR(VLOOKUP($I3265,Lookup!$H$2:$I$11,2,0)),"",VLOOKUP($I3265,Lookup!$H$2:$I$11,2,0))</f>
        <v/>
      </c>
      <c r="P3265" s="8">
        <f>COUNTIF(J$4:J3265,J3265)</f>
        <v>0</v>
      </c>
    </row>
    <row r="3266" spans="1:16" x14ac:dyDescent="0.25">
      <c r="A3266" s="35">
        <f t="shared" si="305"/>
        <v>0</v>
      </c>
      <c r="B3266" s="8">
        <f t="shared" si="306"/>
        <v>0</v>
      </c>
      <c r="C3266" s="8">
        <f t="shared" si="307"/>
        <v>0</v>
      </c>
      <c r="D3266" s="38" t="e">
        <f t="shared" si="308"/>
        <v>#VALUE!</v>
      </c>
      <c r="E3266" s="39" t="e">
        <f t="shared" si="303"/>
        <v>#VALUE!</v>
      </c>
      <c r="M3266" s="8" t="str">
        <f>VLOOKUP(MONTH($J3266),Lookup!$A$2:$B$13,2,0)&amp;" "&amp;YEAR($J3266)</f>
        <v>Jan 1900</v>
      </c>
      <c r="N3266" s="34" t="str">
        <f t="shared" si="304"/>
        <v>1/1/9999</v>
      </c>
      <c r="O3266" s="8" t="str">
        <f>IF(ISERROR(VLOOKUP($I3266,Lookup!$H$2:$I$11,2,0)),"",VLOOKUP($I3266,Lookup!$H$2:$I$11,2,0))</f>
        <v/>
      </c>
      <c r="P3266" s="8">
        <f>COUNTIF(J$4:J3266,J3266)</f>
        <v>0</v>
      </c>
    </row>
    <row r="3267" spans="1:16" x14ac:dyDescent="0.25">
      <c r="A3267" s="35">
        <f t="shared" si="305"/>
        <v>0</v>
      </c>
      <c r="B3267" s="8">
        <f t="shared" si="306"/>
        <v>0</v>
      </c>
      <c r="C3267" s="8">
        <f t="shared" si="307"/>
        <v>0</v>
      </c>
      <c r="D3267" s="38" t="e">
        <f t="shared" si="308"/>
        <v>#VALUE!</v>
      </c>
      <c r="E3267" s="39" t="e">
        <f t="shared" si="303"/>
        <v>#VALUE!</v>
      </c>
      <c r="M3267" s="8" t="str">
        <f>VLOOKUP(MONTH($J3267),Lookup!$A$2:$B$13,2,0)&amp;" "&amp;YEAR($J3267)</f>
        <v>Jan 1900</v>
      </c>
      <c r="N3267" s="34" t="str">
        <f t="shared" si="304"/>
        <v>1/1/9999</v>
      </c>
      <c r="O3267" s="8" t="str">
        <f>IF(ISERROR(VLOOKUP($I3267,Lookup!$H$2:$I$11,2,0)),"",VLOOKUP($I3267,Lookup!$H$2:$I$11,2,0))</f>
        <v/>
      </c>
      <c r="P3267" s="8">
        <f>COUNTIF(J$4:J3267,J3267)</f>
        <v>0</v>
      </c>
    </row>
    <row r="3268" spans="1:16" x14ac:dyDescent="0.25">
      <c r="A3268" s="35">
        <f t="shared" si="305"/>
        <v>0</v>
      </c>
      <c r="B3268" s="8">
        <f t="shared" si="306"/>
        <v>0</v>
      </c>
      <c r="C3268" s="8">
        <f t="shared" si="307"/>
        <v>0</v>
      </c>
      <c r="D3268" s="38" t="e">
        <f t="shared" si="308"/>
        <v>#VALUE!</v>
      </c>
      <c r="E3268" s="39" t="e">
        <f t="shared" si="303"/>
        <v>#VALUE!</v>
      </c>
      <c r="M3268" s="8" t="str">
        <f>VLOOKUP(MONTH($J3268),Lookup!$A$2:$B$13,2,0)&amp;" "&amp;YEAR($J3268)</f>
        <v>Jan 1900</v>
      </c>
      <c r="N3268" s="34" t="str">
        <f t="shared" si="304"/>
        <v>1/1/9999</v>
      </c>
      <c r="O3268" s="8" t="str">
        <f>IF(ISERROR(VLOOKUP($I3268,Lookup!$H$2:$I$11,2,0)),"",VLOOKUP($I3268,Lookup!$H$2:$I$11,2,0))</f>
        <v/>
      </c>
      <c r="P3268" s="8">
        <f>COUNTIF(J$4:J3268,J3268)</f>
        <v>0</v>
      </c>
    </row>
    <row r="3269" spans="1:16" x14ac:dyDescent="0.25">
      <c r="A3269" s="35">
        <f t="shared" si="305"/>
        <v>0</v>
      </c>
      <c r="B3269" s="8">
        <f t="shared" si="306"/>
        <v>0</v>
      </c>
      <c r="C3269" s="8">
        <f t="shared" si="307"/>
        <v>0</v>
      </c>
      <c r="D3269" s="38" t="e">
        <f t="shared" si="308"/>
        <v>#VALUE!</v>
      </c>
      <c r="E3269" s="39" t="e">
        <f t="shared" ref="E3269:E3332" si="309">IF($D3269="","",COUNTIFS($F$4:$F$5000,$F3269,$D$4:$D$5000,"&gt;"&amp;$D3269))</f>
        <v>#VALUE!</v>
      </c>
      <c r="M3269" s="8" t="str">
        <f>VLOOKUP(MONTH($J3269),Lookup!$A$2:$B$13,2,0)&amp;" "&amp;YEAR($J3269)</f>
        <v>Jan 1900</v>
      </c>
      <c r="N3269" s="34" t="str">
        <f t="shared" ref="N3269:N3332" si="310">IF(ISBLANK($J3269),"1/1/9999",J3269)</f>
        <v>1/1/9999</v>
      </c>
      <c r="O3269" s="8" t="str">
        <f>IF(ISERROR(VLOOKUP($I3269,Lookup!$H$2:$I$11,2,0)),"",VLOOKUP($I3269,Lookup!$H$2:$I$11,2,0))</f>
        <v/>
      </c>
      <c r="P3269" s="8">
        <f>COUNTIF(J$4:J3269,J3269)</f>
        <v>0</v>
      </c>
    </row>
    <row r="3270" spans="1:16" x14ac:dyDescent="0.25">
      <c r="A3270" s="35">
        <f t="shared" ref="A3270:A3333" si="311">K3270</f>
        <v>0</v>
      </c>
      <c r="B3270" s="8">
        <f t="shared" ref="B3270:B3333" si="312">J3270</f>
        <v>0</v>
      </c>
      <c r="C3270" s="8">
        <f t="shared" ref="C3270:C3333" si="313">L3270</f>
        <v>0</v>
      </c>
      <c r="D3270" s="38" t="e">
        <f t="shared" ref="D3270:D3333" si="314">SUM(A3270:C3270)+O3270+P3270</f>
        <v>#VALUE!</v>
      </c>
      <c r="E3270" s="39" t="e">
        <f t="shared" si="309"/>
        <v>#VALUE!</v>
      </c>
      <c r="M3270" s="8" t="str">
        <f>VLOOKUP(MONTH($J3270),Lookup!$A$2:$B$13,2,0)&amp;" "&amp;YEAR($J3270)</f>
        <v>Jan 1900</v>
      </c>
      <c r="N3270" s="34" t="str">
        <f t="shared" si="310"/>
        <v>1/1/9999</v>
      </c>
      <c r="O3270" s="8" t="str">
        <f>IF(ISERROR(VLOOKUP($I3270,Lookup!$H$2:$I$11,2,0)),"",VLOOKUP($I3270,Lookup!$H$2:$I$11,2,0))</f>
        <v/>
      </c>
      <c r="P3270" s="8">
        <f>COUNTIF(J$4:J3270,J3270)</f>
        <v>0</v>
      </c>
    </row>
    <row r="3271" spans="1:16" x14ac:dyDescent="0.25">
      <c r="A3271" s="35">
        <f t="shared" si="311"/>
        <v>0</v>
      </c>
      <c r="B3271" s="8">
        <f t="shared" si="312"/>
        <v>0</v>
      </c>
      <c r="C3271" s="8">
        <f t="shared" si="313"/>
        <v>0</v>
      </c>
      <c r="D3271" s="38" t="e">
        <f t="shared" si="314"/>
        <v>#VALUE!</v>
      </c>
      <c r="E3271" s="39" t="e">
        <f t="shared" si="309"/>
        <v>#VALUE!</v>
      </c>
      <c r="M3271" s="8" t="str">
        <f>VLOOKUP(MONTH($J3271),Lookup!$A$2:$B$13,2,0)&amp;" "&amp;YEAR($J3271)</f>
        <v>Jan 1900</v>
      </c>
      <c r="N3271" s="34" t="str">
        <f t="shared" si="310"/>
        <v>1/1/9999</v>
      </c>
      <c r="O3271" s="8" t="str">
        <f>IF(ISERROR(VLOOKUP($I3271,Lookup!$H$2:$I$11,2,0)),"",VLOOKUP($I3271,Lookup!$H$2:$I$11,2,0))</f>
        <v/>
      </c>
      <c r="P3271" s="8">
        <f>COUNTIF(J$4:J3271,J3271)</f>
        <v>0</v>
      </c>
    </row>
    <row r="3272" spans="1:16" x14ac:dyDescent="0.25">
      <c r="A3272" s="35">
        <f t="shared" si="311"/>
        <v>0</v>
      </c>
      <c r="B3272" s="8">
        <f t="shared" si="312"/>
        <v>0</v>
      </c>
      <c r="C3272" s="8">
        <f t="shared" si="313"/>
        <v>0</v>
      </c>
      <c r="D3272" s="38" t="e">
        <f t="shared" si="314"/>
        <v>#VALUE!</v>
      </c>
      <c r="E3272" s="39" t="e">
        <f t="shared" si="309"/>
        <v>#VALUE!</v>
      </c>
      <c r="M3272" s="8" t="str">
        <f>VLOOKUP(MONTH($J3272),Lookup!$A$2:$B$13,2,0)&amp;" "&amp;YEAR($J3272)</f>
        <v>Jan 1900</v>
      </c>
      <c r="N3272" s="34" t="str">
        <f t="shared" si="310"/>
        <v>1/1/9999</v>
      </c>
      <c r="O3272" s="8" t="str">
        <f>IF(ISERROR(VLOOKUP($I3272,Lookup!$H$2:$I$11,2,0)),"",VLOOKUP($I3272,Lookup!$H$2:$I$11,2,0))</f>
        <v/>
      </c>
      <c r="P3272" s="8">
        <f>COUNTIF(J$4:J3272,J3272)</f>
        <v>0</v>
      </c>
    </row>
    <row r="3273" spans="1:16" x14ac:dyDescent="0.25">
      <c r="A3273" s="35">
        <f t="shared" si="311"/>
        <v>0</v>
      </c>
      <c r="B3273" s="8">
        <f t="shared" si="312"/>
        <v>0</v>
      </c>
      <c r="C3273" s="8">
        <f t="shared" si="313"/>
        <v>0</v>
      </c>
      <c r="D3273" s="38" t="e">
        <f t="shared" si="314"/>
        <v>#VALUE!</v>
      </c>
      <c r="E3273" s="39" t="e">
        <f t="shared" si="309"/>
        <v>#VALUE!</v>
      </c>
      <c r="M3273" s="8" t="str">
        <f>VLOOKUP(MONTH($J3273),Lookup!$A$2:$B$13,2,0)&amp;" "&amp;YEAR($J3273)</f>
        <v>Jan 1900</v>
      </c>
      <c r="N3273" s="34" t="str">
        <f t="shared" si="310"/>
        <v>1/1/9999</v>
      </c>
      <c r="O3273" s="8" t="str">
        <f>IF(ISERROR(VLOOKUP($I3273,Lookup!$H$2:$I$11,2,0)),"",VLOOKUP($I3273,Lookup!$H$2:$I$11,2,0))</f>
        <v/>
      </c>
      <c r="P3273" s="8">
        <f>COUNTIF(J$4:J3273,J3273)</f>
        <v>0</v>
      </c>
    </row>
    <row r="3274" spans="1:16" x14ac:dyDescent="0.25">
      <c r="A3274" s="35">
        <f t="shared" si="311"/>
        <v>0</v>
      </c>
      <c r="B3274" s="8">
        <f t="shared" si="312"/>
        <v>0</v>
      </c>
      <c r="C3274" s="8">
        <f t="shared" si="313"/>
        <v>0</v>
      </c>
      <c r="D3274" s="38" t="e">
        <f t="shared" si="314"/>
        <v>#VALUE!</v>
      </c>
      <c r="E3274" s="39" t="e">
        <f t="shared" si="309"/>
        <v>#VALUE!</v>
      </c>
      <c r="M3274" s="8" t="str">
        <f>VLOOKUP(MONTH($J3274),Lookup!$A$2:$B$13,2,0)&amp;" "&amp;YEAR($J3274)</f>
        <v>Jan 1900</v>
      </c>
      <c r="N3274" s="34" t="str">
        <f t="shared" si="310"/>
        <v>1/1/9999</v>
      </c>
      <c r="O3274" s="8" t="str">
        <f>IF(ISERROR(VLOOKUP($I3274,Lookup!$H$2:$I$11,2,0)),"",VLOOKUP($I3274,Lookup!$H$2:$I$11,2,0))</f>
        <v/>
      </c>
      <c r="P3274" s="8">
        <f>COUNTIF(J$4:J3274,J3274)</f>
        <v>0</v>
      </c>
    </row>
    <row r="3275" spans="1:16" x14ac:dyDescent="0.25">
      <c r="A3275" s="35">
        <f t="shared" si="311"/>
        <v>0</v>
      </c>
      <c r="B3275" s="8">
        <f t="shared" si="312"/>
        <v>0</v>
      </c>
      <c r="C3275" s="8">
        <f t="shared" si="313"/>
        <v>0</v>
      </c>
      <c r="D3275" s="38" t="e">
        <f t="shared" si="314"/>
        <v>#VALUE!</v>
      </c>
      <c r="E3275" s="39" t="e">
        <f t="shared" si="309"/>
        <v>#VALUE!</v>
      </c>
      <c r="M3275" s="8" t="str">
        <f>VLOOKUP(MONTH($J3275),Lookup!$A$2:$B$13,2,0)&amp;" "&amp;YEAR($J3275)</f>
        <v>Jan 1900</v>
      </c>
      <c r="N3275" s="34" t="str">
        <f t="shared" si="310"/>
        <v>1/1/9999</v>
      </c>
      <c r="O3275" s="8" t="str">
        <f>IF(ISERROR(VLOOKUP($I3275,Lookup!$H$2:$I$11,2,0)),"",VLOOKUP($I3275,Lookup!$H$2:$I$11,2,0))</f>
        <v/>
      </c>
      <c r="P3275" s="8">
        <f>COUNTIF(J$4:J3275,J3275)</f>
        <v>0</v>
      </c>
    </row>
    <row r="3276" spans="1:16" x14ac:dyDescent="0.25">
      <c r="A3276" s="35">
        <f t="shared" si="311"/>
        <v>0</v>
      </c>
      <c r="B3276" s="8">
        <f t="shared" si="312"/>
        <v>0</v>
      </c>
      <c r="C3276" s="8">
        <f t="shared" si="313"/>
        <v>0</v>
      </c>
      <c r="D3276" s="38" t="e">
        <f t="shared" si="314"/>
        <v>#VALUE!</v>
      </c>
      <c r="E3276" s="39" t="e">
        <f t="shared" si="309"/>
        <v>#VALUE!</v>
      </c>
      <c r="M3276" s="8" t="str">
        <f>VLOOKUP(MONTH($J3276),Lookup!$A$2:$B$13,2,0)&amp;" "&amp;YEAR($J3276)</f>
        <v>Jan 1900</v>
      </c>
      <c r="N3276" s="34" t="str">
        <f t="shared" si="310"/>
        <v>1/1/9999</v>
      </c>
      <c r="O3276" s="8" t="str">
        <f>IF(ISERROR(VLOOKUP($I3276,Lookup!$H$2:$I$11,2,0)),"",VLOOKUP($I3276,Lookup!$H$2:$I$11,2,0))</f>
        <v/>
      </c>
      <c r="P3276" s="8">
        <f>COUNTIF(J$4:J3276,J3276)</f>
        <v>0</v>
      </c>
    </row>
    <row r="3277" spans="1:16" x14ac:dyDescent="0.25">
      <c r="A3277" s="35">
        <f t="shared" si="311"/>
        <v>0</v>
      </c>
      <c r="B3277" s="8">
        <f t="shared" si="312"/>
        <v>0</v>
      </c>
      <c r="C3277" s="8">
        <f t="shared" si="313"/>
        <v>0</v>
      </c>
      <c r="D3277" s="38" t="e">
        <f t="shared" si="314"/>
        <v>#VALUE!</v>
      </c>
      <c r="E3277" s="39" t="e">
        <f t="shared" si="309"/>
        <v>#VALUE!</v>
      </c>
      <c r="M3277" s="8" t="str">
        <f>VLOOKUP(MONTH($J3277),Lookup!$A$2:$B$13,2,0)&amp;" "&amp;YEAR($J3277)</f>
        <v>Jan 1900</v>
      </c>
      <c r="N3277" s="34" t="str">
        <f t="shared" si="310"/>
        <v>1/1/9999</v>
      </c>
      <c r="O3277" s="8" t="str">
        <f>IF(ISERROR(VLOOKUP($I3277,Lookup!$H$2:$I$11,2,0)),"",VLOOKUP($I3277,Lookup!$H$2:$I$11,2,0))</f>
        <v/>
      </c>
      <c r="P3277" s="8">
        <f>COUNTIF(J$4:J3277,J3277)</f>
        <v>0</v>
      </c>
    </row>
    <row r="3278" spans="1:16" x14ac:dyDescent="0.25">
      <c r="A3278" s="35">
        <f t="shared" si="311"/>
        <v>0</v>
      </c>
      <c r="B3278" s="8">
        <f t="shared" si="312"/>
        <v>0</v>
      </c>
      <c r="C3278" s="8">
        <f t="shared" si="313"/>
        <v>0</v>
      </c>
      <c r="D3278" s="38" t="e">
        <f t="shared" si="314"/>
        <v>#VALUE!</v>
      </c>
      <c r="E3278" s="39" t="e">
        <f t="shared" si="309"/>
        <v>#VALUE!</v>
      </c>
      <c r="M3278" s="8" t="str">
        <f>VLOOKUP(MONTH($J3278),Lookup!$A$2:$B$13,2,0)&amp;" "&amp;YEAR($J3278)</f>
        <v>Jan 1900</v>
      </c>
      <c r="N3278" s="34" t="str">
        <f t="shared" si="310"/>
        <v>1/1/9999</v>
      </c>
      <c r="O3278" s="8" t="str">
        <f>IF(ISERROR(VLOOKUP($I3278,Lookup!$H$2:$I$11,2,0)),"",VLOOKUP($I3278,Lookup!$H$2:$I$11,2,0))</f>
        <v/>
      </c>
      <c r="P3278" s="8">
        <f>COUNTIF(J$4:J3278,J3278)</f>
        <v>0</v>
      </c>
    </row>
    <row r="3279" spans="1:16" x14ac:dyDescent="0.25">
      <c r="A3279" s="35">
        <f t="shared" si="311"/>
        <v>0</v>
      </c>
      <c r="B3279" s="8">
        <f t="shared" si="312"/>
        <v>0</v>
      </c>
      <c r="C3279" s="8">
        <f t="shared" si="313"/>
        <v>0</v>
      </c>
      <c r="D3279" s="38" t="e">
        <f t="shared" si="314"/>
        <v>#VALUE!</v>
      </c>
      <c r="E3279" s="39" t="e">
        <f t="shared" si="309"/>
        <v>#VALUE!</v>
      </c>
      <c r="M3279" s="8" t="str">
        <f>VLOOKUP(MONTH($J3279),Lookup!$A$2:$B$13,2,0)&amp;" "&amp;YEAR($J3279)</f>
        <v>Jan 1900</v>
      </c>
      <c r="N3279" s="34" t="str">
        <f t="shared" si="310"/>
        <v>1/1/9999</v>
      </c>
      <c r="O3279" s="8" t="str">
        <f>IF(ISERROR(VLOOKUP($I3279,Lookup!$H$2:$I$11,2,0)),"",VLOOKUP($I3279,Lookup!$H$2:$I$11,2,0))</f>
        <v/>
      </c>
      <c r="P3279" s="8">
        <f>COUNTIF(J$4:J3279,J3279)</f>
        <v>0</v>
      </c>
    </row>
    <row r="3280" spans="1:16" x14ac:dyDescent="0.25">
      <c r="A3280" s="35">
        <f t="shared" si="311"/>
        <v>0</v>
      </c>
      <c r="B3280" s="8">
        <f t="shared" si="312"/>
        <v>0</v>
      </c>
      <c r="C3280" s="8">
        <f t="shared" si="313"/>
        <v>0</v>
      </c>
      <c r="D3280" s="38" t="e">
        <f t="shared" si="314"/>
        <v>#VALUE!</v>
      </c>
      <c r="E3280" s="39" t="e">
        <f t="shared" si="309"/>
        <v>#VALUE!</v>
      </c>
      <c r="M3280" s="8" t="str">
        <f>VLOOKUP(MONTH($J3280),Lookup!$A$2:$B$13,2,0)&amp;" "&amp;YEAR($J3280)</f>
        <v>Jan 1900</v>
      </c>
      <c r="N3280" s="34" t="str">
        <f t="shared" si="310"/>
        <v>1/1/9999</v>
      </c>
      <c r="O3280" s="8" t="str">
        <f>IF(ISERROR(VLOOKUP($I3280,Lookup!$H$2:$I$11,2,0)),"",VLOOKUP($I3280,Lookup!$H$2:$I$11,2,0))</f>
        <v/>
      </c>
      <c r="P3280" s="8">
        <f>COUNTIF(J$4:J3280,J3280)</f>
        <v>0</v>
      </c>
    </row>
    <row r="3281" spans="1:16" x14ac:dyDescent="0.25">
      <c r="A3281" s="35">
        <f t="shared" si="311"/>
        <v>0</v>
      </c>
      <c r="B3281" s="8">
        <f t="shared" si="312"/>
        <v>0</v>
      </c>
      <c r="C3281" s="8">
        <f t="shared" si="313"/>
        <v>0</v>
      </c>
      <c r="D3281" s="38" t="e">
        <f t="shared" si="314"/>
        <v>#VALUE!</v>
      </c>
      <c r="E3281" s="39" t="e">
        <f t="shared" si="309"/>
        <v>#VALUE!</v>
      </c>
      <c r="M3281" s="8" t="str">
        <f>VLOOKUP(MONTH($J3281),Lookup!$A$2:$B$13,2,0)&amp;" "&amp;YEAR($J3281)</f>
        <v>Jan 1900</v>
      </c>
      <c r="N3281" s="34" t="str">
        <f t="shared" si="310"/>
        <v>1/1/9999</v>
      </c>
      <c r="O3281" s="8" t="str">
        <f>IF(ISERROR(VLOOKUP($I3281,Lookup!$H$2:$I$11,2,0)),"",VLOOKUP($I3281,Lookup!$H$2:$I$11,2,0))</f>
        <v/>
      </c>
      <c r="P3281" s="8">
        <f>COUNTIF(J$4:J3281,J3281)</f>
        <v>0</v>
      </c>
    </row>
    <row r="3282" spans="1:16" x14ac:dyDescent="0.25">
      <c r="A3282" s="35">
        <f t="shared" si="311"/>
        <v>0</v>
      </c>
      <c r="B3282" s="8">
        <f t="shared" si="312"/>
        <v>0</v>
      </c>
      <c r="C3282" s="8">
        <f t="shared" si="313"/>
        <v>0</v>
      </c>
      <c r="D3282" s="38" t="e">
        <f t="shared" si="314"/>
        <v>#VALUE!</v>
      </c>
      <c r="E3282" s="39" t="e">
        <f t="shared" si="309"/>
        <v>#VALUE!</v>
      </c>
      <c r="M3282" s="8" t="str">
        <f>VLOOKUP(MONTH($J3282),Lookup!$A$2:$B$13,2,0)&amp;" "&amp;YEAR($J3282)</f>
        <v>Jan 1900</v>
      </c>
      <c r="N3282" s="34" t="str">
        <f t="shared" si="310"/>
        <v>1/1/9999</v>
      </c>
      <c r="O3282" s="8" t="str">
        <f>IF(ISERROR(VLOOKUP($I3282,Lookup!$H$2:$I$11,2,0)),"",VLOOKUP($I3282,Lookup!$H$2:$I$11,2,0))</f>
        <v/>
      </c>
      <c r="P3282" s="8">
        <f>COUNTIF(J$4:J3282,J3282)</f>
        <v>0</v>
      </c>
    </row>
    <row r="3283" spans="1:16" x14ac:dyDescent="0.25">
      <c r="A3283" s="35">
        <f t="shared" si="311"/>
        <v>0</v>
      </c>
      <c r="B3283" s="8">
        <f t="shared" si="312"/>
        <v>0</v>
      </c>
      <c r="C3283" s="8">
        <f t="shared" si="313"/>
        <v>0</v>
      </c>
      <c r="D3283" s="38" t="e">
        <f t="shared" si="314"/>
        <v>#VALUE!</v>
      </c>
      <c r="E3283" s="39" t="e">
        <f t="shared" si="309"/>
        <v>#VALUE!</v>
      </c>
      <c r="M3283" s="8" t="str">
        <f>VLOOKUP(MONTH($J3283),Lookup!$A$2:$B$13,2,0)&amp;" "&amp;YEAR($J3283)</f>
        <v>Jan 1900</v>
      </c>
      <c r="N3283" s="34" t="str">
        <f t="shared" si="310"/>
        <v>1/1/9999</v>
      </c>
      <c r="O3283" s="8" t="str">
        <f>IF(ISERROR(VLOOKUP($I3283,Lookup!$H$2:$I$11,2,0)),"",VLOOKUP($I3283,Lookup!$H$2:$I$11,2,0))</f>
        <v/>
      </c>
      <c r="P3283" s="8">
        <f>COUNTIF(J$4:J3283,J3283)</f>
        <v>0</v>
      </c>
    </row>
    <row r="3284" spans="1:16" x14ac:dyDescent="0.25">
      <c r="A3284" s="35">
        <f t="shared" si="311"/>
        <v>0</v>
      </c>
      <c r="B3284" s="8">
        <f t="shared" si="312"/>
        <v>0</v>
      </c>
      <c r="C3284" s="8">
        <f t="shared" si="313"/>
        <v>0</v>
      </c>
      <c r="D3284" s="38" t="e">
        <f t="shared" si="314"/>
        <v>#VALUE!</v>
      </c>
      <c r="E3284" s="39" t="e">
        <f t="shared" si="309"/>
        <v>#VALUE!</v>
      </c>
      <c r="M3284" s="8" t="str">
        <f>VLOOKUP(MONTH($J3284),Lookup!$A$2:$B$13,2,0)&amp;" "&amp;YEAR($J3284)</f>
        <v>Jan 1900</v>
      </c>
      <c r="N3284" s="34" t="str">
        <f t="shared" si="310"/>
        <v>1/1/9999</v>
      </c>
      <c r="O3284" s="8" t="str">
        <f>IF(ISERROR(VLOOKUP($I3284,Lookup!$H$2:$I$11,2,0)),"",VLOOKUP($I3284,Lookup!$H$2:$I$11,2,0))</f>
        <v/>
      </c>
      <c r="P3284" s="8">
        <f>COUNTIF(J$4:J3284,J3284)</f>
        <v>0</v>
      </c>
    </row>
    <row r="3285" spans="1:16" x14ac:dyDescent="0.25">
      <c r="A3285" s="35">
        <f t="shared" si="311"/>
        <v>0</v>
      </c>
      <c r="B3285" s="8">
        <f t="shared" si="312"/>
        <v>0</v>
      </c>
      <c r="C3285" s="8">
        <f t="shared" si="313"/>
        <v>0</v>
      </c>
      <c r="D3285" s="38" t="e">
        <f t="shared" si="314"/>
        <v>#VALUE!</v>
      </c>
      <c r="E3285" s="39" t="e">
        <f t="shared" si="309"/>
        <v>#VALUE!</v>
      </c>
      <c r="M3285" s="8" t="str">
        <f>VLOOKUP(MONTH($J3285),Lookup!$A$2:$B$13,2,0)&amp;" "&amp;YEAR($J3285)</f>
        <v>Jan 1900</v>
      </c>
      <c r="N3285" s="34" t="str">
        <f t="shared" si="310"/>
        <v>1/1/9999</v>
      </c>
      <c r="O3285" s="8" t="str">
        <f>IF(ISERROR(VLOOKUP($I3285,Lookup!$H$2:$I$11,2,0)),"",VLOOKUP($I3285,Lookup!$H$2:$I$11,2,0))</f>
        <v/>
      </c>
      <c r="P3285" s="8">
        <f>COUNTIF(J$4:J3285,J3285)</f>
        <v>0</v>
      </c>
    </row>
    <row r="3286" spans="1:16" x14ac:dyDescent="0.25">
      <c r="A3286" s="35">
        <f t="shared" si="311"/>
        <v>0</v>
      </c>
      <c r="B3286" s="8">
        <f t="shared" si="312"/>
        <v>0</v>
      </c>
      <c r="C3286" s="8">
        <f t="shared" si="313"/>
        <v>0</v>
      </c>
      <c r="D3286" s="38" t="e">
        <f t="shared" si="314"/>
        <v>#VALUE!</v>
      </c>
      <c r="E3286" s="39" t="e">
        <f t="shared" si="309"/>
        <v>#VALUE!</v>
      </c>
      <c r="M3286" s="8" t="str">
        <f>VLOOKUP(MONTH($J3286),Lookup!$A$2:$B$13,2,0)&amp;" "&amp;YEAR($J3286)</f>
        <v>Jan 1900</v>
      </c>
      <c r="N3286" s="34" t="str">
        <f t="shared" si="310"/>
        <v>1/1/9999</v>
      </c>
      <c r="O3286" s="8" t="str">
        <f>IF(ISERROR(VLOOKUP($I3286,Lookup!$H$2:$I$11,2,0)),"",VLOOKUP($I3286,Lookup!$H$2:$I$11,2,0))</f>
        <v/>
      </c>
      <c r="P3286" s="8">
        <f>COUNTIF(J$4:J3286,J3286)</f>
        <v>0</v>
      </c>
    </row>
    <row r="3287" spans="1:16" x14ac:dyDescent="0.25">
      <c r="A3287" s="35">
        <f t="shared" si="311"/>
        <v>0</v>
      </c>
      <c r="B3287" s="8">
        <f t="shared" si="312"/>
        <v>0</v>
      </c>
      <c r="C3287" s="8">
        <f t="shared" si="313"/>
        <v>0</v>
      </c>
      <c r="D3287" s="38" t="e">
        <f t="shared" si="314"/>
        <v>#VALUE!</v>
      </c>
      <c r="E3287" s="39" t="e">
        <f t="shared" si="309"/>
        <v>#VALUE!</v>
      </c>
      <c r="M3287" s="8" t="str">
        <f>VLOOKUP(MONTH($J3287),Lookup!$A$2:$B$13,2,0)&amp;" "&amp;YEAR($J3287)</f>
        <v>Jan 1900</v>
      </c>
      <c r="N3287" s="34" t="str">
        <f t="shared" si="310"/>
        <v>1/1/9999</v>
      </c>
      <c r="O3287" s="8" t="str">
        <f>IF(ISERROR(VLOOKUP($I3287,Lookup!$H$2:$I$11,2,0)),"",VLOOKUP($I3287,Lookup!$H$2:$I$11,2,0))</f>
        <v/>
      </c>
      <c r="P3287" s="8">
        <f>COUNTIF(J$4:J3287,J3287)</f>
        <v>0</v>
      </c>
    </row>
    <row r="3288" spans="1:16" x14ac:dyDescent="0.25">
      <c r="A3288" s="35">
        <f t="shared" si="311"/>
        <v>0</v>
      </c>
      <c r="B3288" s="8">
        <f t="shared" si="312"/>
        <v>0</v>
      </c>
      <c r="C3288" s="8">
        <f t="shared" si="313"/>
        <v>0</v>
      </c>
      <c r="D3288" s="38" t="e">
        <f t="shared" si="314"/>
        <v>#VALUE!</v>
      </c>
      <c r="E3288" s="39" t="e">
        <f t="shared" si="309"/>
        <v>#VALUE!</v>
      </c>
      <c r="M3288" s="8" t="str">
        <f>VLOOKUP(MONTH($J3288),Lookup!$A$2:$B$13,2,0)&amp;" "&amp;YEAR($J3288)</f>
        <v>Jan 1900</v>
      </c>
      <c r="N3288" s="34" t="str">
        <f t="shared" si="310"/>
        <v>1/1/9999</v>
      </c>
      <c r="O3288" s="8" t="str">
        <f>IF(ISERROR(VLOOKUP($I3288,Lookup!$H$2:$I$11,2,0)),"",VLOOKUP($I3288,Lookup!$H$2:$I$11,2,0))</f>
        <v/>
      </c>
      <c r="P3288" s="8">
        <f>COUNTIF(J$4:J3288,J3288)</f>
        <v>0</v>
      </c>
    </row>
    <row r="3289" spans="1:16" x14ac:dyDescent="0.25">
      <c r="A3289" s="35">
        <f t="shared" si="311"/>
        <v>0</v>
      </c>
      <c r="B3289" s="8">
        <f t="shared" si="312"/>
        <v>0</v>
      </c>
      <c r="C3289" s="8">
        <f t="shared" si="313"/>
        <v>0</v>
      </c>
      <c r="D3289" s="38" t="e">
        <f t="shared" si="314"/>
        <v>#VALUE!</v>
      </c>
      <c r="E3289" s="39" t="e">
        <f t="shared" si="309"/>
        <v>#VALUE!</v>
      </c>
      <c r="M3289" s="8" t="str">
        <f>VLOOKUP(MONTH($J3289),Lookup!$A$2:$B$13,2,0)&amp;" "&amp;YEAR($J3289)</f>
        <v>Jan 1900</v>
      </c>
      <c r="N3289" s="34" t="str">
        <f t="shared" si="310"/>
        <v>1/1/9999</v>
      </c>
      <c r="O3289" s="8" t="str">
        <f>IF(ISERROR(VLOOKUP($I3289,Lookup!$H$2:$I$11,2,0)),"",VLOOKUP($I3289,Lookup!$H$2:$I$11,2,0))</f>
        <v/>
      </c>
      <c r="P3289" s="8">
        <f>COUNTIF(J$4:J3289,J3289)</f>
        <v>0</v>
      </c>
    </row>
    <row r="3290" spans="1:16" x14ac:dyDescent="0.25">
      <c r="A3290" s="35">
        <f t="shared" si="311"/>
        <v>0</v>
      </c>
      <c r="B3290" s="8">
        <f t="shared" si="312"/>
        <v>0</v>
      </c>
      <c r="C3290" s="8">
        <f t="shared" si="313"/>
        <v>0</v>
      </c>
      <c r="D3290" s="38" t="e">
        <f t="shared" si="314"/>
        <v>#VALUE!</v>
      </c>
      <c r="E3290" s="39" t="e">
        <f t="shared" si="309"/>
        <v>#VALUE!</v>
      </c>
      <c r="M3290" s="8" t="str">
        <f>VLOOKUP(MONTH($J3290),Lookup!$A$2:$B$13,2,0)&amp;" "&amp;YEAR($J3290)</f>
        <v>Jan 1900</v>
      </c>
      <c r="N3290" s="34" t="str">
        <f t="shared" si="310"/>
        <v>1/1/9999</v>
      </c>
      <c r="O3290" s="8" t="str">
        <f>IF(ISERROR(VLOOKUP($I3290,Lookup!$H$2:$I$11,2,0)),"",VLOOKUP($I3290,Lookup!$H$2:$I$11,2,0))</f>
        <v/>
      </c>
      <c r="P3290" s="8">
        <f>COUNTIF(J$4:J3290,J3290)</f>
        <v>0</v>
      </c>
    </row>
    <row r="3291" spans="1:16" x14ac:dyDescent="0.25">
      <c r="A3291" s="35">
        <f t="shared" si="311"/>
        <v>0</v>
      </c>
      <c r="B3291" s="8">
        <f t="shared" si="312"/>
        <v>0</v>
      </c>
      <c r="C3291" s="8">
        <f t="shared" si="313"/>
        <v>0</v>
      </c>
      <c r="D3291" s="38" t="e">
        <f t="shared" si="314"/>
        <v>#VALUE!</v>
      </c>
      <c r="E3291" s="39" t="e">
        <f t="shared" si="309"/>
        <v>#VALUE!</v>
      </c>
      <c r="M3291" s="8" t="str">
        <f>VLOOKUP(MONTH($J3291),Lookup!$A$2:$B$13,2,0)&amp;" "&amp;YEAR($J3291)</f>
        <v>Jan 1900</v>
      </c>
      <c r="N3291" s="34" t="str">
        <f t="shared" si="310"/>
        <v>1/1/9999</v>
      </c>
      <c r="O3291" s="8" t="str">
        <f>IF(ISERROR(VLOOKUP($I3291,Lookup!$H$2:$I$11,2,0)),"",VLOOKUP($I3291,Lookup!$H$2:$I$11,2,0))</f>
        <v/>
      </c>
      <c r="P3291" s="8">
        <f>COUNTIF(J$4:J3291,J3291)</f>
        <v>0</v>
      </c>
    </row>
    <row r="3292" spans="1:16" x14ac:dyDescent="0.25">
      <c r="A3292" s="35">
        <f t="shared" si="311"/>
        <v>0</v>
      </c>
      <c r="B3292" s="8">
        <f t="shared" si="312"/>
        <v>0</v>
      </c>
      <c r="C3292" s="8">
        <f t="shared" si="313"/>
        <v>0</v>
      </c>
      <c r="D3292" s="38" t="e">
        <f t="shared" si="314"/>
        <v>#VALUE!</v>
      </c>
      <c r="E3292" s="39" t="e">
        <f t="shared" si="309"/>
        <v>#VALUE!</v>
      </c>
      <c r="M3292" s="8" t="str">
        <f>VLOOKUP(MONTH($J3292),Lookup!$A$2:$B$13,2,0)&amp;" "&amp;YEAR($J3292)</f>
        <v>Jan 1900</v>
      </c>
      <c r="N3292" s="34" t="str">
        <f t="shared" si="310"/>
        <v>1/1/9999</v>
      </c>
      <c r="O3292" s="8" t="str">
        <f>IF(ISERROR(VLOOKUP($I3292,Lookup!$H$2:$I$11,2,0)),"",VLOOKUP($I3292,Lookup!$H$2:$I$11,2,0))</f>
        <v/>
      </c>
      <c r="P3292" s="8">
        <f>COUNTIF(J$4:J3292,J3292)</f>
        <v>0</v>
      </c>
    </row>
    <row r="3293" spans="1:16" x14ac:dyDescent="0.25">
      <c r="A3293" s="35">
        <f t="shared" si="311"/>
        <v>0</v>
      </c>
      <c r="B3293" s="8">
        <f t="shared" si="312"/>
        <v>0</v>
      </c>
      <c r="C3293" s="8">
        <f t="shared" si="313"/>
        <v>0</v>
      </c>
      <c r="D3293" s="38" t="e">
        <f t="shared" si="314"/>
        <v>#VALUE!</v>
      </c>
      <c r="E3293" s="39" t="e">
        <f t="shared" si="309"/>
        <v>#VALUE!</v>
      </c>
      <c r="M3293" s="8" t="str">
        <f>VLOOKUP(MONTH($J3293),Lookup!$A$2:$B$13,2,0)&amp;" "&amp;YEAR($J3293)</f>
        <v>Jan 1900</v>
      </c>
      <c r="N3293" s="34" t="str">
        <f t="shared" si="310"/>
        <v>1/1/9999</v>
      </c>
      <c r="O3293" s="8" t="str">
        <f>IF(ISERROR(VLOOKUP($I3293,Lookup!$H$2:$I$11,2,0)),"",VLOOKUP($I3293,Lookup!$H$2:$I$11,2,0))</f>
        <v/>
      </c>
      <c r="P3293" s="8">
        <f>COUNTIF(J$4:J3293,J3293)</f>
        <v>0</v>
      </c>
    </row>
    <row r="3294" spans="1:16" x14ac:dyDescent="0.25">
      <c r="A3294" s="35">
        <f t="shared" si="311"/>
        <v>0</v>
      </c>
      <c r="B3294" s="8">
        <f t="shared" si="312"/>
        <v>0</v>
      </c>
      <c r="C3294" s="8">
        <f t="shared" si="313"/>
        <v>0</v>
      </c>
      <c r="D3294" s="38" t="e">
        <f t="shared" si="314"/>
        <v>#VALUE!</v>
      </c>
      <c r="E3294" s="39" t="e">
        <f t="shared" si="309"/>
        <v>#VALUE!</v>
      </c>
      <c r="M3294" s="8" t="str">
        <f>VLOOKUP(MONTH($J3294),Lookup!$A$2:$B$13,2,0)&amp;" "&amp;YEAR($J3294)</f>
        <v>Jan 1900</v>
      </c>
      <c r="N3294" s="34" t="str">
        <f t="shared" si="310"/>
        <v>1/1/9999</v>
      </c>
      <c r="O3294" s="8" t="str">
        <f>IF(ISERROR(VLOOKUP($I3294,Lookup!$H$2:$I$11,2,0)),"",VLOOKUP($I3294,Lookup!$H$2:$I$11,2,0))</f>
        <v/>
      </c>
      <c r="P3294" s="8">
        <f>COUNTIF(J$4:J3294,J3294)</f>
        <v>0</v>
      </c>
    </row>
    <row r="3295" spans="1:16" x14ac:dyDescent="0.25">
      <c r="A3295" s="35">
        <f t="shared" si="311"/>
        <v>0</v>
      </c>
      <c r="B3295" s="8">
        <f t="shared" si="312"/>
        <v>0</v>
      </c>
      <c r="C3295" s="8">
        <f t="shared" si="313"/>
        <v>0</v>
      </c>
      <c r="D3295" s="38" t="e">
        <f t="shared" si="314"/>
        <v>#VALUE!</v>
      </c>
      <c r="E3295" s="39" t="e">
        <f t="shared" si="309"/>
        <v>#VALUE!</v>
      </c>
      <c r="M3295" s="8" t="str">
        <f>VLOOKUP(MONTH($J3295),Lookup!$A$2:$B$13,2,0)&amp;" "&amp;YEAR($J3295)</f>
        <v>Jan 1900</v>
      </c>
      <c r="N3295" s="34" t="str">
        <f t="shared" si="310"/>
        <v>1/1/9999</v>
      </c>
      <c r="O3295" s="8" t="str">
        <f>IF(ISERROR(VLOOKUP($I3295,Lookup!$H$2:$I$11,2,0)),"",VLOOKUP($I3295,Lookup!$H$2:$I$11,2,0))</f>
        <v/>
      </c>
      <c r="P3295" s="8">
        <f>COUNTIF(J$4:J3295,J3295)</f>
        <v>0</v>
      </c>
    </row>
    <row r="3296" spans="1:16" x14ac:dyDescent="0.25">
      <c r="A3296" s="35">
        <f t="shared" si="311"/>
        <v>0</v>
      </c>
      <c r="B3296" s="8">
        <f t="shared" si="312"/>
        <v>0</v>
      </c>
      <c r="C3296" s="8">
        <f t="shared" si="313"/>
        <v>0</v>
      </c>
      <c r="D3296" s="38" t="e">
        <f t="shared" si="314"/>
        <v>#VALUE!</v>
      </c>
      <c r="E3296" s="39" t="e">
        <f t="shared" si="309"/>
        <v>#VALUE!</v>
      </c>
      <c r="M3296" s="8" t="str">
        <f>VLOOKUP(MONTH($J3296),Lookup!$A$2:$B$13,2,0)&amp;" "&amp;YEAR($J3296)</f>
        <v>Jan 1900</v>
      </c>
      <c r="N3296" s="34" t="str">
        <f t="shared" si="310"/>
        <v>1/1/9999</v>
      </c>
      <c r="O3296" s="8" t="str">
        <f>IF(ISERROR(VLOOKUP($I3296,Lookup!$H$2:$I$11,2,0)),"",VLOOKUP($I3296,Lookup!$H$2:$I$11,2,0))</f>
        <v/>
      </c>
      <c r="P3296" s="8">
        <f>COUNTIF(J$4:J3296,J3296)</f>
        <v>0</v>
      </c>
    </row>
    <row r="3297" spans="1:16" x14ac:dyDescent="0.25">
      <c r="A3297" s="35">
        <f t="shared" si="311"/>
        <v>0</v>
      </c>
      <c r="B3297" s="8">
        <f t="shared" si="312"/>
        <v>0</v>
      </c>
      <c r="C3297" s="8">
        <f t="shared" si="313"/>
        <v>0</v>
      </c>
      <c r="D3297" s="38" t="e">
        <f t="shared" si="314"/>
        <v>#VALUE!</v>
      </c>
      <c r="E3297" s="39" t="e">
        <f t="shared" si="309"/>
        <v>#VALUE!</v>
      </c>
      <c r="M3297" s="8" t="str">
        <f>VLOOKUP(MONTH($J3297),Lookup!$A$2:$B$13,2,0)&amp;" "&amp;YEAR($J3297)</f>
        <v>Jan 1900</v>
      </c>
      <c r="N3297" s="34" t="str">
        <f t="shared" si="310"/>
        <v>1/1/9999</v>
      </c>
      <c r="O3297" s="8" t="str">
        <f>IF(ISERROR(VLOOKUP($I3297,Lookup!$H$2:$I$11,2,0)),"",VLOOKUP($I3297,Lookup!$H$2:$I$11,2,0))</f>
        <v/>
      </c>
      <c r="P3297" s="8">
        <f>COUNTIF(J$4:J3297,J3297)</f>
        <v>0</v>
      </c>
    </row>
    <row r="3298" spans="1:16" x14ac:dyDescent="0.25">
      <c r="A3298" s="35">
        <f t="shared" si="311"/>
        <v>0</v>
      </c>
      <c r="B3298" s="8">
        <f t="shared" si="312"/>
        <v>0</v>
      </c>
      <c r="C3298" s="8">
        <f t="shared" si="313"/>
        <v>0</v>
      </c>
      <c r="D3298" s="38" t="e">
        <f t="shared" si="314"/>
        <v>#VALUE!</v>
      </c>
      <c r="E3298" s="39" t="e">
        <f t="shared" si="309"/>
        <v>#VALUE!</v>
      </c>
      <c r="M3298" s="8" t="str">
        <f>VLOOKUP(MONTH($J3298),Lookup!$A$2:$B$13,2,0)&amp;" "&amp;YEAR($J3298)</f>
        <v>Jan 1900</v>
      </c>
      <c r="N3298" s="34" t="str">
        <f t="shared" si="310"/>
        <v>1/1/9999</v>
      </c>
      <c r="O3298" s="8" t="str">
        <f>IF(ISERROR(VLOOKUP($I3298,Lookup!$H$2:$I$11,2,0)),"",VLOOKUP($I3298,Lookup!$H$2:$I$11,2,0))</f>
        <v/>
      </c>
      <c r="P3298" s="8">
        <f>COUNTIF(J$4:J3298,J3298)</f>
        <v>0</v>
      </c>
    </row>
    <row r="3299" spans="1:16" x14ac:dyDescent="0.25">
      <c r="A3299" s="35">
        <f t="shared" si="311"/>
        <v>0</v>
      </c>
      <c r="B3299" s="8">
        <f t="shared" si="312"/>
        <v>0</v>
      </c>
      <c r="C3299" s="8">
        <f t="shared" si="313"/>
        <v>0</v>
      </c>
      <c r="D3299" s="38" t="e">
        <f t="shared" si="314"/>
        <v>#VALUE!</v>
      </c>
      <c r="E3299" s="39" t="e">
        <f t="shared" si="309"/>
        <v>#VALUE!</v>
      </c>
      <c r="M3299" s="8" t="str">
        <f>VLOOKUP(MONTH($J3299),Lookup!$A$2:$B$13,2,0)&amp;" "&amp;YEAR($J3299)</f>
        <v>Jan 1900</v>
      </c>
      <c r="N3299" s="34" t="str">
        <f t="shared" si="310"/>
        <v>1/1/9999</v>
      </c>
      <c r="O3299" s="8" t="str">
        <f>IF(ISERROR(VLOOKUP($I3299,Lookup!$H$2:$I$11,2,0)),"",VLOOKUP($I3299,Lookup!$H$2:$I$11,2,0))</f>
        <v/>
      </c>
      <c r="P3299" s="8">
        <f>COUNTIF(J$4:J3299,J3299)</f>
        <v>0</v>
      </c>
    </row>
    <row r="3300" spans="1:16" x14ac:dyDescent="0.25">
      <c r="A3300" s="35">
        <f t="shared" si="311"/>
        <v>0</v>
      </c>
      <c r="B3300" s="8">
        <f t="shared" si="312"/>
        <v>0</v>
      </c>
      <c r="C3300" s="8">
        <f t="shared" si="313"/>
        <v>0</v>
      </c>
      <c r="D3300" s="38" t="e">
        <f t="shared" si="314"/>
        <v>#VALUE!</v>
      </c>
      <c r="E3300" s="39" t="e">
        <f t="shared" si="309"/>
        <v>#VALUE!</v>
      </c>
      <c r="M3300" s="8" t="str">
        <f>VLOOKUP(MONTH($J3300),Lookup!$A$2:$B$13,2,0)&amp;" "&amp;YEAR($J3300)</f>
        <v>Jan 1900</v>
      </c>
      <c r="N3300" s="34" t="str">
        <f t="shared" si="310"/>
        <v>1/1/9999</v>
      </c>
      <c r="O3300" s="8" t="str">
        <f>IF(ISERROR(VLOOKUP($I3300,Lookup!$H$2:$I$11,2,0)),"",VLOOKUP($I3300,Lookup!$H$2:$I$11,2,0))</f>
        <v/>
      </c>
      <c r="P3300" s="8">
        <f>COUNTIF(J$4:J3300,J3300)</f>
        <v>0</v>
      </c>
    </row>
    <row r="3301" spans="1:16" x14ac:dyDescent="0.25">
      <c r="A3301" s="35">
        <f t="shared" si="311"/>
        <v>0</v>
      </c>
      <c r="B3301" s="8">
        <f t="shared" si="312"/>
        <v>0</v>
      </c>
      <c r="C3301" s="8">
        <f t="shared" si="313"/>
        <v>0</v>
      </c>
      <c r="D3301" s="38" t="e">
        <f t="shared" si="314"/>
        <v>#VALUE!</v>
      </c>
      <c r="E3301" s="39" t="e">
        <f t="shared" si="309"/>
        <v>#VALUE!</v>
      </c>
      <c r="M3301" s="8" t="str">
        <f>VLOOKUP(MONTH($J3301),Lookup!$A$2:$B$13,2,0)&amp;" "&amp;YEAR($J3301)</f>
        <v>Jan 1900</v>
      </c>
      <c r="N3301" s="34" t="str">
        <f t="shared" si="310"/>
        <v>1/1/9999</v>
      </c>
      <c r="O3301" s="8" t="str">
        <f>IF(ISERROR(VLOOKUP($I3301,Lookup!$H$2:$I$11,2,0)),"",VLOOKUP($I3301,Lookup!$H$2:$I$11,2,0))</f>
        <v/>
      </c>
      <c r="P3301" s="8">
        <f>COUNTIF(J$4:J3301,J3301)</f>
        <v>0</v>
      </c>
    </row>
    <row r="3302" spans="1:16" x14ac:dyDescent="0.25">
      <c r="A3302" s="35">
        <f t="shared" si="311"/>
        <v>0</v>
      </c>
      <c r="B3302" s="8">
        <f t="shared" si="312"/>
        <v>0</v>
      </c>
      <c r="C3302" s="8">
        <f t="shared" si="313"/>
        <v>0</v>
      </c>
      <c r="D3302" s="38" t="e">
        <f t="shared" si="314"/>
        <v>#VALUE!</v>
      </c>
      <c r="E3302" s="39" t="e">
        <f t="shared" si="309"/>
        <v>#VALUE!</v>
      </c>
      <c r="M3302" s="8" t="str">
        <f>VLOOKUP(MONTH($J3302),Lookup!$A$2:$B$13,2,0)&amp;" "&amp;YEAR($J3302)</f>
        <v>Jan 1900</v>
      </c>
      <c r="N3302" s="34" t="str">
        <f t="shared" si="310"/>
        <v>1/1/9999</v>
      </c>
      <c r="O3302" s="8" t="str">
        <f>IF(ISERROR(VLOOKUP($I3302,Lookup!$H$2:$I$11,2,0)),"",VLOOKUP($I3302,Lookup!$H$2:$I$11,2,0))</f>
        <v/>
      </c>
      <c r="P3302" s="8">
        <f>COUNTIF(J$4:J3302,J3302)</f>
        <v>0</v>
      </c>
    </row>
    <row r="3303" spans="1:16" x14ac:dyDescent="0.25">
      <c r="A3303" s="35">
        <f t="shared" si="311"/>
        <v>0</v>
      </c>
      <c r="B3303" s="8">
        <f t="shared" si="312"/>
        <v>0</v>
      </c>
      <c r="C3303" s="8">
        <f t="shared" si="313"/>
        <v>0</v>
      </c>
      <c r="D3303" s="38" t="e">
        <f t="shared" si="314"/>
        <v>#VALUE!</v>
      </c>
      <c r="E3303" s="39" t="e">
        <f t="shared" si="309"/>
        <v>#VALUE!</v>
      </c>
      <c r="M3303" s="8" t="str">
        <f>VLOOKUP(MONTH($J3303),Lookup!$A$2:$B$13,2,0)&amp;" "&amp;YEAR($J3303)</f>
        <v>Jan 1900</v>
      </c>
      <c r="N3303" s="34" t="str">
        <f t="shared" si="310"/>
        <v>1/1/9999</v>
      </c>
      <c r="O3303" s="8" t="str">
        <f>IF(ISERROR(VLOOKUP($I3303,Lookup!$H$2:$I$11,2,0)),"",VLOOKUP($I3303,Lookup!$H$2:$I$11,2,0))</f>
        <v/>
      </c>
      <c r="P3303" s="8">
        <f>COUNTIF(J$4:J3303,J3303)</f>
        <v>0</v>
      </c>
    </row>
    <row r="3304" spans="1:16" x14ac:dyDescent="0.25">
      <c r="A3304" s="35">
        <f t="shared" si="311"/>
        <v>0</v>
      </c>
      <c r="B3304" s="8">
        <f t="shared" si="312"/>
        <v>0</v>
      </c>
      <c r="C3304" s="8">
        <f t="shared" si="313"/>
        <v>0</v>
      </c>
      <c r="D3304" s="38" t="e">
        <f t="shared" si="314"/>
        <v>#VALUE!</v>
      </c>
      <c r="E3304" s="39" t="e">
        <f t="shared" si="309"/>
        <v>#VALUE!</v>
      </c>
      <c r="M3304" s="8" t="str">
        <f>VLOOKUP(MONTH($J3304),Lookup!$A$2:$B$13,2,0)&amp;" "&amp;YEAR($J3304)</f>
        <v>Jan 1900</v>
      </c>
      <c r="N3304" s="34" t="str">
        <f t="shared" si="310"/>
        <v>1/1/9999</v>
      </c>
      <c r="O3304" s="8" t="str">
        <f>IF(ISERROR(VLOOKUP($I3304,Lookup!$H$2:$I$11,2,0)),"",VLOOKUP($I3304,Lookup!$H$2:$I$11,2,0))</f>
        <v/>
      </c>
      <c r="P3304" s="8">
        <f>COUNTIF(J$4:J3304,J3304)</f>
        <v>0</v>
      </c>
    </row>
    <row r="3305" spans="1:16" x14ac:dyDescent="0.25">
      <c r="A3305" s="35">
        <f t="shared" si="311"/>
        <v>0</v>
      </c>
      <c r="B3305" s="8">
        <f t="shared" si="312"/>
        <v>0</v>
      </c>
      <c r="C3305" s="8">
        <f t="shared" si="313"/>
        <v>0</v>
      </c>
      <c r="D3305" s="38" t="e">
        <f t="shared" si="314"/>
        <v>#VALUE!</v>
      </c>
      <c r="E3305" s="39" t="e">
        <f t="shared" si="309"/>
        <v>#VALUE!</v>
      </c>
      <c r="M3305" s="8" t="str">
        <f>VLOOKUP(MONTH($J3305),Lookup!$A$2:$B$13,2,0)&amp;" "&amp;YEAR($J3305)</f>
        <v>Jan 1900</v>
      </c>
      <c r="N3305" s="34" t="str">
        <f t="shared" si="310"/>
        <v>1/1/9999</v>
      </c>
      <c r="O3305" s="8" t="str">
        <f>IF(ISERROR(VLOOKUP($I3305,Lookup!$H$2:$I$11,2,0)),"",VLOOKUP($I3305,Lookup!$H$2:$I$11,2,0))</f>
        <v/>
      </c>
      <c r="P3305" s="8">
        <f>COUNTIF(J$4:J3305,J3305)</f>
        <v>0</v>
      </c>
    </row>
    <row r="3306" spans="1:16" x14ac:dyDescent="0.25">
      <c r="A3306" s="35">
        <f t="shared" si="311"/>
        <v>0</v>
      </c>
      <c r="B3306" s="8">
        <f t="shared" si="312"/>
        <v>0</v>
      </c>
      <c r="C3306" s="8">
        <f t="shared" si="313"/>
        <v>0</v>
      </c>
      <c r="D3306" s="38" t="e">
        <f t="shared" si="314"/>
        <v>#VALUE!</v>
      </c>
      <c r="E3306" s="39" t="e">
        <f t="shared" si="309"/>
        <v>#VALUE!</v>
      </c>
      <c r="M3306" s="8" t="str">
        <f>VLOOKUP(MONTH($J3306),Lookup!$A$2:$B$13,2,0)&amp;" "&amp;YEAR($J3306)</f>
        <v>Jan 1900</v>
      </c>
      <c r="N3306" s="34" t="str">
        <f t="shared" si="310"/>
        <v>1/1/9999</v>
      </c>
      <c r="O3306" s="8" t="str">
        <f>IF(ISERROR(VLOOKUP($I3306,Lookup!$H$2:$I$11,2,0)),"",VLOOKUP($I3306,Lookup!$H$2:$I$11,2,0))</f>
        <v/>
      </c>
      <c r="P3306" s="8">
        <f>COUNTIF(J$4:J3306,J3306)</f>
        <v>0</v>
      </c>
    </row>
    <row r="3307" spans="1:16" x14ac:dyDescent="0.25">
      <c r="A3307" s="35">
        <f t="shared" si="311"/>
        <v>0</v>
      </c>
      <c r="B3307" s="8">
        <f t="shared" si="312"/>
        <v>0</v>
      </c>
      <c r="C3307" s="8">
        <f t="shared" si="313"/>
        <v>0</v>
      </c>
      <c r="D3307" s="38" t="e">
        <f t="shared" si="314"/>
        <v>#VALUE!</v>
      </c>
      <c r="E3307" s="39" t="e">
        <f t="shared" si="309"/>
        <v>#VALUE!</v>
      </c>
      <c r="M3307" s="8" t="str">
        <f>VLOOKUP(MONTH($J3307),Lookup!$A$2:$B$13,2,0)&amp;" "&amp;YEAR($J3307)</f>
        <v>Jan 1900</v>
      </c>
      <c r="N3307" s="34" t="str">
        <f t="shared" si="310"/>
        <v>1/1/9999</v>
      </c>
      <c r="O3307" s="8" t="str">
        <f>IF(ISERROR(VLOOKUP($I3307,Lookup!$H$2:$I$11,2,0)),"",VLOOKUP($I3307,Lookup!$H$2:$I$11,2,0))</f>
        <v/>
      </c>
      <c r="P3307" s="8">
        <f>COUNTIF(J$4:J3307,J3307)</f>
        <v>0</v>
      </c>
    </row>
    <row r="3308" spans="1:16" x14ac:dyDescent="0.25">
      <c r="A3308" s="35">
        <f t="shared" si="311"/>
        <v>0</v>
      </c>
      <c r="B3308" s="8">
        <f t="shared" si="312"/>
        <v>0</v>
      </c>
      <c r="C3308" s="8">
        <f t="shared" si="313"/>
        <v>0</v>
      </c>
      <c r="D3308" s="38" t="e">
        <f t="shared" si="314"/>
        <v>#VALUE!</v>
      </c>
      <c r="E3308" s="39" t="e">
        <f t="shared" si="309"/>
        <v>#VALUE!</v>
      </c>
      <c r="M3308" s="8" t="str">
        <f>VLOOKUP(MONTH($J3308),Lookup!$A$2:$B$13,2,0)&amp;" "&amp;YEAR($J3308)</f>
        <v>Jan 1900</v>
      </c>
      <c r="N3308" s="34" t="str">
        <f t="shared" si="310"/>
        <v>1/1/9999</v>
      </c>
      <c r="O3308" s="8" t="str">
        <f>IF(ISERROR(VLOOKUP($I3308,Lookup!$H$2:$I$11,2,0)),"",VLOOKUP($I3308,Lookup!$H$2:$I$11,2,0))</f>
        <v/>
      </c>
      <c r="P3308" s="8">
        <f>COUNTIF(J$4:J3308,J3308)</f>
        <v>0</v>
      </c>
    </row>
    <row r="3309" spans="1:16" x14ac:dyDescent="0.25">
      <c r="A3309" s="35">
        <f t="shared" si="311"/>
        <v>0</v>
      </c>
      <c r="B3309" s="8">
        <f t="shared" si="312"/>
        <v>0</v>
      </c>
      <c r="C3309" s="8">
        <f t="shared" si="313"/>
        <v>0</v>
      </c>
      <c r="D3309" s="38" t="e">
        <f t="shared" si="314"/>
        <v>#VALUE!</v>
      </c>
      <c r="E3309" s="39" t="e">
        <f t="shared" si="309"/>
        <v>#VALUE!</v>
      </c>
      <c r="M3309" s="8" t="str">
        <f>VLOOKUP(MONTH($J3309),Lookup!$A$2:$B$13,2,0)&amp;" "&amp;YEAR($J3309)</f>
        <v>Jan 1900</v>
      </c>
      <c r="N3309" s="34" t="str">
        <f t="shared" si="310"/>
        <v>1/1/9999</v>
      </c>
      <c r="O3309" s="8" t="str">
        <f>IF(ISERROR(VLOOKUP($I3309,Lookup!$H$2:$I$11,2,0)),"",VLOOKUP($I3309,Lookup!$H$2:$I$11,2,0))</f>
        <v/>
      </c>
      <c r="P3309" s="8">
        <f>COUNTIF(J$4:J3309,J3309)</f>
        <v>0</v>
      </c>
    </row>
    <row r="3310" spans="1:16" x14ac:dyDescent="0.25">
      <c r="A3310" s="35">
        <f t="shared" si="311"/>
        <v>0</v>
      </c>
      <c r="B3310" s="8">
        <f t="shared" si="312"/>
        <v>0</v>
      </c>
      <c r="C3310" s="8">
        <f t="shared" si="313"/>
        <v>0</v>
      </c>
      <c r="D3310" s="38" t="e">
        <f t="shared" si="314"/>
        <v>#VALUE!</v>
      </c>
      <c r="E3310" s="39" t="e">
        <f t="shared" si="309"/>
        <v>#VALUE!</v>
      </c>
      <c r="M3310" s="8" t="str">
        <f>VLOOKUP(MONTH($J3310),Lookup!$A$2:$B$13,2,0)&amp;" "&amp;YEAR($J3310)</f>
        <v>Jan 1900</v>
      </c>
      <c r="N3310" s="34" t="str">
        <f t="shared" si="310"/>
        <v>1/1/9999</v>
      </c>
      <c r="O3310" s="8" t="str">
        <f>IF(ISERROR(VLOOKUP($I3310,Lookup!$H$2:$I$11,2,0)),"",VLOOKUP($I3310,Lookup!$H$2:$I$11,2,0))</f>
        <v/>
      </c>
      <c r="P3310" s="8">
        <f>COUNTIF(J$4:J3310,J3310)</f>
        <v>0</v>
      </c>
    </row>
    <row r="3311" spans="1:16" x14ac:dyDescent="0.25">
      <c r="A3311" s="35">
        <f t="shared" si="311"/>
        <v>0</v>
      </c>
      <c r="B3311" s="8">
        <f t="shared" si="312"/>
        <v>0</v>
      </c>
      <c r="C3311" s="8">
        <f t="shared" si="313"/>
        <v>0</v>
      </c>
      <c r="D3311" s="38" t="e">
        <f t="shared" si="314"/>
        <v>#VALUE!</v>
      </c>
      <c r="E3311" s="39" t="e">
        <f t="shared" si="309"/>
        <v>#VALUE!</v>
      </c>
      <c r="M3311" s="8" t="str">
        <f>VLOOKUP(MONTH($J3311),Lookup!$A$2:$B$13,2,0)&amp;" "&amp;YEAR($J3311)</f>
        <v>Jan 1900</v>
      </c>
      <c r="N3311" s="34" t="str">
        <f t="shared" si="310"/>
        <v>1/1/9999</v>
      </c>
      <c r="O3311" s="8" t="str">
        <f>IF(ISERROR(VLOOKUP($I3311,Lookup!$H$2:$I$11,2,0)),"",VLOOKUP($I3311,Lookup!$H$2:$I$11,2,0))</f>
        <v/>
      </c>
      <c r="P3311" s="8">
        <f>COUNTIF(J$4:J3311,J3311)</f>
        <v>0</v>
      </c>
    </row>
    <row r="3312" spans="1:16" x14ac:dyDescent="0.25">
      <c r="A3312" s="35">
        <f t="shared" si="311"/>
        <v>0</v>
      </c>
      <c r="B3312" s="8">
        <f t="shared" si="312"/>
        <v>0</v>
      </c>
      <c r="C3312" s="8">
        <f t="shared" si="313"/>
        <v>0</v>
      </c>
      <c r="D3312" s="38" t="e">
        <f t="shared" si="314"/>
        <v>#VALUE!</v>
      </c>
      <c r="E3312" s="39" t="e">
        <f t="shared" si="309"/>
        <v>#VALUE!</v>
      </c>
      <c r="M3312" s="8" t="str">
        <f>VLOOKUP(MONTH($J3312),Lookup!$A$2:$B$13,2,0)&amp;" "&amp;YEAR($J3312)</f>
        <v>Jan 1900</v>
      </c>
      <c r="N3312" s="34" t="str">
        <f t="shared" si="310"/>
        <v>1/1/9999</v>
      </c>
      <c r="O3312" s="8" t="str">
        <f>IF(ISERROR(VLOOKUP($I3312,Lookup!$H$2:$I$11,2,0)),"",VLOOKUP($I3312,Lookup!$H$2:$I$11,2,0))</f>
        <v/>
      </c>
      <c r="P3312" s="8">
        <f>COUNTIF(J$4:J3312,J3312)</f>
        <v>0</v>
      </c>
    </row>
    <row r="3313" spans="1:16" x14ac:dyDescent="0.25">
      <c r="A3313" s="35">
        <f t="shared" si="311"/>
        <v>0</v>
      </c>
      <c r="B3313" s="8">
        <f t="shared" si="312"/>
        <v>0</v>
      </c>
      <c r="C3313" s="8">
        <f t="shared" si="313"/>
        <v>0</v>
      </c>
      <c r="D3313" s="38" t="e">
        <f t="shared" si="314"/>
        <v>#VALUE!</v>
      </c>
      <c r="E3313" s="39" t="e">
        <f t="shared" si="309"/>
        <v>#VALUE!</v>
      </c>
      <c r="M3313" s="8" t="str">
        <f>VLOOKUP(MONTH($J3313),Lookup!$A$2:$B$13,2,0)&amp;" "&amp;YEAR($J3313)</f>
        <v>Jan 1900</v>
      </c>
      <c r="N3313" s="34" t="str">
        <f t="shared" si="310"/>
        <v>1/1/9999</v>
      </c>
      <c r="O3313" s="8" t="str">
        <f>IF(ISERROR(VLOOKUP($I3313,Lookup!$H$2:$I$11,2,0)),"",VLOOKUP($I3313,Lookup!$H$2:$I$11,2,0))</f>
        <v/>
      </c>
      <c r="P3313" s="8">
        <f>COUNTIF(J$4:J3313,J3313)</f>
        <v>0</v>
      </c>
    </row>
    <row r="3314" spans="1:16" x14ac:dyDescent="0.25">
      <c r="A3314" s="35">
        <f t="shared" si="311"/>
        <v>0</v>
      </c>
      <c r="B3314" s="8">
        <f t="shared" si="312"/>
        <v>0</v>
      </c>
      <c r="C3314" s="8">
        <f t="shared" si="313"/>
        <v>0</v>
      </c>
      <c r="D3314" s="38" t="e">
        <f t="shared" si="314"/>
        <v>#VALUE!</v>
      </c>
      <c r="E3314" s="39" t="e">
        <f t="shared" si="309"/>
        <v>#VALUE!</v>
      </c>
      <c r="M3314" s="8" t="str">
        <f>VLOOKUP(MONTH($J3314),Lookup!$A$2:$B$13,2,0)&amp;" "&amp;YEAR($J3314)</f>
        <v>Jan 1900</v>
      </c>
      <c r="N3314" s="34" t="str">
        <f t="shared" si="310"/>
        <v>1/1/9999</v>
      </c>
      <c r="O3314" s="8" t="str">
        <f>IF(ISERROR(VLOOKUP($I3314,Lookup!$H$2:$I$11,2,0)),"",VLOOKUP($I3314,Lookup!$H$2:$I$11,2,0))</f>
        <v/>
      </c>
      <c r="P3314" s="8">
        <f>COUNTIF(J$4:J3314,J3314)</f>
        <v>0</v>
      </c>
    </row>
    <row r="3315" spans="1:16" x14ac:dyDescent="0.25">
      <c r="A3315" s="35">
        <f t="shared" si="311"/>
        <v>0</v>
      </c>
      <c r="B3315" s="8">
        <f t="shared" si="312"/>
        <v>0</v>
      </c>
      <c r="C3315" s="8">
        <f t="shared" si="313"/>
        <v>0</v>
      </c>
      <c r="D3315" s="38" t="e">
        <f t="shared" si="314"/>
        <v>#VALUE!</v>
      </c>
      <c r="E3315" s="39" t="e">
        <f t="shared" si="309"/>
        <v>#VALUE!</v>
      </c>
      <c r="M3315" s="8" t="str">
        <f>VLOOKUP(MONTH($J3315),Lookup!$A$2:$B$13,2,0)&amp;" "&amp;YEAR($J3315)</f>
        <v>Jan 1900</v>
      </c>
      <c r="N3315" s="34" t="str">
        <f t="shared" si="310"/>
        <v>1/1/9999</v>
      </c>
      <c r="O3315" s="8" t="str">
        <f>IF(ISERROR(VLOOKUP($I3315,Lookup!$H$2:$I$11,2,0)),"",VLOOKUP($I3315,Lookup!$H$2:$I$11,2,0))</f>
        <v/>
      </c>
      <c r="P3315" s="8">
        <f>COUNTIF(J$4:J3315,J3315)</f>
        <v>0</v>
      </c>
    </row>
    <row r="3316" spans="1:16" x14ac:dyDescent="0.25">
      <c r="A3316" s="35">
        <f t="shared" si="311"/>
        <v>0</v>
      </c>
      <c r="B3316" s="8">
        <f t="shared" si="312"/>
        <v>0</v>
      </c>
      <c r="C3316" s="8">
        <f t="shared" si="313"/>
        <v>0</v>
      </c>
      <c r="D3316" s="38" t="e">
        <f t="shared" si="314"/>
        <v>#VALUE!</v>
      </c>
      <c r="E3316" s="39" t="e">
        <f t="shared" si="309"/>
        <v>#VALUE!</v>
      </c>
      <c r="M3316" s="8" t="str">
        <f>VLOOKUP(MONTH($J3316),Lookup!$A$2:$B$13,2,0)&amp;" "&amp;YEAR($J3316)</f>
        <v>Jan 1900</v>
      </c>
      <c r="N3316" s="34" t="str">
        <f t="shared" si="310"/>
        <v>1/1/9999</v>
      </c>
      <c r="O3316" s="8" t="str">
        <f>IF(ISERROR(VLOOKUP($I3316,Lookup!$H$2:$I$11,2,0)),"",VLOOKUP($I3316,Lookup!$H$2:$I$11,2,0))</f>
        <v/>
      </c>
      <c r="P3316" s="8">
        <f>COUNTIF(J$4:J3316,J3316)</f>
        <v>0</v>
      </c>
    </row>
    <row r="3317" spans="1:16" x14ac:dyDescent="0.25">
      <c r="A3317" s="35">
        <f t="shared" si="311"/>
        <v>0</v>
      </c>
      <c r="B3317" s="8">
        <f t="shared" si="312"/>
        <v>0</v>
      </c>
      <c r="C3317" s="8">
        <f t="shared" si="313"/>
        <v>0</v>
      </c>
      <c r="D3317" s="38" t="e">
        <f t="shared" si="314"/>
        <v>#VALUE!</v>
      </c>
      <c r="E3317" s="39" t="e">
        <f t="shared" si="309"/>
        <v>#VALUE!</v>
      </c>
      <c r="M3317" s="8" t="str">
        <f>VLOOKUP(MONTH($J3317),Lookup!$A$2:$B$13,2,0)&amp;" "&amp;YEAR($J3317)</f>
        <v>Jan 1900</v>
      </c>
      <c r="N3317" s="34" t="str">
        <f t="shared" si="310"/>
        <v>1/1/9999</v>
      </c>
      <c r="O3317" s="8" t="str">
        <f>IF(ISERROR(VLOOKUP($I3317,Lookup!$H$2:$I$11,2,0)),"",VLOOKUP($I3317,Lookup!$H$2:$I$11,2,0))</f>
        <v/>
      </c>
      <c r="P3317" s="8">
        <f>COUNTIF(J$4:J3317,J3317)</f>
        <v>0</v>
      </c>
    </row>
    <row r="3318" spans="1:16" x14ac:dyDescent="0.25">
      <c r="A3318" s="35">
        <f t="shared" si="311"/>
        <v>0</v>
      </c>
      <c r="B3318" s="8">
        <f t="shared" si="312"/>
        <v>0</v>
      </c>
      <c r="C3318" s="8">
        <f t="shared" si="313"/>
        <v>0</v>
      </c>
      <c r="D3318" s="38" t="e">
        <f t="shared" si="314"/>
        <v>#VALUE!</v>
      </c>
      <c r="E3318" s="39" t="e">
        <f t="shared" si="309"/>
        <v>#VALUE!</v>
      </c>
      <c r="M3318" s="8" t="str">
        <f>VLOOKUP(MONTH($J3318),Lookup!$A$2:$B$13,2,0)&amp;" "&amp;YEAR($J3318)</f>
        <v>Jan 1900</v>
      </c>
      <c r="N3318" s="34" t="str">
        <f t="shared" si="310"/>
        <v>1/1/9999</v>
      </c>
      <c r="O3318" s="8" t="str">
        <f>IF(ISERROR(VLOOKUP($I3318,Lookup!$H$2:$I$11,2,0)),"",VLOOKUP($I3318,Lookup!$H$2:$I$11,2,0))</f>
        <v/>
      </c>
      <c r="P3318" s="8">
        <f>COUNTIF(J$4:J3318,J3318)</f>
        <v>0</v>
      </c>
    </row>
    <row r="3319" spans="1:16" x14ac:dyDescent="0.25">
      <c r="A3319" s="35">
        <f t="shared" si="311"/>
        <v>0</v>
      </c>
      <c r="B3319" s="8">
        <f t="shared" si="312"/>
        <v>0</v>
      </c>
      <c r="C3319" s="8">
        <f t="shared" si="313"/>
        <v>0</v>
      </c>
      <c r="D3319" s="38" t="e">
        <f t="shared" si="314"/>
        <v>#VALUE!</v>
      </c>
      <c r="E3319" s="39" t="e">
        <f t="shared" si="309"/>
        <v>#VALUE!</v>
      </c>
      <c r="M3319" s="8" t="str">
        <f>VLOOKUP(MONTH($J3319),Lookup!$A$2:$B$13,2,0)&amp;" "&amp;YEAR($J3319)</f>
        <v>Jan 1900</v>
      </c>
      <c r="N3319" s="34" t="str">
        <f t="shared" si="310"/>
        <v>1/1/9999</v>
      </c>
      <c r="O3319" s="8" t="str">
        <f>IF(ISERROR(VLOOKUP($I3319,Lookup!$H$2:$I$11,2,0)),"",VLOOKUP($I3319,Lookup!$H$2:$I$11,2,0))</f>
        <v/>
      </c>
      <c r="P3319" s="8">
        <f>COUNTIF(J$4:J3319,J3319)</f>
        <v>0</v>
      </c>
    </row>
    <row r="3320" spans="1:16" x14ac:dyDescent="0.25">
      <c r="A3320" s="35">
        <f t="shared" si="311"/>
        <v>0</v>
      </c>
      <c r="B3320" s="8">
        <f t="shared" si="312"/>
        <v>0</v>
      </c>
      <c r="C3320" s="8">
        <f t="shared" si="313"/>
        <v>0</v>
      </c>
      <c r="D3320" s="38" t="e">
        <f t="shared" si="314"/>
        <v>#VALUE!</v>
      </c>
      <c r="E3320" s="39" t="e">
        <f t="shared" si="309"/>
        <v>#VALUE!</v>
      </c>
      <c r="M3320" s="8" t="str">
        <f>VLOOKUP(MONTH($J3320),Lookup!$A$2:$B$13,2,0)&amp;" "&amp;YEAR($J3320)</f>
        <v>Jan 1900</v>
      </c>
      <c r="N3320" s="34" t="str">
        <f t="shared" si="310"/>
        <v>1/1/9999</v>
      </c>
      <c r="O3320" s="8" t="str">
        <f>IF(ISERROR(VLOOKUP($I3320,Lookup!$H$2:$I$11,2,0)),"",VLOOKUP($I3320,Lookup!$H$2:$I$11,2,0))</f>
        <v/>
      </c>
      <c r="P3320" s="8">
        <f>COUNTIF(J$4:J3320,J3320)</f>
        <v>0</v>
      </c>
    </row>
    <row r="3321" spans="1:16" x14ac:dyDescent="0.25">
      <c r="A3321" s="35">
        <f t="shared" si="311"/>
        <v>0</v>
      </c>
      <c r="B3321" s="8">
        <f t="shared" si="312"/>
        <v>0</v>
      </c>
      <c r="C3321" s="8">
        <f t="shared" si="313"/>
        <v>0</v>
      </c>
      <c r="D3321" s="38" t="e">
        <f t="shared" si="314"/>
        <v>#VALUE!</v>
      </c>
      <c r="E3321" s="39" t="e">
        <f t="shared" si="309"/>
        <v>#VALUE!</v>
      </c>
      <c r="M3321" s="8" t="str">
        <f>VLOOKUP(MONTH($J3321),Lookup!$A$2:$B$13,2,0)&amp;" "&amp;YEAR($J3321)</f>
        <v>Jan 1900</v>
      </c>
      <c r="N3321" s="34" t="str">
        <f t="shared" si="310"/>
        <v>1/1/9999</v>
      </c>
      <c r="O3321" s="8" t="str">
        <f>IF(ISERROR(VLOOKUP($I3321,Lookup!$H$2:$I$11,2,0)),"",VLOOKUP($I3321,Lookup!$H$2:$I$11,2,0))</f>
        <v/>
      </c>
      <c r="P3321" s="8">
        <f>COUNTIF(J$4:J3321,J3321)</f>
        <v>0</v>
      </c>
    </row>
    <row r="3322" spans="1:16" x14ac:dyDescent="0.25">
      <c r="A3322" s="35">
        <f t="shared" si="311"/>
        <v>0</v>
      </c>
      <c r="B3322" s="8">
        <f t="shared" si="312"/>
        <v>0</v>
      </c>
      <c r="C3322" s="8">
        <f t="shared" si="313"/>
        <v>0</v>
      </c>
      <c r="D3322" s="38" t="e">
        <f t="shared" si="314"/>
        <v>#VALUE!</v>
      </c>
      <c r="E3322" s="39" t="e">
        <f t="shared" si="309"/>
        <v>#VALUE!</v>
      </c>
      <c r="M3322" s="8" t="str">
        <f>VLOOKUP(MONTH($J3322),Lookup!$A$2:$B$13,2,0)&amp;" "&amp;YEAR($J3322)</f>
        <v>Jan 1900</v>
      </c>
      <c r="N3322" s="34" t="str">
        <f t="shared" si="310"/>
        <v>1/1/9999</v>
      </c>
      <c r="O3322" s="8" t="str">
        <f>IF(ISERROR(VLOOKUP($I3322,Lookup!$H$2:$I$11,2,0)),"",VLOOKUP($I3322,Lookup!$H$2:$I$11,2,0))</f>
        <v/>
      </c>
      <c r="P3322" s="8">
        <f>COUNTIF(J$4:J3322,J3322)</f>
        <v>0</v>
      </c>
    </row>
    <row r="3323" spans="1:16" x14ac:dyDescent="0.25">
      <c r="A3323" s="35">
        <f t="shared" si="311"/>
        <v>0</v>
      </c>
      <c r="B3323" s="8">
        <f t="shared" si="312"/>
        <v>0</v>
      </c>
      <c r="C3323" s="8">
        <f t="shared" si="313"/>
        <v>0</v>
      </c>
      <c r="D3323" s="38" t="e">
        <f t="shared" si="314"/>
        <v>#VALUE!</v>
      </c>
      <c r="E3323" s="39" t="e">
        <f t="shared" si="309"/>
        <v>#VALUE!</v>
      </c>
      <c r="M3323" s="8" t="str">
        <f>VLOOKUP(MONTH($J3323),Lookup!$A$2:$B$13,2,0)&amp;" "&amp;YEAR($J3323)</f>
        <v>Jan 1900</v>
      </c>
      <c r="N3323" s="34" t="str">
        <f t="shared" si="310"/>
        <v>1/1/9999</v>
      </c>
      <c r="O3323" s="8" t="str">
        <f>IF(ISERROR(VLOOKUP($I3323,Lookup!$H$2:$I$11,2,0)),"",VLOOKUP($I3323,Lookup!$H$2:$I$11,2,0))</f>
        <v/>
      </c>
      <c r="P3323" s="8">
        <f>COUNTIF(J$4:J3323,J3323)</f>
        <v>0</v>
      </c>
    </row>
    <row r="3324" spans="1:16" x14ac:dyDescent="0.25">
      <c r="A3324" s="35">
        <f t="shared" si="311"/>
        <v>0</v>
      </c>
      <c r="B3324" s="8">
        <f t="shared" si="312"/>
        <v>0</v>
      </c>
      <c r="C3324" s="8">
        <f t="shared" si="313"/>
        <v>0</v>
      </c>
      <c r="D3324" s="38" t="e">
        <f t="shared" si="314"/>
        <v>#VALUE!</v>
      </c>
      <c r="E3324" s="39" t="e">
        <f t="shared" si="309"/>
        <v>#VALUE!</v>
      </c>
      <c r="M3324" s="8" t="str">
        <f>VLOOKUP(MONTH($J3324),Lookup!$A$2:$B$13,2,0)&amp;" "&amp;YEAR($J3324)</f>
        <v>Jan 1900</v>
      </c>
      <c r="N3324" s="34" t="str">
        <f t="shared" si="310"/>
        <v>1/1/9999</v>
      </c>
      <c r="O3324" s="8" t="str">
        <f>IF(ISERROR(VLOOKUP($I3324,Lookup!$H$2:$I$11,2,0)),"",VLOOKUP($I3324,Lookup!$H$2:$I$11,2,0))</f>
        <v/>
      </c>
      <c r="P3324" s="8">
        <f>COUNTIF(J$4:J3324,J3324)</f>
        <v>0</v>
      </c>
    </row>
    <row r="3325" spans="1:16" x14ac:dyDescent="0.25">
      <c r="A3325" s="35">
        <f t="shared" si="311"/>
        <v>0</v>
      </c>
      <c r="B3325" s="8">
        <f t="shared" si="312"/>
        <v>0</v>
      </c>
      <c r="C3325" s="8">
        <f t="shared" si="313"/>
        <v>0</v>
      </c>
      <c r="D3325" s="38" t="e">
        <f t="shared" si="314"/>
        <v>#VALUE!</v>
      </c>
      <c r="E3325" s="39" t="e">
        <f t="shared" si="309"/>
        <v>#VALUE!</v>
      </c>
      <c r="M3325" s="8" t="str">
        <f>VLOOKUP(MONTH($J3325),Lookup!$A$2:$B$13,2,0)&amp;" "&amp;YEAR($J3325)</f>
        <v>Jan 1900</v>
      </c>
      <c r="N3325" s="34" t="str">
        <f t="shared" si="310"/>
        <v>1/1/9999</v>
      </c>
      <c r="O3325" s="8" t="str">
        <f>IF(ISERROR(VLOOKUP($I3325,Lookup!$H$2:$I$11,2,0)),"",VLOOKUP($I3325,Lookup!$H$2:$I$11,2,0))</f>
        <v/>
      </c>
      <c r="P3325" s="8">
        <f>COUNTIF(J$4:J3325,J3325)</f>
        <v>0</v>
      </c>
    </row>
    <row r="3326" spans="1:16" x14ac:dyDescent="0.25">
      <c r="A3326" s="35">
        <f t="shared" si="311"/>
        <v>0</v>
      </c>
      <c r="B3326" s="8">
        <f t="shared" si="312"/>
        <v>0</v>
      </c>
      <c r="C3326" s="8">
        <f t="shared" si="313"/>
        <v>0</v>
      </c>
      <c r="D3326" s="38" t="e">
        <f t="shared" si="314"/>
        <v>#VALUE!</v>
      </c>
      <c r="E3326" s="39" t="e">
        <f t="shared" si="309"/>
        <v>#VALUE!</v>
      </c>
      <c r="M3326" s="8" t="str">
        <f>VLOOKUP(MONTH($J3326),Lookup!$A$2:$B$13,2,0)&amp;" "&amp;YEAR($J3326)</f>
        <v>Jan 1900</v>
      </c>
      <c r="N3326" s="34" t="str">
        <f t="shared" si="310"/>
        <v>1/1/9999</v>
      </c>
      <c r="O3326" s="8" t="str">
        <f>IF(ISERROR(VLOOKUP($I3326,Lookup!$H$2:$I$11,2,0)),"",VLOOKUP($I3326,Lookup!$H$2:$I$11,2,0))</f>
        <v/>
      </c>
      <c r="P3326" s="8">
        <f>COUNTIF(J$4:J3326,J3326)</f>
        <v>0</v>
      </c>
    </row>
    <row r="3327" spans="1:16" x14ac:dyDescent="0.25">
      <c r="A3327" s="35">
        <f t="shared" si="311"/>
        <v>0</v>
      </c>
      <c r="B3327" s="8">
        <f t="shared" si="312"/>
        <v>0</v>
      </c>
      <c r="C3327" s="8">
        <f t="shared" si="313"/>
        <v>0</v>
      </c>
      <c r="D3327" s="38" t="e">
        <f t="shared" si="314"/>
        <v>#VALUE!</v>
      </c>
      <c r="E3327" s="39" t="e">
        <f t="shared" si="309"/>
        <v>#VALUE!</v>
      </c>
      <c r="M3327" s="8" t="str">
        <f>VLOOKUP(MONTH($J3327),Lookup!$A$2:$B$13,2,0)&amp;" "&amp;YEAR($J3327)</f>
        <v>Jan 1900</v>
      </c>
      <c r="N3327" s="34" t="str">
        <f t="shared" si="310"/>
        <v>1/1/9999</v>
      </c>
      <c r="O3327" s="8" t="str">
        <f>IF(ISERROR(VLOOKUP($I3327,Lookup!$H$2:$I$11,2,0)),"",VLOOKUP($I3327,Lookup!$H$2:$I$11,2,0))</f>
        <v/>
      </c>
      <c r="P3327" s="8">
        <f>COUNTIF(J$4:J3327,J3327)</f>
        <v>0</v>
      </c>
    </row>
    <row r="3328" spans="1:16" x14ac:dyDescent="0.25">
      <c r="A3328" s="35">
        <f t="shared" si="311"/>
        <v>0</v>
      </c>
      <c r="B3328" s="8">
        <f t="shared" si="312"/>
        <v>0</v>
      </c>
      <c r="C3328" s="8">
        <f t="shared" si="313"/>
        <v>0</v>
      </c>
      <c r="D3328" s="38" t="e">
        <f t="shared" si="314"/>
        <v>#VALUE!</v>
      </c>
      <c r="E3328" s="39" t="e">
        <f t="shared" si="309"/>
        <v>#VALUE!</v>
      </c>
      <c r="M3328" s="8" t="str">
        <f>VLOOKUP(MONTH($J3328),Lookup!$A$2:$B$13,2,0)&amp;" "&amp;YEAR($J3328)</f>
        <v>Jan 1900</v>
      </c>
      <c r="N3328" s="34" t="str">
        <f t="shared" si="310"/>
        <v>1/1/9999</v>
      </c>
      <c r="O3328" s="8" t="str">
        <f>IF(ISERROR(VLOOKUP($I3328,Lookup!$H$2:$I$11,2,0)),"",VLOOKUP($I3328,Lookup!$H$2:$I$11,2,0))</f>
        <v/>
      </c>
      <c r="P3328" s="8">
        <f>COUNTIF(J$4:J3328,J3328)</f>
        <v>0</v>
      </c>
    </row>
    <row r="3329" spans="1:16" x14ac:dyDescent="0.25">
      <c r="A3329" s="35">
        <f t="shared" si="311"/>
        <v>0</v>
      </c>
      <c r="B3329" s="8">
        <f t="shared" si="312"/>
        <v>0</v>
      </c>
      <c r="C3329" s="8">
        <f t="shared" si="313"/>
        <v>0</v>
      </c>
      <c r="D3329" s="38" t="e">
        <f t="shared" si="314"/>
        <v>#VALUE!</v>
      </c>
      <c r="E3329" s="39" t="e">
        <f t="shared" si="309"/>
        <v>#VALUE!</v>
      </c>
      <c r="M3329" s="8" t="str">
        <f>VLOOKUP(MONTH($J3329),Lookup!$A$2:$B$13,2,0)&amp;" "&amp;YEAR($J3329)</f>
        <v>Jan 1900</v>
      </c>
      <c r="N3329" s="34" t="str">
        <f t="shared" si="310"/>
        <v>1/1/9999</v>
      </c>
      <c r="O3329" s="8" t="str">
        <f>IF(ISERROR(VLOOKUP($I3329,Lookup!$H$2:$I$11,2,0)),"",VLOOKUP($I3329,Lookup!$H$2:$I$11,2,0))</f>
        <v/>
      </c>
      <c r="P3329" s="8">
        <f>COUNTIF(J$4:J3329,J3329)</f>
        <v>0</v>
      </c>
    </row>
    <row r="3330" spans="1:16" x14ac:dyDescent="0.25">
      <c r="A3330" s="35">
        <f t="shared" si="311"/>
        <v>0</v>
      </c>
      <c r="B3330" s="8">
        <f t="shared" si="312"/>
        <v>0</v>
      </c>
      <c r="C3330" s="8">
        <f t="shared" si="313"/>
        <v>0</v>
      </c>
      <c r="D3330" s="38" t="e">
        <f t="shared" si="314"/>
        <v>#VALUE!</v>
      </c>
      <c r="E3330" s="39" t="e">
        <f t="shared" si="309"/>
        <v>#VALUE!</v>
      </c>
      <c r="M3330" s="8" t="str">
        <f>VLOOKUP(MONTH($J3330),Lookup!$A$2:$B$13,2,0)&amp;" "&amp;YEAR($J3330)</f>
        <v>Jan 1900</v>
      </c>
      <c r="N3330" s="34" t="str">
        <f t="shared" si="310"/>
        <v>1/1/9999</v>
      </c>
      <c r="O3330" s="8" t="str">
        <f>IF(ISERROR(VLOOKUP($I3330,Lookup!$H$2:$I$11,2,0)),"",VLOOKUP($I3330,Lookup!$H$2:$I$11,2,0))</f>
        <v/>
      </c>
      <c r="P3330" s="8">
        <f>COUNTIF(J$4:J3330,J3330)</f>
        <v>0</v>
      </c>
    </row>
    <row r="3331" spans="1:16" x14ac:dyDescent="0.25">
      <c r="A3331" s="35">
        <f t="shared" si="311"/>
        <v>0</v>
      </c>
      <c r="B3331" s="8">
        <f t="shared" si="312"/>
        <v>0</v>
      </c>
      <c r="C3331" s="8">
        <f t="shared" si="313"/>
        <v>0</v>
      </c>
      <c r="D3331" s="38" t="e">
        <f t="shared" si="314"/>
        <v>#VALUE!</v>
      </c>
      <c r="E3331" s="39" t="e">
        <f t="shared" si="309"/>
        <v>#VALUE!</v>
      </c>
      <c r="M3331" s="8" t="str">
        <f>VLOOKUP(MONTH($J3331),Lookup!$A$2:$B$13,2,0)&amp;" "&amp;YEAR($J3331)</f>
        <v>Jan 1900</v>
      </c>
      <c r="N3331" s="34" t="str">
        <f t="shared" si="310"/>
        <v>1/1/9999</v>
      </c>
      <c r="O3331" s="8" t="str">
        <f>IF(ISERROR(VLOOKUP($I3331,Lookup!$H$2:$I$11,2,0)),"",VLOOKUP($I3331,Lookup!$H$2:$I$11,2,0))</f>
        <v/>
      </c>
      <c r="P3331" s="8">
        <f>COUNTIF(J$4:J3331,J3331)</f>
        <v>0</v>
      </c>
    </row>
    <row r="3332" spans="1:16" x14ac:dyDescent="0.25">
      <c r="A3332" s="35">
        <f t="shared" si="311"/>
        <v>0</v>
      </c>
      <c r="B3332" s="8">
        <f t="shared" si="312"/>
        <v>0</v>
      </c>
      <c r="C3332" s="8">
        <f t="shared" si="313"/>
        <v>0</v>
      </c>
      <c r="D3332" s="38" t="e">
        <f t="shared" si="314"/>
        <v>#VALUE!</v>
      </c>
      <c r="E3332" s="39" t="e">
        <f t="shared" si="309"/>
        <v>#VALUE!</v>
      </c>
      <c r="M3332" s="8" t="str">
        <f>VLOOKUP(MONTH($J3332),Lookup!$A$2:$B$13,2,0)&amp;" "&amp;YEAR($J3332)</f>
        <v>Jan 1900</v>
      </c>
      <c r="N3332" s="34" t="str">
        <f t="shared" si="310"/>
        <v>1/1/9999</v>
      </c>
      <c r="O3332" s="8" t="str">
        <f>IF(ISERROR(VLOOKUP($I3332,Lookup!$H$2:$I$11,2,0)),"",VLOOKUP($I3332,Lookup!$H$2:$I$11,2,0))</f>
        <v/>
      </c>
      <c r="P3332" s="8">
        <f>COUNTIF(J$4:J3332,J3332)</f>
        <v>0</v>
      </c>
    </row>
    <row r="3333" spans="1:16" x14ac:dyDescent="0.25">
      <c r="A3333" s="35">
        <f t="shared" si="311"/>
        <v>0</v>
      </c>
      <c r="B3333" s="8">
        <f t="shared" si="312"/>
        <v>0</v>
      </c>
      <c r="C3333" s="8">
        <f t="shared" si="313"/>
        <v>0</v>
      </c>
      <c r="D3333" s="38" t="e">
        <f t="shared" si="314"/>
        <v>#VALUE!</v>
      </c>
      <c r="E3333" s="39" t="e">
        <f t="shared" ref="E3333:E3396" si="315">IF($D3333="","",COUNTIFS($F$4:$F$5000,$F3333,$D$4:$D$5000,"&gt;"&amp;$D3333))</f>
        <v>#VALUE!</v>
      </c>
      <c r="M3333" s="8" t="str">
        <f>VLOOKUP(MONTH($J3333),Lookup!$A$2:$B$13,2,0)&amp;" "&amp;YEAR($J3333)</f>
        <v>Jan 1900</v>
      </c>
      <c r="N3333" s="34" t="str">
        <f t="shared" ref="N3333:N3396" si="316">IF(ISBLANK($J3333),"1/1/9999",J3333)</f>
        <v>1/1/9999</v>
      </c>
      <c r="O3333" s="8" t="str">
        <f>IF(ISERROR(VLOOKUP($I3333,Lookup!$H$2:$I$11,2,0)),"",VLOOKUP($I3333,Lookup!$H$2:$I$11,2,0))</f>
        <v/>
      </c>
      <c r="P3333" s="8">
        <f>COUNTIF(J$4:J3333,J3333)</f>
        <v>0</v>
      </c>
    </row>
    <row r="3334" spans="1:16" x14ac:dyDescent="0.25">
      <c r="A3334" s="35">
        <f t="shared" ref="A3334:A3397" si="317">K3334</f>
        <v>0</v>
      </c>
      <c r="B3334" s="8">
        <f t="shared" ref="B3334:B3397" si="318">J3334</f>
        <v>0</v>
      </c>
      <c r="C3334" s="8">
        <f t="shared" ref="C3334:C3397" si="319">L3334</f>
        <v>0</v>
      </c>
      <c r="D3334" s="38" t="e">
        <f t="shared" ref="D3334:D3397" si="320">SUM(A3334:C3334)+O3334+P3334</f>
        <v>#VALUE!</v>
      </c>
      <c r="E3334" s="39" t="e">
        <f t="shared" si="315"/>
        <v>#VALUE!</v>
      </c>
      <c r="M3334" s="8" t="str">
        <f>VLOOKUP(MONTH($J3334),Lookup!$A$2:$B$13,2,0)&amp;" "&amp;YEAR($J3334)</f>
        <v>Jan 1900</v>
      </c>
      <c r="N3334" s="34" t="str">
        <f t="shared" si="316"/>
        <v>1/1/9999</v>
      </c>
      <c r="O3334" s="8" t="str">
        <f>IF(ISERROR(VLOOKUP($I3334,Lookup!$H$2:$I$11,2,0)),"",VLOOKUP($I3334,Lookup!$H$2:$I$11,2,0))</f>
        <v/>
      </c>
      <c r="P3334" s="8">
        <f>COUNTIF(J$4:J3334,J3334)</f>
        <v>0</v>
      </c>
    </row>
    <row r="3335" spans="1:16" x14ac:dyDescent="0.25">
      <c r="A3335" s="35">
        <f t="shared" si="317"/>
        <v>0</v>
      </c>
      <c r="B3335" s="8">
        <f t="shared" si="318"/>
        <v>0</v>
      </c>
      <c r="C3335" s="8">
        <f t="shared" si="319"/>
        <v>0</v>
      </c>
      <c r="D3335" s="38" t="e">
        <f t="shared" si="320"/>
        <v>#VALUE!</v>
      </c>
      <c r="E3335" s="39" t="e">
        <f t="shared" si="315"/>
        <v>#VALUE!</v>
      </c>
      <c r="M3335" s="8" t="str">
        <f>VLOOKUP(MONTH($J3335),Lookup!$A$2:$B$13,2,0)&amp;" "&amp;YEAR($J3335)</f>
        <v>Jan 1900</v>
      </c>
      <c r="N3335" s="34" t="str">
        <f t="shared" si="316"/>
        <v>1/1/9999</v>
      </c>
      <c r="O3335" s="8" t="str">
        <f>IF(ISERROR(VLOOKUP($I3335,Lookup!$H$2:$I$11,2,0)),"",VLOOKUP($I3335,Lookup!$H$2:$I$11,2,0))</f>
        <v/>
      </c>
      <c r="P3335" s="8">
        <f>COUNTIF(J$4:J3335,J3335)</f>
        <v>0</v>
      </c>
    </row>
    <row r="3336" spans="1:16" x14ac:dyDescent="0.25">
      <c r="A3336" s="35">
        <f t="shared" si="317"/>
        <v>0</v>
      </c>
      <c r="B3336" s="8">
        <f t="shared" si="318"/>
        <v>0</v>
      </c>
      <c r="C3336" s="8">
        <f t="shared" si="319"/>
        <v>0</v>
      </c>
      <c r="D3336" s="38" t="e">
        <f t="shared" si="320"/>
        <v>#VALUE!</v>
      </c>
      <c r="E3336" s="39" t="e">
        <f t="shared" si="315"/>
        <v>#VALUE!</v>
      </c>
      <c r="M3336" s="8" t="str">
        <f>VLOOKUP(MONTH($J3336),Lookup!$A$2:$B$13,2,0)&amp;" "&amp;YEAR($J3336)</f>
        <v>Jan 1900</v>
      </c>
      <c r="N3336" s="34" t="str">
        <f t="shared" si="316"/>
        <v>1/1/9999</v>
      </c>
      <c r="O3336" s="8" t="str">
        <f>IF(ISERROR(VLOOKUP($I3336,Lookup!$H$2:$I$11,2,0)),"",VLOOKUP($I3336,Lookup!$H$2:$I$11,2,0))</f>
        <v/>
      </c>
      <c r="P3336" s="8">
        <f>COUNTIF(J$4:J3336,J3336)</f>
        <v>0</v>
      </c>
    </row>
    <row r="3337" spans="1:16" x14ac:dyDescent="0.25">
      <c r="A3337" s="35">
        <f t="shared" si="317"/>
        <v>0</v>
      </c>
      <c r="B3337" s="8">
        <f t="shared" si="318"/>
        <v>0</v>
      </c>
      <c r="C3337" s="8">
        <f t="shared" si="319"/>
        <v>0</v>
      </c>
      <c r="D3337" s="38" t="e">
        <f t="shared" si="320"/>
        <v>#VALUE!</v>
      </c>
      <c r="E3337" s="39" t="e">
        <f t="shared" si="315"/>
        <v>#VALUE!</v>
      </c>
      <c r="M3337" s="8" t="str">
        <f>VLOOKUP(MONTH($J3337),Lookup!$A$2:$B$13,2,0)&amp;" "&amp;YEAR($J3337)</f>
        <v>Jan 1900</v>
      </c>
      <c r="N3337" s="34" t="str">
        <f t="shared" si="316"/>
        <v>1/1/9999</v>
      </c>
      <c r="O3337" s="8" t="str">
        <f>IF(ISERROR(VLOOKUP($I3337,Lookup!$H$2:$I$11,2,0)),"",VLOOKUP($I3337,Lookup!$H$2:$I$11,2,0))</f>
        <v/>
      </c>
      <c r="P3337" s="8">
        <f>COUNTIF(J$4:J3337,J3337)</f>
        <v>0</v>
      </c>
    </row>
    <row r="3338" spans="1:16" x14ac:dyDescent="0.25">
      <c r="A3338" s="35">
        <f t="shared" si="317"/>
        <v>0</v>
      </c>
      <c r="B3338" s="8">
        <f t="shared" si="318"/>
        <v>0</v>
      </c>
      <c r="C3338" s="8">
        <f t="shared" si="319"/>
        <v>0</v>
      </c>
      <c r="D3338" s="38" t="e">
        <f t="shared" si="320"/>
        <v>#VALUE!</v>
      </c>
      <c r="E3338" s="39" t="e">
        <f t="shared" si="315"/>
        <v>#VALUE!</v>
      </c>
      <c r="M3338" s="8" t="str">
        <f>VLOOKUP(MONTH($J3338),Lookup!$A$2:$B$13,2,0)&amp;" "&amp;YEAR($J3338)</f>
        <v>Jan 1900</v>
      </c>
      <c r="N3338" s="34" t="str">
        <f t="shared" si="316"/>
        <v>1/1/9999</v>
      </c>
      <c r="O3338" s="8" t="str">
        <f>IF(ISERROR(VLOOKUP($I3338,Lookup!$H$2:$I$11,2,0)),"",VLOOKUP($I3338,Lookup!$H$2:$I$11,2,0))</f>
        <v/>
      </c>
      <c r="P3338" s="8">
        <f>COUNTIF(J$4:J3338,J3338)</f>
        <v>0</v>
      </c>
    </row>
    <row r="3339" spans="1:16" x14ac:dyDescent="0.25">
      <c r="A3339" s="35">
        <f t="shared" si="317"/>
        <v>0</v>
      </c>
      <c r="B3339" s="8">
        <f t="shared" si="318"/>
        <v>0</v>
      </c>
      <c r="C3339" s="8">
        <f t="shared" si="319"/>
        <v>0</v>
      </c>
      <c r="D3339" s="38" t="e">
        <f t="shared" si="320"/>
        <v>#VALUE!</v>
      </c>
      <c r="E3339" s="39" t="e">
        <f t="shared" si="315"/>
        <v>#VALUE!</v>
      </c>
      <c r="M3339" s="8" t="str">
        <f>VLOOKUP(MONTH($J3339),Lookup!$A$2:$B$13,2,0)&amp;" "&amp;YEAR($J3339)</f>
        <v>Jan 1900</v>
      </c>
      <c r="N3339" s="34" t="str">
        <f t="shared" si="316"/>
        <v>1/1/9999</v>
      </c>
      <c r="O3339" s="8" t="str">
        <f>IF(ISERROR(VLOOKUP($I3339,Lookup!$H$2:$I$11,2,0)),"",VLOOKUP($I3339,Lookup!$H$2:$I$11,2,0))</f>
        <v/>
      </c>
      <c r="P3339" s="8">
        <f>COUNTIF(J$4:J3339,J3339)</f>
        <v>0</v>
      </c>
    </row>
    <row r="3340" spans="1:16" x14ac:dyDescent="0.25">
      <c r="A3340" s="35">
        <f t="shared" si="317"/>
        <v>0</v>
      </c>
      <c r="B3340" s="8">
        <f t="shared" si="318"/>
        <v>0</v>
      </c>
      <c r="C3340" s="8">
        <f t="shared" si="319"/>
        <v>0</v>
      </c>
      <c r="D3340" s="38" t="e">
        <f t="shared" si="320"/>
        <v>#VALUE!</v>
      </c>
      <c r="E3340" s="39" t="e">
        <f t="shared" si="315"/>
        <v>#VALUE!</v>
      </c>
      <c r="M3340" s="8" t="str">
        <f>VLOOKUP(MONTH($J3340),Lookup!$A$2:$B$13,2,0)&amp;" "&amp;YEAR($J3340)</f>
        <v>Jan 1900</v>
      </c>
      <c r="N3340" s="34" t="str">
        <f t="shared" si="316"/>
        <v>1/1/9999</v>
      </c>
      <c r="O3340" s="8" t="str">
        <f>IF(ISERROR(VLOOKUP($I3340,Lookup!$H$2:$I$11,2,0)),"",VLOOKUP($I3340,Lookup!$H$2:$I$11,2,0))</f>
        <v/>
      </c>
      <c r="P3340" s="8">
        <f>COUNTIF(J$4:J3340,J3340)</f>
        <v>0</v>
      </c>
    </row>
    <row r="3341" spans="1:16" x14ac:dyDescent="0.25">
      <c r="A3341" s="35">
        <f t="shared" si="317"/>
        <v>0</v>
      </c>
      <c r="B3341" s="8">
        <f t="shared" si="318"/>
        <v>0</v>
      </c>
      <c r="C3341" s="8">
        <f t="shared" si="319"/>
        <v>0</v>
      </c>
      <c r="D3341" s="38" t="e">
        <f t="shared" si="320"/>
        <v>#VALUE!</v>
      </c>
      <c r="E3341" s="39" t="e">
        <f t="shared" si="315"/>
        <v>#VALUE!</v>
      </c>
      <c r="M3341" s="8" t="str">
        <f>VLOOKUP(MONTH($J3341),Lookup!$A$2:$B$13,2,0)&amp;" "&amp;YEAR($J3341)</f>
        <v>Jan 1900</v>
      </c>
      <c r="N3341" s="34" t="str">
        <f t="shared" si="316"/>
        <v>1/1/9999</v>
      </c>
      <c r="O3341" s="8" t="str">
        <f>IF(ISERROR(VLOOKUP($I3341,Lookup!$H$2:$I$11,2,0)),"",VLOOKUP($I3341,Lookup!$H$2:$I$11,2,0))</f>
        <v/>
      </c>
      <c r="P3341" s="8">
        <f>COUNTIF(J$4:J3341,J3341)</f>
        <v>0</v>
      </c>
    </row>
    <row r="3342" spans="1:16" x14ac:dyDescent="0.25">
      <c r="A3342" s="35">
        <f t="shared" si="317"/>
        <v>0</v>
      </c>
      <c r="B3342" s="8">
        <f t="shared" si="318"/>
        <v>0</v>
      </c>
      <c r="C3342" s="8">
        <f t="shared" si="319"/>
        <v>0</v>
      </c>
      <c r="D3342" s="38" t="e">
        <f t="shared" si="320"/>
        <v>#VALUE!</v>
      </c>
      <c r="E3342" s="39" t="e">
        <f t="shared" si="315"/>
        <v>#VALUE!</v>
      </c>
      <c r="M3342" s="8" t="str">
        <f>VLOOKUP(MONTH($J3342),Lookup!$A$2:$B$13,2,0)&amp;" "&amp;YEAR($J3342)</f>
        <v>Jan 1900</v>
      </c>
      <c r="N3342" s="34" t="str">
        <f t="shared" si="316"/>
        <v>1/1/9999</v>
      </c>
      <c r="O3342" s="8" t="str">
        <f>IF(ISERROR(VLOOKUP($I3342,Lookup!$H$2:$I$11,2,0)),"",VLOOKUP($I3342,Lookup!$H$2:$I$11,2,0))</f>
        <v/>
      </c>
      <c r="P3342" s="8">
        <f>COUNTIF(J$4:J3342,J3342)</f>
        <v>0</v>
      </c>
    </row>
    <row r="3343" spans="1:16" x14ac:dyDescent="0.25">
      <c r="A3343" s="35">
        <f t="shared" si="317"/>
        <v>0</v>
      </c>
      <c r="B3343" s="8">
        <f t="shared" si="318"/>
        <v>0</v>
      </c>
      <c r="C3343" s="8">
        <f t="shared" si="319"/>
        <v>0</v>
      </c>
      <c r="D3343" s="38" t="e">
        <f t="shared" si="320"/>
        <v>#VALUE!</v>
      </c>
      <c r="E3343" s="39" t="e">
        <f t="shared" si="315"/>
        <v>#VALUE!</v>
      </c>
      <c r="M3343" s="8" t="str">
        <f>VLOOKUP(MONTH($J3343),Lookup!$A$2:$B$13,2,0)&amp;" "&amp;YEAR($J3343)</f>
        <v>Jan 1900</v>
      </c>
      <c r="N3343" s="34" t="str">
        <f t="shared" si="316"/>
        <v>1/1/9999</v>
      </c>
      <c r="O3343" s="8" t="str">
        <f>IF(ISERROR(VLOOKUP($I3343,Lookup!$H$2:$I$11,2,0)),"",VLOOKUP($I3343,Lookup!$H$2:$I$11,2,0))</f>
        <v/>
      </c>
      <c r="P3343" s="8">
        <f>COUNTIF(J$4:J3343,J3343)</f>
        <v>0</v>
      </c>
    </row>
    <row r="3344" spans="1:16" x14ac:dyDescent="0.25">
      <c r="A3344" s="35">
        <f t="shared" si="317"/>
        <v>0</v>
      </c>
      <c r="B3344" s="8">
        <f t="shared" si="318"/>
        <v>0</v>
      </c>
      <c r="C3344" s="8">
        <f t="shared" si="319"/>
        <v>0</v>
      </c>
      <c r="D3344" s="38" t="e">
        <f t="shared" si="320"/>
        <v>#VALUE!</v>
      </c>
      <c r="E3344" s="39" t="e">
        <f t="shared" si="315"/>
        <v>#VALUE!</v>
      </c>
      <c r="M3344" s="8" t="str">
        <f>VLOOKUP(MONTH($J3344),Lookup!$A$2:$B$13,2,0)&amp;" "&amp;YEAR($J3344)</f>
        <v>Jan 1900</v>
      </c>
      <c r="N3344" s="34" t="str">
        <f t="shared" si="316"/>
        <v>1/1/9999</v>
      </c>
      <c r="O3344" s="8" t="str">
        <f>IF(ISERROR(VLOOKUP($I3344,Lookup!$H$2:$I$11,2,0)),"",VLOOKUP($I3344,Lookup!$H$2:$I$11,2,0))</f>
        <v/>
      </c>
      <c r="P3344" s="8">
        <f>COUNTIF(J$4:J3344,J3344)</f>
        <v>0</v>
      </c>
    </row>
    <row r="3345" spans="1:16" x14ac:dyDescent="0.25">
      <c r="A3345" s="35">
        <f t="shared" si="317"/>
        <v>0</v>
      </c>
      <c r="B3345" s="8">
        <f t="shared" si="318"/>
        <v>0</v>
      </c>
      <c r="C3345" s="8">
        <f t="shared" si="319"/>
        <v>0</v>
      </c>
      <c r="D3345" s="38" t="e">
        <f t="shared" si="320"/>
        <v>#VALUE!</v>
      </c>
      <c r="E3345" s="39" t="e">
        <f t="shared" si="315"/>
        <v>#VALUE!</v>
      </c>
      <c r="M3345" s="8" t="str">
        <f>VLOOKUP(MONTH($J3345),Lookup!$A$2:$B$13,2,0)&amp;" "&amp;YEAR($J3345)</f>
        <v>Jan 1900</v>
      </c>
      <c r="N3345" s="34" t="str">
        <f t="shared" si="316"/>
        <v>1/1/9999</v>
      </c>
      <c r="O3345" s="8" t="str">
        <f>IF(ISERROR(VLOOKUP($I3345,Lookup!$H$2:$I$11,2,0)),"",VLOOKUP($I3345,Lookup!$H$2:$I$11,2,0))</f>
        <v/>
      </c>
      <c r="P3345" s="8">
        <f>COUNTIF(J$4:J3345,J3345)</f>
        <v>0</v>
      </c>
    </row>
    <row r="3346" spans="1:16" x14ac:dyDescent="0.25">
      <c r="A3346" s="35">
        <f t="shared" si="317"/>
        <v>0</v>
      </c>
      <c r="B3346" s="8">
        <f t="shared" si="318"/>
        <v>0</v>
      </c>
      <c r="C3346" s="8">
        <f t="shared" si="319"/>
        <v>0</v>
      </c>
      <c r="D3346" s="38" t="e">
        <f t="shared" si="320"/>
        <v>#VALUE!</v>
      </c>
      <c r="E3346" s="39" t="e">
        <f t="shared" si="315"/>
        <v>#VALUE!</v>
      </c>
      <c r="M3346" s="8" t="str">
        <f>VLOOKUP(MONTH($J3346),Lookup!$A$2:$B$13,2,0)&amp;" "&amp;YEAR($J3346)</f>
        <v>Jan 1900</v>
      </c>
      <c r="N3346" s="34" t="str">
        <f t="shared" si="316"/>
        <v>1/1/9999</v>
      </c>
      <c r="O3346" s="8" t="str">
        <f>IF(ISERROR(VLOOKUP($I3346,Lookup!$H$2:$I$11,2,0)),"",VLOOKUP($I3346,Lookup!$H$2:$I$11,2,0))</f>
        <v/>
      </c>
      <c r="P3346" s="8">
        <f>COUNTIF(J$4:J3346,J3346)</f>
        <v>0</v>
      </c>
    </row>
    <row r="3347" spans="1:16" x14ac:dyDescent="0.25">
      <c r="A3347" s="35">
        <f t="shared" si="317"/>
        <v>0</v>
      </c>
      <c r="B3347" s="8">
        <f t="shared" si="318"/>
        <v>0</v>
      </c>
      <c r="C3347" s="8">
        <f t="shared" si="319"/>
        <v>0</v>
      </c>
      <c r="D3347" s="38" t="e">
        <f t="shared" si="320"/>
        <v>#VALUE!</v>
      </c>
      <c r="E3347" s="39" t="e">
        <f t="shared" si="315"/>
        <v>#VALUE!</v>
      </c>
      <c r="M3347" s="8" t="str">
        <f>VLOOKUP(MONTH($J3347),Lookup!$A$2:$B$13,2,0)&amp;" "&amp;YEAR($J3347)</f>
        <v>Jan 1900</v>
      </c>
      <c r="N3347" s="34" t="str">
        <f t="shared" si="316"/>
        <v>1/1/9999</v>
      </c>
      <c r="O3347" s="8" t="str">
        <f>IF(ISERROR(VLOOKUP($I3347,Lookup!$H$2:$I$11,2,0)),"",VLOOKUP($I3347,Lookup!$H$2:$I$11,2,0))</f>
        <v/>
      </c>
      <c r="P3347" s="8">
        <f>COUNTIF(J$4:J3347,J3347)</f>
        <v>0</v>
      </c>
    </row>
    <row r="3348" spans="1:16" x14ac:dyDescent="0.25">
      <c r="A3348" s="35">
        <f t="shared" si="317"/>
        <v>0</v>
      </c>
      <c r="B3348" s="8">
        <f t="shared" si="318"/>
        <v>0</v>
      </c>
      <c r="C3348" s="8">
        <f t="shared" si="319"/>
        <v>0</v>
      </c>
      <c r="D3348" s="38" t="e">
        <f t="shared" si="320"/>
        <v>#VALUE!</v>
      </c>
      <c r="E3348" s="39" t="e">
        <f t="shared" si="315"/>
        <v>#VALUE!</v>
      </c>
      <c r="M3348" s="8" t="str">
        <f>VLOOKUP(MONTH($J3348),Lookup!$A$2:$B$13,2,0)&amp;" "&amp;YEAR($J3348)</f>
        <v>Jan 1900</v>
      </c>
      <c r="N3348" s="34" t="str">
        <f t="shared" si="316"/>
        <v>1/1/9999</v>
      </c>
      <c r="O3348" s="8" t="str">
        <f>IF(ISERROR(VLOOKUP($I3348,Lookup!$H$2:$I$11,2,0)),"",VLOOKUP($I3348,Lookup!$H$2:$I$11,2,0))</f>
        <v/>
      </c>
      <c r="P3348" s="8">
        <f>COUNTIF(J$4:J3348,J3348)</f>
        <v>0</v>
      </c>
    </row>
    <row r="3349" spans="1:16" x14ac:dyDescent="0.25">
      <c r="A3349" s="35">
        <f t="shared" si="317"/>
        <v>0</v>
      </c>
      <c r="B3349" s="8">
        <f t="shared" si="318"/>
        <v>0</v>
      </c>
      <c r="C3349" s="8">
        <f t="shared" si="319"/>
        <v>0</v>
      </c>
      <c r="D3349" s="38" t="e">
        <f t="shared" si="320"/>
        <v>#VALUE!</v>
      </c>
      <c r="E3349" s="39" t="e">
        <f t="shared" si="315"/>
        <v>#VALUE!</v>
      </c>
      <c r="M3349" s="8" t="str">
        <f>VLOOKUP(MONTH($J3349),Lookup!$A$2:$B$13,2,0)&amp;" "&amp;YEAR($J3349)</f>
        <v>Jan 1900</v>
      </c>
      <c r="N3349" s="34" t="str">
        <f t="shared" si="316"/>
        <v>1/1/9999</v>
      </c>
      <c r="O3349" s="8" t="str">
        <f>IF(ISERROR(VLOOKUP($I3349,Lookup!$H$2:$I$11,2,0)),"",VLOOKUP($I3349,Lookup!$H$2:$I$11,2,0))</f>
        <v/>
      </c>
      <c r="P3349" s="8">
        <f>COUNTIF(J$4:J3349,J3349)</f>
        <v>0</v>
      </c>
    </row>
    <row r="3350" spans="1:16" x14ac:dyDescent="0.25">
      <c r="A3350" s="35">
        <f t="shared" si="317"/>
        <v>0</v>
      </c>
      <c r="B3350" s="8">
        <f t="shared" si="318"/>
        <v>0</v>
      </c>
      <c r="C3350" s="8">
        <f t="shared" si="319"/>
        <v>0</v>
      </c>
      <c r="D3350" s="38" t="e">
        <f t="shared" si="320"/>
        <v>#VALUE!</v>
      </c>
      <c r="E3350" s="39" t="e">
        <f t="shared" si="315"/>
        <v>#VALUE!</v>
      </c>
      <c r="M3350" s="8" t="str">
        <f>VLOOKUP(MONTH($J3350),Lookup!$A$2:$B$13,2,0)&amp;" "&amp;YEAR($J3350)</f>
        <v>Jan 1900</v>
      </c>
      <c r="N3350" s="34" t="str">
        <f t="shared" si="316"/>
        <v>1/1/9999</v>
      </c>
      <c r="O3350" s="8" t="str">
        <f>IF(ISERROR(VLOOKUP($I3350,Lookup!$H$2:$I$11,2,0)),"",VLOOKUP($I3350,Lookup!$H$2:$I$11,2,0))</f>
        <v/>
      </c>
      <c r="P3350" s="8">
        <f>COUNTIF(J$4:J3350,J3350)</f>
        <v>0</v>
      </c>
    </row>
    <row r="3351" spans="1:16" x14ac:dyDescent="0.25">
      <c r="A3351" s="35">
        <f t="shared" si="317"/>
        <v>0</v>
      </c>
      <c r="B3351" s="8">
        <f t="shared" si="318"/>
        <v>0</v>
      </c>
      <c r="C3351" s="8">
        <f t="shared" si="319"/>
        <v>0</v>
      </c>
      <c r="D3351" s="38" t="e">
        <f t="shared" si="320"/>
        <v>#VALUE!</v>
      </c>
      <c r="E3351" s="39" t="e">
        <f t="shared" si="315"/>
        <v>#VALUE!</v>
      </c>
      <c r="M3351" s="8" t="str">
        <f>VLOOKUP(MONTH($J3351),Lookup!$A$2:$B$13,2,0)&amp;" "&amp;YEAR($J3351)</f>
        <v>Jan 1900</v>
      </c>
      <c r="N3351" s="34" t="str">
        <f t="shared" si="316"/>
        <v>1/1/9999</v>
      </c>
      <c r="O3351" s="8" t="str">
        <f>IF(ISERROR(VLOOKUP($I3351,Lookup!$H$2:$I$11,2,0)),"",VLOOKUP($I3351,Lookup!$H$2:$I$11,2,0))</f>
        <v/>
      </c>
      <c r="P3351" s="8">
        <f>COUNTIF(J$4:J3351,J3351)</f>
        <v>0</v>
      </c>
    </row>
    <row r="3352" spans="1:16" x14ac:dyDescent="0.25">
      <c r="A3352" s="35">
        <f t="shared" si="317"/>
        <v>0</v>
      </c>
      <c r="B3352" s="8">
        <f t="shared" si="318"/>
        <v>0</v>
      </c>
      <c r="C3352" s="8">
        <f t="shared" si="319"/>
        <v>0</v>
      </c>
      <c r="D3352" s="38" t="e">
        <f t="shared" si="320"/>
        <v>#VALUE!</v>
      </c>
      <c r="E3352" s="39" t="e">
        <f t="shared" si="315"/>
        <v>#VALUE!</v>
      </c>
      <c r="M3352" s="8" t="str">
        <f>VLOOKUP(MONTH($J3352),Lookup!$A$2:$B$13,2,0)&amp;" "&amp;YEAR($J3352)</f>
        <v>Jan 1900</v>
      </c>
      <c r="N3352" s="34" t="str">
        <f t="shared" si="316"/>
        <v>1/1/9999</v>
      </c>
      <c r="O3352" s="8" t="str">
        <f>IF(ISERROR(VLOOKUP($I3352,Lookup!$H$2:$I$11,2,0)),"",VLOOKUP($I3352,Lookup!$H$2:$I$11,2,0))</f>
        <v/>
      </c>
      <c r="P3352" s="8">
        <f>COUNTIF(J$4:J3352,J3352)</f>
        <v>0</v>
      </c>
    </row>
    <row r="3353" spans="1:16" x14ac:dyDescent="0.25">
      <c r="A3353" s="35">
        <f t="shared" si="317"/>
        <v>0</v>
      </c>
      <c r="B3353" s="8">
        <f t="shared" si="318"/>
        <v>0</v>
      </c>
      <c r="C3353" s="8">
        <f t="shared" si="319"/>
        <v>0</v>
      </c>
      <c r="D3353" s="38" t="e">
        <f t="shared" si="320"/>
        <v>#VALUE!</v>
      </c>
      <c r="E3353" s="39" t="e">
        <f t="shared" si="315"/>
        <v>#VALUE!</v>
      </c>
      <c r="M3353" s="8" t="str">
        <f>VLOOKUP(MONTH($J3353),Lookup!$A$2:$B$13,2,0)&amp;" "&amp;YEAR($J3353)</f>
        <v>Jan 1900</v>
      </c>
      <c r="N3353" s="34" t="str">
        <f t="shared" si="316"/>
        <v>1/1/9999</v>
      </c>
      <c r="O3353" s="8" t="str">
        <f>IF(ISERROR(VLOOKUP($I3353,Lookup!$H$2:$I$11,2,0)),"",VLOOKUP($I3353,Lookup!$H$2:$I$11,2,0))</f>
        <v/>
      </c>
      <c r="P3353" s="8">
        <f>COUNTIF(J$4:J3353,J3353)</f>
        <v>0</v>
      </c>
    </row>
    <row r="3354" spans="1:16" x14ac:dyDescent="0.25">
      <c r="A3354" s="35">
        <f t="shared" si="317"/>
        <v>0</v>
      </c>
      <c r="B3354" s="8">
        <f t="shared" si="318"/>
        <v>0</v>
      </c>
      <c r="C3354" s="8">
        <f t="shared" si="319"/>
        <v>0</v>
      </c>
      <c r="D3354" s="38" t="e">
        <f t="shared" si="320"/>
        <v>#VALUE!</v>
      </c>
      <c r="E3354" s="39" t="e">
        <f t="shared" si="315"/>
        <v>#VALUE!</v>
      </c>
      <c r="M3354" s="8" t="str">
        <f>VLOOKUP(MONTH($J3354),Lookup!$A$2:$B$13,2,0)&amp;" "&amp;YEAR($J3354)</f>
        <v>Jan 1900</v>
      </c>
      <c r="N3354" s="34" t="str">
        <f t="shared" si="316"/>
        <v>1/1/9999</v>
      </c>
      <c r="O3354" s="8" t="str">
        <f>IF(ISERROR(VLOOKUP($I3354,Lookup!$H$2:$I$11,2,0)),"",VLOOKUP($I3354,Lookup!$H$2:$I$11,2,0))</f>
        <v/>
      </c>
      <c r="P3354" s="8">
        <f>COUNTIF(J$4:J3354,J3354)</f>
        <v>0</v>
      </c>
    </row>
    <row r="3355" spans="1:16" x14ac:dyDescent="0.25">
      <c r="A3355" s="35">
        <f t="shared" si="317"/>
        <v>0</v>
      </c>
      <c r="B3355" s="8">
        <f t="shared" si="318"/>
        <v>0</v>
      </c>
      <c r="C3355" s="8">
        <f t="shared" si="319"/>
        <v>0</v>
      </c>
      <c r="D3355" s="38" t="e">
        <f t="shared" si="320"/>
        <v>#VALUE!</v>
      </c>
      <c r="E3355" s="39" t="e">
        <f t="shared" si="315"/>
        <v>#VALUE!</v>
      </c>
      <c r="M3355" s="8" t="str">
        <f>VLOOKUP(MONTH($J3355),Lookup!$A$2:$B$13,2,0)&amp;" "&amp;YEAR($J3355)</f>
        <v>Jan 1900</v>
      </c>
      <c r="N3355" s="34" t="str">
        <f t="shared" si="316"/>
        <v>1/1/9999</v>
      </c>
      <c r="O3355" s="8" t="str">
        <f>IF(ISERROR(VLOOKUP($I3355,Lookup!$H$2:$I$11,2,0)),"",VLOOKUP($I3355,Lookup!$H$2:$I$11,2,0))</f>
        <v/>
      </c>
      <c r="P3355" s="8">
        <f>COUNTIF(J$4:J3355,J3355)</f>
        <v>0</v>
      </c>
    </row>
    <row r="3356" spans="1:16" x14ac:dyDescent="0.25">
      <c r="A3356" s="35">
        <f t="shared" si="317"/>
        <v>0</v>
      </c>
      <c r="B3356" s="8">
        <f t="shared" si="318"/>
        <v>0</v>
      </c>
      <c r="C3356" s="8">
        <f t="shared" si="319"/>
        <v>0</v>
      </c>
      <c r="D3356" s="38" t="e">
        <f t="shared" si="320"/>
        <v>#VALUE!</v>
      </c>
      <c r="E3356" s="39" t="e">
        <f t="shared" si="315"/>
        <v>#VALUE!</v>
      </c>
      <c r="M3356" s="8" t="str">
        <f>VLOOKUP(MONTH($J3356),Lookup!$A$2:$B$13,2,0)&amp;" "&amp;YEAR($J3356)</f>
        <v>Jan 1900</v>
      </c>
      <c r="N3356" s="34" t="str">
        <f t="shared" si="316"/>
        <v>1/1/9999</v>
      </c>
      <c r="O3356" s="8" t="str">
        <f>IF(ISERROR(VLOOKUP($I3356,Lookup!$H$2:$I$11,2,0)),"",VLOOKUP($I3356,Lookup!$H$2:$I$11,2,0))</f>
        <v/>
      </c>
      <c r="P3356" s="8">
        <f>COUNTIF(J$4:J3356,J3356)</f>
        <v>0</v>
      </c>
    </row>
    <row r="3357" spans="1:16" x14ac:dyDescent="0.25">
      <c r="A3357" s="35">
        <f t="shared" si="317"/>
        <v>0</v>
      </c>
      <c r="B3357" s="8">
        <f t="shared" si="318"/>
        <v>0</v>
      </c>
      <c r="C3357" s="8">
        <f t="shared" si="319"/>
        <v>0</v>
      </c>
      <c r="D3357" s="38" t="e">
        <f t="shared" si="320"/>
        <v>#VALUE!</v>
      </c>
      <c r="E3357" s="39" t="e">
        <f t="shared" si="315"/>
        <v>#VALUE!</v>
      </c>
      <c r="M3357" s="8" t="str">
        <f>VLOOKUP(MONTH($J3357),Lookup!$A$2:$B$13,2,0)&amp;" "&amp;YEAR($J3357)</f>
        <v>Jan 1900</v>
      </c>
      <c r="N3357" s="34" t="str">
        <f t="shared" si="316"/>
        <v>1/1/9999</v>
      </c>
      <c r="O3357" s="8" t="str">
        <f>IF(ISERROR(VLOOKUP($I3357,Lookup!$H$2:$I$11,2,0)),"",VLOOKUP($I3357,Lookup!$H$2:$I$11,2,0))</f>
        <v/>
      </c>
      <c r="P3357" s="8">
        <f>COUNTIF(J$4:J3357,J3357)</f>
        <v>0</v>
      </c>
    </row>
    <row r="3358" spans="1:16" x14ac:dyDescent="0.25">
      <c r="A3358" s="35">
        <f t="shared" si="317"/>
        <v>0</v>
      </c>
      <c r="B3358" s="8">
        <f t="shared" si="318"/>
        <v>0</v>
      </c>
      <c r="C3358" s="8">
        <f t="shared" si="319"/>
        <v>0</v>
      </c>
      <c r="D3358" s="38" t="e">
        <f t="shared" si="320"/>
        <v>#VALUE!</v>
      </c>
      <c r="E3358" s="39" t="e">
        <f t="shared" si="315"/>
        <v>#VALUE!</v>
      </c>
      <c r="M3358" s="8" t="str">
        <f>VLOOKUP(MONTH($J3358),Lookup!$A$2:$B$13,2,0)&amp;" "&amp;YEAR($J3358)</f>
        <v>Jan 1900</v>
      </c>
      <c r="N3358" s="34" t="str">
        <f t="shared" si="316"/>
        <v>1/1/9999</v>
      </c>
      <c r="O3358" s="8" t="str">
        <f>IF(ISERROR(VLOOKUP($I3358,Lookup!$H$2:$I$11,2,0)),"",VLOOKUP($I3358,Lookup!$H$2:$I$11,2,0))</f>
        <v/>
      </c>
      <c r="P3358" s="8">
        <f>COUNTIF(J$4:J3358,J3358)</f>
        <v>0</v>
      </c>
    </row>
    <row r="3359" spans="1:16" x14ac:dyDescent="0.25">
      <c r="A3359" s="35">
        <f t="shared" si="317"/>
        <v>0</v>
      </c>
      <c r="B3359" s="8">
        <f t="shared" si="318"/>
        <v>0</v>
      </c>
      <c r="C3359" s="8">
        <f t="shared" si="319"/>
        <v>0</v>
      </c>
      <c r="D3359" s="38" t="e">
        <f t="shared" si="320"/>
        <v>#VALUE!</v>
      </c>
      <c r="E3359" s="39" t="e">
        <f t="shared" si="315"/>
        <v>#VALUE!</v>
      </c>
      <c r="M3359" s="8" t="str">
        <f>VLOOKUP(MONTH($J3359),Lookup!$A$2:$B$13,2,0)&amp;" "&amp;YEAR($J3359)</f>
        <v>Jan 1900</v>
      </c>
      <c r="N3359" s="34" t="str">
        <f t="shared" si="316"/>
        <v>1/1/9999</v>
      </c>
      <c r="O3359" s="8" t="str">
        <f>IF(ISERROR(VLOOKUP($I3359,Lookup!$H$2:$I$11,2,0)),"",VLOOKUP($I3359,Lookup!$H$2:$I$11,2,0))</f>
        <v/>
      </c>
      <c r="P3359" s="8">
        <f>COUNTIF(J$4:J3359,J3359)</f>
        <v>0</v>
      </c>
    </row>
    <row r="3360" spans="1:16" x14ac:dyDescent="0.25">
      <c r="A3360" s="35">
        <f t="shared" si="317"/>
        <v>0</v>
      </c>
      <c r="B3360" s="8">
        <f t="shared" si="318"/>
        <v>0</v>
      </c>
      <c r="C3360" s="8">
        <f t="shared" si="319"/>
        <v>0</v>
      </c>
      <c r="D3360" s="38" t="e">
        <f t="shared" si="320"/>
        <v>#VALUE!</v>
      </c>
      <c r="E3360" s="39" t="e">
        <f t="shared" si="315"/>
        <v>#VALUE!</v>
      </c>
      <c r="M3360" s="8" t="str">
        <f>VLOOKUP(MONTH($J3360),Lookup!$A$2:$B$13,2,0)&amp;" "&amp;YEAR($J3360)</f>
        <v>Jan 1900</v>
      </c>
      <c r="N3360" s="34" t="str">
        <f t="shared" si="316"/>
        <v>1/1/9999</v>
      </c>
      <c r="O3360" s="8" t="str">
        <f>IF(ISERROR(VLOOKUP($I3360,Lookup!$H$2:$I$11,2,0)),"",VLOOKUP($I3360,Lookup!$H$2:$I$11,2,0))</f>
        <v/>
      </c>
      <c r="P3360" s="8">
        <f>COUNTIF(J$4:J3360,J3360)</f>
        <v>0</v>
      </c>
    </row>
    <row r="3361" spans="1:16" x14ac:dyDescent="0.25">
      <c r="A3361" s="35">
        <f t="shared" si="317"/>
        <v>0</v>
      </c>
      <c r="B3361" s="8">
        <f t="shared" si="318"/>
        <v>0</v>
      </c>
      <c r="C3361" s="8">
        <f t="shared" si="319"/>
        <v>0</v>
      </c>
      <c r="D3361" s="38" t="e">
        <f t="shared" si="320"/>
        <v>#VALUE!</v>
      </c>
      <c r="E3361" s="39" t="e">
        <f t="shared" si="315"/>
        <v>#VALUE!</v>
      </c>
      <c r="M3361" s="8" t="str">
        <f>VLOOKUP(MONTH($J3361),Lookup!$A$2:$B$13,2,0)&amp;" "&amp;YEAR($J3361)</f>
        <v>Jan 1900</v>
      </c>
      <c r="N3361" s="34" t="str">
        <f t="shared" si="316"/>
        <v>1/1/9999</v>
      </c>
      <c r="O3361" s="8" t="str">
        <f>IF(ISERROR(VLOOKUP($I3361,Lookup!$H$2:$I$11,2,0)),"",VLOOKUP($I3361,Lookup!$H$2:$I$11,2,0))</f>
        <v/>
      </c>
      <c r="P3361" s="8">
        <f>COUNTIF(J$4:J3361,J3361)</f>
        <v>0</v>
      </c>
    </row>
    <row r="3362" spans="1:16" x14ac:dyDescent="0.25">
      <c r="A3362" s="35">
        <f t="shared" si="317"/>
        <v>0</v>
      </c>
      <c r="B3362" s="8">
        <f t="shared" si="318"/>
        <v>0</v>
      </c>
      <c r="C3362" s="8">
        <f t="shared" si="319"/>
        <v>0</v>
      </c>
      <c r="D3362" s="38" t="e">
        <f t="shared" si="320"/>
        <v>#VALUE!</v>
      </c>
      <c r="E3362" s="39" t="e">
        <f t="shared" si="315"/>
        <v>#VALUE!</v>
      </c>
      <c r="M3362" s="8" t="str">
        <f>VLOOKUP(MONTH($J3362),Lookup!$A$2:$B$13,2,0)&amp;" "&amp;YEAR($J3362)</f>
        <v>Jan 1900</v>
      </c>
      <c r="N3362" s="34" t="str">
        <f t="shared" si="316"/>
        <v>1/1/9999</v>
      </c>
      <c r="O3362" s="8" t="str">
        <f>IF(ISERROR(VLOOKUP($I3362,Lookup!$H$2:$I$11,2,0)),"",VLOOKUP($I3362,Lookup!$H$2:$I$11,2,0))</f>
        <v/>
      </c>
      <c r="P3362" s="8">
        <f>COUNTIF(J$4:J3362,J3362)</f>
        <v>0</v>
      </c>
    </row>
    <row r="3363" spans="1:16" x14ac:dyDescent="0.25">
      <c r="A3363" s="35">
        <f t="shared" si="317"/>
        <v>0</v>
      </c>
      <c r="B3363" s="8">
        <f t="shared" si="318"/>
        <v>0</v>
      </c>
      <c r="C3363" s="8">
        <f t="shared" si="319"/>
        <v>0</v>
      </c>
      <c r="D3363" s="38" t="e">
        <f t="shared" si="320"/>
        <v>#VALUE!</v>
      </c>
      <c r="E3363" s="39" t="e">
        <f t="shared" si="315"/>
        <v>#VALUE!</v>
      </c>
      <c r="M3363" s="8" t="str">
        <f>VLOOKUP(MONTH($J3363),Lookup!$A$2:$B$13,2,0)&amp;" "&amp;YEAR($J3363)</f>
        <v>Jan 1900</v>
      </c>
      <c r="N3363" s="34" t="str">
        <f t="shared" si="316"/>
        <v>1/1/9999</v>
      </c>
      <c r="O3363" s="8" t="str">
        <f>IF(ISERROR(VLOOKUP($I3363,Lookup!$H$2:$I$11,2,0)),"",VLOOKUP($I3363,Lookup!$H$2:$I$11,2,0))</f>
        <v/>
      </c>
      <c r="P3363" s="8">
        <f>COUNTIF(J$4:J3363,J3363)</f>
        <v>0</v>
      </c>
    </row>
    <row r="3364" spans="1:16" x14ac:dyDescent="0.25">
      <c r="A3364" s="35">
        <f t="shared" si="317"/>
        <v>0</v>
      </c>
      <c r="B3364" s="8">
        <f t="shared" si="318"/>
        <v>0</v>
      </c>
      <c r="C3364" s="8">
        <f t="shared" si="319"/>
        <v>0</v>
      </c>
      <c r="D3364" s="38" t="e">
        <f t="shared" si="320"/>
        <v>#VALUE!</v>
      </c>
      <c r="E3364" s="39" t="e">
        <f t="shared" si="315"/>
        <v>#VALUE!</v>
      </c>
      <c r="M3364" s="8" t="str">
        <f>VLOOKUP(MONTH($J3364),Lookup!$A$2:$B$13,2,0)&amp;" "&amp;YEAR($J3364)</f>
        <v>Jan 1900</v>
      </c>
      <c r="N3364" s="34" t="str">
        <f t="shared" si="316"/>
        <v>1/1/9999</v>
      </c>
      <c r="O3364" s="8" t="str">
        <f>IF(ISERROR(VLOOKUP($I3364,Lookup!$H$2:$I$11,2,0)),"",VLOOKUP($I3364,Lookup!$H$2:$I$11,2,0))</f>
        <v/>
      </c>
      <c r="P3364" s="8">
        <f>COUNTIF(J$4:J3364,J3364)</f>
        <v>0</v>
      </c>
    </row>
    <row r="3365" spans="1:16" x14ac:dyDescent="0.25">
      <c r="A3365" s="35">
        <f t="shared" si="317"/>
        <v>0</v>
      </c>
      <c r="B3365" s="8">
        <f t="shared" si="318"/>
        <v>0</v>
      </c>
      <c r="C3365" s="8">
        <f t="shared" si="319"/>
        <v>0</v>
      </c>
      <c r="D3365" s="38" t="e">
        <f t="shared" si="320"/>
        <v>#VALUE!</v>
      </c>
      <c r="E3365" s="39" t="e">
        <f t="shared" si="315"/>
        <v>#VALUE!</v>
      </c>
      <c r="M3365" s="8" t="str">
        <f>VLOOKUP(MONTH($J3365),Lookup!$A$2:$B$13,2,0)&amp;" "&amp;YEAR($J3365)</f>
        <v>Jan 1900</v>
      </c>
      <c r="N3365" s="34" t="str">
        <f t="shared" si="316"/>
        <v>1/1/9999</v>
      </c>
      <c r="O3365" s="8" t="str">
        <f>IF(ISERROR(VLOOKUP($I3365,Lookup!$H$2:$I$11,2,0)),"",VLOOKUP($I3365,Lookup!$H$2:$I$11,2,0))</f>
        <v/>
      </c>
      <c r="P3365" s="8">
        <f>COUNTIF(J$4:J3365,J3365)</f>
        <v>0</v>
      </c>
    </row>
    <row r="3366" spans="1:16" x14ac:dyDescent="0.25">
      <c r="A3366" s="35">
        <f t="shared" si="317"/>
        <v>0</v>
      </c>
      <c r="B3366" s="8">
        <f t="shared" si="318"/>
        <v>0</v>
      </c>
      <c r="C3366" s="8">
        <f t="shared" si="319"/>
        <v>0</v>
      </c>
      <c r="D3366" s="38" t="e">
        <f t="shared" si="320"/>
        <v>#VALUE!</v>
      </c>
      <c r="E3366" s="39" t="e">
        <f t="shared" si="315"/>
        <v>#VALUE!</v>
      </c>
      <c r="M3366" s="8" t="str">
        <f>VLOOKUP(MONTH($J3366),Lookup!$A$2:$B$13,2,0)&amp;" "&amp;YEAR($J3366)</f>
        <v>Jan 1900</v>
      </c>
      <c r="N3366" s="34" t="str">
        <f t="shared" si="316"/>
        <v>1/1/9999</v>
      </c>
      <c r="O3366" s="8" t="str">
        <f>IF(ISERROR(VLOOKUP($I3366,Lookup!$H$2:$I$11,2,0)),"",VLOOKUP($I3366,Lookup!$H$2:$I$11,2,0))</f>
        <v/>
      </c>
      <c r="P3366" s="8">
        <f>COUNTIF(J$4:J3366,J3366)</f>
        <v>0</v>
      </c>
    </row>
    <row r="3367" spans="1:16" x14ac:dyDescent="0.25">
      <c r="A3367" s="35">
        <f t="shared" si="317"/>
        <v>0</v>
      </c>
      <c r="B3367" s="8">
        <f t="shared" si="318"/>
        <v>0</v>
      </c>
      <c r="C3367" s="8">
        <f t="shared" si="319"/>
        <v>0</v>
      </c>
      <c r="D3367" s="38" t="e">
        <f t="shared" si="320"/>
        <v>#VALUE!</v>
      </c>
      <c r="E3367" s="39" t="e">
        <f t="shared" si="315"/>
        <v>#VALUE!</v>
      </c>
      <c r="M3367" s="8" t="str">
        <f>VLOOKUP(MONTH($J3367),Lookup!$A$2:$B$13,2,0)&amp;" "&amp;YEAR($J3367)</f>
        <v>Jan 1900</v>
      </c>
      <c r="N3367" s="34" t="str">
        <f t="shared" si="316"/>
        <v>1/1/9999</v>
      </c>
      <c r="O3367" s="8" t="str">
        <f>IF(ISERROR(VLOOKUP($I3367,Lookup!$H$2:$I$11,2,0)),"",VLOOKUP($I3367,Lookup!$H$2:$I$11,2,0))</f>
        <v/>
      </c>
      <c r="P3367" s="8">
        <f>COUNTIF(J$4:J3367,J3367)</f>
        <v>0</v>
      </c>
    </row>
    <row r="3368" spans="1:16" x14ac:dyDescent="0.25">
      <c r="A3368" s="35">
        <f t="shared" si="317"/>
        <v>0</v>
      </c>
      <c r="B3368" s="8">
        <f t="shared" si="318"/>
        <v>0</v>
      </c>
      <c r="C3368" s="8">
        <f t="shared" si="319"/>
        <v>0</v>
      </c>
      <c r="D3368" s="38" t="e">
        <f t="shared" si="320"/>
        <v>#VALUE!</v>
      </c>
      <c r="E3368" s="39" t="e">
        <f t="shared" si="315"/>
        <v>#VALUE!</v>
      </c>
      <c r="M3368" s="8" t="str">
        <f>VLOOKUP(MONTH($J3368),Lookup!$A$2:$B$13,2,0)&amp;" "&amp;YEAR($J3368)</f>
        <v>Jan 1900</v>
      </c>
      <c r="N3368" s="34" t="str">
        <f t="shared" si="316"/>
        <v>1/1/9999</v>
      </c>
      <c r="O3368" s="8" t="str">
        <f>IF(ISERROR(VLOOKUP($I3368,Lookup!$H$2:$I$11,2,0)),"",VLOOKUP($I3368,Lookup!$H$2:$I$11,2,0))</f>
        <v/>
      </c>
      <c r="P3368" s="8">
        <f>COUNTIF(J$4:J3368,J3368)</f>
        <v>0</v>
      </c>
    </row>
    <row r="3369" spans="1:16" x14ac:dyDescent="0.25">
      <c r="A3369" s="35">
        <f t="shared" si="317"/>
        <v>0</v>
      </c>
      <c r="B3369" s="8">
        <f t="shared" si="318"/>
        <v>0</v>
      </c>
      <c r="C3369" s="8">
        <f t="shared" si="319"/>
        <v>0</v>
      </c>
      <c r="D3369" s="38" t="e">
        <f t="shared" si="320"/>
        <v>#VALUE!</v>
      </c>
      <c r="E3369" s="39" t="e">
        <f t="shared" si="315"/>
        <v>#VALUE!</v>
      </c>
      <c r="M3369" s="8" t="str">
        <f>VLOOKUP(MONTH($J3369),Lookup!$A$2:$B$13,2,0)&amp;" "&amp;YEAR($J3369)</f>
        <v>Jan 1900</v>
      </c>
      <c r="N3369" s="34" t="str">
        <f t="shared" si="316"/>
        <v>1/1/9999</v>
      </c>
      <c r="O3369" s="8" t="str">
        <f>IF(ISERROR(VLOOKUP($I3369,Lookup!$H$2:$I$11,2,0)),"",VLOOKUP($I3369,Lookup!$H$2:$I$11,2,0))</f>
        <v/>
      </c>
      <c r="P3369" s="8">
        <f>COUNTIF(J$4:J3369,J3369)</f>
        <v>0</v>
      </c>
    </row>
    <row r="3370" spans="1:16" x14ac:dyDescent="0.25">
      <c r="A3370" s="35">
        <f t="shared" si="317"/>
        <v>0</v>
      </c>
      <c r="B3370" s="8">
        <f t="shared" si="318"/>
        <v>0</v>
      </c>
      <c r="C3370" s="8">
        <f t="shared" si="319"/>
        <v>0</v>
      </c>
      <c r="D3370" s="38" t="e">
        <f t="shared" si="320"/>
        <v>#VALUE!</v>
      </c>
      <c r="E3370" s="39" t="e">
        <f t="shared" si="315"/>
        <v>#VALUE!</v>
      </c>
      <c r="M3370" s="8" t="str">
        <f>VLOOKUP(MONTH($J3370),Lookup!$A$2:$B$13,2,0)&amp;" "&amp;YEAR($J3370)</f>
        <v>Jan 1900</v>
      </c>
      <c r="N3370" s="34" t="str">
        <f t="shared" si="316"/>
        <v>1/1/9999</v>
      </c>
      <c r="O3370" s="8" t="str">
        <f>IF(ISERROR(VLOOKUP($I3370,Lookup!$H$2:$I$11,2,0)),"",VLOOKUP($I3370,Lookup!$H$2:$I$11,2,0))</f>
        <v/>
      </c>
      <c r="P3370" s="8">
        <f>COUNTIF(J$4:J3370,J3370)</f>
        <v>0</v>
      </c>
    </row>
    <row r="3371" spans="1:16" x14ac:dyDescent="0.25">
      <c r="A3371" s="35">
        <f t="shared" si="317"/>
        <v>0</v>
      </c>
      <c r="B3371" s="8">
        <f t="shared" si="318"/>
        <v>0</v>
      </c>
      <c r="C3371" s="8">
        <f t="shared" si="319"/>
        <v>0</v>
      </c>
      <c r="D3371" s="38" t="e">
        <f t="shared" si="320"/>
        <v>#VALUE!</v>
      </c>
      <c r="E3371" s="39" t="e">
        <f t="shared" si="315"/>
        <v>#VALUE!</v>
      </c>
      <c r="M3371" s="8" t="str">
        <f>VLOOKUP(MONTH($J3371),Lookup!$A$2:$B$13,2,0)&amp;" "&amp;YEAR($J3371)</f>
        <v>Jan 1900</v>
      </c>
      <c r="N3371" s="34" t="str">
        <f t="shared" si="316"/>
        <v>1/1/9999</v>
      </c>
      <c r="O3371" s="8" t="str">
        <f>IF(ISERROR(VLOOKUP($I3371,Lookup!$H$2:$I$11,2,0)),"",VLOOKUP($I3371,Lookup!$H$2:$I$11,2,0))</f>
        <v/>
      </c>
      <c r="P3371" s="8">
        <f>COUNTIF(J$4:J3371,J3371)</f>
        <v>0</v>
      </c>
    </row>
    <row r="3372" spans="1:16" x14ac:dyDescent="0.25">
      <c r="A3372" s="35">
        <f t="shared" si="317"/>
        <v>0</v>
      </c>
      <c r="B3372" s="8">
        <f t="shared" si="318"/>
        <v>0</v>
      </c>
      <c r="C3372" s="8">
        <f t="shared" si="319"/>
        <v>0</v>
      </c>
      <c r="D3372" s="38" t="e">
        <f t="shared" si="320"/>
        <v>#VALUE!</v>
      </c>
      <c r="E3372" s="39" t="e">
        <f t="shared" si="315"/>
        <v>#VALUE!</v>
      </c>
      <c r="M3372" s="8" t="str">
        <f>VLOOKUP(MONTH($J3372),Lookup!$A$2:$B$13,2,0)&amp;" "&amp;YEAR($J3372)</f>
        <v>Jan 1900</v>
      </c>
      <c r="N3372" s="34" t="str">
        <f t="shared" si="316"/>
        <v>1/1/9999</v>
      </c>
      <c r="O3372" s="8" t="str">
        <f>IF(ISERROR(VLOOKUP($I3372,Lookup!$H$2:$I$11,2,0)),"",VLOOKUP($I3372,Lookup!$H$2:$I$11,2,0))</f>
        <v/>
      </c>
      <c r="P3372" s="8">
        <f>COUNTIF(J$4:J3372,J3372)</f>
        <v>0</v>
      </c>
    </row>
    <row r="3373" spans="1:16" x14ac:dyDescent="0.25">
      <c r="A3373" s="35">
        <f t="shared" si="317"/>
        <v>0</v>
      </c>
      <c r="B3373" s="8">
        <f t="shared" si="318"/>
        <v>0</v>
      </c>
      <c r="C3373" s="8">
        <f t="shared" si="319"/>
        <v>0</v>
      </c>
      <c r="D3373" s="38" t="e">
        <f t="shared" si="320"/>
        <v>#VALUE!</v>
      </c>
      <c r="E3373" s="39" t="e">
        <f t="shared" si="315"/>
        <v>#VALUE!</v>
      </c>
      <c r="M3373" s="8" t="str">
        <f>VLOOKUP(MONTH($J3373),Lookup!$A$2:$B$13,2,0)&amp;" "&amp;YEAR($J3373)</f>
        <v>Jan 1900</v>
      </c>
      <c r="N3373" s="34" t="str">
        <f t="shared" si="316"/>
        <v>1/1/9999</v>
      </c>
      <c r="O3373" s="8" t="str">
        <f>IF(ISERROR(VLOOKUP($I3373,Lookup!$H$2:$I$11,2,0)),"",VLOOKUP($I3373,Lookup!$H$2:$I$11,2,0))</f>
        <v/>
      </c>
      <c r="P3373" s="8">
        <f>COUNTIF(J$4:J3373,J3373)</f>
        <v>0</v>
      </c>
    </row>
    <row r="3374" spans="1:16" x14ac:dyDescent="0.25">
      <c r="A3374" s="35">
        <f t="shared" si="317"/>
        <v>0</v>
      </c>
      <c r="B3374" s="8">
        <f t="shared" si="318"/>
        <v>0</v>
      </c>
      <c r="C3374" s="8">
        <f t="shared" si="319"/>
        <v>0</v>
      </c>
      <c r="D3374" s="38" t="e">
        <f t="shared" si="320"/>
        <v>#VALUE!</v>
      </c>
      <c r="E3374" s="39" t="e">
        <f t="shared" si="315"/>
        <v>#VALUE!</v>
      </c>
      <c r="M3374" s="8" t="str">
        <f>VLOOKUP(MONTH($J3374),Lookup!$A$2:$B$13,2,0)&amp;" "&amp;YEAR($J3374)</f>
        <v>Jan 1900</v>
      </c>
      <c r="N3374" s="34" t="str">
        <f t="shared" si="316"/>
        <v>1/1/9999</v>
      </c>
      <c r="O3374" s="8" t="str">
        <f>IF(ISERROR(VLOOKUP($I3374,Lookup!$H$2:$I$11,2,0)),"",VLOOKUP($I3374,Lookup!$H$2:$I$11,2,0))</f>
        <v/>
      </c>
      <c r="P3374" s="8">
        <f>COUNTIF(J$4:J3374,J3374)</f>
        <v>0</v>
      </c>
    </row>
    <row r="3375" spans="1:16" x14ac:dyDescent="0.25">
      <c r="A3375" s="35">
        <f t="shared" si="317"/>
        <v>0</v>
      </c>
      <c r="B3375" s="8">
        <f t="shared" si="318"/>
        <v>0</v>
      </c>
      <c r="C3375" s="8">
        <f t="shared" si="319"/>
        <v>0</v>
      </c>
      <c r="D3375" s="38" t="e">
        <f t="shared" si="320"/>
        <v>#VALUE!</v>
      </c>
      <c r="E3375" s="39" t="e">
        <f t="shared" si="315"/>
        <v>#VALUE!</v>
      </c>
      <c r="M3375" s="8" t="str">
        <f>VLOOKUP(MONTH($J3375),Lookup!$A$2:$B$13,2,0)&amp;" "&amp;YEAR($J3375)</f>
        <v>Jan 1900</v>
      </c>
      <c r="N3375" s="34" t="str">
        <f t="shared" si="316"/>
        <v>1/1/9999</v>
      </c>
      <c r="O3375" s="8" t="str">
        <f>IF(ISERROR(VLOOKUP($I3375,Lookup!$H$2:$I$11,2,0)),"",VLOOKUP($I3375,Lookup!$H$2:$I$11,2,0))</f>
        <v/>
      </c>
      <c r="P3375" s="8">
        <f>COUNTIF(J$4:J3375,J3375)</f>
        <v>0</v>
      </c>
    </row>
    <row r="3376" spans="1:16" x14ac:dyDescent="0.25">
      <c r="A3376" s="35">
        <f t="shared" si="317"/>
        <v>0</v>
      </c>
      <c r="B3376" s="8">
        <f t="shared" si="318"/>
        <v>0</v>
      </c>
      <c r="C3376" s="8">
        <f t="shared" si="319"/>
        <v>0</v>
      </c>
      <c r="D3376" s="38" t="e">
        <f t="shared" si="320"/>
        <v>#VALUE!</v>
      </c>
      <c r="E3376" s="39" t="e">
        <f t="shared" si="315"/>
        <v>#VALUE!</v>
      </c>
      <c r="M3376" s="8" t="str">
        <f>VLOOKUP(MONTH($J3376),Lookup!$A$2:$B$13,2,0)&amp;" "&amp;YEAR($J3376)</f>
        <v>Jan 1900</v>
      </c>
      <c r="N3376" s="34" t="str">
        <f t="shared" si="316"/>
        <v>1/1/9999</v>
      </c>
      <c r="O3376" s="8" t="str">
        <f>IF(ISERROR(VLOOKUP($I3376,Lookup!$H$2:$I$11,2,0)),"",VLOOKUP($I3376,Lookup!$H$2:$I$11,2,0))</f>
        <v/>
      </c>
      <c r="P3376" s="8">
        <f>COUNTIF(J$4:J3376,J3376)</f>
        <v>0</v>
      </c>
    </row>
    <row r="3377" spans="1:16" x14ac:dyDescent="0.25">
      <c r="A3377" s="35">
        <f t="shared" si="317"/>
        <v>0</v>
      </c>
      <c r="B3377" s="8">
        <f t="shared" si="318"/>
        <v>0</v>
      </c>
      <c r="C3377" s="8">
        <f t="shared" si="319"/>
        <v>0</v>
      </c>
      <c r="D3377" s="38" t="e">
        <f t="shared" si="320"/>
        <v>#VALUE!</v>
      </c>
      <c r="E3377" s="39" t="e">
        <f t="shared" si="315"/>
        <v>#VALUE!</v>
      </c>
      <c r="M3377" s="8" t="str">
        <f>VLOOKUP(MONTH($J3377),Lookup!$A$2:$B$13,2,0)&amp;" "&amp;YEAR($J3377)</f>
        <v>Jan 1900</v>
      </c>
      <c r="N3377" s="34" t="str">
        <f t="shared" si="316"/>
        <v>1/1/9999</v>
      </c>
      <c r="O3377" s="8" t="str">
        <f>IF(ISERROR(VLOOKUP($I3377,Lookup!$H$2:$I$11,2,0)),"",VLOOKUP($I3377,Lookup!$H$2:$I$11,2,0))</f>
        <v/>
      </c>
      <c r="P3377" s="8">
        <f>COUNTIF(J$4:J3377,J3377)</f>
        <v>0</v>
      </c>
    </row>
    <row r="3378" spans="1:16" x14ac:dyDescent="0.25">
      <c r="A3378" s="35">
        <f t="shared" si="317"/>
        <v>0</v>
      </c>
      <c r="B3378" s="8">
        <f t="shared" si="318"/>
        <v>0</v>
      </c>
      <c r="C3378" s="8">
        <f t="shared" si="319"/>
        <v>0</v>
      </c>
      <c r="D3378" s="38" t="e">
        <f t="shared" si="320"/>
        <v>#VALUE!</v>
      </c>
      <c r="E3378" s="39" t="e">
        <f t="shared" si="315"/>
        <v>#VALUE!</v>
      </c>
      <c r="M3378" s="8" t="str">
        <f>VLOOKUP(MONTH($J3378),Lookup!$A$2:$B$13,2,0)&amp;" "&amp;YEAR($J3378)</f>
        <v>Jan 1900</v>
      </c>
      <c r="N3378" s="34" t="str">
        <f t="shared" si="316"/>
        <v>1/1/9999</v>
      </c>
      <c r="O3378" s="8" t="str">
        <f>IF(ISERROR(VLOOKUP($I3378,Lookup!$H$2:$I$11,2,0)),"",VLOOKUP($I3378,Lookup!$H$2:$I$11,2,0))</f>
        <v/>
      </c>
      <c r="P3378" s="8">
        <f>COUNTIF(J$4:J3378,J3378)</f>
        <v>0</v>
      </c>
    </row>
    <row r="3379" spans="1:16" x14ac:dyDescent="0.25">
      <c r="A3379" s="35">
        <f t="shared" si="317"/>
        <v>0</v>
      </c>
      <c r="B3379" s="8">
        <f t="shared" si="318"/>
        <v>0</v>
      </c>
      <c r="C3379" s="8">
        <f t="shared" si="319"/>
        <v>0</v>
      </c>
      <c r="D3379" s="38" t="e">
        <f t="shared" si="320"/>
        <v>#VALUE!</v>
      </c>
      <c r="E3379" s="39" t="e">
        <f t="shared" si="315"/>
        <v>#VALUE!</v>
      </c>
      <c r="M3379" s="8" t="str">
        <f>VLOOKUP(MONTH($J3379),Lookup!$A$2:$B$13,2,0)&amp;" "&amp;YEAR($J3379)</f>
        <v>Jan 1900</v>
      </c>
      <c r="N3379" s="34" t="str">
        <f t="shared" si="316"/>
        <v>1/1/9999</v>
      </c>
      <c r="O3379" s="8" t="str">
        <f>IF(ISERROR(VLOOKUP($I3379,Lookup!$H$2:$I$11,2,0)),"",VLOOKUP($I3379,Lookup!$H$2:$I$11,2,0))</f>
        <v/>
      </c>
      <c r="P3379" s="8">
        <f>COUNTIF(J$4:J3379,J3379)</f>
        <v>0</v>
      </c>
    </row>
    <row r="3380" spans="1:16" x14ac:dyDescent="0.25">
      <c r="A3380" s="35">
        <f t="shared" si="317"/>
        <v>0</v>
      </c>
      <c r="B3380" s="8">
        <f t="shared" si="318"/>
        <v>0</v>
      </c>
      <c r="C3380" s="8">
        <f t="shared" si="319"/>
        <v>0</v>
      </c>
      <c r="D3380" s="38" t="e">
        <f t="shared" si="320"/>
        <v>#VALUE!</v>
      </c>
      <c r="E3380" s="39" t="e">
        <f t="shared" si="315"/>
        <v>#VALUE!</v>
      </c>
      <c r="M3380" s="8" t="str">
        <f>VLOOKUP(MONTH($J3380),Lookup!$A$2:$B$13,2,0)&amp;" "&amp;YEAR($J3380)</f>
        <v>Jan 1900</v>
      </c>
      <c r="N3380" s="34" t="str">
        <f t="shared" si="316"/>
        <v>1/1/9999</v>
      </c>
      <c r="O3380" s="8" t="str">
        <f>IF(ISERROR(VLOOKUP($I3380,Lookup!$H$2:$I$11,2,0)),"",VLOOKUP($I3380,Lookup!$H$2:$I$11,2,0))</f>
        <v/>
      </c>
      <c r="P3380" s="8">
        <f>COUNTIF(J$4:J3380,J3380)</f>
        <v>0</v>
      </c>
    </row>
    <row r="3381" spans="1:16" x14ac:dyDescent="0.25">
      <c r="A3381" s="35">
        <f t="shared" si="317"/>
        <v>0</v>
      </c>
      <c r="B3381" s="8">
        <f t="shared" si="318"/>
        <v>0</v>
      </c>
      <c r="C3381" s="8">
        <f t="shared" si="319"/>
        <v>0</v>
      </c>
      <c r="D3381" s="38" t="e">
        <f t="shared" si="320"/>
        <v>#VALUE!</v>
      </c>
      <c r="E3381" s="39" t="e">
        <f t="shared" si="315"/>
        <v>#VALUE!</v>
      </c>
      <c r="M3381" s="8" t="str">
        <f>VLOOKUP(MONTH($J3381),Lookup!$A$2:$B$13,2,0)&amp;" "&amp;YEAR($J3381)</f>
        <v>Jan 1900</v>
      </c>
      <c r="N3381" s="34" t="str">
        <f t="shared" si="316"/>
        <v>1/1/9999</v>
      </c>
      <c r="O3381" s="8" t="str">
        <f>IF(ISERROR(VLOOKUP($I3381,Lookup!$H$2:$I$11,2,0)),"",VLOOKUP($I3381,Lookup!$H$2:$I$11,2,0))</f>
        <v/>
      </c>
      <c r="P3381" s="8">
        <f>COUNTIF(J$4:J3381,J3381)</f>
        <v>0</v>
      </c>
    </row>
    <row r="3382" spans="1:16" x14ac:dyDescent="0.25">
      <c r="A3382" s="35">
        <f t="shared" si="317"/>
        <v>0</v>
      </c>
      <c r="B3382" s="8">
        <f t="shared" si="318"/>
        <v>0</v>
      </c>
      <c r="C3382" s="8">
        <f t="shared" si="319"/>
        <v>0</v>
      </c>
      <c r="D3382" s="38" t="e">
        <f t="shared" si="320"/>
        <v>#VALUE!</v>
      </c>
      <c r="E3382" s="39" t="e">
        <f t="shared" si="315"/>
        <v>#VALUE!</v>
      </c>
      <c r="M3382" s="8" t="str">
        <f>VLOOKUP(MONTH($J3382),Lookup!$A$2:$B$13,2,0)&amp;" "&amp;YEAR($J3382)</f>
        <v>Jan 1900</v>
      </c>
      <c r="N3382" s="34" t="str">
        <f t="shared" si="316"/>
        <v>1/1/9999</v>
      </c>
      <c r="O3382" s="8" t="str">
        <f>IF(ISERROR(VLOOKUP($I3382,Lookup!$H$2:$I$11,2,0)),"",VLOOKUP($I3382,Lookup!$H$2:$I$11,2,0))</f>
        <v/>
      </c>
      <c r="P3382" s="8">
        <f>COUNTIF(J$4:J3382,J3382)</f>
        <v>0</v>
      </c>
    </row>
    <row r="3383" spans="1:16" x14ac:dyDescent="0.25">
      <c r="A3383" s="35">
        <f t="shared" si="317"/>
        <v>0</v>
      </c>
      <c r="B3383" s="8">
        <f t="shared" si="318"/>
        <v>0</v>
      </c>
      <c r="C3383" s="8">
        <f t="shared" si="319"/>
        <v>0</v>
      </c>
      <c r="D3383" s="38" t="e">
        <f t="shared" si="320"/>
        <v>#VALUE!</v>
      </c>
      <c r="E3383" s="39" t="e">
        <f t="shared" si="315"/>
        <v>#VALUE!</v>
      </c>
      <c r="M3383" s="8" t="str">
        <f>VLOOKUP(MONTH($J3383),Lookup!$A$2:$B$13,2,0)&amp;" "&amp;YEAR($J3383)</f>
        <v>Jan 1900</v>
      </c>
      <c r="N3383" s="34" t="str">
        <f t="shared" si="316"/>
        <v>1/1/9999</v>
      </c>
      <c r="O3383" s="8" t="str">
        <f>IF(ISERROR(VLOOKUP($I3383,Lookup!$H$2:$I$11,2,0)),"",VLOOKUP($I3383,Lookup!$H$2:$I$11,2,0))</f>
        <v/>
      </c>
      <c r="P3383" s="8">
        <f>COUNTIF(J$4:J3383,J3383)</f>
        <v>0</v>
      </c>
    </row>
    <row r="3384" spans="1:16" x14ac:dyDescent="0.25">
      <c r="A3384" s="35">
        <f t="shared" si="317"/>
        <v>0</v>
      </c>
      <c r="B3384" s="8">
        <f t="shared" si="318"/>
        <v>0</v>
      </c>
      <c r="C3384" s="8">
        <f t="shared" si="319"/>
        <v>0</v>
      </c>
      <c r="D3384" s="38" t="e">
        <f t="shared" si="320"/>
        <v>#VALUE!</v>
      </c>
      <c r="E3384" s="39" t="e">
        <f t="shared" si="315"/>
        <v>#VALUE!</v>
      </c>
      <c r="M3384" s="8" t="str">
        <f>VLOOKUP(MONTH($J3384),Lookup!$A$2:$B$13,2,0)&amp;" "&amp;YEAR($J3384)</f>
        <v>Jan 1900</v>
      </c>
      <c r="N3384" s="34" t="str">
        <f t="shared" si="316"/>
        <v>1/1/9999</v>
      </c>
      <c r="O3384" s="8" t="str">
        <f>IF(ISERROR(VLOOKUP($I3384,Lookup!$H$2:$I$11,2,0)),"",VLOOKUP($I3384,Lookup!$H$2:$I$11,2,0))</f>
        <v/>
      </c>
      <c r="P3384" s="8">
        <f>COUNTIF(J$4:J3384,J3384)</f>
        <v>0</v>
      </c>
    </row>
    <row r="3385" spans="1:16" x14ac:dyDescent="0.25">
      <c r="A3385" s="35">
        <f t="shared" si="317"/>
        <v>0</v>
      </c>
      <c r="B3385" s="8">
        <f t="shared" si="318"/>
        <v>0</v>
      </c>
      <c r="C3385" s="8">
        <f t="shared" si="319"/>
        <v>0</v>
      </c>
      <c r="D3385" s="38" t="e">
        <f t="shared" si="320"/>
        <v>#VALUE!</v>
      </c>
      <c r="E3385" s="39" t="e">
        <f t="shared" si="315"/>
        <v>#VALUE!</v>
      </c>
      <c r="M3385" s="8" t="str">
        <f>VLOOKUP(MONTH($J3385),Lookup!$A$2:$B$13,2,0)&amp;" "&amp;YEAR($J3385)</f>
        <v>Jan 1900</v>
      </c>
      <c r="N3385" s="34" t="str">
        <f t="shared" si="316"/>
        <v>1/1/9999</v>
      </c>
      <c r="O3385" s="8" t="str">
        <f>IF(ISERROR(VLOOKUP($I3385,Lookup!$H$2:$I$11,2,0)),"",VLOOKUP($I3385,Lookup!$H$2:$I$11,2,0))</f>
        <v/>
      </c>
      <c r="P3385" s="8">
        <f>COUNTIF(J$4:J3385,J3385)</f>
        <v>0</v>
      </c>
    </row>
    <row r="3386" spans="1:16" x14ac:dyDescent="0.25">
      <c r="A3386" s="35">
        <f t="shared" si="317"/>
        <v>0</v>
      </c>
      <c r="B3386" s="8">
        <f t="shared" si="318"/>
        <v>0</v>
      </c>
      <c r="C3386" s="8">
        <f t="shared" si="319"/>
        <v>0</v>
      </c>
      <c r="D3386" s="38" t="e">
        <f t="shared" si="320"/>
        <v>#VALUE!</v>
      </c>
      <c r="E3386" s="39" t="e">
        <f t="shared" si="315"/>
        <v>#VALUE!</v>
      </c>
      <c r="M3386" s="8" t="str">
        <f>VLOOKUP(MONTH($J3386),Lookup!$A$2:$B$13,2,0)&amp;" "&amp;YEAR($J3386)</f>
        <v>Jan 1900</v>
      </c>
      <c r="N3386" s="34" t="str">
        <f t="shared" si="316"/>
        <v>1/1/9999</v>
      </c>
      <c r="O3386" s="8" t="str">
        <f>IF(ISERROR(VLOOKUP($I3386,Lookup!$H$2:$I$11,2,0)),"",VLOOKUP($I3386,Lookup!$H$2:$I$11,2,0))</f>
        <v/>
      </c>
      <c r="P3386" s="8">
        <f>COUNTIF(J$4:J3386,J3386)</f>
        <v>0</v>
      </c>
    </row>
    <row r="3387" spans="1:16" x14ac:dyDescent="0.25">
      <c r="A3387" s="35">
        <f t="shared" si="317"/>
        <v>0</v>
      </c>
      <c r="B3387" s="8">
        <f t="shared" si="318"/>
        <v>0</v>
      </c>
      <c r="C3387" s="8">
        <f t="shared" si="319"/>
        <v>0</v>
      </c>
      <c r="D3387" s="38" t="e">
        <f t="shared" si="320"/>
        <v>#VALUE!</v>
      </c>
      <c r="E3387" s="39" t="e">
        <f t="shared" si="315"/>
        <v>#VALUE!</v>
      </c>
      <c r="M3387" s="8" t="str">
        <f>VLOOKUP(MONTH($J3387),Lookup!$A$2:$B$13,2,0)&amp;" "&amp;YEAR($J3387)</f>
        <v>Jan 1900</v>
      </c>
      <c r="N3387" s="34" t="str">
        <f t="shared" si="316"/>
        <v>1/1/9999</v>
      </c>
      <c r="O3387" s="8" t="str">
        <f>IF(ISERROR(VLOOKUP($I3387,Lookup!$H$2:$I$11,2,0)),"",VLOOKUP($I3387,Lookup!$H$2:$I$11,2,0))</f>
        <v/>
      </c>
      <c r="P3387" s="8">
        <f>COUNTIF(J$4:J3387,J3387)</f>
        <v>0</v>
      </c>
    </row>
    <row r="3388" spans="1:16" x14ac:dyDescent="0.25">
      <c r="A3388" s="35">
        <f t="shared" si="317"/>
        <v>0</v>
      </c>
      <c r="B3388" s="8">
        <f t="shared" si="318"/>
        <v>0</v>
      </c>
      <c r="C3388" s="8">
        <f t="shared" si="319"/>
        <v>0</v>
      </c>
      <c r="D3388" s="38" t="e">
        <f t="shared" si="320"/>
        <v>#VALUE!</v>
      </c>
      <c r="E3388" s="39" t="e">
        <f t="shared" si="315"/>
        <v>#VALUE!</v>
      </c>
      <c r="M3388" s="8" t="str">
        <f>VLOOKUP(MONTH($J3388),Lookup!$A$2:$B$13,2,0)&amp;" "&amp;YEAR($J3388)</f>
        <v>Jan 1900</v>
      </c>
      <c r="N3388" s="34" t="str">
        <f t="shared" si="316"/>
        <v>1/1/9999</v>
      </c>
      <c r="O3388" s="8" t="str">
        <f>IF(ISERROR(VLOOKUP($I3388,Lookup!$H$2:$I$11,2,0)),"",VLOOKUP($I3388,Lookup!$H$2:$I$11,2,0))</f>
        <v/>
      </c>
      <c r="P3388" s="8">
        <f>COUNTIF(J$4:J3388,J3388)</f>
        <v>0</v>
      </c>
    </row>
    <row r="3389" spans="1:16" x14ac:dyDescent="0.25">
      <c r="A3389" s="35">
        <f t="shared" si="317"/>
        <v>0</v>
      </c>
      <c r="B3389" s="8">
        <f t="shared" si="318"/>
        <v>0</v>
      </c>
      <c r="C3389" s="8">
        <f t="shared" si="319"/>
        <v>0</v>
      </c>
      <c r="D3389" s="38" t="e">
        <f t="shared" si="320"/>
        <v>#VALUE!</v>
      </c>
      <c r="E3389" s="39" t="e">
        <f t="shared" si="315"/>
        <v>#VALUE!</v>
      </c>
      <c r="M3389" s="8" t="str">
        <f>VLOOKUP(MONTH($J3389),Lookup!$A$2:$B$13,2,0)&amp;" "&amp;YEAR($J3389)</f>
        <v>Jan 1900</v>
      </c>
      <c r="N3389" s="34" t="str">
        <f t="shared" si="316"/>
        <v>1/1/9999</v>
      </c>
      <c r="O3389" s="8" t="str">
        <f>IF(ISERROR(VLOOKUP($I3389,Lookup!$H$2:$I$11,2,0)),"",VLOOKUP($I3389,Lookup!$H$2:$I$11,2,0))</f>
        <v/>
      </c>
      <c r="P3389" s="8">
        <f>COUNTIF(J$4:J3389,J3389)</f>
        <v>0</v>
      </c>
    </row>
    <row r="3390" spans="1:16" x14ac:dyDescent="0.25">
      <c r="A3390" s="35">
        <f t="shared" si="317"/>
        <v>0</v>
      </c>
      <c r="B3390" s="8">
        <f t="shared" si="318"/>
        <v>0</v>
      </c>
      <c r="C3390" s="8">
        <f t="shared" si="319"/>
        <v>0</v>
      </c>
      <c r="D3390" s="38" t="e">
        <f t="shared" si="320"/>
        <v>#VALUE!</v>
      </c>
      <c r="E3390" s="39" t="e">
        <f t="shared" si="315"/>
        <v>#VALUE!</v>
      </c>
      <c r="M3390" s="8" t="str">
        <f>VLOOKUP(MONTH($J3390),Lookup!$A$2:$B$13,2,0)&amp;" "&amp;YEAR($J3390)</f>
        <v>Jan 1900</v>
      </c>
      <c r="N3390" s="34" t="str">
        <f t="shared" si="316"/>
        <v>1/1/9999</v>
      </c>
      <c r="O3390" s="8" t="str">
        <f>IF(ISERROR(VLOOKUP($I3390,Lookup!$H$2:$I$11,2,0)),"",VLOOKUP($I3390,Lookup!$H$2:$I$11,2,0))</f>
        <v/>
      </c>
      <c r="P3390" s="8">
        <f>COUNTIF(J$4:J3390,J3390)</f>
        <v>0</v>
      </c>
    </row>
    <row r="3391" spans="1:16" x14ac:dyDescent="0.25">
      <c r="A3391" s="35">
        <f t="shared" si="317"/>
        <v>0</v>
      </c>
      <c r="B3391" s="8">
        <f t="shared" si="318"/>
        <v>0</v>
      </c>
      <c r="C3391" s="8">
        <f t="shared" si="319"/>
        <v>0</v>
      </c>
      <c r="D3391" s="38" t="e">
        <f t="shared" si="320"/>
        <v>#VALUE!</v>
      </c>
      <c r="E3391" s="39" t="e">
        <f t="shared" si="315"/>
        <v>#VALUE!</v>
      </c>
      <c r="M3391" s="8" t="str">
        <f>VLOOKUP(MONTH($J3391),Lookup!$A$2:$B$13,2,0)&amp;" "&amp;YEAR($J3391)</f>
        <v>Jan 1900</v>
      </c>
      <c r="N3391" s="34" t="str">
        <f t="shared" si="316"/>
        <v>1/1/9999</v>
      </c>
      <c r="O3391" s="8" t="str">
        <f>IF(ISERROR(VLOOKUP($I3391,Lookup!$H$2:$I$11,2,0)),"",VLOOKUP($I3391,Lookup!$H$2:$I$11,2,0))</f>
        <v/>
      </c>
      <c r="P3391" s="8">
        <f>COUNTIF(J$4:J3391,J3391)</f>
        <v>0</v>
      </c>
    </row>
    <row r="3392" spans="1:16" x14ac:dyDescent="0.25">
      <c r="A3392" s="35">
        <f t="shared" si="317"/>
        <v>0</v>
      </c>
      <c r="B3392" s="8">
        <f t="shared" si="318"/>
        <v>0</v>
      </c>
      <c r="C3392" s="8">
        <f t="shared" si="319"/>
        <v>0</v>
      </c>
      <c r="D3392" s="38" t="e">
        <f t="shared" si="320"/>
        <v>#VALUE!</v>
      </c>
      <c r="E3392" s="39" t="e">
        <f t="shared" si="315"/>
        <v>#VALUE!</v>
      </c>
      <c r="M3392" s="8" t="str">
        <f>VLOOKUP(MONTH($J3392),Lookup!$A$2:$B$13,2,0)&amp;" "&amp;YEAR($J3392)</f>
        <v>Jan 1900</v>
      </c>
      <c r="N3392" s="34" t="str">
        <f t="shared" si="316"/>
        <v>1/1/9999</v>
      </c>
      <c r="O3392" s="8" t="str">
        <f>IF(ISERROR(VLOOKUP($I3392,Lookup!$H$2:$I$11,2,0)),"",VLOOKUP($I3392,Lookup!$H$2:$I$11,2,0))</f>
        <v/>
      </c>
      <c r="P3392" s="8">
        <f>COUNTIF(J$4:J3392,J3392)</f>
        <v>0</v>
      </c>
    </row>
    <row r="3393" spans="1:16" x14ac:dyDescent="0.25">
      <c r="A3393" s="35">
        <f t="shared" si="317"/>
        <v>0</v>
      </c>
      <c r="B3393" s="8">
        <f t="shared" si="318"/>
        <v>0</v>
      </c>
      <c r="C3393" s="8">
        <f t="shared" si="319"/>
        <v>0</v>
      </c>
      <c r="D3393" s="38" t="e">
        <f t="shared" si="320"/>
        <v>#VALUE!</v>
      </c>
      <c r="E3393" s="39" t="e">
        <f t="shared" si="315"/>
        <v>#VALUE!</v>
      </c>
      <c r="M3393" s="8" t="str">
        <f>VLOOKUP(MONTH($J3393),Lookup!$A$2:$B$13,2,0)&amp;" "&amp;YEAR($J3393)</f>
        <v>Jan 1900</v>
      </c>
      <c r="N3393" s="34" t="str">
        <f t="shared" si="316"/>
        <v>1/1/9999</v>
      </c>
      <c r="O3393" s="8" t="str">
        <f>IF(ISERROR(VLOOKUP($I3393,Lookup!$H$2:$I$11,2,0)),"",VLOOKUP($I3393,Lookup!$H$2:$I$11,2,0))</f>
        <v/>
      </c>
      <c r="P3393" s="8">
        <f>COUNTIF(J$4:J3393,J3393)</f>
        <v>0</v>
      </c>
    </row>
    <row r="3394" spans="1:16" x14ac:dyDescent="0.25">
      <c r="A3394" s="35">
        <f t="shared" si="317"/>
        <v>0</v>
      </c>
      <c r="B3394" s="8">
        <f t="shared" si="318"/>
        <v>0</v>
      </c>
      <c r="C3394" s="8">
        <f t="shared" si="319"/>
        <v>0</v>
      </c>
      <c r="D3394" s="38" t="e">
        <f t="shared" si="320"/>
        <v>#VALUE!</v>
      </c>
      <c r="E3394" s="39" t="e">
        <f t="shared" si="315"/>
        <v>#VALUE!</v>
      </c>
      <c r="M3394" s="8" t="str">
        <f>VLOOKUP(MONTH($J3394),Lookup!$A$2:$B$13,2,0)&amp;" "&amp;YEAR($J3394)</f>
        <v>Jan 1900</v>
      </c>
      <c r="N3394" s="34" t="str">
        <f t="shared" si="316"/>
        <v>1/1/9999</v>
      </c>
      <c r="O3394" s="8" t="str">
        <f>IF(ISERROR(VLOOKUP($I3394,Lookup!$H$2:$I$11,2,0)),"",VLOOKUP($I3394,Lookup!$H$2:$I$11,2,0))</f>
        <v/>
      </c>
      <c r="P3394" s="8">
        <f>COUNTIF(J$4:J3394,J3394)</f>
        <v>0</v>
      </c>
    </row>
    <row r="3395" spans="1:16" x14ac:dyDescent="0.25">
      <c r="A3395" s="35">
        <f t="shared" si="317"/>
        <v>0</v>
      </c>
      <c r="B3395" s="8">
        <f t="shared" si="318"/>
        <v>0</v>
      </c>
      <c r="C3395" s="8">
        <f t="shared" si="319"/>
        <v>0</v>
      </c>
      <c r="D3395" s="38" t="e">
        <f t="shared" si="320"/>
        <v>#VALUE!</v>
      </c>
      <c r="E3395" s="39" t="e">
        <f t="shared" si="315"/>
        <v>#VALUE!</v>
      </c>
      <c r="M3395" s="8" t="str">
        <f>VLOOKUP(MONTH($J3395),Lookup!$A$2:$B$13,2,0)&amp;" "&amp;YEAR($J3395)</f>
        <v>Jan 1900</v>
      </c>
      <c r="N3395" s="34" t="str">
        <f t="shared" si="316"/>
        <v>1/1/9999</v>
      </c>
      <c r="O3395" s="8" t="str">
        <f>IF(ISERROR(VLOOKUP($I3395,Lookup!$H$2:$I$11,2,0)),"",VLOOKUP($I3395,Lookup!$H$2:$I$11,2,0))</f>
        <v/>
      </c>
      <c r="P3395" s="8">
        <f>COUNTIF(J$4:J3395,J3395)</f>
        <v>0</v>
      </c>
    </row>
    <row r="3396" spans="1:16" x14ac:dyDescent="0.25">
      <c r="A3396" s="35">
        <f t="shared" si="317"/>
        <v>0</v>
      </c>
      <c r="B3396" s="8">
        <f t="shared" si="318"/>
        <v>0</v>
      </c>
      <c r="C3396" s="8">
        <f t="shared" si="319"/>
        <v>0</v>
      </c>
      <c r="D3396" s="38" t="e">
        <f t="shared" si="320"/>
        <v>#VALUE!</v>
      </c>
      <c r="E3396" s="39" t="e">
        <f t="shared" si="315"/>
        <v>#VALUE!</v>
      </c>
      <c r="M3396" s="8" t="str">
        <f>VLOOKUP(MONTH($J3396),Lookup!$A$2:$B$13,2,0)&amp;" "&amp;YEAR($J3396)</f>
        <v>Jan 1900</v>
      </c>
      <c r="N3396" s="34" t="str">
        <f t="shared" si="316"/>
        <v>1/1/9999</v>
      </c>
      <c r="O3396" s="8" t="str">
        <f>IF(ISERROR(VLOOKUP($I3396,Lookup!$H$2:$I$11,2,0)),"",VLOOKUP($I3396,Lookup!$H$2:$I$11,2,0))</f>
        <v/>
      </c>
      <c r="P3396" s="8">
        <f>COUNTIF(J$4:J3396,J3396)</f>
        <v>0</v>
      </c>
    </row>
    <row r="3397" spans="1:16" x14ac:dyDescent="0.25">
      <c r="A3397" s="35">
        <f t="shared" si="317"/>
        <v>0</v>
      </c>
      <c r="B3397" s="8">
        <f t="shared" si="318"/>
        <v>0</v>
      </c>
      <c r="C3397" s="8">
        <f t="shared" si="319"/>
        <v>0</v>
      </c>
      <c r="D3397" s="38" t="e">
        <f t="shared" si="320"/>
        <v>#VALUE!</v>
      </c>
      <c r="E3397" s="39" t="e">
        <f t="shared" ref="E3397:E3460" si="321">IF($D3397="","",COUNTIFS($F$4:$F$5000,$F3397,$D$4:$D$5000,"&gt;"&amp;$D3397))</f>
        <v>#VALUE!</v>
      </c>
      <c r="M3397" s="8" t="str">
        <f>VLOOKUP(MONTH($J3397),Lookup!$A$2:$B$13,2,0)&amp;" "&amp;YEAR($J3397)</f>
        <v>Jan 1900</v>
      </c>
      <c r="N3397" s="34" t="str">
        <f t="shared" ref="N3397:N3460" si="322">IF(ISBLANK($J3397),"1/1/9999",J3397)</f>
        <v>1/1/9999</v>
      </c>
      <c r="O3397" s="8" t="str">
        <f>IF(ISERROR(VLOOKUP($I3397,Lookup!$H$2:$I$11,2,0)),"",VLOOKUP($I3397,Lookup!$H$2:$I$11,2,0))</f>
        <v/>
      </c>
      <c r="P3397" s="8">
        <f>COUNTIF(J$4:J3397,J3397)</f>
        <v>0</v>
      </c>
    </row>
    <row r="3398" spans="1:16" x14ac:dyDescent="0.25">
      <c r="A3398" s="35">
        <f t="shared" ref="A3398:A3461" si="323">K3398</f>
        <v>0</v>
      </c>
      <c r="B3398" s="8">
        <f t="shared" ref="B3398:B3461" si="324">J3398</f>
        <v>0</v>
      </c>
      <c r="C3398" s="8">
        <f t="shared" ref="C3398:C3461" si="325">L3398</f>
        <v>0</v>
      </c>
      <c r="D3398" s="38" t="e">
        <f t="shared" ref="D3398:D3461" si="326">SUM(A3398:C3398)+O3398+P3398</f>
        <v>#VALUE!</v>
      </c>
      <c r="E3398" s="39" t="e">
        <f t="shared" si="321"/>
        <v>#VALUE!</v>
      </c>
      <c r="M3398" s="8" t="str">
        <f>VLOOKUP(MONTH($J3398),Lookup!$A$2:$B$13,2,0)&amp;" "&amp;YEAR($J3398)</f>
        <v>Jan 1900</v>
      </c>
      <c r="N3398" s="34" t="str">
        <f t="shared" si="322"/>
        <v>1/1/9999</v>
      </c>
      <c r="O3398" s="8" t="str">
        <f>IF(ISERROR(VLOOKUP($I3398,Lookup!$H$2:$I$11,2,0)),"",VLOOKUP($I3398,Lookup!$H$2:$I$11,2,0))</f>
        <v/>
      </c>
      <c r="P3398" s="8">
        <f>COUNTIF(J$4:J3398,J3398)</f>
        <v>0</v>
      </c>
    </row>
    <row r="3399" spans="1:16" x14ac:dyDescent="0.25">
      <c r="A3399" s="35">
        <f t="shared" si="323"/>
        <v>0</v>
      </c>
      <c r="B3399" s="8">
        <f t="shared" si="324"/>
        <v>0</v>
      </c>
      <c r="C3399" s="8">
        <f t="shared" si="325"/>
        <v>0</v>
      </c>
      <c r="D3399" s="38" t="e">
        <f t="shared" si="326"/>
        <v>#VALUE!</v>
      </c>
      <c r="E3399" s="39" t="e">
        <f t="shared" si="321"/>
        <v>#VALUE!</v>
      </c>
      <c r="M3399" s="8" t="str">
        <f>VLOOKUP(MONTH($J3399),Lookup!$A$2:$B$13,2,0)&amp;" "&amp;YEAR($J3399)</f>
        <v>Jan 1900</v>
      </c>
      <c r="N3399" s="34" t="str">
        <f t="shared" si="322"/>
        <v>1/1/9999</v>
      </c>
      <c r="O3399" s="8" t="str">
        <f>IF(ISERROR(VLOOKUP($I3399,Lookup!$H$2:$I$11,2,0)),"",VLOOKUP($I3399,Lookup!$H$2:$I$11,2,0))</f>
        <v/>
      </c>
      <c r="P3399" s="8">
        <f>COUNTIF(J$4:J3399,J3399)</f>
        <v>0</v>
      </c>
    </row>
    <row r="3400" spans="1:16" x14ac:dyDescent="0.25">
      <c r="A3400" s="35">
        <f t="shared" si="323"/>
        <v>0</v>
      </c>
      <c r="B3400" s="8">
        <f t="shared" si="324"/>
        <v>0</v>
      </c>
      <c r="C3400" s="8">
        <f t="shared" si="325"/>
        <v>0</v>
      </c>
      <c r="D3400" s="38" t="e">
        <f t="shared" si="326"/>
        <v>#VALUE!</v>
      </c>
      <c r="E3400" s="39" t="e">
        <f t="shared" si="321"/>
        <v>#VALUE!</v>
      </c>
      <c r="M3400" s="8" t="str">
        <f>VLOOKUP(MONTH($J3400),Lookup!$A$2:$B$13,2,0)&amp;" "&amp;YEAR($J3400)</f>
        <v>Jan 1900</v>
      </c>
      <c r="N3400" s="34" t="str">
        <f t="shared" si="322"/>
        <v>1/1/9999</v>
      </c>
      <c r="O3400" s="8" t="str">
        <f>IF(ISERROR(VLOOKUP($I3400,Lookup!$H$2:$I$11,2,0)),"",VLOOKUP($I3400,Lookup!$H$2:$I$11,2,0))</f>
        <v/>
      </c>
      <c r="P3400" s="8">
        <f>COUNTIF(J$4:J3400,J3400)</f>
        <v>0</v>
      </c>
    </row>
    <row r="3401" spans="1:16" x14ac:dyDescent="0.25">
      <c r="A3401" s="35">
        <f t="shared" si="323"/>
        <v>0</v>
      </c>
      <c r="B3401" s="8">
        <f t="shared" si="324"/>
        <v>0</v>
      </c>
      <c r="C3401" s="8">
        <f t="shared" si="325"/>
        <v>0</v>
      </c>
      <c r="D3401" s="38" t="e">
        <f t="shared" si="326"/>
        <v>#VALUE!</v>
      </c>
      <c r="E3401" s="39" t="e">
        <f t="shared" si="321"/>
        <v>#VALUE!</v>
      </c>
      <c r="M3401" s="8" t="str">
        <f>VLOOKUP(MONTH($J3401),Lookup!$A$2:$B$13,2,0)&amp;" "&amp;YEAR($J3401)</f>
        <v>Jan 1900</v>
      </c>
      <c r="N3401" s="34" t="str">
        <f t="shared" si="322"/>
        <v>1/1/9999</v>
      </c>
      <c r="O3401" s="8" t="str">
        <f>IF(ISERROR(VLOOKUP($I3401,Lookup!$H$2:$I$11,2,0)),"",VLOOKUP($I3401,Lookup!$H$2:$I$11,2,0))</f>
        <v/>
      </c>
      <c r="P3401" s="8">
        <f>COUNTIF(J$4:J3401,J3401)</f>
        <v>0</v>
      </c>
    </row>
    <row r="3402" spans="1:16" x14ac:dyDescent="0.25">
      <c r="A3402" s="35">
        <f t="shared" si="323"/>
        <v>0</v>
      </c>
      <c r="B3402" s="8">
        <f t="shared" si="324"/>
        <v>0</v>
      </c>
      <c r="C3402" s="8">
        <f t="shared" si="325"/>
        <v>0</v>
      </c>
      <c r="D3402" s="38" t="e">
        <f t="shared" si="326"/>
        <v>#VALUE!</v>
      </c>
      <c r="E3402" s="39" t="e">
        <f t="shared" si="321"/>
        <v>#VALUE!</v>
      </c>
      <c r="M3402" s="8" t="str">
        <f>VLOOKUP(MONTH($J3402),Lookup!$A$2:$B$13,2,0)&amp;" "&amp;YEAR($J3402)</f>
        <v>Jan 1900</v>
      </c>
      <c r="N3402" s="34" t="str">
        <f t="shared" si="322"/>
        <v>1/1/9999</v>
      </c>
      <c r="O3402" s="8" t="str">
        <f>IF(ISERROR(VLOOKUP($I3402,Lookup!$H$2:$I$11,2,0)),"",VLOOKUP($I3402,Lookup!$H$2:$I$11,2,0))</f>
        <v/>
      </c>
      <c r="P3402" s="8">
        <f>COUNTIF(J$4:J3402,J3402)</f>
        <v>0</v>
      </c>
    </row>
    <row r="3403" spans="1:16" x14ac:dyDescent="0.25">
      <c r="A3403" s="35">
        <f t="shared" si="323"/>
        <v>0</v>
      </c>
      <c r="B3403" s="8">
        <f t="shared" si="324"/>
        <v>0</v>
      </c>
      <c r="C3403" s="8">
        <f t="shared" si="325"/>
        <v>0</v>
      </c>
      <c r="D3403" s="38" t="e">
        <f t="shared" si="326"/>
        <v>#VALUE!</v>
      </c>
      <c r="E3403" s="39" t="e">
        <f t="shared" si="321"/>
        <v>#VALUE!</v>
      </c>
      <c r="M3403" s="8" t="str">
        <f>VLOOKUP(MONTH($J3403),Lookup!$A$2:$B$13,2,0)&amp;" "&amp;YEAR($J3403)</f>
        <v>Jan 1900</v>
      </c>
      <c r="N3403" s="34" t="str">
        <f t="shared" si="322"/>
        <v>1/1/9999</v>
      </c>
      <c r="O3403" s="8" t="str">
        <f>IF(ISERROR(VLOOKUP($I3403,Lookup!$H$2:$I$11,2,0)),"",VLOOKUP($I3403,Lookup!$H$2:$I$11,2,0))</f>
        <v/>
      </c>
      <c r="P3403" s="8">
        <f>COUNTIF(J$4:J3403,J3403)</f>
        <v>0</v>
      </c>
    </row>
    <row r="3404" spans="1:16" x14ac:dyDescent="0.25">
      <c r="A3404" s="35">
        <f t="shared" si="323"/>
        <v>0</v>
      </c>
      <c r="B3404" s="8">
        <f t="shared" si="324"/>
        <v>0</v>
      </c>
      <c r="C3404" s="8">
        <f t="shared" si="325"/>
        <v>0</v>
      </c>
      <c r="D3404" s="38" t="e">
        <f t="shared" si="326"/>
        <v>#VALUE!</v>
      </c>
      <c r="E3404" s="39" t="e">
        <f t="shared" si="321"/>
        <v>#VALUE!</v>
      </c>
      <c r="M3404" s="8" t="str">
        <f>VLOOKUP(MONTH($J3404),Lookup!$A$2:$B$13,2,0)&amp;" "&amp;YEAR($J3404)</f>
        <v>Jan 1900</v>
      </c>
      <c r="N3404" s="34" t="str">
        <f t="shared" si="322"/>
        <v>1/1/9999</v>
      </c>
      <c r="O3404" s="8" t="str">
        <f>IF(ISERROR(VLOOKUP($I3404,Lookup!$H$2:$I$11,2,0)),"",VLOOKUP($I3404,Lookup!$H$2:$I$11,2,0))</f>
        <v/>
      </c>
      <c r="P3404" s="8">
        <f>COUNTIF(J$4:J3404,J3404)</f>
        <v>0</v>
      </c>
    </row>
    <row r="3405" spans="1:16" x14ac:dyDescent="0.25">
      <c r="A3405" s="35">
        <f t="shared" si="323"/>
        <v>0</v>
      </c>
      <c r="B3405" s="8">
        <f t="shared" si="324"/>
        <v>0</v>
      </c>
      <c r="C3405" s="8">
        <f t="shared" si="325"/>
        <v>0</v>
      </c>
      <c r="D3405" s="38" t="e">
        <f t="shared" si="326"/>
        <v>#VALUE!</v>
      </c>
      <c r="E3405" s="39" t="e">
        <f t="shared" si="321"/>
        <v>#VALUE!</v>
      </c>
      <c r="M3405" s="8" t="str">
        <f>VLOOKUP(MONTH($J3405),Lookup!$A$2:$B$13,2,0)&amp;" "&amp;YEAR($J3405)</f>
        <v>Jan 1900</v>
      </c>
      <c r="N3405" s="34" t="str">
        <f t="shared" si="322"/>
        <v>1/1/9999</v>
      </c>
      <c r="O3405" s="8" t="str">
        <f>IF(ISERROR(VLOOKUP($I3405,Lookup!$H$2:$I$11,2,0)),"",VLOOKUP($I3405,Lookup!$H$2:$I$11,2,0))</f>
        <v/>
      </c>
      <c r="P3405" s="8">
        <f>COUNTIF(J$4:J3405,J3405)</f>
        <v>0</v>
      </c>
    </row>
    <row r="3406" spans="1:16" x14ac:dyDescent="0.25">
      <c r="A3406" s="35">
        <f t="shared" si="323"/>
        <v>0</v>
      </c>
      <c r="B3406" s="8">
        <f t="shared" si="324"/>
        <v>0</v>
      </c>
      <c r="C3406" s="8">
        <f t="shared" si="325"/>
        <v>0</v>
      </c>
      <c r="D3406" s="38" t="e">
        <f t="shared" si="326"/>
        <v>#VALUE!</v>
      </c>
      <c r="E3406" s="39" t="e">
        <f t="shared" si="321"/>
        <v>#VALUE!</v>
      </c>
      <c r="M3406" s="8" t="str">
        <f>VLOOKUP(MONTH($J3406),Lookup!$A$2:$B$13,2,0)&amp;" "&amp;YEAR($J3406)</f>
        <v>Jan 1900</v>
      </c>
      <c r="N3406" s="34" t="str">
        <f t="shared" si="322"/>
        <v>1/1/9999</v>
      </c>
      <c r="O3406" s="8" t="str">
        <f>IF(ISERROR(VLOOKUP($I3406,Lookup!$H$2:$I$11,2,0)),"",VLOOKUP($I3406,Lookup!$H$2:$I$11,2,0))</f>
        <v/>
      </c>
      <c r="P3406" s="8">
        <f>COUNTIF(J$4:J3406,J3406)</f>
        <v>0</v>
      </c>
    </row>
    <row r="3407" spans="1:16" x14ac:dyDescent="0.25">
      <c r="A3407" s="35">
        <f t="shared" si="323"/>
        <v>0</v>
      </c>
      <c r="B3407" s="8">
        <f t="shared" si="324"/>
        <v>0</v>
      </c>
      <c r="C3407" s="8">
        <f t="shared" si="325"/>
        <v>0</v>
      </c>
      <c r="D3407" s="38" t="e">
        <f t="shared" si="326"/>
        <v>#VALUE!</v>
      </c>
      <c r="E3407" s="39" t="e">
        <f t="shared" si="321"/>
        <v>#VALUE!</v>
      </c>
      <c r="M3407" s="8" t="str">
        <f>VLOOKUP(MONTH($J3407),Lookup!$A$2:$B$13,2,0)&amp;" "&amp;YEAR($J3407)</f>
        <v>Jan 1900</v>
      </c>
      <c r="N3407" s="34" t="str">
        <f t="shared" si="322"/>
        <v>1/1/9999</v>
      </c>
      <c r="O3407" s="8" t="str">
        <f>IF(ISERROR(VLOOKUP($I3407,Lookup!$H$2:$I$11,2,0)),"",VLOOKUP($I3407,Lookup!$H$2:$I$11,2,0))</f>
        <v/>
      </c>
      <c r="P3407" s="8">
        <f>COUNTIF(J$4:J3407,J3407)</f>
        <v>0</v>
      </c>
    </row>
    <row r="3408" spans="1:16" x14ac:dyDescent="0.25">
      <c r="A3408" s="35">
        <f t="shared" si="323"/>
        <v>0</v>
      </c>
      <c r="B3408" s="8">
        <f t="shared" si="324"/>
        <v>0</v>
      </c>
      <c r="C3408" s="8">
        <f t="shared" si="325"/>
        <v>0</v>
      </c>
      <c r="D3408" s="38" t="e">
        <f t="shared" si="326"/>
        <v>#VALUE!</v>
      </c>
      <c r="E3408" s="39" t="e">
        <f t="shared" si="321"/>
        <v>#VALUE!</v>
      </c>
      <c r="M3408" s="8" t="str">
        <f>VLOOKUP(MONTH($J3408),Lookup!$A$2:$B$13,2,0)&amp;" "&amp;YEAR($J3408)</f>
        <v>Jan 1900</v>
      </c>
      <c r="N3408" s="34" t="str">
        <f t="shared" si="322"/>
        <v>1/1/9999</v>
      </c>
      <c r="O3408" s="8" t="str">
        <f>IF(ISERROR(VLOOKUP($I3408,Lookup!$H$2:$I$11,2,0)),"",VLOOKUP($I3408,Lookup!$H$2:$I$11,2,0))</f>
        <v/>
      </c>
      <c r="P3408" s="8">
        <f>COUNTIF(J$4:J3408,J3408)</f>
        <v>0</v>
      </c>
    </row>
    <row r="3409" spans="1:16" x14ac:dyDescent="0.25">
      <c r="A3409" s="35">
        <f t="shared" si="323"/>
        <v>0</v>
      </c>
      <c r="B3409" s="8">
        <f t="shared" si="324"/>
        <v>0</v>
      </c>
      <c r="C3409" s="8">
        <f t="shared" si="325"/>
        <v>0</v>
      </c>
      <c r="D3409" s="38" t="e">
        <f t="shared" si="326"/>
        <v>#VALUE!</v>
      </c>
      <c r="E3409" s="39" t="e">
        <f t="shared" si="321"/>
        <v>#VALUE!</v>
      </c>
      <c r="M3409" s="8" t="str">
        <f>VLOOKUP(MONTH($J3409),Lookup!$A$2:$B$13,2,0)&amp;" "&amp;YEAR($J3409)</f>
        <v>Jan 1900</v>
      </c>
      <c r="N3409" s="34" t="str">
        <f t="shared" si="322"/>
        <v>1/1/9999</v>
      </c>
      <c r="O3409" s="8" t="str">
        <f>IF(ISERROR(VLOOKUP($I3409,Lookup!$H$2:$I$11,2,0)),"",VLOOKUP($I3409,Lookup!$H$2:$I$11,2,0))</f>
        <v/>
      </c>
      <c r="P3409" s="8">
        <f>COUNTIF(J$4:J3409,J3409)</f>
        <v>0</v>
      </c>
    </row>
    <row r="3410" spans="1:16" x14ac:dyDescent="0.25">
      <c r="A3410" s="35">
        <f t="shared" si="323"/>
        <v>0</v>
      </c>
      <c r="B3410" s="8">
        <f t="shared" si="324"/>
        <v>0</v>
      </c>
      <c r="C3410" s="8">
        <f t="shared" si="325"/>
        <v>0</v>
      </c>
      <c r="D3410" s="38" t="e">
        <f t="shared" si="326"/>
        <v>#VALUE!</v>
      </c>
      <c r="E3410" s="39" t="e">
        <f t="shared" si="321"/>
        <v>#VALUE!</v>
      </c>
      <c r="M3410" s="8" t="str">
        <f>VLOOKUP(MONTH($J3410),Lookup!$A$2:$B$13,2,0)&amp;" "&amp;YEAR($J3410)</f>
        <v>Jan 1900</v>
      </c>
      <c r="N3410" s="34" t="str">
        <f t="shared" si="322"/>
        <v>1/1/9999</v>
      </c>
      <c r="O3410" s="8" t="str">
        <f>IF(ISERROR(VLOOKUP($I3410,Lookup!$H$2:$I$11,2,0)),"",VLOOKUP($I3410,Lookup!$H$2:$I$11,2,0))</f>
        <v/>
      </c>
      <c r="P3410" s="8">
        <f>COUNTIF(J$4:J3410,J3410)</f>
        <v>0</v>
      </c>
    </row>
    <row r="3411" spans="1:16" x14ac:dyDescent="0.25">
      <c r="A3411" s="35">
        <f t="shared" si="323"/>
        <v>0</v>
      </c>
      <c r="B3411" s="8">
        <f t="shared" si="324"/>
        <v>0</v>
      </c>
      <c r="C3411" s="8">
        <f t="shared" si="325"/>
        <v>0</v>
      </c>
      <c r="D3411" s="38" t="e">
        <f t="shared" si="326"/>
        <v>#VALUE!</v>
      </c>
      <c r="E3411" s="39" t="e">
        <f t="shared" si="321"/>
        <v>#VALUE!</v>
      </c>
      <c r="M3411" s="8" t="str">
        <f>VLOOKUP(MONTH($J3411),Lookup!$A$2:$B$13,2,0)&amp;" "&amp;YEAR($J3411)</f>
        <v>Jan 1900</v>
      </c>
      <c r="N3411" s="34" t="str">
        <f t="shared" si="322"/>
        <v>1/1/9999</v>
      </c>
      <c r="O3411" s="8" t="str">
        <f>IF(ISERROR(VLOOKUP($I3411,Lookup!$H$2:$I$11,2,0)),"",VLOOKUP($I3411,Lookup!$H$2:$I$11,2,0))</f>
        <v/>
      </c>
      <c r="P3411" s="8">
        <f>COUNTIF(J$4:J3411,J3411)</f>
        <v>0</v>
      </c>
    </row>
    <row r="3412" spans="1:16" x14ac:dyDescent="0.25">
      <c r="A3412" s="35">
        <f t="shared" si="323"/>
        <v>0</v>
      </c>
      <c r="B3412" s="8">
        <f t="shared" si="324"/>
        <v>0</v>
      </c>
      <c r="C3412" s="8">
        <f t="shared" si="325"/>
        <v>0</v>
      </c>
      <c r="D3412" s="38" t="e">
        <f t="shared" si="326"/>
        <v>#VALUE!</v>
      </c>
      <c r="E3412" s="39" t="e">
        <f t="shared" si="321"/>
        <v>#VALUE!</v>
      </c>
      <c r="M3412" s="8" t="str">
        <f>VLOOKUP(MONTH($J3412),Lookup!$A$2:$B$13,2,0)&amp;" "&amp;YEAR($J3412)</f>
        <v>Jan 1900</v>
      </c>
      <c r="N3412" s="34" t="str">
        <f t="shared" si="322"/>
        <v>1/1/9999</v>
      </c>
      <c r="O3412" s="8" t="str">
        <f>IF(ISERROR(VLOOKUP($I3412,Lookup!$H$2:$I$11,2,0)),"",VLOOKUP($I3412,Lookup!$H$2:$I$11,2,0))</f>
        <v/>
      </c>
      <c r="P3412" s="8">
        <f>COUNTIF(J$4:J3412,J3412)</f>
        <v>0</v>
      </c>
    </row>
    <row r="3413" spans="1:16" x14ac:dyDescent="0.25">
      <c r="A3413" s="35">
        <f t="shared" si="323"/>
        <v>0</v>
      </c>
      <c r="B3413" s="8">
        <f t="shared" si="324"/>
        <v>0</v>
      </c>
      <c r="C3413" s="8">
        <f t="shared" si="325"/>
        <v>0</v>
      </c>
      <c r="D3413" s="38" t="e">
        <f t="shared" si="326"/>
        <v>#VALUE!</v>
      </c>
      <c r="E3413" s="39" t="e">
        <f t="shared" si="321"/>
        <v>#VALUE!</v>
      </c>
      <c r="M3413" s="8" t="str">
        <f>VLOOKUP(MONTH($J3413),Lookup!$A$2:$B$13,2,0)&amp;" "&amp;YEAR($J3413)</f>
        <v>Jan 1900</v>
      </c>
      <c r="N3413" s="34" t="str">
        <f t="shared" si="322"/>
        <v>1/1/9999</v>
      </c>
      <c r="O3413" s="8" t="str">
        <f>IF(ISERROR(VLOOKUP($I3413,Lookup!$H$2:$I$11,2,0)),"",VLOOKUP($I3413,Lookup!$H$2:$I$11,2,0))</f>
        <v/>
      </c>
      <c r="P3413" s="8">
        <f>COUNTIF(J$4:J3413,J3413)</f>
        <v>0</v>
      </c>
    </row>
    <row r="3414" spans="1:16" x14ac:dyDescent="0.25">
      <c r="A3414" s="35">
        <f t="shared" si="323"/>
        <v>0</v>
      </c>
      <c r="B3414" s="8">
        <f t="shared" si="324"/>
        <v>0</v>
      </c>
      <c r="C3414" s="8">
        <f t="shared" si="325"/>
        <v>0</v>
      </c>
      <c r="D3414" s="38" t="e">
        <f t="shared" si="326"/>
        <v>#VALUE!</v>
      </c>
      <c r="E3414" s="39" t="e">
        <f t="shared" si="321"/>
        <v>#VALUE!</v>
      </c>
      <c r="M3414" s="8" t="str">
        <f>VLOOKUP(MONTH($J3414),Lookup!$A$2:$B$13,2,0)&amp;" "&amp;YEAR($J3414)</f>
        <v>Jan 1900</v>
      </c>
      <c r="N3414" s="34" t="str">
        <f t="shared" si="322"/>
        <v>1/1/9999</v>
      </c>
      <c r="O3414" s="8" t="str">
        <f>IF(ISERROR(VLOOKUP($I3414,Lookup!$H$2:$I$11,2,0)),"",VLOOKUP($I3414,Lookup!$H$2:$I$11,2,0))</f>
        <v/>
      </c>
      <c r="P3414" s="8">
        <f>COUNTIF(J$4:J3414,J3414)</f>
        <v>0</v>
      </c>
    </row>
    <row r="3415" spans="1:16" x14ac:dyDescent="0.25">
      <c r="A3415" s="35">
        <f t="shared" si="323"/>
        <v>0</v>
      </c>
      <c r="B3415" s="8">
        <f t="shared" si="324"/>
        <v>0</v>
      </c>
      <c r="C3415" s="8">
        <f t="shared" si="325"/>
        <v>0</v>
      </c>
      <c r="D3415" s="38" t="e">
        <f t="shared" si="326"/>
        <v>#VALUE!</v>
      </c>
      <c r="E3415" s="39" t="e">
        <f t="shared" si="321"/>
        <v>#VALUE!</v>
      </c>
      <c r="M3415" s="8" t="str">
        <f>VLOOKUP(MONTH($J3415),Lookup!$A$2:$B$13,2,0)&amp;" "&amp;YEAR($J3415)</f>
        <v>Jan 1900</v>
      </c>
      <c r="N3415" s="34" t="str">
        <f t="shared" si="322"/>
        <v>1/1/9999</v>
      </c>
      <c r="O3415" s="8" t="str">
        <f>IF(ISERROR(VLOOKUP($I3415,Lookup!$H$2:$I$11,2,0)),"",VLOOKUP($I3415,Lookup!$H$2:$I$11,2,0))</f>
        <v/>
      </c>
      <c r="P3415" s="8">
        <f>COUNTIF(J$4:J3415,J3415)</f>
        <v>0</v>
      </c>
    </row>
    <row r="3416" spans="1:16" x14ac:dyDescent="0.25">
      <c r="A3416" s="35">
        <f t="shared" si="323"/>
        <v>0</v>
      </c>
      <c r="B3416" s="8">
        <f t="shared" si="324"/>
        <v>0</v>
      </c>
      <c r="C3416" s="8">
        <f t="shared" si="325"/>
        <v>0</v>
      </c>
      <c r="D3416" s="38" t="e">
        <f t="shared" si="326"/>
        <v>#VALUE!</v>
      </c>
      <c r="E3416" s="39" t="e">
        <f t="shared" si="321"/>
        <v>#VALUE!</v>
      </c>
      <c r="M3416" s="8" t="str">
        <f>VLOOKUP(MONTH($J3416),Lookup!$A$2:$B$13,2,0)&amp;" "&amp;YEAR($J3416)</f>
        <v>Jan 1900</v>
      </c>
      <c r="N3416" s="34" t="str">
        <f t="shared" si="322"/>
        <v>1/1/9999</v>
      </c>
      <c r="O3416" s="8" t="str">
        <f>IF(ISERROR(VLOOKUP($I3416,Lookup!$H$2:$I$11,2,0)),"",VLOOKUP($I3416,Lookup!$H$2:$I$11,2,0))</f>
        <v/>
      </c>
      <c r="P3416" s="8">
        <f>COUNTIF(J$4:J3416,J3416)</f>
        <v>0</v>
      </c>
    </row>
    <row r="3417" spans="1:16" x14ac:dyDescent="0.25">
      <c r="A3417" s="35">
        <f t="shared" si="323"/>
        <v>0</v>
      </c>
      <c r="B3417" s="8">
        <f t="shared" si="324"/>
        <v>0</v>
      </c>
      <c r="C3417" s="8">
        <f t="shared" si="325"/>
        <v>0</v>
      </c>
      <c r="D3417" s="38" t="e">
        <f t="shared" si="326"/>
        <v>#VALUE!</v>
      </c>
      <c r="E3417" s="39" t="e">
        <f t="shared" si="321"/>
        <v>#VALUE!</v>
      </c>
      <c r="M3417" s="8" t="str">
        <f>VLOOKUP(MONTH($J3417),Lookup!$A$2:$B$13,2,0)&amp;" "&amp;YEAR($J3417)</f>
        <v>Jan 1900</v>
      </c>
      <c r="N3417" s="34" t="str">
        <f t="shared" si="322"/>
        <v>1/1/9999</v>
      </c>
      <c r="O3417" s="8" t="str">
        <f>IF(ISERROR(VLOOKUP($I3417,Lookup!$H$2:$I$11,2,0)),"",VLOOKUP($I3417,Lookup!$H$2:$I$11,2,0))</f>
        <v/>
      </c>
      <c r="P3417" s="8">
        <f>COUNTIF(J$4:J3417,J3417)</f>
        <v>0</v>
      </c>
    </row>
    <row r="3418" spans="1:16" x14ac:dyDescent="0.25">
      <c r="A3418" s="35">
        <f t="shared" si="323"/>
        <v>0</v>
      </c>
      <c r="B3418" s="8">
        <f t="shared" si="324"/>
        <v>0</v>
      </c>
      <c r="C3418" s="8">
        <f t="shared" si="325"/>
        <v>0</v>
      </c>
      <c r="D3418" s="38" t="e">
        <f t="shared" si="326"/>
        <v>#VALUE!</v>
      </c>
      <c r="E3418" s="39" t="e">
        <f t="shared" si="321"/>
        <v>#VALUE!</v>
      </c>
      <c r="M3418" s="8" t="str">
        <f>VLOOKUP(MONTH($J3418),Lookup!$A$2:$B$13,2,0)&amp;" "&amp;YEAR($J3418)</f>
        <v>Jan 1900</v>
      </c>
      <c r="N3418" s="34" t="str">
        <f t="shared" si="322"/>
        <v>1/1/9999</v>
      </c>
      <c r="O3418" s="8" t="str">
        <f>IF(ISERROR(VLOOKUP($I3418,Lookup!$H$2:$I$11,2,0)),"",VLOOKUP($I3418,Lookup!$H$2:$I$11,2,0))</f>
        <v/>
      </c>
      <c r="P3418" s="8">
        <f>COUNTIF(J$4:J3418,J3418)</f>
        <v>0</v>
      </c>
    </row>
    <row r="3419" spans="1:16" x14ac:dyDescent="0.25">
      <c r="A3419" s="35">
        <f t="shared" si="323"/>
        <v>0</v>
      </c>
      <c r="B3419" s="8">
        <f t="shared" si="324"/>
        <v>0</v>
      </c>
      <c r="C3419" s="8">
        <f t="shared" si="325"/>
        <v>0</v>
      </c>
      <c r="D3419" s="38" t="e">
        <f t="shared" si="326"/>
        <v>#VALUE!</v>
      </c>
      <c r="E3419" s="39" t="e">
        <f t="shared" si="321"/>
        <v>#VALUE!</v>
      </c>
      <c r="M3419" s="8" t="str">
        <f>VLOOKUP(MONTH($J3419),Lookup!$A$2:$B$13,2,0)&amp;" "&amp;YEAR($J3419)</f>
        <v>Jan 1900</v>
      </c>
      <c r="N3419" s="34" t="str">
        <f t="shared" si="322"/>
        <v>1/1/9999</v>
      </c>
      <c r="O3419" s="8" t="str">
        <f>IF(ISERROR(VLOOKUP($I3419,Lookup!$H$2:$I$11,2,0)),"",VLOOKUP($I3419,Lookup!$H$2:$I$11,2,0))</f>
        <v/>
      </c>
      <c r="P3419" s="8">
        <f>COUNTIF(J$4:J3419,J3419)</f>
        <v>0</v>
      </c>
    </row>
    <row r="3420" spans="1:16" x14ac:dyDescent="0.25">
      <c r="A3420" s="35">
        <f t="shared" si="323"/>
        <v>0</v>
      </c>
      <c r="B3420" s="8">
        <f t="shared" si="324"/>
        <v>0</v>
      </c>
      <c r="C3420" s="8">
        <f t="shared" si="325"/>
        <v>0</v>
      </c>
      <c r="D3420" s="38" t="e">
        <f t="shared" si="326"/>
        <v>#VALUE!</v>
      </c>
      <c r="E3420" s="39" t="e">
        <f t="shared" si="321"/>
        <v>#VALUE!</v>
      </c>
      <c r="M3420" s="8" t="str">
        <f>VLOOKUP(MONTH($J3420),Lookup!$A$2:$B$13,2,0)&amp;" "&amp;YEAR($J3420)</f>
        <v>Jan 1900</v>
      </c>
      <c r="N3420" s="34" t="str">
        <f t="shared" si="322"/>
        <v>1/1/9999</v>
      </c>
      <c r="O3420" s="8" t="str">
        <f>IF(ISERROR(VLOOKUP($I3420,Lookup!$H$2:$I$11,2,0)),"",VLOOKUP($I3420,Lookup!$H$2:$I$11,2,0))</f>
        <v/>
      </c>
      <c r="P3420" s="8">
        <f>COUNTIF(J$4:J3420,J3420)</f>
        <v>0</v>
      </c>
    </row>
    <row r="3421" spans="1:16" x14ac:dyDescent="0.25">
      <c r="A3421" s="35">
        <f t="shared" si="323"/>
        <v>0</v>
      </c>
      <c r="B3421" s="8">
        <f t="shared" si="324"/>
        <v>0</v>
      </c>
      <c r="C3421" s="8">
        <f t="shared" si="325"/>
        <v>0</v>
      </c>
      <c r="D3421" s="38" t="e">
        <f t="shared" si="326"/>
        <v>#VALUE!</v>
      </c>
      <c r="E3421" s="39" t="e">
        <f t="shared" si="321"/>
        <v>#VALUE!</v>
      </c>
      <c r="M3421" s="8" t="str">
        <f>VLOOKUP(MONTH($J3421),Lookup!$A$2:$B$13,2,0)&amp;" "&amp;YEAR($J3421)</f>
        <v>Jan 1900</v>
      </c>
      <c r="N3421" s="34" t="str">
        <f t="shared" si="322"/>
        <v>1/1/9999</v>
      </c>
      <c r="O3421" s="8" t="str">
        <f>IF(ISERROR(VLOOKUP($I3421,Lookup!$H$2:$I$11,2,0)),"",VLOOKUP($I3421,Lookup!$H$2:$I$11,2,0))</f>
        <v/>
      </c>
      <c r="P3421" s="8">
        <f>COUNTIF(J$4:J3421,J3421)</f>
        <v>0</v>
      </c>
    </row>
    <row r="3422" spans="1:16" x14ac:dyDescent="0.25">
      <c r="A3422" s="35">
        <f t="shared" si="323"/>
        <v>0</v>
      </c>
      <c r="B3422" s="8">
        <f t="shared" si="324"/>
        <v>0</v>
      </c>
      <c r="C3422" s="8">
        <f t="shared" si="325"/>
        <v>0</v>
      </c>
      <c r="D3422" s="38" t="e">
        <f t="shared" si="326"/>
        <v>#VALUE!</v>
      </c>
      <c r="E3422" s="39" t="e">
        <f t="shared" si="321"/>
        <v>#VALUE!</v>
      </c>
      <c r="M3422" s="8" t="str">
        <f>VLOOKUP(MONTH($J3422),Lookup!$A$2:$B$13,2,0)&amp;" "&amp;YEAR($J3422)</f>
        <v>Jan 1900</v>
      </c>
      <c r="N3422" s="34" t="str">
        <f t="shared" si="322"/>
        <v>1/1/9999</v>
      </c>
      <c r="O3422" s="8" t="str">
        <f>IF(ISERROR(VLOOKUP($I3422,Lookup!$H$2:$I$11,2,0)),"",VLOOKUP($I3422,Lookup!$H$2:$I$11,2,0))</f>
        <v/>
      </c>
      <c r="P3422" s="8">
        <f>COUNTIF(J$4:J3422,J3422)</f>
        <v>0</v>
      </c>
    </row>
    <row r="3423" spans="1:16" x14ac:dyDescent="0.25">
      <c r="A3423" s="35">
        <f t="shared" si="323"/>
        <v>0</v>
      </c>
      <c r="B3423" s="8">
        <f t="shared" si="324"/>
        <v>0</v>
      </c>
      <c r="C3423" s="8">
        <f t="shared" si="325"/>
        <v>0</v>
      </c>
      <c r="D3423" s="38" t="e">
        <f t="shared" si="326"/>
        <v>#VALUE!</v>
      </c>
      <c r="E3423" s="39" t="e">
        <f t="shared" si="321"/>
        <v>#VALUE!</v>
      </c>
      <c r="M3423" s="8" t="str">
        <f>VLOOKUP(MONTH($J3423),Lookup!$A$2:$B$13,2,0)&amp;" "&amp;YEAR($J3423)</f>
        <v>Jan 1900</v>
      </c>
      <c r="N3423" s="34" t="str">
        <f t="shared" si="322"/>
        <v>1/1/9999</v>
      </c>
      <c r="O3423" s="8" t="str">
        <f>IF(ISERROR(VLOOKUP($I3423,Lookup!$H$2:$I$11,2,0)),"",VLOOKUP($I3423,Lookup!$H$2:$I$11,2,0))</f>
        <v/>
      </c>
      <c r="P3423" s="8">
        <f>COUNTIF(J$4:J3423,J3423)</f>
        <v>0</v>
      </c>
    </row>
    <row r="3424" spans="1:16" x14ac:dyDescent="0.25">
      <c r="A3424" s="35">
        <f t="shared" si="323"/>
        <v>0</v>
      </c>
      <c r="B3424" s="8">
        <f t="shared" si="324"/>
        <v>0</v>
      </c>
      <c r="C3424" s="8">
        <f t="shared" si="325"/>
        <v>0</v>
      </c>
      <c r="D3424" s="38" t="e">
        <f t="shared" si="326"/>
        <v>#VALUE!</v>
      </c>
      <c r="E3424" s="39" t="e">
        <f t="shared" si="321"/>
        <v>#VALUE!</v>
      </c>
      <c r="M3424" s="8" t="str">
        <f>VLOOKUP(MONTH($J3424),Lookup!$A$2:$B$13,2,0)&amp;" "&amp;YEAR($J3424)</f>
        <v>Jan 1900</v>
      </c>
      <c r="N3424" s="34" t="str">
        <f t="shared" si="322"/>
        <v>1/1/9999</v>
      </c>
      <c r="O3424" s="8" t="str">
        <f>IF(ISERROR(VLOOKUP($I3424,Lookup!$H$2:$I$11,2,0)),"",VLOOKUP($I3424,Lookup!$H$2:$I$11,2,0))</f>
        <v/>
      </c>
      <c r="P3424" s="8">
        <f>COUNTIF(J$4:J3424,J3424)</f>
        <v>0</v>
      </c>
    </row>
    <row r="3425" spans="1:16" x14ac:dyDescent="0.25">
      <c r="A3425" s="35">
        <f t="shared" si="323"/>
        <v>0</v>
      </c>
      <c r="B3425" s="8">
        <f t="shared" si="324"/>
        <v>0</v>
      </c>
      <c r="C3425" s="8">
        <f t="shared" si="325"/>
        <v>0</v>
      </c>
      <c r="D3425" s="38" t="e">
        <f t="shared" si="326"/>
        <v>#VALUE!</v>
      </c>
      <c r="E3425" s="39" t="e">
        <f t="shared" si="321"/>
        <v>#VALUE!</v>
      </c>
      <c r="M3425" s="8" t="str">
        <f>VLOOKUP(MONTH($J3425),Lookup!$A$2:$B$13,2,0)&amp;" "&amp;YEAR($J3425)</f>
        <v>Jan 1900</v>
      </c>
      <c r="N3425" s="34" t="str">
        <f t="shared" si="322"/>
        <v>1/1/9999</v>
      </c>
      <c r="O3425" s="8" t="str">
        <f>IF(ISERROR(VLOOKUP($I3425,Lookup!$H$2:$I$11,2,0)),"",VLOOKUP($I3425,Lookup!$H$2:$I$11,2,0))</f>
        <v/>
      </c>
      <c r="P3425" s="8">
        <f>COUNTIF(J$4:J3425,J3425)</f>
        <v>0</v>
      </c>
    </row>
    <row r="3426" spans="1:16" x14ac:dyDescent="0.25">
      <c r="A3426" s="35">
        <f t="shared" si="323"/>
        <v>0</v>
      </c>
      <c r="B3426" s="8">
        <f t="shared" si="324"/>
        <v>0</v>
      </c>
      <c r="C3426" s="8">
        <f t="shared" si="325"/>
        <v>0</v>
      </c>
      <c r="D3426" s="38" t="e">
        <f t="shared" si="326"/>
        <v>#VALUE!</v>
      </c>
      <c r="E3426" s="39" t="e">
        <f t="shared" si="321"/>
        <v>#VALUE!</v>
      </c>
      <c r="M3426" s="8" t="str">
        <f>VLOOKUP(MONTH($J3426),Lookup!$A$2:$B$13,2,0)&amp;" "&amp;YEAR($J3426)</f>
        <v>Jan 1900</v>
      </c>
      <c r="N3426" s="34" t="str">
        <f t="shared" si="322"/>
        <v>1/1/9999</v>
      </c>
      <c r="O3426" s="8" t="str">
        <f>IF(ISERROR(VLOOKUP($I3426,Lookup!$H$2:$I$11,2,0)),"",VLOOKUP($I3426,Lookup!$H$2:$I$11,2,0))</f>
        <v/>
      </c>
      <c r="P3426" s="8">
        <f>COUNTIF(J$4:J3426,J3426)</f>
        <v>0</v>
      </c>
    </row>
    <row r="3427" spans="1:16" x14ac:dyDescent="0.25">
      <c r="A3427" s="35">
        <f t="shared" si="323"/>
        <v>0</v>
      </c>
      <c r="B3427" s="8">
        <f t="shared" si="324"/>
        <v>0</v>
      </c>
      <c r="C3427" s="8">
        <f t="shared" si="325"/>
        <v>0</v>
      </c>
      <c r="D3427" s="38" t="e">
        <f t="shared" si="326"/>
        <v>#VALUE!</v>
      </c>
      <c r="E3427" s="39" t="e">
        <f t="shared" si="321"/>
        <v>#VALUE!</v>
      </c>
      <c r="M3427" s="8" t="str">
        <f>VLOOKUP(MONTH($J3427),Lookup!$A$2:$B$13,2,0)&amp;" "&amp;YEAR($J3427)</f>
        <v>Jan 1900</v>
      </c>
      <c r="N3427" s="34" t="str">
        <f t="shared" si="322"/>
        <v>1/1/9999</v>
      </c>
      <c r="O3427" s="8" t="str">
        <f>IF(ISERROR(VLOOKUP($I3427,Lookup!$H$2:$I$11,2,0)),"",VLOOKUP($I3427,Lookup!$H$2:$I$11,2,0))</f>
        <v/>
      </c>
      <c r="P3427" s="8">
        <f>COUNTIF(J$4:J3427,J3427)</f>
        <v>0</v>
      </c>
    </row>
    <row r="3428" spans="1:16" x14ac:dyDescent="0.25">
      <c r="A3428" s="35">
        <f t="shared" si="323"/>
        <v>0</v>
      </c>
      <c r="B3428" s="8">
        <f t="shared" si="324"/>
        <v>0</v>
      </c>
      <c r="C3428" s="8">
        <f t="shared" si="325"/>
        <v>0</v>
      </c>
      <c r="D3428" s="38" t="e">
        <f t="shared" si="326"/>
        <v>#VALUE!</v>
      </c>
      <c r="E3428" s="39" t="e">
        <f t="shared" si="321"/>
        <v>#VALUE!</v>
      </c>
      <c r="M3428" s="8" t="str">
        <f>VLOOKUP(MONTH($J3428),Lookup!$A$2:$B$13,2,0)&amp;" "&amp;YEAR($J3428)</f>
        <v>Jan 1900</v>
      </c>
      <c r="N3428" s="34" t="str">
        <f t="shared" si="322"/>
        <v>1/1/9999</v>
      </c>
      <c r="O3428" s="8" t="str">
        <f>IF(ISERROR(VLOOKUP($I3428,Lookup!$H$2:$I$11,2,0)),"",VLOOKUP($I3428,Lookup!$H$2:$I$11,2,0))</f>
        <v/>
      </c>
      <c r="P3428" s="8">
        <f>COUNTIF(J$4:J3428,J3428)</f>
        <v>0</v>
      </c>
    </row>
    <row r="3429" spans="1:16" x14ac:dyDescent="0.25">
      <c r="A3429" s="35">
        <f t="shared" si="323"/>
        <v>0</v>
      </c>
      <c r="B3429" s="8">
        <f t="shared" si="324"/>
        <v>0</v>
      </c>
      <c r="C3429" s="8">
        <f t="shared" si="325"/>
        <v>0</v>
      </c>
      <c r="D3429" s="38" t="e">
        <f t="shared" si="326"/>
        <v>#VALUE!</v>
      </c>
      <c r="E3429" s="39" t="e">
        <f t="shared" si="321"/>
        <v>#VALUE!</v>
      </c>
      <c r="M3429" s="8" t="str">
        <f>VLOOKUP(MONTH($J3429),Lookup!$A$2:$B$13,2,0)&amp;" "&amp;YEAR($J3429)</f>
        <v>Jan 1900</v>
      </c>
      <c r="N3429" s="34" t="str">
        <f t="shared" si="322"/>
        <v>1/1/9999</v>
      </c>
      <c r="O3429" s="8" t="str">
        <f>IF(ISERROR(VLOOKUP($I3429,Lookup!$H$2:$I$11,2,0)),"",VLOOKUP($I3429,Lookup!$H$2:$I$11,2,0))</f>
        <v/>
      </c>
      <c r="P3429" s="8">
        <f>COUNTIF(J$4:J3429,J3429)</f>
        <v>0</v>
      </c>
    </row>
    <row r="3430" spans="1:16" x14ac:dyDescent="0.25">
      <c r="A3430" s="35">
        <f t="shared" si="323"/>
        <v>0</v>
      </c>
      <c r="B3430" s="8">
        <f t="shared" si="324"/>
        <v>0</v>
      </c>
      <c r="C3430" s="8">
        <f t="shared" si="325"/>
        <v>0</v>
      </c>
      <c r="D3430" s="38" t="e">
        <f t="shared" si="326"/>
        <v>#VALUE!</v>
      </c>
      <c r="E3430" s="39" t="e">
        <f t="shared" si="321"/>
        <v>#VALUE!</v>
      </c>
      <c r="M3430" s="8" t="str">
        <f>VLOOKUP(MONTH($J3430),Lookup!$A$2:$B$13,2,0)&amp;" "&amp;YEAR($J3430)</f>
        <v>Jan 1900</v>
      </c>
      <c r="N3430" s="34" t="str">
        <f t="shared" si="322"/>
        <v>1/1/9999</v>
      </c>
      <c r="O3430" s="8" t="str">
        <f>IF(ISERROR(VLOOKUP($I3430,Lookup!$H$2:$I$11,2,0)),"",VLOOKUP($I3430,Lookup!$H$2:$I$11,2,0))</f>
        <v/>
      </c>
      <c r="P3430" s="8">
        <f>COUNTIF(J$4:J3430,J3430)</f>
        <v>0</v>
      </c>
    </row>
    <row r="3431" spans="1:16" x14ac:dyDescent="0.25">
      <c r="A3431" s="35">
        <f t="shared" si="323"/>
        <v>0</v>
      </c>
      <c r="B3431" s="8">
        <f t="shared" si="324"/>
        <v>0</v>
      </c>
      <c r="C3431" s="8">
        <f t="shared" si="325"/>
        <v>0</v>
      </c>
      <c r="D3431" s="38" t="e">
        <f t="shared" si="326"/>
        <v>#VALUE!</v>
      </c>
      <c r="E3431" s="39" t="e">
        <f t="shared" si="321"/>
        <v>#VALUE!</v>
      </c>
      <c r="M3431" s="8" t="str">
        <f>VLOOKUP(MONTH($J3431),Lookup!$A$2:$B$13,2,0)&amp;" "&amp;YEAR($J3431)</f>
        <v>Jan 1900</v>
      </c>
      <c r="N3431" s="34" t="str">
        <f t="shared" si="322"/>
        <v>1/1/9999</v>
      </c>
      <c r="O3431" s="8" t="str">
        <f>IF(ISERROR(VLOOKUP($I3431,Lookup!$H$2:$I$11,2,0)),"",VLOOKUP($I3431,Lookup!$H$2:$I$11,2,0))</f>
        <v/>
      </c>
      <c r="P3431" s="8">
        <f>COUNTIF(J$4:J3431,J3431)</f>
        <v>0</v>
      </c>
    </row>
    <row r="3432" spans="1:16" x14ac:dyDescent="0.25">
      <c r="A3432" s="35">
        <f t="shared" si="323"/>
        <v>0</v>
      </c>
      <c r="B3432" s="8">
        <f t="shared" si="324"/>
        <v>0</v>
      </c>
      <c r="C3432" s="8">
        <f t="shared" si="325"/>
        <v>0</v>
      </c>
      <c r="D3432" s="38" t="e">
        <f t="shared" si="326"/>
        <v>#VALUE!</v>
      </c>
      <c r="E3432" s="39" t="e">
        <f t="shared" si="321"/>
        <v>#VALUE!</v>
      </c>
      <c r="M3432" s="8" t="str">
        <f>VLOOKUP(MONTH($J3432),Lookup!$A$2:$B$13,2,0)&amp;" "&amp;YEAR($J3432)</f>
        <v>Jan 1900</v>
      </c>
      <c r="N3432" s="34" t="str">
        <f t="shared" si="322"/>
        <v>1/1/9999</v>
      </c>
      <c r="O3432" s="8" t="str">
        <f>IF(ISERROR(VLOOKUP($I3432,Lookup!$H$2:$I$11,2,0)),"",VLOOKUP($I3432,Lookup!$H$2:$I$11,2,0))</f>
        <v/>
      </c>
      <c r="P3432" s="8">
        <f>COUNTIF(J$4:J3432,J3432)</f>
        <v>0</v>
      </c>
    </row>
    <row r="3433" spans="1:16" x14ac:dyDescent="0.25">
      <c r="A3433" s="35">
        <f t="shared" si="323"/>
        <v>0</v>
      </c>
      <c r="B3433" s="8">
        <f t="shared" si="324"/>
        <v>0</v>
      </c>
      <c r="C3433" s="8">
        <f t="shared" si="325"/>
        <v>0</v>
      </c>
      <c r="D3433" s="38" t="e">
        <f t="shared" si="326"/>
        <v>#VALUE!</v>
      </c>
      <c r="E3433" s="39" t="e">
        <f t="shared" si="321"/>
        <v>#VALUE!</v>
      </c>
      <c r="M3433" s="8" t="str">
        <f>VLOOKUP(MONTH($J3433),Lookup!$A$2:$B$13,2,0)&amp;" "&amp;YEAR($J3433)</f>
        <v>Jan 1900</v>
      </c>
      <c r="N3433" s="34" t="str">
        <f t="shared" si="322"/>
        <v>1/1/9999</v>
      </c>
      <c r="O3433" s="8" t="str">
        <f>IF(ISERROR(VLOOKUP($I3433,Lookup!$H$2:$I$11,2,0)),"",VLOOKUP($I3433,Lookup!$H$2:$I$11,2,0))</f>
        <v/>
      </c>
      <c r="P3433" s="8">
        <f>COUNTIF(J$4:J3433,J3433)</f>
        <v>0</v>
      </c>
    </row>
    <row r="3434" spans="1:16" x14ac:dyDescent="0.25">
      <c r="A3434" s="35">
        <f t="shared" si="323"/>
        <v>0</v>
      </c>
      <c r="B3434" s="8">
        <f t="shared" si="324"/>
        <v>0</v>
      </c>
      <c r="C3434" s="8">
        <f t="shared" si="325"/>
        <v>0</v>
      </c>
      <c r="D3434" s="38" t="e">
        <f t="shared" si="326"/>
        <v>#VALUE!</v>
      </c>
      <c r="E3434" s="39" t="e">
        <f t="shared" si="321"/>
        <v>#VALUE!</v>
      </c>
      <c r="M3434" s="8" t="str">
        <f>VLOOKUP(MONTH($J3434),Lookup!$A$2:$B$13,2,0)&amp;" "&amp;YEAR($J3434)</f>
        <v>Jan 1900</v>
      </c>
      <c r="N3434" s="34" t="str">
        <f t="shared" si="322"/>
        <v>1/1/9999</v>
      </c>
      <c r="O3434" s="8" t="str">
        <f>IF(ISERROR(VLOOKUP($I3434,Lookup!$H$2:$I$11,2,0)),"",VLOOKUP($I3434,Lookup!$H$2:$I$11,2,0))</f>
        <v/>
      </c>
      <c r="P3434" s="8">
        <f>COUNTIF(J$4:J3434,J3434)</f>
        <v>0</v>
      </c>
    </row>
    <row r="3435" spans="1:16" x14ac:dyDescent="0.25">
      <c r="A3435" s="35">
        <f t="shared" si="323"/>
        <v>0</v>
      </c>
      <c r="B3435" s="8">
        <f t="shared" si="324"/>
        <v>0</v>
      </c>
      <c r="C3435" s="8">
        <f t="shared" si="325"/>
        <v>0</v>
      </c>
      <c r="D3435" s="38" t="e">
        <f t="shared" si="326"/>
        <v>#VALUE!</v>
      </c>
      <c r="E3435" s="39" t="e">
        <f t="shared" si="321"/>
        <v>#VALUE!</v>
      </c>
      <c r="M3435" s="8" t="str">
        <f>VLOOKUP(MONTH($J3435),Lookup!$A$2:$B$13,2,0)&amp;" "&amp;YEAR($J3435)</f>
        <v>Jan 1900</v>
      </c>
      <c r="N3435" s="34" t="str">
        <f t="shared" si="322"/>
        <v>1/1/9999</v>
      </c>
      <c r="O3435" s="8" t="str">
        <f>IF(ISERROR(VLOOKUP($I3435,Lookup!$H$2:$I$11,2,0)),"",VLOOKUP($I3435,Lookup!$H$2:$I$11,2,0))</f>
        <v/>
      </c>
      <c r="P3435" s="8">
        <f>COUNTIF(J$4:J3435,J3435)</f>
        <v>0</v>
      </c>
    </row>
    <row r="3436" spans="1:16" x14ac:dyDescent="0.25">
      <c r="A3436" s="35">
        <f t="shared" si="323"/>
        <v>0</v>
      </c>
      <c r="B3436" s="8">
        <f t="shared" si="324"/>
        <v>0</v>
      </c>
      <c r="C3436" s="8">
        <f t="shared" si="325"/>
        <v>0</v>
      </c>
      <c r="D3436" s="38" t="e">
        <f t="shared" si="326"/>
        <v>#VALUE!</v>
      </c>
      <c r="E3436" s="39" t="e">
        <f t="shared" si="321"/>
        <v>#VALUE!</v>
      </c>
      <c r="M3436" s="8" t="str">
        <f>VLOOKUP(MONTH($J3436),Lookup!$A$2:$B$13,2,0)&amp;" "&amp;YEAR($J3436)</f>
        <v>Jan 1900</v>
      </c>
      <c r="N3436" s="34" t="str">
        <f t="shared" si="322"/>
        <v>1/1/9999</v>
      </c>
      <c r="O3436" s="8" t="str">
        <f>IF(ISERROR(VLOOKUP($I3436,Lookup!$H$2:$I$11,2,0)),"",VLOOKUP($I3436,Lookup!$H$2:$I$11,2,0))</f>
        <v/>
      </c>
      <c r="P3436" s="8">
        <f>COUNTIF(J$4:J3436,J3436)</f>
        <v>0</v>
      </c>
    </row>
    <row r="3437" spans="1:16" x14ac:dyDescent="0.25">
      <c r="A3437" s="35">
        <f t="shared" si="323"/>
        <v>0</v>
      </c>
      <c r="B3437" s="8">
        <f t="shared" si="324"/>
        <v>0</v>
      </c>
      <c r="C3437" s="8">
        <f t="shared" si="325"/>
        <v>0</v>
      </c>
      <c r="D3437" s="38" t="e">
        <f t="shared" si="326"/>
        <v>#VALUE!</v>
      </c>
      <c r="E3437" s="39" t="e">
        <f t="shared" si="321"/>
        <v>#VALUE!</v>
      </c>
      <c r="M3437" s="8" t="str">
        <f>VLOOKUP(MONTH($J3437),Lookup!$A$2:$B$13,2,0)&amp;" "&amp;YEAR($J3437)</f>
        <v>Jan 1900</v>
      </c>
      <c r="N3437" s="34" t="str">
        <f t="shared" si="322"/>
        <v>1/1/9999</v>
      </c>
      <c r="O3437" s="8" t="str">
        <f>IF(ISERROR(VLOOKUP($I3437,Lookup!$H$2:$I$11,2,0)),"",VLOOKUP($I3437,Lookup!$H$2:$I$11,2,0))</f>
        <v/>
      </c>
      <c r="P3437" s="8">
        <f>COUNTIF(J$4:J3437,J3437)</f>
        <v>0</v>
      </c>
    </row>
    <row r="3438" spans="1:16" x14ac:dyDescent="0.25">
      <c r="A3438" s="35">
        <f t="shared" si="323"/>
        <v>0</v>
      </c>
      <c r="B3438" s="8">
        <f t="shared" si="324"/>
        <v>0</v>
      </c>
      <c r="C3438" s="8">
        <f t="shared" si="325"/>
        <v>0</v>
      </c>
      <c r="D3438" s="38" t="e">
        <f t="shared" si="326"/>
        <v>#VALUE!</v>
      </c>
      <c r="E3438" s="39" t="e">
        <f t="shared" si="321"/>
        <v>#VALUE!</v>
      </c>
      <c r="M3438" s="8" t="str">
        <f>VLOOKUP(MONTH($J3438),Lookup!$A$2:$B$13,2,0)&amp;" "&amp;YEAR($J3438)</f>
        <v>Jan 1900</v>
      </c>
      <c r="N3438" s="34" t="str">
        <f t="shared" si="322"/>
        <v>1/1/9999</v>
      </c>
      <c r="O3438" s="8" t="str">
        <f>IF(ISERROR(VLOOKUP($I3438,Lookup!$H$2:$I$11,2,0)),"",VLOOKUP($I3438,Lookup!$H$2:$I$11,2,0))</f>
        <v/>
      </c>
      <c r="P3438" s="8">
        <f>COUNTIF(J$4:J3438,J3438)</f>
        <v>0</v>
      </c>
    </row>
    <row r="3439" spans="1:16" x14ac:dyDescent="0.25">
      <c r="A3439" s="35">
        <f t="shared" si="323"/>
        <v>0</v>
      </c>
      <c r="B3439" s="8">
        <f t="shared" si="324"/>
        <v>0</v>
      </c>
      <c r="C3439" s="8">
        <f t="shared" si="325"/>
        <v>0</v>
      </c>
      <c r="D3439" s="38" t="e">
        <f t="shared" si="326"/>
        <v>#VALUE!</v>
      </c>
      <c r="E3439" s="39" t="e">
        <f t="shared" si="321"/>
        <v>#VALUE!</v>
      </c>
      <c r="M3439" s="8" t="str">
        <f>VLOOKUP(MONTH($J3439),Lookup!$A$2:$B$13,2,0)&amp;" "&amp;YEAR($J3439)</f>
        <v>Jan 1900</v>
      </c>
      <c r="N3439" s="34" t="str">
        <f t="shared" si="322"/>
        <v>1/1/9999</v>
      </c>
      <c r="O3439" s="8" t="str">
        <f>IF(ISERROR(VLOOKUP($I3439,Lookup!$H$2:$I$11,2,0)),"",VLOOKUP($I3439,Lookup!$H$2:$I$11,2,0))</f>
        <v/>
      </c>
      <c r="P3439" s="8">
        <f>COUNTIF(J$4:J3439,J3439)</f>
        <v>0</v>
      </c>
    </row>
    <row r="3440" spans="1:16" x14ac:dyDescent="0.25">
      <c r="A3440" s="35">
        <f t="shared" si="323"/>
        <v>0</v>
      </c>
      <c r="B3440" s="8">
        <f t="shared" si="324"/>
        <v>0</v>
      </c>
      <c r="C3440" s="8">
        <f t="shared" si="325"/>
        <v>0</v>
      </c>
      <c r="D3440" s="38" t="e">
        <f t="shared" si="326"/>
        <v>#VALUE!</v>
      </c>
      <c r="E3440" s="39" t="e">
        <f t="shared" si="321"/>
        <v>#VALUE!</v>
      </c>
      <c r="M3440" s="8" t="str">
        <f>VLOOKUP(MONTH($J3440),Lookup!$A$2:$B$13,2,0)&amp;" "&amp;YEAR($J3440)</f>
        <v>Jan 1900</v>
      </c>
      <c r="N3440" s="34" t="str">
        <f t="shared" si="322"/>
        <v>1/1/9999</v>
      </c>
      <c r="O3440" s="8" t="str">
        <f>IF(ISERROR(VLOOKUP($I3440,Lookup!$H$2:$I$11,2,0)),"",VLOOKUP($I3440,Lookup!$H$2:$I$11,2,0))</f>
        <v/>
      </c>
      <c r="P3440" s="8">
        <f>COUNTIF(J$4:J3440,J3440)</f>
        <v>0</v>
      </c>
    </row>
    <row r="3441" spans="1:16" x14ac:dyDescent="0.25">
      <c r="A3441" s="35">
        <f t="shared" si="323"/>
        <v>0</v>
      </c>
      <c r="B3441" s="8">
        <f t="shared" si="324"/>
        <v>0</v>
      </c>
      <c r="C3441" s="8">
        <f t="shared" si="325"/>
        <v>0</v>
      </c>
      <c r="D3441" s="38" t="e">
        <f t="shared" si="326"/>
        <v>#VALUE!</v>
      </c>
      <c r="E3441" s="39" t="e">
        <f t="shared" si="321"/>
        <v>#VALUE!</v>
      </c>
      <c r="M3441" s="8" t="str">
        <f>VLOOKUP(MONTH($J3441),Lookup!$A$2:$B$13,2,0)&amp;" "&amp;YEAR($J3441)</f>
        <v>Jan 1900</v>
      </c>
      <c r="N3441" s="34" t="str">
        <f t="shared" si="322"/>
        <v>1/1/9999</v>
      </c>
      <c r="O3441" s="8" t="str">
        <f>IF(ISERROR(VLOOKUP($I3441,Lookup!$H$2:$I$11,2,0)),"",VLOOKUP($I3441,Lookup!$H$2:$I$11,2,0))</f>
        <v/>
      </c>
      <c r="P3441" s="8">
        <f>COUNTIF(J$4:J3441,J3441)</f>
        <v>0</v>
      </c>
    </row>
    <row r="3442" spans="1:16" x14ac:dyDescent="0.25">
      <c r="A3442" s="35">
        <f t="shared" si="323"/>
        <v>0</v>
      </c>
      <c r="B3442" s="8">
        <f t="shared" si="324"/>
        <v>0</v>
      </c>
      <c r="C3442" s="8">
        <f t="shared" si="325"/>
        <v>0</v>
      </c>
      <c r="D3442" s="38" t="e">
        <f t="shared" si="326"/>
        <v>#VALUE!</v>
      </c>
      <c r="E3442" s="39" t="e">
        <f t="shared" si="321"/>
        <v>#VALUE!</v>
      </c>
      <c r="M3442" s="8" t="str">
        <f>VLOOKUP(MONTH($J3442),Lookup!$A$2:$B$13,2,0)&amp;" "&amp;YEAR($J3442)</f>
        <v>Jan 1900</v>
      </c>
      <c r="N3442" s="34" t="str">
        <f t="shared" si="322"/>
        <v>1/1/9999</v>
      </c>
      <c r="O3442" s="8" t="str">
        <f>IF(ISERROR(VLOOKUP($I3442,Lookup!$H$2:$I$11,2,0)),"",VLOOKUP($I3442,Lookup!$H$2:$I$11,2,0))</f>
        <v/>
      </c>
      <c r="P3442" s="8">
        <f>COUNTIF(J$4:J3442,J3442)</f>
        <v>0</v>
      </c>
    </row>
    <row r="3443" spans="1:16" x14ac:dyDescent="0.25">
      <c r="A3443" s="35">
        <f t="shared" si="323"/>
        <v>0</v>
      </c>
      <c r="B3443" s="8">
        <f t="shared" si="324"/>
        <v>0</v>
      </c>
      <c r="C3443" s="8">
        <f t="shared" si="325"/>
        <v>0</v>
      </c>
      <c r="D3443" s="38" t="e">
        <f t="shared" si="326"/>
        <v>#VALUE!</v>
      </c>
      <c r="E3443" s="39" t="e">
        <f t="shared" si="321"/>
        <v>#VALUE!</v>
      </c>
      <c r="M3443" s="8" t="str">
        <f>VLOOKUP(MONTH($J3443),Lookup!$A$2:$B$13,2,0)&amp;" "&amp;YEAR($J3443)</f>
        <v>Jan 1900</v>
      </c>
      <c r="N3443" s="34" t="str">
        <f t="shared" si="322"/>
        <v>1/1/9999</v>
      </c>
      <c r="O3443" s="8" t="str">
        <f>IF(ISERROR(VLOOKUP($I3443,Lookup!$H$2:$I$11,2,0)),"",VLOOKUP($I3443,Lookup!$H$2:$I$11,2,0))</f>
        <v/>
      </c>
      <c r="P3443" s="8">
        <f>COUNTIF(J$4:J3443,J3443)</f>
        <v>0</v>
      </c>
    </row>
    <row r="3444" spans="1:16" x14ac:dyDescent="0.25">
      <c r="A3444" s="35">
        <f t="shared" si="323"/>
        <v>0</v>
      </c>
      <c r="B3444" s="8">
        <f t="shared" si="324"/>
        <v>0</v>
      </c>
      <c r="C3444" s="8">
        <f t="shared" si="325"/>
        <v>0</v>
      </c>
      <c r="D3444" s="38" t="e">
        <f t="shared" si="326"/>
        <v>#VALUE!</v>
      </c>
      <c r="E3444" s="39" t="e">
        <f t="shared" si="321"/>
        <v>#VALUE!</v>
      </c>
      <c r="M3444" s="8" t="str">
        <f>VLOOKUP(MONTH($J3444),Lookup!$A$2:$B$13,2,0)&amp;" "&amp;YEAR($J3444)</f>
        <v>Jan 1900</v>
      </c>
      <c r="N3444" s="34" t="str">
        <f t="shared" si="322"/>
        <v>1/1/9999</v>
      </c>
      <c r="O3444" s="8" t="str">
        <f>IF(ISERROR(VLOOKUP($I3444,Lookup!$H$2:$I$11,2,0)),"",VLOOKUP($I3444,Lookup!$H$2:$I$11,2,0))</f>
        <v/>
      </c>
      <c r="P3444" s="8">
        <f>COUNTIF(J$4:J3444,J3444)</f>
        <v>0</v>
      </c>
    </row>
    <row r="3445" spans="1:16" x14ac:dyDescent="0.25">
      <c r="A3445" s="35">
        <f t="shared" si="323"/>
        <v>0</v>
      </c>
      <c r="B3445" s="8">
        <f t="shared" si="324"/>
        <v>0</v>
      </c>
      <c r="C3445" s="8">
        <f t="shared" si="325"/>
        <v>0</v>
      </c>
      <c r="D3445" s="38" t="e">
        <f t="shared" si="326"/>
        <v>#VALUE!</v>
      </c>
      <c r="E3445" s="39" t="e">
        <f t="shared" si="321"/>
        <v>#VALUE!</v>
      </c>
      <c r="M3445" s="8" t="str">
        <f>VLOOKUP(MONTH($J3445),Lookup!$A$2:$B$13,2,0)&amp;" "&amp;YEAR($J3445)</f>
        <v>Jan 1900</v>
      </c>
      <c r="N3445" s="34" t="str">
        <f t="shared" si="322"/>
        <v>1/1/9999</v>
      </c>
      <c r="O3445" s="8" t="str">
        <f>IF(ISERROR(VLOOKUP($I3445,Lookup!$H$2:$I$11,2,0)),"",VLOOKUP($I3445,Lookup!$H$2:$I$11,2,0))</f>
        <v/>
      </c>
      <c r="P3445" s="8">
        <f>COUNTIF(J$4:J3445,J3445)</f>
        <v>0</v>
      </c>
    </row>
    <row r="3446" spans="1:16" x14ac:dyDescent="0.25">
      <c r="A3446" s="35">
        <f t="shared" si="323"/>
        <v>0</v>
      </c>
      <c r="B3446" s="8">
        <f t="shared" si="324"/>
        <v>0</v>
      </c>
      <c r="C3446" s="8">
        <f t="shared" si="325"/>
        <v>0</v>
      </c>
      <c r="D3446" s="38" t="e">
        <f t="shared" si="326"/>
        <v>#VALUE!</v>
      </c>
      <c r="E3446" s="39" t="e">
        <f t="shared" si="321"/>
        <v>#VALUE!</v>
      </c>
      <c r="M3446" s="8" t="str">
        <f>VLOOKUP(MONTH($J3446),Lookup!$A$2:$B$13,2,0)&amp;" "&amp;YEAR($J3446)</f>
        <v>Jan 1900</v>
      </c>
      <c r="N3446" s="34" t="str">
        <f t="shared" si="322"/>
        <v>1/1/9999</v>
      </c>
      <c r="O3446" s="8" t="str">
        <f>IF(ISERROR(VLOOKUP($I3446,Lookup!$H$2:$I$11,2,0)),"",VLOOKUP($I3446,Lookup!$H$2:$I$11,2,0))</f>
        <v/>
      </c>
      <c r="P3446" s="8">
        <f>COUNTIF(J$4:J3446,J3446)</f>
        <v>0</v>
      </c>
    </row>
    <row r="3447" spans="1:16" x14ac:dyDescent="0.25">
      <c r="A3447" s="35">
        <f t="shared" si="323"/>
        <v>0</v>
      </c>
      <c r="B3447" s="8">
        <f t="shared" si="324"/>
        <v>0</v>
      </c>
      <c r="C3447" s="8">
        <f t="shared" si="325"/>
        <v>0</v>
      </c>
      <c r="D3447" s="38" t="e">
        <f t="shared" si="326"/>
        <v>#VALUE!</v>
      </c>
      <c r="E3447" s="39" t="e">
        <f t="shared" si="321"/>
        <v>#VALUE!</v>
      </c>
      <c r="M3447" s="8" t="str">
        <f>VLOOKUP(MONTH($J3447),Lookup!$A$2:$B$13,2,0)&amp;" "&amp;YEAR($J3447)</f>
        <v>Jan 1900</v>
      </c>
      <c r="N3447" s="34" t="str">
        <f t="shared" si="322"/>
        <v>1/1/9999</v>
      </c>
      <c r="O3447" s="8" t="str">
        <f>IF(ISERROR(VLOOKUP($I3447,Lookup!$H$2:$I$11,2,0)),"",VLOOKUP($I3447,Lookup!$H$2:$I$11,2,0))</f>
        <v/>
      </c>
      <c r="P3447" s="8">
        <f>COUNTIF(J$4:J3447,J3447)</f>
        <v>0</v>
      </c>
    </row>
    <row r="3448" spans="1:16" x14ac:dyDescent="0.25">
      <c r="A3448" s="35">
        <f t="shared" si="323"/>
        <v>0</v>
      </c>
      <c r="B3448" s="8">
        <f t="shared" si="324"/>
        <v>0</v>
      </c>
      <c r="C3448" s="8">
        <f t="shared" si="325"/>
        <v>0</v>
      </c>
      <c r="D3448" s="38" t="e">
        <f t="shared" si="326"/>
        <v>#VALUE!</v>
      </c>
      <c r="E3448" s="39" t="e">
        <f t="shared" si="321"/>
        <v>#VALUE!</v>
      </c>
      <c r="M3448" s="8" t="str">
        <f>VLOOKUP(MONTH($J3448),Lookup!$A$2:$B$13,2,0)&amp;" "&amp;YEAR($J3448)</f>
        <v>Jan 1900</v>
      </c>
      <c r="N3448" s="34" t="str">
        <f t="shared" si="322"/>
        <v>1/1/9999</v>
      </c>
      <c r="O3448" s="8" t="str">
        <f>IF(ISERROR(VLOOKUP($I3448,Lookup!$H$2:$I$11,2,0)),"",VLOOKUP($I3448,Lookup!$H$2:$I$11,2,0))</f>
        <v/>
      </c>
      <c r="P3448" s="8">
        <f>COUNTIF(J$4:J3448,J3448)</f>
        <v>0</v>
      </c>
    </row>
    <row r="3449" spans="1:16" x14ac:dyDescent="0.25">
      <c r="A3449" s="35">
        <f t="shared" si="323"/>
        <v>0</v>
      </c>
      <c r="B3449" s="8">
        <f t="shared" si="324"/>
        <v>0</v>
      </c>
      <c r="C3449" s="8">
        <f t="shared" si="325"/>
        <v>0</v>
      </c>
      <c r="D3449" s="38" t="e">
        <f t="shared" si="326"/>
        <v>#VALUE!</v>
      </c>
      <c r="E3449" s="39" t="e">
        <f t="shared" si="321"/>
        <v>#VALUE!</v>
      </c>
      <c r="M3449" s="8" t="str">
        <f>VLOOKUP(MONTH($J3449),Lookup!$A$2:$B$13,2,0)&amp;" "&amp;YEAR($J3449)</f>
        <v>Jan 1900</v>
      </c>
      <c r="N3449" s="34" t="str">
        <f t="shared" si="322"/>
        <v>1/1/9999</v>
      </c>
      <c r="O3449" s="8" t="str">
        <f>IF(ISERROR(VLOOKUP($I3449,Lookup!$H$2:$I$11,2,0)),"",VLOOKUP($I3449,Lookup!$H$2:$I$11,2,0))</f>
        <v/>
      </c>
      <c r="P3449" s="8">
        <f>COUNTIF(J$4:J3449,J3449)</f>
        <v>0</v>
      </c>
    </row>
    <row r="3450" spans="1:16" x14ac:dyDescent="0.25">
      <c r="A3450" s="35">
        <f t="shared" si="323"/>
        <v>0</v>
      </c>
      <c r="B3450" s="8">
        <f t="shared" si="324"/>
        <v>0</v>
      </c>
      <c r="C3450" s="8">
        <f t="shared" si="325"/>
        <v>0</v>
      </c>
      <c r="D3450" s="38" t="e">
        <f t="shared" si="326"/>
        <v>#VALUE!</v>
      </c>
      <c r="E3450" s="39" t="e">
        <f t="shared" si="321"/>
        <v>#VALUE!</v>
      </c>
      <c r="M3450" s="8" t="str">
        <f>VLOOKUP(MONTH($J3450),Lookup!$A$2:$B$13,2,0)&amp;" "&amp;YEAR($J3450)</f>
        <v>Jan 1900</v>
      </c>
      <c r="N3450" s="34" t="str">
        <f t="shared" si="322"/>
        <v>1/1/9999</v>
      </c>
      <c r="O3450" s="8" t="str">
        <f>IF(ISERROR(VLOOKUP($I3450,Lookup!$H$2:$I$11,2,0)),"",VLOOKUP($I3450,Lookup!$H$2:$I$11,2,0))</f>
        <v/>
      </c>
      <c r="P3450" s="8">
        <f>COUNTIF(J$4:J3450,J3450)</f>
        <v>0</v>
      </c>
    </row>
    <row r="3451" spans="1:16" x14ac:dyDescent="0.25">
      <c r="A3451" s="35">
        <f t="shared" si="323"/>
        <v>0</v>
      </c>
      <c r="B3451" s="8">
        <f t="shared" si="324"/>
        <v>0</v>
      </c>
      <c r="C3451" s="8">
        <f t="shared" si="325"/>
        <v>0</v>
      </c>
      <c r="D3451" s="38" t="e">
        <f t="shared" si="326"/>
        <v>#VALUE!</v>
      </c>
      <c r="E3451" s="39" t="e">
        <f t="shared" si="321"/>
        <v>#VALUE!</v>
      </c>
      <c r="M3451" s="8" t="str">
        <f>VLOOKUP(MONTH($J3451),Lookup!$A$2:$B$13,2,0)&amp;" "&amp;YEAR($J3451)</f>
        <v>Jan 1900</v>
      </c>
      <c r="N3451" s="34" t="str">
        <f t="shared" si="322"/>
        <v>1/1/9999</v>
      </c>
      <c r="O3451" s="8" t="str">
        <f>IF(ISERROR(VLOOKUP($I3451,Lookup!$H$2:$I$11,2,0)),"",VLOOKUP($I3451,Lookup!$H$2:$I$11,2,0))</f>
        <v/>
      </c>
      <c r="P3451" s="8">
        <f>COUNTIF(J$4:J3451,J3451)</f>
        <v>0</v>
      </c>
    </row>
    <row r="3452" spans="1:16" x14ac:dyDescent="0.25">
      <c r="A3452" s="35">
        <f t="shared" si="323"/>
        <v>0</v>
      </c>
      <c r="B3452" s="8">
        <f t="shared" si="324"/>
        <v>0</v>
      </c>
      <c r="C3452" s="8">
        <f t="shared" si="325"/>
        <v>0</v>
      </c>
      <c r="D3452" s="38" t="e">
        <f t="shared" si="326"/>
        <v>#VALUE!</v>
      </c>
      <c r="E3452" s="39" t="e">
        <f t="shared" si="321"/>
        <v>#VALUE!</v>
      </c>
      <c r="M3452" s="8" t="str">
        <f>VLOOKUP(MONTH($J3452),Lookup!$A$2:$B$13,2,0)&amp;" "&amp;YEAR($J3452)</f>
        <v>Jan 1900</v>
      </c>
      <c r="N3452" s="34" t="str">
        <f t="shared" si="322"/>
        <v>1/1/9999</v>
      </c>
      <c r="O3452" s="8" t="str">
        <f>IF(ISERROR(VLOOKUP($I3452,Lookup!$H$2:$I$11,2,0)),"",VLOOKUP($I3452,Lookup!$H$2:$I$11,2,0))</f>
        <v/>
      </c>
      <c r="P3452" s="8">
        <f>COUNTIF(J$4:J3452,J3452)</f>
        <v>0</v>
      </c>
    </row>
    <row r="3453" spans="1:16" x14ac:dyDescent="0.25">
      <c r="A3453" s="35">
        <f t="shared" si="323"/>
        <v>0</v>
      </c>
      <c r="B3453" s="8">
        <f t="shared" si="324"/>
        <v>0</v>
      </c>
      <c r="C3453" s="8">
        <f t="shared" si="325"/>
        <v>0</v>
      </c>
      <c r="D3453" s="38" t="e">
        <f t="shared" si="326"/>
        <v>#VALUE!</v>
      </c>
      <c r="E3453" s="39" t="e">
        <f t="shared" si="321"/>
        <v>#VALUE!</v>
      </c>
      <c r="M3453" s="8" t="str">
        <f>VLOOKUP(MONTH($J3453),Lookup!$A$2:$B$13,2,0)&amp;" "&amp;YEAR($J3453)</f>
        <v>Jan 1900</v>
      </c>
      <c r="N3453" s="34" t="str">
        <f t="shared" si="322"/>
        <v>1/1/9999</v>
      </c>
      <c r="O3453" s="8" t="str">
        <f>IF(ISERROR(VLOOKUP($I3453,Lookup!$H$2:$I$11,2,0)),"",VLOOKUP($I3453,Lookup!$H$2:$I$11,2,0))</f>
        <v/>
      </c>
      <c r="P3453" s="8">
        <f>COUNTIF(J$4:J3453,J3453)</f>
        <v>0</v>
      </c>
    </row>
    <row r="3454" spans="1:16" x14ac:dyDescent="0.25">
      <c r="A3454" s="35">
        <f t="shared" si="323"/>
        <v>0</v>
      </c>
      <c r="B3454" s="8">
        <f t="shared" si="324"/>
        <v>0</v>
      </c>
      <c r="C3454" s="8">
        <f t="shared" si="325"/>
        <v>0</v>
      </c>
      <c r="D3454" s="38" t="e">
        <f t="shared" si="326"/>
        <v>#VALUE!</v>
      </c>
      <c r="E3454" s="39" t="e">
        <f t="shared" si="321"/>
        <v>#VALUE!</v>
      </c>
      <c r="M3454" s="8" t="str">
        <f>VLOOKUP(MONTH($J3454),Lookup!$A$2:$B$13,2,0)&amp;" "&amp;YEAR($J3454)</f>
        <v>Jan 1900</v>
      </c>
      <c r="N3454" s="34" t="str">
        <f t="shared" si="322"/>
        <v>1/1/9999</v>
      </c>
      <c r="O3454" s="8" t="str">
        <f>IF(ISERROR(VLOOKUP($I3454,Lookup!$H$2:$I$11,2,0)),"",VLOOKUP($I3454,Lookup!$H$2:$I$11,2,0))</f>
        <v/>
      </c>
      <c r="P3454" s="8">
        <f>COUNTIF(J$4:J3454,J3454)</f>
        <v>0</v>
      </c>
    </row>
    <row r="3455" spans="1:16" x14ac:dyDescent="0.25">
      <c r="A3455" s="35">
        <f t="shared" si="323"/>
        <v>0</v>
      </c>
      <c r="B3455" s="8">
        <f t="shared" si="324"/>
        <v>0</v>
      </c>
      <c r="C3455" s="8">
        <f t="shared" si="325"/>
        <v>0</v>
      </c>
      <c r="D3455" s="38" t="e">
        <f t="shared" si="326"/>
        <v>#VALUE!</v>
      </c>
      <c r="E3455" s="39" t="e">
        <f t="shared" si="321"/>
        <v>#VALUE!</v>
      </c>
      <c r="M3455" s="8" t="str">
        <f>VLOOKUP(MONTH($J3455),Lookup!$A$2:$B$13,2,0)&amp;" "&amp;YEAR($J3455)</f>
        <v>Jan 1900</v>
      </c>
      <c r="N3455" s="34" t="str">
        <f t="shared" si="322"/>
        <v>1/1/9999</v>
      </c>
      <c r="O3455" s="8" t="str">
        <f>IF(ISERROR(VLOOKUP($I3455,Lookup!$H$2:$I$11,2,0)),"",VLOOKUP($I3455,Lookup!$H$2:$I$11,2,0))</f>
        <v/>
      </c>
      <c r="P3455" s="8">
        <f>COUNTIF(J$4:J3455,J3455)</f>
        <v>0</v>
      </c>
    </row>
    <row r="3456" spans="1:16" x14ac:dyDescent="0.25">
      <c r="A3456" s="35">
        <f t="shared" si="323"/>
        <v>0</v>
      </c>
      <c r="B3456" s="8">
        <f t="shared" si="324"/>
        <v>0</v>
      </c>
      <c r="C3456" s="8">
        <f t="shared" si="325"/>
        <v>0</v>
      </c>
      <c r="D3456" s="38" t="e">
        <f t="shared" si="326"/>
        <v>#VALUE!</v>
      </c>
      <c r="E3456" s="39" t="e">
        <f t="shared" si="321"/>
        <v>#VALUE!</v>
      </c>
      <c r="M3456" s="8" t="str">
        <f>VLOOKUP(MONTH($J3456),Lookup!$A$2:$B$13,2,0)&amp;" "&amp;YEAR($J3456)</f>
        <v>Jan 1900</v>
      </c>
      <c r="N3456" s="34" t="str">
        <f t="shared" si="322"/>
        <v>1/1/9999</v>
      </c>
      <c r="O3456" s="8" t="str">
        <f>IF(ISERROR(VLOOKUP($I3456,Lookup!$H$2:$I$11,2,0)),"",VLOOKUP($I3456,Lookup!$H$2:$I$11,2,0))</f>
        <v/>
      </c>
      <c r="P3456" s="8">
        <f>COUNTIF(J$4:J3456,J3456)</f>
        <v>0</v>
      </c>
    </row>
    <row r="3457" spans="1:16" x14ac:dyDescent="0.25">
      <c r="A3457" s="35">
        <f t="shared" si="323"/>
        <v>0</v>
      </c>
      <c r="B3457" s="8">
        <f t="shared" si="324"/>
        <v>0</v>
      </c>
      <c r="C3457" s="8">
        <f t="shared" si="325"/>
        <v>0</v>
      </c>
      <c r="D3457" s="38" t="e">
        <f t="shared" si="326"/>
        <v>#VALUE!</v>
      </c>
      <c r="E3457" s="39" t="e">
        <f t="shared" si="321"/>
        <v>#VALUE!</v>
      </c>
      <c r="M3457" s="8" t="str">
        <f>VLOOKUP(MONTH($J3457),Lookup!$A$2:$B$13,2,0)&amp;" "&amp;YEAR($J3457)</f>
        <v>Jan 1900</v>
      </c>
      <c r="N3457" s="34" t="str">
        <f t="shared" si="322"/>
        <v>1/1/9999</v>
      </c>
      <c r="O3457" s="8" t="str">
        <f>IF(ISERROR(VLOOKUP($I3457,Lookup!$H$2:$I$11,2,0)),"",VLOOKUP($I3457,Lookup!$H$2:$I$11,2,0))</f>
        <v/>
      </c>
      <c r="P3457" s="8">
        <f>COUNTIF(J$4:J3457,J3457)</f>
        <v>0</v>
      </c>
    </row>
    <row r="3458" spans="1:16" x14ac:dyDescent="0.25">
      <c r="A3458" s="35">
        <f t="shared" si="323"/>
        <v>0</v>
      </c>
      <c r="B3458" s="8">
        <f t="shared" si="324"/>
        <v>0</v>
      </c>
      <c r="C3458" s="8">
        <f t="shared" si="325"/>
        <v>0</v>
      </c>
      <c r="D3458" s="38" t="e">
        <f t="shared" si="326"/>
        <v>#VALUE!</v>
      </c>
      <c r="E3458" s="39" t="e">
        <f t="shared" si="321"/>
        <v>#VALUE!</v>
      </c>
      <c r="M3458" s="8" t="str">
        <f>VLOOKUP(MONTH($J3458),Lookup!$A$2:$B$13,2,0)&amp;" "&amp;YEAR($J3458)</f>
        <v>Jan 1900</v>
      </c>
      <c r="N3458" s="34" t="str">
        <f t="shared" si="322"/>
        <v>1/1/9999</v>
      </c>
      <c r="O3458" s="8" t="str">
        <f>IF(ISERROR(VLOOKUP($I3458,Lookup!$H$2:$I$11,2,0)),"",VLOOKUP($I3458,Lookup!$H$2:$I$11,2,0))</f>
        <v/>
      </c>
      <c r="P3458" s="8">
        <f>COUNTIF(J$4:J3458,J3458)</f>
        <v>0</v>
      </c>
    </row>
    <row r="3459" spans="1:16" x14ac:dyDescent="0.25">
      <c r="A3459" s="35">
        <f t="shared" si="323"/>
        <v>0</v>
      </c>
      <c r="B3459" s="8">
        <f t="shared" si="324"/>
        <v>0</v>
      </c>
      <c r="C3459" s="8">
        <f t="shared" si="325"/>
        <v>0</v>
      </c>
      <c r="D3459" s="38" t="e">
        <f t="shared" si="326"/>
        <v>#VALUE!</v>
      </c>
      <c r="E3459" s="39" t="e">
        <f t="shared" si="321"/>
        <v>#VALUE!</v>
      </c>
      <c r="M3459" s="8" t="str">
        <f>VLOOKUP(MONTH($J3459),Lookup!$A$2:$B$13,2,0)&amp;" "&amp;YEAR($J3459)</f>
        <v>Jan 1900</v>
      </c>
      <c r="N3459" s="34" t="str">
        <f t="shared" si="322"/>
        <v>1/1/9999</v>
      </c>
      <c r="O3459" s="8" t="str">
        <f>IF(ISERROR(VLOOKUP($I3459,Lookup!$H$2:$I$11,2,0)),"",VLOOKUP($I3459,Lookup!$H$2:$I$11,2,0))</f>
        <v/>
      </c>
      <c r="P3459" s="8">
        <f>COUNTIF(J$4:J3459,J3459)</f>
        <v>0</v>
      </c>
    </row>
    <row r="3460" spans="1:16" x14ac:dyDescent="0.25">
      <c r="A3460" s="35">
        <f t="shared" si="323"/>
        <v>0</v>
      </c>
      <c r="B3460" s="8">
        <f t="shared" si="324"/>
        <v>0</v>
      </c>
      <c r="C3460" s="8">
        <f t="shared" si="325"/>
        <v>0</v>
      </c>
      <c r="D3460" s="38" t="e">
        <f t="shared" si="326"/>
        <v>#VALUE!</v>
      </c>
      <c r="E3460" s="39" t="e">
        <f t="shared" si="321"/>
        <v>#VALUE!</v>
      </c>
      <c r="M3460" s="8" t="str">
        <f>VLOOKUP(MONTH($J3460),Lookup!$A$2:$B$13,2,0)&amp;" "&amp;YEAR($J3460)</f>
        <v>Jan 1900</v>
      </c>
      <c r="N3460" s="34" t="str">
        <f t="shared" si="322"/>
        <v>1/1/9999</v>
      </c>
      <c r="O3460" s="8" t="str">
        <f>IF(ISERROR(VLOOKUP($I3460,Lookup!$H$2:$I$11,2,0)),"",VLOOKUP($I3460,Lookup!$H$2:$I$11,2,0))</f>
        <v/>
      </c>
      <c r="P3460" s="8">
        <f>COUNTIF(J$4:J3460,J3460)</f>
        <v>0</v>
      </c>
    </row>
    <row r="3461" spans="1:16" x14ac:dyDescent="0.25">
      <c r="A3461" s="35">
        <f t="shared" si="323"/>
        <v>0</v>
      </c>
      <c r="B3461" s="8">
        <f t="shared" si="324"/>
        <v>0</v>
      </c>
      <c r="C3461" s="8">
        <f t="shared" si="325"/>
        <v>0</v>
      </c>
      <c r="D3461" s="38" t="e">
        <f t="shared" si="326"/>
        <v>#VALUE!</v>
      </c>
      <c r="E3461" s="39" t="e">
        <f t="shared" ref="E3461:E3524" si="327">IF($D3461="","",COUNTIFS($F$4:$F$5000,$F3461,$D$4:$D$5000,"&gt;"&amp;$D3461))</f>
        <v>#VALUE!</v>
      </c>
      <c r="M3461" s="8" t="str">
        <f>VLOOKUP(MONTH($J3461),Lookup!$A$2:$B$13,2,0)&amp;" "&amp;YEAR($J3461)</f>
        <v>Jan 1900</v>
      </c>
      <c r="N3461" s="34" t="str">
        <f t="shared" ref="N3461:N3524" si="328">IF(ISBLANK($J3461),"1/1/9999",J3461)</f>
        <v>1/1/9999</v>
      </c>
      <c r="O3461" s="8" t="str">
        <f>IF(ISERROR(VLOOKUP($I3461,Lookup!$H$2:$I$11,2,0)),"",VLOOKUP($I3461,Lookup!$H$2:$I$11,2,0))</f>
        <v/>
      </c>
      <c r="P3461" s="8">
        <f>COUNTIF(J$4:J3461,J3461)</f>
        <v>0</v>
      </c>
    </row>
    <row r="3462" spans="1:16" x14ac:dyDescent="0.25">
      <c r="A3462" s="35">
        <f t="shared" ref="A3462:A3525" si="329">K3462</f>
        <v>0</v>
      </c>
      <c r="B3462" s="8">
        <f t="shared" ref="B3462:B3525" si="330">J3462</f>
        <v>0</v>
      </c>
      <c r="C3462" s="8">
        <f t="shared" ref="C3462:C3525" si="331">L3462</f>
        <v>0</v>
      </c>
      <c r="D3462" s="38" t="e">
        <f t="shared" ref="D3462:D3525" si="332">SUM(A3462:C3462)+O3462+P3462</f>
        <v>#VALUE!</v>
      </c>
      <c r="E3462" s="39" t="e">
        <f t="shared" si="327"/>
        <v>#VALUE!</v>
      </c>
      <c r="M3462" s="8" t="str">
        <f>VLOOKUP(MONTH($J3462),Lookup!$A$2:$B$13,2,0)&amp;" "&amp;YEAR($J3462)</f>
        <v>Jan 1900</v>
      </c>
      <c r="N3462" s="34" t="str">
        <f t="shared" si="328"/>
        <v>1/1/9999</v>
      </c>
      <c r="O3462" s="8" t="str">
        <f>IF(ISERROR(VLOOKUP($I3462,Lookup!$H$2:$I$11,2,0)),"",VLOOKUP($I3462,Lookup!$H$2:$I$11,2,0))</f>
        <v/>
      </c>
      <c r="P3462" s="8">
        <f>COUNTIF(J$4:J3462,J3462)</f>
        <v>0</v>
      </c>
    </row>
    <row r="3463" spans="1:16" x14ac:dyDescent="0.25">
      <c r="A3463" s="35">
        <f t="shared" si="329"/>
        <v>0</v>
      </c>
      <c r="B3463" s="8">
        <f t="shared" si="330"/>
        <v>0</v>
      </c>
      <c r="C3463" s="8">
        <f t="shared" si="331"/>
        <v>0</v>
      </c>
      <c r="D3463" s="38" t="e">
        <f t="shared" si="332"/>
        <v>#VALUE!</v>
      </c>
      <c r="E3463" s="39" t="e">
        <f t="shared" si="327"/>
        <v>#VALUE!</v>
      </c>
      <c r="M3463" s="8" t="str">
        <f>VLOOKUP(MONTH($J3463),Lookup!$A$2:$B$13,2,0)&amp;" "&amp;YEAR($J3463)</f>
        <v>Jan 1900</v>
      </c>
      <c r="N3463" s="34" t="str">
        <f t="shared" si="328"/>
        <v>1/1/9999</v>
      </c>
      <c r="O3463" s="8" t="str">
        <f>IF(ISERROR(VLOOKUP($I3463,Lookup!$H$2:$I$11,2,0)),"",VLOOKUP($I3463,Lookup!$H$2:$I$11,2,0))</f>
        <v/>
      </c>
      <c r="P3463" s="8">
        <f>COUNTIF(J$4:J3463,J3463)</f>
        <v>0</v>
      </c>
    </row>
    <row r="3464" spans="1:16" x14ac:dyDescent="0.25">
      <c r="A3464" s="35">
        <f t="shared" si="329"/>
        <v>0</v>
      </c>
      <c r="B3464" s="8">
        <f t="shared" si="330"/>
        <v>0</v>
      </c>
      <c r="C3464" s="8">
        <f t="shared" si="331"/>
        <v>0</v>
      </c>
      <c r="D3464" s="38" t="e">
        <f t="shared" si="332"/>
        <v>#VALUE!</v>
      </c>
      <c r="E3464" s="39" t="e">
        <f t="shared" si="327"/>
        <v>#VALUE!</v>
      </c>
      <c r="M3464" s="8" t="str">
        <f>VLOOKUP(MONTH($J3464),Lookup!$A$2:$B$13,2,0)&amp;" "&amp;YEAR($J3464)</f>
        <v>Jan 1900</v>
      </c>
      <c r="N3464" s="34" t="str">
        <f t="shared" si="328"/>
        <v>1/1/9999</v>
      </c>
      <c r="O3464" s="8" t="str">
        <f>IF(ISERROR(VLOOKUP($I3464,Lookup!$H$2:$I$11,2,0)),"",VLOOKUP($I3464,Lookup!$H$2:$I$11,2,0))</f>
        <v/>
      </c>
      <c r="P3464" s="8">
        <f>COUNTIF(J$4:J3464,J3464)</f>
        <v>0</v>
      </c>
    </row>
    <row r="3465" spans="1:16" x14ac:dyDescent="0.25">
      <c r="A3465" s="35">
        <f t="shared" si="329"/>
        <v>0</v>
      </c>
      <c r="B3465" s="8">
        <f t="shared" si="330"/>
        <v>0</v>
      </c>
      <c r="C3465" s="8">
        <f t="shared" si="331"/>
        <v>0</v>
      </c>
      <c r="D3465" s="38" t="e">
        <f t="shared" si="332"/>
        <v>#VALUE!</v>
      </c>
      <c r="E3465" s="39" t="e">
        <f t="shared" si="327"/>
        <v>#VALUE!</v>
      </c>
      <c r="M3465" s="8" t="str">
        <f>VLOOKUP(MONTH($J3465),Lookup!$A$2:$B$13,2,0)&amp;" "&amp;YEAR($J3465)</f>
        <v>Jan 1900</v>
      </c>
      <c r="N3465" s="34" t="str">
        <f t="shared" si="328"/>
        <v>1/1/9999</v>
      </c>
      <c r="O3465" s="8" t="str">
        <f>IF(ISERROR(VLOOKUP($I3465,Lookup!$H$2:$I$11,2,0)),"",VLOOKUP($I3465,Lookup!$H$2:$I$11,2,0))</f>
        <v/>
      </c>
      <c r="P3465" s="8">
        <f>COUNTIF(J$4:J3465,J3465)</f>
        <v>0</v>
      </c>
    </row>
    <row r="3466" spans="1:16" x14ac:dyDescent="0.25">
      <c r="A3466" s="35">
        <f t="shared" si="329"/>
        <v>0</v>
      </c>
      <c r="B3466" s="8">
        <f t="shared" si="330"/>
        <v>0</v>
      </c>
      <c r="C3466" s="8">
        <f t="shared" si="331"/>
        <v>0</v>
      </c>
      <c r="D3466" s="38" t="e">
        <f t="shared" si="332"/>
        <v>#VALUE!</v>
      </c>
      <c r="E3466" s="39" t="e">
        <f t="shared" si="327"/>
        <v>#VALUE!</v>
      </c>
      <c r="M3466" s="8" t="str">
        <f>VLOOKUP(MONTH($J3466),Lookup!$A$2:$B$13,2,0)&amp;" "&amp;YEAR($J3466)</f>
        <v>Jan 1900</v>
      </c>
      <c r="N3466" s="34" t="str">
        <f t="shared" si="328"/>
        <v>1/1/9999</v>
      </c>
      <c r="O3466" s="8" t="str">
        <f>IF(ISERROR(VLOOKUP($I3466,Lookup!$H$2:$I$11,2,0)),"",VLOOKUP($I3466,Lookup!$H$2:$I$11,2,0))</f>
        <v/>
      </c>
      <c r="P3466" s="8">
        <f>COUNTIF(J$4:J3466,J3466)</f>
        <v>0</v>
      </c>
    </row>
    <row r="3467" spans="1:16" x14ac:dyDescent="0.25">
      <c r="A3467" s="35">
        <f t="shared" si="329"/>
        <v>0</v>
      </c>
      <c r="B3467" s="8">
        <f t="shared" si="330"/>
        <v>0</v>
      </c>
      <c r="C3467" s="8">
        <f t="shared" si="331"/>
        <v>0</v>
      </c>
      <c r="D3467" s="38" t="e">
        <f t="shared" si="332"/>
        <v>#VALUE!</v>
      </c>
      <c r="E3467" s="39" t="e">
        <f t="shared" si="327"/>
        <v>#VALUE!</v>
      </c>
      <c r="M3467" s="8" t="str">
        <f>VLOOKUP(MONTH($J3467),Lookup!$A$2:$B$13,2,0)&amp;" "&amp;YEAR($J3467)</f>
        <v>Jan 1900</v>
      </c>
      <c r="N3467" s="34" t="str">
        <f t="shared" si="328"/>
        <v>1/1/9999</v>
      </c>
      <c r="O3467" s="8" t="str">
        <f>IF(ISERROR(VLOOKUP($I3467,Lookup!$H$2:$I$11,2,0)),"",VLOOKUP($I3467,Lookup!$H$2:$I$11,2,0))</f>
        <v/>
      </c>
      <c r="P3467" s="8">
        <f>COUNTIF(J$4:J3467,J3467)</f>
        <v>0</v>
      </c>
    </row>
    <row r="3468" spans="1:16" x14ac:dyDescent="0.25">
      <c r="A3468" s="35">
        <f t="shared" si="329"/>
        <v>0</v>
      </c>
      <c r="B3468" s="8">
        <f t="shared" si="330"/>
        <v>0</v>
      </c>
      <c r="C3468" s="8">
        <f t="shared" si="331"/>
        <v>0</v>
      </c>
      <c r="D3468" s="38" t="e">
        <f t="shared" si="332"/>
        <v>#VALUE!</v>
      </c>
      <c r="E3468" s="39" t="e">
        <f t="shared" si="327"/>
        <v>#VALUE!</v>
      </c>
      <c r="M3468" s="8" t="str">
        <f>VLOOKUP(MONTH($J3468),Lookup!$A$2:$B$13,2,0)&amp;" "&amp;YEAR($J3468)</f>
        <v>Jan 1900</v>
      </c>
      <c r="N3468" s="34" t="str">
        <f t="shared" si="328"/>
        <v>1/1/9999</v>
      </c>
      <c r="O3468" s="8" t="str">
        <f>IF(ISERROR(VLOOKUP($I3468,Lookup!$H$2:$I$11,2,0)),"",VLOOKUP($I3468,Lookup!$H$2:$I$11,2,0))</f>
        <v/>
      </c>
      <c r="P3468" s="8">
        <f>COUNTIF(J$4:J3468,J3468)</f>
        <v>0</v>
      </c>
    </row>
    <row r="3469" spans="1:16" x14ac:dyDescent="0.25">
      <c r="A3469" s="35">
        <f t="shared" si="329"/>
        <v>0</v>
      </c>
      <c r="B3469" s="8">
        <f t="shared" si="330"/>
        <v>0</v>
      </c>
      <c r="C3469" s="8">
        <f t="shared" si="331"/>
        <v>0</v>
      </c>
      <c r="D3469" s="38" t="e">
        <f t="shared" si="332"/>
        <v>#VALUE!</v>
      </c>
      <c r="E3469" s="39" t="e">
        <f t="shared" si="327"/>
        <v>#VALUE!</v>
      </c>
      <c r="M3469" s="8" t="str">
        <f>VLOOKUP(MONTH($J3469),Lookup!$A$2:$B$13,2,0)&amp;" "&amp;YEAR($J3469)</f>
        <v>Jan 1900</v>
      </c>
      <c r="N3469" s="34" t="str">
        <f t="shared" si="328"/>
        <v>1/1/9999</v>
      </c>
      <c r="O3469" s="8" t="str">
        <f>IF(ISERROR(VLOOKUP($I3469,Lookup!$H$2:$I$11,2,0)),"",VLOOKUP($I3469,Lookup!$H$2:$I$11,2,0))</f>
        <v/>
      </c>
      <c r="P3469" s="8">
        <f>COUNTIF(J$4:J3469,J3469)</f>
        <v>0</v>
      </c>
    </row>
    <row r="3470" spans="1:16" x14ac:dyDescent="0.25">
      <c r="A3470" s="35">
        <f t="shared" si="329"/>
        <v>0</v>
      </c>
      <c r="B3470" s="8">
        <f t="shared" si="330"/>
        <v>0</v>
      </c>
      <c r="C3470" s="8">
        <f t="shared" si="331"/>
        <v>0</v>
      </c>
      <c r="D3470" s="38" t="e">
        <f t="shared" si="332"/>
        <v>#VALUE!</v>
      </c>
      <c r="E3470" s="39" t="e">
        <f t="shared" si="327"/>
        <v>#VALUE!</v>
      </c>
      <c r="M3470" s="8" t="str">
        <f>VLOOKUP(MONTH($J3470),Lookup!$A$2:$B$13,2,0)&amp;" "&amp;YEAR($J3470)</f>
        <v>Jan 1900</v>
      </c>
      <c r="N3470" s="34" t="str">
        <f t="shared" si="328"/>
        <v>1/1/9999</v>
      </c>
      <c r="O3470" s="8" t="str">
        <f>IF(ISERROR(VLOOKUP($I3470,Lookup!$H$2:$I$11,2,0)),"",VLOOKUP($I3470,Lookup!$H$2:$I$11,2,0))</f>
        <v/>
      </c>
      <c r="P3470" s="8">
        <f>COUNTIF(J$4:J3470,J3470)</f>
        <v>0</v>
      </c>
    </row>
    <row r="3471" spans="1:16" x14ac:dyDescent="0.25">
      <c r="A3471" s="35">
        <f t="shared" si="329"/>
        <v>0</v>
      </c>
      <c r="B3471" s="8">
        <f t="shared" si="330"/>
        <v>0</v>
      </c>
      <c r="C3471" s="8">
        <f t="shared" si="331"/>
        <v>0</v>
      </c>
      <c r="D3471" s="38" t="e">
        <f t="shared" si="332"/>
        <v>#VALUE!</v>
      </c>
      <c r="E3471" s="39" t="e">
        <f t="shared" si="327"/>
        <v>#VALUE!</v>
      </c>
      <c r="M3471" s="8" t="str">
        <f>VLOOKUP(MONTH($J3471),Lookup!$A$2:$B$13,2,0)&amp;" "&amp;YEAR($J3471)</f>
        <v>Jan 1900</v>
      </c>
      <c r="N3471" s="34" t="str">
        <f t="shared" si="328"/>
        <v>1/1/9999</v>
      </c>
      <c r="O3471" s="8" t="str">
        <f>IF(ISERROR(VLOOKUP($I3471,Lookup!$H$2:$I$11,2,0)),"",VLOOKUP($I3471,Lookup!$H$2:$I$11,2,0))</f>
        <v/>
      </c>
      <c r="P3471" s="8">
        <f>COUNTIF(J$4:J3471,J3471)</f>
        <v>0</v>
      </c>
    </row>
    <row r="3472" spans="1:16" x14ac:dyDescent="0.25">
      <c r="A3472" s="35">
        <f t="shared" si="329"/>
        <v>0</v>
      </c>
      <c r="B3472" s="8">
        <f t="shared" si="330"/>
        <v>0</v>
      </c>
      <c r="C3472" s="8">
        <f t="shared" si="331"/>
        <v>0</v>
      </c>
      <c r="D3472" s="38" t="e">
        <f t="shared" si="332"/>
        <v>#VALUE!</v>
      </c>
      <c r="E3472" s="39" t="e">
        <f t="shared" si="327"/>
        <v>#VALUE!</v>
      </c>
      <c r="M3472" s="8" t="str">
        <f>VLOOKUP(MONTH($J3472),Lookup!$A$2:$B$13,2,0)&amp;" "&amp;YEAR($J3472)</f>
        <v>Jan 1900</v>
      </c>
      <c r="N3472" s="34" t="str">
        <f t="shared" si="328"/>
        <v>1/1/9999</v>
      </c>
      <c r="O3472" s="8" t="str">
        <f>IF(ISERROR(VLOOKUP($I3472,Lookup!$H$2:$I$11,2,0)),"",VLOOKUP($I3472,Lookup!$H$2:$I$11,2,0))</f>
        <v/>
      </c>
      <c r="P3472" s="8">
        <f>COUNTIF(J$4:J3472,J3472)</f>
        <v>0</v>
      </c>
    </row>
    <row r="3473" spans="1:16" x14ac:dyDescent="0.25">
      <c r="A3473" s="35">
        <f t="shared" si="329"/>
        <v>0</v>
      </c>
      <c r="B3473" s="8">
        <f t="shared" si="330"/>
        <v>0</v>
      </c>
      <c r="C3473" s="8">
        <f t="shared" si="331"/>
        <v>0</v>
      </c>
      <c r="D3473" s="38" t="e">
        <f t="shared" si="332"/>
        <v>#VALUE!</v>
      </c>
      <c r="E3473" s="39" t="e">
        <f t="shared" si="327"/>
        <v>#VALUE!</v>
      </c>
      <c r="M3473" s="8" t="str">
        <f>VLOOKUP(MONTH($J3473),Lookup!$A$2:$B$13,2,0)&amp;" "&amp;YEAR($J3473)</f>
        <v>Jan 1900</v>
      </c>
      <c r="N3473" s="34" t="str">
        <f t="shared" si="328"/>
        <v>1/1/9999</v>
      </c>
      <c r="O3473" s="8" t="str">
        <f>IF(ISERROR(VLOOKUP($I3473,Lookup!$H$2:$I$11,2,0)),"",VLOOKUP($I3473,Lookup!$H$2:$I$11,2,0))</f>
        <v/>
      </c>
      <c r="P3473" s="8">
        <f>COUNTIF(J$4:J3473,J3473)</f>
        <v>0</v>
      </c>
    </row>
    <row r="3474" spans="1:16" x14ac:dyDescent="0.25">
      <c r="A3474" s="35">
        <f t="shared" si="329"/>
        <v>0</v>
      </c>
      <c r="B3474" s="8">
        <f t="shared" si="330"/>
        <v>0</v>
      </c>
      <c r="C3474" s="8">
        <f t="shared" si="331"/>
        <v>0</v>
      </c>
      <c r="D3474" s="38" t="e">
        <f t="shared" si="332"/>
        <v>#VALUE!</v>
      </c>
      <c r="E3474" s="39" t="e">
        <f t="shared" si="327"/>
        <v>#VALUE!</v>
      </c>
      <c r="M3474" s="8" t="str">
        <f>VLOOKUP(MONTH($J3474),Lookup!$A$2:$B$13,2,0)&amp;" "&amp;YEAR($J3474)</f>
        <v>Jan 1900</v>
      </c>
      <c r="N3474" s="34" t="str">
        <f t="shared" si="328"/>
        <v>1/1/9999</v>
      </c>
      <c r="O3474" s="8" t="str">
        <f>IF(ISERROR(VLOOKUP($I3474,Lookup!$H$2:$I$11,2,0)),"",VLOOKUP($I3474,Lookup!$H$2:$I$11,2,0))</f>
        <v/>
      </c>
      <c r="P3474" s="8">
        <f>COUNTIF(J$4:J3474,J3474)</f>
        <v>0</v>
      </c>
    </row>
    <row r="3475" spans="1:16" x14ac:dyDescent="0.25">
      <c r="A3475" s="35">
        <f t="shared" si="329"/>
        <v>0</v>
      </c>
      <c r="B3475" s="8">
        <f t="shared" si="330"/>
        <v>0</v>
      </c>
      <c r="C3475" s="8">
        <f t="shared" si="331"/>
        <v>0</v>
      </c>
      <c r="D3475" s="38" t="e">
        <f t="shared" si="332"/>
        <v>#VALUE!</v>
      </c>
      <c r="E3475" s="39" t="e">
        <f t="shared" si="327"/>
        <v>#VALUE!</v>
      </c>
      <c r="M3475" s="8" t="str">
        <f>VLOOKUP(MONTH($J3475),Lookup!$A$2:$B$13,2,0)&amp;" "&amp;YEAR($J3475)</f>
        <v>Jan 1900</v>
      </c>
      <c r="N3475" s="34" t="str">
        <f t="shared" si="328"/>
        <v>1/1/9999</v>
      </c>
      <c r="O3475" s="8" t="str">
        <f>IF(ISERROR(VLOOKUP($I3475,Lookup!$H$2:$I$11,2,0)),"",VLOOKUP($I3475,Lookup!$H$2:$I$11,2,0))</f>
        <v/>
      </c>
      <c r="P3475" s="8">
        <f>COUNTIF(J$4:J3475,J3475)</f>
        <v>0</v>
      </c>
    </row>
    <row r="3476" spans="1:16" x14ac:dyDescent="0.25">
      <c r="A3476" s="35">
        <f t="shared" si="329"/>
        <v>0</v>
      </c>
      <c r="B3476" s="8">
        <f t="shared" si="330"/>
        <v>0</v>
      </c>
      <c r="C3476" s="8">
        <f t="shared" si="331"/>
        <v>0</v>
      </c>
      <c r="D3476" s="38" t="e">
        <f t="shared" si="332"/>
        <v>#VALUE!</v>
      </c>
      <c r="E3476" s="39" t="e">
        <f t="shared" si="327"/>
        <v>#VALUE!</v>
      </c>
      <c r="M3476" s="8" t="str">
        <f>VLOOKUP(MONTH($J3476),Lookup!$A$2:$B$13,2,0)&amp;" "&amp;YEAR($J3476)</f>
        <v>Jan 1900</v>
      </c>
      <c r="N3476" s="34" t="str">
        <f t="shared" si="328"/>
        <v>1/1/9999</v>
      </c>
      <c r="O3476" s="8" t="str">
        <f>IF(ISERROR(VLOOKUP($I3476,Lookup!$H$2:$I$11,2,0)),"",VLOOKUP($I3476,Lookup!$H$2:$I$11,2,0))</f>
        <v/>
      </c>
      <c r="P3476" s="8">
        <f>COUNTIF(J$4:J3476,J3476)</f>
        <v>0</v>
      </c>
    </row>
    <row r="3477" spans="1:16" x14ac:dyDescent="0.25">
      <c r="A3477" s="35">
        <f t="shared" si="329"/>
        <v>0</v>
      </c>
      <c r="B3477" s="8">
        <f t="shared" si="330"/>
        <v>0</v>
      </c>
      <c r="C3477" s="8">
        <f t="shared" si="331"/>
        <v>0</v>
      </c>
      <c r="D3477" s="38" t="e">
        <f t="shared" si="332"/>
        <v>#VALUE!</v>
      </c>
      <c r="E3477" s="39" t="e">
        <f t="shared" si="327"/>
        <v>#VALUE!</v>
      </c>
      <c r="M3477" s="8" t="str">
        <f>VLOOKUP(MONTH($J3477),Lookup!$A$2:$B$13,2,0)&amp;" "&amp;YEAR($J3477)</f>
        <v>Jan 1900</v>
      </c>
      <c r="N3477" s="34" t="str">
        <f t="shared" si="328"/>
        <v>1/1/9999</v>
      </c>
      <c r="O3477" s="8" t="str">
        <f>IF(ISERROR(VLOOKUP($I3477,Lookup!$H$2:$I$11,2,0)),"",VLOOKUP($I3477,Lookup!$H$2:$I$11,2,0))</f>
        <v/>
      </c>
      <c r="P3477" s="8">
        <f>COUNTIF(J$4:J3477,J3477)</f>
        <v>0</v>
      </c>
    </row>
    <row r="3478" spans="1:16" x14ac:dyDescent="0.25">
      <c r="A3478" s="35">
        <f t="shared" si="329"/>
        <v>0</v>
      </c>
      <c r="B3478" s="8">
        <f t="shared" si="330"/>
        <v>0</v>
      </c>
      <c r="C3478" s="8">
        <f t="shared" si="331"/>
        <v>0</v>
      </c>
      <c r="D3478" s="38" t="e">
        <f t="shared" si="332"/>
        <v>#VALUE!</v>
      </c>
      <c r="E3478" s="39" t="e">
        <f t="shared" si="327"/>
        <v>#VALUE!</v>
      </c>
      <c r="M3478" s="8" t="str">
        <f>VLOOKUP(MONTH($J3478),Lookup!$A$2:$B$13,2,0)&amp;" "&amp;YEAR($J3478)</f>
        <v>Jan 1900</v>
      </c>
      <c r="N3478" s="34" t="str">
        <f t="shared" si="328"/>
        <v>1/1/9999</v>
      </c>
      <c r="O3478" s="8" t="str">
        <f>IF(ISERROR(VLOOKUP($I3478,Lookup!$H$2:$I$11,2,0)),"",VLOOKUP($I3478,Lookup!$H$2:$I$11,2,0))</f>
        <v/>
      </c>
      <c r="P3478" s="8">
        <f>COUNTIF(J$4:J3478,J3478)</f>
        <v>0</v>
      </c>
    </row>
    <row r="3479" spans="1:16" x14ac:dyDescent="0.25">
      <c r="A3479" s="35">
        <f t="shared" si="329"/>
        <v>0</v>
      </c>
      <c r="B3479" s="8">
        <f t="shared" si="330"/>
        <v>0</v>
      </c>
      <c r="C3479" s="8">
        <f t="shared" si="331"/>
        <v>0</v>
      </c>
      <c r="D3479" s="38" t="e">
        <f t="shared" si="332"/>
        <v>#VALUE!</v>
      </c>
      <c r="E3479" s="39" t="e">
        <f t="shared" si="327"/>
        <v>#VALUE!</v>
      </c>
      <c r="M3479" s="8" t="str">
        <f>VLOOKUP(MONTH($J3479),Lookup!$A$2:$B$13,2,0)&amp;" "&amp;YEAR($J3479)</f>
        <v>Jan 1900</v>
      </c>
      <c r="N3479" s="34" t="str">
        <f t="shared" si="328"/>
        <v>1/1/9999</v>
      </c>
      <c r="O3479" s="8" t="str">
        <f>IF(ISERROR(VLOOKUP($I3479,Lookup!$H$2:$I$11,2,0)),"",VLOOKUP($I3479,Lookup!$H$2:$I$11,2,0))</f>
        <v/>
      </c>
      <c r="P3479" s="8">
        <f>COUNTIF(J$4:J3479,J3479)</f>
        <v>0</v>
      </c>
    </row>
    <row r="3480" spans="1:16" x14ac:dyDescent="0.25">
      <c r="A3480" s="35">
        <f t="shared" si="329"/>
        <v>0</v>
      </c>
      <c r="B3480" s="8">
        <f t="shared" si="330"/>
        <v>0</v>
      </c>
      <c r="C3480" s="8">
        <f t="shared" si="331"/>
        <v>0</v>
      </c>
      <c r="D3480" s="38" t="e">
        <f t="shared" si="332"/>
        <v>#VALUE!</v>
      </c>
      <c r="E3480" s="39" t="e">
        <f t="shared" si="327"/>
        <v>#VALUE!</v>
      </c>
      <c r="M3480" s="8" t="str">
        <f>VLOOKUP(MONTH($J3480),Lookup!$A$2:$B$13,2,0)&amp;" "&amp;YEAR($J3480)</f>
        <v>Jan 1900</v>
      </c>
      <c r="N3480" s="34" t="str">
        <f t="shared" si="328"/>
        <v>1/1/9999</v>
      </c>
      <c r="O3480" s="8" t="str">
        <f>IF(ISERROR(VLOOKUP($I3480,Lookup!$H$2:$I$11,2,0)),"",VLOOKUP($I3480,Lookup!$H$2:$I$11,2,0))</f>
        <v/>
      </c>
      <c r="P3480" s="8">
        <f>COUNTIF(J$4:J3480,J3480)</f>
        <v>0</v>
      </c>
    </row>
    <row r="3481" spans="1:16" x14ac:dyDescent="0.25">
      <c r="A3481" s="35">
        <f t="shared" si="329"/>
        <v>0</v>
      </c>
      <c r="B3481" s="8">
        <f t="shared" si="330"/>
        <v>0</v>
      </c>
      <c r="C3481" s="8">
        <f t="shared" si="331"/>
        <v>0</v>
      </c>
      <c r="D3481" s="38" t="e">
        <f t="shared" si="332"/>
        <v>#VALUE!</v>
      </c>
      <c r="E3481" s="39" t="e">
        <f t="shared" si="327"/>
        <v>#VALUE!</v>
      </c>
      <c r="M3481" s="8" t="str">
        <f>VLOOKUP(MONTH($J3481),Lookup!$A$2:$B$13,2,0)&amp;" "&amp;YEAR($J3481)</f>
        <v>Jan 1900</v>
      </c>
      <c r="N3481" s="34" t="str">
        <f t="shared" si="328"/>
        <v>1/1/9999</v>
      </c>
      <c r="O3481" s="8" t="str">
        <f>IF(ISERROR(VLOOKUP($I3481,Lookup!$H$2:$I$11,2,0)),"",VLOOKUP($I3481,Lookup!$H$2:$I$11,2,0))</f>
        <v/>
      </c>
      <c r="P3481" s="8">
        <f>COUNTIF(J$4:J3481,J3481)</f>
        <v>0</v>
      </c>
    </row>
    <row r="3482" spans="1:16" x14ac:dyDescent="0.25">
      <c r="A3482" s="35">
        <f t="shared" si="329"/>
        <v>0</v>
      </c>
      <c r="B3482" s="8">
        <f t="shared" si="330"/>
        <v>0</v>
      </c>
      <c r="C3482" s="8">
        <f t="shared" si="331"/>
        <v>0</v>
      </c>
      <c r="D3482" s="38" t="e">
        <f t="shared" si="332"/>
        <v>#VALUE!</v>
      </c>
      <c r="E3482" s="39" t="e">
        <f t="shared" si="327"/>
        <v>#VALUE!</v>
      </c>
      <c r="M3482" s="8" t="str">
        <f>VLOOKUP(MONTH($J3482),Lookup!$A$2:$B$13,2,0)&amp;" "&amp;YEAR($J3482)</f>
        <v>Jan 1900</v>
      </c>
      <c r="N3482" s="34" t="str">
        <f t="shared" si="328"/>
        <v>1/1/9999</v>
      </c>
      <c r="O3482" s="8" t="str">
        <f>IF(ISERROR(VLOOKUP($I3482,Lookup!$H$2:$I$11,2,0)),"",VLOOKUP($I3482,Lookup!$H$2:$I$11,2,0))</f>
        <v/>
      </c>
      <c r="P3482" s="8">
        <f>COUNTIF(J$4:J3482,J3482)</f>
        <v>0</v>
      </c>
    </row>
    <row r="3483" spans="1:16" x14ac:dyDescent="0.25">
      <c r="A3483" s="35">
        <f t="shared" si="329"/>
        <v>0</v>
      </c>
      <c r="B3483" s="8">
        <f t="shared" si="330"/>
        <v>0</v>
      </c>
      <c r="C3483" s="8">
        <f t="shared" si="331"/>
        <v>0</v>
      </c>
      <c r="D3483" s="38" t="e">
        <f t="shared" si="332"/>
        <v>#VALUE!</v>
      </c>
      <c r="E3483" s="39" t="e">
        <f t="shared" si="327"/>
        <v>#VALUE!</v>
      </c>
      <c r="M3483" s="8" t="str">
        <f>VLOOKUP(MONTH($J3483),Lookup!$A$2:$B$13,2,0)&amp;" "&amp;YEAR($J3483)</f>
        <v>Jan 1900</v>
      </c>
      <c r="N3483" s="34" t="str">
        <f t="shared" si="328"/>
        <v>1/1/9999</v>
      </c>
      <c r="O3483" s="8" t="str">
        <f>IF(ISERROR(VLOOKUP($I3483,Lookup!$H$2:$I$11,2,0)),"",VLOOKUP($I3483,Lookup!$H$2:$I$11,2,0))</f>
        <v/>
      </c>
      <c r="P3483" s="8">
        <f>COUNTIF(J$4:J3483,J3483)</f>
        <v>0</v>
      </c>
    </row>
    <row r="3484" spans="1:16" x14ac:dyDescent="0.25">
      <c r="A3484" s="35">
        <f t="shared" si="329"/>
        <v>0</v>
      </c>
      <c r="B3484" s="8">
        <f t="shared" si="330"/>
        <v>0</v>
      </c>
      <c r="C3484" s="8">
        <f t="shared" si="331"/>
        <v>0</v>
      </c>
      <c r="D3484" s="38" t="e">
        <f t="shared" si="332"/>
        <v>#VALUE!</v>
      </c>
      <c r="E3484" s="39" t="e">
        <f t="shared" si="327"/>
        <v>#VALUE!</v>
      </c>
      <c r="M3484" s="8" t="str">
        <f>VLOOKUP(MONTH($J3484),Lookup!$A$2:$B$13,2,0)&amp;" "&amp;YEAR($J3484)</f>
        <v>Jan 1900</v>
      </c>
      <c r="N3484" s="34" t="str">
        <f t="shared" si="328"/>
        <v>1/1/9999</v>
      </c>
      <c r="O3484" s="8" t="str">
        <f>IF(ISERROR(VLOOKUP($I3484,Lookup!$H$2:$I$11,2,0)),"",VLOOKUP($I3484,Lookup!$H$2:$I$11,2,0))</f>
        <v/>
      </c>
      <c r="P3484" s="8">
        <f>COUNTIF(J$4:J3484,J3484)</f>
        <v>0</v>
      </c>
    </row>
    <row r="3485" spans="1:16" x14ac:dyDescent="0.25">
      <c r="A3485" s="35">
        <f t="shared" si="329"/>
        <v>0</v>
      </c>
      <c r="B3485" s="8">
        <f t="shared" si="330"/>
        <v>0</v>
      </c>
      <c r="C3485" s="8">
        <f t="shared" si="331"/>
        <v>0</v>
      </c>
      <c r="D3485" s="38" t="e">
        <f t="shared" si="332"/>
        <v>#VALUE!</v>
      </c>
      <c r="E3485" s="39" t="e">
        <f t="shared" si="327"/>
        <v>#VALUE!</v>
      </c>
      <c r="M3485" s="8" t="str">
        <f>VLOOKUP(MONTH($J3485),Lookup!$A$2:$B$13,2,0)&amp;" "&amp;YEAR($J3485)</f>
        <v>Jan 1900</v>
      </c>
      <c r="N3485" s="34" t="str">
        <f t="shared" si="328"/>
        <v>1/1/9999</v>
      </c>
      <c r="O3485" s="8" t="str">
        <f>IF(ISERROR(VLOOKUP($I3485,Lookup!$H$2:$I$11,2,0)),"",VLOOKUP($I3485,Lookup!$H$2:$I$11,2,0))</f>
        <v/>
      </c>
      <c r="P3485" s="8">
        <f>COUNTIF(J$4:J3485,J3485)</f>
        <v>0</v>
      </c>
    </row>
    <row r="3486" spans="1:16" x14ac:dyDescent="0.25">
      <c r="A3486" s="35">
        <f t="shared" si="329"/>
        <v>0</v>
      </c>
      <c r="B3486" s="8">
        <f t="shared" si="330"/>
        <v>0</v>
      </c>
      <c r="C3486" s="8">
        <f t="shared" si="331"/>
        <v>0</v>
      </c>
      <c r="D3486" s="38" t="e">
        <f t="shared" si="332"/>
        <v>#VALUE!</v>
      </c>
      <c r="E3486" s="39" t="e">
        <f t="shared" si="327"/>
        <v>#VALUE!</v>
      </c>
      <c r="M3486" s="8" t="str">
        <f>VLOOKUP(MONTH($J3486),Lookup!$A$2:$B$13,2,0)&amp;" "&amp;YEAR($J3486)</f>
        <v>Jan 1900</v>
      </c>
      <c r="N3486" s="34" t="str">
        <f t="shared" si="328"/>
        <v>1/1/9999</v>
      </c>
      <c r="O3486" s="8" t="str">
        <f>IF(ISERROR(VLOOKUP($I3486,Lookup!$H$2:$I$11,2,0)),"",VLOOKUP($I3486,Lookup!$H$2:$I$11,2,0))</f>
        <v/>
      </c>
      <c r="P3486" s="8">
        <f>COUNTIF(J$4:J3486,J3486)</f>
        <v>0</v>
      </c>
    </row>
    <row r="3487" spans="1:16" x14ac:dyDescent="0.25">
      <c r="A3487" s="35">
        <f t="shared" si="329"/>
        <v>0</v>
      </c>
      <c r="B3487" s="8">
        <f t="shared" si="330"/>
        <v>0</v>
      </c>
      <c r="C3487" s="8">
        <f t="shared" si="331"/>
        <v>0</v>
      </c>
      <c r="D3487" s="38" t="e">
        <f t="shared" si="332"/>
        <v>#VALUE!</v>
      </c>
      <c r="E3487" s="39" t="e">
        <f t="shared" si="327"/>
        <v>#VALUE!</v>
      </c>
      <c r="M3487" s="8" t="str">
        <f>VLOOKUP(MONTH($J3487),Lookup!$A$2:$B$13,2,0)&amp;" "&amp;YEAR($J3487)</f>
        <v>Jan 1900</v>
      </c>
      <c r="N3487" s="34" t="str">
        <f t="shared" si="328"/>
        <v>1/1/9999</v>
      </c>
      <c r="O3487" s="8" t="str">
        <f>IF(ISERROR(VLOOKUP($I3487,Lookup!$H$2:$I$11,2,0)),"",VLOOKUP($I3487,Lookup!$H$2:$I$11,2,0))</f>
        <v/>
      </c>
      <c r="P3487" s="8">
        <f>COUNTIF(J$4:J3487,J3487)</f>
        <v>0</v>
      </c>
    </row>
    <row r="3488" spans="1:16" x14ac:dyDescent="0.25">
      <c r="A3488" s="35">
        <f t="shared" si="329"/>
        <v>0</v>
      </c>
      <c r="B3488" s="8">
        <f t="shared" si="330"/>
        <v>0</v>
      </c>
      <c r="C3488" s="8">
        <f t="shared" si="331"/>
        <v>0</v>
      </c>
      <c r="D3488" s="38" t="e">
        <f t="shared" si="332"/>
        <v>#VALUE!</v>
      </c>
      <c r="E3488" s="39" t="e">
        <f t="shared" si="327"/>
        <v>#VALUE!</v>
      </c>
      <c r="M3488" s="8" t="str">
        <f>VLOOKUP(MONTH($J3488),Lookup!$A$2:$B$13,2,0)&amp;" "&amp;YEAR($J3488)</f>
        <v>Jan 1900</v>
      </c>
      <c r="N3488" s="34" t="str">
        <f t="shared" si="328"/>
        <v>1/1/9999</v>
      </c>
      <c r="O3488" s="8" t="str">
        <f>IF(ISERROR(VLOOKUP($I3488,Lookup!$H$2:$I$11,2,0)),"",VLOOKUP($I3488,Lookup!$H$2:$I$11,2,0))</f>
        <v/>
      </c>
      <c r="P3488" s="8">
        <f>COUNTIF(J$4:J3488,J3488)</f>
        <v>0</v>
      </c>
    </row>
    <row r="3489" spans="1:16" x14ac:dyDescent="0.25">
      <c r="A3489" s="35">
        <f t="shared" si="329"/>
        <v>0</v>
      </c>
      <c r="B3489" s="8">
        <f t="shared" si="330"/>
        <v>0</v>
      </c>
      <c r="C3489" s="8">
        <f t="shared" si="331"/>
        <v>0</v>
      </c>
      <c r="D3489" s="38" t="e">
        <f t="shared" si="332"/>
        <v>#VALUE!</v>
      </c>
      <c r="E3489" s="39" t="e">
        <f t="shared" si="327"/>
        <v>#VALUE!</v>
      </c>
      <c r="M3489" s="8" t="str">
        <f>VLOOKUP(MONTH($J3489),Lookup!$A$2:$B$13,2,0)&amp;" "&amp;YEAR($J3489)</f>
        <v>Jan 1900</v>
      </c>
      <c r="N3489" s="34" t="str">
        <f t="shared" si="328"/>
        <v>1/1/9999</v>
      </c>
      <c r="O3489" s="8" t="str">
        <f>IF(ISERROR(VLOOKUP($I3489,Lookup!$H$2:$I$11,2,0)),"",VLOOKUP($I3489,Lookup!$H$2:$I$11,2,0))</f>
        <v/>
      </c>
      <c r="P3489" s="8">
        <f>COUNTIF(J$4:J3489,J3489)</f>
        <v>0</v>
      </c>
    </row>
    <row r="3490" spans="1:16" x14ac:dyDescent="0.25">
      <c r="A3490" s="35">
        <f t="shared" si="329"/>
        <v>0</v>
      </c>
      <c r="B3490" s="8">
        <f t="shared" si="330"/>
        <v>0</v>
      </c>
      <c r="C3490" s="8">
        <f t="shared" si="331"/>
        <v>0</v>
      </c>
      <c r="D3490" s="38" t="e">
        <f t="shared" si="332"/>
        <v>#VALUE!</v>
      </c>
      <c r="E3490" s="39" t="e">
        <f t="shared" si="327"/>
        <v>#VALUE!</v>
      </c>
      <c r="M3490" s="8" t="str">
        <f>VLOOKUP(MONTH($J3490),Lookup!$A$2:$B$13,2,0)&amp;" "&amp;YEAR($J3490)</f>
        <v>Jan 1900</v>
      </c>
      <c r="N3490" s="34" t="str">
        <f t="shared" si="328"/>
        <v>1/1/9999</v>
      </c>
      <c r="O3490" s="8" t="str">
        <f>IF(ISERROR(VLOOKUP($I3490,Lookup!$H$2:$I$11,2,0)),"",VLOOKUP($I3490,Lookup!$H$2:$I$11,2,0))</f>
        <v/>
      </c>
      <c r="P3490" s="8">
        <f>COUNTIF(J$4:J3490,J3490)</f>
        <v>0</v>
      </c>
    </row>
    <row r="3491" spans="1:16" x14ac:dyDescent="0.25">
      <c r="A3491" s="35">
        <f t="shared" si="329"/>
        <v>0</v>
      </c>
      <c r="B3491" s="8">
        <f t="shared" si="330"/>
        <v>0</v>
      </c>
      <c r="C3491" s="8">
        <f t="shared" si="331"/>
        <v>0</v>
      </c>
      <c r="D3491" s="38" t="e">
        <f t="shared" si="332"/>
        <v>#VALUE!</v>
      </c>
      <c r="E3491" s="39" t="e">
        <f t="shared" si="327"/>
        <v>#VALUE!</v>
      </c>
      <c r="M3491" s="8" t="str">
        <f>VLOOKUP(MONTH($J3491),Lookup!$A$2:$B$13,2,0)&amp;" "&amp;YEAR($J3491)</f>
        <v>Jan 1900</v>
      </c>
      <c r="N3491" s="34" t="str">
        <f t="shared" si="328"/>
        <v>1/1/9999</v>
      </c>
      <c r="O3491" s="8" t="str">
        <f>IF(ISERROR(VLOOKUP($I3491,Lookup!$H$2:$I$11,2,0)),"",VLOOKUP($I3491,Lookup!$H$2:$I$11,2,0))</f>
        <v/>
      </c>
      <c r="P3491" s="8">
        <f>COUNTIF(J$4:J3491,J3491)</f>
        <v>0</v>
      </c>
    </row>
    <row r="3492" spans="1:16" x14ac:dyDescent="0.25">
      <c r="A3492" s="35">
        <f t="shared" si="329"/>
        <v>0</v>
      </c>
      <c r="B3492" s="8">
        <f t="shared" si="330"/>
        <v>0</v>
      </c>
      <c r="C3492" s="8">
        <f t="shared" si="331"/>
        <v>0</v>
      </c>
      <c r="D3492" s="38" t="e">
        <f t="shared" si="332"/>
        <v>#VALUE!</v>
      </c>
      <c r="E3492" s="39" t="e">
        <f t="shared" si="327"/>
        <v>#VALUE!</v>
      </c>
      <c r="M3492" s="8" t="str">
        <f>VLOOKUP(MONTH($J3492),Lookup!$A$2:$B$13,2,0)&amp;" "&amp;YEAR($J3492)</f>
        <v>Jan 1900</v>
      </c>
      <c r="N3492" s="34" t="str">
        <f t="shared" si="328"/>
        <v>1/1/9999</v>
      </c>
      <c r="O3492" s="8" t="str">
        <f>IF(ISERROR(VLOOKUP($I3492,Lookup!$H$2:$I$11,2,0)),"",VLOOKUP($I3492,Lookup!$H$2:$I$11,2,0))</f>
        <v/>
      </c>
      <c r="P3492" s="8">
        <f>COUNTIF(J$4:J3492,J3492)</f>
        <v>0</v>
      </c>
    </row>
    <row r="3493" spans="1:16" x14ac:dyDescent="0.25">
      <c r="A3493" s="35">
        <f t="shared" si="329"/>
        <v>0</v>
      </c>
      <c r="B3493" s="8">
        <f t="shared" si="330"/>
        <v>0</v>
      </c>
      <c r="C3493" s="8">
        <f t="shared" si="331"/>
        <v>0</v>
      </c>
      <c r="D3493" s="38" t="e">
        <f t="shared" si="332"/>
        <v>#VALUE!</v>
      </c>
      <c r="E3493" s="39" t="e">
        <f t="shared" si="327"/>
        <v>#VALUE!</v>
      </c>
      <c r="M3493" s="8" t="str">
        <f>VLOOKUP(MONTH($J3493),Lookup!$A$2:$B$13,2,0)&amp;" "&amp;YEAR($J3493)</f>
        <v>Jan 1900</v>
      </c>
      <c r="N3493" s="34" t="str">
        <f t="shared" si="328"/>
        <v>1/1/9999</v>
      </c>
      <c r="O3493" s="8" t="str">
        <f>IF(ISERROR(VLOOKUP($I3493,Lookup!$H$2:$I$11,2,0)),"",VLOOKUP($I3493,Lookup!$H$2:$I$11,2,0))</f>
        <v/>
      </c>
      <c r="P3493" s="8">
        <f>COUNTIF(J$4:J3493,J3493)</f>
        <v>0</v>
      </c>
    </row>
    <row r="3494" spans="1:16" x14ac:dyDescent="0.25">
      <c r="A3494" s="35">
        <f t="shared" si="329"/>
        <v>0</v>
      </c>
      <c r="B3494" s="8">
        <f t="shared" si="330"/>
        <v>0</v>
      </c>
      <c r="C3494" s="8">
        <f t="shared" si="331"/>
        <v>0</v>
      </c>
      <c r="D3494" s="38" t="e">
        <f t="shared" si="332"/>
        <v>#VALUE!</v>
      </c>
      <c r="E3494" s="39" t="e">
        <f t="shared" si="327"/>
        <v>#VALUE!</v>
      </c>
      <c r="M3494" s="8" t="str">
        <f>VLOOKUP(MONTH($J3494),Lookup!$A$2:$B$13,2,0)&amp;" "&amp;YEAR($J3494)</f>
        <v>Jan 1900</v>
      </c>
      <c r="N3494" s="34" t="str">
        <f t="shared" si="328"/>
        <v>1/1/9999</v>
      </c>
      <c r="O3494" s="8" t="str">
        <f>IF(ISERROR(VLOOKUP($I3494,Lookup!$H$2:$I$11,2,0)),"",VLOOKUP($I3494,Lookup!$H$2:$I$11,2,0))</f>
        <v/>
      </c>
      <c r="P3494" s="8">
        <f>COUNTIF(J$4:J3494,J3494)</f>
        <v>0</v>
      </c>
    </row>
    <row r="3495" spans="1:16" x14ac:dyDescent="0.25">
      <c r="A3495" s="35">
        <f t="shared" si="329"/>
        <v>0</v>
      </c>
      <c r="B3495" s="8">
        <f t="shared" si="330"/>
        <v>0</v>
      </c>
      <c r="C3495" s="8">
        <f t="shared" si="331"/>
        <v>0</v>
      </c>
      <c r="D3495" s="38" t="e">
        <f t="shared" si="332"/>
        <v>#VALUE!</v>
      </c>
      <c r="E3495" s="39" t="e">
        <f t="shared" si="327"/>
        <v>#VALUE!</v>
      </c>
      <c r="M3495" s="8" t="str">
        <f>VLOOKUP(MONTH($J3495),Lookup!$A$2:$B$13,2,0)&amp;" "&amp;YEAR($J3495)</f>
        <v>Jan 1900</v>
      </c>
      <c r="N3495" s="34" t="str">
        <f t="shared" si="328"/>
        <v>1/1/9999</v>
      </c>
      <c r="O3495" s="8" t="str">
        <f>IF(ISERROR(VLOOKUP($I3495,Lookup!$H$2:$I$11,2,0)),"",VLOOKUP($I3495,Lookup!$H$2:$I$11,2,0))</f>
        <v/>
      </c>
      <c r="P3495" s="8">
        <f>COUNTIF(J$4:J3495,J3495)</f>
        <v>0</v>
      </c>
    </row>
    <row r="3496" spans="1:16" x14ac:dyDescent="0.25">
      <c r="A3496" s="35">
        <f t="shared" si="329"/>
        <v>0</v>
      </c>
      <c r="B3496" s="8">
        <f t="shared" si="330"/>
        <v>0</v>
      </c>
      <c r="C3496" s="8">
        <f t="shared" si="331"/>
        <v>0</v>
      </c>
      <c r="D3496" s="38" t="e">
        <f t="shared" si="332"/>
        <v>#VALUE!</v>
      </c>
      <c r="E3496" s="39" t="e">
        <f t="shared" si="327"/>
        <v>#VALUE!</v>
      </c>
      <c r="M3496" s="8" t="str">
        <f>VLOOKUP(MONTH($J3496),Lookup!$A$2:$B$13,2,0)&amp;" "&amp;YEAR($J3496)</f>
        <v>Jan 1900</v>
      </c>
      <c r="N3496" s="34" t="str">
        <f t="shared" si="328"/>
        <v>1/1/9999</v>
      </c>
      <c r="O3496" s="8" t="str">
        <f>IF(ISERROR(VLOOKUP($I3496,Lookup!$H$2:$I$11,2,0)),"",VLOOKUP($I3496,Lookup!$H$2:$I$11,2,0))</f>
        <v/>
      </c>
      <c r="P3496" s="8">
        <f>COUNTIF(J$4:J3496,J3496)</f>
        <v>0</v>
      </c>
    </row>
    <row r="3497" spans="1:16" x14ac:dyDescent="0.25">
      <c r="A3497" s="35">
        <f t="shared" si="329"/>
        <v>0</v>
      </c>
      <c r="B3497" s="8">
        <f t="shared" si="330"/>
        <v>0</v>
      </c>
      <c r="C3497" s="8">
        <f t="shared" si="331"/>
        <v>0</v>
      </c>
      <c r="D3497" s="38" t="e">
        <f t="shared" si="332"/>
        <v>#VALUE!</v>
      </c>
      <c r="E3497" s="39" t="e">
        <f t="shared" si="327"/>
        <v>#VALUE!</v>
      </c>
      <c r="M3497" s="8" t="str">
        <f>VLOOKUP(MONTH($J3497),Lookup!$A$2:$B$13,2,0)&amp;" "&amp;YEAR($J3497)</f>
        <v>Jan 1900</v>
      </c>
      <c r="N3497" s="34" t="str">
        <f t="shared" si="328"/>
        <v>1/1/9999</v>
      </c>
      <c r="O3497" s="8" t="str">
        <f>IF(ISERROR(VLOOKUP($I3497,Lookup!$H$2:$I$11,2,0)),"",VLOOKUP($I3497,Lookup!$H$2:$I$11,2,0))</f>
        <v/>
      </c>
      <c r="P3497" s="8">
        <f>COUNTIF(J$4:J3497,J3497)</f>
        <v>0</v>
      </c>
    </row>
    <row r="3498" spans="1:16" x14ac:dyDescent="0.25">
      <c r="A3498" s="35">
        <f t="shared" si="329"/>
        <v>0</v>
      </c>
      <c r="B3498" s="8">
        <f t="shared" si="330"/>
        <v>0</v>
      </c>
      <c r="C3498" s="8">
        <f t="shared" si="331"/>
        <v>0</v>
      </c>
      <c r="D3498" s="38" t="e">
        <f t="shared" si="332"/>
        <v>#VALUE!</v>
      </c>
      <c r="E3498" s="39" t="e">
        <f t="shared" si="327"/>
        <v>#VALUE!</v>
      </c>
      <c r="M3498" s="8" t="str">
        <f>VLOOKUP(MONTH($J3498),Lookup!$A$2:$B$13,2,0)&amp;" "&amp;YEAR($J3498)</f>
        <v>Jan 1900</v>
      </c>
      <c r="N3498" s="34" t="str">
        <f t="shared" si="328"/>
        <v>1/1/9999</v>
      </c>
      <c r="O3498" s="8" t="str">
        <f>IF(ISERROR(VLOOKUP($I3498,Lookup!$H$2:$I$11,2,0)),"",VLOOKUP($I3498,Lookup!$H$2:$I$11,2,0))</f>
        <v/>
      </c>
      <c r="P3498" s="8">
        <f>COUNTIF(J$4:J3498,J3498)</f>
        <v>0</v>
      </c>
    </row>
    <row r="3499" spans="1:16" x14ac:dyDescent="0.25">
      <c r="A3499" s="35">
        <f t="shared" si="329"/>
        <v>0</v>
      </c>
      <c r="B3499" s="8">
        <f t="shared" si="330"/>
        <v>0</v>
      </c>
      <c r="C3499" s="8">
        <f t="shared" si="331"/>
        <v>0</v>
      </c>
      <c r="D3499" s="38" t="e">
        <f t="shared" si="332"/>
        <v>#VALUE!</v>
      </c>
      <c r="E3499" s="39" t="e">
        <f t="shared" si="327"/>
        <v>#VALUE!</v>
      </c>
      <c r="M3499" s="8" t="str">
        <f>VLOOKUP(MONTH($J3499),Lookup!$A$2:$B$13,2,0)&amp;" "&amp;YEAR($J3499)</f>
        <v>Jan 1900</v>
      </c>
      <c r="N3499" s="34" t="str">
        <f t="shared" si="328"/>
        <v>1/1/9999</v>
      </c>
      <c r="O3499" s="8" t="str">
        <f>IF(ISERROR(VLOOKUP($I3499,Lookup!$H$2:$I$11,2,0)),"",VLOOKUP($I3499,Lookup!$H$2:$I$11,2,0))</f>
        <v/>
      </c>
      <c r="P3499" s="8">
        <f>COUNTIF(J$4:J3499,J3499)</f>
        <v>0</v>
      </c>
    </row>
    <row r="3500" spans="1:16" x14ac:dyDescent="0.25">
      <c r="A3500" s="35">
        <f t="shared" si="329"/>
        <v>0</v>
      </c>
      <c r="B3500" s="8">
        <f t="shared" si="330"/>
        <v>0</v>
      </c>
      <c r="C3500" s="8">
        <f t="shared" si="331"/>
        <v>0</v>
      </c>
      <c r="D3500" s="38" t="e">
        <f t="shared" si="332"/>
        <v>#VALUE!</v>
      </c>
      <c r="E3500" s="39" t="e">
        <f t="shared" si="327"/>
        <v>#VALUE!</v>
      </c>
      <c r="M3500" s="8" t="str">
        <f>VLOOKUP(MONTH($J3500),Lookup!$A$2:$B$13,2,0)&amp;" "&amp;YEAR($J3500)</f>
        <v>Jan 1900</v>
      </c>
      <c r="N3500" s="34" t="str">
        <f t="shared" si="328"/>
        <v>1/1/9999</v>
      </c>
      <c r="O3500" s="8" t="str">
        <f>IF(ISERROR(VLOOKUP($I3500,Lookup!$H$2:$I$11,2,0)),"",VLOOKUP($I3500,Lookup!$H$2:$I$11,2,0))</f>
        <v/>
      </c>
      <c r="P3500" s="8">
        <f>COUNTIF(J$4:J3500,J3500)</f>
        <v>0</v>
      </c>
    </row>
    <row r="3501" spans="1:16" x14ac:dyDescent="0.25">
      <c r="A3501" s="35">
        <f t="shared" si="329"/>
        <v>0</v>
      </c>
      <c r="B3501" s="8">
        <f t="shared" si="330"/>
        <v>0</v>
      </c>
      <c r="C3501" s="8">
        <f t="shared" si="331"/>
        <v>0</v>
      </c>
      <c r="D3501" s="38" t="e">
        <f t="shared" si="332"/>
        <v>#VALUE!</v>
      </c>
      <c r="E3501" s="39" t="e">
        <f t="shared" si="327"/>
        <v>#VALUE!</v>
      </c>
      <c r="M3501" s="8" t="str">
        <f>VLOOKUP(MONTH($J3501),Lookup!$A$2:$B$13,2,0)&amp;" "&amp;YEAR($J3501)</f>
        <v>Jan 1900</v>
      </c>
      <c r="N3501" s="34" t="str">
        <f t="shared" si="328"/>
        <v>1/1/9999</v>
      </c>
      <c r="O3501" s="8" t="str">
        <f>IF(ISERROR(VLOOKUP($I3501,Lookup!$H$2:$I$11,2,0)),"",VLOOKUP($I3501,Lookup!$H$2:$I$11,2,0))</f>
        <v/>
      </c>
      <c r="P3501" s="8">
        <f>COUNTIF(J$4:J3501,J3501)</f>
        <v>0</v>
      </c>
    </row>
    <row r="3502" spans="1:16" x14ac:dyDescent="0.25">
      <c r="A3502" s="35">
        <f t="shared" si="329"/>
        <v>0</v>
      </c>
      <c r="B3502" s="8">
        <f t="shared" si="330"/>
        <v>0</v>
      </c>
      <c r="C3502" s="8">
        <f t="shared" si="331"/>
        <v>0</v>
      </c>
      <c r="D3502" s="38" t="e">
        <f t="shared" si="332"/>
        <v>#VALUE!</v>
      </c>
      <c r="E3502" s="39" t="e">
        <f t="shared" si="327"/>
        <v>#VALUE!</v>
      </c>
      <c r="M3502" s="8" t="str">
        <f>VLOOKUP(MONTH($J3502),Lookup!$A$2:$B$13,2,0)&amp;" "&amp;YEAR($J3502)</f>
        <v>Jan 1900</v>
      </c>
      <c r="N3502" s="34" t="str">
        <f t="shared" si="328"/>
        <v>1/1/9999</v>
      </c>
      <c r="O3502" s="8" t="str">
        <f>IF(ISERROR(VLOOKUP($I3502,Lookup!$H$2:$I$11,2,0)),"",VLOOKUP($I3502,Lookup!$H$2:$I$11,2,0))</f>
        <v/>
      </c>
      <c r="P3502" s="8">
        <f>COUNTIF(J$4:J3502,J3502)</f>
        <v>0</v>
      </c>
    </row>
    <row r="3503" spans="1:16" x14ac:dyDescent="0.25">
      <c r="A3503" s="35">
        <f t="shared" si="329"/>
        <v>0</v>
      </c>
      <c r="B3503" s="8">
        <f t="shared" si="330"/>
        <v>0</v>
      </c>
      <c r="C3503" s="8">
        <f t="shared" si="331"/>
        <v>0</v>
      </c>
      <c r="D3503" s="38" t="e">
        <f t="shared" si="332"/>
        <v>#VALUE!</v>
      </c>
      <c r="E3503" s="39" t="e">
        <f t="shared" si="327"/>
        <v>#VALUE!</v>
      </c>
      <c r="M3503" s="8" t="str">
        <f>VLOOKUP(MONTH($J3503),Lookup!$A$2:$B$13,2,0)&amp;" "&amp;YEAR($J3503)</f>
        <v>Jan 1900</v>
      </c>
      <c r="N3503" s="34" t="str">
        <f t="shared" si="328"/>
        <v>1/1/9999</v>
      </c>
      <c r="O3503" s="8" t="str">
        <f>IF(ISERROR(VLOOKUP($I3503,Lookup!$H$2:$I$11,2,0)),"",VLOOKUP($I3503,Lookup!$H$2:$I$11,2,0))</f>
        <v/>
      </c>
      <c r="P3503" s="8">
        <f>COUNTIF(J$4:J3503,J3503)</f>
        <v>0</v>
      </c>
    </row>
    <row r="3504" spans="1:16" x14ac:dyDescent="0.25">
      <c r="A3504" s="35">
        <f t="shared" si="329"/>
        <v>0</v>
      </c>
      <c r="B3504" s="8">
        <f t="shared" si="330"/>
        <v>0</v>
      </c>
      <c r="C3504" s="8">
        <f t="shared" si="331"/>
        <v>0</v>
      </c>
      <c r="D3504" s="38" t="e">
        <f t="shared" si="332"/>
        <v>#VALUE!</v>
      </c>
      <c r="E3504" s="39" t="e">
        <f t="shared" si="327"/>
        <v>#VALUE!</v>
      </c>
      <c r="M3504" s="8" t="str">
        <f>VLOOKUP(MONTH($J3504),Lookup!$A$2:$B$13,2,0)&amp;" "&amp;YEAR($J3504)</f>
        <v>Jan 1900</v>
      </c>
      <c r="N3504" s="34" t="str">
        <f t="shared" si="328"/>
        <v>1/1/9999</v>
      </c>
      <c r="O3504" s="8" t="str">
        <f>IF(ISERROR(VLOOKUP($I3504,Lookup!$H$2:$I$11,2,0)),"",VLOOKUP($I3504,Lookup!$H$2:$I$11,2,0))</f>
        <v/>
      </c>
      <c r="P3504" s="8">
        <f>COUNTIF(J$4:J3504,J3504)</f>
        <v>0</v>
      </c>
    </row>
    <row r="3505" spans="1:16" x14ac:dyDescent="0.25">
      <c r="A3505" s="35">
        <f t="shared" si="329"/>
        <v>0</v>
      </c>
      <c r="B3505" s="8">
        <f t="shared" si="330"/>
        <v>0</v>
      </c>
      <c r="C3505" s="8">
        <f t="shared" si="331"/>
        <v>0</v>
      </c>
      <c r="D3505" s="38" t="e">
        <f t="shared" si="332"/>
        <v>#VALUE!</v>
      </c>
      <c r="E3505" s="39" t="e">
        <f t="shared" si="327"/>
        <v>#VALUE!</v>
      </c>
      <c r="M3505" s="8" t="str">
        <f>VLOOKUP(MONTH($J3505),Lookup!$A$2:$B$13,2,0)&amp;" "&amp;YEAR($J3505)</f>
        <v>Jan 1900</v>
      </c>
      <c r="N3505" s="34" t="str">
        <f t="shared" si="328"/>
        <v>1/1/9999</v>
      </c>
      <c r="O3505" s="8" t="str">
        <f>IF(ISERROR(VLOOKUP($I3505,Lookup!$H$2:$I$11,2,0)),"",VLOOKUP($I3505,Lookup!$H$2:$I$11,2,0))</f>
        <v/>
      </c>
      <c r="P3505" s="8">
        <f>COUNTIF(J$4:J3505,J3505)</f>
        <v>0</v>
      </c>
    </row>
    <row r="3506" spans="1:16" x14ac:dyDescent="0.25">
      <c r="A3506" s="35">
        <f t="shared" si="329"/>
        <v>0</v>
      </c>
      <c r="B3506" s="8">
        <f t="shared" si="330"/>
        <v>0</v>
      </c>
      <c r="C3506" s="8">
        <f t="shared" si="331"/>
        <v>0</v>
      </c>
      <c r="D3506" s="38" t="e">
        <f t="shared" si="332"/>
        <v>#VALUE!</v>
      </c>
      <c r="E3506" s="39" t="e">
        <f t="shared" si="327"/>
        <v>#VALUE!</v>
      </c>
      <c r="M3506" s="8" t="str">
        <f>VLOOKUP(MONTH($J3506),Lookup!$A$2:$B$13,2,0)&amp;" "&amp;YEAR($J3506)</f>
        <v>Jan 1900</v>
      </c>
      <c r="N3506" s="34" t="str">
        <f t="shared" si="328"/>
        <v>1/1/9999</v>
      </c>
      <c r="O3506" s="8" t="str">
        <f>IF(ISERROR(VLOOKUP($I3506,Lookup!$H$2:$I$11,2,0)),"",VLOOKUP($I3506,Lookup!$H$2:$I$11,2,0))</f>
        <v/>
      </c>
      <c r="P3506" s="8">
        <f>COUNTIF(J$4:J3506,J3506)</f>
        <v>0</v>
      </c>
    </row>
    <row r="3507" spans="1:16" x14ac:dyDescent="0.25">
      <c r="A3507" s="35">
        <f t="shared" si="329"/>
        <v>0</v>
      </c>
      <c r="B3507" s="8">
        <f t="shared" si="330"/>
        <v>0</v>
      </c>
      <c r="C3507" s="8">
        <f t="shared" si="331"/>
        <v>0</v>
      </c>
      <c r="D3507" s="38" t="e">
        <f t="shared" si="332"/>
        <v>#VALUE!</v>
      </c>
      <c r="E3507" s="39" t="e">
        <f t="shared" si="327"/>
        <v>#VALUE!</v>
      </c>
      <c r="M3507" s="8" t="str">
        <f>VLOOKUP(MONTH($J3507),Lookup!$A$2:$B$13,2,0)&amp;" "&amp;YEAR($J3507)</f>
        <v>Jan 1900</v>
      </c>
      <c r="N3507" s="34" t="str">
        <f t="shared" si="328"/>
        <v>1/1/9999</v>
      </c>
      <c r="O3507" s="8" t="str">
        <f>IF(ISERROR(VLOOKUP($I3507,Lookup!$H$2:$I$11,2,0)),"",VLOOKUP($I3507,Lookup!$H$2:$I$11,2,0))</f>
        <v/>
      </c>
      <c r="P3507" s="8">
        <f>COUNTIF(J$4:J3507,J3507)</f>
        <v>0</v>
      </c>
    </row>
    <row r="3508" spans="1:16" x14ac:dyDescent="0.25">
      <c r="A3508" s="35">
        <f t="shared" si="329"/>
        <v>0</v>
      </c>
      <c r="B3508" s="8">
        <f t="shared" si="330"/>
        <v>0</v>
      </c>
      <c r="C3508" s="8">
        <f t="shared" si="331"/>
        <v>0</v>
      </c>
      <c r="D3508" s="38" t="e">
        <f t="shared" si="332"/>
        <v>#VALUE!</v>
      </c>
      <c r="E3508" s="39" t="e">
        <f t="shared" si="327"/>
        <v>#VALUE!</v>
      </c>
      <c r="M3508" s="8" t="str">
        <f>VLOOKUP(MONTH($J3508),Lookup!$A$2:$B$13,2,0)&amp;" "&amp;YEAR($J3508)</f>
        <v>Jan 1900</v>
      </c>
      <c r="N3508" s="34" t="str">
        <f t="shared" si="328"/>
        <v>1/1/9999</v>
      </c>
      <c r="O3508" s="8" t="str">
        <f>IF(ISERROR(VLOOKUP($I3508,Lookup!$H$2:$I$11,2,0)),"",VLOOKUP($I3508,Lookup!$H$2:$I$11,2,0))</f>
        <v/>
      </c>
      <c r="P3508" s="8">
        <f>COUNTIF(J$4:J3508,J3508)</f>
        <v>0</v>
      </c>
    </row>
    <row r="3509" spans="1:16" x14ac:dyDescent="0.25">
      <c r="A3509" s="35">
        <f t="shared" si="329"/>
        <v>0</v>
      </c>
      <c r="B3509" s="8">
        <f t="shared" si="330"/>
        <v>0</v>
      </c>
      <c r="C3509" s="8">
        <f t="shared" si="331"/>
        <v>0</v>
      </c>
      <c r="D3509" s="38" t="e">
        <f t="shared" si="332"/>
        <v>#VALUE!</v>
      </c>
      <c r="E3509" s="39" t="e">
        <f t="shared" si="327"/>
        <v>#VALUE!</v>
      </c>
      <c r="M3509" s="8" t="str">
        <f>VLOOKUP(MONTH($J3509),Lookup!$A$2:$B$13,2,0)&amp;" "&amp;YEAR($J3509)</f>
        <v>Jan 1900</v>
      </c>
      <c r="N3509" s="34" t="str">
        <f t="shared" si="328"/>
        <v>1/1/9999</v>
      </c>
      <c r="O3509" s="8" t="str">
        <f>IF(ISERROR(VLOOKUP($I3509,Lookup!$H$2:$I$11,2,0)),"",VLOOKUP($I3509,Lookup!$H$2:$I$11,2,0))</f>
        <v/>
      </c>
      <c r="P3509" s="8">
        <f>COUNTIF(J$4:J3509,J3509)</f>
        <v>0</v>
      </c>
    </row>
    <row r="3510" spans="1:16" x14ac:dyDescent="0.25">
      <c r="A3510" s="35">
        <f t="shared" si="329"/>
        <v>0</v>
      </c>
      <c r="B3510" s="8">
        <f t="shared" si="330"/>
        <v>0</v>
      </c>
      <c r="C3510" s="8">
        <f t="shared" si="331"/>
        <v>0</v>
      </c>
      <c r="D3510" s="38" t="e">
        <f t="shared" si="332"/>
        <v>#VALUE!</v>
      </c>
      <c r="E3510" s="39" t="e">
        <f t="shared" si="327"/>
        <v>#VALUE!</v>
      </c>
      <c r="M3510" s="8" t="str">
        <f>VLOOKUP(MONTH($J3510),Lookup!$A$2:$B$13,2,0)&amp;" "&amp;YEAR($J3510)</f>
        <v>Jan 1900</v>
      </c>
      <c r="N3510" s="34" t="str">
        <f t="shared" si="328"/>
        <v>1/1/9999</v>
      </c>
      <c r="O3510" s="8" t="str">
        <f>IF(ISERROR(VLOOKUP($I3510,Lookup!$H$2:$I$11,2,0)),"",VLOOKUP($I3510,Lookup!$H$2:$I$11,2,0))</f>
        <v/>
      </c>
      <c r="P3510" s="8">
        <f>COUNTIF(J$4:J3510,J3510)</f>
        <v>0</v>
      </c>
    </row>
    <row r="3511" spans="1:16" x14ac:dyDescent="0.25">
      <c r="A3511" s="35">
        <f t="shared" si="329"/>
        <v>0</v>
      </c>
      <c r="B3511" s="8">
        <f t="shared" si="330"/>
        <v>0</v>
      </c>
      <c r="C3511" s="8">
        <f t="shared" si="331"/>
        <v>0</v>
      </c>
      <c r="D3511" s="38" t="e">
        <f t="shared" si="332"/>
        <v>#VALUE!</v>
      </c>
      <c r="E3511" s="39" t="e">
        <f t="shared" si="327"/>
        <v>#VALUE!</v>
      </c>
      <c r="M3511" s="8" t="str">
        <f>VLOOKUP(MONTH($J3511),Lookup!$A$2:$B$13,2,0)&amp;" "&amp;YEAR($J3511)</f>
        <v>Jan 1900</v>
      </c>
      <c r="N3511" s="34" t="str">
        <f t="shared" si="328"/>
        <v>1/1/9999</v>
      </c>
      <c r="O3511" s="8" t="str">
        <f>IF(ISERROR(VLOOKUP($I3511,Lookup!$H$2:$I$11,2,0)),"",VLOOKUP($I3511,Lookup!$H$2:$I$11,2,0))</f>
        <v/>
      </c>
      <c r="P3511" s="8">
        <f>COUNTIF(J$4:J3511,J3511)</f>
        <v>0</v>
      </c>
    </row>
    <row r="3512" spans="1:16" x14ac:dyDescent="0.25">
      <c r="A3512" s="35">
        <f t="shared" si="329"/>
        <v>0</v>
      </c>
      <c r="B3512" s="8">
        <f t="shared" si="330"/>
        <v>0</v>
      </c>
      <c r="C3512" s="8">
        <f t="shared" si="331"/>
        <v>0</v>
      </c>
      <c r="D3512" s="38" t="e">
        <f t="shared" si="332"/>
        <v>#VALUE!</v>
      </c>
      <c r="E3512" s="39" t="e">
        <f t="shared" si="327"/>
        <v>#VALUE!</v>
      </c>
      <c r="M3512" s="8" t="str">
        <f>VLOOKUP(MONTH($J3512),Lookup!$A$2:$B$13,2,0)&amp;" "&amp;YEAR($J3512)</f>
        <v>Jan 1900</v>
      </c>
      <c r="N3512" s="34" t="str">
        <f t="shared" si="328"/>
        <v>1/1/9999</v>
      </c>
      <c r="O3512" s="8" t="str">
        <f>IF(ISERROR(VLOOKUP($I3512,Lookup!$H$2:$I$11,2,0)),"",VLOOKUP($I3512,Lookup!$H$2:$I$11,2,0))</f>
        <v/>
      </c>
      <c r="P3512" s="8">
        <f>COUNTIF(J$4:J3512,J3512)</f>
        <v>0</v>
      </c>
    </row>
    <row r="3513" spans="1:16" x14ac:dyDescent="0.25">
      <c r="A3513" s="35">
        <f t="shared" si="329"/>
        <v>0</v>
      </c>
      <c r="B3513" s="8">
        <f t="shared" si="330"/>
        <v>0</v>
      </c>
      <c r="C3513" s="8">
        <f t="shared" si="331"/>
        <v>0</v>
      </c>
      <c r="D3513" s="38" t="e">
        <f t="shared" si="332"/>
        <v>#VALUE!</v>
      </c>
      <c r="E3513" s="39" t="e">
        <f t="shared" si="327"/>
        <v>#VALUE!</v>
      </c>
      <c r="M3513" s="8" t="str">
        <f>VLOOKUP(MONTH($J3513),Lookup!$A$2:$B$13,2,0)&amp;" "&amp;YEAR($J3513)</f>
        <v>Jan 1900</v>
      </c>
      <c r="N3513" s="34" t="str">
        <f t="shared" si="328"/>
        <v>1/1/9999</v>
      </c>
      <c r="O3513" s="8" t="str">
        <f>IF(ISERROR(VLOOKUP($I3513,Lookup!$H$2:$I$11,2,0)),"",VLOOKUP($I3513,Lookup!$H$2:$I$11,2,0))</f>
        <v/>
      </c>
      <c r="P3513" s="8">
        <f>COUNTIF(J$4:J3513,J3513)</f>
        <v>0</v>
      </c>
    </row>
    <row r="3514" spans="1:16" x14ac:dyDescent="0.25">
      <c r="A3514" s="35">
        <f t="shared" si="329"/>
        <v>0</v>
      </c>
      <c r="B3514" s="8">
        <f t="shared" si="330"/>
        <v>0</v>
      </c>
      <c r="C3514" s="8">
        <f t="shared" si="331"/>
        <v>0</v>
      </c>
      <c r="D3514" s="38" t="e">
        <f t="shared" si="332"/>
        <v>#VALUE!</v>
      </c>
      <c r="E3514" s="39" t="e">
        <f t="shared" si="327"/>
        <v>#VALUE!</v>
      </c>
      <c r="M3514" s="8" t="str">
        <f>VLOOKUP(MONTH($J3514),Lookup!$A$2:$B$13,2,0)&amp;" "&amp;YEAR($J3514)</f>
        <v>Jan 1900</v>
      </c>
      <c r="N3514" s="34" t="str">
        <f t="shared" si="328"/>
        <v>1/1/9999</v>
      </c>
      <c r="O3514" s="8" t="str">
        <f>IF(ISERROR(VLOOKUP($I3514,Lookup!$H$2:$I$11,2,0)),"",VLOOKUP($I3514,Lookup!$H$2:$I$11,2,0))</f>
        <v/>
      </c>
      <c r="P3514" s="8">
        <f>COUNTIF(J$4:J3514,J3514)</f>
        <v>0</v>
      </c>
    </row>
    <row r="3515" spans="1:16" x14ac:dyDescent="0.25">
      <c r="A3515" s="35">
        <f t="shared" si="329"/>
        <v>0</v>
      </c>
      <c r="B3515" s="8">
        <f t="shared" si="330"/>
        <v>0</v>
      </c>
      <c r="C3515" s="8">
        <f t="shared" si="331"/>
        <v>0</v>
      </c>
      <c r="D3515" s="38" t="e">
        <f t="shared" si="332"/>
        <v>#VALUE!</v>
      </c>
      <c r="E3515" s="39" t="e">
        <f t="shared" si="327"/>
        <v>#VALUE!</v>
      </c>
      <c r="M3515" s="8" t="str">
        <f>VLOOKUP(MONTH($J3515),Lookup!$A$2:$B$13,2,0)&amp;" "&amp;YEAR($J3515)</f>
        <v>Jan 1900</v>
      </c>
      <c r="N3515" s="34" t="str">
        <f t="shared" si="328"/>
        <v>1/1/9999</v>
      </c>
      <c r="O3515" s="8" t="str">
        <f>IF(ISERROR(VLOOKUP($I3515,Lookup!$H$2:$I$11,2,0)),"",VLOOKUP($I3515,Lookup!$H$2:$I$11,2,0))</f>
        <v/>
      </c>
      <c r="P3515" s="8">
        <f>COUNTIF(J$4:J3515,J3515)</f>
        <v>0</v>
      </c>
    </row>
    <row r="3516" spans="1:16" x14ac:dyDescent="0.25">
      <c r="A3516" s="35">
        <f t="shared" si="329"/>
        <v>0</v>
      </c>
      <c r="B3516" s="8">
        <f t="shared" si="330"/>
        <v>0</v>
      </c>
      <c r="C3516" s="8">
        <f t="shared" si="331"/>
        <v>0</v>
      </c>
      <c r="D3516" s="38" t="e">
        <f t="shared" si="332"/>
        <v>#VALUE!</v>
      </c>
      <c r="E3516" s="39" t="e">
        <f t="shared" si="327"/>
        <v>#VALUE!</v>
      </c>
      <c r="M3516" s="8" t="str">
        <f>VLOOKUP(MONTH($J3516),Lookup!$A$2:$B$13,2,0)&amp;" "&amp;YEAR($J3516)</f>
        <v>Jan 1900</v>
      </c>
      <c r="N3516" s="34" t="str">
        <f t="shared" si="328"/>
        <v>1/1/9999</v>
      </c>
      <c r="O3516" s="8" t="str">
        <f>IF(ISERROR(VLOOKUP($I3516,Lookup!$H$2:$I$11,2,0)),"",VLOOKUP($I3516,Lookup!$H$2:$I$11,2,0))</f>
        <v/>
      </c>
      <c r="P3516" s="8">
        <f>COUNTIF(J$4:J3516,J3516)</f>
        <v>0</v>
      </c>
    </row>
    <row r="3517" spans="1:16" x14ac:dyDescent="0.25">
      <c r="A3517" s="35">
        <f t="shared" si="329"/>
        <v>0</v>
      </c>
      <c r="B3517" s="8">
        <f t="shared" si="330"/>
        <v>0</v>
      </c>
      <c r="C3517" s="8">
        <f t="shared" si="331"/>
        <v>0</v>
      </c>
      <c r="D3517" s="38" t="e">
        <f t="shared" si="332"/>
        <v>#VALUE!</v>
      </c>
      <c r="E3517" s="39" t="e">
        <f t="shared" si="327"/>
        <v>#VALUE!</v>
      </c>
      <c r="M3517" s="8" t="str">
        <f>VLOOKUP(MONTH($J3517),Lookup!$A$2:$B$13,2,0)&amp;" "&amp;YEAR($J3517)</f>
        <v>Jan 1900</v>
      </c>
      <c r="N3517" s="34" t="str">
        <f t="shared" si="328"/>
        <v>1/1/9999</v>
      </c>
      <c r="O3517" s="8" t="str">
        <f>IF(ISERROR(VLOOKUP($I3517,Lookup!$H$2:$I$11,2,0)),"",VLOOKUP($I3517,Lookup!$H$2:$I$11,2,0))</f>
        <v/>
      </c>
      <c r="P3517" s="8">
        <f>COUNTIF(J$4:J3517,J3517)</f>
        <v>0</v>
      </c>
    </row>
    <row r="3518" spans="1:16" x14ac:dyDescent="0.25">
      <c r="A3518" s="35">
        <f t="shared" si="329"/>
        <v>0</v>
      </c>
      <c r="B3518" s="8">
        <f t="shared" si="330"/>
        <v>0</v>
      </c>
      <c r="C3518" s="8">
        <f t="shared" si="331"/>
        <v>0</v>
      </c>
      <c r="D3518" s="38" t="e">
        <f t="shared" si="332"/>
        <v>#VALUE!</v>
      </c>
      <c r="E3518" s="39" t="e">
        <f t="shared" si="327"/>
        <v>#VALUE!</v>
      </c>
      <c r="M3518" s="8" t="str">
        <f>VLOOKUP(MONTH($J3518),Lookup!$A$2:$B$13,2,0)&amp;" "&amp;YEAR($J3518)</f>
        <v>Jan 1900</v>
      </c>
      <c r="N3518" s="34" t="str">
        <f t="shared" si="328"/>
        <v>1/1/9999</v>
      </c>
      <c r="O3518" s="8" t="str">
        <f>IF(ISERROR(VLOOKUP($I3518,Lookup!$H$2:$I$11,2,0)),"",VLOOKUP($I3518,Lookup!$H$2:$I$11,2,0))</f>
        <v/>
      </c>
      <c r="P3518" s="8">
        <f>COUNTIF(J$4:J3518,J3518)</f>
        <v>0</v>
      </c>
    </row>
    <row r="3519" spans="1:16" x14ac:dyDescent="0.25">
      <c r="A3519" s="35">
        <f t="shared" si="329"/>
        <v>0</v>
      </c>
      <c r="B3519" s="8">
        <f t="shared" si="330"/>
        <v>0</v>
      </c>
      <c r="C3519" s="8">
        <f t="shared" si="331"/>
        <v>0</v>
      </c>
      <c r="D3519" s="38" t="e">
        <f t="shared" si="332"/>
        <v>#VALUE!</v>
      </c>
      <c r="E3519" s="39" t="e">
        <f t="shared" si="327"/>
        <v>#VALUE!</v>
      </c>
      <c r="M3519" s="8" t="str">
        <f>VLOOKUP(MONTH($J3519),Lookup!$A$2:$B$13,2,0)&amp;" "&amp;YEAR($J3519)</f>
        <v>Jan 1900</v>
      </c>
      <c r="N3519" s="34" t="str">
        <f t="shared" si="328"/>
        <v>1/1/9999</v>
      </c>
      <c r="O3519" s="8" t="str">
        <f>IF(ISERROR(VLOOKUP($I3519,Lookup!$H$2:$I$11,2,0)),"",VLOOKUP($I3519,Lookup!$H$2:$I$11,2,0))</f>
        <v/>
      </c>
      <c r="P3519" s="8">
        <f>COUNTIF(J$4:J3519,J3519)</f>
        <v>0</v>
      </c>
    </row>
    <row r="3520" spans="1:16" x14ac:dyDescent="0.25">
      <c r="A3520" s="35">
        <f t="shared" si="329"/>
        <v>0</v>
      </c>
      <c r="B3520" s="8">
        <f t="shared" si="330"/>
        <v>0</v>
      </c>
      <c r="C3520" s="8">
        <f t="shared" si="331"/>
        <v>0</v>
      </c>
      <c r="D3520" s="38" t="e">
        <f t="shared" si="332"/>
        <v>#VALUE!</v>
      </c>
      <c r="E3520" s="39" t="e">
        <f t="shared" si="327"/>
        <v>#VALUE!</v>
      </c>
      <c r="M3520" s="8" t="str">
        <f>VLOOKUP(MONTH($J3520),Lookup!$A$2:$B$13,2,0)&amp;" "&amp;YEAR($J3520)</f>
        <v>Jan 1900</v>
      </c>
      <c r="N3520" s="34" t="str">
        <f t="shared" si="328"/>
        <v>1/1/9999</v>
      </c>
      <c r="O3520" s="8" t="str">
        <f>IF(ISERROR(VLOOKUP($I3520,Lookup!$H$2:$I$11,2,0)),"",VLOOKUP($I3520,Lookup!$H$2:$I$11,2,0))</f>
        <v/>
      </c>
      <c r="P3520" s="8">
        <f>COUNTIF(J$4:J3520,J3520)</f>
        <v>0</v>
      </c>
    </row>
    <row r="3521" spans="1:16" x14ac:dyDescent="0.25">
      <c r="A3521" s="35">
        <f t="shared" si="329"/>
        <v>0</v>
      </c>
      <c r="B3521" s="8">
        <f t="shared" si="330"/>
        <v>0</v>
      </c>
      <c r="C3521" s="8">
        <f t="shared" si="331"/>
        <v>0</v>
      </c>
      <c r="D3521" s="38" t="e">
        <f t="shared" si="332"/>
        <v>#VALUE!</v>
      </c>
      <c r="E3521" s="39" t="e">
        <f t="shared" si="327"/>
        <v>#VALUE!</v>
      </c>
      <c r="M3521" s="8" t="str">
        <f>VLOOKUP(MONTH($J3521),Lookup!$A$2:$B$13,2,0)&amp;" "&amp;YEAR($J3521)</f>
        <v>Jan 1900</v>
      </c>
      <c r="N3521" s="34" t="str">
        <f t="shared" si="328"/>
        <v>1/1/9999</v>
      </c>
      <c r="O3521" s="8" t="str">
        <f>IF(ISERROR(VLOOKUP($I3521,Lookup!$H$2:$I$11,2,0)),"",VLOOKUP($I3521,Lookup!$H$2:$I$11,2,0))</f>
        <v/>
      </c>
      <c r="P3521" s="8">
        <f>COUNTIF(J$4:J3521,J3521)</f>
        <v>0</v>
      </c>
    </row>
    <row r="3522" spans="1:16" x14ac:dyDescent="0.25">
      <c r="A3522" s="35">
        <f t="shared" si="329"/>
        <v>0</v>
      </c>
      <c r="B3522" s="8">
        <f t="shared" si="330"/>
        <v>0</v>
      </c>
      <c r="C3522" s="8">
        <f t="shared" si="331"/>
        <v>0</v>
      </c>
      <c r="D3522" s="38" t="e">
        <f t="shared" si="332"/>
        <v>#VALUE!</v>
      </c>
      <c r="E3522" s="39" t="e">
        <f t="shared" si="327"/>
        <v>#VALUE!</v>
      </c>
      <c r="M3522" s="8" t="str">
        <f>VLOOKUP(MONTH($J3522),Lookup!$A$2:$B$13,2,0)&amp;" "&amp;YEAR($J3522)</f>
        <v>Jan 1900</v>
      </c>
      <c r="N3522" s="34" t="str">
        <f t="shared" si="328"/>
        <v>1/1/9999</v>
      </c>
      <c r="O3522" s="8" t="str">
        <f>IF(ISERROR(VLOOKUP($I3522,Lookup!$H$2:$I$11,2,0)),"",VLOOKUP($I3522,Lookup!$H$2:$I$11,2,0))</f>
        <v/>
      </c>
      <c r="P3522" s="8">
        <f>COUNTIF(J$4:J3522,J3522)</f>
        <v>0</v>
      </c>
    </row>
    <row r="3523" spans="1:16" x14ac:dyDescent="0.25">
      <c r="A3523" s="35">
        <f t="shared" si="329"/>
        <v>0</v>
      </c>
      <c r="B3523" s="8">
        <f t="shared" si="330"/>
        <v>0</v>
      </c>
      <c r="C3523" s="8">
        <f t="shared" si="331"/>
        <v>0</v>
      </c>
      <c r="D3523" s="38" t="e">
        <f t="shared" si="332"/>
        <v>#VALUE!</v>
      </c>
      <c r="E3523" s="39" t="e">
        <f t="shared" si="327"/>
        <v>#VALUE!</v>
      </c>
      <c r="M3523" s="8" t="str">
        <f>VLOOKUP(MONTH($J3523),Lookup!$A$2:$B$13,2,0)&amp;" "&amp;YEAR($J3523)</f>
        <v>Jan 1900</v>
      </c>
      <c r="N3523" s="34" t="str">
        <f t="shared" si="328"/>
        <v>1/1/9999</v>
      </c>
      <c r="O3523" s="8" t="str">
        <f>IF(ISERROR(VLOOKUP($I3523,Lookup!$H$2:$I$11,2,0)),"",VLOOKUP($I3523,Lookup!$H$2:$I$11,2,0))</f>
        <v/>
      </c>
      <c r="P3523" s="8">
        <f>COUNTIF(J$4:J3523,J3523)</f>
        <v>0</v>
      </c>
    </row>
    <row r="3524" spans="1:16" x14ac:dyDescent="0.25">
      <c r="A3524" s="35">
        <f t="shared" si="329"/>
        <v>0</v>
      </c>
      <c r="B3524" s="8">
        <f t="shared" si="330"/>
        <v>0</v>
      </c>
      <c r="C3524" s="8">
        <f t="shared" si="331"/>
        <v>0</v>
      </c>
      <c r="D3524" s="38" t="e">
        <f t="shared" si="332"/>
        <v>#VALUE!</v>
      </c>
      <c r="E3524" s="39" t="e">
        <f t="shared" si="327"/>
        <v>#VALUE!</v>
      </c>
      <c r="M3524" s="8" t="str">
        <f>VLOOKUP(MONTH($J3524),Lookup!$A$2:$B$13,2,0)&amp;" "&amp;YEAR($J3524)</f>
        <v>Jan 1900</v>
      </c>
      <c r="N3524" s="34" t="str">
        <f t="shared" si="328"/>
        <v>1/1/9999</v>
      </c>
      <c r="O3524" s="8" t="str">
        <f>IF(ISERROR(VLOOKUP($I3524,Lookup!$H$2:$I$11,2,0)),"",VLOOKUP($I3524,Lookup!$H$2:$I$11,2,0))</f>
        <v/>
      </c>
      <c r="P3524" s="8">
        <f>COUNTIF(J$4:J3524,J3524)</f>
        <v>0</v>
      </c>
    </row>
    <row r="3525" spans="1:16" x14ac:dyDescent="0.25">
      <c r="A3525" s="35">
        <f t="shared" si="329"/>
        <v>0</v>
      </c>
      <c r="B3525" s="8">
        <f t="shared" si="330"/>
        <v>0</v>
      </c>
      <c r="C3525" s="8">
        <f t="shared" si="331"/>
        <v>0</v>
      </c>
      <c r="D3525" s="38" t="e">
        <f t="shared" si="332"/>
        <v>#VALUE!</v>
      </c>
      <c r="E3525" s="39" t="e">
        <f t="shared" ref="E3525:E3588" si="333">IF($D3525="","",COUNTIFS($F$4:$F$5000,$F3525,$D$4:$D$5000,"&gt;"&amp;$D3525))</f>
        <v>#VALUE!</v>
      </c>
      <c r="M3525" s="8" t="str">
        <f>VLOOKUP(MONTH($J3525),Lookup!$A$2:$B$13,2,0)&amp;" "&amp;YEAR($J3525)</f>
        <v>Jan 1900</v>
      </c>
      <c r="N3525" s="34" t="str">
        <f t="shared" ref="N3525:N3588" si="334">IF(ISBLANK($J3525),"1/1/9999",J3525)</f>
        <v>1/1/9999</v>
      </c>
      <c r="O3525" s="8" t="str">
        <f>IF(ISERROR(VLOOKUP($I3525,Lookup!$H$2:$I$11,2,0)),"",VLOOKUP($I3525,Lookup!$H$2:$I$11,2,0))</f>
        <v/>
      </c>
      <c r="P3525" s="8">
        <f>COUNTIF(J$4:J3525,J3525)</f>
        <v>0</v>
      </c>
    </row>
    <row r="3526" spans="1:16" x14ac:dyDescent="0.25">
      <c r="A3526" s="35">
        <f t="shared" ref="A3526:A3589" si="335">K3526</f>
        <v>0</v>
      </c>
      <c r="B3526" s="8">
        <f t="shared" ref="B3526:B3589" si="336">J3526</f>
        <v>0</v>
      </c>
      <c r="C3526" s="8">
        <f t="shared" ref="C3526:C3589" si="337">L3526</f>
        <v>0</v>
      </c>
      <c r="D3526" s="38" t="e">
        <f t="shared" ref="D3526:D3589" si="338">SUM(A3526:C3526)+O3526+P3526</f>
        <v>#VALUE!</v>
      </c>
      <c r="E3526" s="39" t="e">
        <f t="shared" si="333"/>
        <v>#VALUE!</v>
      </c>
      <c r="M3526" s="8" t="str">
        <f>VLOOKUP(MONTH($J3526),Lookup!$A$2:$B$13,2,0)&amp;" "&amp;YEAR($J3526)</f>
        <v>Jan 1900</v>
      </c>
      <c r="N3526" s="34" t="str">
        <f t="shared" si="334"/>
        <v>1/1/9999</v>
      </c>
      <c r="O3526" s="8" t="str">
        <f>IF(ISERROR(VLOOKUP($I3526,Lookup!$H$2:$I$11,2,0)),"",VLOOKUP($I3526,Lookup!$H$2:$I$11,2,0))</f>
        <v/>
      </c>
      <c r="P3526" s="8">
        <f>COUNTIF(J$4:J3526,J3526)</f>
        <v>0</v>
      </c>
    </row>
    <row r="3527" spans="1:16" x14ac:dyDescent="0.25">
      <c r="A3527" s="35">
        <f t="shared" si="335"/>
        <v>0</v>
      </c>
      <c r="B3527" s="8">
        <f t="shared" si="336"/>
        <v>0</v>
      </c>
      <c r="C3527" s="8">
        <f t="shared" si="337"/>
        <v>0</v>
      </c>
      <c r="D3527" s="38" t="e">
        <f t="shared" si="338"/>
        <v>#VALUE!</v>
      </c>
      <c r="E3527" s="39" t="e">
        <f t="shared" si="333"/>
        <v>#VALUE!</v>
      </c>
      <c r="M3527" s="8" t="str">
        <f>VLOOKUP(MONTH($J3527),Lookup!$A$2:$B$13,2,0)&amp;" "&amp;YEAR($J3527)</f>
        <v>Jan 1900</v>
      </c>
      <c r="N3527" s="34" t="str">
        <f t="shared" si="334"/>
        <v>1/1/9999</v>
      </c>
      <c r="O3527" s="8" t="str">
        <f>IF(ISERROR(VLOOKUP($I3527,Lookup!$H$2:$I$11,2,0)),"",VLOOKUP($I3527,Lookup!$H$2:$I$11,2,0))</f>
        <v/>
      </c>
      <c r="P3527" s="8">
        <f>COUNTIF(J$4:J3527,J3527)</f>
        <v>0</v>
      </c>
    </row>
    <row r="3528" spans="1:16" x14ac:dyDescent="0.25">
      <c r="A3528" s="35">
        <f t="shared" si="335"/>
        <v>0</v>
      </c>
      <c r="B3528" s="8">
        <f t="shared" si="336"/>
        <v>0</v>
      </c>
      <c r="C3528" s="8">
        <f t="shared" si="337"/>
        <v>0</v>
      </c>
      <c r="D3528" s="38" t="e">
        <f t="shared" si="338"/>
        <v>#VALUE!</v>
      </c>
      <c r="E3528" s="39" t="e">
        <f t="shared" si="333"/>
        <v>#VALUE!</v>
      </c>
      <c r="M3528" s="8" t="str">
        <f>VLOOKUP(MONTH($J3528),Lookup!$A$2:$B$13,2,0)&amp;" "&amp;YEAR($J3528)</f>
        <v>Jan 1900</v>
      </c>
      <c r="N3528" s="34" t="str">
        <f t="shared" si="334"/>
        <v>1/1/9999</v>
      </c>
      <c r="O3528" s="8" t="str">
        <f>IF(ISERROR(VLOOKUP($I3528,Lookup!$H$2:$I$11,2,0)),"",VLOOKUP($I3528,Lookup!$H$2:$I$11,2,0))</f>
        <v/>
      </c>
      <c r="P3528" s="8">
        <f>COUNTIF(J$4:J3528,J3528)</f>
        <v>0</v>
      </c>
    </row>
    <row r="3529" spans="1:16" x14ac:dyDescent="0.25">
      <c r="A3529" s="35">
        <f t="shared" si="335"/>
        <v>0</v>
      </c>
      <c r="B3529" s="8">
        <f t="shared" si="336"/>
        <v>0</v>
      </c>
      <c r="C3529" s="8">
        <f t="shared" si="337"/>
        <v>0</v>
      </c>
      <c r="D3529" s="38" t="e">
        <f t="shared" si="338"/>
        <v>#VALUE!</v>
      </c>
      <c r="E3529" s="39" t="e">
        <f t="shared" si="333"/>
        <v>#VALUE!</v>
      </c>
      <c r="M3529" s="8" t="str">
        <f>VLOOKUP(MONTH($J3529),Lookup!$A$2:$B$13,2,0)&amp;" "&amp;YEAR($J3529)</f>
        <v>Jan 1900</v>
      </c>
      <c r="N3529" s="34" t="str">
        <f t="shared" si="334"/>
        <v>1/1/9999</v>
      </c>
      <c r="O3529" s="8" t="str">
        <f>IF(ISERROR(VLOOKUP($I3529,Lookup!$H$2:$I$11,2,0)),"",VLOOKUP($I3529,Lookup!$H$2:$I$11,2,0))</f>
        <v/>
      </c>
      <c r="P3529" s="8">
        <f>COUNTIF(J$4:J3529,J3529)</f>
        <v>0</v>
      </c>
    </row>
    <row r="3530" spans="1:16" x14ac:dyDescent="0.25">
      <c r="A3530" s="35">
        <f t="shared" si="335"/>
        <v>0</v>
      </c>
      <c r="B3530" s="8">
        <f t="shared" si="336"/>
        <v>0</v>
      </c>
      <c r="C3530" s="8">
        <f t="shared" si="337"/>
        <v>0</v>
      </c>
      <c r="D3530" s="38" t="e">
        <f t="shared" si="338"/>
        <v>#VALUE!</v>
      </c>
      <c r="E3530" s="39" t="e">
        <f t="shared" si="333"/>
        <v>#VALUE!</v>
      </c>
      <c r="M3530" s="8" t="str">
        <f>VLOOKUP(MONTH($J3530),Lookup!$A$2:$B$13,2,0)&amp;" "&amp;YEAR($J3530)</f>
        <v>Jan 1900</v>
      </c>
      <c r="N3530" s="34" t="str">
        <f t="shared" si="334"/>
        <v>1/1/9999</v>
      </c>
      <c r="O3530" s="8" t="str">
        <f>IF(ISERROR(VLOOKUP($I3530,Lookup!$H$2:$I$11,2,0)),"",VLOOKUP($I3530,Lookup!$H$2:$I$11,2,0))</f>
        <v/>
      </c>
      <c r="P3530" s="8">
        <f>COUNTIF(J$4:J3530,J3530)</f>
        <v>0</v>
      </c>
    </row>
    <row r="3531" spans="1:16" x14ac:dyDescent="0.25">
      <c r="A3531" s="35">
        <f t="shared" si="335"/>
        <v>0</v>
      </c>
      <c r="B3531" s="8">
        <f t="shared" si="336"/>
        <v>0</v>
      </c>
      <c r="C3531" s="8">
        <f t="shared" si="337"/>
        <v>0</v>
      </c>
      <c r="D3531" s="38" t="e">
        <f t="shared" si="338"/>
        <v>#VALUE!</v>
      </c>
      <c r="E3531" s="39" t="e">
        <f t="shared" si="333"/>
        <v>#VALUE!</v>
      </c>
      <c r="M3531" s="8" t="str">
        <f>VLOOKUP(MONTH($J3531),Lookup!$A$2:$B$13,2,0)&amp;" "&amp;YEAR($J3531)</f>
        <v>Jan 1900</v>
      </c>
      <c r="N3531" s="34" t="str">
        <f t="shared" si="334"/>
        <v>1/1/9999</v>
      </c>
      <c r="O3531" s="8" t="str">
        <f>IF(ISERROR(VLOOKUP($I3531,Lookup!$H$2:$I$11,2,0)),"",VLOOKUP($I3531,Lookup!$H$2:$I$11,2,0))</f>
        <v/>
      </c>
      <c r="P3531" s="8">
        <f>COUNTIF(J$4:J3531,J3531)</f>
        <v>0</v>
      </c>
    </row>
    <row r="3532" spans="1:16" x14ac:dyDescent="0.25">
      <c r="A3532" s="35">
        <f t="shared" si="335"/>
        <v>0</v>
      </c>
      <c r="B3532" s="8">
        <f t="shared" si="336"/>
        <v>0</v>
      </c>
      <c r="C3532" s="8">
        <f t="shared" si="337"/>
        <v>0</v>
      </c>
      <c r="D3532" s="38" t="e">
        <f t="shared" si="338"/>
        <v>#VALUE!</v>
      </c>
      <c r="E3532" s="39" t="e">
        <f t="shared" si="333"/>
        <v>#VALUE!</v>
      </c>
      <c r="M3532" s="8" t="str">
        <f>VLOOKUP(MONTH($J3532),Lookup!$A$2:$B$13,2,0)&amp;" "&amp;YEAR($J3532)</f>
        <v>Jan 1900</v>
      </c>
      <c r="N3532" s="34" t="str">
        <f t="shared" si="334"/>
        <v>1/1/9999</v>
      </c>
      <c r="O3532" s="8" t="str">
        <f>IF(ISERROR(VLOOKUP($I3532,Lookup!$H$2:$I$11,2,0)),"",VLOOKUP($I3532,Lookup!$H$2:$I$11,2,0))</f>
        <v/>
      </c>
      <c r="P3532" s="8">
        <f>COUNTIF(J$4:J3532,J3532)</f>
        <v>0</v>
      </c>
    </row>
    <row r="3533" spans="1:16" x14ac:dyDescent="0.25">
      <c r="A3533" s="35">
        <f t="shared" si="335"/>
        <v>0</v>
      </c>
      <c r="B3533" s="8">
        <f t="shared" si="336"/>
        <v>0</v>
      </c>
      <c r="C3533" s="8">
        <f t="shared" si="337"/>
        <v>0</v>
      </c>
      <c r="D3533" s="38" t="e">
        <f t="shared" si="338"/>
        <v>#VALUE!</v>
      </c>
      <c r="E3533" s="39" t="e">
        <f t="shared" si="333"/>
        <v>#VALUE!</v>
      </c>
      <c r="M3533" s="8" t="str">
        <f>VLOOKUP(MONTH($J3533),Lookup!$A$2:$B$13,2,0)&amp;" "&amp;YEAR($J3533)</f>
        <v>Jan 1900</v>
      </c>
      <c r="N3533" s="34" t="str">
        <f t="shared" si="334"/>
        <v>1/1/9999</v>
      </c>
      <c r="O3533" s="8" t="str">
        <f>IF(ISERROR(VLOOKUP($I3533,Lookup!$H$2:$I$11,2,0)),"",VLOOKUP($I3533,Lookup!$H$2:$I$11,2,0))</f>
        <v/>
      </c>
      <c r="P3533" s="8">
        <f>COUNTIF(J$4:J3533,J3533)</f>
        <v>0</v>
      </c>
    </row>
    <row r="3534" spans="1:16" x14ac:dyDescent="0.25">
      <c r="A3534" s="35">
        <f t="shared" si="335"/>
        <v>0</v>
      </c>
      <c r="B3534" s="8">
        <f t="shared" si="336"/>
        <v>0</v>
      </c>
      <c r="C3534" s="8">
        <f t="shared" si="337"/>
        <v>0</v>
      </c>
      <c r="D3534" s="38" t="e">
        <f t="shared" si="338"/>
        <v>#VALUE!</v>
      </c>
      <c r="E3534" s="39" t="e">
        <f t="shared" si="333"/>
        <v>#VALUE!</v>
      </c>
      <c r="M3534" s="8" t="str">
        <f>VLOOKUP(MONTH($J3534),Lookup!$A$2:$B$13,2,0)&amp;" "&amp;YEAR($J3534)</f>
        <v>Jan 1900</v>
      </c>
      <c r="N3534" s="34" t="str">
        <f t="shared" si="334"/>
        <v>1/1/9999</v>
      </c>
      <c r="O3534" s="8" t="str">
        <f>IF(ISERROR(VLOOKUP($I3534,Lookup!$H$2:$I$11,2,0)),"",VLOOKUP($I3534,Lookup!$H$2:$I$11,2,0))</f>
        <v/>
      </c>
      <c r="P3534" s="8">
        <f>COUNTIF(J$4:J3534,J3534)</f>
        <v>0</v>
      </c>
    </row>
    <row r="3535" spans="1:16" x14ac:dyDescent="0.25">
      <c r="A3535" s="35">
        <f t="shared" si="335"/>
        <v>0</v>
      </c>
      <c r="B3535" s="8">
        <f t="shared" si="336"/>
        <v>0</v>
      </c>
      <c r="C3535" s="8">
        <f t="shared" si="337"/>
        <v>0</v>
      </c>
      <c r="D3535" s="38" t="e">
        <f t="shared" si="338"/>
        <v>#VALUE!</v>
      </c>
      <c r="E3535" s="39" t="e">
        <f t="shared" si="333"/>
        <v>#VALUE!</v>
      </c>
      <c r="M3535" s="8" t="str">
        <f>VLOOKUP(MONTH($J3535),Lookup!$A$2:$B$13,2,0)&amp;" "&amp;YEAR($J3535)</f>
        <v>Jan 1900</v>
      </c>
      <c r="N3535" s="34" t="str">
        <f t="shared" si="334"/>
        <v>1/1/9999</v>
      </c>
      <c r="O3535" s="8" t="str">
        <f>IF(ISERROR(VLOOKUP($I3535,Lookup!$H$2:$I$11,2,0)),"",VLOOKUP($I3535,Lookup!$H$2:$I$11,2,0))</f>
        <v/>
      </c>
      <c r="P3535" s="8">
        <f>COUNTIF(J$4:J3535,J3535)</f>
        <v>0</v>
      </c>
    </row>
    <row r="3536" spans="1:16" x14ac:dyDescent="0.25">
      <c r="A3536" s="35">
        <f t="shared" si="335"/>
        <v>0</v>
      </c>
      <c r="B3536" s="8">
        <f t="shared" si="336"/>
        <v>0</v>
      </c>
      <c r="C3536" s="8">
        <f t="shared" si="337"/>
        <v>0</v>
      </c>
      <c r="D3536" s="38" t="e">
        <f t="shared" si="338"/>
        <v>#VALUE!</v>
      </c>
      <c r="E3536" s="39" t="e">
        <f t="shared" si="333"/>
        <v>#VALUE!</v>
      </c>
      <c r="M3536" s="8" t="str">
        <f>VLOOKUP(MONTH($J3536),Lookup!$A$2:$B$13,2,0)&amp;" "&amp;YEAR($J3536)</f>
        <v>Jan 1900</v>
      </c>
      <c r="N3536" s="34" t="str">
        <f t="shared" si="334"/>
        <v>1/1/9999</v>
      </c>
      <c r="O3536" s="8" t="str">
        <f>IF(ISERROR(VLOOKUP($I3536,Lookup!$H$2:$I$11,2,0)),"",VLOOKUP($I3536,Lookup!$H$2:$I$11,2,0))</f>
        <v/>
      </c>
      <c r="P3536" s="8">
        <f>COUNTIF(J$4:J3536,J3536)</f>
        <v>0</v>
      </c>
    </row>
    <row r="3537" spans="1:16" x14ac:dyDescent="0.25">
      <c r="A3537" s="35">
        <f t="shared" si="335"/>
        <v>0</v>
      </c>
      <c r="B3537" s="8">
        <f t="shared" si="336"/>
        <v>0</v>
      </c>
      <c r="C3537" s="8">
        <f t="shared" si="337"/>
        <v>0</v>
      </c>
      <c r="D3537" s="38" t="e">
        <f t="shared" si="338"/>
        <v>#VALUE!</v>
      </c>
      <c r="E3537" s="39" t="e">
        <f t="shared" si="333"/>
        <v>#VALUE!</v>
      </c>
      <c r="M3537" s="8" t="str">
        <f>VLOOKUP(MONTH($J3537),Lookup!$A$2:$B$13,2,0)&amp;" "&amp;YEAR($J3537)</f>
        <v>Jan 1900</v>
      </c>
      <c r="N3537" s="34" t="str">
        <f t="shared" si="334"/>
        <v>1/1/9999</v>
      </c>
      <c r="O3537" s="8" t="str">
        <f>IF(ISERROR(VLOOKUP($I3537,Lookup!$H$2:$I$11,2,0)),"",VLOOKUP($I3537,Lookup!$H$2:$I$11,2,0))</f>
        <v/>
      </c>
      <c r="P3537" s="8">
        <f>COUNTIF(J$4:J3537,J3537)</f>
        <v>0</v>
      </c>
    </row>
    <row r="3538" spans="1:16" x14ac:dyDescent="0.25">
      <c r="A3538" s="35">
        <f t="shared" si="335"/>
        <v>0</v>
      </c>
      <c r="B3538" s="8">
        <f t="shared" si="336"/>
        <v>0</v>
      </c>
      <c r="C3538" s="8">
        <f t="shared" si="337"/>
        <v>0</v>
      </c>
      <c r="D3538" s="38" t="e">
        <f t="shared" si="338"/>
        <v>#VALUE!</v>
      </c>
      <c r="E3538" s="39" t="e">
        <f t="shared" si="333"/>
        <v>#VALUE!</v>
      </c>
      <c r="M3538" s="8" t="str">
        <f>VLOOKUP(MONTH($J3538),Lookup!$A$2:$B$13,2,0)&amp;" "&amp;YEAR($J3538)</f>
        <v>Jan 1900</v>
      </c>
      <c r="N3538" s="34" t="str">
        <f t="shared" si="334"/>
        <v>1/1/9999</v>
      </c>
      <c r="O3538" s="8" t="str">
        <f>IF(ISERROR(VLOOKUP($I3538,Lookup!$H$2:$I$11,2,0)),"",VLOOKUP($I3538,Lookup!$H$2:$I$11,2,0))</f>
        <v/>
      </c>
      <c r="P3538" s="8">
        <f>COUNTIF(J$4:J3538,J3538)</f>
        <v>0</v>
      </c>
    </row>
    <row r="3539" spans="1:16" x14ac:dyDescent="0.25">
      <c r="A3539" s="35">
        <f t="shared" si="335"/>
        <v>0</v>
      </c>
      <c r="B3539" s="8">
        <f t="shared" si="336"/>
        <v>0</v>
      </c>
      <c r="C3539" s="8">
        <f t="shared" si="337"/>
        <v>0</v>
      </c>
      <c r="D3539" s="38" t="e">
        <f t="shared" si="338"/>
        <v>#VALUE!</v>
      </c>
      <c r="E3539" s="39" t="e">
        <f t="shared" si="333"/>
        <v>#VALUE!</v>
      </c>
      <c r="M3539" s="8" t="str">
        <f>VLOOKUP(MONTH($J3539),Lookup!$A$2:$B$13,2,0)&amp;" "&amp;YEAR($J3539)</f>
        <v>Jan 1900</v>
      </c>
      <c r="N3539" s="34" t="str">
        <f t="shared" si="334"/>
        <v>1/1/9999</v>
      </c>
      <c r="O3539" s="8" t="str">
        <f>IF(ISERROR(VLOOKUP($I3539,Lookup!$H$2:$I$11,2,0)),"",VLOOKUP($I3539,Lookup!$H$2:$I$11,2,0))</f>
        <v/>
      </c>
      <c r="P3539" s="8">
        <f>COUNTIF(J$4:J3539,J3539)</f>
        <v>0</v>
      </c>
    </row>
    <row r="3540" spans="1:16" x14ac:dyDescent="0.25">
      <c r="A3540" s="35">
        <f t="shared" si="335"/>
        <v>0</v>
      </c>
      <c r="B3540" s="8">
        <f t="shared" si="336"/>
        <v>0</v>
      </c>
      <c r="C3540" s="8">
        <f t="shared" si="337"/>
        <v>0</v>
      </c>
      <c r="D3540" s="38" t="e">
        <f t="shared" si="338"/>
        <v>#VALUE!</v>
      </c>
      <c r="E3540" s="39" t="e">
        <f t="shared" si="333"/>
        <v>#VALUE!</v>
      </c>
      <c r="M3540" s="8" t="str">
        <f>VLOOKUP(MONTH($J3540),Lookup!$A$2:$B$13,2,0)&amp;" "&amp;YEAR($J3540)</f>
        <v>Jan 1900</v>
      </c>
      <c r="N3540" s="34" t="str">
        <f t="shared" si="334"/>
        <v>1/1/9999</v>
      </c>
      <c r="O3540" s="8" t="str">
        <f>IF(ISERROR(VLOOKUP($I3540,Lookup!$H$2:$I$11,2,0)),"",VLOOKUP($I3540,Lookup!$H$2:$I$11,2,0))</f>
        <v/>
      </c>
      <c r="P3540" s="8">
        <f>COUNTIF(J$4:J3540,J3540)</f>
        <v>0</v>
      </c>
    </row>
    <row r="3541" spans="1:16" x14ac:dyDescent="0.25">
      <c r="A3541" s="35">
        <f t="shared" si="335"/>
        <v>0</v>
      </c>
      <c r="B3541" s="8">
        <f t="shared" si="336"/>
        <v>0</v>
      </c>
      <c r="C3541" s="8">
        <f t="shared" si="337"/>
        <v>0</v>
      </c>
      <c r="D3541" s="38" t="e">
        <f t="shared" si="338"/>
        <v>#VALUE!</v>
      </c>
      <c r="E3541" s="39" t="e">
        <f t="shared" si="333"/>
        <v>#VALUE!</v>
      </c>
      <c r="M3541" s="8" t="str">
        <f>VLOOKUP(MONTH($J3541),Lookup!$A$2:$B$13,2,0)&amp;" "&amp;YEAR($J3541)</f>
        <v>Jan 1900</v>
      </c>
      <c r="N3541" s="34" t="str">
        <f t="shared" si="334"/>
        <v>1/1/9999</v>
      </c>
      <c r="O3541" s="8" t="str">
        <f>IF(ISERROR(VLOOKUP($I3541,Lookup!$H$2:$I$11,2,0)),"",VLOOKUP($I3541,Lookup!$H$2:$I$11,2,0))</f>
        <v/>
      </c>
      <c r="P3541" s="8">
        <f>COUNTIF(J$4:J3541,J3541)</f>
        <v>0</v>
      </c>
    </row>
    <row r="3542" spans="1:16" x14ac:dyDescent="0.25">
      <c r="A3542" s="35">
        <f t="shared" si="335"/>
        <v>0</v>
      </c>
      <c r="B3542" s="8">
        <f t="shared" si="336"/>
        <v>0</v>
      </c>
      <c r="C3542" s="8">
        <f t="shared" si="337"/>
        <v>0</v>
      </c>
      <c r="D3542" s="38" t="e">
        <f t="shared" si="338"/>
        <v>#VALUE!</v>
      </c>
      <c r="E3542" s="39" t="e">
        <f t="shared" si="333"/>
        <v>#VALUE!</v>
      </c>
      <c r="M3542" s="8" t="str">
        <f>VLOOKUP(MONTH($J3542),Lookup!$A$2:$B$13,2,0)&amp;" "&amp;YEAR($J3542)</f>
        <v>Jan 1900</v>
      </c>
      <c r="N3542" s="34" t="str">
        <f t="shared" si="334"/>
        <v>1/1/9999</v>
      </c>
      <c r="O3542" s="8" t="str">
        <f>IF(ISERROR(VLOOKUP($I3542,Lookup!$H$2:$I$11,2,0)),"",VLOOKUP($I3542,Lookup!$H$2:$I$11,2,0))</f>
        <v/>
      </c>
      <c r="P3542" s="8">
        <f>COUNTIF(J$4:J3542,J3542)</f>
        <v>0</v>
      </c>
    </row>
    <row r="3543" spans="1:16" x14ac:dyDescent="0.25">
      <c r="A3543" s="35">
        <f t="shared" si="335"/>
        <v>0</v>
      </c>
      <c r="B3543" s="8">
        <f t="shared" si="336"/>
        <v>0</v>
      </c>
      <c r="C3543" s="8">
        <f t="shared" si="337"/>
        <v>0</v>
      </c>
      <c r="D3543" s="38" t="e">
        <f t="shared" si="338"/>
        <v>#VALUE!</v>
      </c>
      <c r="E3543" s="39" t="e">
        <f t="shared" si="333"/>
        <v>#VALUE!</v>
      </c>
      <c r="M3543" s="8" t="str">
        <f>VLOOKUP(MONTH($J3543),Lookup!$A$2:$B$13,2,0)&amp;" "&amp;YEAR($J3543)</f>
        <v>Jan 1900</v>
      </c>
      <c r="N3543" s="34" t="str">
        <f t="shared" si="334"/>
        <v>1/1/9999</v>
      </c>
      <c r="O3543" s="8" t="str">
        <f>IF(ISERROR(VLOOKUP($I3543,Lookup!$H$2:$I$11,2,0)),"",VLOOKUP($I3543,Lookup!$H$2:$I$11,2,0))</f>
        <v/>
      </c>
      <c r="P3543" s="8">
        <f>COUNTIF(J$4:J3543,J3543)</f>
        <v>0</v>
      </c>
    </row>
    <row r="3544" spans="1:16" x14ac:dyDescent="0.25">
      <c r="A3544" s="35">
        <f t="shared" si="335"/>
        <v>0</v>
      </c>
      <c r="B3544" s="8">
        <f t="shared" si="336"/>
        <v>0</v>
      </c>
      <c r="C3544" s="8">
        <f t="shared" si="337"/>
        <v>0</v>
      </c>
      <c r="D3544" s="38" t="e">
        <f t="shared" si="338"/>
        <v>#VALUE!</v>
      </c>
      <c r="E3544" s="39" t="e">
        <f t="shared" si="333"/>
        <v>#VALUE!</v>
      </c>
      <c r="M3544" s="8" t="str">
        <f>VLOOKUP(MONTH($J3544),Lookup!$A$2:$B$13,2,0)&amp;" "&amp;YEAR($J3544)</f>
        <v>Jan 1900</v>
      </c>
      <c r="N3544" s="34" t="str">
        <f t="shared" si="334"/>
        <v>1/1/9999</v>
      </c>
      <c r="O3544" s="8" t="str">
        <f>IF(ISERROR(VLOOKUP($I3544,Lookup!$H$2:$I$11,2,0)),"",VLOOKUP($I3544,Lookup!$H$2:$I$11,2,0))</f>
        <v/>
      </c>
      <c r="P3544" s="8">
        <f>COUNTIF(J$4:J3544,J3544)</f>
        <v>0</v>
      </c>
    </row>
    <row r="3545" spans="1:16" x14ac:dyDescent="0.25">
      <c r="A3545" s="35">
        <f t="shared" si="335"/>
        <v>0</v>
      </c>
      <c r="B3545" s="8">
        <f t="shared" si="336"/>
        <v>0</v>
      </c>
      <c r="C3545" s="8">
        <f t="shared" si="337"/>
        <v>0</v>
      </c>
      <c r="D3545" s="38" t="e">
        <f t="shared" si="338"/>
        <v>#VALUE!</v>
      </c>
      <c r="E3545" s="39" t="e">
        <f t="shared" si="333"/>
        <v>#VALUE!</v>
      </c>
      <c r="M3545" s="8" t="str">
        <f>VLOOKUP(MONTH($J3545),Lookup!$A$2:$B$13,2,0)&amp;" "&amp;YEAR($J3545)</f>
        <v>Jan 1900</v>
      </c>
      <c r="N3545" s="34" t="str">
        <f t="shared" si="334"/>
        <v>1/1/9999</v>
      </c>
      <c r="O3545" s="8" t="str">
        <f>IF(ISERROR(VLOOKUP($I3545,Lookup!$H$2:$I$11,2,0)),"",VLOOKUP($I3545,Lookup!$H$2:$I$11,2,0))</f>
        <v/>
      </c>
      <c r="P3545" s="8">
        <f>COUNTIF(J$4:J3545,J3545)</f>
        <v>0</v>
      </c>
    </row>
    <row r="3546" spans="1:16" x14ac:dyDescent="0.25">
      <c r="A3546" s="35">
        <f t="shared" si="335"/>
        <v>0</v>
      </c>
      <c r="B3546" s="8">
        <f t="shared" si="336"/>
        <v>0</v>
      </c>
      <c r="C3546" s="8">
        <f t="shared" si="337"/>
        <v>0</v>
      </c>
      <c r="D3546" s="38" t="e">
        <f t="shared" si="338"/>
        <v>#VALUE!</v>
      </c>
      <c r="E3546" s="39" t="e">
        <f t="shared" si="333"/>
        <v>#VALUE!</v>
      </c>
      <c r="M3546" s="8" t="str">
        <f>VLOOKUP(MONTH($J3546),Lookup!$A$2:$B$13,2,0)&amp;" "&amp;YEAR($J3546)</f>
        <v>Jan 1900</v>
      </c>
      <c r="N3546" s="34" t="str">
        <f t="shared" si="334"/>
        <v>1/1/9999</v>
      </c>
      <c r="O3546" s="8" t="str">
        <f>IF(ISERROR(VLOOKUP($I3546,Lookup!$H$2:$I$11,2,0)),"",VLOOKUP($I3546,Lookup!$H$2:$I$11,2,0))</f>
        <v/>
      </c>
      <c r="P3546" s="8">
        <f>COUNTIF(J$4:J3546,J3546)</f>
        <v>0</v>
      </c>
    </row>
    <row r="3547" spans="1:16" x14ac:dyDescent="0.25">
      <c r="A3547" s="35">
        <f t="shared" si="335"/>
        <v>0</v>
      </c>
      <c r="B3547" s="8">
        <f t="shared" si="336"/>
        <v>0</v>
      </c>
      <c r="C3547" s="8">
        <f t="shared" si="337"/>
        <v>0</v>
      </c>
      <c r="D3547" s="38" t="e">
        <f t="shared" si="338"/>
        <v>#VALUE!</v>
      </c>
      <c r="E3547" s="39" t="e">
        <f t="shared" si="333"/>
        <v>#VALUE!</v>
      </c>
      <c r="M3547" s="8" t="str">
        <f>VLOOKUP(MONTH($J3547),Lookup!$A$2:$B$13,2,0)&amp;" "&amp;YEAR($J3547)</f>
        <v>Jan 1900</v>
      </c>
      <c r="N3547" s="34" t="str">
        <f t="shared" si="334"/>
        <v>1/1/9999</v>
      </c>
      <c r="O3547" s="8" t="str">
        <f>IF(ISERROR(VLOOKUP($I3547,Lookup!$H$2:$I$11,2,0)),"",VLOOKUP($I3547,Lookup!$H$2:$I$11,2,0))</f>
        <v/>
      </c>
      <c r="P3547" s="8">
        <f>COUNTIF(J$4:J3547,J3547)</f>
        <v>0</v>
      </c>
    </row>
    <row r="3548" spans="1:16" x14ac:dyDescent="0.25">
      <c r="A3548" s="35">
        <f t="shared" si="335"/>
        <v>0</v>
      </c>
      <c r="B3548" s="8">
        <f t="shared" si="336"/>
        <v>0</v>
      </c>
      <c r="C3548" s="8">
        <f t="shared" si="337"/>
        <v>0</v>
      </c>
      <c r="D3548" s="38" t="e">
        <f t="shared" si="338"/>
        <v>#VALUE!</v>
      </c>
      <c r="E3548" s="39" t="e">
        <f t="shared" si="333"/>
        <v>#VALUE!</v>
      </c>
      <c r="M3548" s="8" t="str">
        <f>VLOOKUP(MONTH($J3548),Lookup!$A$2:$B$13,2,0)&amp;" "&amp;YEAR($J3548)</f>
        <v>Jan 1900</v>
      </c>
      <c r="N3548" s="34" t="str">
        <f t="shared" si="334"/>
        <v>1/1/9999</v>
      </c>
      <c r="O3548" s="8" t="str">
        <f>IF(ISERROR(VLOOKUP($I3548,Lookup!$H$2:$I$11,2,0)),"",VLOOKUP($I3548,Lookup!$H$2:$I$11,2,0))</f>
        <v/>
      </c>
      <c r="P3548" s="8">
        <f>COUNTIF(J$4:J3548,J3548)</f>
        <v>0</v>
      </c>
    </row>
    <row r="3549" spans="1:16" x14ac:dyDescent="0.25">
      <c r="A3549" s="35">
        <f t="shared" si="335"/>
        <v>0</v>
      </c>
      <c r="B3549" s="8">
        <f t="shared" si="336"/>
        <v>0</v>
      </c>
      <c r="C3549" s="8">
        <f t="shared" si="337"/>
        <v>0</v>
      </c>
      <c r="D3549" s="38" t="e">
        <f t="shared" si="338"/>
        <v>#VALUE!</v>
      </c>
      <c r="E3549" s="39" t="e">
        <f t="shared" si="333"/>
        <v>#VALUE!</v>
      </c>
      <c r="M3549" s="8" t="str">
        <f>VLOOKUP(MONTH($J3549),Lookup!$A$2:$B$13,2,0)&amp;" "&amp;YEAR($J3549)</f>
        <v>Jan 1900</v>
      </c>
      <c r="N3549" s="34" t="str">
        <f t="shared" si="334"/>
        <v>1/1/9999</v>
      </c>
      <c r="O3549" s="8" t="str">
        <f>IF(ISERROR(VLOOKUP($I3549,Lookup!$H$2:$I$11,2,0)),"",VLOOKUP($I3549,Lookup!$H$2:$I$11,2,0))</f>
        <v/>
      </c>
      <c r="P3549" s="8">
        <f>COUNTIF(J$4:J3549,J3549)</f>
        <v>0</v>
      </c>
    </row>
    <row r="3550" spans="1:16" x14ac:dyDescent="0.25">
      <c r="A3550" s="35">
        <f t="shared" si="335"/>
        <v>0</v>
      </c>
      <c r="B3550" s="8">
        <f t="shared" si="336"/>
        <v>0</v>
      </c>
      <c r="C3550" s="8">
        <f t="shared" si="337"/>
        <v>0</v>
      </c>
      <c r="D3550" s="38" t="e">
        <f t="shared" si="338"/>
        <v>#VALUE!</v>
      </c>
      <c r="E3550" s="39" t="e">
        <f t="shared" si="333"/>
        <v>#VALUE!</v>
      </c>
      <c r="M3550" s="8" t="str">
        <f>VLOOKUP(MONTH($J3550),Lookup!$A$2:$B$13,2,0)&amp;" "&amp;YEAR($J3550)</f>
        <v>Jan 1900</v>
      </c>
      <c r="N3550" s="34" t="str">
        <f t="shared" si="334"/>
        <v>1/1/9999</v>
      </c>
      <c r="O3550" s="8" t="str">
        <f>IF(ISERROR(VLOOKUP($I3550,Lookup!$H$2:$I$11,2,0)),"",VLOOKUP($I3550,Lookup!$H$2:$I$11,2,0))</f>
        <v/>
      </c>
      <c r="P3550" s="8">
        <f>COUNTIF(J$4:J3550,J3550)</f>
        <v>0</v>
      </c>
    </row>
    <row r="3551" spans="1:16" x14ac:dyDescent="0.25">
      <c r="A3551" s="35">
        <f t="shared" si="335"/>
        <v>0</v>
      </c>
      <c r="B3551" s="8">
        <f t="shared" si="336"/>
        <v>0</v>
      </c>
      <c r="C3551" s="8">
        <f t="shared" si="337"/>
        <v>0</v>
      </c>
      <c r="D3551" s="38" t="e">
        <f t="shared" si="338"/>
        <v>#VALUE!</v>
      </c>
      <c r="E3551" s="39" t="e">
        <f t="shared" si="333"/>
        <v>#VALUE!</v>
      </c>
      <c r="M3551" s="8" t="str">
        <f>VLOOKUP(MONTH($J3551),Lookup!$A$2:$B$13,2,0)&amp;" "&amp;YEAR($J3551)</f>
        <v>Jan 1900</v>
      </c>
      <c r="N3551" s="34" t="str">
        <f t="shared" si="334"/>
        <v>1/1/9999</v>
      </c>
      <c r="O3551" s="8" t="str">
        <f>IF(ISERROR(VLOOKUP($I3551,Lookup!$H$2:$I$11,2,0)),"",VLOOKUP($I3551,Lookup!$H$2:$I$11,2,0))</f>
        <v/>
      </c>
      <c r="P3551" s="8">
        <f>COUNTIF(J$4:J3551,J3551)</f>
        <v>0</v>
      </c>
    </row>
    <row r="3552" spans="1:16" x14ac:dyDescent="0.25">
      <c r="A3552" s="35">
        <f t="shared" si="335"/>
        <v>0</v>
      </c>
      <c r="B3552" s="8">
        <f t="shared" si="336"/>
        <v>0</v>
      </c>
      <c r="C3552" s="8">
        <f t="shared" si="337"/>
        <v>0</v>
      </c>
      <c r="D3552" s="38" t="e">
        <f t="shared" si="338"/>
        <v>#VALUE!</v>
      </c>
      <c r="E3552" s="39" t="e">
        <f t="shared" si="333"/>
        <v>#VALUE!</v>
      </c>
      <c r="M3552" s="8" t="str">
        <f>VLOOKUP(MONTH($J3552),Lookup!$A$2:$B$13,2,0)&amp;" "&amp;YEAR($J3552)</f>
        <v>Jan 1900</v>
      </c>
      <c r="N3552" s="34" t="str">
        <f t="shared" si="334"/>
        <v>1/1/9999</v>
      </c>
      <c r="O3552" s="8" t="str">
        <f>IF(ISERROR(VLOOKUP($I3552,Lookup!$H$2:$I$11,2,0)),"",VLOOKUP($I3552,Lookup!$H$2:$I$11,2,0))</f>
        <v/>
      </c>
      <c r="P3552" s="8">
        <f>COUNTIF(J$4:J3552,J3552)</f>
        <v>0</v>
      </c>
    </row>
    <row r="3553" spans="1:16" x14ac:dyDescent="0.25">
      <c r="A3553" s="35">
        <f t="shared" si="335"/>
        <v>0</v>
      </c>
      <c r="B3553" s="8">
        <f t="shared" si="336"/>
        <v>0</v>
      </c>
      <c r="C3553" s="8">
        <f t="shared" si="337"/>
        <v>0</v>
      </c>
      <c r="D3553" s="38" t="e">
        <f t="shared" si="338"/>
        <v>#VALUE!</v>
      </c>
      <c r="E3553" s="39" t="e">
        <f t="shared" si="333"/>
        <v>#VALUE!</v>
      </c>
      <c r="M3553" s="8" t="str">
        <f>VLOOKUP(MONTH($J3553),Lookup!$A$2:$B$13,2,0)&amp;" "&amp;YEAR($J3553)</f>
        <v>Jan 1900</v>
      </c>
      <c r="N3553" s="34" t="str">
        <f t="shared" si="334"/>
        <v>1/1/9999</v>
      </c>
      <c r="O3553" s="8" t="str">
        <f>IF(ISERROR(VLOOKUP($I3553,Lookup!$H$2:$I$11,2,0)),"",VLOOKUP($I3553,Lookup!$H$2:$I$11,2,0))</f>
        <v/>
      </c>
      <c r="P3553" s="8">
        <f>COUNTIF(J$4:J3553,J3553)</f>
        <v>0</v>
      </c>
    </row>
    <row r="3554" spans="1:16" x14ac:dyDescent="0.25">
      <c r="A3554" s="35">
        <f t="shared" si="335"/>
        <v>0</v>
      </c>
      <c r="B3554" s="8">
        <f t="shared" si="336"/>
        <v>0</v>
      </c>
      <c r="C3554" s="8">
        <f t="shared" si="337"/>
        <v>0</v>
      </c>
      <c r="D3554" s="38" t="e">
        <f t="shared" si="338"/>
        <v>#VALUE!</v>
      </c>
      <c r="E3554" s="39" t="e">
        <f t="shared" si="333"/>
        <v>#VALUE!</v>
      </c>
      <c r="M3554" s="8" t="str">
        <f>VLOOKUP(MONTH($J3554),Lookup!$A$2:$B$13,2,0)&amp;" "&amp;YEAR($J3554)</f>
        <v>Jan 1900</v>
      </c>
      <c r="N3554" s="34" t="str">
        <f t="shared" si="334"/>
        <v>1/1/9999</v>
      </c>
      <c r="O3554" s="8" t="str">
        <f>IF(ISERROR(VLOOKUP($I3554,Lookup!$H$2:$I$11,2,0)),"",VLOOKUP($I3554,Lookup!$H$2:$I$11,2,0))</f>
        <v/>
      </c>
      <c r="P3554" s="8">
        <f>COUNTIF(J$4:J3554,J3554)</f>
        <v>0</v>
      </c>
    </row>
    <row r="3555" spans="1:16" x14ac:dyDescent="0.25">
      <c r="A3555" s="35">
        <f t="shared" si="335"/>
        <v>0</v>
      </c>
      <c r="B3555" s="8">
        <f t="shared" si="336"/>
        <v>0</v>
      </c>
      <c r="C3555" s="8">
        <f t="shared" si="337"/>
        <v>0</v>
      </c>
      <c r="D3555" s="38" t="e">
        <f t="shared" si="338"/>
        <v>#VALUE!</v>
      </c>
      <c r="E3555" s="39" t="e">
        <f t="shared" si="333"/>
        <v>#VALUE!</v>
      </c>
      <c r="M3555" s="8" t="str">
        <f>VLOOKUP(MONTH($J3555),Lookup!$A$2:$B$13,2,0)&amp;" "&amp;YEAR($J3555)</f>
        <v>Jan 1900</v>
      </c>
      <c r="N3555" s="34" t="str">
        <f t="shared" si="334"/>
        <v>1/1/9999</v>
      </c>
      <c r="O3555" s="8" t="str">
        <f>IF(ISERROR(VLOOKUP($I3555,Lookup!$H$2:$I$11,2,0)),"",VLOOKUP($I3555,Lookup!$H$2:$I$11,2,0))</f>
        <v/>
      </c>
      <c r="P3555" s="8">
        <f>COUNTIF(J$4:J3555,J3555)</f>
        <v>0</v>
      </c>
    </row>
    <row r="3556" spans="1:16" x14ac:dyDescent="0.25">
      <c r="A3556" s="35">
        <f t="shared" si="335"/>
        <v>0</v>
      </c>
      <c r="B3556" s="8">
        <f t="shared" si="336"/>
        <v>0</v>
      </c>
      <c r="C3556" s="8">
        <f t="shared" si="337"/>
        <v>0</v>
      </c>
      <c r="D3556" s="38" t="e">
        <f t="shared" si="338"/>
        <v>#VALUE!</v>
      </c>
      <c r="E3556" s="39" t="e">
        <f t="shared" si="333"/>
        <v>#VALUE!</v>
      </c>
      <c r="M3556" s="8" t="str">
        <f>VLOOKUP(MONTH($J3556),Lookup!$A$2:$B$13,2,0)&amp;" "&amp;YEAR($J3556)</f>
        <v>Jan 1900</v>
      </c>
      <c r="N3556" s="34" t="str">
        <f t="shared" si="334"/>
        <v>1/1/9999</v>
      </c>
      <c r="O3556" s="8" t="str">
        <f>IF(ISERROR(VLOOKUP($I3556,Lookup!$H$2:$I$11,2,0)),"",VLOOKUP($I3556,Lookup!$H$2:$I$11,2,0))</f>
        <v/>
      </c>
      <c r="P3556" s="8">
        <f>COUNTIF(J$4:J3556,J3556)</f>
        <v>0</v>
      </c>
    </row>
    <row r="3557" spans="1:16" x14ac:dyDescent="0.25">
      <c r="A3557" s="35">
        <f t="shared" si="335"/>
        <v>0</v>
      </c>
      <c r="B3557" s="8">
        <f t="shared" si="336"/>
        <v>0</v>
      </c>
      <c r="C3557" s="8">
        <f t="shared" si="337"/>
        <v>0</v>
      </c>
      <c r="D3557" s="38" t="e">
        <f t="shared" si="338"/>
        <v>#VALUE!</v>
      </c>
      <c r="E3557" s="39" t="e">
        <f t="shared" si="333"/>
        <v>#VALUE!</v>
      </c>
      <c r="M3557" s="8" t="str">
        <f>VLOOKUP(MONTH($J3557),Lookup!$A$2:$B$13,2,0)&amp;" "&amp;YEAR($J3557)</f>
        <v>Jan 1900</v>
      </c>
      <c r="N3557" s="34" t="str">
        <f t="shared" si="334"/>
        <v>1/1/9999</v>
      </c>
      <c r="O3557" s="8" t="str">
        <f>IF(ISERROR(VLOOKUP($I3557,Lookup!$H$2:$I$11,2,0)),"",VLOOKUP($I3557,Lookup!$H$2:$I$11,2,0))</f>
        <v/>
      </c>
      <c r="P3557" s="8">
        <f>COUNTIF(J$4:J3557,J3557)</f>
        <v>0</v>
      </c>
    </row>
    <row r="3558" spans="1:16" x14ac:dyDescent="0.25">
      <c r="A3558" s="35">
        <f t="shared" si="335"/>
        <v>0</v>
      </c>
      <c r="B3558" s="8">
        <f t="shared" si="336"/>
        <v>0</v>
      </c>
      <c r="C3558" s="8">
        <f t="shared" si="337"/>
        <v>0</v>
      </c>
      <c r="D3558" s="38" t="e">
        <f t="shared" si="338"/>
        <v>#VALUE!</v>
      </c>
      <c r="E3558" s="39" t="e">
        <f t="shared" si="333"/>
        <v>#VALUE!</v>
      </c>
      <c r="M3558" s="8" t="str">
        <f>VLOOKUP(MONTH($J3558),Lookup!$A$2:$B$13,2,0)&amp;" "&amp;YEAR($J3558)</f>
        <v>Jan 1900</v>
      </c>
      <c r="N3558" s="34" t="str">
        <f t="shared" si="334"/>
        <v>1/1/9999</v>
      </c>
      <c r="O3558" s="8" t="str">
        <f>IF(ISERROR(VLOOKUP($I3558,Lookup!$H$2:$I$11,2,0)),"",VLOOKUP($I3558,Lookup!$H$2:$I$11,2,0))</f>
        <v/>
      </c>
      <c r="P3558" s="8">
        <f>COUNTIF(J$4:J3558,J3558)</f>
        <v>0</v>
      </c>
    </row>
    <row r="3559" spans="1:16" x14ac:dyDescent="0.25">
      <c r="A3559" s="35">
        <f t="shared" si="335"/>
        <v>0</v>
      </c>
      <c r="B3559" s="8">
        <f t="shared" si="336"/>
        <v>0</v>
      </c>
      <c r="C3559" s="8">
        <f t="shared" si="337"/>
        <v>0</v>
      </c>
      <c r="D3559" s="38" t="e">
        <f t="shared" si="338"/>
        <v>#VALUE!</v>
      </c>
      <c r="E3559" s="39" t="e">
        <f t="shared" si="333"/>
        <v>#VALUE!</v>
      </c>
      <c r="M3559" s="8" t="str">
        <f>VLOOKUP(MONTH($J3559),Lookup!$A$2:$B$13,2,0)&amp;" "&amp;YEAR($J3559)</f>
        <v>Jan 1900</v>
      </c>
      <c r="N3559" s="34" t="str">
        <f t="shared" si="334"/>
        <v>1/1/9999</v>
      </c>
      <c r="O3559" s="8" t="str">
        <f>IF(ISERROR(VLOOKUP($I3559,Lookup!$H$2:$I$11,2,0)),"",VLOOKUP($I3559,Lookup!$H$2:$I$11,2,0))</f>
        <v/>
      </c>
      <c r="P3559" s="8">
        <f>COUNTIF(J$4:J3559,J3559)</f>
        <v>0</v>
      </c>
    </row>
    <row r="3560" spans="1:16" x14ac:dyDescent="0.25">
      <c r="A3560" s="35">
        <f t="shared" si="335"/>
        <v>0</v>
      </c>
      <c r="B3560" s="8">
        <f t="shared" si="336"/>
        <v>0</v>
      </c>
      <c r="C3560" s="8">
        <f t="shared" si="337"/>
        <v>0</v>
      </c>
      <c r="D3560" s="38" t="e">
        <f t="shared" si="338"/>
        <v>#VALUE!</v>
      </c>
      <c r="E3560" s="39" t="e">
        <f t="shared" si="333"/>
        <v>#VALUE!</v>
      </c>
      <c r="M3560" s="8" t="str">
        <f>VLOOKUP(MONTH($J3560),Lookup!$A$2:$B$13,2,0)&amp;" "&amp;YEAR($J3560)</f>
        <v>Jan 1900</v>
      </c>
      <c r="N3560" s="34" t="str">
        <f t="shared" si="334"/>
        <v>1/1/9999</v>
      </c>
      <c r="O3560" s="8" t="str">
        <f>IF(ISERROR(VLOOKUP($I3560,Lookup!$H$2:$I$11,2,0)),"",VLOOKUP($I3560,Lookup!$H$2:$I$11,2,0))</f>
        <v/>
      </c>
      <c r="P3560" s="8">
        <f>COUNTIF(J$4:J3560,J3560)</f>
        <v>0</v>
      </c>
    </row>
    <row r="3561" spans="1:16" x14ac:dyDescent="0.25">
      <c r="A3561" s="35">
        <f t="shared" si="335"/>
        <v>0</v>
      </c>
      <c r="B3561" s="8">
        <f t="shared" si="336"/>
        <v>0</v>
      </c>
      <c r="C3561" s="8">
        <f t="shared" si="337"/>
        <v>0</v>
      </c>
      <c r="D3561" s="38" t="e">
        <f t="shared" si="338"/>
        <v>#VALUE!</v>
      </c>
      <c r="E3561" s="39" t="e">
        <f t="shared" si="333"/>
        <v>#VALUE!</v>
      </c>
      <c r="M3561" s="8" t="str">
        <f>VLOOKUP(MONTH($J3561),Lookup!$A$2:$B$13,2,0)&amp;" "&amp;YEAR($J3561)</f>
        <v>Jan 1900</v>
      </c>
      <c r="N3561" s="34" t="str">
        <f t="shared" si="334"/>
        <v>1/1/9999</v>
      </c>
      <c r="O3561" s="8" t="str">
        <f>IF(ISERROR(VLOOKUP($I3561,Lookup!$H$2:$I$11,2,0)),"",VLOOKUP($I3561,Lookup!$H$2:$I$11,2,0))</f>
        <v/>
      </c>
      <c r="P3561" s="8">
        <f>COUNTIF(J$4:J3561,J3561)</f>
        <v>0</v>
      </c>
    </row>
    <row r="3562" spans="1:16" x14ac:dyDescent="0.25">
      <c r="A3562" s="35">
        <f t="shared" si="335"/>
        <v>0</v>
      </c>
      <c r="B3562" s="8">
        <f t="shared" si="336"/>
        <v>0</v>
      </c>
      <c r="C3562" s="8">
        <f t="shared" si="337"/>
        <v>0</v>
      </c>
      <c r="D3562" s="38" t="e">
        <f t="shared" si="338"/>
        <v>#VALUE!</v>
      </c>
      <c r="E3562" s="39" t="e">
        <f t="shared" si="333"/>
        <v>#VALUE!</v>
      </c>
      <c r="M3562" s="8" t="str">
        <f>VLOOKUP(MONTH($J3562),Lookup!$A$2:$B$13,2,0)&amp;" "&amp;YEAR($J3562)</f>
        <v>Jan 1900</v>
      </c>
      <c r="N3562" s="34" t="str">
        <f t="shared" si="334"/>
        <v>1/1/9999</v>
      </c>
      <c r="O3562" s="8" t="str">
        <f>IF(ISERROR(VLOOKUP($I3562,Lookup!$H$2:$I$11,2,0)),"",VLOOKUP($I3562,Lookup!$H$2:$I$11,2,0))</f>
        <v/>
      </c>
      <c r="P3562" s="8">
        <f>COUNTIF(J$4:J3562,J3562)</f>
        <v>0</v>
      </c>
    </row>
    <row r="3563" spans="1:16" x14ac:dyDescent="0.25">
      <c r="A3563" s="35">
        <f t="shared" si="335"/>
        <v>0</v>
      </c>
      <c r="B3563" s="8">
        <f t="shared" si="336"/>
        <v>0</v>
      </c>
      <c r="C3563" s="8">
        <f t="shared" si="337"/>
        <v>0</v>
      </c>
      <c r="D3563" s="38" t="e">
        <f t="shared" si="338"/>
        <v>#VALUE!</v>
      </c>
      <c r="E3563" s="39" t="e">
        <f t="shared" si="333"/>
        <v>#VALUE!</v>
      </c>
      <c r="M3563" s="8" t="str">
        <f>VLOOKUP(MONTH($J3563),Lookup!$A$2:$B$13,2,0)&amp;" "&amp;YEAR($J3563)</f>
        <v>Jan 1900</v>
      </c>
      <c r="N3563" s="34" t="str">
        <f t="shared" si="334"/>
        <v>1/1/9999</v>
      </c>
      <c r="O3563" s="8" t="str">
        <f>IF(ISERROR(VLOOKUP($I3563,Lookup!$H$2:$I$11,2,0)),"",VLOOKUP($I3563,Lookup!$H$2:$I$11,2,0))</f>
        <v/>
      </c>
      <c r="P3563" s="8">
        <f>COUNTIF(J$4:J3563,J3563)</f>
        <v>0</v>
      </c>
    </row>
    <row r="3564" spans="1:16" x14ac:dyDescent="0.25">
      <c r="A3564" s="35">
        <f t="shared" si="335"/>
        <v>0</v>
      </c>
      <c r="B3564" s="8">
        <f t="shared" si="336"/>
        <v>0</v>
      </c>
      <c r="C3564" s="8">
        <f t="shared" si="337"/>
        <v>0</v>
      </c>
      <c r="D3564" s="38" t="e">
        <f t="shared" si="338"/>
        <v>#VALUE!</v>
      </c>
      <c r="E3564" s="39" t="e">
        <f t="shared" si="333"/>
        <v>#VALUE!</v>
      </c>
      <c r="M3564" s="8" t="str">
        <f>VLOOKUP(MONTH($J3564),Lookup!$A$2:$B$13,2,0)&amp;" "&amp;YEAR($J3564)</f>
        <v>Jan 1900</v>
      </c>
      <c r="N3564" s="34" t="str">
        <f t="shared" si="334"/>
        <v>1/1/9999</v>
      </c>
      <c r="O3564" s="8" t="str">
        <f>IF(ISERROR(VLOOKUP($I3564,Lookup!$H$2:$I$11,2,0)),"",VLOOKUP($I3564,Lookup!$H$2:$I$11,2,0))</f>
        <v/>
      </c>
      <c r="P3564" s="8">
        <f>COUNTIF(J$4:J3564,J3564)</f>
        <v>0</v>
      </c>
    </row>
    <row r="3565" spans="1:16" x14ac:dyDescent="0.25">
      <c r="A3565" s="35">
        <f t="shared" si="335"/>
        <v>0</v>
      </c>
      <c r="B3565" s="8">
        <f t="shared" si="336"/>
        <v>0</v>
      </c>
      <c r="C3565" s="8">
        <f t="shared" si="337"/>
        <v>0</v>
      </c>
      <c r="D3565" s="38" t="e">
        <f t="shared" si="338"/>
        <v>#VALUE!</v>
      </c>
      <c r="E3565" s="39" t="e">
        <f t="shared" si="333"/>
        <v>#VALUE!</v>
      </c>
      <c r="M3565" s="8" t="str">
        <f>VLOOKUP(MONTH($J3565),Lookup!$A$2:$B$13,2,0)&amp;" "&amp;YEAR($J3565)</f>
        <v>Jan 1900</v>
      </c>
      <c r="N3565" s="34" t="str">
        <f t="shared" si="334"/>
        <v>1/1/9999</v>
      </c>
      <c r="O3565" s="8" t="str">
        <f>IF(ISERROR(VLOOKUP($I3565,Lookup!$H$2:$I$11,2,0)),"",VLOOKUP($I3565,Lookup!$H$2:$I$11,2,0))</f>
        <v/>
      </c>
      <c r="P3565" s="8">
        <f>COUNTIF(J$4:J3565,J3565)</f>
        <v>0</v>
      </c>
    </row>
    <row r="3566" spans="1:16" x14ac:dyDescent="0.25">
      <c r="A3566" s="35">
        <f t="shared" si="335"/>
        <v>0</v>
      </c>
      <c r="B3566" s="8">
        <f t="shared" si="336"/>
        <v>0</v>
      </c>
      <c r="C3566" s="8">
        <f t="shared" si="337"/>
        <v>0</v>
      </c>
      <c r="D3566" s="38" t="e">
        <f t="shared" si="338"/>
        <v>#VALUE!</v>
      </c>
      <c r="E3566" s="39" t="e">
        <f t="shared" si="333"/>
        <v>#VALUE!</v>
      </c>
      <c r="M3566" s="8" t="str">
        <f>VLOOKUP(MONTH($J3566),Lookup!$A$2:$B$13,2,0)&amp;" "&amp;YEAR($J3566)</f>
        <v>Jan 1900</v>
      </c>
      <c r="N3566" s="34" t="str">
        <f t="shared" si="334"/>
        <v>1/1/9999</v>
      </c>
      <c r="O3566" s="8" t="str">
        <f>IF(ISERROR(VLOOKUP($I3566,Lookup!$H$2:$I$11,2,0)),"",VLOOKUP($I3566,Lookup!$H$2:$I$11,2,0))</f>
        <v/>
      </c>
      <c r="P3566" s="8">
        <f>COUNTIF(J$4:J3566,J3566)</f>
        <v>0</v>
      </c>
    </row>
    <row r="3567" spans="1:16" x14ac:dyDescent="0.25">
      <c r="A3567" s="35">
        <f t="shared" si="335"/>
        <v>0</v>
      </c>
      <c r="B3567" s="8">
        <f t="shared" si="336"/>
        <v>0</v>
      </c>
      <c r="C3567" s="8">
        <f t="shared" si="337"/>
        <v>0</v>
      </c>
      <c r="D3567" s="38" t="e">
        <f t="shared" si="338"/>
        <v>#VALUE!</v>
      </c>
      <c r="E3567" s="39" t="e">
        <f t="shared" si="333"/>
        <v>#VALUE!</v>
      </c>
      <c r="M3567" s="8" t="str">
        <f>VLOOKUP(MONTH($J3567),Lookup!$A$2:$B$13,2,0)&amp;" "&amp;YEAR($J3567)</f>
        <v>Jan 1900</v>
      </c>
      <c r="N3567" s="34" t="str">
        <f t="shared" si="334"/>
        <v>1/1/9999</v>
      </c>
      <c r="O3567" s="8" t="str">
        <f>IF(ISERROR(VLOOKUP($I3567,Lookup!$H$2:$I$11,2,0)),"",VLOOKUP($I3567,Lookup!$H$2:$I$11,2,0))</f>
        <v/>
      </c>
      <c r="P3567" s="8">
        <f>COUNTIF(J$4:J3567,J3567)</f>
        <v>0</v>
      </c>
    </row>
    <row r="3568" spans="1:16" x14ac:dyDescent="0.25">
      <c r="A3568" s="35">
        <f t="shared" si="335"/>
        <v>0</v>
      </c>
      <c r="B3568" s="8">
        <f t="shared" si="336"/>
        <v>0</v>
      </c>
      <c r="C3568" s="8">
        <f t="shared" si="337"/>
        <v>0</v>
      </c>
      <c r="D3568" s="38" t="e">
        <f t="shared" si="338"/>
        <v>#VALUE!</v>
      </c>
      <c r="E3568" s="39" t="e">
        <f t="shared" si="333"/>
        <v>#VALUE!</v>
      </c>
      <c r="M3568" s="8" t="str">
        <f>VLOOKUP(MONTH($J3568),Lookup!$A$2:$B$13,2,0)&amp;" "&amp;YEAR($J3568)</f>
        <v>Jan 1900</v>
      </c>
      <c r="N3568" s="34" t="str">
        <f t="shared" si="334"/>
        <v>1/1/9999</v>
      </c>
      <c r="O3568" s="8" t="str">
        <f>IF(ISERROR(VLOOKUP($I3568,Lookup!$H$2:$I$11,2,0)),"",VLOOKUP($I3568,Lookup!$H$2:$I$11,2,0))</f>
        <v/>
      </c>
      <c r="P3568" s="8">
        <f>COUNTIF(J$4:J3568,J3568)</f>
        <v>0</v>
      </c>
    </row>
    <row r="3569" spans="1:16" x14ac:dyDescent="0.25">
      <c r="A3569" s="35">
        <f t="shared" si="335"/>
        <v>0</v>
      </c>
      <c r="B3569" s="8">
        <f t="shared" si="336"/>
        <v>0</v>
      </c>
      <c r="C3569" s="8">
        <f t="shared" si="337"/>
        <v>0</v>
      </c>
      <c r="D3569" s="38" t="e">
        <f t="shared" si="338"/>
        <v>#VALUE!</v>
      </c>
      <c r="E3569" s="39" t="e">
        <f t="shared" si="333"/>
        <v>#VALUE!</v>
      </c>
      <c r="M3569" s="8" t="str">
        <f>VLOOKUP(MONTH($J3569),Lookup!$A$2:$B$13,2,0)&amp;" "&amp;YEAR($J3569)</f>
        <v>Jan 1900</v>
      </c>
      <c r="N3569" s="34" t="str">
        <f t="shared" si="334"/>
        <v>1/1/9999</v>
      </c>
      <c r="O3569" s="8" t="str">
        <f>IF(ISERROR(VLOOKUP($I3569,Lookup!$H$2:$I$11,2,0)),"",VLOOKUP($I3569,Lookup!$H$2:$I$11,2,0))</f>
        <v/>
      </c>
      <c r="P3569" s="8">
        <f>COUNTIF(J$4:J3569,J3569)</f>
        <v>0</v>
      </c>
    </row>
    <row r="3570" spans="1:16" x14ac:dyDescent="0.25">
      <c r="A3570" s="35">
        <f t="shared" si="335"/>
        <v>0</v>
      </c>
      <c r="B3570" s="8">
        <f t="shared" si="336"/>
        <v>0</v>
      </c>
      <c r="C3570" s="8">
        <f t="shared" si="337"/>
        <v>0</v>
      </c>
      <c r="D3570" s="38" t="e">
        <f t="shared" si="338"/>
        <v>#VALUE!</v>
      </c>
      <c r="E3570" s="39" t="e">
        <f t="shared" si="333"/>
        <v>#VALUE!</v>
      </c>
      <c r="M3570" s="8" t="str">
        <f>VLOOKUP(MONTH($J3570),Lookup!$A$2:$B$13,2,0)&amp;" "&amp;YEAR($J3570)</f>
        <v>Jan 1900</v>
      </c>
      <c r="N3570" s="34" t="str">
        <f t="shared" si="334"/>
        <v>1/1/9999</v>
      </c>
      <c r="O3570" s="8" t="str">
        <f>IF(ISERROR(VLOOKUP($I3570,Lookup!$H$2:$I$11,2,0)),"",VLOOKUP($I3570,Lookup!$H$2:$I$11,2,0))</f>
        <v/>
      </c>
      <c r="P3570" s="8">
        <f>COUNTIF(J$4:J3570,J3570)</f>
        <v>0</v>
      </c>
    </row>
    <row r="3571" spans="1:16" x14ac:dyDescent="0.25">
      <c r="A3571" s="35">
        <f t="shared" si="335"/>
        <v>0</v>
      </c>
      <c r="B3571" s="8">
        <f t="shared" si="336"/>
        <v>0</v>
      </c>
      <c r="C3571" s="8">
        <f t="shared" si="337"/>
        <v>0</v>
      </c>
      <c r="D3571" s="38" t="e">
        <f t="shared" si="338"/>
        <v>#VALUE!</v>
      </c>
      <c r="E3571" s="39" t="e">
        <f t="shared" si="333"/>
        <v>#VALUE!</v>
      </c>
      <c r="M3571" s="8" t="str">
        <f>VLOOKUP(MONTH($J3571),Lookup!$A$2:$B$13,2,0)&amp;" "&amp;YEAR($J3571)</f>
        <v>Jan 1900</v>
      </c>
      <c r="N3571" s="34" t="str">
        <f t="shared" si="334"/>
        <v>1/1/9999</v>
      </c>
      <c r="O3571" s="8" t="str">
        <f>IF(ISERROR(VLOOKUP($I3571,Lookup!$H$2:$I$11,2,0)),"",VLOOKUP($I3571,Lookup!$H$2:$I$11,2,0))</f>
        <v/>
      </c>
      <c r="P3571" s="8">
        <f>COUNTIF(J$4:J3571,J3571)</f>
        <v>0</v>
      </c>
    </row>
    <row r="3572" spans="1:16" x14ac:dyDescent="0.25">
      <c r="A3572" s="35">
        <f t="shared" si="335"/>
        <v>0</v>
      </c>
      <c r="B3572" s="8">
        <f t="shared" si="336"/>
        <v>0</v>
      </c>
      <c r="C3572" s="8">
        <f t="shared" si="337"/>
        <v>0</v>
      </c>
      <c r="D3572" s="38" t="e">
        <f t="shared" si="338"/>
        <v>#VALUE!</v>
      </c>
      <c r="E3572" s="39" t="e">
        <f t="shared" si="333"/>
        <v>#VALUE!</v>
      </c>
      <c r="M3572" s="8" t="str">
        <f>VLOOKUP(MONTH($J3572),Lookup!$A$2:$B$13,2,0)&amp;" "&amp;YEAR($J3572)</f>
        <v>Jan 1900</v>
      </c>
      <c r="N3572" s="34" t="str">
        <f t="shared" si="334"/>
        <v>1/1/9999</v>
      </c>
      <c r="O3572" s="8" t="str">
        <f>IF(ISERROR(VLOOKUP($I3572,Lookup!$H$2:$I$11,2,0)),"",VLOOKUP($I3572,Lookup!$H$2:$I$11,2,0))</f>
        <v/>
      </c>
      <c r="P3572" s="8">
        <f>COUNTIF(J$4:J3572,J3572)</f>
        <v>0</v>
      </c>
    </row>
    <row r="3573" spans="1:16" x14ac:dyDescent="0.25">
      <c r="A3573" s="35">
        <f t="shared" si="335"/>
        <v>0</v>
      </c>
      <c r="B3573" s="8">
        <f t="shared" si="336"/>
        <v>0</v>
      </c>
      <c r="C3573" s="8">
        <f t="shared" si="337"/>
        <v>0</v>
      </c>
      <c r="D3573" s="38" t="e">
        <f t="shared" si="338"/>
        <v>#VALUE!</v>
      </c>
      <c r="E3573" s="39" t="e">
        <f t="shared" si="333"/>
        <v>#VALUE!</v>
      </c>
      <c r="M3573" s="8" t="str">
        <f>VLOOKUP(MONTH($J3573),Lookup!$A$2:$B$13,2,0)&amp;" "&amp;YEAR($J3573)</f>
        <v>Jan 1900</v>
      </c>
      <c r="N3573" s="34" t="str">
        <f t="shared" si="334"/>
        <v>1/1/9999</v>
      </c>
      <c r="O3573" s="8" t="str">
        <f>IF(ISERROR(VLOOKUP($I3573,Lookup!$H$2:$I$11,2,0)),"",VLOOKUP($I3573,Lookup!$H$2:$I$11,2,0))</f>
        <v/>
      </c>
      <c r="P3573" s="8">
        <f>COUNTIF(J$4:J3573,J3573)</f>
        <v>0</v>
      </c>
    </row>
    <row r="3574" spans="1:16" x14ac:dyDescent="0.25">
      <c r="A3574" s="35">
        <f t="shared" si="335"/>
        <v>0</v>
      </c>
      <c r="B3574" s="8">
        <f t="shared" si="336"/>
        <v>0</v>
      </c>
      <c r="C3574" s="8">
        <f t="shared" si="337"/>
        <v>0</v>
      </c>
      <c r="D3574" s="38" t="e">
        <f t="shared" si="338"/>
        <v>#VALUE!</v>
      </c>
      <c r="E3574" s="39" t="e">
        <f t="shared" si="333"/>
        <v>#VALUE!</v>
      </c>
      <c r="M3574" s="8" t="str">
        <f>VLOOKUP(MONTH($J3574),Lookup!$A$2:$B$13,2,0)&amp;" "&amp;YEAR($J3574)</f>
        <v>Jan 1900</v>
      </c>
      <c r="N3574" s="34" t="str">
        <f t="shared" si="334"/>
        <v>1/1/9999</v>
      </c>
      <c r="O3574" s="8" t="str">
        <f>IF(ISERROR(VLOOKUP($I3574,Lookup!$H$2:$I$11,2,0)),"",VLOOKUP($I3574,Lookup!$H$2:$I$11,2,0))</f>
        <v/>
      </c>
      <c r="P3574" s="8">
        <f>COUNTIF(J$4:J3574,J3574)</f>
        <v>0</v>
      </c>
    </row>
    <row r="3575" spans="1:16" x14ac:dyDescent="0.25">
      <c r="A3575" s="35">
        <f t="shared" si="335"/>
        <v>0</v>
      </c>
      <c r="B3575" s="8">
        <f t="shared" si="336"/>
        <v>0</v>
      </c>
      <c r="C3575" s="8">
        <f t="shared" si="337"/>
        <v>0</v>
      </c>
      <c r="D3575" s="38" t="e">
        <f t="shared" si="338"/>
        <v>#VALUE!</v>
      </c>
      <c r="E3575" s="39" t="e">
        <f t="shared" si="333"/>
        <v>#VALUE!</v>
      </c>
      <c r="M3575" s="8" t="str">
        <f>VLOOKUP(MONTH($J3575),Lookup!$A$2:$B$13,2,0)&amp;" "&amp;YEAR($J3575)</f>
        <v>Jan 1900</v>
      </c>
      <c r="N3575" s="34" t="str">
        <f t="shared" si="334"/>
        <v>1/1/9999</v>
      </c>
      <c r="O3575" s="8" t="str">
        <f>IF(ISERROR(VLOOKUP($I3575,Lookup!$H$2:$I$11,2,0)),"",VLOOKUP($I3575,Lookup!$H$2:$I$11,2,0))</f>
        <v/>
      </c>
      <c r="P3575" s="8">
        <f>COUNTIF(J$4:J3575,J3575)</f>
        <v>0</v>
      </c>
    </row>
    <row r="3576" spans="1:16" x14ac:dyDescent="0.25">
      <c r="A3576" s="35">
        <f t="shared" si="335"/>
        <v>0</v>
      </c>
      <c r="B3576" s="8">
        <f t="shared" si="336"/>
        <v>0</v>
      </c>
      <c r="C3576" s="8">
        <f t="shared" si="337"/>
        <v>0</v>
      </c>
      <c r="D3576" s="38" t="e">
        <f t="shared" si="338"/>
        <v>#VALUE!</v>
      </c>
      <c r="E3576" s="39" t="e">
        <f t="shared" si="333"/>
        <v>#VALUE!</v>
      </c>
      <c r="M3576" s="8" t="str">
        <f>VLOOKUP(MONTH($J3576),Lookup!$A$2:$B$13,2,0)&amp;" "&amp;YEAR($J3576)</f>
        <v>Jan 1900</v>
      </c>
      <c r="N3576" s="34" t="str">
        <f t="shared" si="334"/>
        <v>1/1/9999</v>
      </c>
      <c r="O3576" s="8" t="str">
        <f>IF(ISERROR(VLOOKUP($I3576,Lookup!$H$2:$I$11,2,0)),"",VLOOKUP($I3576,Lookup!$H$2:$I$11,2,0))</f>
        <v/>
      </c>
      <c r="P3576" s="8">
        <f>COUNTIF(J$4:J3576,J3576)</f>
        <v>0</v>
      </c>
    </row>
    <row r="3577" spans="1:16" x14ac:dyDescent="0.25">
      <c r="A3577" s="35">
        <f t="shared" si="335"/>
        <v>0</v>
      </c>
      <c r="B3577" s="8">
        <f t="shared" si="336"/>
        <v>0</v>
      </c>
      <c r="C3577" s="8">
        <f t="shared" si="337"/>
        <v>0</v>
      </c>
      <c r="D3577" s="38" t="e">
        <f t="shared" si="338"/>
        <v>#VALUE!</v>
      </c>
      <c r="E3577" s="39" t="e">
        <f t="shared" si="333"/>
        <v>#VALUE!</v>
      </c>
      <c r="M3577" s="8" t="str">
        <f>VLOOKUP(MONTH($J3577),Lookup!$A$2:$B$13,2,0)&amp;" "&amp;YEAR($J3577)</f>
        <v>Jan 1900</v>
      </c>
      <c r="N3577" s="34" t="str">
        <f t="shared" si="334"/>
        <v>1/1/9999</v>
      </c>
      <c r="O3577" s="8" t="str">
        <f>IF(ISERROR(VLOOKUP($I3577,Lookup!$H$2:$I$11,2,0)),"",VLOOKUP($I3577,Lookup!$H$2:$I$11,2,0))</f>
        <v/>
      </c>
      <c r="P3577" s="8">
        <f>COUNTIF(J$4:J3577,J3577)</f>
        <v>0</v>
      </c>
    </row>
    <row r="3578" spans="1:16" x14ac:dyDescent="0.25">
      <c r="A3578" s="35">
        <f t="shared" si="335"/>
        <v>0</v>
      </c>
      <c r="B3578" s="8">
        <f t="shared" si="336"/>
        <v>0</v>
      </c>
      <c r="C3578" s="8">
        <f t="shared" si="337"/>
        <v>0</v>
      </c>
      <c r="D3578" s="38" t="e">
        <f t="shared" si="338"/>
        <v>#VALUE!</v>
      </c>
      <c r="E3578" s="39" t="e">
        <f t="shared" si="333"/>
        <v>#VALUE!</v>
      </c>
      <c r="M3578" s="8" t="str">
        <f>VLOOKUP(MONTH($J3578),Lookup!$A$2:$B$13,2,0)&amp;" "&amp;YEAR($J3578)</f>
        <v>Jan 1900</v>
      </c>
      <c r="N3578" s="34" t="str">
        <f t="shared" si="334"/>
        <v>1/1/9999</v>
      </c>
      <c r="O3578" s="8" t="str">
        <f>IF(ISERROR(VLOOKUP($I3578,Lookup!$H$2:$I$11,2,0)),"",VLOOKUP($I3578,Lookup!$H$2:$I$11,2,0))</f>
        <v/>
      </c>
      <c r="P3578" s="8">
        <f>COUNTIF(J$4:J3578,J3578)</f>
        <v>0</v>
      </c>
    </row>
    <row r="3579" spans="1:16" x14ac:dyDescent="0.25">
      <c r="A3579" s="35">
        <f t="shared" si="335"/>
        <v>0</v>
      </c>
      <c r="B3579" s="8">
        <f t="shared" si="336"/>
        <v>0</v>
      </c>
      <c r="C3579" s="8">
        <f t="shared" si="337"/>
        <v>0</v>
      </c>
      <c r="D3579" s="38" t="e">
        <f t="shared" si="338"/>
        <v>#VALUE!</v>
      </c>
      <c r="E3579" s="39" t="e">
        <f t="shared" si="333"/>
        <v>#VALUE!</v>
      </c>
      <c r="M3579" s="8" t="str">
        <f>VLOOKUP(MONTH($J3579),Lookup!$A$2:$B$13,2,0)&amp;" "&amp;YEAR($J3579)</f>
        <v>Jan 1900</v>
      </c>
      <c r="N3579" s="34" t="str">
        <f t="shared" si="334"/>
        <v>1/1/9999</v>
      </c>
      <c r="O3579" s="8" t="str">
        <f>IF(ISERROR(VLOOKUP($I3579,Lookup!$H$2:$I$11,2,0)),"",VLOOKUP($I3579,Lookup!$H$2:$I$11,2,0))</f>
        <v/>
      </c>
      <c r="P3579" s="8">
        <f>COUNTIF(J$4:J3579,J3579)</f>
        <v>0</v>
      </c>
    </row>
    <row r="3580" spans="1:16" x14ac:dyDescent="0.25">
      <c r="A3580" s="35">
        <f t="shared" si="335"/>
        <v>0</v>
      </c>
      <c r="B3580" s="8">
        <f t="shared" si="336"/>
        <v>0</v>
      </c>
      <c r="C3580" s="8">
        <f t="shared" si="337"/>
        <v>0</v>
      </c>
      <c r="D3580" s="38" t="e">
        <f t="shared" si="338"/>
        <v>#VALUE!</v>
      </c>
      <c r="E3580" s="39" t="e">
        <f t="shared" si="333"/>
        <v>#VALUE!</v>
      </c>
      <c r="M3580" s="8" t="str">
        <f>VLOOKUP(MONTH($J3580),Lookup!$A$2:$B$13,2,0)&amp;" "&amp;YEAR($J3580)</f>
        <v>Jan 1900</v>
      </c>
      <c r="N3580" s="34" t="str">
        <f t="shared" si="334"/>
        <v>1/1/9999</v>
      </c>
      <c r="O3580" s="8" t="str">
        <f>IF(ISERROR(VLOOKUP($I3580,Lookup!$H$2:$I$11,2,0)),"",VLOOKUP($I3580,Lookup!$H$2:$I$11,2,0))</f>
        <v/>
      </c>
      <c r="P3580" s="8">
        <f>COUNTIF(J$4:J3580,J3580)</f>
        <v>0</v>
      </c>
    </row>
    <row r="3581" spans="1:16" x14ac:dyDescent="0.25">
      <c r="A3581" s="35">
        <f t="shared" si="335"/>
        <v>0</v>
      </c>
      <c r="B3581" s="8">
        <f t="shared" si="336"/>
        <v>0</v>
      </c>
      <c r="C3581" s="8">
        <f t="shared" si="337"/>
        <v>0</v>
      </c>
      <c r="D3581" s="38" t="e">
        <f t="shared" si="338"/>
        <v>#VALUE!</v>
      </c>
      <c r="E3581" s="39" t="e">
        <f t="shared" si="333"/>
        <v>#VALUE!</v>
      </c>
      <c r="M3581" s="8" t="str">
        <f>VLOOKUP(MONTH($J3581),Lookup!$A$2:$B$13,2,0)&amp;" "&amp;YEAR($J3581)</f>
        <v>Jan 1900</v>
      </c>
      <c r="N3581" s="34" t="str">
        <f t="shared" si="334"/>
        <v>1/1/9999</v>
      </c>
      <c r="O3581" s="8" t="str">
        <f>IF(ISERROR(VLOOKUP($I3581,Lookup!$H$2:$I$11,2,0)),"",VLOOKUP($I3581,Lookup!$H$2:$I$11,2,0))</f>
        <v/>
      </c>
      <c r="P3581" s="8">
        <f>COUNTIF(J$4:J3581,J3581)</f>
        <v>0</v>
      </c>
    </row>
    <row r="3582" spans="1:16" x14ac:dyDescent="0.25">
      <c r="A3582" s="35">
        <f t="shared" si="335"/>
        <v>0</v>
      </c>
      <c r="B3582" s="8">
        <f t="shared" si="336"/>
        <v>0</v>
      </c>
      <c r="C3582" s="8">
        <f t="shared" si="337"/>
        <v>0</v>
      </c>
      <c r="D3582" s="38" t="e">
        <f t="shared" si="338"/>
        <v>#VALUE!</v>
      </c>
      <c r="E3582" s="39" t="e">
        <f t="shared" si="333"/>
        <v>#VALUE!</v>
      </c>
      <c r="M3582" s="8" t="str">
        <f>VLOOKUP(MONTH($J3582),Lookup!$A$2:$B$13,2,0)&amp;" "&amp;YEAR($J3582)</f>
        <v>Jan 1900</v>
      </c>
      <c r="N3582" s="34" t="str">
        <f t="shared" si="334"/>
        <v>1/1/9999</v>
      </c>
      <c r="O3582" s="8" t="str">
        <f>IF(ISERROR(VLOOKUP($I3582,Lookup!$H$2:$I$11,2,0)),"",VLOOKUP($I3582,Lookup!$H$2:$I$11,2,0))</f>
        <v/>
      </c>
      <c r="P3582" s="8">
        <f>COUNTIF(J$4:J3582,J3582)</f>
        <v>0</v>
      </c>
    </row>
    <row r="3583" spans="1:16" x14ac:dyDescent="0.25">
      <c r="A3583" s="35">
        <f t="shared" si="335"/>
        <v>0</v>
      </c>
      <c r="B3583" s="8">
        <f t="shared" si="336"/>
        <v>0</v>
      </c>
      <c r="C3583" s="8">
        <f t="shared" si="337"/>
        <v>0</v>
      </c>
      <c r="D3583" s="38" t="e">
        <f t="shared" si="338"/>
        <v>#VALUE!</v>
      </c>
      <c r="E3583" s="39" t="e">
        <f t="shared" si="333"/>
        <v>#VALUE!</v>
      </c>
      <c r="M3583" s="8" t="str">
        <f>VLOOKUP(MONTH($J3583),Lookup!$A$2:$B$13,2,0)&amp;" "&amp;YEAR($J3583)</f>
        <v>Jan 1900</v>
      </c>
      <c r="N3583" s="34" t="str">
        <f t="shared" si="334"/>
        <v>1/1/9999</v>
      </c>
      <c r="O3583" s="8" t="str">
        <f>IF(ISERROR(VLOOKUP($I3583,Lookup!$H$2:$I$11,2,0)),"",VLOOKUP($I3583,Lookup!$H$2:$I$11,2,0))</f>
        <v/>
      </c>
      <c r="P3583" s="8">
        <f>COUNTIF(J$4:J3583,J3583)</f>
        <v>0</v>
      </c>
    </row>
    <row r="3584" spans="1:16" x14ac:dyDescent="0.25">
      <c r="A3584" s="35">
        <f t="shared" si="335"/>
        <v>0</v>
      </c>
      <c r="B3584" s="8">
        <f t="shared" si="336"/>
        <v>0</v>
      </c>
      <c r="C3584" s="8">
        <f t="shared" si="337"/>
        <v>0</v>
      </c>
      <c r="D3584" s="38" t="e">
        <f t="shared" si="338"/>
        <v>#VALUE!</v>
      </c>
      <c r="E3584" s="39" t="e">
        <f t="shared" si="333"/>
        <v>#VALUE!</v>
      </c>
      <c r="M3584" s="8" t="str">
        <f>VLOOKUP(MONTH($J3584),Lookup!$A$2:$B$13,2,0)&amp;" "&amp;YEAR($J3584)</f>
        <v>Jan 1900</v>
      </c>
      <c r="N3584" s="34" t="str">
        <f t="shared" si="334"/>
        <v>1/1/9999</v>
      </c>
      <c r="O3584" s="8" t="str">
        <f>IF(ISERROR(VLOOKUP($I3584,Lookup!$H$2:$I$11,2,0)),"",VLOOKUP($I3584,Lookup!$H$2:$I$11,2,0))</f>
        <v/>
      </c>
      <c r="P3584" s="8">
        <f>COUNTIF(J$4:J3584,J3584)</f>
        <v>0</v>
      </c>
    </row>
    <row r="3585" spans="1:16" x14ac:dyDescent="0.25">
      <c r="A3585" s="35">
        <f t="shared" si="335"/>
        <v>0</v>
      </c>
      <c r="B3585" s="8">
        <f t="shared" si="336"/>
        <v>0</v>
      </c>
      <c r="C3585" s="8">
        <f t="shared" si="337"/>
        <v>0</v>
      </c>
      <c r="D3585" s="38" t="e">
        <f t="shared" si="338"/>
        <v>#VALUE!</v>
      </c>
      <c r="E3585" s="39" t="e">
        <f t="shared" si="333"/>
        <v>#VALUE!</v>
      </c>
      <c r="M3585" s="8" t="str">
        <f>VLOOKUP(MONTH($J3585),Lookup!$A$2:$B$13,2,0)&amp;" "&amp;YEAR($J3585)</f>
        <v>Jan 1900</v>
      </c>
      <c r="N3585" s="34" t="str">
        <f t="shared" si="334"/>
        <v>1/1/9999</v>
      </c>
      <c r="O3585" s="8" t="str">
        <f>IF(ISERROR(VLOOKUP($I3585,Lookup!$H$2:$I$11,2,0)),"",VLOOKUP($I3585,Lookup!$H$2:$I$11,2,0))</f>
        <v/>
      </c>
      <c r="P3585" s="8">
        <f>COUNTIF(J$4:J3585,J3585)</f>
        <v>0</v>
      </c>
    </row>
    <row r="3586" spans="1:16" x14ac:dyDescent="0.25">
      <c r="A3586" s="35">
        <f t="shared" si="335"/>
        <v>0</v>
      </c>
      <c r="B3586" s="8">
        <f t="shared" si="336"/>
        <v>0</v>
      </c>
      <c r="C3586" s="8">
        <f t="shared" si="337"/>
        <v>0</v>
      </c>
      <c r="D3586" s="38" t="e">
        <f t="shared" si="338"/>
        <v>#VALUE!</v>
      </c>
      <c r="E3586" s="39" t="e">
        <f t="shared" si="333"/>
        <v>#VALUE!</v>
      </c>
      <c r="M3586" s="8" t="str">
        <f>VLOOKUP(MONTH($J3586),Lookup!$A$2:$B$13,2,0)&amp;" "&amp;YEAR($J3586)</f>
        <v>Jan 1900</v>
      </c>
      <c r="N3586" s="34" t="str">
        <f t="shared" si="334"/>
        <v>1/1/9999</v>
      </c>
      <c r="O3586" s="8" t="str">
        <f>IF(ISERROR(VLOOKUP($I3586,Lookup!$H$2:$I$11,2,0)),"",VLOOKUP($I3586,Lookup!$H$2:$I$11,2,0))</f>
        <v/>
      </c>
      <c r="P3586" s="8">
        <f>COUNTIF(J$4:J3586,J3586)</f>
        <v>0</v>
      </c>
    </row>
    <row r="3587" spans="1:16" x14ac:dyDescent="0.25">
      <c r="A3587" s="35">
        <f t="shared" si="335"/>
        <v>0</v>
      </c>
      <c r="B3587" s="8">
        <f t="shared" si="336"/>
        <v>0</v>
      </c>
      <c r="C3587" s="8">
        <f t="shared" si="337"/>
        <v>0</v>
      </c>
      <c r="D3587" s="38" t="e">
        <f t="shared" si="338"/>
        <v>#VALUE!</v>
      </c>
      <c r="E3587" s="39" t="e">
        <f t="shared" si="333"/>
        <v>#VALUE!</v>
      </c>
      <c r="M3587" s="8" t="str">
        <f>VLOOKUP(MONTH($J3587),Lookup!$A$2:$B$13,2,0)&amp;" "&amp;YEAR($J3587)</f>
        <v>Jan 1900</v>
      </c>
      <c r="N3587" s="34" t="str">
        <f t="shared" si="334"/>
        <v>1/1/9999</v>
      </c>
      <c r="O3587" s="8" t="str">
        <f>IF(ISERROR(VLOOKUP($I3587,Lookup!$H$2:$I$11,2,0)),"",VLOOKUP($I3587,Lookup!$H$2:$I$11,2,0))</f>
        <v/>
      </c>
      <c r="P3587" s="8">
        <f>COUNTIF(J$4:J3587,J3587)</f>
        <v>0</v>
      </c>
    </row>
    <row r="3588" spans="1:16" x14ac:dyDescent="0.25">
      <c r="A3588" s="35">
        <f t="shared" si="335"/>
        <v>0</v>
      </c>
      <c r="B3588" s="8">
        <f t="shared" si="336"/>
        <v>0</v>
      </c>
      <c r="C3588" s="8">
        <f t="shared" si="337"/>
        <v>0</v>
      </c>
      <c r="D3588" s="38" t="e">
        <f t="shared" si="338"/>
        <v>#VALUE!</v>
      </c>
      <c r="E3588" s="39" t="e">
        <f t="shared" si="333"/>
        <v>#VALUE!</v>
      </c>
      <c r="M3588" s="8" t="str">
        <f>VLOOKUP(MONTH($J3588),Lookup!$A$2:$B$13,2,0)&amp;" "&amp;YEAR($J3588)</f>
        <v>Jan 1900</v>
      </c>
      <c r="N3588" s="34" t="str">
        <f t="shared" si="334"/>
        <v>1/1/9999</v>
      </c>
      <c r="O3588" s="8" t="str">
        <f>IF(ISERROR(VLOOKUP($I3588,Lookup!$H$2:$I$11,2,0)),"",VLOOKUP($I3588,Lookup!$H$2:$I$11,2,0))</f>
        <v/>
      </c>
      <c r="P3588" s="8">
        <f>COUNTIF(J$4:J3588,J3588)</f>
        <v>0</v>
      </c>
    </row>
    <row r="3589" spans="1:16" x14ac:dyDescent="0.25">
      <c r="A3589" s="35">
        <f t="shared" si="335"/>
        <v>0</v>
      </c>
      <c r="B3589" s="8">
        <f t="shared" si="336"/>
        <v>0</v>
      </c>
      <c r="C3589" s="8">
        <f t="shared" si="337"/>
        <v>0</v>
      </c>
      <c r="D3589" s="38" t="e">
        <f t="shared" si="338"/>
        <v>#VALUE!</v>
      </c>
      <c r="E3589" s="39" t="e">
        <f t="shared" ref="E3589:E3652" si="339">IF($D3589="","",COUNTIFS($F$4:$F$5000,$F3589,$D$4:$D$5000,"&gt;"&amp;$D3589))</f>
        <v>#VALUE!</v>
      </c>
      <c r="M3589" s="8" t="str">
        <f>VLOOKUP(MONTH($J3589),Lookup!$A$2:$B$13,2,0)&amp;" "&amp;YEAR($J3589)</f>
        <v>Jan 1900</v>
      </c>
      <c r="N3589" s="34" t="str">
        <f t="shared" ref="N3589:N3652" si="340">IF(ISBLANK($J3589),"1/1/9999",J3589)</f>
        <v>1/1/9999</v>
      </c>
      <c r="O3589" s="8" t="str">
        <f>IF(ISERROR(VLOOKUP($I3589,Lookup!$H$2:$I$11,2,0)),"",VLOOKUP($I3589,Lookup!$H$2:$I$11,2,0))</f>
        <v/>
      </c>
      <c r="P3589" s="8">
        <f>COUNTIF(J$4:J3589,J3589)</f>
        <v>0</v>
      </c>
    </row>
    <row r="3590" spans="1:16" x14ac:dyDescent="0.25">
      <c r="A3590" s="35">
        <f t="shared" ref="A3590:A3653" si="341">K3590</f>
        <v>0</v>
      </c>
      <c r="B3590" s="8">
        <f t="shared" ref="B3590:B3653" si="342">J3590</f>
        <v>0</v>
      </c>
      <c r="C3590" s="8">
        <f t="shared" ref="C3590:C3653" si="343">L3590</f>
        <v>0</v>
      </c>
      <c r="D3590" s="38" t="e">
        <f t="shared" ref="D3590:D3653" si="344">SUM(A3590:C3590)+O3590+P3590</f>
        <v>#VALUE!</v>
      </c>
      <c r="E3590" s="39" t="e">
        <f t="shared" si="339"/>
        <v>#VALUE!</v>
      </c>
      <c r="M3590" s="8" t="str">
        <f>VLOOKUP(MONTH($J3590),Lookup!$A$2:$B$13,2,0)&amp;" "&amp;YEAR($J3590)</f>
        <v>Jan 1900</v>
      </c>
      <c r="N3590" s="34" t="str">
        <f t="shared" si="340"/>
        <v>1/1/9999</v>
      </c>
      <c r="O3590" s="8" t="str">
        <f>IF(ISERROR(VLOOKUP($I3590,Lookup!$H$2:$I$11,2,0)),"",VLOOKUP($I3590,Lookup!$H$2:$I$11,2,0))</f>
        <v/>
      </c>
      <c r="P3590" s="8">
        <f>COUNTIF(J$4:J3590,J3590)</f>
        <v>0</v>
      </c>
    </row>
    <row r="3591" spans="1:16" x14ac:dyDescent="0.25">
      <c r="A3591" s="35">
        <f t="shared" si="341"/>
        <v>0</v>
      </c>
      <c r="B3591" s="8">
        <f t="shared" si="342"/>
        <v>0</v>
      </c>
      <c r="C3591" s="8">
        <f t="shared" si="343"/>
        <v>0</v>
      </c>
      <c r="D3591" s="38" t="e">
        <f t="shared" si="344"/>
        <v>#VALUE!</v>
      </c>
      <c r="E3591" s="39" t="e">
        <f t="shared" si="339"/>
        <v>#VALUE!</v>
      </c>
      <c r="M3591" s="8" t="str">
        <f>VLOOKUP(MONTH($J3591),Lookup!$A$2:$B$13,2,0)&amp;" "&amp;YEAR($J3591)</f>
        <v>Jan 1900</v>
      </c>
      <c r="N3591" s="34" t="str">
        <f t="shared" si="340"/>
        <v>1/1/9999</v>
      </c>
      <c r="O3591" s="8" t="str">
        <f>IF(ISERROR(VLOOKUP($I3591,Lookup!$H$2:$I$11,2,0)),"",VLOOKUP($I3591,Lookup!$H$2:$I$11,2,0))</f>
        <v/>
      </c>
      <c r="P3591" s="8">
        <f>COUNTIF(J$4:J3591,J3591)</f>
        <v>0</v>
      </c>
    </row>
    <row r="3592" spans="1:16" x14ac:dyDescent="0.25">
      <c r="A3592" s="35">
        <f t="shared" si="341"/>
        <v>0</v>
      </c>
      <c r="B3592" s="8">
        <f t="shared" si="342"/>
        <v>0</v>
      </c>
      <c r="C3592" s="8">
        <f t="shared" si="343"/>
        <v>0</v>
      </c>
      <c r="D3592" s="38" t="e">
        <f t="shared" si="344"/>
        <v>#VALUE!</v>
      </c>
      <c r="E3592" s="39" t="e">
        <f t="shared" si="339"/>
        <v>#VALUE!</v>
      </c>
      <c r="M3592" s="8" t="str">
        <f>VLOOKUP(MONTH($J3592),Lookup!$A$2:$B$13,2,0)&amp;" "&amp;YEAR($J3592)</f>
        <v>Jan 1900</v>
      </c>
      <c r="N3592" s="34" t="str">
        <f t="shared" si="340"/>
        <v>1/1/9999</v>
      </c>
      <c r="O3592" s="8" t="str">
        <f>IF(ISERROR(VLOOKUP($I3592,Lookup!$H$2:$I$11,2,0)),"",VLOOKUP($I3592,Lookup!$H$2:$I$11,2,0))</f>
        <v/>
      </c>
      <c r="P3592" s="8">
        <f>COUNTIF(J$4:J3592,J3592)</f>
        <v>0</v>
      </c>
    </row>
    <row r="3593" spans="1:16" x14ac:dyDescent="0.25">
      <c r="A3593" s="35">
        <f t="shared" si="341"/>
        <v>0</v>
      </c>
      <c r="B3593" s="8">
        <f t="shared" si="342"/>
        <v>0</v>
      </c>
      <c r="C3593" s="8">
        <f t="shared" si="343"/>
        <v>0</v>
      </c>
      <c r="D3593" s="38" t="e">
        <f t="shared" si="344"/>
        <v>#VALUE!</v>
      </c>
      <c r="E3593" s="39" t="e">
        <f t="shared" si="339"/>
        <v>#VALUE!</v>
      </c>
      <c r="M3593" s="8" t="str">
        <f>VLOOKUP(MONTH($J3593),Lookup!$A$2:$B$13,2,0)&amp;" "&amp;YEAR($J3593)</f>
        <v>Jan 1900</v>
      </c>
      <c r="N3593" s="34" t="str">
        <f t="shared" si="340"/>
        <v>1/1/9999</v>
      </c>
      <c r="O3593" s="8" t="str">
        <f>IF(ISERROR(VLOOKUP($I3593,Lookup!$H$2:$I$11,2,0)),"",VLOOKUP($I3593,Lookup!$H$2:$I$11,2,0))</f>
        <v/>
      </c>
      <c r="P3593" s="8">
        <f>COUNTIF(J$4:J3593,J3593)</f>
        <v>0</v>
      </c>
    </row>
    <row r="3594" spans="1:16" x14ac:dyDescent="0.25">
      <c r="A3594" s="35">
        <f t="shared" si="341"/>
        <v>0</v>
      </c>
      <c r="B3594" s="8">
        <f t="shared" si="342"/>
        <v>0</v>
      </c>
      <c r="C3594" s="8">
        <f t="shared" si="343"/>
        <v>0</v>
      </c>
      <c r="D3594" s="38" t="e">
        <f t="shared" si="344"/>
        <v>#VALUE!</v>
      </c>
      <c r="E3594" s="39" t="e">
        <f t="shared" si="339"/>
        <v>#VALUE!</v>
      </c>
      <c r="M3594" s="8" t="str">
        <f>VLOOKUP(MONTH($J3594),Lookup!$A$2:$B$13,2,0)&amp;" "&amp;YEAR($J3594)</f>
        <v>Jan 1900</v>
      </c>
      <c r="N3594" s="34" t="str">
        <f t="shared" si="340"/>
        <v>1/1/9999</v>
      </c>
      <c r="O3594" s="8" t="str">
        <f>IF(ISERROR(VLOOKUP($I3594,Lookup!$H$2:$I$11,2,0)),"",VLOOKUP($I3594,Lookup!$H$2:$I$11,2,0))</f>
        <v/>
      </c>
      <c r="P3594" s="8">
        <f>COUNTIF(J$4:J3594,J3594)</f>
        <v>0</v>
      </c>
    </row>
    <row r="3595" spans="1:16" x14ac:dyDescent="0.25">
      <c r="A3595" s="35">
        <f t="shared" si="341"/>
        <v>0</v>
      </c>
      <c r="B3595" s="8">
        <f t="shared" si="342"/>
        <v>0</v>
      </c>
      <c r="C3595" s="8">
        <f t="shared" si="343"/>
        <v>0</v>
      </c>
      <c r="D3595" s="38" t="e">
        <f t="shared" si="344"/>
        <v>#VALUE!</v>
      </c>
      <c r="E3595" s="39" t="e">
        <f t="shared" si="339"/>
        <v>#VALUE!</v>
      </c>
      <c r="M3595" s="8" t="str">
        <f>VLOOKUP(MONTH($J3595),Lookup!$A$2:$B$13,2,0)&amp;" "&amp;YEAR($J3595)</f>
        <v>Jan 1900</v>
      </c>
      <c r="N3595" s="34" t="str">
        <f t="shared" si="340"/>
        <v>1/1/9999</v>
      </c>
      <c r="O3595" s="8" t="str">
        <f>IF(ISERROR(VLOOKUP($I3595,Lookup!$H$2:$I$11,2,0)),"",VLOOKUP($I3595,Lookup!$H$2:$I$11,2,0))</f>
        <v/>
      </c>
      <c r="P3595" s="8">
        <f>COUNTIF(J$4:J3595,J3595)</f>
        <v>0</v>
      </c>
    </row>
    <row r="3596" spans="1:16" x14ac:dyDescent="0.25">
      <c r="A3596" s="35">
        <f t="shared" si="341"/>
        <v>0</v>
      </c>
      <c r="B3596" s="8">
        <f t="shared" si="342"/>
        <v>0</v>
      </c>
      <c r="C3596" s="8">
        <f t="shared" si="343"/>
        <v>0</v>
      </c>
      <c r="D3596" s="38" t="e">
        <f t="shared" si="344"/>
        <v>#VALUE!</v>
      </c>
      <c r="E3596" s="39" t="e">
        <f t="shared" si="339"/>
        <v>#VALUE!</v>
      </c>
      <c r="M3596" s="8" t="str">
        <f>VLOOKUP(MONTH($J3596),Lookup!$A$2:$B$13,2,0)&amp;" "&amp;YEAR($J3596)</f>
        <v>Jan 1900</v>
      </c>
      <c r="N3596" s="34" t="str">
        <f t="shared" si="340"/>
        <v>1/1/9999</v>
      </c>
      <c r="O3596" s="8" t="str">
        <f>IF(ISERROR(VLOOKUP($I3596,Lookup!$H$2:$I$11,2,0)),"",VLOOKUP($I3596,Lookup!$H$2:$I$11,2,0))</f>
        <v/>
      </c>
      <c r="P3596" s="8">
        <f>COUNTIF(J$4:J3596,J3596)</f>
        <v>0</v>
      </c>
    </row>
    <row r="3597" spans="1:16" x14ac:dyDescent="0.25">
      <c r="A3597" s="35">
        <f t="shared" si="341"/>
        <v>0</v>
      </c>
      <c r="B3597" s="8">
        <f t="shared" si="342"/>
        <v>0</v>
      </c>
      <c r="C3597" s="8">
        <f t="shared" si="343"/>
        <v>0</v>
      </c>
      <c r="D3597" s="38" t="e">
        <f t="shared" si="344"/>
        <v>#VALUE!</v>
      </c>
      <c r="E3597" s="39" t="e">
        <f t="shared" si="339"/>
        <v>#VALUE!</v>
      </c>
      <c r="M3597" s="8" t="str">
        <f>VLOOKUP(MONTH($J3597),Lookup!$A$2:$B$13,2,0)&amp;" "&amp;YEAR($J3597)</f>
        <v>Jan 1900</v>
      </c>
      <c r="N3597" s="34" t="str">
        <f t="shared" si="340"/>
        <v>1/1/9999</v>
      </c>
      <c r="O3597" s="8" t="str">
        <f>IF(ISERROR(VLOOKUP($I3597,Lookup!$H$2:$I$11,2,0)),"",VLOOKUP($I3597,Lookup!$H$2:$I$11,2,0))</f>
        <v/>
      </c>
      <c r="P3597" s="8">
        <f>COUNTIF(J$4:J3597,J3597)</f>
        <v>0</v>
      </c>
    </row>
    <row r="3598" spans="1:16" x14ac:dyDescent="0.25">
      <c r="A3598" s="35">
        <f t="shared" si="341"/>
        <v>0</v>
      </c>
      <c r="B3598" s="8">
        <f t="shared" si="342"/>
        <v>0</v>
      </c>
      <c r="C3598" s="8">
        <f t="shared" si="343"/>
        <v>0</v>
      </c>
      <c r="D3598" s="38" t="e">
        <f t="shared" si="344"/>
        <v>#VALUE!</v>
      </c>
      <c r="E3598" s="39" t="e">
        <f t="shared" si="339"/>
        <v>#VALUE!</v>
      </c>
      <c r="M3598" s="8" t="str">
        <f>VLOOKUP(MONTH($J3598),Lookup!$A$2:$B$13,2,0)&amp;" "&amp;YEAR($J3598)</f>
        <v>Jan 1900</v>
      </c>
      <c r="N3598" s="34" t="str">
        <f t="shared" si="340"/>
        <v>1/1/9999</v>
      </c>
      <c r="O3598" s="8" t="str">
        <f>IF(ISERROR(VLOOKUP($I3598,Lookup!$H$2:$I$11,2,0)),"",VLOOKUP($I3598,Lookup!$H$2:$I$11,2,0))</f>
        <v/>
      </c>
      <c r="P3598" s="8">
        <f>COUNTIF(J$4:J3598,J3598)</f>
        <v>0</v>
      </c>
    </row>
    <row r="3599" spans="1:16" x14ac:dyDescent="0.25">
      <c r="A3599" s="35">
        <f t="shared" si="341"/>
        <v>0</v>
      </c>
      <c r="B3599" s="8">
        <f t="shared" si="342"/>
        <v>0</v>
      </c>
      <c r="C3599" s="8">
        <f t="shared" si="343"/>
        <v>0</v>
      </c>
      <c r="D3599" s="38" t="e">
        <f t="shared" si="344"/>
        <v>#VALUE!</v>
      </c>
      <c r="E3599" s="39" t="e">
        <f t="shared" si="339"/>
        <v>#VALUE!</v>
      </c>
      <c r="M3599" s="8" t="str">
        <f>VLOOKUP(MONTH($J3599),Lookup!$A$2:$B$13,2,0)&amp;" "&amp;YEAR($J3599)</f>
        <v>Jan 1900</v>
      </c>
      <c r="N3599" s="34" t="str">
        <f t="shared" si="340"/>
        <v>1/1/9999</v>
      </c>
      <c r="O3599" s="8" t="str">
        <f>IF(ISERROR(VLOOKUP($I3599,Lookup!$H$2:$I$11,2,0)),"",VLOOKUP($I3599,Lookup!$H$2:$I$11,2,0))</f>
        <v/>
      </c>
      <c r="P3599" s="8">
        <f>COUNTIF(J$4:J3599,J3599)</f>
        <v>0</v>
      </c>
    </row>
    <row r="3600" spans="1:16" x14ac:dyDescent="0.25">
      <c r="A3600" s="35">
        <f t="shared" si="341"/>
        <v>0</v>
      </c>
      <c r="B3600" s="8">
        <f t="shared" si="342"/>
        <v>0</v>
      </c>
      <c r="C3600" s="8">
        <f t="shared" si="343"/>
        <v>0</v>
      </c>
      <c r="D3600" s="38" t="e">
        <f t="shared" si="344"/>
        <v>#VALUE!</v>
      </c>
      <c r="E3600" s="39" t="e">
        <f t="shared" si="339"/>
        <v>#VALUE!</v>
      </c>
      <c r="M3600" s="8" t="str">
        <f>VLOOKUP(MONTH($J3600),Lookup!$A$2:$B$13,2,0)&amp;" "&amp;YEAR($J3600)</f>
        <v>Jan 1900</v>
      </c>
      <c r="N3600" s="34" t="str">
        <f t="shared" si="340"/>
        <v>1/1/9999</v>
      </c>
      <c r="O3600" s="8" t="str">
        <f>IF(ISERROR(VLOOKUP($I3600,Lookup!$H$2:$I$11,2,0)),"",VLOOKUP($I3600,Lookup!$H$2:$I$11,2,0))</f>
        <v/>
      </c>
      <c r="P3600" s="8">
        <f>COUNTIF(J$4:J3600,J3600)</f>
        <v>0</v>
      </c>
    </row>
    <row r="3601" spans="1:16" x14ac:dyDescent="0.25">
      <c r="A3601" s="35">
        <f t="shared" si="341"/>
        <v>0</v>
      </c>
      <c r="B3601" s="8">
        <f t="shared" si="342"/>
        <v>0</v>
      </c>
      <c r="C3601" s="8">
        <f t="shared" si="343"/>
        <v>0</v>
      </c>
      <c r="D3601" s="38" t="e">
        <f t="shared" si="344"/>
        <v>#VALUE!</v>
      </c>
      <c r="E3601" s="39" t="e">
        <f t="shared" si="339"/>
        <v>#VALUE!</v>
      </c>
      <c r="M3601" s="8" t="str">
        <f>VLOOKUP(MONTH($J3601),Lookup!$A$2:$B$13,2,0)&amp;" "&amp;YEAR($J3601)</f>
        <v>Jan 1900</v>
      </c>
      <c r="N3601" s="34" t="str">
        <f t="shared" si="340"/>
        <v>1/1/9999</v>
      </c>
      <c r="O3601" s="8" t="str">
        <f>IF(ISERROR(VLOOKUP($I3601,Lookup!$H$2:$I$11,2,0)),"",VLOOKUP($I3601,Lookup!$H$2:$I$11,2,0))</f>
        <v/>
      </c>
      <c r="P3601" s="8">
        <f>COUNTIF(J$4:J3601,J3601)</f>
        <v>0</v>
      </c>
    </row>
    <row r="3602" spans="1:16" x14ac:dyDescent="0.25">
      <c r="A3602" s="35">
        <f t="shared" si="341"/>
        <v>0</v>
      </c>
      <c r="B3602" s="8">
        <f t="shared" si="342"/>
        <v>0</v>
      </c>
      <c r="C3602" s="8">
        <f t="shared" si="343"/>
        <v>0</v>
      </c>
      <c r="D3602" s="38" t="e">
        <f t="shared" si="344"/>
        <v>#VALUE!</v>
      </c>
      <c r="E3602" s="39" t="e">
        <f t="shared" si="339"/>
        <v>#VALUE!</v>
      </c>
      <c r="M3602" s="8" t="str">
        <f>VLOOKUP(MONTH($J3602),Lookup!$A$2:$B$13,2,0)&amp;" "&amp;YEAR($J3602)</f>
        <v>Jan 1900</v>
      </c>
      <c r="N3602" s="34" t="str">
        <f t="shared" si="340"/>
        <v>1/1/9999</v>
      </c>
      <c r="O3602" s="8" t="str">
        <f>IF(ISERROR(VLOOKUP($I3602,Lookup!$H$2:$I$11,2,0)),"",VLOOKUP($I3602,Lookup!$H$2:$I$11,2,0))</f>
        <v/>
      </c>
      <c r="P3602" s="8">
        <f>COUNTIF(J$4:J3602,J3602)</f>
        <v>0</v>
      </c>
    </row>
    <row r="3603" spans="1:16" x14ac:dyDescent="0.25">
      <c r="A3603" s="35">
        <f t="shared" si="341"/>
        <v>0</v>
      </c>
      <c r="B3603" s="8">
        <f t="shared" si="342"/>
        <v>0</v>
      </c>
      <c r="C3603" s="8">
        <f t="shared" si="343"/>
        <v>0</v>
      </c>
      <c r="D3603" s="38" t="e">
        <f t="shared" si="344"/>
        <v>#VALUE!</v>
      </c>
      <c r="E3603" s="39" t="e">
        <f t="shared" si="339"/>
        <v>#VALUE!</v>
      </c>
      <c r="M3603" s="8" t="str">
        <f>VLOOKUP(MONTH($J3603),Lookup!$A$2:$B$13,2,0)&amp;" "&amp;YEAR($J3603)</f>
        <v>Jan 1900</v>
      </c>
      <c r="N3603" s="34" t="str">
        <f t="shared" si="340"/>
        <v>1/1/9999</v>
      </c>
      <c r="O3603" s="8" t="str">
        <f>IF(ISERROR(VLOOKUP($I3603,Lookup!$H$2:$I$11,2,0)),"",VLOOKUP($I3603,Lookup!$H$2:$I$11,2,0))</f>
        <v/>
      </c>
      <c r="P3603" s="8">
        <f>COUNTIF(J$4:J3603,J3603)</f>
        <v>0</v>
      </c>
    </row>
    <row r="3604" spans="1:16" x14ac:dyDescent="0.25">
      <c r="A3604" s="35">
        <f t="shared" si="341"/>
        <v>0</v>
      </c>
      <c r="B3604" s="8">
        <f t="shared" si="342"/>
        <v>0</v>
      </c>
      <c r="C3604" s="8">
        <f t="shared" si="343"/>
        <v>0</v>
      </c>
      <c r="D3604" s="38" t="e">
        <f t="shared" si="344"/>
        <v>#VALUE!</v>
      </c>
      <c r="E3604" s="39" t="e">
        <f t="shared" si="339"/>
        <v>#VALUE!</v>
      </c>
      <c r="M3604" s="8" t="str">
        <f>VLOOKUP(MONTH($J3604),Lookup!$A$2:$B$13,2,0)&amp;" "&amp;YEAR($J3604)</f>
        <v>Jan 1900</v>
      </c>
      <c r="N3604" s="34" t="str">
        <f t="shared" si="340"/>
        <v>1/1/9999</v>
      </c>
      <c r="O3604" s="8" t="str">
        <f>IF(ISERROR(VLOOKUP($I3604,Lookup!$H$2:$I$11,2,0)),"",VLOOKUP($I3604,Lookup!$H$2:$I$11,2,0))</f>
        <v/>
      </c>
      <c r="P3604" s="8">
        <f>COUNTIF(J$4:J3604,J3604)</f>
        <v>0</v>
      </c>
    </row>
    <row r="3605" spans="1:16" x14ac:dyDescent="0.25">
      <c r="A3605" s="35">
        <f t="shared" si="341"/>
        <v>0</v>
      </c>
      <c r="B3605" s="8">
        <f t="shared" si="342"/>
        <v>0</v>
      </c>
      <c r="C3605" s="8">
        <f t="shared" si="343"/>
        <v>0</v>
      </c>
      <c r="D3605" s="38" t="e">
        <f t="shared" si="344"/>
        <v>#VALUE!</v>
      </c>
      <c r="E3605" s="39" t="e">
        <f t="shared" si="339"/>
        <v>#VALUE!</v>
      </c>
      <c r="M3605" s="8" t="str">
        <f>VLOOKUP(MONTH($J3605),Lookup!$A$2:$B$13,2,0)&amp;" "&amp;YEAR($J3605)</f>
        <v>Jan 1900</v>
      </c>
      <c r="N3605" s="34" t="str">
        <f t="shared" si="340"/>
        <v>1/1/9999</v>
      </c>
      <c r="O3605" s="8" t="str">
        <f>IF(ISERROR(VLOOKUP($I3605,Lookup!$H$2:$I$11,2,0)),"",VLOOKUP($I3605,Lookup!$H$2:$I$11,2,0))</f>
        <v/>
      </c>
      <c r="P3605" s="8">
        <f>COUNTIF(J$4:J3605,J3605)</f>
        <v>0</v>
      </c>
    </row>
    <row r="3606" spans="1:16" x14ac:dyDescent="0.25">
      <c r="A3606" s="35">
        <f t="shared" si="341"/>
        <v>0</v>
      </c>
      <c r="B3606" s="8">
        <f t="shared" si="342"/>
        <v>0</v>
      </c>
      <c r="C3606" s="8">
        <f t="shared" si="343"/>
        <v>0</v>
      </c>
      <c r="D3606" s="38" t="e">
        <f t="shared" si="344"/>
        <v>#VALUE!</v>
      </c>
      <c r="E3606" s="39" t="e">
        <f t="shared" si="339"/>
        <v>#VALUE!</v>
      </c>
      <c r="M3606" s="8" t="str">
        <f>VLOOKUP(MONTH($J3606),Lookup!$A$2:$B$13,2,0)&amp;" "&amp;YEAR($J3606)</f>
        <v>Jan 1900</v>
      </c>
      <c r="N3606" s="34" t="str">
        <f t="shared" si="340"/>
        <v>1/1/9999</v>
      </c>
      <c r="O3606" s="8" t="str">
        <f>IF(ISERROR(VLOOKUP($I3606,Lookup!$H$2:$I$11,2,0)),"",VLOOKUP($I3606,Lookup!$H$2:$I$11,2,0))</f>
        <v/>
      </c>
      <c r="P3606" s="8">
        <f>COUNTIF(J$4:J3606,J3606)</f>
        <v>0</v>
      </c>
    </row>
    <row r="3607" spans="1:16" x14ac:dyDescent="0.25">
      <c r="A3607" s="35">
        <f t="shared" si="341"/>
        <v>0</v>
      </c>
      <c r="B3607" s="8">
        <f t="shared" si="342"/>
        <v>0</v>
      </c>
      <c r="C3607" s="8">
        <f t="shared" si="343"/>
        <v>0</v>
      </c>
      <c r="D3607" s="38" t="e">
        <f t="shared" si="344"/>
        <v>#VALUE!</v>
      </c>
      <c r="E3607" s="39" t="e">
        <f t="shared" si="339"/>
        <v>#VALUE!</v>
      </c>
      <c r="M3607" s="8" t="str">
        <f>VLOOKUP(MONTH($J3607),Lookup!$A$2:$B$13,2,0)&amp;" "&amp;YEAR($J3607)</f>
        <v>Jan 1900</v>
      </c>
      <c r="N3607" s="34" t="str">
        <f t="shared" si="340"/>
        <v>1/1/9999</v>
      </c>
      <c r="O3607" s="8" t="str">
        <f>IF(ISERROR(VLOOKUP($I3607,Lookup!$H$2:$I$11,2,0)),"",VLOOKUP($I3607,Lookup!$H$2:$I$11,2,0))</f>
        <v/>
      </c>
      <c r="P3607" s="8">
        <f>COUNTIF(J$4:J3607,J3607)</f>
        <v>0</v>
      </c>
    </row>
    <row r="3608" spans="1:16" x14ac:dyDescent="0.25">
      <c r="A3608" s="35">
        <f t="shared" si="341"/>
        <v>0</v>
      </c>
      <c r="B3608" s="8">
        <f t="shared" si="342"/>
        <v>0</v>
      </c>
      <c r="C3608" s="8">
        <f t="shared" si="343"/>
        <v>0</v>
      </c>
      <c r="D3608" s="38" t="e">
        <f t="shared" si="344"/>
        <v>#VALUE!</v>
      </c>
      <c r="E3608" s="39" t="e">
        <f t="shared" si="339"/>
        <v>#VALUE!</v>
      </c>
      <c r="M3608" s="8" t="str">
        <f>VLOOKUP(MONTH($J3608),Lookup!$A$2:$B$13,2,0)&amp;" "&amp;YEAR($J3608)</f>
        <v>Jan 1900</v>
      </c>
      <c r="N3608" s="34" t="str">
        <f t="shared" si="340"/>
        <v>1/1/9999</v>
      </c>
      <c r="O3608" s="8" t="str">
        <f>IF(ISERROR(VLOOKUP($I3608,Lookup!$H$2:$I$11,2,0)),"",VLOOKUP($I3608,Lookup!$H$2:$I$11,2,0))</f>
        <v/>
      </c>
      <c r="P3608" s="8">
        <f>COUNTIF(J$4:J3608,J3608)</f>
        <v>0</v>
      </c>
    </row>
    <row r="3609" spans="1:16" x14ac:dyDescent="0.25">
      <c r="A3609" s="35">
        <f t="shared" si="341"/>
        <v>0</v>
      </c>
      <c r="B3609" s="8">
        <f t="shared" si="342"/>
        <v>0</v>
      </c>
      <c r="C3609" s="8">
        <f t="shared" si="343"/>
        <v>0</v>
      </c>
      <c r="D3609" s="38" t="e">
        <f t="shared" si="344"/>
        <v>#VALUE!</v>
      </c>
      <c r="E3609" s="39" t="e">
        <f t="shared" si="339"/>
        <v>#VALUE!</v>
      </c>
      <c r="M3609" s="8" t="str">
        <f>VLOOKUP(MONTH($J3609),Lookup!$A$2:$B$13,2,0)&amp;" "&amp;YEAR($J3609)</f>
        <v>Jan 1900</v>
      </c>
      <c r="N3609" s="34" t="str">
        <f t="shared" si="340"/>
        <v>1/1/9999</v>
      </c>
      <c r="O3609" s="8" t="str">
        <f>IF(ISERROR(VLOOKUP($I3609,Lookup!$H$2:$I$11,2,0)),"",VLOOKUP($I3609,Lookup!$H$2:$I$11,2,0))</f>
        <v/>
      </c>
      <c r="P3609" s="8">
        <f>COUNTIF(J$4:J3609,J3609)</f>
        <v>0</v>
      </c>
    </row>
    <row r="3610" spans="1:16" x14ac:dyDescent="0.25">
      <c r="A3610" s="35">
        <f t="shared" si="341"/>
        <v>0</v>
      </c>
      <c r="B3610" s="8">
        <f t="shared" si="342"/>
        <v>0</v>
      </c>
      <c r="C3610" s="8">
        <f t="shared" si="343"/>
        <v>0</v>
      </c>
      <c r="D3610" s="38" t="e">
        <f t="shared" si="344"/>
        <v>#VALUE!</v>
      </c>
      <c r="E3610" s="39" t="e">
        <f t="shared" si="339"/>
        <v>#VALUE!</v>
      </c>
      <c r="M3610" s="8" t="str">
        <f>VLOOKUP(MONTH($J3610),Lookup!$A$2:$B$13,2,0)&amp;" "&amp;YEAR($J3610)</f>
        <v>Jan 1900</v>
      </c>
      <c r="N3610" s="34" t="str">
        <f t="shared" si="340"/>
        <v>1/1/9999</v>
      </c>
      <c r="O3610" s="8" t="str">
        <f>IF(ISERROR(VLOOKUP($I3610,Lookup!$H$2:$I$11,2,0)),"",VLOOKUP($I3610,Lookup!$H$2:$I$11,2,0))</f>
        <v/>
      </c>
      <c r="P3610" s="8">
        <f>COUNTIF(J$4:J3610,J3610)</f>
        <v>0</v>
      </c>
    </row>
    <row r="3611" spans="1:16" x14ac:dyDescent="0.25">
      <c r="A3611" s="35">
        <f t="shared" si="341"/>
        <v>0</v>
      </c>
      <c r="B3611" s="8">
        <f t="shared" si="342"/>
        <v>0</v>
      </c>
      <c r="C3611" s="8">
        <f t="shared" si="343"/>
        <v>0</v>
      </c>
      <c r="D3611" s="38" t="e">
        <f t="shared" si="344"/>
        <v>#VALUE!</v>
      </c>
      <c r="E3611" s="39" t="e">
        <f t="shared" si="339"/>
        <v>#VALUE!</v>
      </c>
      <c r="M3611" s="8" t="str">
        <f>VLOOKUP(MONTH($J3611),Lookup!$A$2:$B$13,2,0)&amp;" "&amp;YEAR($J3611)</f>
        <v>Jan 1900</v>
      </c>
      <c r="N3611" s="34" t="str">
        <f t="shared" si="340"/>
        <v>1/1/9999</v>
      </c>
      <c r="O3611" s="8" t="str">
        <f>IF(ISERROR(VLOOKUP($I3611,Lookup!$H$2:$I$11,2,0)),"",VLOOKUP($I3611,Lookup!$H$2:$I$11,2,0))</f>
        <v/>
      </c>
      <c r="P3611" s="8">
        <f>COUNTIF(J$4:J3611,J3611)</f>
        <v>0</v>
      </c>
    </row>
    <row r="3612" spans="1:16" x14ac:dyDescent="0.25">
      <c r="A3612" s="35">
        <f t="shared" si="341"/>
        <v>0</v>
      </c>
      <c r="B3612" s="8">
        <f t="shared" si="342"/>
        <v>0</v>
      </c>
      <c r="C3612" s="8">
        <f t="shared" si="343"/>
        <v>0</v>
      </c>
      <c r="D3612" s="38" t="e">
        <f t="shared" si="344"/>
        <v>#VALUE!</v>
      </c>
      <c r="E3612" s="39" t="e">
        <f t="shared" si="339"/>
        <v>#VALUE!</v>
      </c>
      <c r="M3612" s="8" t="str">
        <f>VLOOKUP(MONTH($J3612),Lookup!$A$2:$B$13,2,0)&amp;" "&amp;YEAR($J3612)</f>
        <v>Jan 1900</v>
      </c>
      <c r="N3612" s="34" t="str">
        <f t="shared" si="340"/>
        <v>1/1/9999</v>
      </c>
      <c r="O3612" s="8" t="str">
        <f>IF(ISERROR(VLOOKUP($I3612,Lookup!$H$2:$I$11,2,0)),"",VLOOKUP($I3612,Lookup!$H$2:$I$11,2,0))</f>
        <v/>
      </c>
      <c r="P3612" s="8">
        <f>COUNTIF(J$4:J3612,J3612)</f>
        <v>0</v>
      </c>
    </row>
    <row r="3613" spans="1:16" x14ac:dyDescent="0.25">
      <c r="A3613" s="35">
        <f t="shared" si="341"/>
        <v>0</v>
      </c>
      <c r="B3613" s="8">
        <f t="shared" si="342"/>
        <v>0</v>
      </c>
      <c r="C3613" s="8">
        <f t="shared" si="343"/>
        <v>0</v>
      </c>
      <c r="D3613" s="38" t="e">
        <f t="shared" si="344"/>
        <v>#VALUE!</v>
      </c>
      <c r="E3613" s="39" t="e">
        <f t="shared" si="339"/>
        <v>#VALUE!</v>
      </c>
      <c r="M3613" s="8" t="str">
        <f>VLOOKUP(MONTH($J3613),Lookup!$A$2:$B$13,2,0)&amp;" "&amp;YEAR($J3613)</f>
        <v>Jan 1900</v>
      </c>
      <c r="N3613" s="34" t="str">
        <f t="shared" si="340"/>
        <v>1/1/9999</v>
      </c>
      <c r="O3613" s="8" t="str">
        <f>IF(ISERROR(VLOOKUP($I3613,Lookup!$H$2:$I$11,2,0)),"",VLOOKUP($I3613,Lookup!$H$2:$I$11,2,0))</f>
        <v/>
      </c>
      <c r="P3613" s="8">
        <f>COUNTIF(J$4:J3613,J3613)</f>
        <v>0</v>
      </c>
    </row>
    <row r="3614" spans="1:16" x14ac:dyDescent="0.25">
      <c r="A3614" s="35">
        <f t="shared" si="341"/>
        <v>0</v>
      </c>
      <c r="B3614" s="8">
        <f t="shared" si="342"/>
        <v>0</v>
      </c>
      <c r="C3614" s="8">
        <f t="shared" si="343"/>
        <v>0</v>
      </c>
      <c r="D3614" s="38" t="e">
        <f t="shared" si="344"/>
        <v>#VALUE!</v>
      </c>
      <c r="E3614" s="39" t="e">
        <f t="shared" si="339"/>
        <v>#VALUE!</v>
      </c>
      <c r="M3614" s="8" t="str">
        <f>VLOOKUP(MONTH($J3614),Lookup!$A$2:$B$13,2,0)&amp;" "&amp;YEAR($J3614)</f>
        <v>Jan 1900</v>
      </c>
      <c r="N3614" s="34" t="str">
        <f t="shared" si="340"/>
        <v>1/1/9999</v>
      </c>
      <c r="O3614" s="8" t="str">
        <f>IF(ISERROR(VLOOKUP($I3614,Lookup!$H$2:$I$11,2,0)),"",VLOOKUP($I3614,Lookup!$H$2:$I$11,2,0))</f>
        <v/>
      </c>
      <c r="P3614" s="8">
        <f>COUNTIF(J$4:J3614,J3614)</f>
        <v>0</v>
      </c>
    </row>
    <row r="3615" spans="1:16" x14ac:dyDescent="0.25">
      <c r="A3615" s="35">
        <f t="shared" si="341"/>
        <v>0</v>
      </c>
      <c r="B3615" s="8">
        <f t="shared" si="342"/>
        <v>0</v>
      </c>
      <c r="C3615" s="8">
        <f t="shared" si="343"/>
        <v>0</v>
      </c>
      <c r="D3615" s="38" t="e">
        <f t="shared" si="344"/>
        <v>#VALUE!</v>
      </c>
      <c r="E3615" s="39" t="e">
        <f t="shared" si="339"/>
        <v>#VALUE!</v>
      </c>
      <c r="M3615" s="8" t="str">
        <f>VLOOKUP(MONTH($J3615),Lookup!$A$2:$B$13,2,0)&amp;" "&amp;YEAR($J3615)</f>
        <v>Jan 1900</v>
      </c>
      <c r="N3615" s="34" t="str">
        <f t="shared" si="340"/>
        <v>1/1/9999</v>
      </c>
      <c r="O3615" s="8" t="str">
        <f>IF(ISERROR(VLOOKUP($I3615,Lookup!$H$2:$I$11,2,0)),"",VLOOKUP($I3615,Lookup!$H$2:$I$11,2,0))</f>
        <v/>
      </c>
      <c r="P3615" s="8">
        <f>COUNTIF(J$4:J3615,J3615)</f>
        <v>0</v>
      </c>
    </row>
    <row r="3616" spans="1:16" x14ac:dyDescent="0.25">
      <c r="A3616" s="35">
        <f t="shared" si="341"/>
        <v>0</v>
      </c>
      <c r="B3616" s="8">
        <f t="shared" si="342"/>
        <v>0</v>
      </c>
      <c r="C3616" s="8">
        <f t="shared" si="343"/>
        <v>0</v>
      </c>
      <c r="D3616" s="38" t="e">
        <f t="shared" si="344"/>
        <v>#VALUE!</v>
      </c>
      <c r="E3616" s="39" t="e">
        <f t="shared" si="339"/>
        <v>#VALUE!</v>
      </c>
      <c r="M3616" s="8" t="str">
        <f>VLOOKUP(MONTH($J3616),Lookup!$A$2:$B$13,2,0)&amp;" "&amp;YEAR($J3616)</f>
        <v>Jan 1900</v>
      </c>
      <c r="N3616" s="34" t="str">
        <f t="shared" si="340"/>
        <v>1/1/9999</v>
      </c>
      <c r="O3616" s="8" t="str">
        <f>IF(ISERROR(VLOOKUP($I3616,Lookup!$H$2:$I$11,2,0)),"",VLOOKUP($I3616,Lookup!$H$2:$I$11,2,0))</f>
        <v/>
      </c>
      <c r="P3616" s="8">
        <f>COUNTIF(J$4:J3616,J3616)</f>
        <v>0</v>
      </c>
    </row>
    <row r="3617" spans="1:16" x14ac:dyDescent="0.25">
      <c r="A3617" s="35">
        <f t="shared" si="341"/>
        <v>0</v>
      </c>
      <c r="B3617" s="8">
        <f t="shared" si="342"/>
        <v>0</v>
      </c>
      <c r="C3617" s="8">
        <f t="shared" si="343"/>
        <v>0</v>
      </c>
      <c r="D3617" s="38" t="e">
        <f t="shared" si="344"/>
        <v>#VALUE!</v>
      </c>
      <c r="E3617" s="39" t="e">
        <f t="shared" si="339"/>
        <v>#VALUE!</v>
      </c>
      <c r="M3617" s="8" t="str">
        <f>VLOOKUP(MONTH($J3617),Lookup!$A$2:$B$13,2,0)&amp;" "&amp;YEAR($J3617)</f>
        <v>Jan 1900</v>
      </c>
      <c r="N3617" s="34" t="str">
        <f t="shared" si="340"/>
        <v>1/1/9999</v>
      </c>
      <c r="O3617" s="8" t="str">
        <f>IF(ISERROR(VLOOKUP($I3617,Lookup!$H$2:$I$11,2,0)),"",VLOOKUP($I3617,Lookup!$H$2:$I$11,2,0))</f>
        <v/>
      </c>
      <c r="P3617" s="8">
        <f>COUNTIF(J$4:J3617,J3617)</f>
        <v>0</v>
      </c>
    </row>
    <row r="3618" spans="1:16" x14ac:dyDescent="0.25">
      <c r="A3618" s="35">
        <f t="shared" si="341"/>
        <v>0</v>
      </c>
      <c r="B3618" s="8">
        <f t="shared" si="342"/>
        <v>0</v>
      </c>
      <c r="C3618" s="8">
        <f t="shared" si="343"/>
        <v>0</v>
      </c>
      <c r="D3618" s="38" t="e">
        <f t="shared" si="344"/>
        <v>#VALUE!</v>
      </c>
      <c r="E3618" s="39" t="e">
        <f t="shared" si="339"/>
        <v>#VALUE!</v>
      </c>
      <c r="M3618" s="8" t="str">
        <f>VLOOKUP(MONTH($J3618),Lookup!$A$2:$B$13,2,0)&amp;" "&amp;YEAR($J3618)</f>
        <v>Jan 1900</v>
      </c>
      <c r="N3618" s="34" t="str">
        <f t="shared" si="340"/>
        <v>1/1/9999</v>
      </c>
      <c r="O3618" s="8" t="str">
        <f>IF(ISERROR(VLOOKUP($I3618,Lookup!$H$2:$I$11,2,0)),"",VLOOKUP($I3618,Lookup!$H$2:$I$11,2,0))</f>
        <v/>
      </c>
      <c r="P3618" s="8">
        <f>COUNTIF(J$4:J3618,J3618)</f>
        <v>0</v>
      </c>
    </row>
    <row r="3619" spans="1:16" x14ac:dyDescent="0.25">
      <c r="A3619" s="35">
        <f t="shared" si="341"/>
        <v>0</v>
      </c>
      <c r="B3619" s="8">
        <f t="shared" si="342"/>
        <v>0</v>
      </c>
      <c r="C3619" s="8">
        <f t="shared" si="343"/>
        <v>0</v>
      </c>
      <c r="D3619" s="38" t="e">
        <f t="shared" si="344"/>
        <v>#VALUE!</v>
      </c>
      <c r="E3619" s="39" t="e">
        <f t="shared" si="339"/>
        <v>#VALUE!</v>
      </c>
      <c r="M3619" s="8" t="str">
        <f>VLOOKUP(MONTH($J3619),Lookup!$A$2:$B$13,2,0)&amp;" "&amp;YEAR($J3619)</f>
        <v>Jan 1900</v>
      </c>
      <c r="N3619" s="34" t="str">
        <f t="shared" si="340"/>
        <v>1/1/9999</v>
      </c>
      <c r="O3619" s="8" t="str">
        <f>IF(ISERROR(VLOOKUP($I3619,Lookup!$H$2:$I$11,2,0)),"",VLOOKUP($I3619,Lookup!$H$2:$I$11,2,0))</f>
        <v/>
      </c>
      <c r="P3619" s="8">
        <f>COUNTIF(J$4:J3619,J3619)</f>
        <v>0</v>
      </c>
    </row>
    <row r="3620" spans="1:16" x14ac:dyDescent="0.25">
      <c r="A3620" s="35">
        <f t="shared" si="341"/>
        <v>0</v>
      </c>
      <c r="B3620" s="8">
        <f t="shared" si="342"/>
        <v>0</v>
      </c>
      <c r="C3620" s="8">
        <f t="shared" si="343"/>
        <v>0</v>
      </c>
      <c r="D3620" s="38" t="e">
        <f t="shared" si="344"/>
        <v>#VALUE!</v>
      </c>
      <c r="E3620" s="39" t="e">
        <f t="shared" si="339"/>
        <v>#VALUE!</v>
      </c>
      <c r="M3620" s="8" t="str">
        <f>VLOOKUP(MONTH($J3620),Lookup!$A$2:$B$13,2,0)&amp;" "&amp;YEAR($J3620)</f>
        <v>Jan 1900</v>
      </c>
      <c r="N3620" s="34" t="str">
        <f t="shared" si="340"/>
        <v>1/1/9999</v>
      </c>
      <c r="O3620" s="8" t="str">
        <f>IF(ISERROR(VLOOKUP($I3620,Lookup!$H$2:$I$11,2,0)),"",VLOOKUP($I3620,Lookup!$H$2:$I$11,2,0))</f>
        <v/>
      </c>
      <c r="P3620" s="8">
        <f>COUNTIF(J$4:J3620,J3620)</f>
        <v>0</v>
      </c>
    </row>
    <row r="3621" spans="1:16" x14ac:dyDescent="0.25">
      <c r="A3621" s="35">
        <f t="shared" si="341"/>
        <v>0</v>
      </c>
      <c r="B3621" s="8">
        <f t="shared" si="342"/>
        <v>0</v>
      </c>
      <c r="C3621" s="8">
        <f t="shared" si="343"/>
        <v>0</v>
      </c>
      <c r="D3621" s="38" t="e">
        <f t="shared" si="344"/>
        <v>#VALUE!</v>
      </c>
      <c r="E3621" s="39" t="e">
        <f t="shared" si="339"/>
        <v>#VALUE!</v>
      </c>
      <c r="M3621" s="8" t="str">
        <f>VLOOKUP(MONTH($J3621),Lookup!$A$2:$B$13,2,0)&amp;" "&amp;YEAR($J3621)</f>
        <v>Jan 1900</v>
      </c>
      <c r="N3621" s="34" t="str">
        <f t="shared" si="340"/>
        <v>1/1/9999</v>
      </c>
      <c r="O3621" s="8" t="str">
        <f>IF(ISERROR(VLOOKUP($I3621,Lookup!$H$2:$I$11,2,0)),"",VLOOKUP($I3621,Lookup!$H$2:$I$11,2,0))</f>
        <v/>
      </c>
      <c r="P3621" s="8">
        <f>COUNTIF(J$4:J3621,J3621)</f>
        <v>0</v>
      </c>
    </row>
    <row r="3622" spans="1:16" x14ac:dyDescent="0.25">
      <c r="A3622" s="35">
        <f t="shared" si="341"/>
        <v>0</v>
      </c>
      <c r="B3622" s="8">
        <f t="shared" si="342"/>
        <v>0</v>
      </c>
      <c r="C3622" s="8">
        <f t="shared" si="343"/>
        <v>0</v>
      </c>
      <c r="D3622" s="38" t="e">
        <f t="shared" si="344"/>
        <v>#VALUE!</v>
      </c>
      <c r="E3622" s="39" t="e">
        <f t="shared" si="339"/>
        <v>#VALUE!</v>
      </c>
      <c r="M3622" s="8" t="str">
        <f>VLOOKUP(MONTH($J3622),Lookup!$A$2:$B$13,2,0)&amp;" "&amp;YEAR($J3622)</f>
        <v>Jan 1900</v>
      </c>
      <c r="N3622" s="34" t="str">
        <f t="shared" si="340"/>
        <v>1/1/9999</v>
      </c>
      <c r="O3622" s="8" t="str">
        <f>IF(ISERROR(VLOOKUP($I3622,Lookup!$H$2:$I$11,2,0)),"",VLOOKUP($I3622,Lookup!$H$2:$I$11,2,0))</f>
        <v/>
      </c>
      <c r="P3622" s="8">
        <f>COUNTIF(J$4:J3622,J3622)</f>
        <v>0</v>
      </c>
    </row>
    <row r="3623" spans="1:16" x14ac:dyDescent="0.25">
      <c r="A3623" s="35">
        <f t="shared" si="341"/>
        <v>0</v>
      </c>
      <c r="B3623" s="8">
        <f t="shared" si="342"/>
        <v>0</v>
      </c>
      <c r="C3623" s="8">
        <f t="shared" si="343"/>
        <v>0</v>
      </c>
      <c r="D3623" s="38" t="e">
        <f t="shared" si="344"/>
        <v>#VALUE!</v>
      </c>
      <c r="E3623" s="39" t="e">
        <f t="shared" si="339"/>
        <v>#VALUE!</v>
      </c>
      <c r="M3623" s="8" t="str">
        <f>VLOOKUP(MONTH($J3623),Lookup!$A$2:$B$13,2,0)&amp;" "&amp;YEAR($J3623)</f>
        <v>Jan 1900</v>
      </c>
      <c r="N3623" s="34" t="str">
        <f t="shared" si="340"/>
        <v>1/1/9999</v>
      </c>
      <c r="O3623" s="8" t="str">
        <f>IF(ISERROR(VLOOKUP($I3623,Lookup!$H$2:$I$11,2,0)),"",VLOOKUP($I3623,Lookup!$H$2:$I$11,2,0))</f>
        <v/>
      </c>
      <c r="P3623" s="8">
        <f>COUNTIF(J$4:J3623,J3623)</f>
        <v>0</v>
      </c>
    </row>
    <row r="3624" spans="1:16" x14ac:dyDescent="0.25">
      <c r="A3624" s="35">
        <f t="shared" si="341"/>
        <v>0</v>
      </c>
      <c r="B3624" s="8">
        <f t="shared" si="342"/>
        <v>0</v>
      </c>
      <c r="C3624" s="8">
        <f t="shared" si="343"/>
        <v>0</v>
      </c>
      <c r="D3624" s="38" t="e">
        <f t="shared" si="344"/>
        <v>#VALUE!</v>
      </c>
      <c r="E3624" s="39" t="e">
        <f t="shared" si="339"/>
        <v>#VALUE!</v>
      </c>
      <c r="M3624" s="8" t="str">
        <f>VLOOKUP(MONTH($J3624),Lookup!$A$2:$B$13,2,0)&amp;" "&amp;YEAR($J3624)</f>
        <v>Jan 1900</v>
      </c>
      <c r="N3624" s="34" t="str">
        <f t="shared" si="340"/>
        <v>1/1/9999</v>
      </c>
      <c r="O3624" s="8" t="str">
        <f>IF(ISERROR(VLOOKUP($I3624,Lookup!$H$2:$I$11,2,0)),"",VLOOKUP($I3624,Lookup!$H$2:$I$11,2,0))</f>
        <v/>
      </c>
      <c r="P3624" s="8">
        <f>COUNTIF(J$4:J3624,J3624)</f>
        <v>0</v>
      </c>
    </row>
    <row r="3625" spans="1:16" x14ac:dyDescent="0.25">
      <c r="A3625" s="35">
        <f t="shared" si="341"/>
        <v>0</v>
      </c>
      <c r="B3625" s="8">
        <f t="shared" si="342"/>
        <v>0</v>
      </c>
      <c r="C3625" s="8">
        <f t="shared" si="343"/>
        <v>0</v>
      </c>
      <c r="D3625" s="38" t="e">
        <f t="shared" si="344"/>
        <v>#VALUE!</v>
      </c>
      <c r="E3625" s="39" t="e">
        <f t="shared" si="339"/>
        <v>#VALUE!</v>
      </c>
      <c r="M3625" s="8" t="str">
        <f>VLOOKUP(MONTH($J3625),Lookup!$A$2:$B$13,2,0)&amp;" "&amp;YEAR($J3625)</f>
        <v>Jan 1900</v>
      </c>
      <c r="N3625" s="34" t="str">
        <f t="shared" si="340"/>
        <v>1/1/9999</v>
      </c>
      <c r="O3625" s="8" t="str">
        <f>IF(ISERROR(VLOOKUP($I3625,Lookup!$H$2:$I$11,2,0)),"",VLOOKUP($I3625,Lookup!$H$2:$I$11,2,0))</f>
        <v/>
      </c>
      <c r="P3625" s="8">
        <f>COUNTIF(J$4:J3625,J3625)</f>
        <v>0</v>
      </c>
    </row>
    <row r="3626" spans="1:16" x14ac:dyDescent="0.25">
      <c r="A3626" s="35">
        <f t="shared" si="341"/>
        <v>0</v>
      </c>
      <c r="B3626" s="8">
        <f t="shared" si="342"/>
        <v>0</v>
      </c>
      <c r="C3626" s="8">
        <f t="shared" si="343"/>
        <v>0</v>
      </c>
      <c r="D3626" s="38" t="e">
        <f t="shared" si="344"/>
        <v>#VALUE!</v>
      </c>
      <c r="E3626" s="39" t="e">
        <f t="shared" si="339"/>
        <v>#VALUE!</v>
      </c>
      <c r="M3626" s="8" t="str">
        <f>VLOOKUP(MONTH($J3626),Lookup!$A$2:$B$13,2,0)&amp;" "&amp;YEAR($J3626)</f>
        <v>Jan 1900</v>
      </c>
      <c r="N3626" s="34" t="str">
        <f t="shared" si="340"/>
        <v>1/1/9999</v>
      </c>
      <c r="O3626" s="8" t="str">
        <f>IF(ISERROR(VLOOKUP($I3626,Lookup!$H$2:$I$11,2,0)),"",VLOOKUP($I3626,Lookup!$H$2:$I$11,2,0))</f>
        <v/>
      </c>
      <c r="P3626" s="8">
        <f>COUNTIF(J$4:J3626,J3626)</f>
        <v>0</v>
      </c>
    </row>
    <row r="3627" spans="1:16" x14ac:dyDescent="0.25">
      <c r="A3627" s="35">
        <f t="shared" si="341"/>
        <v>0</v>
      </c>
      <c r="B3627" s="8">
        <f t="shared" si="342"/>
        <v>0</v>
      </c>
      <c r="C3627" s="8">
        <f t="shared" si="343"/>
        <v>0</v>
      </c>
      <c r="D3627" s="38" t="e">
        <f t="shared" si="344"/>
        <v>#VALUE!</v>
      </c>
      <c r="E3627" s="39" t="e">
        <f t="shared" si="339"/>
        <v>#VALUE!</v>
      </c>
      <c r="M3627" s="8" t="str">
        <f>VLOOKUP(MONTH($J3627),Lookup!$A$2:$B$13,2,0)&amp;" "&amp;YEAR($J3627)</f>
        <v>Jan 1900</v>
      </c>
      <c r="N3627" s="34" t="str">
        <f t="shared" si="340"/>
        <v>1/1/9999</v>
      </c>
      <c r="O3627" s="8" t="str">
        <f>IF(ISERROR(VLOOKUP($I3627,Lookup!$H$2:$I$11,2,0)),"",VLOOKUP($I3627,Lookup!$H$2:$I$11,2,0))</f>
        <v/>
      </c>
      <c r="P3627" s="8">
        <f>COUNTIF(J$4:J3627,J3627)</f>
        <v>0</v>
      </c>
    </row>
    <row r="3628" spans="1:16" x14ac:dyDescent="0.25">
      <c r="A3628" s="35">
        <f t="shared" si="341"/>
        <v>0</v>
      </c>
      <c r="B3628" s="8">
        <f t="shared" si="342"/>
        <v>0</v>
      </c>
      <c r="C3628" s="8">
        <f t="shared" si="343"/>
        <v>0</v>
      </c>
      <c r="D3628" s="38" t="e">
        <f t="shared" si="344"/>
        <v>#VALUE!</v>
      </c>
      <c r="E3628" s="39" t="e">
        <f t="shared" si="339"/>
        <v>#VALUE!</v>
      </c>
      <c r="M3628" s="8" t="str">
        <f>VLOOKUP(MONTH($J3628),Lookup!$A$2:$B$13,2,0)&amp;" "&amp;YEAR($J3628)</f>
        <v>Jan 1900</v>
      </c>
      <c r="N3628" s="34" t="str">
        <f t="shared" si="340"/>
        <v>1/1/9999</v>
      </c>
      <c r="O3628" s="8" t="str">
        <f>IF(ISERROR(VLOOKUP($I3628,Lookup!$H$2:$I$11,2,0)),"",VLOOKUP($I3628,Lookup!$H$2:$I$11,2,0))</f>
        <v/>
      </c>
      <c r="P3628" s="8">
        <f>COUNTIF(J$4:J3628,J3628)</f>
        <v>0</v>
      </c>
    </row>
    <row r="3629" spans="1:16" x14ac:dyDescent="0.25">
      <c r="A3629" s="35">
        <f t="shared" si="341"/>
        <v>0</v>
      </c>
      <c r="B3629" s="8">
        <f t="shared" si="342"/>
        <v>0</v>
      </c>
      <c r="C3629" s="8">
        <f t="shared" si="343"/>
        <v>0</v>
      </c>
      <c r="D3629" s="38" t="e">
        <f t="shared" si="344"/>
        <v>#VALUE!</v>
      </c>
      <c r="E3629" s="39" t="e">
        <f t="shared" si="339"/>
        <v>#VALUE!</v>
      </c>
      <c r="M3629" s="8" t="str">
        <f>VLOOKUP(MONTH($J3629),Lookup!$A$2:$B$13,2,0)&amp;" "&amp;YEAR($J3629)</f>
        <v>Jan 1900</v>
      </c>
      <c r="N3629" s="34" t="str">
        <f t="shared" si="340"/>
        <v>1/1/9999</v>
      </c>
      <c r="O3629" s="8" t="str">
        <f>IF(ISERROR(VLOOKUP($I3629,Lookup!$H$2:$I$11,2,0)),"",VLOOKUP($I3629,Lookup!$H$2:$I$11,2,0))</f>
        <v/>
      </c>
      <c r="P3629" s="8">
        <f>COUNTIF(J$4:J3629,J3629)</f>
        <v>0</v>
      </c>
    </row>
    <row r="3630" spans="1:16" x14ac:dyDescent="0.25">
      <c r="A3630" s="35">
        <f t="shared" si="341"/>
        <v>0</v>
      </c>
      <c r="B3630" s="8">
        <f t="shared" si="342"/>
        <v>0</v>
      </c>
      <c r="C3630" s="8">
        <f t="shared" si="343"/>
        <v>0</v>
      </c>
      <c r="D3630" s="38" t="e">
        <f t="shared" si="344"/>
        <v>#VALUE!</v>
      </c>
      <c r="E3630" s="39" t="e">
        <f t="shared" si="339"/>
        <v>#VALUE!</v>
      </c>
      <c r="M3630" s="8" t="str">
        <f>VLOOKUP(MONTH($J3630),Lookup!$A$2:$B$13,2,0)&amp;" "&amp;YEAR($J3630)</f>
        <v>Jan 1900</v>
      </c>
      <c r="N3630" s="34" t="str">
        <f t="shared" si="340"/>
        <v>1/1/9999</v>
      </c>
      <c r="O3630" s="8" t="str">
        <f>IF(ISERROR(VLOOKUP($I3630,Lookup!$H$2:$I$11,2,0)),"",VLOOKUP($I3630,Lookup!$H$2:$I$11,2,0))</f>
        <v/>
      </c>
      <c r="P3630" s="8">
        <f>COUNTIF(J$4:J3630,J3630)</f>
        <v>0</v>
      </c>
    </row>
    <row r="3631" spans="1:16" x14ac:dyDescent="0.25">
      <c r="A3631" s="35">
        <f t="shared" si="341"/>
        <v>0</v>
      </c>
      <c r="B3631" s="8">
        <f t="shared" si="342"/>
        <v>0</v>
      </c>
      <c r="C3631" s="8">
        <f t="shared" si="343"/>
        <v>0</v>
      </c>
      <c r="D3631" s="38" t="e">
        <f t="shared" si="344"/>
        <v>#VALUE!</v>
      </c>
      <c r="E3631" s="39" t="e">
        <f t="shared" si="339"/>
        <v>#VALUE!</v>
      </c>
      <c r="M3631" s="8" t="str">
        <f>VLOOKUP(MONTH($J3631),Lookup!$A$2:$B$13,2,0)&amp;" "&amp;YEAR($J3631)</f>
        <v>Jan 1900</v>
      </c>
      <c r="N3631" s="34" t="str">
        <f t="shared" si="340"/>
        <v>1/1/9999</v>
      </c>
      <c r="O3631" s="8" t="str">
        <f>IF(ISERROR(VLOOKUP($I3631,Lookup!$H$2:$I$11,2,0)),"",VLOOKUP($I3631,Lookup!$H$2:$I$11,2,0))</f>
        <v/>
      </c>
      <c r="P3631" s="8">
        <f>COUNTIF(J$4:J3631,J3631)</f>
        <v>0</v>
      </c>
    </row>
    <row r="3632" spans="1:16" x14ac:dyDescent="0.25">
      <c r="A3632" s="35">
        <f t="shared" si="341"/>
        <v>0</v>
      </c>
      <c r="B3632" s="8">
        <f t="shared" si="342"/>
        <v>0</v>
      </c>
      <c r="C3632" s="8">
        <f t="shared" si="343"/>
        <v>0</v>
      </c>
      <c r="D3632" s="38" t="e">
        <f t="shared" si="344"/>
        <v>#VALUE!</v>
      </c>
      <c r="E3632" s="39" t="e">
        <f t="shared" si="339"/>
        <v>#VALUE!</v>
      </c>
      <c r="M3632" s="8" t="str">
        <f>VLOOKUP(MONTH($J3632),Lookup!$A$2:$B$13,2,0)&amp;" "&amp;YEAR($J3632)</f>
        <v>Jan 1900</v>
      </c>
      <c r="N3632" s="34" t="str">
        <f t="shared" si="340"/>
        <v>1/1/9999</v>
      </c>
      <c r="O3632" s="8" t="str">
        <f>IF(ISERROR(VLOOKUP($I3632,Lookup!$H$2:$I$11,2,0)),"",VLOOKUP($I3632,Lookup!$H$2:$I$11,2,0))</f>
        <v/>
      </c>
      <c r="P3632" s="8">
        <f>COUNTIF(J$4:J3632,J3632)</f>
        <v>0</v>
      </c>
    </row>
    <row r="3633" spans="1:16" x14ac:dyDescent="0.25">
      <c r="A3633" s="35">
        <f t="shared" si="341"/>
        <v>0</v>
      </c>
      <c r="B3633" s="8">
        <f t="shared" si="342"/>
        <v>0</v>
      </c>
      <c r="C3633" s="8">
        <f t="shared" si="343"/>
        <v>0</v>
      </c>
      <c r="D3633" s="38" t="e">
        <f t="shared" si="344"/>
        <v>#VALUE!</v>
      </c>
      <c r="E3633" s="39" t="e">
        <f t="shared" si="339"/>
        <v>#VALUE!</v>
      </c>
      <c r="M3633" s="8" t="str">
        <f>VLOOKUP(MONTH($J3633),Lookup!$A$2:$B$13,2,0)&amp;" "&amp;YEAR($J3633)</f>
        <v>Jan 1900</v>
      </c>
      <c r="N3633" s="34" t="str">
        <f t="shared" si="340"/>
        <v>1/1/9999</v>
      </c>
      <c r="O3633" s="8" t="str">
        <f>IF(ISERROR(VLOOKUP($I3633,Lookup!$H$2:$I$11,2,0)),"",VLOOKUP($I3633,Lookup!$H$2:$I$11,2,0))</f>
        <v/>
      </c>
      <c r="P3633" s="8">
        <f>COUNTIF(J$4:J3633,J3633)</f>
        <v>0</v>
      </c>
    </row>
    <row r="3634" spans="1:16" x14ac:dyDescent="0.25">
      <c r="A3634" s="35">
        <f t="shared" si="341"/>
        <v>0</v>
      </c>
      <c r="B3634" s="8">
        <f t="shared" si="342"/>
        <v>0</v>
      </c>
      <c r="C3634" s="8">
        <f t="shared" si="343"/>
        <v>0</v>
      </c>
      <c r="D3634" s="38" t="e">
        <f t="shared" si="344"/>
        <v>#VALUE!</v>
      </c>
      <c r="E3634" s="39" t="e">
        <f t="shared" si="339"/>
        <v>#VALUE!</v>
      </c>
      <c r="M3634" s="8" t="str">
        <f>VLOOKUP(MONTH($J3634),Lookup!$A$2:$B$13,2,0)&amp;" "&amp;YEAR($J3634)</f>
        <v>Jan 1900</v>
      </c>
      <c r="N3634" s="34" t="str">
        <f t="shared" si="340"/>
        <v>1/1/9999</v>
      </c>
      <c r="O3634" s="8" t="str">
        <f>IF(ISERROR(VLOOKUP($I3634,Lookup!$H$2:$I$11,2,0)),"",VLOOKUP($I3634,Lookup!$H$2:$I$11,2,0))</f>
        <v/>
      </c>
      <c r="P3634" s="8">
        <f>COUNTIF(J$4:J3634,J3634)</f>
        <v>0</v>
      </c>
    </row>
    <row r="3635" spans="1:16" x14ac:dyDescent="0.25">
      <c r="A3635" s="35">
        <f t="shared" si="341"/>
        <v>0</v>
      </c>
      <c r="B3635" s="8">
        <f t="shared" si="342"/>
        <v>0</v>
      </c>
      <c r="C3635" s="8">
        <f t="shared" si="343"/>
        <v>0</v>
      </c>
      <c r="D3635" s="38" t="e">
        <f t="shared" si="344"/>
        <v>#VALUE!</v>
      </c>
      <c r="E3635" s="39" t="e">
        <f t="shared" si="339"/>
        <v>#VALUE!</v>
      </c>
      <c r="M3635" s="8" t="str">
        <f>VLOOKUP(MONTH($J3635),Lookup!$A$2:$B$13,2,0)&amp;" "&amp;YEAR($J3635)</f>
        <v>Jan 1900</v>
      </c>
      <c r="N3635" s="34" t="str">
        <f t="shared" si="340"/>
        <v>1/1/9999</v>
      </c>
      <c r="O3635" s="8" t="str">
        <f>IF(ISERROR(VLOOKUP($I3635,Lookup!$H$2:$I$11,2,0)),"",VLOOKUP($I3635,Lookup!$H$2:$I$11,2,0))</f>
        <v/>
      </c>
      <c r="P3635" s="8">
        <f>COUNTIF(J$4:J3635,J3635)</f>
        <v>0</v>
      </c>
    </row>
    <row r="3636" spans="1:16" x14ac:dyDescent="0.25">
      <c r="A3636" s="35">
        <f t="shared" si="341"/>
        <v>0</v>
      </c>
      <c r="B3636" s="8">
        <f t="shared" si="342"/>
        <v>0</v>
      </c>
      <c r="C3636" s="8">
        <f t="shared" si="343"/>
        <v>0</v>
      </c>
      <c r="D3636" s="38" t="e">
        <f t="shared" si="344"/>
        <v>#VALUE!</v>
      </c>
      <c r="E3636" s="39" t="e">
        <f t="shared" si="339"/>
        <v>#VALUE!</v>
      </c>
      <c r="M3636" s="8" t="str">
        <f>VLOOKUP(MONTH($J3636),Lookup!$A$2:$B$13,2,0)&amp;" "&amp;YEAR($J3636)</f>
        <v>Jan 1900</v>
      </c>
      <c r="N3636" s="34" t="str">
        <f t="shared" si="340"/>
        <v>1/1/9999</v>
      </c>
      <c r="O3636" s="8" t="str">
        <f>IF(ISERROR(VLOOKUP($I3636,Lookup!$H$2:$I$11,2,0)),"",VLOOKUP($I3636,Lookup!$H$2:$I$11,2,0))</f>
        <v/>
      </c>
      <c r="P3636" s="8">
        <f>COUNTIF(J$4:J3636,J3636)</f>
        <v>0</v>
      </c>
    </row>
    <row r="3637" spans="1:16" x14ac:dyDescent="0.25">
      <c r="A3637" s="35">
        <f t="shared" si="341"/>
        <v>0</v>
      </c>
      <c r="B3637" s="8">
        <f t="shared" si="342"/>
        <v>0</v>
      </c>
      <c r="C3637" s="8">
        <f t="shared" si="343"/>
        <v>0</v>
      </c>
      <c r="D3637" s="38" t="e">
        <f t="shared" si="344"/>
        <v>#VALUE!</v>
      </c>
      <c r="E3637" s="39" t="e">
        <f t="shared" si="339"/>
        <v>#VALUE!</v>
      </c>
      <c r="M3637" s="8" t="str">
        <f>VLOOKUP(MONTH($J3637),Lookup!$A$2:$B$13,2,0)&amp;" "&amp;YEAR($J3637)</f>
        <v>Jan 1900</v>
      </c>
      <c r="N3637" s="34" t="str">
        <f t="shared" si="340"/>
        <v>1/1/9999</v>
      </c>
      <c r="O3637" s="8" t="str">
        <f>IF(ISERROR(VLOOKUP($I3637,Lookup!$H$2:$I$11,2,0)),"",VLOOKUP($I3637,Lookup!$H$2:$I$11,2,0))</f>
        <v/>
      </c>
      <c r="P3637" s="8">
        <f>COUNTIF(J$4:J3637,J3637)</f>
        <v>0</v>
      </c>
    </row>
    <row r="3638" spans="1:16" x14ac:dyDescent="0.25">
      <c r="A3638" s="35">
        <f t="shared" si="341"/>
        <v>0</v>
      </c>
      <c r="B3638" s="8">
        <f t="shared" si="342"/>
        <v>0</v>
      </c>
      <c r="C3638" s="8">
        <f t="shared" si="343"/>
        <v>0</v>
      </c>
      <c r="D3638" s="38" t="e">
        <f t="shared" si="344"/>
        <v>#VALUE!</v>
      </c>
      <c r="E3638" s="39" t="e">
        <f t="shared" si="339"/>
        <v>#VALUE!</v>
      </c>
      <c r="M3638" s="8" t="str">
        <f>VLOOKUP(MONTH($J3638),Lookup!$A$2:$B$13,2,0)&amp;" "&amp;YEAR($J3638)</f>
        <v>Jan 1900</v>
      </c>
      <c r="N3638" s="34" t="str">
        <f t="shared" si="340"/>
        <v>1/1/9999</v>
      </c>
      <c r="O3638" s="8" t="str">
        <f>IF(ISERROR(VLOOKUP($I3638,Lookup!$H$2:$I$11,2,0)),"",VLOOKUP($I3638,Lookup!$H$2:$I$11,2,0))</f>
        <v/>
      </c>
      <c r="P3638" s="8">
        <f>COUNTIF(J$4:J3638,J3638)</f>
        <v>0</v>
      </c>
    </row>
    <row r="3639" spans="1:16" x14ac:dyDescent="0.25">
      <c r="A3639" s="35">
        <f t="shared" si="341"/>
        <v>0</v>
      </c>
      <c r="B3639" s="8">
        <f t="shared" si="342"/>
        <v>0</v>
      </c>
      <c r="C3639" s="8">
        <f t="shared" si="343"/>
        <v>0</v>
      </c>
      <c r="D3639" s="38" t="e">
        <f t="shared" si="344"/>
        <v>#VALUE!</v>
      </c>
      <c r="E3639" s="39" t="e">
        <f t="shared" si="339"/>
        <v>#VALUE!</v>
      </c>
      <c r="M3639" s="8" t="str">
        <f>VLOOKUP(MONTH($J3639),Lookup!$A$2:$B$13,2,0)&amp;" "&amp;YEAR($J3639)</f>
        <v>Jan 1900</v>
      </c>
      <c r="N3639" s="34" t="str">
        <f t="shared" si="340"/>
        <v>1/1/9999</v>
      </c>
      <c r="O3639" s="8" t="str">
        <f>IF(ISERROR(VLOOKUP($I3639,Lookup!$H$2:$I$11,2,0)),"",VLOOKUP($I3639,Lookup!$H$2:$I$11,2,0))</f>
        <v/>
      </c>
      <c r="P3639" s="8">
        <f>COUNTIF(J$4:J3639,J3639)</f>
        <v>0</v>
      </c>
    </row>
    <row r="3640" spans="1:16" x14ac:dyDescent="0.25">
      <c r="A3640" s="35">
        <f t="shared" si="341"/>
        <v>0</v>
      </c>
      <c r="B3640" s="8">
        <f t="shared" si="342"/>
        <v>0</v>
      </c>
      <c r="C3640" s="8">
        <f t="shared" si="343"/>
        <v>0</v>
      </c>
      <c r="D3640" s="38" t="e">
        <f t="shared" si="344"/>
        <v>#VALUE!</v>
      </c>
      <c r="E3640" s="39" t="e">
        <f t="shared" si="339"/>
        <v>#VALUE!</v>
      </c>
      <c r="M3640" s="8" t="str">
        <f>VLOOKUP(MONTH($J3640),Lookup!$A$2:$B$13,2,0)&amp;" "&amp;YEAR($J3640)</f>
        <v>Jan 1900</v>
      </c>
      <c r="N3640" s="34" t="str">
        <f t="shared" si="340"/>
        <v>1/1/9999</v>
      </c>
      <c r="O3640" s="8" t="str">
        <f>IF(ISERROR(VLOOKUP($I3640,Lookup!$H$2:$I$11,2,0)),"",VLOOKUP($I3640,Lookup!$H$2:$I$11,2,0))</f>
        <v/>
      </c>
      <c r="P3640" s="8">
        <f>COUNTIF(J$4:J3640,J3640)</f>
        <v>0</v>
      </c>
    </row>
    <row r="3641" spans="1:16" x14ac:dyDescent="0.25">
      <c r="A3641" s="35">
        <f t="shared" si="341"/>
        <v>0</v>
      </c>
      <c r="B3641" s="8">
        <f t="shared" si="342"/>
        <v>0</v>
      </c>
      <c r="C3641" s="8">
        <f t="shared" si="343"/>
        <v>0</v>
      </c>
      <c r="D3641" s="38" t="e">
        <f t="shared" si="344"/>
        <v>#VALUE!</v>
      </c>
      <c r="E3641" s="39" t="e">
        <f t="shared" si="339"/>
        <v>#VALUE!</v>
      </c>
      <c r="M3641" s="8" t="str">
        <f>VLOOKUP(MONTH($J3641),Lookup!$A$2:$B$13,2,0)&amp;" "&amp;YEAR($J3641)</f>
        <v>Jan 1900</v>
      </c>
      <c r="N3641" s="34" t="str">
        <f t="shared" si="340"/>
        <v>1/1/9999</v>
      </c>
      <c r="O3641" s="8" t="str">
        <f>IF(ISERROR(VLOOKUP($I3641,Lookup!$H$2:$I$11,2,0)),"",VLOOKUP($I3641,Lookup!$H$2:$I$11,2,0))</f>
        <v/>
      </c>
      <c r="P3641" s="8">
        <f>COUNTIF(J$4:J3641,J3641)</f>
        <v>0</v>
      </c>
    </row>
    <row r="3642" spans="1:16" x14ac:dyDescent="0.25">
      <c r="A3642" s="35">
        <f t="shared" si="341"/>
        <v>0</v>
      </c>
      <c r="B3642" s="8">
        <f t="shared" si="342"/>
        <v>0</v>
      </c>
      <c r="C3642" s="8">
        <f t="shared" si="343"/>
        <v>0</v>
      </c>
      <c r="D3642" s="38" t="e">
        <f t="shared" si="344"/>
        <v>#VALUE!</v>
      </c>
      <c r="E3642" s="39" t="e">
        <f t="shared" si="339"/>
        <v>#VALUE!</v>
      </c>
      <c r="M3642" s="8" t="str">
        <f>VLOOKUP(MONTH($J3642),Lookup!$A$2:$B$13,2,0)&amp;" "&amp;YEAR($J3642)</f>
        <v>Jan 1900</v>
      </c>
      <c r="N3642" s="34" t="str">
        <f t="shared" si="340"/>
        <v>1/1/9999</v>
      </c>
      <c r="O3642" s="8" t="str">
        <f>IF(ISERROR(VLOOKUP($I3642,Lookup!$H$2:$I$11,2,0)),"",VLOOKUP($I3642,Lookup!$H$2:$I$11,2,0))</f>
        <v/>
      </c>
      <c r="P3642" s="8">
        <f>COUNTIF(J$4:J3642,J3642)</f>
        <v>0</v>
      </c>
    </row>
    <row r="3643" spans="1:16" x14ac:dyDescent="0.25">
      <c r="A3643" s="35">
        <f t="shared" si="341"/>
        <v>0</v>
      </c>
      <c r="B3643" s="8">
        <f t="shared" si="342"/>
        <v>0</v>
      </c>
      <c r="C3643" s="8">
        <f t="shared" si="343"/>
        <v>0</v>
      </c>
      <c r="D3643" s="38" t="e">
        <f t="shared" si="344"/>
        <v>#VALUE!</v>
      </c>
      <c r="E3643" s="39" t="e">
        <f t="shared" si="339"/>
        <v>#VALUE!</v>
      </c>
      <c r="M3643" s="8" t="str">
        <f>VLOOKUP(MONTH($J3643),Lookup!$A$2:$B$13,2,0)&amp;" "&amp;YEAR($J3643)</f>
        <v>Jan 1900</v>
      </c>
      <c r="N3643" s="34" t="str">
        <f t="shared" si="340"/>
        <v>1/1/9999</v>
      </c>
      <c r="O3643" s="8" t="str">
        <f>IF(ISERROR(VLOOKUP($I3643,Lookup!$H$2:$I$11,2,0)),"",VLOOKUP($I3643,Lookup!$H$2:$I$11,2,0))</f>
        <v/>
      </c>
      <c r="P3643" s="8">
        <f>COUNTIF(J$4:J3643,J3643)</f>
        <v>0</v>
      </c>
    </row>
    <row r="3644" spans="1:16" x14ac:dyDescent="0.25">
      <c r="A3644" s="35">
        <f t="shared" si="341"/>
        <v>0</v>
      </c>
      <c r="B3644" s="8">
        <f t="shared" si="342"/>
        <v>0</v>
      </c>
      <c r="C3644" s="8">
        <f t="shared" si="343"/>
        <v>0</v>
      </c>
      <c r="D3644" s="38" t="e">
        <f t="shared" si="344"/>
        <v>#VALUE!</v>
      </c>
      <c r="E3644" s="39" t="e">
        <f t="shared" si="339"/>
        <v>#VALUE!</v>
      </c>
      <c r="M3644" s="8" t="str">
        <f>VLOOKUP(MONTH($J3644),Lookup!$A$2:$B$13,2,0)&amp;" "&amp;YEAR($J3644)</f>
        <v>Jan 1900</v>
      </c>
      <c r="N3644" s="34" t="str">
        <f t="shared" si="340"/>
        <v>1/1/9999</v>
      </c>
      <c r="O3644" s="8" t="str">
        <f>IF(ISERROR(VLOOKUP($I3644,Lookup!$H$2:$I$11,2,0)),"",VLOOKUP($I3644,Lookup!$H$2:$I$11,2,0))</f>
        <v/>
      </c>
      <c r="P3644" s="8">
        <f>COUNTIF(J$4:J3644,J3644)</f>
        <v>0</v>
      </c>
    </row>
    <row r="3645" spans="1:16" x14ac:dyDescent="0.25">
      <c r="A3645" s="35">
        <f t="shared" si="341"/>
        <v>0</v>
      </c>
      <c r="B3645" s="8">
        <f t="shared" si="342"/>
        <v>0</v>
      </c>
      <c r="C3645" s="8">
        <f t="shared" si="343"/>
        <v>0</v>
      </c>
      <c r="D3645" s="38" t="e">
        <f t="shared" si="344"/>
        <v>#VALUE!</v>
      </c>
      <c r="E3645" s="39" t="e">
        <f t="shared" si="339"/>
        <v>#VALUE!</v>
      </c>
      <c r="M3645" s="8" t="str">
        <f>VLOOKUP(MONTH($J3645),Lookup!$A$2:$B$13,2,0)&amp;" "&amp;YEAR($J3645)</f>
        <v>Jan 1900</v>
      </c>
      <c r="N3645" s="34" t="str">
        <f t="shared" si="340"/>
        <v>1/1/9999</v>
      </c>
      <c r="O3645" s="8" t="str">
        <f>IF(ISERROR(VLOOKUP($I3645,Lookup!$H$2:$I$11,2,0)),"",VLOOKUP($I3645,Lookup!$H$2:$I$11,2,0))</f>
        <v/>
      </c>
      <c r="P3645" s="8">
        <f>COUNTIF(J$4:J3645,J3645)</f>
        <v>0</v>
      </c>
    </row>
    <row r="3646" spans="1:16" x14ac:dyDescent="0.25">
      <c r="A3646" s="35">
        <f t="shared" si="341"/>
        <v>0</v>
      </c>
      <c r="B3646" s="8">
        <f t="shared" si="342"/>
        <v>0</v>
      </c>
      <c r="C3646" s="8">
        <f t="shared" si="343"/>
        <v>0</v>
      </c>
      <c r="D3646" s="38" t="e">
        <f t="shared" si="344"/>
        <v>#VALUE!</v>
      </c>
      <c r="E3646" s="39" t="e">
        <f t="shared" si="339"/>
        <v>#VALUE!</v>
      </c>
      <c r="M3646" s="8" t="str">
        <f>VLOOKUP(MONTH($J3646),Lookup!$A$2:$B$13,2,0)&amp;" "&amp;YEAR($J3646)</f>
        <v>Jan 1900</v>
      </c>
      <c r="N3646" s="34" t="str">
        <f t="shared" si="340"/>
        <v>1/1/9999</v>
      </c>
      <c r="O3646" s="8" t="str">
        <f>IF(ISERROR(VLOOKUP($I3646,Lookup!$H$2:$I$11,2,0)),"",VLOOKUP($I3646,Lookup!$H$2:$I$11,2,0))</f>
        <v/>
      </c>
      <c r="P3646" s="8">
        <f>COUNTIF(J$4:J3646,J3646)</f>
        <v>0</v>
      </c>
    </row>
    <row r="3647" spans="1:16" x14ac:dyDescent="0.25">
      <c r="A3647" s="35">
        <f t="shared" si="341"/>
        <v>0</v>
      </c>
      <c r="B3647" s="8">
        <f t="shared" si="342"/>
        <v>0</v>
      </c>
      <c r="C3647" s="8">
        <f t="shared" si="343"/>
        <v>0</v>
      </c>
      <c r="D3647" s="38" t="e">
        <f t="shared" si="344"/>
        <v>#VALUE!</v>
      </c>
      <c r="E3647" s="39" t="e">
        <f t="shared" si="339"/>
        <v>#VALUE!</v>
      </c>
      <c r="M3647" s="8" t="str">
        <f>VLOOKUP(MONTH($J3647),Lookup!$A$2:$B$13,2,0)&amp;" "&amp;YEAR($J3647)</f>
        <v>Jan 1900</v>
      </c>
      <c r="N3647" s="34" t="str">
        <f t="shared" si="340"/>
        <v>1/1/9999</v>
      </c>
      <c r="O3647" s="8" t="str">
        <f>IF(ISERROR(VLOOKUP($I3647,Lookup!$H$2:$I$11,2,0)),"",VLOOKUP($I3647,Lookup!$H$2:$I$11,2,0))</f>
        <v/>
      </c>
      <c r="P3647" s="8">
        <f>COUNTIF(J$4:J3647,J3647)</f>
        <v>0</v>
      </c>
    </row>
    <row r="3648" spans="1:16" x14ac:dyDescent="0.25">
      <c r="A3648" s="35">
        <f t="shared" si="341"/>
        <v>0</v>
      </c>
      <c r="B3648" s="8">
        <f t="shared" si="342"/>
        <v>0</v>
      </c>
      <c r="C3648" s="8">
        <f t="shared" si="343"/>
        <v>0</v>
      </c>
      <c r="D3648" s="38" t="e">
        <f t="shared" si="344"/>
        <v>#VALUE!</v>
      </c>
      <c r="E3648" s="39" t="e">
        <f t="shared" si="339"/>
        <v>#VALUE!</v>
      </c>
      <c r="M3648" s="8" t="str">
        <f>VLOOKUP(MONTH($J3648),Lookup!$A$2:$B$13,2,0)&amp;" "&amp;YEAR($J3648)</f>
        <v>Jan 1900</v>
      </c>
      <c r="N3648" s="34" t="str">
        <f t="shared" si="340"/>
        <v>1/1/9999</v>
      </c>
      <c r="O3648" s="8" t="str">
        <f>IF(ISERROR(VLOOKUP($I3648,Lookup!$H$2:$I$11,2,0)),"",VLOOKUP($I3648,Lookup!$H$2:$I$11,2,0))</f>
        <v/>
      </c>
      <c r="P3648" s="8">
        <f>COUNTIF(J$4:J3648,J3648)</f>
        <v>0</v>
      </c>
    </row>
    <row r="3649" spans="1:16" x14ac:dyDescent="0.25">
      <c r="A3649" s="35">
        <f t="shared" si="341"/>
        <v>0</v>
      </c>
      <c r="B3649" s="8">
        <f t="shared" si="342"/>
        <v>0</v>
      </c>
      <c r="C3649" s="8">
        <f t="shared" si="343"/>
        <v>0</v>
      </c>
      <c r="D3649" s="38" t="e">
        <f t="shared" si="344"/>
        <v>#VALUE!</v>
      </c>
      <c r="E3649" s="39" t="e">
        <f t="shared" si="339"/>
        <v>#VALUE!</v>
      </c>
      <c r="M3649" s="8" t="str">
        <f>VLOOKUP(MONTH($J3649),Lookup!$A$2:$B$13,2,0)&amp;" "&amp;YEAR($J3649)</f>
        <v>Jan 1900</v>
      </c>
      <c r="N3649" s="34" t="str">
        <f t="shared" si="340"/>
        <v>1/1/9999</v>
      </c>
      <c r="O3649" s="8" t="str">
        <f>IF(ISERROR(VLOOKUP($I3649,Lookup!$H$2:$I$11,2,0)),"",VLOOKUP($I3649,Lookup!$H$2:$I$11,2,0))</f>
        <v/>
      </c>
      <c r="P3649" s="8">
        <f>COUNTIF(J$4:J3649,J3649)</f>
        <v>0</v>
      </c>
    </row>
    <row r="3650" spans="1:16" x14ac:dyDescent="0.25">
      <c r="A3650" s="35">
        <f t="shared" si="341"/>
        <v>0</v>
      </c>
      <c r="B3650" s="8">
        <f t="shared" si="342"/>
        <v>0</v>
      </c>
      <c r="C3650" s="8">
        <f t="shared" si="343"/>
        <v>0</v>
      </c>
      <c r="D3650" s="38" t="e">
        <f t="shared" si="344"/>
        <v>#VALUE!</v>
      </c>
      <c r="E3650" s="39" t="e">
        <f t="shared" si="339"/>
        <v>#VALUE!</v>
      </c>
      <c r="M3650" s="8" t="str">
        <f>VLOOKUP(MONTH($J3650),Lookup!$A$2:$B$13,2,0)&amp;" "&amp;YEAR($J3650)</f>
        <v>Jan 1900</v>
      </c>
      <c r="N3650" s="34" t="str">
        <f t="shared" si="340"/>
        <v>1/1/9999</v>
      </c>
      <c r="O3650" s="8" t="str">
        <f>IF(ISERROR(VLOOKUP($I3650,Lookup!$H$2:$I$11,2,0)),"",VLOOKUP($I3650,Lookup!$H$2:$I$11,2,0))</f>
        <v/>
      </c>
      <c r="P3650" s="8">
        <f>COUNTIF(J$4:J3650,J3650)</f>
        <v>0</v>
      </c>
    </row>
    <row r="3651" spans="1:16" x14ac:dyDescent="0.25">
      <c r="A3651" s="35">
        <f t="shared" si="341"/>
        <v>0</v>
      </c>
      <c r="B3651" s="8">
        <f t="shared" si="342"/>
        <v>0</v>
      </c>
      <c r="C3651" s="8">
        <f t="shared" si="343"/>
        <v>0</v>
      </c>
      <c r="D3651" s="38" t="e">
        <f t="shared" si="344"/>
        <v>#VALUE!</v>
      </c>
      <c r="E3651" s="39" t="e">
        <f t="shared" si="339"/>
        <v>#VALUE!</v>
      </c>
      <c r="M3651" s="8" t="str">
        <f>VLOOKUP(MONTH($J3651),Lookup!$A$2:$B$13,2,0)&amp;" "&amp;YEAR($J3651)</f>
        <v>Jan 1900</v>
      </c>
      <c r="N3651" s="34" t="str">
        <f t="shared" si="340"/>
        <v>1/1/9999</v>
      </c>
      <c r="O3651" s="8" t="str">
        <f>IF(ISERROR(VLOOKUP($I3651,Lookup!$H$2:$I$11,2,0)),"",VLOOKUP($I3651,Lookup!$H$2:$I$11,2,0))</f>
        <v/>
      </c>
      <c r="P3651" s="8">
        <f>COUNTIF(J$4:J3651,J3651)</f>
        <v>0</v>
      </c>
    </row>
    <row r="3652" spans="1:16" x14ac:dyDescent="0.25">
      <c r="A3652" s="35">
        <f t="shared" si="341"/>
        <v>0</v>
      </c>
      <c r="B3652" s="8">
        <f t="shared" si="342"/>
        <v>0</v>
      </c>
      <c r="C3652" s="8">
        <f t="shared" si="343"/>
        <v>0</v>
      </c>
      <c r="D3652" s="38" t="e">
        <f t="shared" si="344"/>
        <v>#VALUE!</v>
      </c>
      <c r="E3652" s="39" t="e">
        <f t="shared" si="339"/>
        <v>#VALUE!</v>
      </c>
      <c r="M3652" s="8" t="str">
        <f>VLOOKUP(MONTH($J3652),Lookup!$A$2:$B$13,2,0)&amp;" "&amp;YEAR($J3652)</f>
        <v>Jan 1900</v>
      </c>
      <c r="N3652" s="34" t="str">
        <f t="shared" si="340"/>
        <v>1/1/9999</v>
      </c>
      <c r="O3652" s="8" t="str">
        <f>IF(ISERROR(VLOOKUP($I3652,Lookup!$H$2:$I$11,2,0)),"",VLOOKUP($I3652,Lookup!$H$2:$I$11,2,0))</f>
        <v/>
      </c>
      <c r="P3652" s="8">
        <f>COUNTIF(J$4:J3652,J3652)</f>
        <v>0</v>
      </c>
    </row>
    <row r="3653" spans="1:16" x14ac:dyDescent="0.25">
      <c r="A3653" s="35">
        <f t="shared" si="341"/>
        <v>0</v>
      </c>
      <c r="B3653" s="8">
        <f t="shared" si="342"/>
        <v>0</v>
      </c>
      <c r="C3653" s="8">
        <f t="shared" si="343"/>
        <v>0</v>
      </c>
      <c r="D3653" s="38" t="e">
        <f t="shared" si="344"/>
        <v>#VALUE!</v>
      </c>
      <c r="E3653" s="39" t="e">
        <f t="shared" ref="E3653:E3716" si="345">IF($D3653="","",COUNTIFS($F$4:$F$5000,$F3653,$D$4:$D$5000,"&gt;"&amp;$D3653))</f>
        <v>#VALUE!</v>
      </c>
      <c r="M3653" s="8" t="str">
        <f>VLOOKUP(MONTH($J3653),Lookup!$A$2:$B$13,2,0)&amp;" "&amp;YEAR($J3653)</f>
        <v>Jan 1900</v>
      </c>
      <c r="N3653" s="34" t="str">
        <f t="shared" ref="N3653:N3716" si="346">IF(ISBLANK($J3653),"1/1/9999",J3653)</f>
        <v>1/1/9999</v>
      </c>
      <c r="O3653" s="8" t="str">
        <f>IF(ISERROR(VLOOKUP($I3653,Lookup!$H$2:$I$11,2,0)),"",VLOOKUP($I3653,Lookup!$H$2:$I$11,2,0))</f>
        <v/>
      </c>
      <c r="P3653" s="8">
        <f>COUNTIF(J$4:J3653,J3653)</f>
        <v>0</v>
      </c>
    </row>
    <row r="3654" spans="1:16" x14ac:dyDescent="0.25">
      <c r="A3654" s="35">
        <f t="shared" ref="A3654:A3717" si="347">K3654</f>
        <v>0</v>
      </c>
      <c r="B3654" s="8">
        <f t="shared" ref="B3654:B3717" si="348">J3654</f>
        <v>0</v>
      </c>
      <c r="C3654" s="8">
        <f t="shared" ref="C3654:C3717" si="349">L3654</f>
        <v>0</v>
      </c>
      <c r="D3654" s="38" t="e">
        <f t="shared" ref="D3654:D3717" si="350">SUM(A3654:C3654)+O3654+P3654</f>
        <v>#VALUE!</v>
      </c>
      <c r="E3654" s="39" t="e">
        <f t="shared" si="345"/>
        <v>#VALUE!</v>
      </c>
      <c r="M3654" s="8" t="str">
        <f>VLOOKUP(MONTH($J3654),Lookup!$A$2:$B$13,2,0)&amp;" "&amp;YEAR($J3654)</f>
        <v>Jan 1900</v>
      </c>
      <c r="N3654" s="34" t="str">
        <f t="shared" si="346"/>
        <v>1/1/9999</v>
      </c>
      <c r="O3654" s="8" t="str">
        <f>IF(ISERROR(VLOOKUP($I3654,Lookup!$H$2:$I$11,2,0)),"",VLOOKUP($I3654,Lookup!$H$2:$I$11,2,0))</f>
        <v/>
      </c>
      <c r="P3654" s="8">
        <f>COUNTIF(J$4:J3654,J3654)</f>
        <v>0</v>
      </c>
    </row>
    <row r="3655" spans="1:16" x14ac:dyDescent="0.25">
      <c r="A3655" s="35">
        <f t="shared" si="347"/>
        <v>0</v>
      </c>
      <c r="B3655" s="8">
        <f t="shared" si="348"/>
        <v>0</v>
      </c>
      <c r="C3655" s="8">
        <f t="shared" si="349"/>
        <v>0</v>
      </c>
      <c r="D3655" s="38" t="e">
        <f t="shared" si="350"/>
        <v>#VALUE!</v>
      </c>
      <c r="E3655" s="39" t="e">
        <f t="shared" si="345"/>
        <v>#VALUE!</v>
      </c>
      <c r="M3655" s="8" t="str">
        <f>VLOOKUP(MONTH($J3655),Lookup!$A$2:$B$13,2,0)&amp;" "&amp;YEAR($J3655)</f>
        <v>Jan 1900</v>
      </c>
      <c r="N3655" s="34" t="str">
        <f t="shared" si="346"/>
        <v>1/1/9999</v>
      </c>
      <c r="O3655" s="8" t="str">
        <f>IF(ISERROR(VLOOKUP($I3655,Lookup!$H$2:$I$11,2,0)),"",VLOOKUP($I3655,Lookup!$H$2:$I$11,2,0))</f>
        <v/>
      </c>
      <c r="P3655" s="8">
        <f>COUNTIF(J$4:J3655,J3655)</f>
        <v>0</v>
      </c>
    </row>
    <row r="3656" spans="1:16" x14ac:dyDescent="0.25">
      <c r="A3656" s="35">
        <f t="shared" si="347"/>
        <v>0</v>
      </c>
      <c r="B3656" s="8">
        <f t="shared" si="348"/>
        <v>0</v>
      </c>
      <c r="C3656" s="8">
        <f t="shared" si="349"/>
        <v>0</v>
      </c>
      <c r="D3656" s="38" t="e">
        <f t="shared" si="350"/>
        <v>#VALUE!</v>
      </c>
      <c r="E3656" s="39" t="e">
        <f t="shared" si="345"/>
        <v>#VALUE!</v>
      </c>
      <c r="M3656" s="8" t="str">
        <f>VLOOKUP(MONTH($J3656),Lookup!$A$2:$B$13,2,0)&amp;" "&amp;YEAR($J3656)</f>
        <v>Jan 1900</v>
      </c>
      <c r="N3656" s="34" t="str">
        <f t="shared" si="346"/>
        <v>1/1/9999</v>
      </c>
      <c r="O3656" s="8" t="str">
        <f>IF(ISERROR(VLOOKUP($I3656,Lookup!$H$2:$I$11,2,0)),"",VLOOKUP($I3656,Lookup!$H$2:$I$11,2,0))</f>
        <v/>
      </c>
      <c r="P3656" s="8">
        <f>COUNTIF(J$4:J3656,J3656)</f>
        <v>0</v>
      </c>
    </row>
    <row r="3657" spans="1:16" x14ac:dyDescent="0.25">
      <c r="A3657" s="35">
        <f t="shared" si="347"/>
        <v>0</v>
      </c>
      <c r="B3657" s="8">
        <f t="shared" si="348"/>
        <v>0</v>
      </c>
      <c r="C3657" s="8">
        <f t="shared" si="349"/>
        <v>0</v>
      </c>
      <c r="D3657" s="38" t="e">
        <f t="shared" si="350"/>
        <v>#VALUE!</v>
      </c>
      <c r="E3657" s="39" t="e">
        <f t="shared" si="345"/>
        <v>#VALUE!</v>
      </c>
      <c r="M3657" s="8" t="str">
        <f>VLOOKUP(MONTH($J3657),Lookup!$A$2:$B$13,2,0)&amp;" "&amp;YEAR($J3657)</f>
        <v>Jan 1900</v>
      </c>
      <c r="N3657" s="34" t="str">
        <f t="shared" si="346"/>
        <v>1/1/9999</v>
      </c>
      <c r="O3657" s="8" t="str">
        <f>IF(ISERROR(VLOOKUP($I3657,Lookup!$H$2:$I$11,2,0)),"",VLOOKUP($I3657,Lookup!$H$2:$I$11,2,0))</f>
        <v/>
      </c>
      <c r="P3657" s="8">
        <f>COUNTIF(J$4:J3657,J3657)</f>
        <v>0</v>
      </c>
    </row>
    <row r="3658" spans="1:16" x14ac:dyDescent="0.25">
      <c r="A3658" s="35">
        <f t="shared" si="347"/>
        <v>0</v>
      </c>
      <c r="B3658" s="8">
        <f t="shared" si="348"/>
        <v>0</v>
      </c>
      <c r="C3658" s="8">
        <f t="shared" si="349"/>
        <v>0</v>
      </c>
      <c r="D3658" s="38" t="e">
        <f t="shared" si="350"/>
        <v>#VALUE!</v>
      </c>
      <c r="E3658" s="39" t="e">
        <f t="shared" si="345"/>
        <v>#VALUE!</v>
      </c>
      <c r="M3658" s="8" t="str">
        <f>VLOOKUP(MONTH($J3658),Lookup!$A$2:$B$13,2,0)&amp;" "&amp;YEAR($J3658)</f>
        <v>Jan 1900</v>
      </c>
      <c r="N3658" s="34" t="str">
        <f t="shared" si="346"/>
        <v>1/1/9999</v>
      </c>
      <c r="O3658" s="8" t="str">
        <f>IF(ISERROR(VLOOKUP($I3658,Lookup!$H$2:$I$11,2,0)),"",VLOOKUP($I3658,Lookup!$H$2:$I$11,2,0))</f>
        <v/>
      </c>
      <c r="P3658" s="8">
        <f>COUNTIF(J$4:J3658,J3658)</f>
        <v>0</v>
      </c>
    </row>
    <row r="3659" spans="1:16" x14ac:dyDescent="0.25">
      <c r="A3659" s="35">
        <f t="shared" si="347"/>
        <v>0</v>
      </c>
      <c r="B3659" s="8">
        <f t="shared" si="348"/>
        <v>0</v>
      </c>
      <c r="C3659" s="8">
        <f t="shared" si="349"/>
        <v>0</v>
      </c>
      <c r="D3659" s="38" t="e">
        <f t="shared" si="350"/>
        <v>#VALUE!</v>
      </c>
      <c r="E3659" s="39" t="e">
        <f t="shared" si="345"/>
        <v>#VALUE!</v>
      </c>
      <c r="M3659" s="8" t="str">
        <f>VLOOKUP(MONTH($J3659),Lookup!$A$2:$B$13,2,0)&amp;" "&amp;YEAR($J3659)</f>
        <v>Jan 1900</v>
      </c>
      <c r="N3659" s="34" t="str">
        <f t="shared" si="346"/>
        <v>1/1/9999</v>
      </c>
      <c r="O3659" s="8" t="str">
        <f>IF(ISERROR(VLOOKUP($I3659,Lookup!$H$2:$I$11,2,0)),"",VLOOKUP($I3659,Lookup!$H$2:$I$11,2,0))</f>
        <v/>
      </c>
      <c r="P3659" s="8">
        <f>COUNTIF(J$4:J3659,J3659)</f>
        <v>0</v>
      </c>
    </row>
    <row r="3660" spans="1:16" x14ac:dyDescent="0.25">
      <c r="A3660" s="35">
        <f t="shared" si="347"/>
        <v>0</v>
      </c>
      <c r="B3660" s="8">
        <f t="shared" si="348"/>
        <v>0</v>
      </c>
      <c r="C3660" s="8">
        <f t="shared" si="349"/>
        <v>0</v>
      </c>
      <c r="D3660" s="38" t="e">
        <f t="shared" si="350"/>
        <v>#VALUE!</v>
      </c>
      <c r="E3660" s="39" t="e">
        <f t="shared" si="345"/>
        <v>#VALUE!</v>
      </c>
      <c r="M3660" s="8" t="str">
        <f>VLOOKUP(MONTH($J3660),Lookup!$A$2:$B$13,2,0)&amp;" "&amp;YEAR($J3660)</f>
        <v>Jan 1900</v>
      </c>
      <c r="N3660" s="34" t="str">
        <f t="shared" si="346"/>
        <v>1/1/9999</v>
      </c>
      <c r="O3660" s="8" t="str">
        <f>IF(ISERROR(VLOOKUP($I3660,Lookup!$H$2:$I$11,2,0)),"",VLOOKUP($I3660,Lookup!$H$2:$I$11,2,0))</f>
        <v/>
      </c>
      <c r="P3660" s="8">
        <f>COUNTIF(J$4:J3660,J3660)</f>
        <v>0</v>
      </c>
    </row>
    <row r="3661" spans="1:16" x14ac:dyDescent="0.25">
      <c r="A3661" s="35">
        <f t="shared" si="347"/>
        <v>0</v>
      </c>
      <c r="B3661" s="8">
        <f t="shared" si="348"/>
        <v>0</v>
      </c>
      <c r="C3661" s="8">
        <f t="shared" si="349"/>
        <v>0</v>
      </c>
      <c r="D3661" s="38" t="e">
        <f t="shared" si="350"/>
        <v>#VALUE!</v>
      </c>
      <c r="E3661" s="39" t="e">
        <f t="shared" si="345"/>
        <v>#VALUE!</v>
      </c>
      <c r="M3661" s="8" t="str">
        <f>VLOOKUP(MONTH($J3661),Lookup!$A$2:$B$13,2,0)&amp;" "&amp;YEAR($J3661)</f>
        <v>Jan 1900</v>
      </c>
      <c r="N3661" s="34" t="str">
        <f t="shared" si="346"/>
        <v>1/1/9999</v>
      </c>
      <c r="O3661" s="8" t="str">
        <f>IF(ISERROR(VLOOKUP($I3661,Lookup!$H$2:$I$11,2,0)),"",VLOOKUP($I3661,Lookup!$H$2:$I$11,2,0))</f>
        <v/>
      </c>
      <c r="P3661" s="8">
        <f>COUNTIF(J$4:J3661,J3661)</f>
        <v>0</v>
      </c>
    </row>
    <row r="3662" spans="1:16" x14ac:dyDescent="0.25">
      <c r="A3662" s="35">
        <f t="shared" si="347"/>
        <v>0</v>
      </c>
      <c r="B3662" s="8">
        <f t="shared" si="348"/>
        <v>0</v>
      </c>
      <c r="C3662" s="8">
        <f t="shared" si="349"/>
        <v>0</v>
      </c>
      <c r="D3662" s="38" t="e">
        <f t="shared" si="350"/>
        <v>#VALUE!</v>
      </c>
      <c r="E3662" s="39" t="e">
        <f t="shared" si="345"/>
        <v>#VALUE!</v>
      </c>
      <c r="M3662" s="8" t="str">
        <f>VLOOKUP(MONTH($J3662),Lookup!$A$2:$B$13,2,0)&amp;" "&amp;YEAR($J3662)</f>
        <v>Jan 1900</v>
      </c>
      <c r="N3662" s="34" t="str">
        <f t="shared" si="346"/>
        <v>1/1/9999</v>
      </c>
      <c r="O3662" s="8" t="str">
        <f>IF(ISERROR(VLOOKUP($I3662,Lookup!$H$2:$I$11,2,0)),"",VLOOKUP($I3662,Lookup!$H$2:$I$11,2,0))</f>
        <v/>
      </c>
      <c r="P3662" s="8">
        <f>COUNTIF(J$4:J3662,J3662)</f>
        <v>0</v>
      </c>
    </row>
    <row r="3663" spans="1:16" x14ac:dyDescent="0.25">
      <c r="A3663" s="35">
        <f t="shared" si="347"/>
        <v>0</v>
      </c>
      <c r="B3663" s="8">
        <f t="shared" si="348"/>
        <v>0</v>
      </c>
      <c r="C3663" s="8">
        <f t="shared" si="349"/>
        <v>0</v>
      </c>
      <c r="D3663" s="38" t="e">
        <f t="shared" si="350"/>
        <v>#VALUE!</v>
      </c>
      <c r="E3663" s="39" t="e">
        <f t="shared" si="345"/>
        <v>#VALUE!</v>
      </c>
      <c r="M3663" s="8" t="str">
        <f>VLOOKUP(MONTH($J3663),Lookup!$A$2:$B$13,2,0)&amp;" "&amp;YEAR($J3663)</f>
        <v>Jan 1900</v>
      </c>
      <c r="N3663" s="34" t="str">
        <f t="shared" si="346"/>
        <v>1/1/9999</v>
      </c>
      <c r="O3663" s="8" t="str">
        <f>IF(ISERROR(VLOOKUP($I3663,Lookup!$H$2:$I$11,2,0)),"",VLOOKUP($I3663,Lookup!$H$2:$I$11,2,0))</f>
        <v/>
      </c>
      <c r="P3663" s="8">
        <f>COUNTIF(J$4:J3663,J3663)</f>
        <v>0</v>
      </c>
    </row>
    <row r="3664" spans="1:16" x14ac:dyDescent="0.25">
      <c r="A3664" s="35">
        <f t="shared" si="347"/>
        <v>0</v>
      </c>
      <c r="B3664" s="8">
        <f t="shared" si="348"/>
        <v>0</v>
      </c>
      <c r="C3664" s="8">
        <f t="shared" si="349"/>
        <v>0</v>
      </c>
      <c r="D3664" s="38" t="e">
        <f t="shared" si="350"/>
        <v>#VALUE!</v>
      </c>
      <c r="E3664" s="39" t="e">
        <f t="shared" si="345"/>
        <v>#VALUE!</v>
      </c>
      <c r="M3664" s="8" t="str">
        <f>VLOOKUP(MONTH($J3664),Lookup!$A$2:$B$13,2,0)&amp;" "&amp;YEAR($J3664)</f>
        <v>Jan 1900</v>
      </c>
      <c r="N3664" s="34" t="str">
        <f t="shared" si="346"/>
        <v>1/1/9999</v>
      </c>
      <c r="O3664" s="8" t="str">
        <f>IF(ISERROR(VLOOKUP($I3664,Lookup!$H$2:$I$11,2,0)),"",VLOOKUP($I3664,Lookup!$H$2:$I$11,2,0))</f>
        <v/>
      </c>
      <c r="P3664" s="8">
        <f>COUNTIF(J$4:J3664,J3664)</f>
        <v>0</v>
      </c>
    </row>
    <row r="3665" spans="1:16" x14ac:dyDescent="0.25">
      <c r="A3665" s="35">
        <f t="shared" si="347"/>
        <v>0</v>
      </c>
      <c r="B3665" s="8">
        <f t="shared" si="348"/>
        <v>0</v>
      </c>
      <c r="C3665" s="8">
        <f t="shared" si="349"/>
        <v>0</v>
      </c>
      <c r="D3665" s="38" t="e">
        <f t="shared" si="350"/>
        <v>#VALUE!</v>
      </c>
      <c r="E3665" s="39" t="e">
        <f t="shared" si="345"/>
        <v>#VALUE!</v>
      </c>
      <c r="M3665" s="8" t="str">
        <f>VLOOKUP(MONTH($J3665),Lookup!$A$2:$B$13,2,0)&amp;" "&amp;YEAR($J3665)</f>
        <v>Jan 1900</v>
      </c>
      <c r="N3665" s="34" t="str">
        <f t="shared" si="346"/>
        <v>1/1/9999</v>
      </c>
      <c r="O3665" s="8" t="str">
        <f>IF(ISERROR(VLOOKUP($I3665,Lookup!$H$2:$I$11,2,0)),"",VLOOKUP($I3665,Lookup!$H$2:$I$11,2,0))</f>
        <v/>
      </c>
      <c r="P3665" s="8">
        <f>COUNTIF(J$4:J3665,J3665)</f>
        <v>0</v>
      </c>
    </row>
    <row r="3666" spans="1:16" x14ac:dyDescent="0.25">
      <c r="A3666" s="35">
        <f t="shared" si="347"/>
        <v>0</v>
      </c>
      <c r="B3666" s="8">
        <f t="shared" si="348"/>
        <v>0</v>
      </c>
      <c r="C3666" s="8">
        <f t="shared" si="349"/>
        <v>0</v>
      </c>
      <c r="D3666" s="38" t="e">
        <f t="shared" si="350"/>
        <v>#VALUE!</v>
      </c>
      <c r="E3666" s="39" t="e">
        <f t="shared" si="345"/>
        <v>#VALUE!</v>
      </c>
      <c r="M3666" s="8" t="str">
        <f>VLOOKUP(MONTH($J3666),Lookup!$A$2:$B$13,2,0)&amp;" "&amp;YEAR($J3666)</f>
        <v>Jan 1900</v>
      </c>
      <c r="N3666" s="34" t="str">
        <f t="shared" si="346"/>
        <v>1/1/9999</v>
      </c>
      <c r="O3666" s="8" t="str">
        <f>IF(ISERROR(VLOOKUP($I3666,Lookup!$H$2:$I$11,2,0)),"",VLOOKUP($I3666,Lookup!$H$2:$I$11,2,0))</f>
        <v/>
      </c>
      <c r="P3666" s="8">
        <f>COUNTIF(J$4:J3666,J3666)</f>
        <v>0</v>
      </c>
    </row>
    <row r="3667" spans="1:16" x14ac:dyDescent="0.25">
      <c r="A3667" s="35">
        <f t="shared" si="347"/>
        <v>0</v>
      </c>
      <c r="B3667" s="8">
        <f t="shared" si="348"/>
        <v>0</v>
      </c>
      <c r="C3667" s="8">
        <f t="shared" si="349"/>
        <v>0</v>
      </c>
      <c r="D3667" s="38" t="e">
        <f t="shared" si="350"/>
        <v>#VALUE!</v>
      </c>
      <c r="E3667" s="39" t="e">
        <f t="shared" si="345"/>
        <v>#VALUE!</v>
      </c>
      <c r="M3667" s="8" t="str">
        <f>VLOOKUP(MONTH($J3667),Lookup!$A$2:$B$13,2,0)&amp;" "&amp;YEAR($J3667)</f>
        <v>Jan 1900</v>
      </c>
      <c r="N3667" s="34" t="str">
        <f t="shared" si="346"/>
        <v>1/1/9999</v>
      </c>
      <c r="O3667" s="8" t="str">
        <f>IF(ISERROR(VLOOKUP($I3667,Lookup!$H$2:$I$11,2,0)),"",VLOOKUP($I3667,Lookup!$H$2:$I$11,2,0))</f>
        <v/>
      </c>
      <c r="P3667" s="8">
        <f>COUNTIF(J$4:J3667,J3667)</f>
        <v>0</v>
      </c>
    </row>
    <row r="3668" spans="1:16" x14ac:dyDescent="0.25">
      <c r="A3668" s="35">
        <f t="shared" si="347"/>
        <v>0</v>
      </c>
      <c r="B3668" s="8">
        <f t="shared" si="348"/>
        <v>0</v>
      </c>
      <c r="C3668" s="8">
        <f t="shared" si="349"/>
        <v>0</v>
      </c>
      <c r="D3668" s="38" t="e">
        <f t="shared" si="350"/>
        <v>#VALUE!</v>
      </c>
      <c r="E3668" s="39" t="e">
        <f t="shared" si="345"/>
        <v>#VALUE!</v>
      </c>
      <c r="M3668" s="8" t="str">
        <f>VLOOKUP(MONTH($J3668),Lookup!$A$2:$B$13,2,0)&amp;" "&amp;YEAR($J3668)</f>
        <v>Jan 1900</v>
      </c>
      <c r="N3668" s="34" t="str">
        <f t="shared" si="346"/>
        <v>1/1/9999</v>
      </c>
      <c r="O3668" s="8" t="str">
        <f>IF(ISERROR(VLOOKUP($I3668,Lookup!$H$2:$I$11,2,0)),"",VLOOKUP($I3668,Lookup!$H$2:$I$11,2,0))</f>
        <v/>
      </c>
      <c r="P3668" s="8">
        <f>COUNTIF(J$4:J3668,J3668)</f>
        <v>0</v>
      </c>
    </row>
    <row r="3669" spans="1:16" x14ac:dyDescent="0.25">
      <c r="A3669" s="35">
        <f t="shared" si="347"/>
        <v>0</v>
      </c>
      <c r="B3669" s="8">
        <f t="shared" si="348"/>
        <v>0</v>
      </c>
      <c r="C3669" s="8">
        <f t="shared" si="349"/>
        <v>0</v>
      </c>
      <c r="D3669" s="38" t="e">
        <f t="shared" si="350"/>
        <v>#VALUE!</v>
      </c>
      <c r="E3669" s="39" t="e">
        <f t="shared" si="345"/>
        <v>#VALUE!</v>
      </c>
      <c r="M3669" s="8" t="str">
        <f>VLOOKUP(MONTH($J3669),Lookup!$A$2:$B$13,2,0)&amp;" "&amp;YEAR($J3669)</f>
        <v>Jan 1900</v>
      </c>
      <c r="N3669" s="34" t="str">
        <f t="shared" si="346"/>
        <v>1/1/9999</v>
      </c>
      <c r="O3669" s="8" t="str">
        <f>IF(ISERROR(VLOOKUP($I3669,Lookup!$H$2:$I$11,2,0)),"",VLOOKUP($I3669,Lookup!$H$2:$I$11,2,0))</f>
        <v/>
      </c>
      <c r="P3669" s="8">
        <f>COUNTIF(J$4:J3669,J3669)</f>
        <v>0</v>
      </c>
    </row>
    <row r="3670" spans="1:16" x14ac:dyDescent="0.25">
      <c r="A3670" s="35">
        <f t="shared" si="347"/>
        <v>0</v>
      </c>
      <c r="B3670" s="8">
        <f t="shared" si="348"/>
        <v>0</v>
      </c>
      <c r="C3670" s="8">
        <f t="shared" si="349"/>
        <v>0</v>
      </c>
      <c r="D3670" s="38" t="e">
        <f t="shared" si="350"/>
        <v>#VALUE!</v>
      </c>
      <c r="E3670" s="39" t="e">
        <f t="shared" si="345"/>
        <v>#VALUE!</v>
      </c>
      <c r="M3670" s="8" t="str">
        <f>VLOOKUP(MONTH($J3670),Lookup!$A$2:$B$13,2,0)&amp;" "&amp;YEAR($J3670)</f>
        <v>Jan 1900</v>
      </c>
      <c r="N3670" s="34" t="str">
        <f t="shared" si="346"/>
        <v>1/1/9999</v>
      </c>
      <c r="O3670" s="8" t="str">
        <f>IF(ISERROR(VLOOKUP($I3670,Lookup!$H$2:$I$11,2,0)),"",VLOOKUP($I3670,Lookup!$H$2:$I$11,2,0))</f>
        <v/>
      </c>
      <c r="P3670" s="8">
        <f>COUNTIF(J$4:J3670,J3670)</f>
        <v>0</v>
      </c>
    </row>
    <row r="3671" spans="1:16" x14ac:dyDescent="0.25">
      <c r="A3671" s="35">
        <f t="shared" si="347"/>
        <v>0</v>
      </c>
      <c r="B3671" s="8">
        <f t="shared" si="348"/>
        <v>0</v>
      </c>
      <c r="C3671" s="8">
        <f t="shared" si="349"/>
        <v>0</v>
      </c>
      <c r="D3671" s="38" t="e">
        <f t="shared" si="350"/>
        <v>#VALUE!</v>
      </c>
      <c r="E3671" s="39" t="e">
        <f t="shared" si="345"/>
        <v>#VALUE!</v>
      </c>
      <c r="M3671" s="8" t="str">
        <f>VLOOKUP(MONTH($J3671),Lookup!$A$2:$B$13,2,0)&amp;" "&amp;YEAR($J3671)</f>
        <v>Jan 1900</v>
      </c>
      <c r="N3671" s="34" t="str">
        <f t="shared" si="346"/>
        <v>1/1/9999</v>
      </c>
      <c r="O3671" s="8" t="str">
        <f>IF(ISERROR(VLOOKUP($I3671,Lookup!$H$2:$I$11,2,0)),"",VLOOKUP($I3671,Lookup!$H$2:$I$11,2,0))</f>
        <v/>
      </c>
      <c r="P3671" s="8">
        <f>COUNTIF(J$4:J3671,J3671)</f>
        <v>0</v>
      </c>
    </row>
    <row r="3672" spans="1:16" x14ac:dyDescent="0.25">
      <c r="A3672" s="35">
        <f t="shared" si="347"/>
        <v>0</v>
      </c>
      <c r="B3672" s="8">
        <f t="shared" si="348"/>
        <v>0</v>
      </c>
      <c r="C3672" s="8">
        <f t="shared" si="349"/>
        <v>0</v>
      </c>
      <c r="D3672" s="38" t="e">
        <f t="shared" si="350"/>
        <v>#VALUE!</v>
      </c>
      <c r="E3672" s="39" t="e">
        <f t="shared" si="345"/>
        <v>#VALUE!</v>
      </c>
      <c r="M3672" s="8" t="str">
        <f>VLOOKUP(MONTH($J3672),Lookup!$A$2:$B$13,2,0)&amp;" "&amp;YEAR($J3672)</f>
        <v>Jan 1900</v>
      </c>
      <c r="N3672" s="34" t="str">
        <f t="shared" si="346"/>
        <v>1/1/9999</v>
      </c>
      <c r="O3672" s="8" t="str">
        <f>IF(ISERROR(VLOOKUP($I3672,Lookup!$H$2:$I$11,2,0)),"",VLOOKUP($I3672,Lookup!$H$2:$I$11,2,0))</f>
        <v/>
      </c>
      <c r="P3672" s="8">
        <f>COUNTIF(J$4:J3672,J3672)</f>
        <v>0</v>
      </c>
    </row>
    <row r="3673" spans="1:16" x14ac:dyDescent="0.25">
      <c r="A3673" s="35">
        <f t="shared" si="347"/>
        <v>0</v>
      </c>
      <c r="B3673" s="8">
        <f t="shared" si="348"/>
        <v>0</v>
      </c>
      <c r="C3673" s="8">
        <f t="shared" si="349"/>
        <v>0</v>
      </c>
      <c r="D3673" s="38" t="e">
        <f t="shared" si="350"/>
        <v>#VALUE!</v>
      </c>
      <c r="E3673" s="39" t="e">
        <f t="shared" si="345"/>
        <v>#VALUE!</v>
      </c>
      <c r="M3673" s="8" t="str">
        <f>VLOOKUP(MONTH($J3673),Lookup!$A$2:$B$13,2,0)&amp;" "&amp;YEAR($J3673)</f>
        <v>Jan 1900</v>
      </c>
      <c r="N3673" s="34" t="str">
        <f t="shared" si="346"/>
        <v>1/1/9999</v>
      </c>
      <c r="O3673" s="8" t="str">
        <f>IF(ISERROR(VLOOKUP($I3673,Lookup!$H$2:$I$11,2,0)),"",VLOOKUP($I3673,Lookup!$H$2:$I$11,2,0))</f>
        <v/>
      </c>
      <c r="P3673" s="8">
        <f>COUNTIF(J$4:J3673,J3673)</f>
        <v>0</v>
      </c>
    </row>
    <row r="3674" spans="1:16" x14ac:dyDescent="0.25">
      <c r="A3674" s="35">
        <f t="shared" si="347"/>
        <v>0</v>
      </c>
      <c r="B3674" s="8">
        <f t="shared" si="348"/>
        <v>0</v>
      </c>
      <c r="C3674" s="8">
        <f t="shared" si="349"/>
        <v>0</v>
      </c>
      <c r="D3674" s="38" t="e">
        <f t="shared" si="350"/>
        <v>#VALUE!</v>
      </c>
      <c r="E3674" s="39" t="e">
        <f t="shared" si="345"/>
        <v>#VALUE!</v>
      </c>
      <c r="M3674" s="8" t="str">
        <f>VLOOKUP(MONTH($J3674),Lookup!$A$2:$B$13,2,0)&amp;" "&amp;YEAR($J3674)</f>
        <v>Jan 1900</v>
      </c>
      <c r="N3674" s="34" t="str">
        <f t="shared" si="346"/>
        <v>1/1/9999</v>
      </c>
      <c r="O3674" s="8" t="str">
        <f>IF(ISERROR(VLOOKUP($I3674,Lookup!$H$2:$I$11,2,0)),"",VLOOKUP($I3674,Lookup!$H$2:$I$11,2,0))</f>
        <v/>
      </c>
      <c r="P3674" s="8">
        <f>COUNTIF(J$4:J3674,J3674)</f>
        <v>0</v>
      </c>
    </row>
    <row r="3675" spans="1:16" x14ac:dyDescent="0.25">
      <c r="A3675" s="35">
        <f t="shared" si="347"/>
        <v>0</v>
      </c>
      <c r="B3675" s="8">
        <f t="shared" si="348"/>
        <v>0</v>
      </c>
      <c r="C3675" s="8">
        <f t="shared" si="349"/>
        <v>0</v>
      </c>
      <c r="D3675" s="38" t="e">
        <f t="shared" si="350"/>
        <v>#VALUE!</v>
      </c>
      <c r="E3675" s="39" t="e">
        <f t="shared" si="345"/>
        <v>#VALUE!</v>
      </c>
      <c r="M3675" s="8" t="str">
        <f>VLOOKUP(MONTH($J3675),Lookup!$A$2:$B$13,2,0)&amp;" "&amp;YEAR($J3675)</f>
        <v>Jan 1900</v>
      </c>
      <c r="N3675" s="34" t="str">
        <f t="shared" si="346"/>
        <v>1/1/9999</v>
      </c>
      <c r="O3675" s="8" t="str">
        <f>IF(ISERROR(VLOOKUP($I3675,Lookup!$H$2:$I$11,2,0)),"",VLOOKUP($I3675,Lookup!$H$2:$I$11,2,0))</f>
        <v/>
      </c>
      <c r="P3675" s="8">
        <f>COUNTIF(J$4:J3675,J3675)</f>
        <v>0</v>
      </c>
    </row>
    <row r="3676" spans="1:16" x14ac:dyDescent="0.25">
      <c r="A3676" s="35">
        <f t="shared" si="347"/>
        <v>0</v>
      </c>
      <c r="B3676" s="8">
        <f t="shared" si="348"/>
        <v>0</v>
      </c>
      <c r="C3676" s="8">
        <f t="shared" si="349"/>
        <v>0</v>
      </c>
      <c r="D3676" s="38" t="e">
        <f t="shared" si="350"/>
        <v>#VALUE!</v>
      </c>
      <c r="E3676" s="39" t="e">
        <f t="shared" si="345"/>
        <v>#VALUE!</v>
      </c>
      <c r="M3676" s="8" t="str">
        <f>VLOOKUP(MONTH($J3676),Lookup!$A$2:$B$13,2,0)&amp;" "&amp;YEAR($J3676)</f>
        <v>Jan 1900</v>
      </c>
      <c r="N3676" s="34" t="str">
        <f t="shared" si="346"/>
        <v>1/1/9999</v>
      </c>
      <c r="O3676" s="8" t="str">
        <f>IF(ISERROR(VLOOKUP($I3676,Lookup!$H$2:$I$11,2,0)),"",VLOOKUP($I3676,Lookup!$H$2:$I$11,2,0))</f>
        <v/>
      </c>
      <c r="P3676" s="8">
        <f>COUNTIF(J$4:J3676,J3676)</f>
        <v>0</v>
      </c>
    </row>
    <row r="3677" spans="1:16" x14ac:dyDescent="0.25">
      <c r="A3677" s="35">
        <f t="shared" si="347"/>
        <v>0</v>
      </c>
      <c r="B3677" s="8">
        <f t="shared" si="348"/>
        <v>0</v>
      </c>
      <c r="C3677" s="8">
        <f t="shared" si="349"/>
        <v>0</v>
      </c>
      <c r="D3677" s="38" t="e">
        <f t="shared" si="350"/>
        <v>#VALUE!</v>
      </c>
      <c r="E3677" s="39" t="e">
        <f t="shared" si="345"/>
        <v>#VALUE!</v>
      </c>
      <c r="M3677" s="8" t="str">
        <f>VLOOKUP(MONTH($J3677),Lookup!$A$2:$B$13,2,0)&amp;" "&amp;YEAR($J3677)</f>
        <v>Jan 1900</v>
      </c>
      <c r="N3677" s="34" t="str">
        <f t="shared" si="346"/>
        <v>1/1/9999</v>
      </c>
      <c r="O3677" s="8" t="str">
        <f>IF(ISERROR(VLOOKUP($I3677,Lookup!$H$2:$I$11,2,0)),"",VLOOKUP($I3677,Lookup!$H$2:$I$11,2,0))</f>
        <v/>
      </c>
      <c r="P3677" s="8">
        <f>COUNTIF(J$4:J3677,J3677)</f>
        <v>0</v>
      </c>
    </row>
    <row r="3678" spans="1:16" x14ac:dyDescent="0.25">
      <c r="A3678" s="35">
        <f t="shared" si="347"/>
        <v>0</v>
      </c>
      <c r="B3678" s="8">
        <f t="shared" si="348"/>
        <v>0</v>
      </c>
      <c r="C3678" s="8">
        <f t="shared" si="349"/>
        <v>0</v>
      </c>
      <c r="D3678" s="38" t="e">
        <f t="shared" si="350"/>
        <v>#VALUE!</v>
      </c>
      <c r="E3678" s="39" t="e">
        <f t="shared" si="345"/>
        <v>#VALUE!</v>
      </c>
      <c r="M3678" s="8" t="str">
        <f>VLOOKUP(MONTH($J3678),Lookup!$A$2:$B$13,2,0)&amp;" "&amp;YEAR($J3678)</f>
        <v>Jan 1900</v>
      </c>
      <c r="N3678" s="34" t="str">
        <f t="shared" si="346"/>
        <v>1/1/9999</v>
      </c>
      <c r="O3678" s="8" t="str">
        <f>IF(ISERROR(VLOOKUP($I3678,Lookup!$H$2:$I$11,2,0)),"",VLOOKUP($I3678,Lookup!$H$2:$I$11,2,0))</f>
        <v/>
      </c>
      <c r="P3678" s="8">
        <f>COUNTIF(J$4:J3678,J3678)</f>
        <v>0</v>
      </c>
    </row>
    <row r="3679" spans="1:16" x14ac:dyDescent="0.25">
      <c r="A3679" s="35">
        <f t="shared" si="347"/>
        <v>0</v>
      </c>
      <c r="B3679" s="8">
        <f t="shared" si="348"/>
        <v>0</v>
      </c>
      <c r="C3679" s="8">
        <f t="shared" si="349"/>
        <v>0</v>
      </c>
      <c r="D3679" s="38" t="e">
        <f t="shared" si="350"/>
        <v>#VALUE!</v>
      </c>
      <c r="E3679" s="39" t="e">
        <f t="shared" si="345"/>
        <v>#VALUE!</v>
      </c>
      <c r="M3679" s="8" t="str">
        <f>VLOOKUP(MONTH($J3679),Lookup!$A$2:$B$13,2,0)&amp;" "&amp;YEAR($J3679)</f>
        <v>Jan 1900</v>
      </c>
      <c r="N3679" s="34" t="str">
        <f t="shared" si="346"/>
        <v>1/1/9999</v>
      </c>
      <c r="O3679" s="8" t="str">
        <f>IF(ISERROR(VLOOKUP($I3679,Lookup!$H$2:$I$11,2,0)),"",VLOOKUP($I3679,Lookup!$H$2:$I$11,2,0))</f>
        <v/>
      </c>
      <c r="P3679" s="8">
        <f>COUNTIF(J$4:J3679,J3679)</f>
        <v>0</v>
      </c>
    </row>
    <row r="3680" spans="1:16" x14ac:dyDescent="0.25">
      <c r="A3680" s="35">
        <f t="shared" si="347"/>
        <v>0</v>
      </c>
      <c r="B3680" s="8">
        <f t="shared" si="348"/>
        <v>0</v>
      </c>
      <c r="C3680" s="8">
        <f t="shared" si="349"/>
        <v>0</v>
      </c>
      <c r="D3680" s="38" t="e">
        <f t="shared" si="350"/>
        <v>#VALUE!</v>
      </c>
      <c r="E3680" s="39" t="e">
        <f t="shared" si="345"/>
        <v>#VALUE!</v>
      </c>
      <c r="M3680" s="8" t="str">
        <f>VLOOKUP(MONTH($J3680),Lookup!$A$2:$B$13,2,0)&amp;" "&amp;YEAR($J3680)</f>
        <v>Jan 1900</v>
      </c>
      <c r="N3680" s="34" t="str">
        <f t="shared" si="346"/>
        <v>1/1/9999</v>
      </c>
      <c r="O3680" s="8" t="str">
        <f>IF(ISERROR(VLOOKUP($I3680,Lookup!$H$2:$I$11,2,0)),"",VLOOKUP($I3680,Lookup!$H$2:$I$11,2,0))</f>
        <v/>
      </c>
      <c r="P3680" s="8">
        <f>COUNTIF(J$4:J3680,J3680)</f>
        <v>0</v>
      </c>
    </row>
    <row r="3681" spans="1:16" x14ac:dyDescent="0.25">
      <c r="A3681" s="35">
        <f t="shared" si="347"/>
        <v>0</v>
      </c>
      <c r="B3681" s="8">
        <f t="shared" si="348"/>
        <v>0</v>
      </c>
      <c r="C3681" s="8">
        <f t="shared" si="349"/>
        <v>0</v>
      </c>
      <c r="D3681" s="38" t="e">
        <f t="shared" si="350"/>
        <v>#VALUE!</v>
      </c>
      <c r="E3681" s="39" t="e">
        <f t="shared" si="345"/>
        <v>#VALUE!</v>
      </c>
      <c r="M3681" s="8" t="str">
        <f>VLOOKUP(MONTH($J3681),Lookup!$A$2:$B$13,2,0)&amp;" "&amp;YEAR($J3681)</f>
        <v>Jan 1900</v>
      </c>
      <c r="N3681" s="34" t="str">
        <f t="shared" si="346"/>
        <v>1/1/9999</v>
      </c>
      <c r="O3681" s="8" t="str">
        <f>IF(ISERROR(VLOOKUP($I3681,Lookup!$H$2:$I$11,2,0)),"",VLOOKUP($I3681,Lookup!$H$2:$I$11,2,0))</f>
        <v/>
      </c>
      <c r="P3681" s="8">
        <f>COUNTIF(J$4:J3681,J3681)</f>
        <v>0</v>
      </c>
    </row>
    <row r="3682" spans="1:16" x14ac:dyDescent="0.25">
      <c r="A3682" s="35">
        <f t="shared" si="347"/>
        <v>0</v>
      </c>
      <c r="B3682" s="8">
        <f t="shared" si="348"/>
        <v>0</v>
      </c>
      <c r="C3682" s="8">
        <f t="shared" si="349"/>
        <v>0</v>
      </c>
      <c r="D3682" s="38" t="e">
        <f t="shared" si="350"/>
        <v>#VALUE!</v>
      </c>
      <c r="E3682" s="39" t="e">
        <f t="shared" si="345"/>
        <v>#VALUE!</v>
      </c>
      <c r="M3682" s="8" t="str">
        <f>VLOOKUP(MONTH($J3682),Lookup!$A$2:$B$13,2,0)&amp;" "&amp;YEAR($J3682)</f>
        <v>Jan 1900</v>
      </c>
      <c r="N3682" s="34" t="str">
        <f t="shared" si="346"/>
        <v>1/1/9999</v>
      </c>
      <c r="O3682" s="8" t="str">
        <f>IF(ISERROR(VLOOKUP($I3682,Lookup!$H$2:$I$11,2,0)),"",VLOOKUP($I3682,Lookup!$H$2:$I$11,2,0))</f>
        <v/>
      </c>
      <c r="P3682" s="8">
        <f>COUNTIF(J$4:J3682,J3682)</f>
        <v>0</v>
      </c>
    </row>
    <row r="3683" spans="1:16" x14ac:dyDescent="0.25">
      <c r="A3683" s="35">
        <f t="shared" si="347"/>
        <v>0</v>
      </c>
      <c r="B3683" s="8">
        <f t="shared" si="348"/>
        <v>0</v>
      </c>
      <c r="C3683" s="8">
        <f t="shared" si="349"/>
        <v>0</v>
      </c>
      <c r="D3683" s="38" t="e">
        <f t="shared" si="350"/>
        <v>#VALUE!</v>
      </c>
      <c r="E3683" s="39" t="e">
        <f t="shared" si="345"/>
        <v>#VALUE!</v>
      </c>
      <c r="M3683" s="8" t="str">
        <f>VLOOKUP(MONTH($J3683),Lookup!$A$2:$B$13,2,0)&amp;" "&amp;YEAR($J3683)</f>
        <v>Jan 1900</v>
      </c>
      <c r="N3683" s="34" t="str">
        <f t="shared" si="346"/>
        <v>1/1/9999</v>
      </c>
      <c r="O3683" s="8" t="str">
        <f>IF(ISERROR(VLOOKUP($I3683,Lookup!$H$2:$I$11,2,0)),"",VLOOKUP($I3683,Lookup!$H$2:$I$11,2,0))</f>
        <v/>
      </c>
      <c r="P3683" s="8">
        <f>COUNTIF(J$4:J3683,J3683)</f>
        <v>0</v>
      </c>
    </row>
    <row r="3684" spans="1:16" x14ac:dyDescent="0.25">
      <c r="A3684" s="35">
        <f t="shared" si="347"/>
        <v>0</v>
      </c>
      <c r="B3684" s="8">
        <f t="shared" si="348"/>
        <v>0</v>
      </c>
      <c r="C3684" s="8">
        <f t="shared" si="349"/>
        <v>0</v>
      </c>
      <c r="D3684" s="38" t="e">
        <f t="shared" si="350"/>
        <v>#VALUE!</v>
      </c>
      <c r="E3684" s="39" t="e">
        <f t="shared" si="345"/>
        <v>#VALUE!</v>
      </c>
      <c r="M3684" s="8" t="str">
        <f>VLOOKUP(MONTH($J3684),Lookup!$A$2:$B$13,2,0)&amp;" "&amp;YEAR($J3684)</f>
        <v>Jan 1900</v>
      </c>
      <c r="N3684" s="34" t="str">
        <f t="shared" si="346"/>
        <v>1/1/9999</v>
      </c>
      <c r="O3684" s="8" t="str">
        <f>IF(ISERROR(VLOOKUP($I3684,Lookup!$H$2:$I$11,2,0)),"",VLOOKUP($I3684,Lookup!$H$2:$I$11,2,0))</f>
        <v/>
      </c>
      <c r="P3684" s="8">
        <f>COUNTIF(J$4:J3684,J3684)</f>
        <v>0</v>
      </c>
    </row>
    <row r="3685" spans="1:16" x14ac:dyDescent="0.25">
      <c r="A3685" s="35">
        <f t="shared" si="347"/>
        <v>0</v>
      </c>
      <c r="B3685" s="8">
        <f t="shared" si="348"/>
        <v>0</v>
      </c>
      <c r="C3685" s="8">
        <f t="shared" si="349"/>
        <v>0</v>
      </c>
      <c r="D3685" s="38" t="e">
        <f t="shared" si="350"/>
        <v>#VALUE!</v>
      </c>
      <c r="E3685" s="39" t="e">
        <f t="shared" si="345"/>
        <v>#VALUE!</v>
      </c>
      <c r="M3685" s="8" t="str">
        <f>VLOOKUP(MONTH($J3685),Lookup!$A$2:$B$13,2,0)&amp;" "&amp;YEAR($J3685)</f>
        <v>Jan 1900</v>
      </c>
      <c r="N3685" s="34" t="str">
        <f t="shared" si="346"/>
        <v>1/1/9999</v>
      </c>
      <c r="O3685" s="8" t="str">
        <f>IF(ISERROR(VLOOKUP($I3685,Lookup!$H$2:$I$11,2,0)),"",VLOOKUP($I3685,Lookup!$H$2:$I$11,2,0))</f>
        <v/>
      </c>
      <c r="P3685" s="8">
        <f>COUNTIF(J$4:J3685,J3685)</f>
        <v>0</v>
      </c>
    </row>
    <row r="3686" spans="1:16" x14ac:dyDescent="0.25">
      <c r="A3686" s="35">
        <f t="shared" si="347"/>
        <v>0</v>
      </c>
      <c r="B3686" s="8">
        <f t="shared" si="348"/>
        <v>0</v>
      </c>
      <c r="C3686" s="8">
        <f t="shared" si="349"/>
        <v>0</v>
      </c>
      <c r="D3686" s="38" t="e">
        <f t="shared" si="350"/>
        <v>#VALUE!</v>
      </c>
      <c r="E3686" s="39" t="e">
        <f t="shared" si="345"/>
        <v>#VALUE!</v>
      </c>
      <c r="M3686" s="8" t="str">
        <f>VLOOKUP(MONTH($J3686),Lookup!$A$2:$B$13,2,0)&amp;" "&amp;YEAR($J3686)</f>
        <v>Jan 1900</v>
      </c>
      <c r="N3686" s="34" t="str">
        <f t="shared" si="346"/>
        <v>1/1/9999</v>
      </c>
      <c r="O3686" s="8" t="str">
        <f>IF(ISERROR(VLOOKUP($I3686,Lookup!$H$2:$I$11,2,0)),"",VLOOKUP($I3686,Lookup!$H$2:$I$11,2,0))</f>
        <v/>
      </c>
      <c r="P3686" s="8">
        <f>COUNTIF(J$4:J3686,J3686)</f>
        <v>0</v>
      </c>
    </row>
    <row r="3687" spans="1:16" x14ac:dyDescent="0.25">
      <c r="A3687" s="35">
        <f t="shared" si="347"/>
        <v>0</v>
      </c>
      <c r="B3687" s="8">
        <f t="shared" si="348"/>
        <v>0</v>
      </c>
      <c r="C3687" s="8">
        <f t="shared" si="349"/>
        <v>0</v>
      </c>
      <c r="D3687" s="38" t="e">
        <f t="shared" si="350"/>
        <v>#VALUE!</v>
      </c>
      <c r="E3687" s="39" t="e">
        <f t="shared" si="345"/>
        <v>#VALUE!</v>
      </c>
      <c r="M3687" s="8" t="str">
        <f>VLOOKUP(MONTH($J3687),Lookup!$A$2:$B$13,2,0)&amp;" "&amp;YEAR($J3687)</f>
        <v>Jan 1900</v>
      </c>
      <c r="N3687" s="34" t="str">
        <f t="shared" si="346"/>
        <v>1/1/9999</v>
      </c>
      <c r="O3687" s="8" t="str">
        <f>IF(ISERROR(VLOOKUP($I3687,Lookup!$H$2:$I$11,2,0)),"",VLOOKUP($I3687,Lookup!$H$2:$I$11,2,0))</f>
        <v/>
      </c>
      <c r="P3687" s="8">
        <f>COUNTIF(J$4:J3687,J3687)</f>
        <v>0</v>
      </c>
    </row>
    <row r="3688" spans="1:16" x14ac:dyDescent="0.25">
      <c r="A3688" s="35">
        <f t="shared" si="347"/>
        <v>0</v>
      </c>
      <c r="B3688" s="8">
        <f t="shared" si="348"/>
        <v>0</v>
      </c>
      <c r="C3688" s="8">
        <f t="shared" si="349"/>
        <v>0</v>
      </c>
      <c r="D3688" s="38" t="e">
        <f t="shared" si="350"/>
        <v>#VALUE!</v>
      </c>
      <c r="E3688" s="39" t="e">
        <f t="shared" si="345"/>
        <v>#VALUE!</v>
      </c>
      <c r="M3688" s="8" t="str">
        <f>VLOOKUP(MONTH($J3688),Lookup!$A$2:$B$13,2,0)&amp;" "&amp;YEAR($J3688)</f>
        <v>Jan 1900</v>
      </c>
      <c r="N3688" s="34" t="str">
        <f t="shared" si="346"/>
        <v>1/1/9999</v>
      </c>
      <c r="O3688" s="8" t="str">
        <f>IF(ISERROR(VLOOKUP($I3688,Lookup!$H$2:$I$11,2,0)),"",VLOOKUP($I3688,Lookup!$H$2:$I$11,2,0))</f>
        <v/>
      </c>
      <c r="P3688" s="8">
        <f>COUNTIF(J$4:J3688,J3688)</f>
        <v>0</v>
      </c>
    </row>
    <row r="3689" spans="1:16" x14ac:dyDescent="0.25">
      <c r="A3689" s="35">
        <f t="shared" si="347"/>
        <v>0</v>
      </c>
      <c r="B3689" s="8">
        <f t="shared" si="348"/>
        <v>0</v>
      </c>
      <c r="C3689" s="8">
        <f t="shared" si="349"/>
        <v>0</v>
      </c>
      <c r="D3689" s="38" t="e">
        <f t="shared" si="350"/>
        <v>#VALUE!</v>
      </c>
      <c r="E3689" s="39" t="e">
        <f t="shared" si="345"/>
        <v>#VALUE!</v>
      </c>
      <c r="M3689" s="8" t="str">
        <f>VLOOKUP(MONTH($J3689),Lookup!$A$2:$B$13,2,0)&amp;" "&amp;YEAR($J3689)</f>
        <v>Jan 1900</v>
      </c>
      <c r="N3689" s="34" t="str">
        <f t="shared" si="346"/>
        <v>1/1/9999</v>
      </c>
      <c r="O3689" s="8" t="str">
        <f>IF(ISERROR(VLOOKUP($I3689,Lookup!$H$2:$I$11,2,0)),"",VLOOKUP($I3689,Lookup!$H$2:$I$11,2,0))</f>
        <v/>
      </c>
      <c r="P3689" s="8">
        <f>COUNTIF(J$4:J3689,J3689)</f>
        <v>0</v>
      </c>
    </row>
    <row r="3690" spans="1:16" x14ac:dyDescent="0.25">
      <c r="A3690" s="35">
        <f t="shared" si="347"/>
        <v>0</v>
      </c>
      <c r="B3690" s="8">
        <f t="shared" si="348"/>
        <v>0</v>
      </c>
      <c r="C3690" s="8">
        <f t="shared" si="349"/>
        <v>0</v>
      </c>
      <c r="D3690" s="38" t="e">
        <f t="shared" si="350"/>
        <v>#VALUE!</v>
      </c>
      <c r="E3690" s="39" t="e">
        <f t="shared" si="345"/>
        <v>#VALUE!</v>
      </c>
      <c r="M3690" s="8" t="str">
        <f>VLOOKUP(MONTH($J3690),Lookup!$A$2:$B$13,2,0)&amp;" "&amp;YEAR($J3690)</f>
        <v>Jan 1900</v>
      </c>
      <c r="N3690" s="34" t="str">
        <f t="shared" si="346"/>
        <v>1/1/9999</v>
      </c>
      <c r="O3690" s="8" t="str">
        <f>IF(ISERROR(VLOOKUP($I3690,Lookup!$H$2:$I$11,2,0)),"",VLOOKUP($I3690,Lookup!$H$2:$I$11,2,0))</f>
        <v/>
      </c>
      <c r="P3690" s="8">
        <f>COUNTIF(J$4:J3690,J3690)</f>
        <v>0</v>
      </c>
    </row>
    <row r="3691" spans="1:16" x14ac:dyDescent="0.25">
      <c r="A3691" s="35">
        <f t="shared" si="347"/>
        <v>0</v>
      </c>
      <c r="B3691" s="8">
        <f t="shared" si="348"/>
        <v>0</v>
      </c>
      <c r="C3691" s="8">
        <f t="shared" si="349"/>
        <v>0</v>
      </c>
      <c r="D3691" s="38" t="e">
        <f t="shared" si="350"/>
        <v>#VALUE!</v>
      </c>
      <c r="E3691" s="39" t="e">
        <f t="shared" si="345"/>
        <v>#VALUE!</v>
      </c>
      <c r="M3691" s="8" t="str">
        <f>VLOOKUP(MONTH($J3691),Lookup!$A$2:$B$13,2,0)&amp;" "&amp;YEAR($J3691)</f>
        <v>Jan 1900</v>
      </c>
      <c r="N3691" s="34" t="str">
        <f t="shared" si="346"/>
        <v>1/1/9999</v>
      </c>
      <c r="O3691" s="8" t="str">
        <f>IF(ISERROR(VLOOKUP($I3691,Lookup!$H$2:$I$11,2,0)),"",VLOOKUP($I3691,Lookup!$H$2:$I$11,2,0))</f>
        <v/>
      </c>
      <c r="P3691" s="8">
        <f>COUNTIF(J$4:J3691,J3691)</f>
        <v>0</v>
      </c>
    </row>
    <row r="3692" spans="1:16" x14ac:dyDescent="0.25">
      <c r="A3692" s="35">
        <f t="shared" si="347"/>
        <v>0</v>
      </c>
      <c r="B3692" s="8">
        <f t="shared" si="348"/>
        <v>0</v>
      </c>
      <c r="C3692" s="8">
        <f t="shared" si="349"/>
        <v>0</v>
      </c>
      <c r="D3692" s="38" t="e">
        <f t="shared" si="350"/>
        <v>#VALUE!</v>
      </c>
      <c r="E3692" s="39" t="e">
        <f t="shared" si="345"/>
        <v>#VALUE!</v>
      </c>
      <c r="M3692" s="8" t="str">
        <f>VLOOKUP(MONTH($J3692),Lookup!$A$2:$B$13,2,0)&amp;" "&amp;YEAR($J3692)</f>
        <v>Jan 1900</v>
      </c>
      <c r="N3692" s="34" t="str">
        <f t="shared" si="346"/>
        <v>1/1/9999</v>
      </c>
      <c r="O3692" s="8" t="str">
        <f>IF(ISERROR(VLOOKUP($I3692,Lookup!$H$2:$I$11,2,0)),"",VLOOKUP($I3692,Lookup!$H$2:$I$11,2,0))</f>
        <v/>
      </c>
      <c r="P3692" s="8">
        <f>COUNTIF(J$4:J3692,J3692)</f>
        <v>0</v>
      </c>
    </row>
    <row r="3693" spans="1:16" x14ac:dyDescent="0.25">
      <c r="A3693" s="35">
        <f t="shared" si="347"/>
        <v>0</v>
      </c>
      <c r="B3693" s="8">
        <f t="shared" si="348"/>
        <v>0</v>
      </c>
      <c r="C3693" s="8">
        <f t="shared" si="349"/>
        <v>0</v>
      </c>
      <c r="D3693" s="38" t="e">
        <f t="shared" si="350"/>
        <v>#VALUE!</v>
      </c>
      <c r="E3693" s="39" t="e">
        <f t="shared" si="345"/>
        <v>#VALUE!</v>
      </c>
      <c r="M3693" s="8" t="str">
        <f>VLOOKUP(MONTH($J3693),Lookup!$A$2:$B$13,2,0)&amp;" "&amp;YEAR($J3693)</f>
        <v>Jan 1900</v>
      </c>
      <c r="N3693" s="34" t="str">
        <f t="shared" si="346"/>
        <v>1/1/9999</v>
      </c>
      <c r="O3693" s="8" t="str">
        <f>IF(ISERROR(VLOOKUP($I3693,Lookup!$H$2:$I$11,2,0)),"",VLOOKUP($I3693,Lookup!$H$2:$I$11,2,0))</f>
        <v/>
      </c>
      <c r="P3693" s="8">
        <f>COUNTIF(J$4:J3693,J3693)</f>
        <v>0</v>
      </c>
    </row>
    <row r="3694" spans="1:16" x14ac:dyDescent="0.25">
      <c r="A3694" s="35">
        <f t="shared" si="347"/>
        <v>0</v>
      </c>
      <c r="B3694" s="8">
        <f t="shared" si="348"/>
        <v>0</v>
      </c>
      <c r="C3694" s="8">
        <f t="shared" si="349"/>
        <v>0</v>
      </c>
      <c r="D3694" s="38" t="e">
        <f t="shared" si="350"/>
        <v>#VALUE!</v>
      </c>
      <c r="E3694" s="39" t="e">
        <f t="shared" si="345"/>
        <v>#VALUE!</v>
      </c>
      <c r="M3694" s="8" t="str">
        <f>VLOOKUP(MONTH($J3694),Lookup!$A$2:$B$13,2,0)&amp;" "&amp;YEAR($J3694)</f>
        <v>Jan 1900</v>
      </c>
      <c r="N3694" s="34" t="str">
        <f t="shared" si="346"/>
        <v>1/1/9999</v>
      </c>
      <c r="O3694" s="8" t="str">
        <f>IF(ISERROR(VLOOKUP($I3694,Lookup!$H$2:$I$11,2,0)),"",VLOOKUP($I3694,Lookup!$H$2:$I$11,2,0))</f>
        <v/>
      </c>
      <c r="P3694" s="8">
        <f>COUNTIF(J$4:J3694,J3694)</f>
        <v>0</v>
      </c>
    </row>
    <row r="3695" spans="1:16" x14ac:dyDescent="0.25">
      <c r="A3695" s="35">
        <f t="shared" si="347"/>
        <v>0</v>
      </c>
      <c r="B3695" s="8">
        <f t="shared" si="348"/>
        <v>0</v>
      </c>
      <c r="C3695" s="8">
        <f t="shared" si="349"/>
        <v>0</v>
      </c>
      <c r="D3695" s="38" t="e">
        <f t="shared" si="350"/>
        <v>#VALUE!</v>
      </c>
      <c r="E3695" s="39" t="e">
        <f t="shared" si="345"/>
        <v>#VALUE!</v>
      </c>
      <c r="M3695" s="8" t="str">
        <f>VLOOKUP(MONTH($J3695),Lookup!$A$2:$B$13,2,0)&amp;" "&amp;YEAR($J3695)</f>
        <v>Jan 1900</v>
      </c>
      <c r="N3695" s="34" t="str">
        <f t="shared" si="346"/>
        <v>1/1/9999</v>
      </c>
      <c r="O3695" s="8" t="str">
        <f>IF(ISERROR(VLOOKUP($I3695,Lookup!$H$2:$I$11,2,0)),"",VLOOKUP($I3695,Lookup!$H$2:$I$11,2,0))</f>
        <v/>
      </c>
      <c r="P3695" s="8">
        <f>COUNTIF(J$4:J3695,J3695)</f>
        <v>0</v>
      </c>
    </row>
    <row r="3696" spans="1:16" x14ac:dyDescent="0.25">
      <c r="A3696" s="35">
        <f t="shared" si="347"/>
        <v>0</v>
      </c>
      <c r="B3696" s="8">
        <f t="shared" si="348"/>
        <v>0</v>
      </c>
      <c r="C3696" s="8">
        <f t="shared" si="349"/>
        <v>0</v>
      </c>
      <c r="D3696" s="38" t="e">
        <f t="shared" si="350"/>
        <v>#VALUE!</v>
      </c>
      <c r="E3696" s="39" t="e">
        <f t="shared" si="345"/>
        <v>#VALUE!</v>
      </c>
      <c r="M3696" s="8" t="str">
        <f>VLOOKUP(MONTH($J3696),Lookup!$A$2:$B$13,2,0)&amp;" "&amp;YEAR($J3696)</f>
        <v>Jan 1900</v>
      </c>
      <c r="N3696" s="34" t="str">
        <f t="shared" si="346"/>
        <v>1/1/9999</v>
      </c>
      <c r="O3696" s="8" t="str">
        <f>IF(ISERROR(VLOOKUP($I3696,Lookup!$H$2:$I$11,2,0)),"",VLOOKUP($I3696,Lookup!$H$2:$I$11,2,0))</f>
        <v/>
      </c>
      <c r="P3696" s="8">
        <f>COUNTIF(J$4:J3696,J3696)</f>
        <v>0</v>
      </c>
    </row>
    <row r="3697" spans="1:16" x14ac:dyDescent="0.25">
      <c r="A3697" s="35">
        <f t="shared" si="347"/>
        <v>0</v>
      </c>
      <c r="B3697" s="8">
        <f t="shared" si="348"/>
        <v>0</v>
      </c>
      <c r="C3697" s="8">
        <f t="shared" si="349"/>
        <v>0</v>
      </c>
      <c r="D3697" s="38" t="e">
        <f t="shared" si="350"/>
        <v>#VALUE!</v>
      </c>
      <c r="E3697" s="39" t="e">
        <f t="shared" si="345"/>
        <v>#VALUE!</v>
      </c>
      <c r="M3697" s="8" t="str">
        <f>VLOOKUP(MONTH($J3697),Lookup!$A$2:$B$13,2,0)&amp;" "&amp;YEAR($J3697)</f>
        <v>Jan 1900</v>
      </c>
      <c r="N3697" s="34" t="str">
        <f t="shared" si="346"/>
        <v>1/1/9999</v>
      </c>
      <c r="O3697" s="8" t="str">
        <f>IF(ISERROR(VLOOKUP($I3697,Lookup!$H$2:$I$11,2,0)),"",VLOOKUP($I3697,Lookup!$H$2:$I$11,2,0))</f>
        <v/>
      </c>
      <c r="P3697" s="8">
        <f>COUNTIF(J$4:J3697,J3697)</f>
        <v>0</v>
      </c>
    </row>
    <row r="3698" spans="1:16" x14ac:dyDescent="0.25">
      <c r="A3698" s="35">
        <f t="shared" si="347"/>
        <v>0</v>
      </c>
      <c r="B3698" s="8">
        <f t="shared" si="348"/>
        <v>0</v>
      </c>
      <c r="C3698" s="8">
        <f t="shared" si="349"/>
        <v>0</v>
      </c>
      <c r="D3698" s="38" t="e">
        <f t="shared" si="350"/>
        <v>#VALUE!</v>
      </c>
      <c r="E3698" s="39" t="e">
        <f t="shared" si="345"/>
        <v>#VALUE!</v>
      </c>
      <c r="M3698" s="8" t="str">
        <f>VLOOKUP(MONTH($J3698),Lookup!$A$2:$B$13,2,0)&amp;" "&amp;YEAR($J3698)</f>
        <v>Jan 1900</v>
      </c>
      <c r="N3698" s="34" t="str">
        <f t="shared" si="346"/>
        <v>1/1/9999</v>
      </c>
      <c r="O3698" s="8" t="str">
        <f>IF(ISERROR(VLOOKUP($I3698,Lookup!$H$2:$I$11,2,0)),"",VLOOKUP($I3698,Lookup!$H$2:$I$11,2,0))</f>
        <v/>
      </c>
      <c r="P3698" s="8">
        <f>COUNTIF(J$4:J3698,J3698)</f>
        <v>0</v>
      </c>
    </row>
    <row r="3699" spans="1:16" x14ac:dyDescent="0.25">
      <c r="A3699" s="35">
        <f t="shared" si="347"/>
        <v>0</v>
      </c>
      <c r="B3699" s="8">
        <f t="shared" si="348"/>
        <v>0</v>
      </c>
      <c r="C3699" s="8">
        <f t="shared" si="349"/>
        <v>0</v>
      </c>
      <c r="D3699" s="38" t="e">
        <f t="shared" si="350"/>
        <v>#VALUE!</v>
      </c>
      <c r="E3699" s="39" t="e">
        <f t="shared" si="345"/>
        <v>#VALUE!</v>
      </c>
      <c r="M3699" s="8" t="str">
        <f>VLOOKUP(MONTH($J3699),Lookup!$A$2:$B$13,2,0)&amp;" "&amp;YEAR($J3699)</f>
        <v>Jan 1900</v>
      </c>
      <c r="N3699" s="34" t="str">
        <f t="shared" si="346"/>
        <v>1/1/9999</v>
      </c>
      <c r="O3699" s="8" t="str">
        <f>IF(ISERROR(VLOOKUP($I3699,Lookup!$H$2:$I$11,2,0)),"",VLOOKUP($I3699,Lookup!$H$2:$I$11,2,0))</f>
        <v/>
      </c>
      <c r="P3699" s="8">
        <f>COUNTIF(J$4:J3699,J3699)</f>
        <v>0</v>
      </c>
    </row>
    <row r="3700" spans="1:16" x14ac:dyDescent="0.25">
      <c r="A3700" s="35">
        <f t="shared" si="347"/>
        <v>0</v>
      </c>
      <c r="B3700" s="8">
        <f t="shared" si="348"/>
        <v>0</v>
      </c>
      <c r="C3700" s="8">
        <f t="shared" si="349"/>
        <v>0</v>
      </c>
      <c r="D3700" s="38" t="e">
        <f t="shared" si="350"/>
        <v>#VALUE!</v>
      </c>
      <c r="E3700" s="39" t="e">
        <f t="shared" si="345"/>
        <v>#VALUE!</v>
      </c>
      <c r="M3700" s="8" t="str">
        <f>VLOOKUP(MONTH($J3700),Lookup!$A$2:$B$13,2,0)&amp;" "&amp;YEAR($J3700)</f>
        <v>Jan 1900</v>
      </c>
      <c r="N3700" s="34" t="str">
        <f t="shared" si="346"/>
        <v>1/1/9999</v>
      </c>
      <c r="O3700" s="8" t="str">
        <f>IF(ISERROR(VLOOKUP($I3700,Lookup!$H$2:$I$11,2,0)),"",VLOOKUP($I3700,Lookup!$H$2:$I$11,2,0))</f>
        <v/>
      </c>
      <c r="P3700" s="8">
        <f>COUNTIF(J$4:J3700,J3700)</f>
        <v>0</v>
      </c>
    </row>
    <row r="3701" spans="1:16" x14ac:dyDescent="0.25">
      <c r="A3701" s="35">
        <f t="shared" si="347"/>
        <v>0</v>
      </c>
      <c r="B3701" s="8">
        <f t="shared" si="348"/>
        <v>0</v>
      </c>
      <c r="C3701" s="8">
        <f t="shared" si="349"/>
        <v>0</v>
      </c>
      <c r="D3701" s="38" t="e">
        <f t="shared" si="350"/>
        <v>#VALUE!</v>
      </c>
      <c r="E3701" s="39" t="e">
        <f t="shared" si="345"/>
        <v>#VALUE!</v>
      </c>
      <c r="M3701" s="8" t="str">
        <f>VLOOKUP(MONTH($J3701),Lookup!$A$2:$B$13,2,0)&amp;" "&amp;YEAR($J3701)</f>
        <v>Jan 1900</v>
      </c>
      <c r="N3701" s="34" t="str">
        <f t="shared" si="346"/>
        <v>1/1/9999</v>
      </c>
      <c r="O3701" s="8" t="str">
        <f>IF(ISERROR(VLOOKUP($I3701,Lookup!$H$2:$I$11,2,0)),"",VLOOKUP($I3701,Lookup!$H$2:$I$11,2,0))</f>
        <v/>
      </c>
      <c r="P3701" s="8">
        <f>COUNTIF(J$4:J3701,J3701)</f>
        <v>0</v>
      </c>
    </row>
    <row r="3702" spans="1:16" x14ac:dyDescent="0.25">
      <c r="A3702" s="35">
        <f t="shared" si="347"/>
        <v>0</v>
      </c>
      <c r="B3702" s="8">
        <f t="shared" si="348"/>
        <v>0</v>
      </c>
      <c r="C3702" s="8">
        <f t="shared" si="349"/>
        <v>0</v>
      </c>
      <c r="D3702" s="38" t="e">
        <f t="shared" si="350"/>
        <v>#VALUE!</v>
      </c>
      <c r="E3702" s="39" t="e">
        <f t="shared" si="345"/>
        <v>#VALUE!</v>
      </c>
      <c r="M3702" s="8" t="str">
        <f>VLOOKUP(MONTH($J3702),Lookup!$A$2:$B$13,2,0)&amp;" "&amp;YEAR($J3702)</f>
        <v>Jan 1900</v>
      </c>
      <c r="N3702" s="34" t="str">
        <f t="shared" si="346"/>
        <v>1/1/9999</v>
      </c>
      <c r="O3702" s="8" t="str">
        <f>IF(ISERROR(VLOOKUP($I3702,Lookup!$H$2:$I$11,2,0)),"",VLOOKUP($I3702,Lookup!$H$2:$I$11,2,0))</f>
        <v/>
      </c>
      <c r="P3702" s="8">
        <f>COUNTIF(J$4:J3702,J3702)</f>
        <v>0</v>
      </c>
    </row>
    <row r="3703" spans="1:16" x14ac:dyDescent="0.25">
      <c r="A3703" s="35">
        <f t="shared" si="347"/>
        <v>0</v>
      </c>
      <c r="B3703" s="8">
        <f t="shared" si="348"/>
        <v>0</v>
      </c>
      <c r="C3703" s="8">
        <f t="shared" si="349"/>
        <v>0</v>
      </c>
      <c r="D3703" s="38" t="e">
        <f t="shared" si="350"/>
        <v>#VALUE!</v>
      </c>
      <c r="E3703" s="39" t="e">
        <f t="shared" si="345"/>
        <v>#VALUE!</v>
      </c>
      <c r="M3703" s="8" t="str">
        <f>VLOOKUP(MONTH($J3703),Lookup!$A$2:$B$13,2,0)&amp;" "&amp;YEAR($J3703)</f>
        <v>Jan 1900</v>
      </c>
      <c r="N3703" s="34" t="str">
        <f t="shared" si="346"/>
        <v>1/1/9999</v>
      </c>
      <c r="O3703" s="8" t="str">
        <f>IF(ISERROR(VLOOKUP($I3703,Lookup!$H$2:$I$11,2,0)),"",VLOOKUP($I3703,Lookup!$H$2:$I$11,2,0))</f>
        <v/>
      </c>
      <c r="P3703" s="8">
        <f>COUNTIF(J$4:J3703,J3703)</f>
        <v>0</v>
      </c>
    </row>
    <row r="3704" spans="1:16" x14ac:dyDescent="0.25">
      <c r="A3704" s="35">
        <f t="shared" si="347"/>
        <v>0</v>
      </c>
      <c r="B3704" s="8">
        <f t="shared" si="348"/>
        <v>0</v>
      </c>
      <c r="C3704" s="8">
        <f t="shared" si="349"/>
        <v>0</v>
      </c>
      <c r="D3704" s="38" t="e">
        <f t="shared" si="350"/>
        <v>#VALUE!</v>
      </c>
      <c r="E3704" s="39" t="e">
        <f t="shared" si="345"/>
        <v>#VALUE!</v>
      </c>
      <c r="M3704" s="8" t="str">
        <f>VLOOKUP(MONTH($J3704),Lookup!$A$2:$B$13,2,0)&amp;" "&amp;YEAR($J3704)</f>
        <v>Jan 1900</v>
      </c>
      <c r="N3704" s="34" t="str">
        <f t="shared" si="346"/>
        <v>1/1/9999</v>
      </c>
      <c r="O3704" s="8" t="str">
        <f>IF(ISERROR(VLOOKUP($I3704,Lookup!$H$2:$I$11,2,0)),"",VLOOKUP($I3704,Lookup!$H$2:$I$11,2,0))</f>
        <v/>
      </c>
      <c r="P3704" s="8">
        <f>COUNTIF(J$4:J3704,J3704)</f>
        <v>0</v>
      </c>
    </row>
    <row r="3705" spans="1:16" x14ac:dyDescent="0.25">
      <c r="A3705" s="35">
        <f t="shared" si="347"/>
        <v>0</v>
      </c>
      <c r="B3705" s="8">
        <f t="shared" si="348"/>
        <v>0</v>
      </c>
      <c r="C3705" s="8">
        <f t="shared" si="349"/>
        <v>0</v>
      </c>
      <c r="D3705" s="38" t="e">
        <f t="shared" si="350"/>
        <v>#VALUE!</v>
      </c>
      <c r="E3705" s="39" t="e">
        <f t="shared" si="345"/>
        <v>#VALUE!</v>
      </c>
      <c r="M3705" s="8" t="str">
        <f>VLOOKUP(MONTH($J3705),Lookup!$A$2:$B$13,2,0)&amp;" "&amp;YEAR($J3705)</f>
        <v>Jan 1900</v>
      </c>
      <c r="N3705" s="34" t="str">
        <f t="shared" si="346"/>
        <v>1/1/9999</v>
      </c>
      <c r="O3705" s="8" t="str">
        <f>IF(ISERROR(VLOOKUP($I3705,Lookup!$H$2:$I$11,2,0)),"",VLOOKUP($I3705,Lookup!$H$2:$I$11,2,0))</f>
        <v/>
      </c>
      <c r="P3705" s="8">
        <f>COUNTIF(J$4:J3705,J3705)</f>
        <v>0</v>
      </c>
    </row>
    <row r="3706" spans="1:16" x14ac:dyDescent="0.25">
      <c r="A3706" s="35">
        <f t="shared" si="347"/>
        <v>0</v>
      </c>
      <c r="B3706" s="8">
        <f t="shared" si="348"/>
        <v>0</v>
      </c>
      <c r="C3706" s="8">
        <f t="shared" si="349"/>
        <v>0</v>
      </c>
      <c r="D3706" s="38" t="e">
        <f t="shared" si="350"/>
        <v>#VALUE!</v>
      </c>
      <c r="E3706" s="39" t="e">
        <f t="shared" si="345"/>
        <v>#VALUE!</v>
      </c>
      <c r="M3706" s="8" t="str">
        <f>VLOOKUP(MONTH($J3706),Lookup!$A$2:$B$13,2,0)&amp;" "&amp;YEAR($J3706)</f>
        <v>Jan 1900</v>
      </c>
      <c r="N3706" s="34" t="str">
        <f t="shared" si="346"/>
        <v>1/1/9999</v>
      </c>
      <c r="O3706" s="8" t="str">
        <f>IF(ISERROR(VLOOKUP($I3706,Lookup!$H$2:$I$11,2,0)),"",VLOOKUP($I3706,Lookup!$H$2:$I$11,2,0))</f>
        <v/>
      </c>
      <c r="P3706" s="8">
        <f>COUNTIF(J$4:J3706,J3706)</f>
        <v>0</v>
      </c>
    </row>
    <row r="3707" spans="1:16" x14ac:dyDescent="0.25">
      <c r="A3707" s="35">
        <f t="shared" si="347"/>
        <v>0</v>
      </c>
      <c r="B3707" s="8">
        <f t="shared" si="348"/>
        <v>0</v>
      </c>
      <c r="C3707" s="8">
        <f t="shared" si="349"/>
        <v>0</v>
      </c>
      <c r="D3707" s="38" t="e">
        <f t="shared" si="350"/>
        <v>#VALUE!</v>
      </c>
      <c r="E3707" s="39" t="e">
        <f t="shared" si="345"/>
        <v>#VALUE!</v>
      </c>
      <c r="M3707" s="8" t="str">
        <f>VLOOKUP(MONTH($J3707),Lookup!$A$2:$B$13,2,0)&amp;" "&amp;YEAR($J3707)</f>
        <v>Jan 1900</v>
      </c>
      <c r="N3707" s="34" t="str">
        <f t="shared" si="346"/>
        <v>1/1/9999</v>
      </c>
      <c r="O3707" s="8" t="str">
        <f>IF(ISERROR(VLOOKUP($I3707,Lookup!$H$2:$I$11,2,0)),"",VLOOKUP($I3707,Lookup!$H$2:$I$11,2,0))</f>
        <v/>
      </c>
      <c r="P3707" s="8">
        <f>COUNTIF(J$4:J3707,J3707)</f>
        <v>0</v>
      </c>
    </row>
    <row r="3708" spans="1:16" x14ac:dyDescent="0.25">
      <c r="A3708" s="35">
        <f t="shared" si="347"/>
        <v>0</v>
      </c>
      <c r="B3708" s="8">
        <f t="shared" si="348"/>
        <v>0</v>
      </c>
      <c r="C3708" s="8">
        <f t="shared" si="349"/>
        <v>0</v>
      </c>
      <c r="D3708" s="38" t="e">
        <f t="shared" si="350"/>
        <v>#VALUE!</v>
      </c>
      <c r="E3708" s="39" t="e">
        <f t="shared" si="345"/>
        <v>#VALUE!</v>
      </c>
      <c r="M3708" s="8" t="str">
        <f>VLOOKUP(MONTH($J3708),Lookup!$A$2:$B$13,2,0)&amp;" "&amp;YEAR($J3708)</f>
        <v>Jan 1900</v>
      </c>
      <c r="N3708" s="34" t="str">
        <f t="shared" si="346"/>
        <v>1/1/9999</v>
      </c>
      <c r="O3708" s="8" t="str">
        <f>IF(ISERROR(VLOOKUP($I3708,Lookup!$H$2:$I$11,2,0)),"",VLOOKUP($I3708,Lookup!$H$2:$I$11,2,0))</f>
        <v/>
      </c>
      <c r="P3708" s="8">
        <f>COUNTIF(J$4:J3708,J3708)</f>
        <v>0</v>
      </c>
    </row>
    <row r="3709" spans="1:16" x14ac:dyDescent="0.25">
      <c r="A3709" s="35">
        <f t="shared" si="347"/>
        <v>0</v>
      </c>
      <c r="B3709" s="8">
        <f t="shared" si="348"/>
        <v>0</v>
      </c>
      <c r="C3709" s="8">
        <f t="shared" si="349"/>
        <v>0</v>
      </c>
      <c r="D3709" s="38" t="e">
        <f t="shared" si="350"/>
        <v>#VALUE!</v>
      </c>
      <c r="E3709" s="39" t="e">
        <f t="shared" si="345"/>
        <v>#VALUE!</v>
      </c>
      <c r="M3709" s="8" t="str">
        <f>VLOOKUP(MONTH($J3709),Lookup!$A$2:$B$13,2,0)&amp;" "&amp;YEAR($J3709)</f>
        <v>Jan 1900</v>
      </c>
      <c r="N3709" s="34" t="str">
        <f t="shared" si="346"/>
        <v>1/1/9999</v>
      </c>
      <c r="O3709" s="8" t="str">
        <f>IF(ISERROR(VLOOKUP($I3709,Lookup!$H$2:$I$11,2,0)),"",VLOOKUP($I3709,Lookup!$H$2:$I$11,2,0))</f>
        <v/>
      </c>
      <c r="P3709" s="8">
        <f>COUNTIF(J$4:J3709,J3709)</f>
        <v>0</v>
      </c>
    </row>
    <row r="3710" spans="1:16" x14ac:dyDescent="0.25">
      <c r="A3710" s="35">
        <f t="shared" si="347"/>
        <v>0</v>
      </c>
      <c r="B3710" s="8">
        <f t="shared" si="348"/>
        <v>0</v>
      </c>
      <c r="C3710" s="8">
        <f t="shared" si="349"/>
        <v>0</v>
      </c>
      <c r="D3710" s="38" t="e">
        <f t="shared" si="350"/>
        <v>#VALUE!</v>
      </c>
      <c r="E3710" s="39" t="e">
        <f t="shared" si="345"/>
        <v>#VALUE!</v>
      </c>
      <c r="M3710" s="8" t="str">
        <f>VLOOKUP(MONTH($J3710),Lookup!$A$2:$B$13,2,0)&amp;" "&amp;YEAR($J3710)</f>
        <v>Jan 1900</v>
      </c>
      <c r="N3710" s="34" t="str">
        <f t="shared" si="346"/>
        <v>1/1/9999</v>
      </c>
      <c r="O3710" s="8" t="str">
        <f>IF(ISERROR(VLOOKUP($I3710,Lookup!$H$2:$I$11,2,0)),"",VLOOKUP($I3710,Lookup!$H$2:$I$11,2,0))</f>
        <v/>
      </c>
      <c r="P3710" s="8">
        <f>COUNTIF(J$4:J3710,J3710)</f>
        <v>0</v>
      </c>
    </row>
    <row r="3711" spans="1:16" x14ac:dyDescent="0.25">
      <c r="A3711" s="35">
        <f t="shared" si="347"/>
        <v>0</v>
      </c>
      <c r="B3711" s="8">
        <f t="shared" si="348"/>
        <v>0</v>
      </c>
      <c r="C3711" s="8">
        <f t="shared" si="349"/>
        <v>0</v>
      </c>
      <c r="D3711" s="38" t="e">
        <f t="shared" si="350"/>
        <v>#VALUE!</v>
      </c>
      <c r="E3711" s="39" t="e">
        <f t="shared" si="345"/>
        <v>#VALUE!</v>
      </c>
      <c r="M3711" s="8" t="str">
        <f>VLOOKUP(MONTH($J3711),Lookup!$A$2:$B$13,2,0)&amp;" "&amp;YEAR($J3711)</f>
        <v>Jan 1900</v>
      </c>
      <c r="N3711" s="34" t="str">
        <f t="shared" si="346"/>
        <v>1/1/9999</v>
      </c>
      <c r="O3711" s="8" t="str">
        <f>IF(ISERROR(VLOOKUP($I3711,Lookup!$H$2:$I$11,2,0)),"",VLOOKUP($I3711,Lookup!$H$2:$I$11,2,0))</f>
        <v/>
      </c>
      <c r="P3711" s="8">
        <f>COUNTIF(J$4:J3711,J3711)</f>
        <v>0</v>
      </c>
    </row>
    <row r="3712" spans="1:16" x14ac:dyDescent="0.25">
      <c r="A3712" s="35">
        <f t="shared" si="347"/>
        <v>0</v>
      </c>
      <c r="B3712" s="8">
        <f t="shared" si="348"/>
        <v>0</v>
      </c>
      <c r="C3712" s="8">
        <f t="shared" si="349"/>
        <v>0</v>
      </c>
      <c r="D3712" s="38" t="e">
        <f t="shared" si="350"/>
        <v>#VALUE!</v>
      </c>
      <c r="E3712" s="39" t="e">
        <f t="shared" si="345"/>
        <v>#VALUE!</v>
      </c>
      <c r="M3712" s="8" t="str">
        <f>VLOOKUP(MONTH($J3712),Lookup!$A$2:$B$13,2,0)&amp;" "&amp;YEAR($J3712)</f>
        <v>Jan 1900</v>
      </c>
      <c r="N3712" s="34" t="str">
        <f t="shared" si="346"/>
        <v>1/1/9999</v>
      </c>
      <c r="O3712" s="8" t="str">
        <f>IF(ISERROR(VLOOKUP($I3712,Lookup!$H$2:$I$11,2,0)),"",VLOOKUP($I3712,Lookup!$H$2:$I$11,2,0))</f>
        <v/>
      </c>
      <c r="P3712" s="8">
        <f>COUNTIF(J$4:J3712,J3712)</f>
        <v>0</v>
      </c>
    </row>
    <row r="3713" spans="1:16" x14ac:dyDescent="0.25">
      <c r="A3713" s="35">
        <f t="shared" si="347"/>
        <v>0</v>
      </c>
      <c r="B3713" s="8">
        <f t="shared" si="348"/>
        <v>0</v>
      </c>
      <c r="C3713" s="8">
        <f t="shared" si="349"/>
        <v>0</v>
      </c>
      <c r="D3713" s="38" t="e">
        <f t="shared" si="350"/>
        <v>#VALUE!</v>
      </c>
      <c r="E3713" s="39" t="e">
        <f t="shared" si="345"/>
        <v>#VALUE!</v>
      </c>
      <c r="M3713" s="8" t="str">
        <f>VLOOKUP(MONTH($J3713),Lookup!$A$2:$B$13,2,0)&amp;" "&amp;YEAR($J3713)</f>
        <v>Jan 1900</v>
      </c>
      <c r="N3713" s="34" t="str">
        <f t="shared" si="346"/>
        <v>1/1/9999</v>
      </c>
      <c r="O3713" s="8" t="str">
        <f>IF(ISERROR(VLOOKUP($I3713,Lookup!$H$2:$I$11,2,0)),"",VLOOKUP($I3713,Lookup!$H$2:$I$11,2,0))</f>
        <v/>
      </c>
      <c r="P3713" s="8">
        <f>COUNTIF(J$4:J3713,J3713)</f>
        <v>0</v>
      </c>
    </row>
    <row r="3714" spans="1:16" x14ac:dyDescent="0.25">
      <c r="A3714" s="35">
        <f t="shared" si="347"/>
        <v>0</v>
      </c>
      <c r="B3714" s="8">
        <f t="shared" si="348"/>
        <v>0</v>
      </c>
      <c r="C3714" s="8">
        <f t="shared" si="349"/>
        <v>0</v>
      </c>
      <c r="D3714" s="38" t="e">
        <f t="shared" si="350"/>
        <v>#VALUE!</v>
      </c>
      <c r="E3714" s="39" t="e">
        <f t="shared" si="345"/>
        <v>#VALUE!</v>
      </c>
      <c r="M3714" s="8" t="str">
        <f>VLOOKUP(MONTH($J3714),Lookup!$A$2:$B$13,2,0)&amp;" "&amp;YEAR($J3714)</f>
        <v>Jan 1900</v>
      </c>
      <c r="N3714" s="34" t="str">
        <f t="shared" si="346"/>
        <v>1/1/9999</v>
      </c>
      <c r="O3714" s="8" t="str">
        <f>IF(ISERROR(VLOOKUP($I3714,Lookup!$H$2:$I$11,2,0)),"",VLOOKUP($I3714,Lookup!$H$2:$I$11,2,0))</f>
        <v/>
      </c>
      <c r="P3714" s="8">
        <f>COUNTIF(J$4:J3714,J3714)</f>
        <v>0</v>
      </c>
    </row>
    <row r="3715" spans="1:16" x14ac:dyDescent="0.25">
      <c r="A3715" s="35">
        <f t="shared" si="347"/>
        <v>0</v>
      </c>
      <c r="B3715" s="8">
        <f t="shared" si="348"/>
        <v>0</v>
      </c>
      <c r="C3715" s="8">
        <f t="shared" si="349"/>
        <v>0</v>
      </c>
      <c r="D3715" s="38" t="e">
        <f t="shared" si="350"/>
        <v>#VALUE!</v>
      </c>
      <c r="E3715" s="39" t="e">
        <f t="shared" si="345"/>
        <v>#VALUE!</v>
      </c>
      <c r="M3715" s="8" t="str">
        <f>VLOOKUP(MONTH($J3715),Lookup!$A$2:$B$13,2,0)&amp;" "&amp;YEAR($J3715)</f>
        <v>Jan 1900</v>
      </c>
      <c r="N3715" s="34" t="str">
        <f t="shared" si="346"/>
        <v>1/1/9999</v>
      </c>
      <c r="O3715" s="8" t="str">
        <f>IF(ISERROR(VLOOKUP($I3715,Lookup!$H$2:$I$11,2,0)),"",VLOOKUP($I3715,Lookup!$H$2:$I$11,2,0))</f>
        <v/>
      </c>
      <c r="P3715" s="8">
        <f>COUNTIF(J$4:J3715,J3715)</f>
        <v>0</v>
      </c>
    </row>
    <row r="3716" spans="1:16" x14ac:dyDescent="0.25">
      <c r="A3716" s="35">
        <f t="shared" si="347"/>
        <v>0</v>
      </c>
      <c r="B3716" s="8">
        <f t="shared" si="348"/>
        <v>0</v>
      </c>
      <c r="C3716" s="8">
        <f t="shared" si="349"/>
        <v>0</v>
      </c>
      <c r="D3716" s="38" t="e">
        <f t="shared" si="350"/>
        <v>#VALUE!</v>
      </c>
      <c r="E3716" s="39" t="e">
        <f t="shared" si="345"/>
        <v>#VALUE!</v>
      </c>
      <c r="M3716" s="8" t="str">
        <f>VLOOKUP(MONTH($J3716),Lookup!$A$2:$B$13,2,0)&amp;" "&amp;YEAR($J3716)</f>
        <v>Jan 1900</v>
      </c>
      <c r="N3716" s="34" t="str">
        <f t="shared" si="346"/>
        <v>1/1/9999</v>
      </c>
      <c r="O3716" s="8" t="str">
        <f>IF(ISERROR(VLOOKUP($I3716,Lookup!$H$2:$I$11,2,0)),"",VLOOKUP($I3716,Lookup!$H$2:$I$11,2,0))</f>
        <v/>
      </c>
      <c r="P3716" s="8">
        <f>COUNTIF(J$4:J3716,J3716)</f>
        <v>0</v>
      </c>
    </row>
    <row r="3717" spans="1:16" x14ac:dyDescent="0.25">
      <c r="A3717" s="35">
        <f t="shared" si="347"/>
        <v>0</v>
      </c>
      <c r="B3717" s="8">
        <f t="shared" si="348"/>
        <v>0</v>
      </c>
      <c r="C3717" s="8">
        <f t="shared" si="349"/>
        <v>0</v>
      </c>
      <c r="D3717" s="38" t="e">
        <f t="shared" si="350"/>
        <v>#VALUE!</v>
      </c>
      <c r="E3717" s="39" t="e">
        <f t="shared" ref="E3717:E3780" si="351">IF($D3717="","",COUNTIFS($F$4:$F$5000,$F3717,$D$4:$D$5000,"&gt;"&amp;$D3717))</f>
        <v>#VALUE!</v>
      </c>
      <c r="M3717" s="8" t="str">
        <f>VLOOKUP(MONTH($J3717),Lookup!$A$2:$B$13,2,0)&amp;" "&amp;YEAR($J3717)</f>
        <v>Jan 1900</v>
      </c>
      <c r="N3717" s="34" t="str">
        <f t="shared" ref="N3717:N3780" si="352">IF(ISBLANK($J3717),"1/1/9999",J3717)</f>
        <v>1/1/9999</v>
      </c>
      <c r="O3717" s="8" t="str">
        <f>IF(ISERROR(VLOOKUP($I3717,Lookup!$H$2:$I$11,2,0)),"",VLOOKUP($I3717,Lookup!$H$2:$I$11,2,0))</f>
        <v/>
      </c>
      <c r="P3717" s="8">
        <f>COUNTIF(J$4:J3717,J3717)</f>
        <v>0</v>
      </c>
    </row>
    <row r="3718" spans="1:16" x14ac:dyDescent="0.25">
      <c r="A3718" s="35">
        <f t="shared" ref="A3718:A3781" si="353">K3718</f>
        <v>0</v>
      </c>
      <c r="B3718" s="8">
        <f t="shared" ref="B3718:B3781" si="354">J3718</f>
        <v>0</v>
      </c>
      <c r="C3718" s="8">
        <f t="shared" ref="C3718:C3781" si="355">L3718</f>
        <v>0</v>
      </c>
      <c r="D3718" s="38" t="e">
        <f t="shared" ref="D3718:D3781" si="356">SUM(A3718:C3718)+O3718+P3718</f>
        <v>#VALUE!</v>
      </c>
      <c r="E3718" s="39" t="e">
        <f t="shared" si="351"/>
        <v>#VALUE!</v>
      </c>
      <c r="M3718" s="8" t="str">
        <f>VLOOKUP(MONTH($J3718),Lookup!$A$2:$B$13,2,0)&amp;" "&amp;YEAR($J3718)</f>
        <v>Jan 1900</v>
      </c>
      <c r="N3718" s="34" t="str">
        <f t="shared" si="352"/>
        <v>1/1/9999</v>
      </c>
      <c r="O3718" s="8" t="str">
        <f>IF(ISERROR(VLOOKUP($I3718,Lookup!$H$2:$I$11,2,0)),"",VLOOKUP($I3718,Lookup!$H$2:$I$11,2,0))</f>
        <v/>
      </c>
      <c r="P3718" s="8">
        <f>COUNTIF(J$4:J3718,J3718)</f>
        <v>0</v>
      </c>
    </row>
    <row r="3719" spans="1:16" x14ac:dyDescent="0.25">
      <c r="A3719" s="35">
        <f t="shared" si="353"/>
        <v>0</v>
      </c>
      <c r="B3719" s="8">
        <f t="shared" si="354"/>
        <v>0</v>
      </c>
      <c r="C3719" s="8">
        <f t="shared" si="355"/>
        <v>0</v>
      </c>
      <c r="D3719" s="38" t="e">
        <f t="shared" si="356"/>
        <v>#VALUE!</v>
      </c>
      <c r="E3719" s="39" t="e">
        <f t="shared" si="351"/>
        <v>#VALUE!</v>
      </c>
      <c r="M3719" s="8" t="str">
        <f>VLOOKUP(MONTH($J3719),Lookup!$A$2:$B$13,2,0)&amp;" "&amp;YEAR($J3719)</f>
        <v>Jan 1900</v>
      </c>
      <c r="N3719" s="34" t="str">
        <f t="shared" si="352"/>
        <v>1/1/9999</v>
      </c>
      <c r="O3719" s="8" t="str">
        <f>IF(ISERROR(VLOOKUP($I3719,Lookup!$H$2:$I$11,2,0)),"",VLOOKUP($I3719,Lookup!$H$2:$I$11,2,0))</f>
        <v/>
      </c>
      <c r="P3719" s="8">
        <f>COUNTIF(J$4:J3719,J3719)</f>
        <v>0</v>
      </c>
    </row>
    <row r="3720" spans="1:16" x14ac:dyDescent="0.25">
      <c r="A3720" s="35">
        <f t="shared" si="353"/>
        <v>0</v>
      </c>
      <c r="B3720" s="8">
        <f t="shared" si="354"/>
        <v>0</v>
      </c>
      <c r="C3720" s="8">
        <f t="shared" si="355"/>
        <v>0</v>
      </c>
      <c r="D3720" s="38" t="e">
        <f t="shared" si="356"/>
        <v>#VALUE!</v>
      </c>
      <c r="E3720" s="39" t="e">
        <f t="shared" si="351"/>
        <v>#VALUE!</v>
      </c>
      <c r="M3720" s="8" t="str">
        <f>VLOOKUP(MONTH($J3720),Lookup!$A$2:$B$13,2,0)&amp;" "&amp;YEAR($J3720)</f>
        <v>Jan 1900</v>
      </c>
      <c r="N3720" s="34" t="str">
        <f t="shared" si="352"/>
        <v>1/1/9999</v>
      </c>
      <c r="O3720" s="8" t="str">
        <f>IF(ISERROR(VLOOKUP($I3720,Lookup!$H$2:$I$11,2,0)),"",VLOOKUP($I3720,Lookup!$H$2:$I$11,2,0))</f>
        <v/>
      </c>
      <c r="P3720" s="8">
        <f>COUNTIF(J$4:J3720,J3720)</f>
        <v>0</v>
      </c>
    </row>
    <row r="3721" spans="1:16" x14ac:dyDescent="0.25">
      <c r="A3721" s="35">
        <f t="shared" si="353"/>
        <v>0</v>
      </c>
      <c r="B3721" s="8">
        <f t="shared" si="354"/>
        <v>0</v>
      </c>
      <c r="C3721" s="8">
        <f t="shared" si="355"/>
        <v>0</v>
      </c>
      <c r="D3721" s="38" t="e">
        <f t="shared" si="356"/>
        <v>#VALUE!</v>
      </c>
      <c r="E3721" s="39" t="e">
        <f t="shared" si="351"/>
        <v>#VALUE!</v>
      </c>
      <c r="M3721" s="8" t="str">
        <f>VLOOKUP(MONTH($J3721),Lookup!$A$2:$B$13,2,0)&amp;" "&amp;YEAR($J3721)</f>
        <v>Jan 1900</v>
      </c>
      <c r="N3721" s="34" t="str">
        <f t="shared" si="352"/>
        <v>1/1/9999</v>
      </c>
      <c r="O3721" s="8" t="str">
        <f>IF(ISERROR(VLOOKUP($I3721,Lookup!$H$2:$I$11,2,0)),"",VLOOKUP($I3721,Lookup!$H$2:$I$11,2,0))</f>
        <v/>
      </c>
      <c r="P3721" s="8">
        <f>COUNTIF(J$4:J3721,J3721)</f>
        <v>0</v>
      </c>
    </row>
    <row r="3722" spans="1:16" x14ac:dyDescent="0.25">
      <c r="A3722" s="35">
        <f t="shared" si="353"/>
        <v>0</v>
      </c>
      <c r="B3722" s="8">
        <f t="shared" si="354"/>
        <v>0</v>
      </c>
      <c r="C3722" s="8">
        <f t="shared" si="355"/>
        <v>0</v>
      </c>
      <c r="D3722" s="38" t="e">
        <f t="shared" si="356"/>
        <v>#VALUE!</v>
      </c>
      <c r="E3722" s="39" t="e">
        <f t="shared" si="351"/>
        <v>#VALUE!</v>
      </c>
      <c r="M3722" s="8" t="str">
        <f>VLOOKUP(MONTH($J3722),Lookup!$A$2:$B$13,2,0)&amp;" "&amp;YEAR($J3722)</f>
        <v>Jan 1900</v>
      </c>
      <c r="N3722" s="34" t="str">
        <f t="shared" si="352"/>
        <v>1/1/9999</v>
      </c>
      <c r="O3722" s="8" t="str">
        <f>IF(ISERROR(VLOOKUP($I3722,Lookup!$H$2:$I$11,2,0)),"",VLOOKUP($I3722,Lookup!$H$2:$I$11,2,0))</f>
        <v/>
      </c>
      <c r="P3722" s="8">
        <f>COUNTIF(J$4:J3722,J3722)</f>
        <v>0</v>
      </c>
    </row>
    <row r="3723" spans="1:16" x14ac:dyDescent="0.25">
      <c r="A3723" s="35">
        <f t="shared" si="353"/>
        <v>0</v>
      </c>
      <c r="B3723" s="8">
        <f t="shared" si="354"/>
        <v>0</v>
      </c>
      <c r="C3723" s="8">
        <f t="shared" si="355"/>
        <v>0</v>
      </c>
      <c r="D3723" s="38" t="e">
        <f t="shared" si="356"/>
        <v>#VALUE!</v>
      </c>
      <c r="E3723" s="39" t="e">
        <f t="shared" si="351"/>
        <v>#VALUE!</v>
      </c>
      <c r="M3723" s="8" t="str">
        <f>VLOOKUP(MONTH($J3723),Lookup!$A$2:$B$13,2,0)&amp;" "&amp;YEAR($J3723)</f>
        <v>Jan 1900</v>
      </c>
      <c r="N3723" s="34" t="str">
        <f t="shared" si="352"/>
        <v>1/1/9999</v>
      </c>
      <c r="O3723" s="8" t="str">
        <f>IF(ISERROR(VLOOKUP($I3723,Lookup!$H$2:$I$11,2,0)),"",VLOOKUP($I3723,Lookup!$H$2:$I$11,2,0))</f>
        <v/>
      </c>
      <c r="P3723" s="8">
        <f>COUNTIF(J$4:J3723,J3723)</f>
        <v>0</v>
      </c>
    </row>
    <row r="3724" spans="1:16" x14ac:dyDescent="0.25">
      <c r="A3724" s="35">
        <f t="shared" si="353"/>
        <v>0</v>
      </c>
      <c r="B3724" s="8">
        <f t="shared" si="354"/>
        <v>0</v>
      </c>
      <c r="C3724" s="8">
        <f t="shared" si="355"/>
        <v>0</v>
      </c>
      <c r="D3724" s="38" t="e">
        <f t="shared" si="356"/>
        <v>#VALUE!</v>
      </c>
      <c r="E3724" s="39" t="e">
        <f t="shared" si="351"/>
        <v>#VALUE!</v>
      </c>
      <c r="M3724" s="8" t="str">
        <f>VLOOKUP(MONTH($J3724),Lookup!$A$2:$B$13,2,0)&amp;" "&amp;YEAR($J3724)</f>
        <v>Jan 1900</v>
      </c>
      <c r="N3724" s="34" t="str">
        <f t="shared" si="352"/>
        <v>1/1/9999</v>
      </c>
      <c r="O3724" s="8" t="str">
        <f>IF(ISERROR(VLOOKUP($I3724,Lookup!$H$2:$I$11,2,0)),"",VLOOKUP($I3724,Lookup!$H$2:$I$11,2,0))</f>
        <v/>
      </c>
      <c r="P3724" s="8">
        <f>COUNTIF(J$4:J3724,J3724)</f>
        <v>0</v>
      </c>
    </row>
    <row r="3725" spans="1:16" x14ac:dyDescent="0.25">
      <c r="A3725" s="35">
        <f t="shared" si="353"/>
        <v>0</v>
      </c>
      <c r="B3725" s="8">
        <f t="shared" si="354"/>
        <v>0</v>
      </c>
      <c r="C3725" s="8">
        <f t="shared" si="355"/>
        <v>0</v>
      </c>
      <c r="D3725" s="38" t="e">
        <f t="shared" si="356"/>
        <v>#VALUE!</v>
      </c>
      <c r="E3725" s="39" t="e">
        <f t="shared" si="351"/>
        <v>#VALUE!</v>
      </c>
      <c r="M3725" s="8" t="str">
        <f>VLOOKUP(MONTH($J3725),Lookup!$A$2:$B$13,2,0)&amp;" "&amp;YEAR($J3725)</f>
        <v>Jan 1900</v>
      </c>
      <c r="N3725" s="34" t="str">
        <f t="shared" si="352"/>
        <v>1/1/9999</v>
      </c>
      <c r="O3725" s="8" t="str">
        <f>IF(ISERROR(VLOOKUP($I3725,Lookup!$H$2:$I$11,2,0)),"",VLOOKUP($I3725,Lookup!$H$2:$I$11,2,0))</f>
        <v/>
      </c>
      <c r="P3725" s="8">
        <f>COUNTIF(J$4:J3725,J3725)</f>
        <v>0</v>
      </c>
    </row>
    <row r="3726" spans="1:16" x14ac:dyDescent="0.25">
      <c r="A3726" s="35">
        <f t="shared" si="353"/>
        <v>0</v>
      </c>
      <c r="B3726" s="8">
        <f t="shared" si="354"/>
        <v>0</v>
      </c>
      <c r="C3726" s="8">
        <f t="shared" si="355"/>
        <v>0</v>
      </c>
      <c r="D3726" s="38" t="e">
        <f t="shared" si="356"/>
        <v>#VALUE!</v>
      </c>
      <c r="E3726" s="39" t="e">
        <f t="shared" si="351"/>
        <v>#VALUE!</v>
      </c>
      <c r="M3726" s="8" t="str">
        <f>VLOOKUP(MONTH($J3726),Lookup!$A$2:$B$13,2,0)&amp;" "&amp;YEAR($J3726)</f>
        <v>Jan 1900</v>
      </c>
      <c r="N3726" s="34" t="str">
        <f t="shared" si="352"/>
        <v>1/1/9999</v>
      </c>
      <c r="O3726" s="8" t="str">
        <f>IF(ISERROR(VLOOKUP($I3726,Lookup!$H$2:$I$11,2,0)),"",VLOOKUP($I3726,Lookup!$H$2:$I$11,2,0))</f>
        <v/>
      </c>
      <c r="P3726" s="8">
        <f>COUNTIF(J$4:J3726,J3726)</f>
        <v>0</v>
      </c>
    </row>
    <row r="3727" spans="1:16" x14ac:dyDescent="0.25">
      <c r="A3727" s="35">
        <f t="shared" si="353"/>
        <v>0</v>
      </c>
      <c r="B3727" s="8">
        <f t="shared" si="354"/>
        <v>0</v>
      </c>
      <c r="C3727" s="8">
        <f t="shared" si="355"/>
        <v>0</v>
      </c>
      <c r="D3727" s="38" t="e">
        <f t="shared" si="356"/>
        <v>#VALUE!</v>
      </c>
      <c r="E3727" s="39" t="e">
        <f t="shared" si="351"/>
        <v>#VALUE!</v>
      </c>
      <c r="M3727" s="8" t="str">
        <f>VLOOKUP(MONTH($J3727),Lookup!$A$2:$B$13,2,0)&amp;" "&amp;YEAR($J3727)</f>
        <v>Jan 1900</v>
      </c>
      <c r="N3727" s="34" t="str">
        <f t="shared" si="352"/>
        <v>1/1/9999</v>
      </c>
      <c r="O3727" s="8" t="str">
        <f>IF(ISERROR(VLOOKUP($I3727,Lookup!$H$2:$I$11,2,0)),"",VLOOKUP($I3727,Lookup!$H$2:$I$11,2,0))</f>
        <v/>
      </c>
      <c r="P3727" s="8">
        <f>COUNTIF(J$4:J3727,J3727)</f>
        <v>0</v>
      </c>
    </row>
    <row r="3728" spans="1:16" x14ac:dyDescent="0.25">
      <c r="A3728" s="35">
        <f t="shared" si="353"/>
        <v>0</v>
      </c>
      <c r="B3728" s="8">
        <f t="shared" si="354"/>
        <v>0</v>
      </c>
      <c r="C3728" s="8">
        <f t="shared" si="355"/>
        <v>0</v>
      </c>
      <c r="D3728" s="38" t="e">
        <f t="shared" si="356"/>
        <v>#VALUE!</v>
      </c>
      <c r="E3728" s="39" t="e">
        <f t="shared" si="351"/>
        <v>#VALUE!</v>
      </c>
      <c r="M3728" s="8" t="str">
        <f>VLOOKUP(MONTH($J3728),Lookup!$A$2:$B$13,2,0)&amp;" "&amp;YEAR($J3728)</f>
        <v>Jan 1900</v>
      </c>
      <c r="N3728" s="34" t="str">
        <f t="shared" si="352"/>
        <v>1/1/9999</v>
      </c>
      <c r="O3728" s="8" t="str">
        <f>IF(ISERROR(VLOOKUP($I3728,Lookup!$H$2:$I$11,2,0)),"",VLOOKUP($I3728,Lookup!$H$2:$I$11,2,0))</f>
        <v/>
      </c>
      <c r="P3728" s="8">
        <f>COUNTIF(J$4:J3728,J3728)</f>
        <v>0</v>
      </c>
    </row>
    <row r="3729" spans="1:16" x14ac:dyDescent="0.25">
      <c r="A3729" s="35">
        <f t="shared" si="353"/>
        <v>0</v>
      </c>
      <c r="B3729" s="8">
        <f t="shared" si="354"/>
        <v>0</v>
      </c>
      <c r="C3729" s="8">
        <f t="shared" si="355"/>
        <v>0</v>
      </c>
      <c r="D3729" s="38" t="e">
        <f t="shared" si="356"/>
        <v>#VALUE!</v>
      </c>
      <c r="E3729" s="39" t="e">
        <f t="shared" si="351"/>
        <v>#VALUE!</v>
      </c>
      <c r="M3729" s="8" t="str">
        <f>VLOOKUP(MONTH($J3729),Lookup!$A$2:$B$13,2,0)&amp;" "&amp;YEAR($J3729)</f>
        <v>Jan 1900</v>
      </c>
      <c r="N3729" s="34" t="str">
        <f t="shared" si="352"/>
        <v>1/1/9999</v>
      </c>
      <c r="O3729" s="8" t="str">
        <f>IF(ISERROR(VLOOKUP($I3729,Lookup!$H$2:$I$11,2,0)),"",VLOOKUP($I3729,Lookup!$H$2:$I$11,2,0))</f>
        <v/>
      </c>
      <c r="P3729" s="8">
        <f>COUNTIF(J$4:J3729,J3729)</f>
        <v>0</v>
      </c>
    </row>
    <row r="3730" spans="1:16" x14ac:dyDescent="0.25">
      <c r="A3730" s="35">
        <f t="shared" si="353"/>
        <v>0</v>
      </c>
      <c r="B3730" s="8">
        <f t="shared" si="354"/>
        <v>0</v>
      </c>
      <c r="C3730" s="8">
        <f t="shared" si="355"/>
        <v>0</v>
      </c>
      <c r="D3730" s="38" t="e">
        <f t="shared" si="356"/>
        <v>#VALUE!</v>
      </c>
      <c r="E3730" s="39" t="e">
        <f t="shared" si="351"/>
        <v>#VALUE!</v>
      </c>
      <c r="M3730" s="8" t="str">
        <f>VLOOKUP(MONTH($J3730),Lookup!$A$2:$B$13,2,0)&amp;" "&amp;YEAR($J3730)</f>
        <v>Jan 1900</v>
      </c>
      <c r="N3730" s="34" t="str">
        <f t="shared" si="352"/>
        <v>1/1/9999</v>
      </c>
      <c r="O3730" s="8" t="str">
        <f>IF(ISERROR(VLOOKUP($I3730,Lookup!$H$2:$I$11,2,0)),"",VLOOKUP($I3730,Lookup!$H$2:$I$11,2,0))</f>
        <v/>
      </c>
      <c r="P3730" s="8">
        <f>COUNTIF(J$4:J3730,J3730)</f>
        <v>0</v>
      </c>
    </row>
    <row r="3731" spans="1:16" x14ac:dyDescent="0.25">
      <c r="A3731" s="35">
        <f t="shared" si="353"/>
        <v>0</v>
      </c>
      <c r="B3731" s="8">
        <f t="shared" si="354"/>
        <v>0</v>
      </c>
      <c r="C3731" s="8">
        <f t="shared" si="355"/>
        <v>0</v>
      </c>
      <c r="D3731" s="38" t="e">
        <f t="shared" si="356"/>
        <v>#VALUE!</v>
      </c>
      <c r="E3731" s="39" t="e">
        <f t="shared" si="351"/>
        <v>#VALUE!</v>
      </c>
      <c r="M3731" s="8" t="str">
        <f>VLOOKUP(MONTH($J3731),Lookup!$A$2:$B$13,2,0)&amp;" "&amp;YEAR($J3731)</f>
        <v>Jan 1900</v>
      </c>
      <c r="N3731" s="34" t="str">
        <f t="shared" si="352"/>
        <v>1/1/9999</v>
      </c>
      <c r="O3731" s="8" t="str">
        <f>IF(ISERROR(VLOOKUP($I3731,Lookup!$H$2:$I$11,2,0)),"",VLOOKUP($I3731,Lookup!$H$2:$I$11,2,0))</f>
        <v/>
      </c>
      <c r="P3731" s="8">
        <f>COUNTIF(J$4:J3731,J3731)</f>
        <v>0</v>
      </c>
    </row>
    <row r="3732" spans="1:16" x14ac:dyDescent="0.25">
      <c r="A3732" s="35">
        <f t="shared" si="353"/>
        <v>0</v>
      </c>
      <c r="B3732" s="8">
        <f t="shared" si="354"/>
        <v>0</v>
      </c>
      <c r="C3732" s="8">
        <f t="shared" si="355"/>
        <v>0</v>
      </c>
      <c r="D3732" s="38" t="e">
        <f t="shared" si="356"/>
        <v>#VALUE!</v>
      </c>
      <c r="E3732" s="39" t="e">
        <f t="shared" si="351"/>
        <v>#VALUE!</v>
      </c>
      <c r="M3732" s="8" t="str">
        <f>VLOOKUP(MONTH($J3732),Lookup!$A$2:$B$13,2,0)&amp;" "&amp;YEAR($J3732)</f>
        <v>Jan 1900</v>
      </c>
      <c r="N3732" s="34" t="str">
        <f t="shared" si="352"/>
        <v>1/1/9999</v>
      </c>
      <c r="O3732" s="8" t="str">
        <f>IF(ISERROR(VLOOKUP($I3732,Lookup!$H$2:$I$11,2,0)),"",VLOOKUP($I3732,Lookup!$H$2:$I$11,2,0))</f>
        <v/>
      </c>
      <c r="P3732" s="8">
        <f>COUNTIF(J$4:J3732,J3732)</f>
        <v>0</v>
      </c>
    </row>
    <row r="3733" spans="1:16" x14ac:dyDescent="0.25">
      <c r="A3733" s="35">
        <f t="shared" si="353"/>
        <v>0</v>
      </c>
      <c r="B3733" s="8">
        <f t="shared" si="354"/>
        <v>0</v>
      </c>
      <c r="C3733" s="8">
        <f t="shared" si="355"/>
        <v>0</v>
      </c>
      <c r="D3733" s="38" t="e">
        <f t="shared" si="356"/>
        <v>#VALUE!</v>
      </c>
      <c r="E3733" s="39" t="e">
        <f t="shared" si="351"/>
        <v>#VALUE!</v>
      </c>
      <c r="M3733" s="8" t="str">
        <f>VLOOKUP(MONTH($J3733),Lookup!$A$2:$B$13,2,0)&amp;" "&amp;YEAR($J3733)</f>
        <v>Jan 1900</v>
      </c>
      <c r="N3733" s="34" t="str">
        <f t="shared" si="352"/>
        <v>1/1/9999</v>
      </c>
      <c r="O3733" s="8" t="str">
        <f>IF(ISERROR(VLOOKUP($I3733,Lookup!$H$2:$I$11,2,0)),"",VLOOKUP($I3733,Lookup!$H$2:$I$11,2,0))</f>
        <v/>
      </c>
      <c r="P3733" s="8">
        <f>COUNTIF(J$4:J3733,J3733)</f>
        <v>0</v>
      </c>
    </row>
    <row r="3734" spans="1:16" x14ac:dyDescent="0.25">
      <c r="A3734" s="35">
        <f t="shared" si="353"/>
        <v>0</v>
      </c>
      <c r="B3734" s="8">
        <f t="shared" si="354"/>
        <v>0</v>
      </c>
      <c r="C3734" s="8">
        <f t="shared" si="355"/>
        <v>0</v>
      </c>
      <c r="D3734" s="38" t="e">
        <f t="shared" si="356"/>
        <v>#VALUE!</v>
      </c>
      <c r="E3734" s="39" t="e">
        <f t="shared" si="351"/>
        <v>#VALUE!</v>
      </c>
      <c r="M3734" s="8" t="str">
        <f>VLOOKUP(MONTH($J3734),Lookup!$A$2:$B$13,2,0)&amp;" "&amp;YEAR($J3734)</f>
        <v>Jan 1900</v>
      </c>
      <c r="N3734" s="34" t="str">
        <f t="shared" si="352"/>
        <v>1/1/9999</v>
      </c>
      <c r="O3734" s="8" t="str">
        <f>IF(ISERROR(VLOOKUP($I3734,Lookup!$H$2:$I$11,2,0)),"",VLOOKUP($I3734,Lookup!$H$2:$I$11,2,0))</f>
        <v/>
      </c>
      <c r="P3734" s="8">
        <f>COUNTIF(J$4:J3734,J3734)</f>
        <v>0</v>
      </c>
    </row>
    <row r="3735" spans="1:16" x14ac:dyDescent="0.25">
      <c r="A3735" s="35">
        <f t="shared" si="353"/>
        <v>0</v>
      </c>
      <c r="B3735" s="8">
        <f t="shared" si="354"/>
        <v>0</v>
      </c>
      <c r="C3735" s="8">
        <f t="shared" si="355"/>
        <v>0</v>
      </c>
      <c r="D3735" s="38" t="e">
        <f t="shared" si="356"/>
        <v>#VALUE!</v>
      </c>
      <c r="E3735" s="39" t="e">
        <f t="shared" si="351"/>
        <v>#VALUE!</v>
      </c>
      <c r="M3735" s="8" t="str">
        <f>VLOOKUP(MONTH($J3735),Lookup!$A$2:$B$13,2,0)&amp;" "&amp;YEAR($J3735)</f>
        <v>Jan 1900</v>
      </c>
      <c r="N3735" s="34" t="str">
        <f t="shared" si="352"/>
        <v>1/1/9999</v>
      </c>
      <c r="O3735" s="8" t="str">
        <f>IF(ISERROR(VLOOKUP($I3735,Lookup!$H$2:$I$11,2,0)),"",VLOOKUP($I3735,Lookup!$H$2:$I$11,2,0))</f>
        <v/>
      </c>
      <c r="P3735" s="8">
        <f>COUNTIF(J$4:J3735,J3735)</f>
        <v>0</v>
      </c>
    </row>
    <row r="3736" spans="1:16" x14ac:dyDescent="0.25">
      <c r="A3736" s="35">
        <f t="shared" si="353"/>
        <v>0</v>
      </c>
      <c r="B3736" s="8">
        <f t="shared" si="354"/>
        <v>0</v>
      </c>
      <c r="C3736" s="8">
        <f t="shared" si="355"/>
        <v>0</v>
      </c>
      <c r="D3736" s="38" t="e">
        <f t="shared" si="356"/>
        <v>#VALUE!</v>
      </c>
      <c r="E3736" s="39" t="e">
        <f t="shared" si="351"/>
        <v>#VALUE!</v>
      </c>
      <c r="M3736" s="8" t="str">
        <f>VLOOKUP(MONTH($J3736),Lookup!$A$2:$B$13,2,0)&amp;" "&amp;YEAR($J3736)</f>
        <v>Jan 1900</v>
      </c>
      <c r="N3736" s="34" t="str">
        <f t="shared" si="352"/>
        <v>1/1/9999</v>
      </c>
      <c r="O3736" s="8" t="str">
        <f>IF(ISERROR(VLOOKUP($I3736,Lookup!$H$2:$I$11,2,0)),"",VLOOKUP($I3736,Lookup!$H$2:$I$11,2,0))</f>
        <v/>
      </c>
      <c r="P3736" s="8">
        <f>COUNTIF(J$4:J3736,J3736)</f>
        <v>0</v>
      </c>
    </row>
    <row r="3737" spans="1:16" x14ac:dyDescent="0.25">
      <c r="A3737" s="35">
        <f t="shared" si="353"/>
        <v>0</v>
      </c>
      <c r="B3737" s="8">
        <f t="shared" si="354"/>
        <v>0</v>
      </c>
      <c r="C3737" s="8">
        <f t="shared" si="355"/>
        <v>0</v>
      </c>
      <c r="D3737" s="38" t="e">
        <f t="shared" si="356"/>
        <v>#VALUE!</v>
      </c>
      <c r="E3737" s="39" t="e">
        <f t="shared" si="351"/>
        <v>#VALUE!</v>
      </c>
      <c r="M3737" s="8" t="str">
        <f>VLOOKUP(MONTH($J3737),Lookup!$A$2:$B$13,2,0)&amp;" "&amp;YEAR($J3737)</f>
        <v>Jan 1900</v>
      </c>
      <c r="N3737" s="34" t="str">
        <f t="shared" si="352"/>
        <v>1/1/9999</v>
      </c>
      <c r="O3737" s="8" t="str">
        <f>IF(ISERROR(VLOOKUP($I3737,Lookup!$H$2:$I$11,2,0)),"",VLOOKUP($I3737,Lookup!$H$2:$I$11,2,0))</f>
        <v/>
      </c>
      <c r="P3737" s="8">
        <f>COUNTIF(J$4:J3737,J3737)</f>
        <v>0</v>
      </c>
    </row>
    <row r="3738" spans="1:16" x14ac:dyDescent="0.25">
      <c r="A3738" s="35">
        <f t="shared" si="353"/>
        <v>0</v>
      </c>
      <c r="B3738" s="8">
        <f t="shared" si="354"/>
        <v>0</v>
      </c>
      <c r="C3738" s="8">
        <f t="shared" si="355"/>
        <v>0</v>
      </c>
      <c r="D3738" s="38" t="e">
        <f t="shared" si="356"/>
        <v>#VALUE!</v>
      </c>
      <c r="E3738" s="39" t="e">
        <f t="shared" si="351"/>
        <v>#VALUE!</v>
      </c>
      <c r="M3738" s="8" t="str">
        <f>VLOOKUP(MONTH($J3738),Lookup!$A$2:$B$13,2,0)&amp;" "&amp;YEAR($J3738)</f>
        <v>Jan 1900</v>
      </c>
      <c r="N3738" s="34" t="str">
        <f t="shared" si="352"/>
        <v>1/1/9999</v>
      </c>
      <c r="O3738" s="8" t="str">
        <f>IF(ISERROR(VLOOKUP($I3738,Lookup!$H$2:$I$11,2,0)),"",VLOOKUP($I3738,Lookup!$H$2:$I$11,2,0))</f>
        <v/>
      </c>
      <c r="P3738" s="8">
        <f>COUNTIF(J$4:J3738,J3738)</f>
        <v>0</v>
      </c>
    </row>
    <row r="3739" spans="1:16" x14ac:dyDescent="0.25">
      <c r="A3739" s="35">
        <f t="shared" si="353"/>
        <v>0</v>
      </c>
      <c r="B3739" s="8">
        <f t="shared" si="354"/>
        <v>0</v>
      </c>
      <c r="C3739" s="8">
        <f t="shared" si="355"/>
        <v>0</v>
      </c>
      <c r="D3739" s="38" t="e">
        <f t="shared" si="356"/>
        <v>#VALUE!</v>
      </c>
      <c r="E3739" s="39" t="e">
        <f t="shared" si="351"/>
        <v>#VALUE!</v>
      </c>
      <c r="M3739" s="8" t="str">
        <f>VLOOKUP(MONTH($J3739),Lookup!$A$2:$B$13,2,0)&amp;" "&amp;YEAR($J3739)</f>
        <v>Jan 1900</v>
      </c>
      <c r="N3739" s="34" t="str">
        <f t="shared" si="352"/>
        <v>1/1/9999</v>
      </c>
      <c r="O3739" s="8" t="str">
        <f>IF(ISERROR(VLOOKUP($I3739,Lookup!$H$2:$I$11,2,0)),"",VLOOKUP($I3739,Lookup!$H$2:$I$11,2,0))</f>
        <v/>
      </c>
      <c r="P3739" s="8">
        <f>COUNTIF(J$4:J3739,J3739)</f>
        <v>0</v>
      </c>
    </row>
    <row r="3740" spans="1:16" x14ac:dyDescent="0.25">
      <c r="A3740" s="35">
        <f t="shared" si="353"/>
        <v>0</v>
      </c>
      <c r="B3740" s="8">
        <f t="shared" si="354"/>
        <v>0</v>
      </c>
      <c r="C3740" s="8">
        <f t="shared" si="355"/>
        <v>0</v>
      </c>
      <c r="D3740" s="38" t="e">
        <f t="shared" si="356"/>
        <v>#VALUE!</v>
      </c>
      <c r="E3740" s="39" t="e">
        <f t="shared" si="351"/>
        <v>#VALUE!</v>
      </c>
      <c r="M3740" s="8" t="str">
        <f>VLOOKUP(MONTH($J3740),Lookup!$A$2:$B$13,2,0)&amp;" "&amp;YEAR($J3740)</f>
        <v>Jan 1900</v>
      </c>
      <c r="N3740" s="34" t="str">
        <f t="shared" si="352"/>
        <v>1/1/9999</v>
      </c>
      <c r="O3740" s="8" t="str">
        <f>IF(ISERROR(VLOOKUP($I3740,Lookup!$H$2:$I$11,2,0)),"",VLOOKUP($I3740,Lookup!$H$2:$I$11,2,0))</f>
        <v/>
      </c>
      <c r="P3740" s="8">
        <f>COUNTIF(J$4:J3740,J3740)</f>
        <v>0</v>
      </c>
    </row>
    <row r="3741" spans="1:16" x14ac:dyDescent="0.25">
      <c r="A3741" s="35">
        <f t="shared" si="353"/>
        <v>0</v>
      </c>
      <c r="B3741" s="8">
        <f t="shared" si="354"/>
        <v>0</v>
      </c>
      <c r="C3741" s="8">
        <f t="shared" si="355"/>
        <v>0</v>
      </c>
      <c r="D3741" s="38" t="e">
        <f t="shared" si="356"/>
        <v>#VALUE!</v>
      </c>
      <c r="E3741" s="39" t="e">
        <f t="shared" si="351"/>
        <v>#VALUE!</v>
      </c>
      <c r="M3741" s="8" t="str">
        <f>VLOOKUP(MONTH($J3741),Lookup!$A$2:$B$13,2,0)&amp;" "&amp;YEAR($J3741)</f>
        <v>Jan 1900</v>
      </c>
      <c r="N3741" s="34" t="str">
        <f t="shared" si="352"/>
        <v>1/1/9999</v>
      </c>
      <c r="O3741" s="8" t="str">
        <f>IF(ISERROR(VLOOKUP($I3741,Lookup!$H$2:$I$11,2,0)),"",VLOOKUP($I3741,Lookup!$H$2:$I$11,2,0))</f>
        <v/>
      </c>
      <c r="P3741" s="8">
        <f>COUNTIF(J$4:J3741,J3741)</f>
        <v>0</v>
      </c>
    </row>
    <row r="3742" spans="1:16" x14ac:dyDescent="0.25">
      <c r="A3742" s="35">
        <f t="shared" si="353"/>
        <v>0</v>
      </c>
      <c r="B3742" s="8">
        <f t="shared" si="354"/>
        <v>0</v>
      </c>
      <c r="C3742" s="8">
        <f t="shared" si="355"/>
        <v>0</v>
      </c>
      <c r="D3742" s="38" t="e">
        <f t="shared" si="356"/>
        <v>#VALUE!</v>
      </c>
      <c r="E3742" s="39" t="e">
        <f t="shared" si="351"/>
        <v>#VALUE!</v>
      </c>
      <c r="M3742" s="8" t="str">
        <f>VLOOKUP(MONTH($J3742),Lookup!$A$2:$B$13,2,0)&amp;" "&amp;YEAR($J3742)</f>
        <v>Jan 1900</v>
      </c>
      <c r="N3742" s="34" t="str">
        <f t="shared" si="352"/>
        <v>1/1/9999</v>
      </c>
      <c r="O3742" s="8" t="str">
        <f>IF(ISERROR(VLOOKUP($I3742,Lookup!$H$2:$I$11,2,0)),"",VLOOKUP($I3742,Lookup!$H$2:$I$11,2,0))</f>
        <v/>
      </c>
      <c r="P3742" s="8">
        <f>COUNTIF(J$4:J3742,J3742)</f>
        <v>0</v>
      </c>
    </row>
    <row r="3743" spans="1:16" x14ac:dyDescent="0.25">
      <c r="A3743" s="35">
        <f t="shared" si="353"/>
        <v>0</v>
      </c>
      <c r="B3743" s="8">
        <f t="shared" si="354"/>
        <v>0</v>
      </c>
      <c r="C3743" s="8">
        <f t="shared" si="355"/>
        <v>0</v>
      </c>
      <c r="D3743" s="38" t="e">
        <f t="shared" si="356"/>
        <v>#VALUE!</v>
      </c>
      <c r="E3743" s="39" t="e">
        <f t="shared" si="351"/>
        <v>#VALUE!</v>
      </c>
      <c r="M3743" s="8" t="str">
        <f>VLOOKUP(MONTH($J3743),Lookup!$A$2:$B$13,2,0)&amp;" "&amp;YEAR($J3743)</f>
        <v>Jan 1900</v>
      </c>
      <c r="N3743" s="34" t="str">
        <f t="shared" si="352"/>
        <v>1/1/9999</v>
      </c>
      <c r="O3743" s="8" t="str">
        <f>IF(ISERROR(VLOOKUP($I3743,Lookup!$H$2:$I$11,2,0)),"",VLOOKUP($I3743,Lookup!$H$2:$I$11,2,0))</f>
        <v/>
      </c>
      <c r="P3743" s="8">
        <f>COUNTIF(J$4:J3743,J3743)</f>
        <v>0</v>
      </c>
    </row>
    <row r="3744" spans="1:16" x14ac:dyDescent="0.25">
      <c r="A3744" s="35">
        <f t="shared" si="353"/>
        <v>0</v>
      </c>
      <c r="B3744" s="8">
        <f t="shared" si="354"/>
        <v>0</v>
      </c>
      <c r="C3744" s="8">
        <f t="shared" si="355"/>
        <v>0</v>
      </c>
      <c r="D3744" s="38" t="e">
        <f t="shared" si="356"/>
        <v>#VALUE!</v>
      </c>
      <c r="E3744" s="39" t="e">
        <f t="shared" si="351"/>
        <v>#VALUE!</v>
      </c>
      <c r="M3744" s="8" t="str">
        <f>VLOOKUP(MONTH($J3744),Lookup!$A$2:$B$13,2,0)&amp;" "&amp;YEAR($J3744)</f>
        <v>Jan 1900</v>
      </c>
      <c r="N3744" s="34" t="str">
        <f t="shared" si="352"/>
        <v>1/1/9999</v>
      </c>
      <c r="O3744" s="8" t="str">
        <f>IF(ISERROR(VLOOKUP($I3744,Lookup!$H$2:$I$11,2,0)),"",VLOOKUP($I3744,Lookup!$H$2:$I$11,2,0))</f>
        <v/>
      </c>
      <c r="P3744" s="8">
        <f>COUNTIF(J$4:J3744,J3744)</f>
        <v>0</v>
      </c>
    </row>
    <row r="3745" spans="1:16" x14ac:dyDescent="0.25">
      <c r="A3745" s="35">
        <f t="shared" si="353"/>
        <v>0</v>
      </c>
      <c r="B3745" s="8">
        <f t="shared" si="354"/>
        <v>0</v>
      </c>
      <c r="C3745" s="8">
        <f t="shared" si="355"/>
        <v>0</v>
      </c>
      <c r="D3745" s="38" t="e">
        <f t="shared" si="356"/>
        <v>#VALUE!</v>
      </c>
      <c r="E3745" s="39" t="e">
        <f t="shared" si="351"/>
        <v>#VALUE!</v>
      </c>
      <c r="M3745" s="8" t="str">
        <f>VLOOKUP(MONTH($J3745),Lookup!$A$2:$B$13,2,0)&amp;" "&amp;YEAR($J3745)</f>
        <v>Jan 1900</v>
      </c>
      <c r="N3745" s="34" t="str">
        <f t="shared" si="352"/>
        <v>1/1/9999</v>
      </c>
      <c r="O3745" s="8" t="str">
        <f>IF(ISERROR(VLOOKUP($I3745,Lookup!$H$2:$I$11,2,0)),"",VLOOKUP($I3745,Lookup!$H$2:$I$11,2,0))</f>
        <v/>
      </c>
      <c r="P3745" s="8">
        <f>COUNTIF(J$4:J3745,J3745)</f>
        <v>0</v>
      </c>
    </row>
    <row r="3746" spans="1:16" x14ac:dyDescent="0.25">
      <c r="A3746" s="35">
        <f t="shared" si="353"/>
        <v>0</v>
      </c>
      <c r="B3746" s="8">
        <f t="shared" si="354"/>
        <v>0</v>
      </c>
      <c r="C3746" s="8">
        <f t="shared" si="355"/>
        <v>0</v>
      </c>
      <c r="D3746" s="38" t="e">
        <f t="shared" si="356"/>
        <v>#VALUE!</v>
      </c>
      <c r="E3746" s="39" t="e">
        <f t="shared" si="351"/>
        <v>#VALUE!</v>
      </c>
      <c r="M3746" s="8" t="str">
        <f>VLOOKUP(MONTH($J3746),Lookup!$A$2:$B$13,2,0)&amp;" "&amp;YEAR($J3746)</f>
        <v>Jan 1900</v>
      </c>
      <c r="N3746" s="34" t="str">
        <f t="shared" si="352"/>
        <v>1/1/9999</v>
      </c>
      <c r="O3746" s="8" t="str">
        <f>IF(ISERROR(VLOOKUP($I3746,Lookup!$H$2:$I$11,2,0)),"",VLOOKUP($I3746,Lookup!$H$2:$I$11,2,0))</f>
        <v/>
      </c>
      <c r="P3746" s="8">
        <f>COUNTIF(J$4:J3746,J3746)</f>
        <v>0</v>
      </c>
    </row>
    <row r="3747" spans="1:16" x14ac:dyDescent="0.25">
      <c r="A3747" s="35">
        <f t="shared" si="353"/>
        <v>0</v>
      </c>
      <c r="B3747" s="8">
        <f t="shared" si="354"/>
        <v>0</v>
      </c>
      <c r="C3747" s="8">
        <f t="shared" si="355"/>
        <v>0</v>
      </c>
      <c r="D3747" s="38" t="e">
        <f t="shared" si="356"/>
        <v>#VALUE!</v>
      </c>
      <c r="E3747" s="39" t="e">
        <f t="shared" si="351"/>
        <v>#VALUE!</v>
      </c>
      <c r="M3747" s="8" t="str">
        <f>VLOOKUP(MONTH($J3747),Lookup!$A$2:$B$13,2,0)&amp;" "&amp;YEAR($J3747)</f>
        <v>Jan 1900</v>
      </c>
      <c r="N3747" s="34" t="str">
        <f t="shared" si="352"/>
        <v>1/1/9999</v>
      </c>
      <c r="O3747" s="8" t="str">
        <f>IF(ISERROR(VLOOKUP($I3747,Lookup!$H$2:$I$11,2,0)),"",VLOOKUP($I3747,Lookup!$H$2:$I$11,2,0))</f>
        <v/>
      </c>
      <c r="P3747" s="8">
        <f>COUNTIF(J$4:J3747,J3747)</f>
        <v>0</v>
      </c>
    </row>
    <row r="3748" spans="1:16" x14ac:dyDescent="0.25">
      <c r="A3748" s="35">
        <f t="shared" si="353"/>
        <v>0</v>
      </c>
      <c r="B3748" s="8">
        <f t="shared" si="354"/>
        <v>0</v>
      </c>
      <c r="C3748" s="8">
        <f t="shared" si="355"/>
        <v>0</v>
      </c>
      <c r="D3748" s="38" t="e">
        <f t="shared" si="356"/>
        <v>#VALUE!</v>
      </c>
      <c r="E3748" s="39" t="e">
        <f t="shared" si="351"/>
        <v>#VALUE!</v>
      </c>
      <c r="M3748" s="8" t="str">
        <f>VLOOKUP(MONTH($J3748),Lookup!$A$2:$B$13,2,0)&amp;" "&amp;YEAR($J3748)</f>
        <v>Jan 1900</v>
      </c>
      <c r="N3748" s="34" t="str">
        <f t="shared" si="352"/>
        <v>1/1/9999</v>
      </c>
      <c r="O3748" s="8" t="str">
        <f>IF(ISERROR(VLOOKUP($I3748,Lookup!$H$2:$I$11,2,0)),"",VLOOKUP($I3748,Lookup!$H$2:$I$11,2,0))</f>
        <v/>
      </c>
      <c r="P3748" s="8">
        <f>COUNTIF(J$4:J3748,J3748)</f>
        <v>0</v>
      </c>
    </row>
    <row r="3749" spans="1:16" x14ac:dyDescent="0.25">
      <c r="A3749" s="35">
        <f t="shared" si="353"/>
        <v>0</v>
      </c>
      <c r="B3749" s="8">
        <f t="shared" si="354"/>
        <v>0</v>
      </c>
      <c r="C3749" s="8">
        <f t="shared" si="355"/>
        <v>0</v>
      </c>
      <c r="D3749" s="38" t="e">
        <f t="shared" si="356"/>
        <v>#VALUE!</v>
      </c>
      <c r="E3749" s="39" t="e">
        <f t="shared" si="351"/>
        <v>#VALUE!</v>
      </c>
      <c r="M3749" s="8" t="str">
        <f>VLOOKUP(MONTH($J3749),Lookup!$A$2:$B$13,2,0)&amp;" "&amp;YEAR($J3749)</f>
        <v>Jan 1900</v>
      </c>
      <c r="N3749" s="34" t="str">
        <f t="shared" si="352"/>
        <v>1/1/9999</v>
      </c>
      <c r="O3749" s="8" t="str">
        <f>IF(ISERROR(VLOOKUP($I3749,Lookup!$H$2:$I$11,2,0)),"",VLOOKUP($I3749,Lookup!$H$2:$I$11,2,0))</f>
        <v/>
      </c>
      <c r="P3749" s="8">
        <f>COUNTIF(J$4:J3749,J3749)</f>
        <v>0</v>
      </c>
    </row>
    <row r="3750" spans="1:16" x14ac:dyDescent="0.25">
      <c r="A3750" s="35">
        <f t="shared" si="353"/>
        <v>0</v>
      </c>
      <c r="B3750" s="8">
        <f t="shared" si="354"/>
        <v>0</v>
      </c>
      <c r="C3750" s="8">
        <f t="shared" si="355"/>
        <v>0</v>
      </c>
      <c r="D3750" s="38" t="e">
        <f t="shared" si="356"/>
        <v>#VALUE!</v>
      </c>
      <c r="E3750" s="39" t="e">
        <f t="shared" si="351"/>
        <v>#VALUE!</v>
      </c>
      <c r="M3750" s="8" t="str">
        <f>VLOOKUP(MONTH($J3750),Lookup!$A$2:$B$13,2,0)&amp;" "&amp;YEAR($J3750)</f>
        <v>Jan 1900</v>
      </c>
      <c r="N3750" s="34" t="str">
        <f t="shared" si="352"/>
        <v>1/1/9999</v>
      </c>
      <c r="O3750" s="8" t="str">
        <f>IF(ISERROR(VLOOKUP($I3750,Lookup!$H$2:$I$11,2,0)),"",VLOOKUP($I3750,Lookup!$H$2:$I$11,2,0))</f>
        <v/>
      </c>
      <c r="P3750" s="8">
        <f>COUNTIF(J$4:J3750,J3750)</f>
        <v>0</v>
      </c>
    </row>
    <row r="3751" spans="1:16" x14ac:dyDescent="0.25">
      <c r="A3751" s="35">
        <f t="shared" si="353"/>
        <v>0</v>
      </c>
      <c r="B3751" s="8">
        <f t="shared" si="354"/>
        <v>0</v>
      </c>
      <c r="C3751" s="8">
        <f t="shared" si="355"/>
        <v>0</v>
      </c>
      <c r="D3751" s="38" t="e">
        <f t="shared" si="356"/>
        <v>#VALUE!</v>
      </c>
      <c r="E3751" s="39" t="e">
        <f t="shared" si="351"/>
        <v>#VALUE!</v>
      </c>
      <c r="M3751" s="8" t="str">
        <f>VLOOKUP(MONTH($J3751),Lookup!$A$2:$B$13,2,0)&amp;" "&amp;YEAR($J3751)</f>
        <v>Jan 1900</v>
      </c>
      <c r="N3751" s="34" t="str">
        <f t="shared" si="352"/>
        <v>1/1/9999</v>
      </c>
      <c r="O3751" s="8" t="str">
        <f>IF(ISERROR(VLOOKUP($I3751,Lookup!$H$2:$I$11,2,0)),"",VLOOKUP($I3751,Lookup!$H$2:$I$11,2,0))</f>
        <v/>
      </c>
      <c r="P3751" s="8">
        <f>COUNTIF(J$4:J3751,J3751)</f>
        <v>0</v>
      </c>
    </row>
    <row r="3752" spans="1:16" x14ac:dyDescent="0.25">
      <c r="A3752" s="35">
        <f t="shared" si="353"/>
        <v>0</v>
      </c>
      <c r="B3752" s="8">
        <f t="shared" si="354"/>
        <v>0</v>
      </c>
      <c r="C3752" s="8">
        <f t="shared" si="355"/>
        <v>0</v>
      </c>
      <c r="D3752" s="38" t="e">
        <f t="shared" si="356"/>
        <v>#VALUE!</v>
      </c>
      <c r="E3752" s="39" t="e">
        <f t="shared" si="351"/>
        <v>#VALUE!</v>
      </c>
      <c r="M3752" s="8" t="str">
        <f>VLOOKUP(MONTH($J3752),Lookup!$A$2:$B$13,2,0)&amp;" "&amp;YEAR($J3752)</f>
        <v>Jan 1900</v>
      </c>
      <c r="N3752" s="34" t="str">
        <f t="shared" si="352"/>
        <v>1/1/9999</v>
      </c>
      <c r="O3752" s="8" t="str">
        <f>IF(ISERROR(VLOOKUP($I3752,Lookup!$H$2:$I$11,2,0)),"",VLOOKUP($I3752,Lookup!$H$2:$I$11,2,0))</f>
        <v/>
      </c>
      <c r="P3752" s="8">
        <f>COUNTIF(J$4:J3752,J3752)</f>
        <v>0</v>
      </c>
    </row>
    <row r="3753" spans="1:16" x14ac:dyDescent="0.25">
      <c r="A3753" s="35">
        <f t="shared" si="353"/>
        <v>0</v>
      </c>
      <c r="B3753" s="8">
        <f t="shared" si="354"/>
        <v>0</v>
      </c>
      <c r="C3753" s="8">
        <f t="shared" si="355"/>
        <v>0</v>
      </c>
      <c r="D3753" s="38" t="e">
        <f t="shared" si="356"/>
        <v>#VALUE!</v>
      </c>
      <c r="E3753" s="39" t="e">
        <f t="shared" si="351"/>
        <v>#VALUE!</v>
      </c>
      <c r="M3753" s="8" t="str">
        <f>VLOOKUP(MONTH($J3753),Lookup!$A$2:$B$13,2,0)&amp;" "&amp;YEAR($J3753)</f>
        <v>Jan 1900</v>
      </c>
      <c r="N3753" s="34" t="str">
        <f t="shared" si="352"/>
        <v>1/1/9999</v>
      </c>
      <c r="O3753" s="8" t="str">
        <f>IF(ISERROR(VLOOKUP($I3753,Lookup!$H$2:$I$11,2,0)),"",VLOOKUP($I3753,Lookup!$H$2:$I$11,2,0))</f>
        <v/>
      </c>
      <c r="P3753" s="8">
        <f>COUNTIF(J$4:J3753,J3753)</f>
        <v>0</v>
      </c>
    </row>
    <row r="3754" spans="1:16" x14ac:dyDescent="0.25">
      <c r="A3754" s="35">
        <f t="shared" si="353"/>
        <v>0</v>
      </c>
      <c r="B3754" s="8">
        <f t="shared" si="354"/>
        <v>0</v>
      </c>
      <c r="C3754" s="8">
        <f t="shared" si="355"/>
        <v>0</v>
      </c>
      <c r="D3754" s="38" t="e">
        <f t="shared" si="356"/>
        <v>#VALUE!</v>
      </c>
      <c r="E3754" s="39" t="e">
        <f t="shared" si="351"/>
        <v>#VALUE!</v>
      </c>
      <c r="M3754" s="8" t="str">
        <f>VLOOKUP(MONTH($J3754),Lookup!$A$2:$B$13,2,0)&amp;" "&amp;YEAR($J3754)</f>
        <v>Jan 1900</v>
      </c>
      <c r="N3754" s="34" t="str">
        <f t="shared" si="352"/>
        <v>1/1/9999</v>
      </c>
      <c r="O3754" s="8" t="str">
        <f>IF(ISERROR(VLOOKUP($I3754,Lookup!$H$2:$I$11,2,0)),"",VLOOKUP($I3754,Lookup!$H$2:$I$11,2,0))</f>
        <v/>
      </c>
      <c r="P3754" s="8">
        <f>COUNTIF(J$4:J3754,J3754)</f>
        <v>0</v>
      </c>
    </row>
    <row r="3755" spans="1:16" x14ac:dyDescent="0.25">
      <c r="A3755" s="35">
        <f t="shared" si="353"/>
        <v>0</v>
      </c>
      <c r="B3755" s="8">
        <f t="shared" si="354"/>
        <v>0</v>
      </c>
      <c r="C3755" s="8">
        <f t="shared" si="355"/>
        <v>0</v>
      </c>
      <c r="D3755" s="38" t="e">
        <f t="shared" si="356"/>
        <v>#VALUE!</v>
      </c>
      <c r="E3755" s="39" t="e">
        <f t="shared" si="351"/>
        <v>#VALUE!</v>
      </c>
      <c r="M3755" s="8" t="str">
        <f>VLOOKUP(MONTH($J3755),Lookup!$A$2:$B$13,2,0)&amp;" "&amp;YEAR($J3755)</f>
        <v>Jan 1900</v>
      </c>
      <c r="N3755" s="34" t="str">
        <f t="shared" si="352"/>
        <v>1/1/9999</v>
      </c>
      <c r="O3755" s="8" t="str">
        <f>IF(ISERROR(VLOOKUP($I3755,Lookup!$H$2:$I$11,2,0)),"",VLOOKUP($I3755,Lookup!$H$2:$I$11,2,0))</f>
        <v/>
      </c>
      <c r="P3755" s="8">
        <f>COUNTIF(J$4:J3755,J3755)</f>
        <v>0</v>
      </c>
    </row>
    <row r="3756" spans="1:16" x14ac:dyDescent="0.25">
      <c r="A3756" s="35">
        <f t="shared" si="353"/>
        <v>0</v>
      </c>
      <c r="B3756" s="8">
        <f t="shared" si="354"/>
        <v>0</v>
      </c>
      <c r="C3756" s="8">
        <f t="shared" si="355"/>
        <v>0</v>
      </c>
      <c r="D3756" s="38" t="e">
        <f t="shared" si="356"/>
        <v>#VALUE!</v>
      </c>
      <c r="E3756" s="39" t="e">
        <f t="shared" si="351"/>
        <v>#VALUE!</v>
      </c>
      <c r="M3756" s="8" t="str">
        <f>VLOOKUP(MONTH($J3756),Lookup!$A$2:$B$13,2,0)&amp;" "&amp;YEAR($J3756)</f>
        <v>Jan 1900</v>
      </c>
      <c r="N3756" s="34" t="str">
        <f t="shared" si="352"/>
        <v>1/1/9999</v>
      </c>
      <c r="O3756" s="8" t="str">
        <f>IF(ISERROR(VLOOKUP($I3756,Lookup!$H$2:$I$11,2,0)),"",VLOOKUP($I3756,Lookup!$H$2:$I$11,2,0))</f>
        <v/>
      </c>
      <c r="P3756" s="8">
        <f>COUNTIF(J$4:J3756,J3756)</f>
        <v>0</v>
      </c>
    </row>
    <row r="3757" spans="1:16" x14ac:dyDescent="0.25">
      <c r="A3757" s="35">
        <f t="shared" si="353"/>
        <v>0</v>
      </c>
      <c r="B3757" s="8">
        <f t="shared" si="354"/>
        <v>0</v>
      </c>
      <c r="C3757" s="8">
        <f t="shared" si="355"/>
        <v>0</v>
      </c>
      <c r="D3757" s="38" t="e">
        <f t="shared" si="356"/>
        <v>#VALUE!</v>
      </c>
      <c r="E3757" s="39" t="e">
        <f t="shared" si="351"/>
        <v>#VALUE!</v>
      </c>
      <c r="M3757" s="8" t="str">
        <f>VLOOKUP(MONTH($J3757),Lookup!$A$2:$B$13,2,0)&amp;" "&amp;YEAR($J3757)</f>
        <v>Jan 1900</v>
      </c>
      <c r="N3757" s="34" t="str">
        <f t="shared" si="352"/>
        <v>1/1/9999</v>
      </c>
      <c r="O3757" s="8" t="str">
        <f>IF(ISERROR(VLOOKUP($I3757,Lookup!$H$2:$I$11,2,0)),"",VLOOKUP($I3757,Lookup!$H$2:$I$11,2,0))</f>
        <v/>
      </c>
      <c r="P3757" s="8">
        <f>COUNTIF(J$4:J3757,J3757)</f>
        <v>0</v>
      </c>
    </row>
    <row r="3758" spans="1:16" x14ac:dyDescent="0.25">
      <c r="A3758" s="35">
        <f t="shared" si="353"/>
        <v>0</v>
      </c>
      <c r="B3758" s="8">
        <f t="shared" si="354"/>
        <v>0</v>
      </c>
      <c r="C3758" s="8">
        <f t="shared" si="355"/>
        <v>0</v>
      </c>
      <c r="D3758" s="38" t="e">
        <f t="shared" si="356"/>
        <v>#VALUE!</v>
      </c>
      <c r="E3758" s="39" t="e">
        <f t="shared" si="351"/>
        <v>#VALUE!</v>
      </c>
      <c r="M3758" s="8" t="str">
        <f>VLOOKUP(MONTH($J3758),Lookup!$A$2:$B$13,2,0)&amp;" "&amp;YEAR($J3758)</f>
        <v>Jan 1900</v>
      </c>
      <c r="N3758" s="34" t="str">
        <f t="shared" si="352"/>
        <v>1/1/9999</v>
      </c>
      <c r="O3758" s="8" t="str">
        <f>IF(ISERROR(VLOOKUP($I3758,Lookup!$H$2:$I$11,2,0)),"",VLOOKUP($I3758,Lookup!$H$2:$I$11,2,0))</f>
        <v/>
      </c>
      <c r="P3758" s="8">
        <f>COUNTIF(J$4:J3758,J3758)</f>
        <v>0</v>
      </c>
    </row>
    <row r="3759" spans="1:16" x14ac:dyDescent="0.25">
      <c r="A3759" s="35">
        <f t="shared" si="353"/>
        <v>0</v>
      </c>
      <c r="B3759" s="8">
        <f t="shared" si="354"/>
        <v>0</v>
      </c>
      <c r="C3759" s="8">
        <f t="shared" si="355"/>
        <v>0</v>
      </c>
      <c r="D3759" s="38" t="e">
        <f t="shared" si="356"/>
        <v>#VALUE!</v>
      </c>
      <c r="E3759" s="39" t="e">
        <f t="shared" si="351"/>
        <v>#VALUE!</v>
      </c>
      <c r="M3759" s="8" t="str">
        <f>VLOOKUP(MONTH($J3759),Lookup!$A$2:$B$13,2,0)&amp;" "&amp;YEAR($J3759)</f>
        <v>Jan 1900</v>
      </c>
      <c r="N3759" s="34" t="str">
        <f t="shared" si="352"/>
        <v>1/1/9999</v>
      </c>
      <c r="O3759" s="8" t="str">
        <f>IF(ISERROR(VLOOKUP($I3759,Lookup!$H$2:$I$11,2,0)),"",VLOOKUP($I3759,Lookup!$H$2:$I$11,2,0))</f>
        <v/>
      </c>
      <c r="P3759" s="8">
        <f>COUNTIF(J$4:J3759,J3759)</f>
        <v>0</v>
      </c>
    </row>
    <row r="3760" spans="1:16" x14ac:dyDescent="0.25">
      <c r="A3760" s="35">
        <f t="shared" si="353"/>
        <v>0</v>
      </c>
      <c r="B3760" s="8">
        <f t="shared" si="354"/>
        <v>0</v>
      </c>
      <c r="C3760" s="8">
        <f t="shared" si="355"/>
        <v>0</v>
      </c>
      <c r="D3760" s="38" t="e">
        <f t="shared" si="356"/>
        <v>#VALUE!</v>
      </c>
      <c r="E3760" s="39" t="e">
        <f t="shared" si="351"/>
        <v>#VALUE!</v>
      </c>
      <c r="M3760" s="8" t="str">
        <f>VLOOKUP(MONTH($J3760),Lookup!$A$2:$B$13,2,0)&amp;" "&amp;YEAR($J3760)</f>
        <v>Jan 1900</v>
      </c>
      <c r="N3760" s="34" t="str">
        <f t="shared" si="352"/>
        <v>1/1/9999</v>
      </c>
      <c r="O3760" s="8" t="str">
        <f>IF(ISERROR(VLOOKUP($I3760,Lookup!$H$2:$I$11,2,0)),"",VLOOKUP($I3760,Lookup!$H$2:$I$11,2,0))</f>
        <v/>
      </c>
      <c r="P3760" s="8">
        <f>COUNTIF(J$4:J3760,J3760)</f>
        <v>0</v>
      </c>
    </row>
    <row r="3761" spans="1:16" x14ac:dyDescent="0.25">
      <c r="A3761" s="35">
        <f t="shared" si="353"/>
        <v>0</v>
      </c>
      <c r="B3761" s="8">
        <f t="shared" si="354"/>
        <v>0</v>
      </c>
      <c r="C3761" s="8">
        <f t="shared" si="355"/>
        <v>0</v>
      </c>
      <c r="D3761" s="38" t="e">
        <f t="shared" si="356"/>
        <v>#VALUE!</v>
      </c>
      <c r="E3761" s="39" t="e">
        <f t="shared" si="351"/>
        <v>#VALUE!</v>
      </c>
      <c r="M3761" s="8" t="str">
        <f>VLOOKUP(MONTH($J3761),Lookup!$A$2:$B$13,2,0)&amp;" "&amp;YEAR($J3761)</f>
        <v>Jan 1900</v>
      </c>
      <c r="N3761" s="34" t="str">
        <f t="shared" si="352"/>
        <v>1/1/9999</v>
      </c>
      <c r="O3761" s="8" t="str">
        <f>IF(ISERROR(VLOOKUP($I3761,Lookup!$H$2:$I$11,2,0)),"",VLOOKUP($I3761,Lookup!$H$2:$I$11,2,0))</f>
        <v/>
      </c>
      <c r="P3761" s="8">
        <f>COUNTIF(J$4:J3761,J3761)</f>
        <v>0</v>
      </c>
    </row>
    <row r="3762" spans="1:16" x14ac:dyDescent="0.25">
      <c r="A3762" s="35">
        <f t="shared" si="353"/>
        <v>0</v>
      </c>
      <c r="B3762" s="8">
        <f t="shared" si="354"/>
        <v>0</v>
      </c>
      <c r="C3762" s="8">
        <f t="shared" si="355"/>
        <v>0</v>
      </c>
      <c r="D3762" s="38" t="e">
        <f t="shared" si="356"/>
        <v>#VALUE!</v>
      </c>
      <c r="E3762" s="39" t="e">
        <f t="shared" si="351"/>
        <v>#VALUE!</v>
      </c>
      <c r="M3762" s="8" t="str">
        <f>VLOOKUP(MONTH($J3762),Lookup!$A$2:$B$13,2,0)&amp;" "&amp;YEAR($J3762)</f>
        <v>Jan 1900</v>
      </c>
      <c r="N3762" s="34" t="str">
        <f t="shared" si="352"/>
        <v>1/1/9999</v>
      </c>
      <c r="O3762" s="8" t="str">
        <f>IF(ISERROR(VLOOKUP($I3762,Lookup!$H$2:$I$11,2,0)),"",VLOOKUP($I3762,Lookup!$H$2:$I$11,2,0))</f>
        <v/>
      </c>
      <c r="P3762" s="8">
        <f>COUNTIF(J$4:J3762,J3762)</f>
        <v>0</v>
      </c>
    </row>
    <row r="3763" spans="1:16" x14ac:dyDescent="0.25">
      <c r="A3763" s="35">
        <f t="shared" si="353"/>
        <v>0</v>
      </c>
      <c r="B3763" s="8">
        <f t="shared" si="354"/>
        <v>0</v>
      </c>
      <c r="C3763" s="8">
        <f t="shared" si="355"/>
        <v>0</v>
      </c>
      <c r="D3763" s="38" t="e">
        <f t="shared" si="356"/>
        <v>#VALUE!</v>
      </c>
      <c r="E3763" s="39" t="e">
        <f t="shared" si="351"/>
        <v>#VALUE!</v>
      </c>
      <c r="M3763" s="8" t="str">
        <f>VLOOKUP(MONTH($J3763),Lookup!$A$2:$B$13,2,0)&amp;" "&amp;YEAR($J3763)</f>
        <v>Jan 1900</v>
      </c>
      <c r="N3763" s="34" t="str">
        <f t="shared" si="352"/>
        <v>1/1/9999</v>
      </c>
      <c r="O3763" s="8" t="str">
        <f>IF(ISERROR(VLOOKUP($I3763,Lookup!$H$2:$I$11,2,0)),"",VLOOKUP($I3763,Lookup!$H$2:$I$11,2,0))</f>
        <v/>
      </c>
      <c r="P3763" s="8">
        <f>COUNTIF(J$4:J3763,J3763)</f>
        <v>0</v>
      </c>
    </row>
    <row r="3764" spans="1:16" x14ac:dyDescent="0.25">
      <c r="A3764" s="35">
        <f t="shared" si="353"/>
        <v>0</v>
      </c>
      <c r="B3764" s="8">
        <f t="shared" si="354"/>
        <v>0</v>
      </c>
      <c r="C3764" s="8">
        <f t="shared" si="355"/>
        <v>0</v>
      </c>
      <c r="D3764" s="38" t="e">
        <f t="shared" si="356"/>
        <v>#VALUE!</v>
      </c>
      <c r="E3764" s="39" t="e">
        <f t="shared" si="351"/>
        <v>#VALUE!</v>
      </c>
      <c r="M3764" s="8" t="str">
        <f>VLOOKUP(MONTH($J3764),Lookup!$A$2:$B$13,2,0)&amp;" "&amp;YEAR($J3764)</f>
        <v>Jan 1900</v>
      </c>
      <c r="N3764" s="34" t="str">
        <f t="shared" si="352"/>
        <v>1/1/9999</v>
      </c>
      <c r="O3764" s="8" t="str">
        <f>IF(ISERROR(VLOOKUP($I3764,Lookup!$H$2:$I$11,2,0)),"",VLOOKUP($I3764,Lookup!$H$2:$I$11,2,0))</f>
        <v/>
      </c>
      <c r="P3764" s="8">
        <f>COUNTIF(J$4:J3764,J3764)</f>
        <v>0</v>
      </c>
    </row>
    <row r="3765" spans="1:16" x14ac:dyDescent="0.25">
      <c r="A3765" s="35">
        <f t="shared" si="353"/>
        <v>0</v>
      </c>
      <c r="B3765" s="8">
        <f t="shared" si="354"/>
        <v>0</v>
      </c>
      <c r="C3765" s="8">
        <f t="shared" si="355"/>
        <v>0</v>
      </c>
      <c r="D3765" s="38" t="e">
        <f t="shared" si="356"/>
        <v>#VALUE!</v>
      </c>
      <c r="E3765" s="39" t="e">
        <f t="shared" si="351"/>
        <v>#VALUE!</v>
      </c>
      <c r="M3765" s="8" t="str">
        <f>VLOOKUP(MONTH($J3765),Lookup!$A$2:$B$13,2,0)&amp;" "&amp;YEAR($J3765)</f>
        <v>Jan 1900</v>
      </c>
      <c r="N3765" s="34" t="str">
        <f t="shared" si="352"/>
        <v>1/1/9999</v>
      </c>
      <c r="O3765" s="8" t="str">
        <f>IF(ISERROR(VLOOKUP($I3765,Lookup!$H$2:$I$11,2,0)),"",VLOOKUP($I3765,Lookup!$H$2:$I$11,2,0))</f>
        <v/>
      </c>
      <c r="P3765" s="8">
        <f>COUNTIF(J$4:J3765,J3765)</f>
        <v>0</v>
      </c>
    </row>
    <row r="3766" spans="1:16" x14ac:dyDescent="0.25">
      <c r="A3766" s="35">
        <f t="shared" si="353"/>
        <v>0</v>
      </c>
      <c r="B3766" s="8">
        <f t="shared" si="354"/>
        <v>0</v>
      </c>
      <c r="C3766" s="8">
        <f t="shared" si="355"/>
        <v>0</v>
      </c>
      <c r="D3766" s="38" t="e">
        <f t="shared" si="356"/>
        <v>#VALUE!</v>
      </c>
      <c r="E3766" s="39" t="e">
        <f t="shared" si="351"/>
        <v>#VALUE!</v>
      </c>
      <c r="M3766" s="8" t="str">
        <f>VLOOKUP(MONTH($J3766),Lookup!$A$2:$B$13,2,0)&amp;" "&amp;YEAR($J3766)</f>
        <v>Jan 1900</v>
      </c>
      <c r="N3766" s="34" t="str">
        <f t="shared" si="352"/>
        <v>1/1/9999</v>
      </c>
      <c r="O3766" s="8" t="str">
        <f>IF(ISERROR(VLOOKUP($I3766,Lookup!$H$2:$I$11,2,0)),"",VLOOKUP($I3766,Lookup!$H$2:$I$11,2,0))</f>
        <v/>
      </c>
      <c r="P3766" s="8">
        <f>COUNTIF(J$4:J3766,J3766)</f>
        <v>0</v>
      </c>
    </row>
    <row r="3767" spans="1:16" x14ac:dyDescent="0.25">
      <c r="A3767" s="35">
        <f t="shared" si="353"/>
        <v>0</v>
      </c>
      <c r="B3767" s="8">
        <f t="shared" si="354"/>
        <v>0</v>
      </c>
      <c r="C3767" s="8">
        <f t="shared" si="355"/>
        <v>0</v>
      </c>
      <c r="D3767" s="38" t="e">
        <f t="shared" si="356"/>
        <v>#VALUE!</v>
      </c>
      <c r="E3767" s="39" t="e">
        <f t="shared" si="351"/>
        <v>#VALUE!</v>
      </c>
      <c r="M3767" s="8" t="str">
        <f>VLOOKUP(MONTH($J3767),Lookup!$A$2:$B$13,2,0)&amp;" "&amp;YEAR($J3767)</f>
        <v>Jan 1900</v>
      </c>
      <c r="N3767" s="34" t="str">
        <f t="shared" si="352"/>
        <v>1/1/9999</v>
      </c>
      <c r="O3767" s="8" t="str">
        <f>IF(ISERROR(VLOOKUP($I3767,Lookup!$H$2:$I$11,2,0)),"",VLOOKUP($I3767,Lookup!$H$2:$I$11,2,0))</f>
        <v/>
      </c>
      <c r="P3767" s="8">
        <f>COUNTIF(J$4:J3767,J3767)</f>
        <v>0</v>
      </c>
    </row>
    <row r="3768" spans="1:16" x14ac:dyDescent="0.25">
      <c r="A3768" s="35">
        <f t="shared" si="353"/>
        <v>0</v>
      </c>
      <c r="B3768" s="8">
        <f t="shared" si="354"/>
        <v>0</v>
      </c>
      <c r="C3768" s="8">
        <f t="shared" si="355"/>
        <v>0</v>
      </c>
      <c r="D3768" s="38" t="e">
        <f t="shared" si="356"/>
        <v>#VALUE!</v>
      </c>
      <c r="E3768" s="39" t="e">
        <f t="shared" si="351"/>
        <v>#VALUE!</v>
      </c>
      <c r="M3768" s="8" t="str">
        <f>VLOOKUP(MONTH($J3768),Lookup!$A$2:$B$13,2,0)&amp;" "&amp;YEAR($J3768)</f>
        <v>Jan 1900</v>
      </c>
      <c r="N3768" s="34" t="str">
        <f t="shared" si="352"/>
        <v>1/1/9999</v>
      </c>
      <c r="O3768" s="8" t="str">
        <f>IF(ISERROR(VLOOKUP($I3768,Lookup!$H$2:$I$11,2,0)),"",VLOOKUP($I3768,Lookup!$H$2:$I$11,2,0))</f>
        <v/>
      </c>
      <c r="P3768" s="8">
        <f>COUNTIF(J$4:J3768,J3768)</f>
        <v>0</v>
      </c>
    </row>
    <row r="3769" spans="1:16" x14ac:dyDescent="0.25">
      <c r="A3769" s="35">
        <f t="shared" si="353"/>
        <v>0</v>
      </c>
      <c r="B3769" s="8">
        <f t="shared" si="354"/>
        <v>0</v>
      </c>
      <c r="C3769" s="8">
        <f t="shared" si="355"/>
        <v>0</v>
      </c>
      <c r="D3769" s="38" t="e">
        <f t="shared" si="356"/>
        <v>#VALUE!</v>
      </c>
      <c r="E3769" s="39" t="e">
        <f t="shared" si="351"/>
        <v>#VALUE!</v>
      </c>
      <c r="M3769" s="8" t="str">
        <f>VLOOKUP(MONTH($J3769),Lookup!$A$2:$B$13,2,0)&amp;" "&amp;YEAR($J3769)</f>
        <v>Jan 1900</v>
      </c>
      <c r="N3769" s="34" t="str">
        <f t="shared" si="352"/>
        <v>1/1/9999</v>
      </c>
      <c r="O3769" s="8" t="str">
        <f>IF(ISERROR(VLOOKUP($I3769,Lookup!$H$2:$I$11,2,0)),"",VLOOKUP($I3769,Lookup!$H$2:$I$11,2,0))</f>
        <v/>
      </c>
      <c r="P3769" s="8">
        <f>COUNTIF(J$4:J3769,J3769)</f>
        <v>0</v>
      </c>
    </row>
    <row r="3770" spans="1:16" x14ac:dyDescent="0.25">
      <c r="A3770" s="35">
        <f t="shared" si="353"/>
        <v>0</v>
      </c>
      <c r="B3770" s="8">
        <f t="shared" si="354"/>
        <v>0</v>
      </c>
      <c r="C3770" s="8">
        <f t="shared" si="355"/>
        <v>0</v>
      </c>
      <c r="D3770" s="38" t="e">
        <f t="shared" si="356"/>
        <v>#VALUE!</v>
      </c>
      <c r="E3770" s="39" t="e">
        <f t="shared" si="351"/>
        <v>#VALUE!</v>
      </c>
      <c r="M3770" s="8" t="str">
        <f>VLOOKUP(MONTH($J3770),Lookup!$A$2:$B$13,2,0)&amp;" "&amp;YEAR($J3770)</f>
        <v>Jan 1900</v>
      </c>
      <c r="N3770" s="34" t="str">
        <f t="shared" si="352"/>
        <v>1/1/9999</v>
      </c>
      <c r="O3770" s="8" t="str">
        <f>IF(ISERROR(VLOOKUP($I3770,Lookup!$H$2:$I$11,2,0)),"",VLOOKUP($I3770,Lookup!$H$2:$I$11,2,0))</f>
        <v/>
      </c>
      <c r="P3770" s="8">
        <f>COUNTIF(J$4:J3770,J3770)</f>
        <v>0</v>
      </c>
    </row>
    <row r="3771" spans="1:16" x14ac:dyDescent="0.25">
      <c r="A3771" s="35">
        <f t="shared" si="353"/>
        <v>0</v>
      </c>
      <c r="B3771" s="8">
        <f t="shared" si="354"/>
        <v>0</v>
      </c>
      <c r="C3771" s="8">
        <f t="shared" si="355"/>
        <v>0</v>
      </c>
      <c r="D3771" s="38" t="e">
        <f t="shared" si="356"/>
        <v>#VALUE!</v>
      </c>
      <c r="E3771" s="39" t="e">
        <f t="shared" si="351"/>
        <v>#VALUE!</v>
      </c>
      <c r="M3771" s="8" t="str">
        <f>VLOOKUP(MONTH($J3771),Lookup!$A$2:$B$13,2,0)&amp;" "&amp;YEAR($J3771)</f>
        <v>Jan 1900</v>
      </c>
      <c r="N3771" s="34" t="str">
        <f t="shared" si="352"/>
        <v>1/1/9999</v>
      </c>
      <c r="O3771" s="8" t="str">
        <f>IF(ISERROR(VLOOKUP($I3771,Lookup!$H$2:$I$11,2,0)),"",VLOOKUP($I3771,Lookup!$H$2:$I$11,2,0))</f>
        <v/>
      </c>
      <c r="P3771" s="8">
        <f>COUNTIF(J$4:J3771,J3771)</f>
        <v>0</v>
      </c>
    </row>
    <row r="3772" spans="1:16" x14ac:dyDescent="0.25">
      <c r="A3772" s="35">
        <f t="shared" si="353"/>
        <v>0</v>
      </c>
      <c r="B3772" s="8">
        <f t="shared" si="354"/>
        <v>0</v>
      </c>
      <c r="C3772" s="8">
        <f t="shared" si="355"/>
        <v>0</v>
      </c>
      <c r="D3772" s="38" t="e">
        <f t="shared" si="356"/>
        <v>#VALUE!</v>
      </c>
      <c r="E3772" s="39" t="e">
        <f t="shared" si="351"/>
        <v>#VALUE!</v>
      </c>
      <c r="M3772" s="8" t="str">
        <f>VLOOKUP(MONTH($J3772),Lookup!$A$2:$B$13,2,0)&amp;" "&amp;YEAR($J3772)</f>
        <v>Jan 1900</v>
      </c>
      <c r="N3772" s="34" t="str">
        <f t="shared" si="352"/>
        <v>1/1/9999</v>
      </c>
      <c r="O3772" s="8" t="str">
        <f>IF(ISERROR(VLOOKUP($I3772,Lookup!$H$2:$I$11,2,0)),"",VLOOKUP($I3772,Lookup!$H$2:$I$11,2,0))</f>
        <v/>
      </c>
      <c r="P3772" s="8">
        <f>COUNTIF(J$4:J3772,J3772)</f>
        <v>0</v>
      </c>
    </row>
    <row r="3773" spans="1:16" x14ac:dyDescent="0.25">
      <c r="A3773" s="35">
        <f t="shared" si="353"/>
        <v>0</v>
      </c>
      <c r="B3773" s="8">
        <f t="shared" si="354"/>
        <v>0</v>
      </c>
      <c r="C3773" s="8">
        <f t="shared" si="355"/>
        <v>0</v>
      </c>
      <c r="D3773" s="38" t="e">
        <f t="shared" si="356"/>
        <v>#VALUE!</v>
      </c>
      <c r="E3773" s="39" t="e">
        <f t="shared" si="351"/>
        <v>#VALUE!</v>
      </c>
      <c r="M3773" s="8" t="str">
        <f>VLOOKUP(MONTH($J3773),Lookup!$A$2:$B$13,2,0)&amp;" "&amp;YEAR($J3773)</f>
        <v>Jan 1900</v>
      </c>
      <c r="N3773" s="34" t="str">
        <f t="shared" si="352"/>
        <v>1/1/9999</v>
      </c>
      <c r="O3773" s="8" t="str">
        <f>IF(ISERROR(VLOOKUP($I3773,Lookup!$H$2:$I$11,2,0)),"",VLOOKUP($I3773,Lookup!$H$2:$I$11,2,0))</f>
        <v/>
      </c>
      <c r="P3773" s="8">
        <f>COUNTIF(J$4:J3773,J3773)</f>
        <v>0</v>
      </c>
    </row>
    <row r="3774" spans="1:16" x14ac:dyDescent="0.25">
      <c r="A3774" s="35">
        <f t="shared" si="353"/>
        <v>0</v>
      </c>
      <c r="B3774" s="8">
        <f t="shared" si="354"/>
        <v>0</v>
      </c>
      <c r="C3774" s="8">
        <f t="shared" si="355"/>
        <v>0</v>
      </c>
      <c r="D3774" s="38" t="e">
        <f t="shared" si="356"/>
        <v>#VALUE!</v>
      </c>
      <c r="E3774" s="39" t="e">
        <f t="shared" si="351"/>
        <v>#VALUE!</v>
      </c>
      <c r="M3774" s="8" t="str">
        <f>VLOOKUP(MONTH($J3774),Lookup!$A$2:$B$13,2,0)&amp;" "&amp;YEAR($J3774)</f>
        <v>Jan 1900</v>
      </c>
      <c r="N3774" s="34" t="str">
        <f t="shared" si="352"/>
        <v>1/1/9999</v>
      </c>
      <c r="O3774" s="8" t="str">
        <f>IF(ISERROR(VLOOKUP($I3774,Lookup!$H$2:$I$11,2,0)),"",VLOOKUP($I3774,Lookup!$H$2:$I$11,2,0))</f>
        <v/>
      </c>
      <c r="P3774" s="8">
        <f>COUNTIF(J$4:J3774,J3774)</f>
        <v>0</v>
      </c>
    </row>
    <row r="3775" spans="1:16" x14ac:dyDescent="0.25">
      <c r="A3775" s="35">
        <f t="shared" si="353"/>
        <v>0</v>
      </c>
      <c r="B3775" s="8">
        <f t="shared" si="354"/>
        <v>0</v>
      </c>
      <c r="C3775" s="8">
        <f t="shared" si="355"/>
        <v>0</v>
      </c>
      <c r="D3775" s="38" t="e">
        <f t="shared" si="356"/>
        <v>#VALUE!</v>
      </c>
      <c r="E3775" s="39" t="e">
        <f t="shared" si="351"/>
        <v>#VALUE!</v>
      </c>
      <c r="M3775" s="8" t="str">
        <f>VLOOKUP(MONTH($J3775),Lookup!$A$2:$B$13,2,0)&amp;" "&amp;YEAR($J3775)</f>
        <v>Jan 1900</v>
      </c>
      <c r="N3775" s="34" t="str">
        <f t="shared" si="352"/>
        <v>1/1/9999</v>
      </c>
      <c r="O3775" s="8" t="str">
        <f>IF(ISERROR(VLOOKUP($I3775,Lookup!$H$2:$I$11,2,0)),"",VLOOKUP($I3775,Lookup!$H$2:$I$11,2,0))</f>
        <v/>
      </c>
      <c r="P3775" s="8">
        <f>COUNTIF(J$4:J3775,J3775)</f>
        <v>0</v>
      </c>
    </row>
    <row r="3776" spans="1:16" x14ac:dyDescent="0.25">
      <c r="A3776" s="35">
        <f t="shared" si="353"/>
        <v>0</v>
      </c>
      <c r="B3776" s="8">
        <f t="shared" si="354"/>
        <v>0</v>
      </c>
      <c r="C3776" s="8">
        <f t="shared" si="355"/>
        <v>0</v>
      </c>
      <c r="D3776" s="38" t="e">
        <f t="shared" si="356"/>
        <v>#VALUE!</v>
      </c>
      <c r="E3776" s="39" t="e">
        <f t="shared" si="351"/>
        <v>#VALUE!</v>
      </c>
      <c r="M3776" s="8" t="str">
        <f>VLOOKUP(MONTH($J3776),Lookup!$A$2:$B$13,2,0)&amp;" "&amp;YEAR($J3776)</f>
        <v>Jan 1900</v>
      </c>
      <c r="N3776" s="34" t="str">
        <f t="shared" si="352"/>
        <v>1/1/9999</v>
      </c>
      <c r="O3776" s="8" t="str">
        <f>IF(ISERROR(VLOOKUP($I3776,Lookup!$H$2:$I$11,2,0)),"",VLOOKUP($I3776,Lookup!$H$2:$I$11,2,0))</f>
        <v/>
      </c>
      <c r="P3776" s="8">
        <f>COUNTIF(J$4:J3776,J3776)</f>
        <v>0</v>
      </c>
    </row>
    <row r="3777" spans="1:16" x14ac:dyDescent="0.25">
      <c r="A3777" s="35">
        <f t="shared" si="353"/>
        <v>0</v>
      </c>
      <c r="B3777" s="8">
        <f t="shared" si="354"/>
        <v>0</v>
      </c>
      <c r="C3777" s="8">
        <f t="shared" si="355"/>
        <v>0</v>
      </c>
      <c r="D3777" s="38" t="e">
        <f t="shared" si="356"/>
        <v>#VALUE!</v>
      </c>
      <c r="E3777" s="39" t="e">
        <f t="shared" si="351"/>
        <v>#VALUE!</v>
      </c>
      <c r="M3777" s="8" t="str">
        <f>VLOOKUP(MONTH($J3777),Lookup!$A$2:$B$13,2,0)&amp;" "&amp;YEAR($J3777)</f>
        <v>Jan 1900</v>
      </c>
      <c r="N3777" s="34" t="str">
        <f t="shared" si="352"/>
        <v>1/1/9999</v>
      </c>
      <c r="O3777" s="8" t="str">
        <f>IF(ISERROR(VLOOKUP($I3777,Lookup!$H$2:$I$11,2,0)),"",VLOOKUP($I3777,Lookup!$H$2:$I$11,2,0))</f>
        <v/>
      </c>
      <c r="P3777" s="8">
        <f>COUNTIF(J$4:J3777,J3777)</f>
        <v>0</v>
      </c>
    </row>
    <row r="3778" spans="1:16" x14ac:dyDescent="0.25">
      <c r="A3778" s="35">
        <f t="shared" si="353"/>
        <v>0</v>
      </c>
      <c r="B3778" s="8">
        <f t="shared" si="354"/>
        <v>0</v>
      </c>
      <c r="C3778" s="8">
        <f t="shared" si="355"/>
        <v>0</v>
      </c>
      <c r="D3778" s="38" t="e">
        <f t="shared" si="356"/>
        <v>#VALUE!</v>
      </c>
      <c r="E3778" s="39" t="e">
        <f t="shared" si="351"/>
        <v>#VALUE!</v>
      </c>
      <c r="M3778" s="8" t="str">
        <f>VLOOKUP(MONTH($J3778),Lookup!$A$2:$B$13,2,0)&amp;" "&amp;YEAR($J3778)</f>
        <v>Jan 1900</v>
      </c>
      <c r="N3778" s="34" t="str">
        <f t="shared" si="352"/>
        <v>1/1/9999</v>
      </c>
      <c r="O3778" s="8" t="str">
        <f>IF(ISERROR(VLOOKUP($I3778,Lookup!$H$2:$I$11,2,0)),"",VLOOKUP($I3778,Lookup!$H$2:$I$11,2,0))</f>
        <v/>
      </c>
      <c r="P3778" s="8">
        <f>COUNTIF(J$4:J3778,J3778)</f>
        <v>0</v>
      </c>
    </row>
    <row r="3779" spans="1:16" x14ac:dyDescent="0.25">
      <c r="A3779" s="35">
        <f t="shared" si="353"/>
        <v>0</v>
      </c>
      <c r="B3779" s="8">
        <f t="shared" si="354"/>
        <v>0</v>
      </c>
      <c r="C3779" s="8">
        <f t="shared" si="355"/>
        <v>0</v>
      </c>
      <c r="D3779" s="38" t="e">
        <f t="shared" si="356"/>
        <v>#VALUE!</v>
      </c>
      <c r="E3779" s="39" t="e">
        <f t="shared" si="351"/>
        <v>#VALUE!</v>
      </c>
      <c r="M3779" s="8" t="str">
        <f>VLOOKUP(MONTH($J3779),Lookup!$A$2:$B$13,2,0)&amp;" "&amp;YEAR($J3779)</f>
        <v>Jan 1900</v>
      </c>
      <c r="N3779" s="34" t="str">
        <f t="shared" si="352"/>
        <v>1/1/9999</v>
      </c>
      <c r="O3779" s="8" t="str">
        <f>IF(ISERROR(VLOOKUP($I3779,Lookup!$H$2:$I$11,2,0)),"",VLOOKUP($I3779,Lookup!$H$2:$I$11,2,0))</f>
        <v/>
      </c>
      <c r="P3779" s="8">
        <f>COUNTIF(J$4:J3779,J3779)</f>
        <v>0</v>
      </c>
    </row>
    <row r="3780" spans="1:16" x14ac:dyDescent="0.25">
      <c r="A3780" s="35">
        <f t="shared" si="353"/>
        <v>0</v>
      </c>
      <c r="B3780" s="8">
        <f t="shared" si="354"/>
        <v>0</v>
      </c>
      <c r="C3780" s="8">
        <f t="shared" si="355"/>
        <v>0</v>
      </c>
      <c r="D3780" s="38" t="e">
        <f t="shared" si="356"/>
        <v>#VALUE!</v>
      </c>
      <c r="E3780" s="39" t="e">
        <f t="shared" si="351"/>
        <v>#VALUE!</v>
      </c>
      <c r="M3780" s="8" t="str">
        <f>VLOOKUP(MONTH($J3780),Lookup!$A$2:$B$13,2,0)&amp;" "&amp;YEAR($J3780)</f>
        <v>Jan 1900</v>
      </c>
      <c r="N3780" s="34" t="str">
        <f t="shared" si="352"/>
        <v>1/1/9999</v>
      </c>
      <c r="O3780" s="8" t="str">
        <f>IF(ISERROR(VLOOKUP($I3780,Lookup!$H$2:$I$11,2,0)),"",VLOOKUP($I3780,Lookup!$H$2:$I$11,2,0))</f>
        <v/>
      </c>
      <c r="P3780" s="8">
        <f>COUNTIF(J$4:J3780,J3780)</f>
        <v>0</v>
      </c>
    </row>
    <row r="3781" spans="1:16" x14ac:dyDescent="0.25">
      <c r="A3781" s="35">
        <f t="shared" si="353"/>
        <v>0</v>
      </c>
      <c r="B3781" s="8">
        <f t="shared" si="354"/>
        <v>0</v>
      </c>
      <c r="C3781" s="8">
        <f t="shared" si="355"/>
        <v>0</v>
      </c>
      <c r="D3781" s="38" t="e">
        <f t="shared" si="356"/>
        <v>#VALUE!</v>
      </c>
      <c r="E3781" s="39" t="e">
        <f t="shared" ref="E3781:E3844" si="357">IF($D3781="","",COUNTIFS($F$4:$F$5000,$F3781,$D$4:$D$5000,"&gt;"&amp;$D3781))</f>
        <v>#VALUE!</v>
      </c>
      <c r="M3781" s="8" t="str">
        <f>VLOOKUP(MONTH($J3781),Lookup!$A$2:$B$13,2,0)&amp;" "&amp;YEAR($J3781)</f>
        <v>Jan 1900</v>
      </c>
      <c r="N3781" s="34" t="str">
        <f t="shared" ref="N3781:N3844" si="358">IF(ISBLANK($J3781),"1/1/9999",J3781)</f>
        <v>1/1/9999</v>
      </c>
      <c r="O3781" s="8" t="str">
        <f>IF(ISERROR(VLOOKUP($I3781,Lookup!$H$2:$I$11,2,0)),"",VLOOKUP($I3781,Lookup!$H$2:$I$11,2,0))</f>
        <v/>
      </c>
      <c r="P3781" s="8">
        <f>COUNTIF(J$4:J3781,J3781)</f>
        <v>0</v>
      </c>
    </row>
    <row r="3782" spans="1:16" x14ac:dyDescent="0.25">
      <c r="A3782" s="35">
        <f t="shared" ref="A3782:A3845" si="359">K3782</f>
        <v>0</v>
      </c>
      <c r="B3782" s="8">
        <f t="shared" ref="B3782:B3845" si="360">J3782</f>
        <v>0</v>
      </c>
      <c r="C3782" s="8">
        <f t="shared" ref="C3782:C3845" si="361">L3782</f>
        <v>0</v>
      </c>
      <c r="D3782" s="38" t="e">
        <f t="shared" ref="D3782:D3845" si="362">SUM(A3782:C3782)+O3782+P3782</f>
        <v>#VALUE!</v>
      </c>
      <c r="E3782" s="39" t="e">
        <f t="shared" si="357"/>
        <v>#VALUE!</v>
      </c>
      <c r="M3782" s="8" t="str">
        <f>VLOOKUP(MONTH($J3782),Lookup!$A$2:$B$13,2,0)&amp;" "&amp;YEAR($J3782)</f>
        <v>Jan 1900</v>
      </c>
      <c r="N3782" s="34" t="str">
        <f t="shared" si="358"/>
        <v>1/1/9999</v>
      </c>
      <c r="O3782" s="8" t="str">
        <f>IF(ISERROR(VLOOKUP($I3782,Lookup!$H$2:$I$11,2,0)),"",VLOOKUP($I3782,Lookup!$H$2:$I$11,2,0))</f>
        <v/>
      </c>
      <c r="P3782" s="8">
        <f>COUNTIF(J$4:J3782,J3782)</f>
        <v>0</v>
      </c>
    </row>
    <row r="3783" spans="1:16" x14ac:dyDescent="0.25">
      <c r="A3783" s="35">
        <f t="shared" si="359"/>
        <v>0</v>
      </c>
      <c r="B3783" s="8">
        <f t="shared" si="360"/>
        <v>0</v>
      </c>
      <c r="C3783" s="8">
        <f t="shared" si="361"/>
        <v>0</v>
      </c>
      <c r="D3783" s="38" t="e">
        <f t="shared" si="362"/>
        <v>#VALUE!</v>
      </c>
      <c r="E3783" s="39" t="e">
        <f t="shared" si="357"/>
        <v>#VALUE!</v>
      </c>
      <c r="M3783" s="8" t="str">
        <f>VLOOKUP(MONTH($J3783),Lookup!$A$2:$B$13,2,0)&amp;" "&amp;YEAR($J3783)</f>
        <v>Jan 1900</v>
      </c>
      <c r="N3783" s="34" t="str">
        <f t="shared" si="358"/>
        <v>1/1/9999</v>
      </c>
      <c r="O3783" s="8" t="str">
        <f>IF(ISERROR(VLOOKUP($I3783,Lookup!$H$2:$I$11,2,0)),"",VLOOKUP($I3783,Lookup!$H$2:$I$11,2,0))</f>
        <v/>
      </c>
      <c r="P3783" s="8">
        <f>COUNTIF(J$4:J3783,J3783)</f>
        <v>0</v>
      </c>
    </row>
    <row r="3784" spans="1:16" x14ac:dyDescent="0.25">
      <c r="A3784" s="35">
        <f t="shared" si="359"/>
        <v>0</v>
      </c>
      <c r="B3784" s="8">
        <f t="shared" si="360"/>
        <v>0</v>
      </c>
      <c r="C3784" s="8">
        <f t="shared" si="361"/>
        <v>0</v>
      </c>
      <c r="D3784" s="38" t="e">
        <f t="shared" si="362"/>
        <v>#VALUE!</v>
      </c>
      <c r="E3784" s="39" t="e">
        <f t="shared" si="357"/>
        <v>#VALUE!</v>
      </c>
      <c r="M3784" s="8" t="str">
        <f>VLOOKUP(MONTH($J3784),Lookup!$A$2:$B$13,2,0)&amp;" "&amp;YEAR($J3784)</f>
        <v>Jan 1900</v>
      </c>
      <c r="N3784" s="34" t="str">
        <f t="shared" si="358"/>
        <v>1/1/9999</v>
      </c>
      <c r="O3784" s="8" t="str">
        <f>IF(ISERROR(VLOOKUP($I3784,Lookup!$H$2:$I$11,2,0)),"",VLOOKUP($I3784,Lookup!$H$2:$I$11,2,0))</f>
        <v/>
      </c>
      <c r="P3784" s="8">
        <f>COUNTIF(J$4:J3784,J3784)</f>
        <v>0</v>
      </c>
    </row>
    <row r="3785" spans="1:16" x14ac:dyDescent="0.25">
      <c r="A3785" s="35">
        <f t="shared" si="359"/>
        <v>0</v>
      </c>
      <c r="B3785" s="8">
        <f t="shared" si="360"/>
        <v>0</v>
      </c>
      <c r="C3785" s="8">
        <f t="shared" si="361"/>
        <v>0</v>
      </c>
      <c r="D3785" s="38" t="e">
        <f t="shared" si="362"/>
        <v>#VALUE!</v>
      </c>
      <c r="E3785" s="39" t="e">
        <f t="shared" si="357"/>
        <v>#VALUE!</v>
      </c>
      <c r="M3785" s="8" t="str">
        <f>VLOOKUP(MONTH($J3785),Lookup!$A$2:$B$13,2,0)&amp;" "&amp;YEAR($J3785)</f>
        <v>Jan 1900</v>
      </c>
      <c r="N3785" s="34" t="str">
        <f t="shared" si="358"/>
        <v>1/1/9999</v>
      </c>
      <c r="O3785" s="8" t="str">
        <f>IF(ISERROR(VLOOKUP($I3785,Lookup!$H$2:$I$11,2,0)),"",VLOOKUP($I3785,Lookup!$H$2:$I$11,2,0))</f>
        <v/>
      </c>
      <c r="P3785" s="8">
        <f>COUNTIF(J$4:J3785,J3785)</f>
        <v>0</v>
      </c>
    </row>
    <row r="3786" spans="1:16" x14ac:dyDescent="0.25">
      <c r="A3786" s="35">
        <f t="shared" si="359"/>
        <v>0</v>
      </c>
      <c r="B3786" s="8">
        <f t="shared" si="360"/>
        <v>0</v>
      </c>
      <c r="C3786" s="8">
        <f t="shared" si="361"/>
        <v>0</v>
      </c>
      <c r="D3786" s="38" t="e">
        <f t="shared" si="362"/>
        <v>#VALUE!</v>
      </c>
      <c r="E3786" s="39" t="e">
        <f t="shared" si="357"/>
        <v>#VALUE!</v>
      </c>
      <c r="M3786" s="8" t="str">
        <f>VLOOKUP(MONTH($J3786),Lookup!$A$2:$B$13,2,0)&amp;" "&amp;YEAR($J3786)</f>
        <v>Jan 1900</v>
      </c>
      <c r="N3786" s="34" t="str">
        <f t="shared" si="358"/>
        <v>1/1/9999</v>
      </c>
      <c r="O3786" s="8" t="str">
        <f>IF(ISERROR(VLOOKUP($I3786,Lookup!$H$2:$I$11,2,0)),"",VLOOKUP($I3786,Lookup!$H$2:$I$11,2,0))</f>
        <v/>
      </c>
      <c r="P3786" s="8">
        <f>COUNTIF(J$4:J3786,J3786)</f>
        <v>0</v>
      </c>
    </row>
    <row r="3787" spans="1:16" x14ac:dyDescent="0.25">
      <c r="A3787" s="35">
        <f t="shared" si="359"/>
        <v>0</v>
      </c>
      <c r="B3787" s="8">
        <f t="shared" si="360"/>
        <v>0</v>
      </c>
      <c r="C3787" s="8">
        <f t="shared" si="361"/>
        <v>0</v>
      </c>
      <c r="D3787" s="38" t="e">
        <f t="shared" si="362"/>
        <v>#VALUE!</v>
      </c>
      <c r="E3787" s="39" t="e">
        <f t="shared" si="357"/>
        <v>#VALUE!</v>
      </c>
      <c r="M3787" s="8" t="str">
        <f>VLOOKUP(MONTH($J3787),Lookup!$A$2:$B$13,2,0)&amp;" "&amp;YEAR($J3787)</f>
        <v>Jan 1900</v>
      </c>
      <c r="N3787" s="34" t="str">
        <f t="shared" si="358"/>
        <v>1/1/9999</v>
      </c>
      <c r="O3787" s="8" t="str">
        <f>IF(ISERROR(VLOOKUP($I3787,Lookup!$H$2:$I$11,2,0)),"",VLOOKUP($I3787,Lookup!$H$2:$I$11,2,0))</f>
        <v/>
      </c>
      <c r="P3787" s="8">
        <f>COUNTIF(J$4:J3787,J3787)</f>
        <v>0</v>
      </c>
    </row>
    <row r="3788" spans="1:16" x14ac:dyDescent="0.25">
      <c r="A3788" s="35">
        <f t="shared" si="359"/>
        <v>0</v>
      </c>
      <c r="B3788" s="8">
        <f t="shared" si="360"/>
        <v>0</v>
      </c>
      <c r="C3788" s="8">
        <f t="shared" si="361"/>
        <v>0</v>
      </c>
      <c r="D3788" s="38" t="e">
        <f t="shared" si="362"/>
        <v>#VALUE!</v>
      </c>
      <c r="E3788" s="39" t="e">
        <f t="shared" si="357"/>
        <v>#VALUE!</v>
      </c>
      <c r="M3788" s="8" t="str">
        <f>VLOOKUP(MONTH($J3788),Lookup!$A$2:$B$13,2,0)&amp;" "&amp;YEAR($J3788)</f>
        <v>Jan 1900</v>
      </c>
      <c r="N3788" s="34" t="str">
        <f t="shared" si="358"/>
        <v>1/1/9999</v>
      </c>
      <c r="O3788" s="8" t="str">
        <f>IF(ISERROR(VLOOKUP($I3788,Lookup!$H$2:$I$11,2,0)),"",VLOOKUP($I3788,Lookup!$H$2:$I$11,2,0))</f>
        <v/>
      </c>
      <c r="P3788" s="8">
        <f>COUNTIF(J$4:J3788,J3788)</f>
        <v>0</v>
      </c>
    </row>
    <row r="3789" spans="1:16" x14ac:dyDescent="0.25">
      <c r="A3789" s="35">
        <f t="shared" si="359"/>
        <v>0</v>
      </c>
      <c r="B3789" s="8">
        <f t="shared" si="360"/>
        <v>0</v>
      </c>
      <c r="C3789" s="8">
        <f t="shared" si="361"/>
        <v>0</v>
      </c>
      <c r="D3789" s="38" t="e">
        <f t="shared" si="362"/>
        <v>#VALUE!</v>
      </c>
      <c r="E3789" s="39" t="e">
        <f t="shared" si="357"/>
        <v>#VALUE!</v>
      </c>
      <c r="M3789" s="8" t="str">
        <f>VLOOKUP(MONTH($J3789),Lookup!$A$2:$B$13,2,0)&amp;" "&amp;YEAR($J3789)</f>
        <v>Jan 1900</v>
      </c>
      <c r="N3789" s="34" t="str">
        <f t="shared" si="358"/>
        <v>1/1/9999</v>
      </c>
      <c r="O3789" s="8" t="str">
        <f>IF(ISERROR(VLOOKUP($I3789,Lookup!$H$2:$I$11,2,0)),"",VLOOKUP($I3789,Lookup!$H$2:$I$11,2,0))</f>
        <v/>
      </c>
      <c r="P3789" s="8">
        <f>COUNTIF(J$4:J3789,J3789)</f>
        <v>0</v>
      </c>
    </row>
    <row r="3790" spans="1:16" x14ac:dyDescent="0.25">
      <c r="A3790" s="35">
        <f t="shared" si="359"/>
        <v>0</v>
      </c>
      <c r="B3790" s="8">
        <f t="shared" si="360"/>
        <v>0</v>
      </c>
      <c r="C3790" s="8">
        <f t="shared" si="361"/>
        <v>0</v>
      </c>
      <c r="D3790" s="38" t="e">
        <f t="shared" si="362"/>
        <v>#VALUE!</v>
      </c>
      <c r="E3790" s="39" t="e">
        <f t="shared" si="357"/>
        <v>#VALUE!</v>
      </c>
      <c r="M3790" s="8" t="str">
        <f>VLOOKUP(MONTH($J3790),Lookup!$A$2:$B$13,2,0)&amp;" "&amp;YEAR($J3790)</f>
        <v>Jan 1900</v>
      </c>
      <c r="N3790" s="34" t="str">
        <f t="shared" si="358"/>
        <v>1/1/9999</v>
      </c>
      <c r="O3790" s="8" t="str">
        <f>IF(ISERROR(VLOOKUP($I3790,Lookup!$H$2:$I$11,2,0)),"",VLOOKUP($I3790,Lookup!$H$2:$I$11,2,0))</f>
        <v/>
      </c>
      <c r="P3790" s="8">
        <f>COUNTIF(J$4:J3790,J3790)</f>
        <v>0</v>
      </c>
    </row>
    <row r="3791" spans="1:16" x14ac:dyDescent="0.25">
      <c r="A3791" s="35">
        <f t="shared" si="359"/>
        <v>0</v>
      </c>
      <c r="B3791" s="8">
        <f t="shared" si="360"/>
        <v>0</v>
      </c>
      <c r="C3791" s="8">
        <f t="shared" si="361"/>
        <v>0</v>
      </c>
      <c r="D3791" s="38" t="e">
        <f t="shared" si="362"/>
        <v>#VALUE!</v>
      </c>
      <c r="E3791" s="39" t="e">
        <f t="shared" si="357"/>
        <v>#VALUE!</v>
      </c>
      <c r="M3791" s="8" t="str">
        <f>VLOOKUP(MONTH($J3791),Lookup!$A$2:$B$13,2,0)&amp;" "&amp;YEAR($J3791)</f>
        <v>Jan 1900</v>
      </c>
      <c r="N3791" s="34" t="str">
        <f t="shared" si="358"/>
        <v>1/1/9999</v>
      </c>
      <c r="O3791" s="8" t="str">
        <f>IF(ISERROR(VLOOKUP($I3791,Lookup!$H$2:$I$11,2,0)),"",VLOOKUP($I3791,Lookup!$H$2:$I$11,2,0))</f>
        <v/>
      </c>
      <c r="P3791" s="8">
        <f>COUNTIF(J$4:J3791,J3791)</f>
        <v>0</v>
      </c>
    </row>
    <row r="3792" spans="1:16" x14ac:dyDescent="0.25">
      <c r="A3792" s="35">
        <f t="shared" si="359"/>
        <v>0</v>
      </c>
      <c r="B3792" s="8">
        <f t="shared" si="360"/>
        <v>0</v>
      </c>
      <c r="C3792" s="8">
        <f t="shared" si="361"/>
        <v>0</v>
      </c>
      <c r="D3792" s="38" t="e">
        <f t="shared" si="362"/>
        <v>#VALUE!</v>
      </c>
      <c r="E3792" s="39" t="e">
        <f t="shared" si="357"/>
        <v>#VALUE!</v>
      </c>
      <c r="M3792" s="8" t="str">
        <f>VLOOKUP(MONTH($J3792),Lookup!$A$2:$B$13,2,0)&amp;" "&amp;YEAR($J3792)</f>
        <v>Jan 1900</v>
      </c>
      <c r="N3792" s="34" t="str">
        <f t="shared" si="358"/>
        <v>1/1/9999</v>
      </c>
      <c r="O3792" s="8" t="str">
        <f>IF(ISERROR(VLOOKUP($I3792,Lookup!$H$2:$I$11,2,0)),"",VLOOKUP($I3792,Lookup!$H$2:$I$11,2,0))</f>
        <v/>
      </c>
      <c r="P3792" s="8">
        <f>COUNTIF(J$4:J3792,J3792)</f>
        <v>0</v>
      </c>
    </row>
    <row r="3793" spans="1:16" x14ac:dyDescent="0.25">
      <c r="A3793" s="35">
        <f t="shared" si="359"/>
        <v>0</v>
      </c>
      <c r="B3793" s="8">
        <f t="shared" si="360"/>
        <v>0</v>
      </c>
      <c r="C3793" s="8">
        <f t="shared" si="361"/>
        <v>0</v>
      </c>
      <c r="D3793" s="38" t="e">
        <f t="shared" si="362"/>
        <v>#VALUE!</v>
      </c>
      <c r="E3793" s="39" t="e">
        <f t="shared" si="357"/>
        <v>#VALUE!</v>
      </c>
      <c r="M3793" s="8" t="str">
        <f>VLOOKUP(MONTH($J3793),Lookup!$A$2:$B$13,2,0)&amp;" "&amp;YEAR($J3793)</f>
        <v>Jan 1900</v>
      </c>
      <c r="N3793" s="34" t="str">
        <f t="shared" si="358"/>
        <v>1/1/9999</v>
      </c>
      <c r="O3793" s="8" t="str">
        <f>IF(ISERROR(VLOOKUP($I3793,Lookup!$H$2:$I$11,2,0)),"",VLOOKUP($I3793,Lookup!$H$2:$I$11,2,0))</f>
        <v/>
      </c>
      <c r="P3793" s="8">
        <f>COUNTIF(J$4:J3793,J3793)</f>
        <v>0</v>
      </c>
    </row>
    <row r="3794" spans="1:16" x14ac:dyDescent="0.25">
      <c r="A3794" s="35">
        <f t="shared" si="359"/>
        <v>0</v>
      </c>
      <c r="B3794" s="8">
        <f t="shared" si="360"/>
        <v>0</v>
      </c>
      <c r="C3794" s="8">
        <f t="shared" si="361"/>
        <v>0</v>
      </c>
      <c r="D3794" s="38" t="e">
        <f t="shared" si="362"/>
        <v>#VALUE!</v>
      </c>
      <c r="E3794" s="39" t="e">
        <f t="shared" si="357"/>
        <v>#VALUE!</v>
      </c>
      <c r="M3794" s="8" t="str">
        <f>VLOOKUP(MONTH($J3794),Lookup!$A$2:$B$13,2,0)&amp;" "&amp;YEAR($J3794)</f>
        <v>Jan 1900</v>
      </c>
      <c r="N3794" s="34" t="str">
        <f t="shared" si="358"/>
        <v>1/1/9999</v>
      </c>
      <c r="O3794" s="8" t="str">
        <f>IF(ISERROR(VLOOKUP($I3794,Lookup!$H$2:$I$11,2,0)),"",VLOOKUP($I3794,Lookup!$H$2:$I$11,2,0))</f>
        <v/>
      </c>
      <c r="P3794" s="8">
        <f>COUNTIF(J$4:J3794,J3794)</f>
        <v>0</v>
      </c>
    </row>
    <row r="3795" spans="1:16" x14ac:dyDescent="0.25">
      <c r="A3795" s="35">
        <f t="shared" si="359"/>
        <v>0</v>
      </c>
      <c r="B3795" s="8">
        <f t="shared" si="360"/>
        <v>0</v>
      </c>
      <c r="C3795" s="8">
        <f t="shared" si="361"/>
        <v>0</v>
      </c>
      <c r="D3795" s="38" t="e">
        <f t="shared" si="362"/>
        <v>#VALUE!</v>
      </c>
      <c r="E3795" s="39" t="e">
        <f t="shared" si="357"/>
        <v>#VALUE!</v>
      </c>
      <c r="M3795" s="8" t="str">
        <f>VLOOKUP(MONTH($J3795),Lookup!$A$2:$B$13,2,0)&amp;" "&amp;YEAR($J3795)</f>
        <v>Jan 1900</v>
      </c>
      <c r="N3795" s="34" t="str">
        <f t="shared" si="358"/>
        <v>1/1/9999</v>
      </c>
      <c r="O3795" s="8" t="str">
        <f>IF(ISERROR(VLOOKUP($I3795,Lookup!$H$2:$I$11,2,0)),"",VLOOKUP($I3795,Lookup!$H$2:$I$11,2,0))</f>
        <v/>
      </c>
      <c r="P3795" s="8">
        <f>COUNTIF(J$4:J3795,J3795)</f>
        <v>0</v>
      </c>
    </row>
    <row r="3796" spans="1:16" x14ac:dyDescent="0.25">
      <c r="A3796" s="35">
        <f t="shared" si="359"/>
        <v>0</v>
      </c>
      <c r="B3796" s="8">
        <f t="shared" si="360"/>
        <v>0</v>
      </c>
      <c r="C3796" s="8">
        <f t="shared" si="361"/>
        <v>0</v>
      </c>
      <c r="D3796" s="38" t="e">
        <f t="shared" si="362"/>
        <v>#VALUE!</v>
      </c>
      <c r="E3796" s="39" t="e">
        <f t="shared" si="357"/>
        <v>#VALUE!</v>
      </c>
      <c r="M3796" s="8" t="str">
        <f>VLOOKUP(MONTH($J3796),Lookup!$A$2:$B$13,2,0)&amp;" "&amp;YEAR($J3796)</f>
        <v>Jan 1900</v>
      </c>
      <c r="N3796" s="34" t="str">
        <f t="shared" si="358"/>
        <v>1/1/9999</v>
      </c>
      <c r="O3796" s="8" t="str">
        <f>IF(ISERROR(VLOOKUP($I3796,Lookup!$H$2:$I$11,2,0)),"",VLOOKUP($I3796,Lookup!$H$2:$I$11,2,0))</f>
        <v/>
      </c>
      <c r="P3796" s="8">
        <f>COUNTIF(J$4:J3796,J3796)</f>
        <v>0</v>
      </c>
    </row>
    <row r="3797" spans="1:16" x14ac:dyDescent="0.25">
      <c r="A3797" s="35">
        <f t="shared" si="359"/>
        <v>0</v>
      </c>
      <c r="B3797" s="8">
        <f t="shared" si="360"/>
        <v>0</v>
      </c>
      <c r="C3797" s="8">
        <f t="shared" si="361"/>
        <v>0</v>
      </c>
      <c r="D3797" s="38" t="e">
        <f t="shared" si="362"/>
        <v>#VALUE!</v>
      </c>
      <c r="E3797" s="39" t="e">
        <f t="shared" si="357"/>
        <v>#VALUE!</v>
      </c>
      <c r="M3797" s="8" t="str">
        <f>VLOOKUP(MONTH($J3797),Lookup!$A$2:$B$13,2,0)&amp;" "&amp;YEAR($J3797)</f>
        <v>Jan 1900</v>
      </c>
      <c r="N3797" s="34" t="str">
        <f t="shared" si="358"/>
        <v>1/1/9999</v>
      </c>
      <c r="O3797" s="8" t="str">
        <f>IF(ISERROR(VLOOKUP($I3797,Lookup!$H$2:$I$11,2,0)),"",VLOOKUP($I3797,Lookup!$H$2:$I$11,2,0))</f>
        <v/>
      </c>
      <c r="P3797" s="8">
        <f>COUNTIF(J$4:J3797,J3797)</f>
        <v>0</v>
      </c>
    </row>
    <row r="3798" spans="1:16" x14ac:dyDescent="0.25">
      <c r="A3798" s="35">
        <f t="shared" si="359"/>
        <v>0</v>
      </c>
      <c r="B3798" s="8">
        <f t="shared" si="360"/>
        <v>0</v>
      </c>
      <c r="C3798" s="8">
        <f t="shared" si="361"/>
        <v>0</v>
      </c>
      <c r="D3798" s="38" t="e">
        <f t="shared" si="362"/>
        <v>#VALUE!</v>
      </c>
      <c r="E3798" s="39" t="e">
        <f t="shared" si="357"/>
        <v>#VALUE!</v>
      </c>
      <c r="M3798" s="8" t="str">
        <f>VLOOKUP(MONTH($J3798),Lookup!$A$2:$B$13,2,0)&amp;" "&amp;YEAR($J3798)</f>
        <v>Jan 1900</v>
      </c>
      <c r="N3798" s="34" t="str">
        <f t="shared" si="358"/>
        <v>1/1/9999</v>
      </c>
      <c r="O3798" s="8" t="str">
        <f>IF(ISERROR(VLOOKUP($I3798,Lookup!$H$2:$I$11,2,0)),"",VLOOKUP($I3798,Lookup!$H$2:$I$11,2,0))</f>
        <v/>
      </c>
      <c r="P3798" s="8">
        <f>COUNTIF(J$4:J3798,J3798)</f>
        <v>0</v>
      </c>
    </row>
    <row r="3799" spans="1:16" x14ac:dyDescent="0.25">
      <c r="A3799" s="35">
        <f t="shared" si="359"/>
        <v>0</v>
      </c>
      <c r="B3799" s="8">
        <f t="shared" si="360"/>
        <v>0</v>
      </c>
      <c r="C3799" s="8">
        <f t="shared" si="361"/>
        <v>0</v>
      </c>
      <c r="D3799" s="38" t="e">
        <f t="shared" si="362"/>
        <v>#VALUE!</v>
      </c>
      <c r="E3799" s="39" t="e">
        <f t="shared" si="357"/>
        <v>#VALUE!</v>
      </c>
      <c r="M3799" s="8" t="str">
        <f>VLOOKUP(MONTH($J3799),Lookup!$A$2:$B$13,2,0)&amp;" "&amp;YEAR($J3799)</f>
        <v>Jan 1900</v>
      </c>
      <c r="N3799" s="34" t="str">
        <f t="shared" si="358"/>
        <v>1/1/9999</v>
      </c>
      <c r="O3799" s="8" t="str">
        <f>IF(ISERROR(VLOOKUP($I3799,Lookup!$H$2:$I$11,2,0)),"",VLOOKUP($I3799,Lookup!$H$2:$I$11,2,0))</f>
        <v/>
      </c>
      <c r="P3799" s="8">
        <f>COUNTIF(J$4:J3799,J3799)</f>
        <v>0</v>
      </c>
    </row>
    <row r="3800" spans="1:16" x14ac:dyDescent="0.25">
      <c r="A3800" s="35">
        <f t="shared" si="359"/>
        <v>0</v>
      </c>
      <c r="B3800" s="8">
        <f t="shared" si="360"/>
        <v>0</v>
      </c>
      <c r="C3800" s="8">
        <f t="shared" si="361"/>
        <v>0</v>
      </c>
      <c r="D3800" s="38" t="e">
        <f t="shared" si="362"/>
        <v>#VALUE!</v>
      </c>
      <c r="E3800" s="39" t="e">
        <f t="shared" si="357"/>
        <v>#VALUE!</v>
      </c>
      <c r="M3800" s="8" t="str">
        <f>VLOOKUP(MONTH($J3800),Lookup!$A$2:$B$13,2,0)&amp;" "&amp;YEAR($J3800)</f>
        <v>Jan 1900</v>
      </c>
      <c r="N3800" s="34" t="str">
        <f t="shared" si="358"/>
        <v>1/1/9999</v>
      </c>
      <c r="O3800" s="8" t="str">
        <f>IF(ISERROR(VLOOKUP($I3800,Lookup!$H$2:$I$11,2,0)),"",VLOOKUP($I3800,Lookup!$H$2:$I$11,2,0))</f>
        <v/>
      </c>
      <c r="P3800" s="8">
        <f>COUNTIF(J$4:J3800,J3800)</f>
        <v>0</v>
      </c>
    </row>
    <row r="3801" spans="1:16" x14ac:dyDescent="0.25">
      <c r="A3801" s="35">
        <f t="shared" si="359"/>
        <v>0</v>
      </c>
      <c r="B3801" s="8">
        <f t="shared" si="360"/>
        <v>0</v>
      </c>
      <c r="C3801" s="8">
        <f t="shared" si="361"/>
        <v>0</v>
      </c>
      <c r="D3801" s="38" t="e">
        <f t="shared" si="362"/>
        <v>#VALUE!</v>
      </c>
      <c r="E3801" s="39" t="e">
        <f t="shared" si="357"/>
        <v>#VALUE!</v>
      </c>
      <c r="M3801" s="8" t="str">
        <f>VLOOKUP(MONTH($J3801),Lookup!$A$2:$B$13,2,0)&amp;" "&amp;YEAR($J3801)</f>
        <v>Jan 1900</v>
      </c>
      <c r="N3801" s="34" t="str">
        <f t="shared" si="358"/>
        <v>1/1/9999</v>
      </c>
      <c r="O3801" s="8" t="str">
        <f>IF(ISERROR(VLOOKUP($I3801,Lookup!$H$2:$I$11,2,0)),"",VLOOKUP($I3801,Lookup!$H$2:$I$11,2,0))</f>
        <v/>
      </c>
      <c r="P3801" s="8">
        <f>COUNTIF(J$4:J3801,J3801)</f>
        <v>0</v>
      </c>
    </row>
    <row r="3802" spans="1:16" x14ac:dyDescent="0.25">
      <c r="A3802" s="35">
        <f t="shared" si="359"/>
        <v>0</v>
      </c>
      <c r="B3802" s="8">
        <f t="shared" si="360"/>
        <v>0</v>
      </c>
      <c r="C3802" s="8">
        <f t="shared" si="361"/>
        <v>0</v>
      </c>
      <c r="D3802" s="38" t="e">
        <f t="shared" si="362"/>
        <v>#VALUE!</v>
      </c>
      <c r="E3802" s="39" t="e">
        <f t="shared" si="357"/>
        <v>#VALUE!</v>
      </c>
      <c r="M3802" s="8" t="str">
        <f>VLOOKUP(MONTH($J3802),Lookup!$A$2:$B$13,2,0)&amp;" "&amp;YEAR($J3802)</f>
        <v>Jan 1900</v>
      </c>
      <c r="N3802" s="34" t="str">
        <f t="shared" si="358"/>
        <v>1/1/9999</v>
      </c>
      <c r="O3802" s="8" t="str">
        <f>IF(ISERROR(VLOOKUP($I3802,Lookup!$H$2:$I$11,2,0)),"",VLOOKUP($I3802,Lookup!$H$2:$I$11,2,0))</f>
        <v/>
      </c>
      <c r="P3802" s="8">
        <f>COUNTIF(J$4:J3802,J3802)</f>
        <v>0</v>
      </c>
    </row>
    <row r="3803" spans="1:16" x14ac:dyDescent="0.25">
      <c r="A3803" s="35">
        <f t="shared" si="359"/>
        <v>0</v>
      </c>
      <c r="B3803" s="8">
        <f t="shared" si="360"/>
        <v>0</v>
      </c>
      <c r="C3803" s="8">
        <f t="shared" si="361"/>
        <v>0</v>
      </c>
      <c r="D3803" s="38" t="e">
        <f t="shared" si="362"/>
        <v>#VALUE!</v>
      </c>
      <c r="E3803" s="39" t="e">
        <f t="shared" si="357"/>
        <v>#VALUE!</v>
      </c>
      <c r="M3803" s="8" t="str">
        <f>VLOOKUP(MONTH($J3803),Lookup!$A$2:$B$13,2,0)&amp;" "&amp;YEAR($J3803)</f>
        <v>Jan 1900</v>
      </c>
      <c r="N3803" s="34" t="str">
        <f t="shared" si="358"/>
        <v>1/1/9999</v>
      </c>
      <c r="O3803" s="8" t="str">
        <f>IF(ISERROR(VLOOKUP($I3803,Lookup!$H$2:$I$11,2,0)),"",VLOOKUP($I3803,Lookup!$H$2:$I$11,2,0))</f>
        <v/>
      </c>
      <c r="P3803" s="8">
        <f>COUNTIF(J$4:J3803,J3803)</f>
        <v>0</v>
      </c>
    </row>
    <row r="3804" spans="1:16" x14ac:dyDescent="0.25">
      <c r="A3804" s="35">
        <f t="shared" si="359"/>
        <v>0</v>
      </c>
      <c r="B3804" s="8">
        <f t="shared" si="360"/>
        <v>0</v>
      </c>
      <c r="C3804" s="8">
        <f t="shared" si="361"/>
        <v>0</v>
      </c>
      <c r="D3804" s="38" t="e">
        <f t="shared" si="362"/>
        <v>#VALUE!</v>
      </c>
      <c r="E3804" s="39" t="e">
        <f t="shared" si="357"/>
        <v>#VALUE!</v>
      </c>
      <c r="M3804" s="8" t="str">
        <f>VLOOKUP(MONTH($J3804),Lookup!$A$2:$B$13,2,0)&amp;" "&amp;YEAR($J3804)</f>
        <v>Jan 1900</v>
      </c>
      <c r="N3804" s="34" t="str">
        <f t="shared" si="358"/>
        <v>1/1/9999</v>
      </c>
      <c r="O3804" s="8" t="str">
        <f>IF(ISERROR(VLOOKUP($I3804,Lookup!$H$2:$I$11,2,0)),"",VLOOKUP($I3804,Lookup!$H$2:$I$11,2,0))</f>
        <v/>
      </c>
      <c r="P3804" s="8">
        <f>COUNTIF(J$4:J3804,J3804)</f>
        <v>0</v>
      </c>
    </row>
    <row r="3805" spans="1:16" x14ac:dyDescent="0.25">
      <c r="A3805" s="35">
        <f t="shared" si="359"/>
        <v>0</v>
      </c>
      <c r="B3805" s="8">
        <f t="shared" si="360"/>
        <v>0</v>
      </c>
      <c r="C3805" s="8">
        <f t="shared" si="361"/>
        <v>0</v>
      </c>
      <c r="D3805" s="38" t="e">
        <f t="shared" si="362"/>
        <v>#VALUE!</v>
      </c>
      <c r="E3805" s="39" t="e">
        <f t="shared" si="357"/>
        <v>#VALUE!</v>
      </c>
      <c r="M3805" s="8" t="str">
        <f>VLOOKUP(MONTH($J3805),Lookup!$A$2:$B$13,2,0)&amp;" "&amp;YEAR($J3805)</f>
        <v>Jan 1900</v>
      </c>
      <c r="N3805" s="34" t="str">
        <f t="shared" si="358"/>
        <v>1/1/9999</v>
      </c>
      <c r="O3805" s="8" t="str">
        <f>IF(ISERROR(VLOOKUP($I3805,Lookup!$H$2:$I$11,2,0)),"",VLOOKUP($I3805,Lookup!$H$2:$I$11,2,0))</f>
        <v/>
      </c>
      <c r="P3805" s="8">
        <f>COUNTIF(J$4:J3805,J3805)</f>
        <v>0</v>
      </c>
    </row>
    <row r="3806" spans="1:16" x14ac:dyDescent="0.25">
      <c r="A3806" s="35">
        <f t="shared" si="359"/>
        <v>0</v>
      </c>
      <c r="B3806" s="8">
        <f t="shared" si="360"/>
        <v>0</v>
      </c>
      <c r="C3806" s="8">
        <f t="shared" si="361"/>
        <v>0</v>
      </c>
      <c r="D3806" s="38" t="e">
        <f t="shared" si="362"/>
        <v>#VALUE!</v>
      </c>
      <c r="E3806" s="39" t="e">
        <f t="shared" si="357"/>
        <v>#VALUE!</v>
      </c>
      <c r="M3806" s="8" t="str">
        <f>VLOOKUP(MONTH($J3806),Lookup!$A$2:$B$13,2,0)&amp;" "&amp;YEAR($J3806)</f>
        <v>Jan 1900</v>
      </c>
      <c r="N3806" s="34" t="str">
        <f t="shared" si="358"/>
        <v>1/1/9999</v>
      </c>
      <c r="O3806" s="8" t="str">
        <f>IF(ISERROR(VLOOKUP($I3806,Lookup!$H$2:$I$11,2,0)),"",VLOOKUP($I3806,Lookup!$H$2:$I$11,2,0))</f>
        <v/>
      </c>
      <c r="P3806" s="8">
        <f>COUNTIF(J$4:J3806,J3806)</f>
        <v>0</v>
      </c>
    </row>
    <row r="3807" spans="1:16" x14ac:dyDescent="0.25">
      <c r="A3807" s="35">
        <f t="shared" si="359"/>
        <v>0</v>
      </c>
      <c r="B3807" s="8">
        <f t="shared" si="360"/>
        <v>0</v>
      </c>
      <c r="C3807" s="8">
        <f t="shared" si="361"/>
        <v>0</v>
      </c>
      <c r="D3807" s="38" t="e">
        <f t="shared" si="362"/>
        <v>#VALUE!</v>
      </c>
      <c r="E3807" s="39" t="e">
        <f t="shared" si="357"/>
        <v>#VALUE!</v>
      </c>
      <c r="M3807" s="8" t="str">
        <f>VLOOKUP(MONTH($J3807),Lookup!$A$2:$B$13,2,0)&amp;" "&amp;YEAR($J3807)</f>
        <v>Jan 1900</v>
      </c>
      <c r="N3807" s="34" t="str">
        <f t="shared" si="358"/>
        <v>1/1/9999</v>
      </c>
      <c r="O3807" s="8" t="str">
        <f>IF(ISERROR(VLOOKUP($I3807,Lookup!$H$2:$I$11,2,0)),"",VLOOKUP($I3807,Lookup!$H$2:$I$11,2,0))</f>
        <v/>
      </c>
      <c r="P3807" s="8">
        <f>COUNTIF(J$4:J3807,J3807)</f>
        <v>0</v>
      </c>
    </row>
    <row r="3808" spans="1:16" x14ac:dyDescent="0.25">
      <c r="A3808" s="35">
        <f t="shared" si="359"/>
        <v>0</v>
      </c>
      <c r="B3808" s="8">
        <f t="shared" si="360"/>
        <v>0</v>
      </c>
      <c r="C3808" s="8">
        <f t="shared" si="361"/>
        <v>0</v>
      </c>
      <c r="D3808" s="38" t="e">
        <f t="shared" si="362"/>
        <v>#VALUE!</v>
      </c>
      <c r="E3808" s="39" t="e">
        <f t="shared" si="357"/>
        <v>#VALUE!</v>
      </c>
      <c r="M3808" s="8" t="str">
        <f>VLOOKUP(MONTH($J3808),Lookup!$A$2:$B$13,2,0)&amp;" "&amp;YEAR($J3808)</f>
        <v>Jan 1900</v>
      </c>
      <c r="N3808" s="34" t="str">
        <f t="shared" si="358"/>
        <v>1/1/9999</v>
      </c>
      <c r="O3808" s="8" t="str">
        <f>IF(ISERROR(VLOOKUP($I3808,Lookup!$H$2:$I$11,2,0)),"",VLOOKUP($I3808,Lookup!$H$2:$I$11,2,0))</f>
        <v/>
      </c>
      <c r="P3808" s="8">
        <f>COUNTIF(J$4:J3808,J3808)</f>
        <v>0</v>
      </c>
    </row>
    <row r="3809" spans="1:16" x14ac:dyDescent="0.25">
      <c r="A3809" s="35">
        <f t="shared" si="359"/>
        <v>0</v>
      </c>
      <c r="B3809" s="8">
        <f t="shared" si="360"/>
        <v>0</v>
      </c>
      <c r="C3809" s="8">
        <f t="shared" si="361"/>
        <v>0</v>
      </c>
      <c r="D3809" s="38" t="e">
        <f t="shared" si="362"/>
        <v>#VALUE!</v>
      </c>
      <c r="E3809" s="39" t="e">
        <f t="shared" si="357"/>
        <v>#VALUE!</v>
      </c>
      <c r="M3809" s="8" t="str">
        <f>VLOOKUP(MONTH($J3809),Lookup!$A$2:$B$13,2,0)&amp;" "&amp;YEAR($J3809)</f>
        <v>Jan 1900</v>
      </c>
      <c r="N3809" s="34" t="str">
        <f t="shared" si="358"/>
        <v>1/1/9999</v>
      </c>
      <c r="O3809" s="8" t="str">
        <f>IF(ISERROR(VLOOKUP($I3809,Lookup!$H$2:$I$11,2,0)),"",VLOOKUP($I3809,Lookup!$H$2:$I$11,2,0))</f>
        <v/>
      </c>
      <c r="P3809" s="8">
        <f>COUNTIF(J$4:J3809,J3809)</f>
        <v>0</v>
      </c>
    </row>
    <row r="3810" spans="1:16" x14ac:dyDescent="0.25">
      <c r="A3810" s="35">
        <f t="shared" si="359"/>
        <v>0</v>
      </c>
      <c r="B3810" s="8">
        <f t="shared" si="360"/>
        <v>0</v>
      </c>
      <c r="C3810" s="8">
        <f t="shared" si="361"/>
        <v>0</v>
      </c>
      <c r="D3810" s="38" t="e">
        <f t="shared" si="362"/>
        <v>#VALUE!</v>
      </c>
      <c r="E3810" s="39" t="e">
        <f t="shared" si="357"/>
        <v>#VALUE!</v>
      </c>
      <c r="M3810" s="8" t="str">
        <f>VLOOKUP(MONTH($J3810),Lookup!$A$2:$B$13,2,0)&amp;" "&amp;YEAR($J3810)</f>
        <v>Jan 1900</v>
      </c>
      <c r="N3810" s="34" t="str">
        <f t="shared" si="358"/>
        <v>1/1/9999</v>
      </c>
      <c r="O3810" s="8" t="str">
        <f>IF(ISERROR(VLOOKUP($I3810,Lookup!$H$2:$I$11,2,0)),"",VLOOKUP($I3810,Lookup!$H$2:$I$11,2,0))</f>
        <v/>
      </c>
      <c r="P3810" s="8">
        <f>COUNTIF(J$4:J3810,J3810)</f>
        <v>0</v>
      </c>
    </row>
    <row r="3811" spans="1:16" x14ac:dyDescent="0.25">
      <c r="A3811" s="35">
        <f t="shared" si="359"/>
        <v>0</v>
      </c>
      <c r="B3811" s="8">
        <f t="shared" si="360"/>
        <v>0</v>
      </c>
      <c r="C3811" s="8">
        <f t="shared" si="361"/>
        <v>0</v>
      </c>
      <c r="D3811" s="38" t="e">
        <f t="shared" si="362"/>
        <v>#VALUE!</v>
      </c>
      <c r="E3811" s="39" t="e">
        <f t="shared" si="357"/>
        <v>#VALUE!</v>
      </c>
      <c r="M3811" s="8" t="str">
        <f>VLOOKUP(MONTH($J3811),Lookup!$A$2:$B$13,2,0)&amp;" "&amp;YEAR($J3811)</f>
        <v>Jan 1900</v>
      </c>
      <c r="N3811" s="34" t="str">
        <f t="shared" si="358"/>
        <v>1/1/9999</v>
      </c>
      <c r="O3811" s="8" t="str">
        <f>IF(ISERROR(VLOOKUP($I3811,Lookup!$H$2:$I$11,2,0)),"",VLOOKUP($I3811,Lookup!$H$2:$I$11,2,0))</f>
        <v/>
      </c>
      <c r="P3811" s="8">
        <f>COUNTIF(J$4:J3811,J3811)</f>
        <v>0</v>
      </c>
    </row>
    <row r="3812" spans="1:16" x14ac:dyDescent="0.25">
      <c r="A3812" s="35">
        <f t="shared" si="359"/>
        <v>0</v>
      </c>
      <c r="B3812" s="8">
        <f t="shared" si="360"/>
        <v>0</v>
      </c>
      <c r="C3812" s="8">
        <f t="shared" si="361"/>
        <v>0</v>
      </c>
      <c r="D3812" s="38" t="e">
        <f t="shared" si="362"/>
        <v>#VALUE!</v>
      </c>
      <c r="E3812" s="39" t="e">
        <f t="shared" si="357"/>
        <v>#VALUE!</v>
      </c>
      <c r="M3812" s="8" t="str">
        <f>VLOOKUP(MONTH($J3812),Lookup!$A$2:$B$13,2,0)&amp;" "&amp;YEAR($J3812)</f>
        <v>Jan 1900</v>
      </c>
      <c r="N3812" s="34" t="str">
        <f t="shared" si="358"/>
        <v>1/1/9999</v>
      </c>
      <c r="O3812" s="8" t="str">
        <f>IF(ISERROR(VLOOKUP($I3812,Lookup!$H$2:$I$11,2,0)),"",VLOOKUP($I3812,Lookup!$H$2:$I$11,2,0))</f>
        <v/>
      </c>
      <c r="P3812" s="8">
        <f>COUNTIF(J$4:J3812,J3812)</f>
        <v>0</v>
      </c>
    </row>
    <row r="3813" spans="1:16" x14ac:dyDescent="0.25">
      <c r="A3813" s="35">
        <f t="shared" si="359"/>
        <v>0</v>
      </c>
      <c r="B3813" s="8">
        <f t="shared" si="360"/>
        <v>0</v>
      </c>
      <c r="C3813" s="8">
        <f t="shared" si="361"/>
        <v>0</v>
      </c>
      <c r="D3813" s="38" t="e">
        <f t="shared" si="362"/>
        <v>#VALUE!</v>
      </c>
      <c r="E3813" s="39" t="e">
        <f t="shared" si="357"/>
        <v>#VALUE!</v>
      </c>
      <c r="M3813" s="8" t="str">
        <f>VLOOKUP(MONTH($J3813),Lookup!$A$2:$B$13,2,0)&amp;" "&amp;YEAR($J3813)</f>
        <v>Jan 1900</v>
      </c>
      <c r="N3813" s="34" t="str">
        <f t="shared" si="358"/>
        <v>1/1/9999</v>
      </c>
      <c r="O3813" s="8" t="str">
        <f>IF(ISERROR(VLOOKUP($I3813,Lookup!$H$2:$I$11,2,0)),"",VLOOKUP($I3813,Lookup!$H$2:$I$11,2,0))</f>
        <v/>
      </c>
      <c r="P3813" s="8">
        <f>COUNTIF(J$4:J3813,J3813)</f>
        <v>0</v>
      </c>
    </row>
    <row r="3814" spans="1:16" x14ac:dyDescent="0.25">
      <c r="A3814" s="35">
        <f t="shared" si="359"/>
        <v>0</v>
      </c>
      <c r="B3814" s="8">
        <f t="shared" si="360"/>
        <v>0</v>
      </c>
      <c r="C3814" s="8">
        <f t="shared" si="361"/>
        <v>0</v>
      </c>
      <c r="D3814" s="38" t="e">
        <f t="shared" si="362"/>
        <v>#VALUE!</v>
      </c>
      <c r="E3814" s="39" t="e">
        <f t="shared" si="357"/>
        <v>#VALUE!</v>
      </c>
      <c r="M3814" s="8" t="str">
        <f>VLOOKUP(MONTH($J3814),Lookup!$A$2:$B$13,2,0)&amp;" "&amp;YEAR($J3814)</f>
        <v>Jan 1900</v>
      </c>
      <c r="N3814" s="34" t="str">
        <f t="shared" si="358"/>
        <v>1/1/9999</v>
      </c>
      <c r="O3814" s="8" t="str">
        <f>IF(ISERROR(VLOOKUP($I3814,Lookup!$H$2:$I$11,2,0)),"",VLOOKUP($I3814,Lookup!$H$2:$I$11,2,0))</f>
        <v/>
      </c>
      <c r="P3814" s="8">
        <f>COUNTIF(J$4:J3814,J3814)</f>
        <v>0</v>
      </c>
    </row>
    <row r="3815" spans="1:16" x14ac:dyDescent="0.25">
      <c r="A3815" s="35">
        <f t="shared" si="359"/>
        <v>0</v>
      </c>
      <c r="B3815" s="8">
        <f t="shared" si="360"/>
        <v>0</v>
      </c>
      <c r="C3815" s="8">
        <f t="shared" si="361"/>
        <v>0</v>
      </c>
      <c r="D3815" s="38" t="e">
        <f t="shared" si="362"/>
        <v>#VALUE!</v>
      </c>
      <c r="E3815" s="39" t="e">
        <f t="shared" si="357"/>
        <v>#VALUE!</v>
      </c>
      <c r="M3815" s="8" t="str">
        <f>VLOOKUP(MONTH($J3815),Lookup!$A$2:$B$13,2,0)&amp;" "&amp;YEAR($J3815)</f>
        <v>Jan 1900</v>
      </c>
      <c r="N3815" s="34" t="str">
        <f t="shared" si="358"/>
        <v>1/1/9999</v>
      </c>
      <c r="O3815" s="8" t="str">
        <f>IF(ISERROR(VLOOKUP($I3815,Lookup!$H$2:$I$11,2,0)),"",VLOOKUP($I3815,Lookup!$H$2:$I$11,2,0))</f>
        <v/>
      </c>
      <c r="P3815" s="8">
        <f>COUNTIF(J$4:J3815,J3815)</f>
        <v>0</v>
      </c>
    </row>
    <row r="3816" spans="1:16" x14ac:dyDescent="0.25">
      <c r="A3816" s="35">
        <f t="shared" si="359"/>
        <v>0</v>
      </c>
      <c r="B3816" s="8">
        <f t="shared" si="360"/>
        <v>0</v>
      </c>
      <c r="C3816" s="8">
        <f t="shared" si="361"/>
        <v>0</v>
      </c>
      <c r="D3816" s="38" t="e">
        <f t="shared" si="362"/>
        <v>#VALUE!</v>
      </c>
      <c r="E3816" s="39" t="e">
        <f t="shared" si="357"/>
        <v>#VALUE!</v>
      </c>
      <c r="M3816" s="8" t="str">
        <f>VLOOKUP(MONTH($J3816),Lookup!$A$2:$B$13,2,0)&amp;" "&amp;YEAR($J3816)</f>
        <v>Jan 1900</v>
      </c>
      <c r="N3816" s="34" t="str">
        <f t="shared" si="358"/>
        <v>1/1/9999</v>
      </c>
      <c r="O3816" s="8" t="str">
        <f>IF(ISERROR(VLOOKUP($I3816,Lookup!$H$2:$I$11,2,0)),"",VLOOKUP($I3816,Lookup!$H$2:$I$11,2,0))</f>
        <v/>
      </c>
      <c r="P3816" s="8">
        <f>COUNTIF(J$4:J3816,J3816)</f>
        <v>0</v>
      </c>
    </row>
    <row r="3817" spans="1:16" x14ac:dyDescent="0.25">
      <c r="A3817" s="35">
        <f t="shared" si="359"/>
        <v>0</v>
      </c>
      <c r="B3817" s="8">
        <f t="shared" si="360"/>
        <v>0</v>
      </c>
      <c r="C3817" s="8">
        <f t="shared" si="361"/>
        <v>0</v>
      </c>
      <c r="D3817" s="38" t="e">
        <f t="shared" si="362"/>
        <v>#VALUE!</v>
      </c>
      <c r="E3817" s="39" t="e">
        <f t="shared" si="357"/>
        <v>#VALUE!</v>
      </c>
      <c r="M3817" s="8" t="str">
        <f>VLOOKUP(MONTH($J3817),Lookup!$A$2:$B$13,2,0)&amp;" "&amp;YEAR($J3817)</f>
        <v>Jan 1900</v>
      </c>
      <c r="N3817" s="34" t="str">
        <f t="shared" si="358"/>
        <v>1/1/9999</v>
      </c>
      <c r="O3817" s="8" t="str">
        <f>IF(ISERROR(VLOOKUP($I3817,Lookup!$H$2:$I$11,2,0)),"",VLOOKUP($I3817,Lookup!$H$2:$I$11,2,0))</f>
        <v/>
      </c>
      <c r="P3817" s="8">
        <f>COUNTIF(J$4:J3817,J3817)</f>
        <v>0</v>
      </c>
    </row>
    <row r="3818" spans="1:16" x14ac:dyDescent="0.25">
      <c r="A3818" s="35">
        <f t="shared" si="359"/>
        <v>0</v>
      </c>
      <c r="B3818" s="8">
        <f t="shared" si="360"/>
        <v>0</v>
      </c>
      <c r="C3818" s="8">
        <f t="shared" si="361"/>
        <v>0</v>
      </c>
      <c r="D3818" s="38" t="e">
        <f t="shared" si="362"/>
        <v>#VALUE!</v>
      </c>
      <c r="E3818" s="39" t="e">
        <f t="shared" si="357"/>
        <v>#VALUE!</v>
      </c>
      <c r="M3818" s="8" t="str">
        <f>VLOOKUP(MONTH($J3818),Lookup!$A$2:$B$13,2,0)&amp;" "&amp;YEAR($J3818)</f>
        <v>Jan 1900</v>
      </c>
      <c r="N3818" s="34" t="str">
        <f t="shared" si="358"/>
        <v>1/1/9999</v>
      </c>
      <c r="O3818" s="8" t="str">
        <f>IF(ISERROR(VLOOKUP($I3818,Lookup!$H$2:$I$11,2,0)),"",VLOOKUP($I3818,Lookup!$H$2:$I$11,2,0))</f>
        <v/>
      </c>
      <c r="P3818" s="8">
        <f>COUNTIF(J$4:J3818,J3818)</f>
        <v>0</v>
      </c>
    </row>
    <row r="3819" spans="1:16" x14ac:dyDescent="0.25">
      <c r="A3819" s="35">
        <f t="shared" si="359"/>
        <v>0</v>
      </c>
      <c r="B3819" s="8">
        <f t="shared" si="360"/>
        <v>0</v>
      </c>
      <c r="C3819" s="8">
        <f t="shared" si="361"/>
        <v>0</v>
      </c>
      <c r="D3819" s="38" t="e">
        <f t="shared" si="362"/>
        <v>#VALUE!</v>
      </c>
      <c r="E3819" s="39" t="e">
        <f t="shared" si="357"/>
        <v>#VALUE!</v>
      </c>
      <c r="M3819" s="8" t="str">
        <f>VLOOKUP(MONTH($J3819),Lookup!$A$2:$B$13,2,0)&amp;" "&amp;YEAR($J3819)</f>
        <v>Jan 1900</v>
      </c>
      <c r="N3819" s="34" t="str">
        <f t="shared" si="358"/>
        <v>1/1/9999</v>
      </c>
      <c r="O3819" s="8" t="str">
        <f>IF(ISERROR(VLOOKUP($I3819,Lookup!$H$2:$I$11,2,0)),"",VLOOKUP($I3819,Lookup!$H$2:$I$11,2,0))</f>
        <v/>
      </c>
      <c r="P3819" s="8">
        <f>COUNTIF(J$4:J3819,J3819)</f>
        <v>0</v>
      </c>
    </row>
    <row r="3820" spans="1:16" x14ac:dyDescent="0.25">
      <c r="A3820" s="35">
        <f t="shared" si="359"/>
        <v>0</v>
      </c>
      <c r="B3820" s="8">
        <f t="shared" si="360"/>
        <v>0</v>
      </c>
      <c r="C3820" s="8">
        <f t="shared" si="361"/>
        <v>0</v>
      </c>
      <c r="D3820" s="38" t="e">
        <f t="shared" si="362"/>
        <v>#VALUE!</v>
      </c>
      <c r="E3820" s="39" t="e">
        <f t="shared" si="357"/>
        <v>#VALUE!</v>
      </c>
      <c r="M3820" s="8" t="str">
        <f>VLOOKUP(MONTH($J3820),Lookup!$A$2:$B$13,2,0)&amp;" "&amp;YEAR($J3820)</f>
        <v>Jan 1900</v>
      </c>
      <c r="N3820" s="34" t="str">
        <f t="shared" si="358"/>
        <v>1/1/9999</v>
      </c>
      <c r="O3820" s="8" t="str">
        <f>IF(ISERROR(VLOOKUP($I3820,Lookup!$H$2:$I$11,2,0)),"",VLOOKUP($I3820,Lookup!$H$2:$I$11,2,0))</f>
        <v/>
      </c>
      <c r="P3820" s="8">
        <f>COUNTIF(J$4:J3820,J3820)</f>
        <v>0</v>
      </c>
    </row>
    <row r="3821" spans="1:16" x14ac:dyDescent="0.25">
      <c r="A3821" s="35">
        <f t="shared" si="359"/>
        <v>0</v>
      </c>
      <c r="B3821" s="8">
        <f t="shared" si="360"/>
        <v>0</v>
      </c>
      <c r="C3821" s="8">
        <f t="shared" si="361"/>
        <v>0</v>
      </c>
      <c r="D3821" s="38" t="e">
        <f t="shared" si="362"/>
        <v>#VALUE!</v>
      </c>
      <c r="E3821" s="39" t="e">
        <f t="shared" si="357"/>
        <v>#VALUE!</v>
      </c>
      <c r="M3821" s="8" t="str">
        <f>VLOOKUP(MONTH($J3821),Lookup!$A$2:$B$13,2,0)&amp;" "&amp;YEAR($J3821)</f>
        <v>Jan 1900</v>
      </c>
      <c r="N3821" s="34" t="str">
        <f t="shared" si="358"/>
        <v>1/1/9999</v>
      </c>
      <c r="O3821" s="8" t="str">
        <f>IF(ISERROR(VLOOKUP($I3821,Lookup!$H$2:$I$11,2,0)),"",VLOOKUP($I3821,Lookup!$H$2:$I$11,2,0))</f>
        <v/>
      </c>
      <c r="P3821" s="8">
        <f>COUNTIF(J$4:J3821,J3821)</f>
        <v>0</v>
      </c>
    </row>
    <row r="3822" spans="1:16" x14ac:dyDescent="0.25">
      <c r="A3822" s="35">
        <f t="shared" si="359"/>
        <v>0</v>
      </c>
      <c r="B3822" s="8">
        <f t="shared" si="360"/>
        <v>0</v>
      </c>
      <c r="C3822" s="8">
        <f t="shared" si="361"/>
        <v>0</v>
      </c>
      <c r="D3822" s="38" t="e">
        <f t="shared" si="362"/>
        <v>#VALUE!</v>
      </c>
      <c r="E3822" s="39" t="e">
        <f t="shared" si="357"/>
        <v>#VALUE!</v>
      </c>
      <c r="M3822" s="8" t="str">
        <f>VLOOKUP(MONTH($J3822),Lookup!$A$2:$B$13,2,0)&amp;" "&amp;YEAR($J3822)</f>
        <v>Jan 1900</v>
      </c>
      <c r="N3822" s="34" t="str">
        <f t="shared" si="358"/>
        <v>1/1/9999</v>
      </c>
      <c r="O3822" s="8" t="str">
        <f>IF(ISERROR(VLOOKUP($I3822,Lookup!$H$2:$I$11,2,0)),"",VLOOKUP($I3822,Lookup!$H$2:$I$11,2,0))</f>
        <v/>
      </c>
      <c r="P3822" s="8">
        <f>COUNTIF(J$4:J3822,J3822)</f>
        <v>0</v>
      </c>
    </row>
    <row r="3823" spans="1:16" x14ac:dyDescent="0.25">
      <c r="A3823" s="35">
        <f t="shared" si="359"/>
        <v>0</v>
      </c>
      <c r="B3823" s="8">
        <f t="shared" si="360"/>
        <v>0</v>
      </c>
      <c r="C3823" s="8">
        <f t="shared" si="361"/>
        <v>0</v>
      </c>
      <c r="D3823" s="38" t="e">
        <f t="shared" si="362"/>
        <v>#VALUE!</v>
      </c>
      <c r="E3823" s="39" t="e">
        <f t="shared" si="357"/>
        <v>#VALUE!</v>
      </c>
      <c r="M3823" s="8" t="str">
        <f>VLOOKUP(MONTH($J3823),Lookup!$A$2:$B$13,2,0)&amp;" "&amp;YEAR($J3823)</f>
        <v>Jan 1900</v>
      </c>
      <c r="N3823" s="34" t="str">
        <f t="shared" si="358"/>
        <v>1/1/9999</v>
      </c>
      <c r="O3823" s="8" t="str">
        <f>IF(ISERROR(VLOOKUP($I3823,Lookup!$H$2:$I$11,2,0)),"",VLOOKUP($I3823,Lookup!$H$2:$I$11,2,0))</f>
        <v/>
      </c>
      <c r="P3823" s="8">
        <f>COUNTIF(J$4:J3823,J3823)</f>
        <v>0</v>
      </c>
    </row>
    <row r="3824" spans="1:16" x14ac:dyDescent="0.25">
      <c r="A3824" s="35">
        <f t="shared" si="359"/>
        <v>0</v>
      </c>
      <c r="B3824" s="8">
        <f t="shared" si="360"/>
        <v>0</v>
      </c>
      <c r="C3824" s="8">
        <f t="shared" si="361"/>
        <v>0</v>
      </c>
      <c r="D3824" s="38" t="e">
        <f t="shared" si="362"/>
        <v>#VALUE!</v>
      </c>
      <c r="E3824" s="39" t="e">
        <f t="shared" si="357"/>
        <v>#VALUE!</v>
      </c>
      <c r="M3824" s="8" t="str">
        <f>VLOOKUP(MONTH($J3824),Lookup!$A$2:$B$13,2,0)&amp;" "&amp;YEAR($J3824)</f>
        <v>Jan 1900</v>
      </c>
      <c r="N3824" s="34" t="str">
        <f t="shared" si="358"/>
        <v>1/1/9999</v>
      </c>
      <c r="O3824" s="8" t="str">
        <f>IF(ISERROR(VLOOKUP($I3824,Lookup!$H$2:$I$11,2,0)),"",VLOOKUP($I3824,Lookup!$H$2:$I$11,2,0))</f>
        <v/>
      </c>
      <c r="P3824" s="8">
        <f>COUNTIF(J$4:J3824,J3824)</f>
        <v>0</v>
      </c>
    </row>
    <row r="3825" spans="1:16" x14ac:dyDescent="0.25">
      <c r="A3825" s="35">
        <f t="shared" si="359"/>
        <v>0</v>
      </c>
      <c r="B3825" s="8">
        <f t="shared" si="360"/>
        <v>0</v>
      </c>
      <c r="C3825" s="8">
        <f t="shared" si="361"/>
        <v>0</v>
      </c>
      <c r="D3825" s="38" t="e">
        <f t="shared" si="362"/>
        <v>#VALUE!</v>
      </c>
      <c r="E3825" s="39" t="e">
        <f t="shared" si="357"/>
        <v>#VALUE!</v>
      </c>
      <c r="M3825" s="8" t="str">
        <f>VLOOKUP(MONTH($J3825),Lookup!$A$2:$B$13,2,0)&amp;" "&amp;YEAR($J3825)</f>
        <v>Jan 1900</v>
      </c>
      <c r="N3825" s="34" t="str">
        <f t="shared" si="358"/>
        <v>1/1/9999</v>
      </c>
      <c r="O3825" s="8" t="str">
        <f>IF(ISERROR(VLOOKUP($I3825,Lookup!$H$2:$I$11,2,0)),"",VLOOKUP($I3825,Lookup!$H$2:$I$11,2,0))</f>
        <v/>
      </c>
      <c r="P3825" s="8">
        <f>COUNTIF(J$4:J3825,J3825)</f>
        <v>0</v>
      </c>
    </row>
    <row r="3826" spans="1:16" x14ac:dyDescent="0.25">
      <c r="A3826" s="35">
        <f t="shared" si="359"/>
        <v>0</v>
      </c>
      <c r="B3826" s="8">
        <f t="shared" si="360"/>
        <v>0</v>
      </c>
      <c r="C3826" s="8">
        <f t="shared" si="361"/>
        <v>0</v>
      </c>
      <c r="D3826" s="38" t="e">
        <f t="shared" si="362"/>
        <v>#VALUE!</v>
      </c>
      <c r="E3826" s="39" t="e">
        <f t="shared" si="357"/>
        <v>#VALUE!</v>
      </c>
      <c r="M3826" s="8" t="str">
        <f>VLOOKUP(MONTH($J3826),Lookup!$A$2:$B$13,2,0)&amp;" "&amp;YEAR($J3826)</f>
        <v>Jan 1900</v>
      </c>
      <c r="N3826" s="34" t="str">
        <f t="shared" si="358"/>
        <v>1/1/9999</v>
      </c>
      <c r="O3826" s="8" t="str">
        <f>IF(ISERROR(VLOOKUP($I3826,Lookup!$H$2:$I$11,2,0)),"",VLOOKUP($I3826,Lookup!$H$2:$I$11,2,0))</f>
        <v/>
      </c>
      <c r="P3826" s="8">
        <f>COUNTIF(J$4:J3826,J3826)</f>
        <v>0</v>
      </c>
    </row>
    <row r="3827" spans="1:16" x14ac:dyDescent="0.25">
      <c r="A3827" s="35">
        <f t="shared" si="359"/>
        <v>0</v>
      </c>
      <c r="B3827" s="8">
        <f t="shared" si="360"/>
        <v>0</v>
      </c>
      <c r="C3827" s="8">
        <f t="shared" si="361"/>
        <v>0</v>
      </c>
      <c r="D3827" s="38" t="e">
        <f t="shared" si="362"/>
        <v>#VALUE!</v>
      </c>
      <c r="E3827" s="39" t="e">
        <f t="shared" si="357"/>
        <v>#VALUE!</v>
      </c>
      <c r="M3827" s="8" t="str">
        <f>VLOOKUP(MONTH($J3827),Lookup!$A$2:$B$13,2,0)&amp;" "&amp;YEAR($J3827)</f>
        <v>Jan 1900</v>
      </c>
      <c r="N3827" s="34" t="str">
        <f t="shared" si="358"/>
        <v>1/1/9999</v>
      </c>
      <c r="O3827" s="8" t="str">
        <f>IF(ISERROR(VLOOKUP($I3827,Lookup!$H$2:$I$11,2,0)),"",VLOOKUP($I3827,Lookup!$H$2:$I$11,2,0))</f>
        <v/>
      </c>
      <c r="P3827" s="8">
        <f>COUNTIF(J$4:J3827,J3827)</f>
        <v>0</v>
      </c>
    </row>
    <row r="3828" spans="1:16" x14ac:dyDescent="0.25">
      <c r="A3828" s="35">
        <f t="shared" si="359"/>
        <v>0</v>
      </c>
      <c r="B3828" s="8">
        <f t="shared" si="360"/>
        <v>0</v>
      </c>
      <c r="C3828" s="8">
        <f t="shared" si="361"/>
        <v>0</v>
      </c>
      <c r="D3828" s="38" t="e">
        <f t="shared" si="362"/>
        <v>#VALUE!</v>
      </c>
      <c r="E3828" s="39" t="e">
        <f t="shared" si="357"/>
        <v>#VALUE!</v>
      </c>
      <c r="M3828" s="8" t="str">
        <f>VLOOKUP(MONTH($J3828),Lookup!$A$2:$B$13,2,0)&amp;" "&amp;YEAR($J3828)</f>
        <v>Jan 1900</v>
      </c>
      <c r="N3828" s="34" t="str">
        <f t="shared" si="358"/>
        <v>1/1/9999</v>
      </c>
      <c r="O3828" s="8" t="str">
        <f>IF(ISERROR(VLOOKUP($I3828,Lookup!$H$2:$I$11,2,0)),"",VLOOKUP($I3828,Lookup!$H$2:$I$11,2,0))</f>
        <v/>
      </c>
      <c r="P3828" s="8">
        <f>COUNTIF(J$4:J3828,J3828)</f>
        <v>0</v>
      </c>
    </row>
    <row r="3829" spans="1:16" x14ac:dyDescent="0.25">
      <c r="A3829" s="35">
        <f t="shared" si="359"/>
        <v>0</v>
      </c>
      <c r="B3829" s="8">
        <f t="shared" si="360"/>
        <v>0</v>
      </c>
      <c r="C3829" s="8">
        <f t="shared" si="361"/>
        <v>0</v>
      </c>
      <c r="D3829" s="38" t="e">
        <f t="shared" si="362"/>
        <v>#VALUE!</v>
      </c>
      <c r="E3829" s="39" t="e">
        <f t="shared" si="357"/>
        <v>#VALUE!</v>
      </c>
      <c r="M3829" s="8" t="str">
        <f>VLOOKUP(MONTH($J3829),Lookup!$A$2:$B$13,2,0)&amp;" "&amp;YEAR($J3829)</f>
        <v>Jan 1900</v>
      </c>
      <c r="N3829" s="34" t="str">
        <f t="shared" si="358"/>
        <v>1/1/9999</v>
      </c>
      <c r="O3829" s="8" t="str">
        <f>IF(ISERROR(VLOOKUP($I3829,Lookup!$H$2:$I$11,2,0)),"",VLOOKUP($I3829,Lookup!$H$2:$I$11,2,0))</f>
        <v/>
      </c>
      <c r="P3829" s="8">
        <f>COUNTIF(J$4:J3829,J3829)</f>
        <v>0</v>
      </c>
    </row>
    <row r="3830" spans="1:16" x14ac:dyDescent="0.25">
      <c r="A3830" s="35">
        <f t="shared" si="359"/>
        <v>0</v>
      </c>
      <c r="B3830" s="8">
        <f t="shared" si="360"/>
        <v>0</v>
      </c>
      <c r="C3830" s="8">
        <f t="shared" si="361"/>
        <v>0</v>
      </c>
      <c r="D3830" s="38" t="e">
        <f t="shared" si="362"/>
        <v>#VALUE!</v>
      </c>
      <c r="E3830" s="39" t="e">
        <f t="shared" si="357"/>
        <v>#VALUE!</v>
      </c>
      <c r="M3830" s="8" t="str">
        <f>VLOOKUP(MONTH($J3830),Lookup!$A$2:$B$13,2,0)&amp;" "&amp;YEAR($J3830)</f>
        <v>Jan 1900</v>
      </c>
      <c r="N3830" s="34" t="str">
        <f t="shared" si="358"/>
        <v>1/1/9999</v>
      </c>
      <c r="O3830" s="8" t="str">
        <f>IF(ISERROR(VLOOKUP($I3830,Lookup!$H$2:$I$11,2,0)),"",VLOOKUP($I3830,Lookup!$H$2:$I$11,2,0))</f>
        <v/>
      </c>
      <c r="P3830" s="8">
        <f>COUNTIF(J$4:J3830,J3830)</f>
        <v>0</v>
      </c>
    </row>
    <row r="3831" spans="1:16" x14ac:dyDescent="0.25">
      <c r="A3831" s="35">
        <f t="shared" si="359"/>
        <v>0</v>
      </c>
      <c r="B3831" s="8">
        <f t="shared" si="360"/>
        <v>0</v>
      </c>
      <c r="C3831" s="8">
        <f t="shared" si="361"/>
        <v>0</v>
      </c>
      <c r="D3831" s="38" t="e">
        <f t="shared" si="362"/>
        <v>#VALUE!</v>
      </c>
      <c r="E3831" s="39" t="e">
        <f t="shared" si="357"/>
        <v>#VALUE!</v>
      </c>
      <c r="M3831" s="8" t="str">
        <f>VLOOKUP(MONTH($J3831),Lookup!$A$2:$B$13,2,0)&amp;" "&amp;YEAR($J3831)</f>
        <v>Jan 1900</v>
      </c>
      <c r="N3831" s="34" t="str">
        <f t="shared" si="358"/>
        <v>1/1/9999</v>
      </c>
      <c r="O3831" s="8" t="str">
        <f>IF(ISERROR(VLOOKUP($I3831,Lookup!$H$2:$I$11,2,0)),"",VLOOKUP($I3831,Lookup!$H$2:$I$11,2,0))</f>
        <v/>
      </c>
      <c r="P3831" s="8">
        <f>COUNTIF(J$4:J3831,J3831)</f>
        <v>0</v>
      </c>
    </row>
    <row r="3832" spans="1:16" x14ac:dyDescent="0.25">
      <c r="A3832" s="35">
        <f t="shared" si="359"/>
        <v>0</v>
      </c>
      <c r="B3832" s="8">
        <f t="shared" si="360"/>
        <v>0</v>
      </c>
      <c r="C3832" s="8">
        <f t="shared" si="361"/>
        <v>0</v>
      </c>
      <c r="D3832" s="38" t="e">
        <f t="shared" si="362"/>
        <v>#VALUE!</v>
      </c>
      <c r="E3832" s="39" t="e">
        <f t="shared" si="357"/>
        <v>#VALUE!</v>
      </c>
      <c r="M3832" s="8" t="str">
        <f>VLOOKUP(MONTH($J3832),Lookup!$A$2:$B$13,2,0)&amp;" "&amp;YEAR($J3832)</f>
        <v>Jan 1900</v>
      </c>
      <c r="N3832" s="34" t="str">
        <f t="shared" si="358"/>
        <v>1/1/9999</v>
      </c>
      <c r="O3832" s="8" t="str">
        <f>IF(ISERROR(VLOOKUP($I3832,Lookup!$H$2:$I$11,2,0)),"",VLOOKUP($I3832,Lookup!$H$2:$I$11,2,0))</f>
        <v/>
      </c>
      <c r="P3832" s="8">
        <f>COUNTIF(J$4:J3832,J3832)</f>
        <v>0</v>
      </c>
    </row>
    <row r="3833" spans="1:16" x14ac:dyDescent="0.25">
      <c r="A3833" s="35">
        <f t="shared" si="359"/>
        <v>0</v>
      </c>
      <c r="B3833" s="8">
        <f t="shared" si="360"/>
        <v>0</v>
      </c>
      <c r="C3833" s="8">
        <f t="shared" si="361"/>
        <v>0</v>
      </c>
      <c r="D3833" s="38" t="e">
        <f t="shared" si="362"/>
        <v>#VALUE!</v>
      </c>
      <c r="E3833" s="39" t="e">
        <f t="shared" si="357"/>
        <v>#VALUE!</v>
      </c>
      <c r="M3833" s="8" t="str">
        <f>VLOOKUP(MONTH($J3833),Lookup!$A$2:$B$13,2,0)&amp;" "&amp;YEAR($J3833)</f>
        <v>Jan 1900</v>
      </c>
      <c r="N3833" s="34" t="str">
        <f t="shared" si="358"/>
        <v>1/1/9999</v>
      </c>
      <c r="O3833" s="8" t="str">
        <f>IF(ISERROR(VLOOKUP($I3833,Lookup!$H$2:$I$11,2,0)),"",VLOOKUP($I3833,Lookup!$H$2:$I$11,2,0))</f>
        <v/>
      </c>
      <c r="P3833" s="8">
        <f>COUNTIF(J$4:J3833,J3833)</f>
        <v>0</v>
      </c>
    </row>
    <row r="3834" spans="1:16" x14ac:dyDescent="0.25">
      <c r="A3834" s="35">
        <f t="shared" si="359"/>
        <v>0</v>
      </c>
      <c r="B3834" s="8">
        <f t="shared" si="360"/>
        <v>0</v>
      </c>
      <c r="C3834" s="8">
        <f t="shared" si="361"/>
        <v>0</v>
      </c>
      <c r="D3834" s="38" t="e">
        <f t="shared" si="362"/>
        <v>#VALUE!</v>
      </c>
      <c r="E3834" s="39" t="e">
        <f t="shared" si="357"/>
        <v>#VALUE!</v>
      </c>
      <c r="M3834" s="8" t="str">
        <f>VLOOKUP(MONTH($J3834),Lookup!$A$2:$B$13,2,0)&amp;" "&amp;YEAR($J3834)</f>
        <v>Jan 1900</v>
      </c>
      <c r="N3834" s="34" t="str">
        <f t="shared" si="358"/>
        <v>1/1/9999</v>
      </c>
      <c r="O3834" s="8" t="str">
        <f>IF(ISERROR(VLOOKUP($I3834,Lookup!$H$2:$I$11,2,0)),"",VLOOKUP($I3834,Lookup!$H$2:$I$11,2,0))</f>
        <v/>
      </c>
      <c r="P3834" s="8">
        <f>COUNTIF(J$4:J3834,J3834)</f>
        <v>0</v>
      </c>
    </row>
    <row r="3835" spans="1:16" x14ac:dyDescent="0.25">
      <c r="A3835" s="35">
        <f t="shared" si="359"/>
        <v>0</v>
      </c>
      <c r="B3835" s="8">
        <f t="shared" si="360"/>
        <v>0</v>
      </c>
      <c r="C3835" s="8">
        <f t="shared" si="361"/>
        <v>0</v>
      </c>
      <c r="D3835" s="38" t="e">
        <f t="shared" si="362"/>
        <v>#VALUE!</v>
      </c>
      <c r="E3835" s="39" t="e">
        <f t="shared" si="357"/>
        <v>#VALUE!</v>
      </c>
      <c r="M3835" s="8" t="str">
        <f>VLOOKUP(MONTH($J3835),Lookup!$A$2:$B$13,2,0)&amp;" "&amp;YEAR($J3835)</f>
        <v>Jan 1900</v>
      </c>
      <c r="N3835" s="34" t="str">
        <f t="shared" si="358"/>
        <v>1/1/9999</v>
      </c>
      <c r="O3835" s="8" t="str">
        <f>IF(ISERROR(VLOOKUP($I3835,Lookup!$H$2:$I$11,2,0)),"",VLOOKUP($I3835,Lookup!$H$2:$I$11,2,0))</f>
        <v/>
      </c>
      <c r="P3835" s="8">
        <f>COUNTIF(J$4:J3835,J3835)</f>
        <v>0</v>
      </c>
    </row>
    <row r="3836" spans="1:16" x14ac:dyDescent="0.25">
      <c r="A3836" s="35">
        <f t="shared" si="359"/>
        <v>0</v>
      </c>
      <c r="B3836" s="8">
        <f t="shared" si="360"/>
        <v>0</v>
      </c>
      <c r="C3836" s="8">
        <f t="shared" si="361"/>
        <v>0</v>
      </c>
      <c r="D3836" s="38" t="e">
        <f t="shared" si="362"/>
        <v>#VALUE!</v>
      </c>
      <c r="E3836" s="39" t="e">
        <f t="shared" si="357"/>
        <v>#VALUE!</v>
      </c>
      <c r="M3836" s="8" t="str">
        <f>VLOOKUP(MONTH($J3836),Lookup!$A$2:$B$13,2,0)&amp;" "&amp;YEAR($J3836)</f>
        <v>Jan 1900</v>
      </c>
      <c r="N3836" s="34" t="str">
        <f t="shared" si="358"/>
        <v>1/1/9999</v>
      </c>
      <c r="O3836" s="8" t="str">
        <f>IF(ISERROR(VLOOKUP($I3836,Lookup!$H$2:$I$11,2,0)),"",VLOOKUP($I3836,Lookup!$H$2:$I$11,2,0))</f>
        <v/>
      </c>
      <c r="P3836" s="8">
        <f>COUNTIF(J$4:J3836,J3836)</f>
        <v>0</v>
      </c>
    </row>
    <row r="3837" spans="1:16" x14ac:dyDescent="0.25">
      <c r="A3837" s="35">
        <f t="shared" si="359"/>
        <v>0</v>
      </c>
      <c r="B3837" s="8">
        <f t="shared" si="360"/>
        <v>0</v>
      </c>
      <c r="C3837" s="8">
        <f t="shared" si="361"/>
        <v>0</v>
      </c>
      <c r="D3837" s="38" t="e">
        <f t="shared" si="362"/>
        <v>#VALUE!</v>
      </c>
      <c r="E3837" s="39" t="e">
        <f t="shared" si="357"/>
        <v>#VALUE!</v>
      </c>
      <c r="M3837" s="8" t="str">
        <f>VLOOKUP(MONTH($J3837),Lookup!$A$2:$B$13,2,0)&amp;" "&amp;YEAR($J3837)</f>
        <v>Jan 1900</v>
      </c>
      <c r="N3837" s="34" t="str">
        <f t="shared" si="358"/>
        <v>1/1/9999</v>
      </c>
      <c r="O3837" s="8" t="str">
        <f>IF(ISERROR(VLOOKUP($I3837,Lookup!$H$2:$I$11,2,0)),"",VLOOKUP($I3837,Lookup!$H$2:$I$11,2,0))</f>
        <v/>
      </c>
      <c r="P3837" s="8">
        <f>COUNTIF(J$4:J3837,J3837)</f>
        <v>0</v>
      </c>
    </row>
    <row r="3838" spans="1:16" x14ac:dyDescent="0.25">
      <c r="A3838" s="35">
        <f t="shared" si="359"/>
        <v>0</v>
      </c>
      <c r="B3838" s="8">
        <f t="shared" si="360"/>
        <v>0</v>
      </c>
      <c r="C3838" s="8">
        <f t="shared" si="361"/>
        <v>0</v>
      </c>
      <c r="D3838" s="38" t="e">
        <f t="shared" si="362"/>
        <v>#VALUE!</v>
      </c>
      <c r="E3838" s="39" t="e">
        <f t="shared" si="357"/>
        <v>#VALUE!</v>
      </c>
      <c r="M3838" s="8" t="str">
        <f>VLOOKUP(MONTH($J3838),Lookup!$A$2:$B$13,2,0)&amp;" "&amp;YEAR($J3838)</f>
        <v>Jan 1900</v>
      </c>
      <c r="N3838" s="34" t="str">
        <f t="shared" si="358"/>
        <v>1/1/9999</v>
      </c>
      <c r="O3838" s="8" t="str">
        <f>IF(ISERROR(VLOOKUP($I3838,Lookup!$H$2:$I$11,2,0)),"",VLOOKUP($I3838,Lookup!$H$2:$I$11,2,0))</f>
        <v/>
      </c>
      <c r="P3838" s="8">
        <f>COUNTIF(J$4:J3838,J3838)</f>
        <v>0</v>
      </c>
    </row>
    <row r="3839" spans="1:16" x14ac:dyDescent="0.25">
      <c r="A3839" s="35">
        <f t="shared" si="359"/>
        <v>0</v>
      </c>
      <c r="B3839" s="8">
        <f t="shared" si="360"/>
        <v>0</v>
      </c>
      <c r="C3839" s="8">
        <f t="shared" si="361"/>
        <v>0</v>
      </c>
      <c r="D3839" s="38" t="e">
        <f t="shared" si="362"/>
        <v>#VALUE!</v>
      </c>
      <c r="E3839" s="39" t="e">
        <f t="shared" si="357"/>
        <v>#VALUE!</v>
      </c>
      <c r="M3839" s="8" t="str">
        <f>VLOOKUP(MONTH($J3839),Lookup!$A$2:$B$13,2,0)&amp;" "&amp;YEAR($J3839)</f>
        <v>Jan 1900</v>
      </c>
      <c r="N3839" s="34" t="str">
        <f t="shared" si="358"/>
        <v>1/1/9999</v>
      </c>
      <c r="O3839" s="8" t="str">
        <f>IF(ISERROR(VLOOKUP($I3839,Lookup!$H$2:$I$11,2,0)),"",VLOOKUP($I3839,Lookup!$H$2:$I$11,2,0))</f>
        <v/>
      </c>
      <c r="P3839" s="8">
        <f>COUNTIF(J$4:J3839,J3839)</f>
        <v>0</v>
      </c>
    </row>
    <row r="3840" spans="1:16" x14ac:dyDescent="0.25">
      <c r="A3840" s="35">
        <f t="shared" si="359"/>
        <v>0</v>
      </c>
      <c r="B3840" s="8">
        <f t="shared" si="360"/>
        <v>0</v>
      </c>
      <c r="C3840" s="8">
        <f t="shared" si="361"/>
        <v>0</v>
      </c>
      <c r="D3840" s="38" t="e">
        <f t="shared" si="362"/>
        <v>#VALUE!</v>
      </c>
      <c r="E3840" s="39" t="e">
        <f t="shared" si="357"/>
        <v>#VALUE!</v>
      </c>
      <c r="M3840" s="8" t="str">
        <f>VLOOKUP(MONTH($J3840),Lookup!$A$2:$B$13,2,0)&amp;" "&amp;YEAR($J3840)</f>
        <v>Jan 1900</v>
      </c>
      <c r="N3840" s="34" t="str">
        <f t="shared" si="358"/>
        <v>1/1/9999</v>
      </c>
      <c r="O3840" s="8" t="str">
        <f>IF(ISERROR(VLOOKUP($I3840,Lookup!$H$2:$I$11,2,0)),"",VLOOKUP($I3840,Lookup!$H$2:$I$11,2,0))</f>
        <v/>
      </c>
      <c r="P3840" s="8">
        <f>COUNTIF(J$4:J3840,J3840)</f>
        <v>0</v>
      </c>
    </row>
    <row r="3841" spans="1:16" x14ac:dyDescent="0.25">
      <c r="A3841" s="35">
        <f t="shared" si="359"/>
        <v>0</v>
      </c>
      <c r="B3841" s="8">
        <f t="shared" si="360"/>
        <v>0</v>
      </c>
      <c r="C3841" s="8">
        <f t="shared" si="361"/>
        <v>0</v>
      </c>
      <c r="D3841" s="38" t="e">
        <f t="shared" si="362"/>
        <v>#VALUE!</v>
      </c>
      <c r="E3841" s="39" t="e">
        <f t="shared" si="357"/>
        <v>#VALUE!</v>
      </c>
      <c r="M3841" s="8" t="str">
        <f>VLOOKUP(MONTH($J3841),Lookup!$A$2:$B$13,2,0)&amp;" "&amp;YEAR($J3841)</f>
        <v>Jan 1900</v>
      </c>
      <c r="N3841" s="34" t="str">
        <f t="shared" si="358"/>
        <v>1/1/9999</v>
      </c>
      <c r="O3841" s="8" t="str">
        <f>IF(ISERROR(VLOOKUP($I3841,Lookup!$H$2:$I$11,2,0)),"",VLOOKUP($I3841,Lookup!$H$2:$I$11,2,0))</f>
        <v/>
      </c>
      <c r="P3841" s="8">
        <f>COUNTIF(J$4:J3841,J3841)</f>
        <v>0</v>
      </c>
    </row>
    <row r="3842" spans="1:16" x14ac:dyDescent="0.25">
      <c r="A3842" s="35">
        <f t="shared" si="359"/>
        <v>0</v>
      </c>
      <c r="B3842" s="8">
        <f t="shared" si="360"/>
        <v>0</v>
      </c>
      <c r="C3842" s="8">
        <f t="shared" si="361"/>
        <v>0</v>
      </c>
      <c r="D3842" s="38" t="e">
        <f t="shared" si="362"/>
        <v>#VALUE!</v>
      </c>
      <c r="E3842" s="39" t="e">
        <f t="shared" si="357"/>
        <v>#VALUE!</v>
      </c>
      <c r="M3842" s="8" t="str">
        <f>VLOOKUP(MONTH($J3842),Lookup!$A$2:$B$13,2,0)&amp;" "&amp;YEAR($J3842)</f>
        <v>Jan 1900</v>
      </c>
      <c r="N3842" s="34" t="str">
        <f t="shared" si="358"/>
        <v>1/1/9999</v>
      </c>
      <c r="O3842" s="8" t="str">
        <f>IF(ISERROR(VLOOKUP($I3842,Lookup!$H$2:$I$11,2,0)),"",VLOOKUP($I3842,Lookup!$H$2:$I$11,2,0))</f>
        <v/>
      </c>
      <c r="P3842" s="8">
        <f>COUNTIF(J$4:J3842,J3842)</f>
        <v>0</v>
      </c>
    </row>
    <row r="3843" spans="1:16" x14ac:dyDescent="0.25">
      <c r="A3843" s="35">
        <f t="shared" si="359"/>
        <v>0</v>
      </c>
      <c r="B3843" s="8">
        <f t="shared" si="360"/>
        <v>0</v>
      </c>
      <c r="C3843" s="8">
        <f t="shared" si="361"/>
        <v>0</v>
      </c>
      <c r="D3843" s="38" t="e">
        <f t="shared" si="362"/>
        <v>#VALUE!</v>
      </c>
      <c r="E3843" s="39" t="e">
        <f t="shared" si="357"/>
        <v>#VALUE!</v>
      </c>
      <c r="M3843" s="8" t="str">
        <f>VLOOKUP(MONTH($J3843),Lookup!$A$2:$B$13,2,0)&amp;" "&amp;YEAR($J3843)</f>
        <v>Jan 1900</v>
      </c>
      <c r="N3843" s="34" t="str">
        <f t="shared" si="358"/>
        <v>1/1/9999</v>
      </c>
      <c r="O3843" s="8" t="str">
        <f>IF(ISERROR(VLOOKUP($I3843,Lookup!$H$2:$I$11,2,0)),"",VLOOKUP($I3843,Lookup!$H$2:$I$11,2,0))</f>
        <v/>
      </c>
      <c r="P3843" s="8">
        <f>COUNTIF(J$4:J3843,J3843)</f>
        <v>0</v>
      </c>
    </row>
    <row r="3844" spans="1:16" x14ac:dyDescent="0.25">
      <c r="A3844" s="35">
        <f t="shared" si="359"/>
        <v>0</v>
      </c>
      <c r="B3844" s="8">
        <f t="shared" si="360"/>
        <v>0</v>
      </c>
      <c r="C3844" s="8">
        <f t="shared" si="361"/>
        <v>0</v>
      </c>
      <c r="D3844" s="38" t="e">
        <f t="shared" si="362"/>
        <v>#VALUE!</v>
      </c>
      <c r="E3844" s="39" t="e">
        <f t="shared" si="357"/>
        <v>#VALUE!</v>
      </c>
      <c r="M3844" s="8" t="str">
        <f>VLOOKUP(MONTH($J3844),Lookup!$A$2:$B$13,2,0)&amp;" "&amp;YEAR($J3844)</f>
        <v>Jan 1900</v>
      </c>
      <c r="N3844" s="34" t="str">
        <f t="shared" si="358"/>
        <v>1/1/9999</v>
      </c>
      <c r="O3844" s="8" t="str">
        <f>IF(ISERROR(VLOOKUP($I3844,Lookup!$H$2:$I$11,2,0)),"",VLOOKUP($I3844,Lookup!$H$2:$I$11,2,0))</f>
        <v/>
      </c>
      <c r="P3844" s="8">
        <f>COUNTIF(J$4:J3844,J3844)</f>
        <v>0</v>
      </c>
    </row>
    <row r="3845" spans="1:16" x14ac:dyDescent="0.25">
      <c r="A3845" s="35">
        <f t="shared" si="359"/>
        <v>0</v>
      </c>
      <c r="B3845" s="8">
        <f t="shared" si="360"/>
        <v>0</v>
      </c>
      <c r="C3845" s="8">
        <f t="shared" si="361"/>
        <v>0</v>
      </c>
      <c r="D3845" s="38" t="e">
        <f t="shared" si="362"/>
        <v>#VALUE!</v>
      </c>
      <c r="E3845" s="39" t="e">
        <f t="shared" ref="E3845:E3908" si="363">IF($D3845="","",COUNTIFS($F$4:$F$5000,$F3845,$D$4:$D$5000,"&gt;"&amp;$D3845))</f>
        <v>#VALUE!</v>
      </c>
      <c r="M3845" s="8" t="str">
        <f>VLOOKUP(MONTH($J3845),Lookup!$A$2:$B$13,2,0)&amp;" "&amp;YEAR($J3845)</f>
        <v>Jan 1900</v>
      </c>
      <c r="N3845" s="34" t="str">
        <f t="shared" ref="N3845:N3908" si="364">IF(ISBLANK($J3845),"1/1/9999",J3845)</f>
        <v>1/1/9999</v>
      </c>
      <c r="O3845" s="8" t="str">
        <f>IF(ISERROR(VLOOKUP($I3845,Lookup!$H$2:$I$11,2,0)),"",VLOOKUP($I3845,Lookup!$H$2:$I$11,2,0))</f>
        <v/>
      </c>
      <c r="P3845" s="8">
        <f>COUNTIF(J$4:J3845,J3845)</f>
        <v>0</v>
      </c>
    </row>
    <row r="3846" spans="1:16" x14ac:dyDescent="0.25">
      <c r="A3846" s="35">
        <f t="shared" ref="A3846:A3909" si="365">K3846</f>
        <v>0</v>
      </c>
      <c r="B3846" s="8">
        <f t="shared" ref="B3846:B3909" si="366">J3846</f>
        <v>0</v>
      </c>
      <c r="C3846" s="8">
        <f t="shared" ref="C3846:C3909" si="367">L3846</f>
        <v>0</v>
      </c>
      <c r="D3846" s="38" t="e">
        <f t="shared" ref="D3846:D3909" si="368">SUM(A3846:C3846)+O3846+P3846</f>
        <v>#VALUE!</v>
      </c>
      <c r="E3846" s="39" t="e">
        <f t="shared" si="363"/>
        <v>#VALUE!</v>
      </c>
      <c r="M3846" s="8" t="str">
        <f>VLOOKUP(MONTH($J3846),Lookup!$A$2:$B$13,2,0)&amp;" "&amp;YEAR($J3846)</f>
        <v>Jan 1900</v>
      </c>
      <c r="N3846" s="34" t="str">
        <f t="shared" si="364"/>
        <v>1/1/9999</v>
      </c>
      <c r="O3846" s="8" t="str">
        <f>IF(ISERROR(VLOOKUP($I3846,Lookup!$H$2:$I$11,2,0)),"",VLOOKUP($I3846,Lookup!$H$2:$I$11,2,0))</f>
        <v/>
      </c>
      <c r="P3846" s="8">
        <f>COUNTIF(J$4:J3846,J3846)</f>
        <v>0</v>
      </c>
    </row>
    <row r="3847" spans="1:16" x14ac:dyDescent="0.25">
      <c r="A3847" s="35">
        <f t="shared" si="365"/>
        <v>0</v>
      </c>
      <c r="B3847" s="8">
        <f t="shared" si="366"/>
        <v>0</v>
      </c>
      <c r="C3847" s="8">
        <f t="shared" si="367"/>
        <v>0</v>
      </c>
      <c r="D3847" s="38" t="e">
        <f t="shared" si="368"/>
        <v>#VALUE!</v>
      </c>
      <c r="E3847" s="39" t="e">
        <f t="shared" si="363"/>
        <v>#VALUE!</v>
      </c>
      <c r="M3847" s="8" t="str">
        <f>VLOOKUP(MONTH($J3847),Lookup!$A$2:$B$13,2,0)&amp;" "&amp;YEAR($J3847)</f>
        <v>Jan 1900</v>
      </c>
      <c r="N3847" s="34" t="str">
        <f t="shared" si="364"/>
        <v>1/1/9999</v>
      </c>
      <c r="O3847" s="8" t="str">
        <f>IF(ISERROR(VLOOKUP($I3847,Lookup!$H$2:$I$11,2,0)),"",VLOOKUP($I3847,Lookup!$H$2:$I$11,2,0))</f>
        <v/>
      </c>
      <c r="P3847" s="8">
        <f>COUNTIF(J$4:J3847,J3847)</f>
        <v>0</v>
      </c>
    </row>
    <row r="3848" spans="1:16" x14ac:dyDescent="0.25">
      <c r="A3848" s="35">
        <f t="shared" si="365"/>
        <v>0</v>
      </c>
      <c r="B3848" s="8">
        <f t="shared" si="366"/>
        <v>0</v>
      </c>
      <c r="C3848" s="8">
        <f t="shared" si="367"/>
        <v>0</v>
      </c>
      <c r="D3848" s="38" t="e">
        <f t="shared" si="368"/>
        <v>#VALUE!</v>
      </c>
      <c r="E3848" s="39" t="e">
        <f t="shared" si="363"/>
        <v>#VALUE!</v>
      </c>
      <c r="M3848" s="8" t="str">
        <f>VLOOKUP(MONTH($J3848),Lookup!$A$2:$B$13,2,0)&amp;" "&amp;YEAR($J3848)</f>
        <v>Jan 1900</v>
      </c>
      <c r="N3848" s="34" t="str">
        <f t="shared" si="364"/>
        <v>1/1/9999</v>
      </c>
      <c r="O3848" s="8" t="str">
        <f>IF(ISERROR(VLOOKUP($I3848,Lookup!$H$2:$I$11,2,0)),"",VLOOKUP($I3848,Lookup!$H$2:$I$11,2,0))</f>
        <v/>
      </c>
      <c r="P3848" s="8">
        <f>COUNTIF(J$4:J3848,J3848)</f>
        <v>0</v>
      </c>
    </row>
    <row r="3849" spans="1:16" x14ac:dyDescent="0.25">
      <c r="A3849" s="35">
        <f t="shared" si="365"/>
        <v>0</v>
      </c>
      <c r="B3849" s="8">
        <f t="shared" si="366"/>
        <v>0</v>
      </c>
      <c r="C3849" s="8">
        <f t="shared" si="367"/>
        <v>0</v>
      </c>
      <c r="D3849" s="38" t="e">
        <f t="shared" si="368"/>
        <v>#VALUE!</v>
      </c>
      <c r="E3849" s="39" t="e">
        <f t="shared" si="363"/>
        <v>#VALUE!</v>
      </c>
      <c r="M3849" s="8" t="str">
        <f>VLOOKUP(MONTH($J3849),Lookup!$A$2:$B$13,2,0)&amp;" "&amp;YEAR($J3849)</f>
        <v>Jan 1900</v>
      </c>
      <c r="N3849" s="34" t="str">
        <f t="shared" si="364"/>
        <v>1/1/9999</v>
      </c>
      <c r="O3849" s="8" t="str">
        <f>IF(ISERROR(VLOOKUP($I3849,Lookup!$H$2:$I$11,2,0)),"",VLOOKUP($I3849,Lookup!$H$2:$I$11,2,0))</f>
        <v/>
      </c>
      <c r="P3849" s="8">
        <f>COUNTIF(J$4:J3849,J3849)</f>
        <v>0</v>
      </c>
    </row>
    <row r="3850" spans="1:16" x14ac:dyDescent="0.25">
      <c r="A3850" s="35">
        <f t="shared" si="365"/>
        <v>0</v>
      </c>
      <c r="B3850" s="8">
        <f t="shared" si="366"/>
        <v>0</v>
      </c>
      <c r="C3850" s="8">
        <f t="shared" si="367"/>
        <v>0</v>
      </c>
      <c r="D3850" s="38" t="e">
        <f t="shared" si="368"/>
        <v>#VALUE!</v>
      </c>
      <c r="E3850" s="39" t="e">
        <f t="shared" si="363"/>
        <v>#VALUE!</v>
      </c>
      <c r="M3850" s="8" t="str">
        <f>VLOOKUP(MONTH($J3850),Lookup!$A$2:$B$13,2,0)&amp;" "&amp;YEAR($J3850)</f>
        <v>Jan 1900</v>
      </c>
      <c r="N3850" s="34" t="str">
        <f t="shared" si="364"/>
        <v>1/1/9999</v>
      </c>
      <c r="O3850" s="8" t="str">
        <f>IF(ISERROR(VLOOKUP($I3850,Lookup!$H$2:$I$11,2,0)),"",VLOOKUP($I3850,Lookup!$H$2:$I$11,2,0))</f>
        <v/>
      </c>
      <c r="P3850" s="8">
        <f>COUNTIF(J$4:J3850,J3850)</f>
        <v>0</v>
      </c>
    </row>
    <row r="3851" spans="1:16" x14ac:dyDescent="0.25">
      <c r="A3851" s="35">
        <f t="shared" si="365"/>
        <v>0</v>
      </c>
      <c r="B3851" s="8">
        <f t="shared" si="366"/>
        <v>0</v>
      </c>
      <c r="C3851" s="8">
        <f t="shared" si="367"/>
        <v>0</v>
      </c>
      <c r="D3851" s="38" t="e">
        <f t="shared" si="368"/>
        <v>#VALUE!</v>
      </c>
      <c r="E3851" s="39" t="e">
        <f t="shared" si="363"/>
        <v>#VALUE!</v>
      </c>
      <c r="M3851" s="8" t="str">
        <f>VLOOKUP(MONTH($J3851),Lookup!$A$2:$B$13,2,0)&amp;" "&amp;YEAR($J3851)</f>
        <v>Jan 1900</v>
      </c>
      <c r="N3851" s="34" t="str">
        <f t="shared" si="364"/>
        <v>1/1/9999</v>
      </c>
      <c r="O3851" s="8" t="str">
        <f>IF(ISERROR(VLOOKUP($I3851,Lookup!$H$2:$I$11,2,0)),"",VLOOKUP($I3851,Lookup!$H$2:$I$11,2,0))</f>
        <v/>
      </c>
      <c r="P3851" s="8">
        <f>COUNTIF(J$4:J3851,J3851)</f>
        <v>0</v>
      </c>
    </row>
    <row r="3852" spans="1:16" x14ac:dyDescent="0.25">
      <c r="A3852" s="35">
        <f t="shared" si="365"/>
        <v>0</v>
      </c>
      <c r="B3852" s="8">
        <f t="shared" si="366"/>
        <v>0</v>
      </c>
      <c r="C3852" s="8">
        <f t="shared" si="367"/>
        <v>0</v>
      </c>
      <c r="D3852" s="38" t="e">
        <f t="shared" si="368"/>
        <v>#VALUE!</v>
      </c>
      <c r="E3852" s="39" t="e">
        <f t="shared" si="363"/>
        <v>#VALUE!</v>
      </c>
      <c r="M3852" s="8" t="str">
        <f>VLOOKUP(MONTH($J3852),Lookup!$A$2:$B$13,2,0)&amp;" "&amp;YEAR($J3852)</f>
        <v>Jan 1900</v>
      </c>
      <c r="N3852" s="34" t="str">
        <f t="shared" si="364"/>
        <v>1/1/9999</v>
      </c>
      <c r="O3852" s="8" t="str">
        <f>IF(ISERROR(VLOOKUP($I3852,Lookup!$H$2:$I$11,2,0)),"",VLOOKUP($I3852,Lookup!$H$2:$I$11,2,0))</f>
        <v/>
      </c>
      <c r="P3852" s="8">
        <f>COUNTIF(J$4:J3852,J3852)</f>
        <v>0</v>
      </c>
    </row>
    <row r="3853" spans="1:16" x14ac:dyDescent="0.25">
      <c r="A3853" s="35">
        <f t="shared" si="365"/>
        <v>0</v>
      </c>
      <c r="B3853" s="8">
        <f t="shared" si="366"/>
        <v>0</v>
      </c>
      <c r="C3853" s="8">
        <f t="shared" si="367"/>
        <v>0</v>
      </c>
      <c r="D3853" s="38" t="e">
        <f t="shared" si="368"/>
        <v>#VALUE!</v>
      </c>
      <c r="E3853" s="39" t="e">
        <f t="shared" si="363"/>
        <v>#VALUE!</v>
      </c>
      <c r="M3853" s="8" t="str">
        <f>VLOOKUP(MONTH($J3853),Lookup!$A$2:$B$13,2,0)&amp;" "&amp;YEAR($J3853)</f>
        <v>Jan 1900</v>
      </c>
      <c r="N3853" s="34" t="str">
        <f t="shared" si="364"/>
        <v>1/1/9999</v>
      </c>
      <c r="O3853" s="8" t="str">
        <f>IF(ISERROR(VLOOKUP($I3853,Lookup!$H$2:$I$11,2,0)),"",VLOOKUP($I3853,Lookup!$H$2:$I$11,2,0))</f>
        <v/>
      </c>
      <c r="P3853" s="8">
        <f>COUNTIF(J$4:J3853,J3853)</f>
        <v>0</v>
      </c>
    </row>
    <row r="3854" spans="1:16" x14ac:dyDescent="0.25">
      <c r="A3854" s="35">
        <f t="shared" si="365"/>
        <v>0</v>
      </c>
      <c r="B3854" s="8">
        <f t="shared" si="366"/>
        <v>0</v>
      </c>
      <c r="C3854" s="8">
        <f t="shared" si="367"/>
        <v>0</v>
      </c>
      <c r="D3854" s="38" t="e">
        <f t="shared" si="368"/>
        <v>#VALUE!</v>
      </c>
      <c r="E3854" s="39" t="e">
        <f t="shared" si="363"/>
        <v>#VALUE!</v>
      </c>
      <c r="M3854" s="8" t="str">
        <f>VLOOKUP(MONTH($J3854),Lookup!$A$2:$B$13,2,0)&amp;" "&amp;YEAR($J3854)</f>
        <v>Jan 1900</v>
      </c>
      <c r="N3854" s="34" t="str">
        <f t="shared" si="364"/>
        <v>1/1/9999</v>
      </c>
      <c r="O3854" s="8" t="str">
        <f>IF(ISERROR(VLOOKUP($I3854,Lookup!$H$2:$I$11,2,0)),"",VLOOKUP($I3854,Lookup!$H$2:$I$11,2,0))</f>
        <v/>
      </c>
      <c r="P3854" s="8">
        <f>COUNTIF(J$4:J3854,J3854)</f>
        <v>0</v>
      </c>
    </row>
    <row r="3855" spans="1:16" x14ac:dyDescent="0.25">
      <c r="A3855" s="35">
        <f t="shared" si="365"/>
        <v>0</v>
      </c>
      <c r="B3855" s="8">
        <f t="shared" si="366"/>
        <v>0</v>
      </c>
      <c r="C3855" s="8">
        <f t="shared" si="367"/>
        <v>0</v>
      </c>
      <c r="D3855" s="38" t="e">
        <f t="shared" si="368"/>
        <v>#VALUE!</v>
      </c>
      <c r="E3855" s="39" t="e">
        <f t="shared" si="363"/>
        <v>#VALUE!</v>
      </c>
      <c r="M3855" s="8" t="str">
        <f>VLOOKUP(MONTH($J3855),Lookup!$A$2:$B$13,2,0)&amp;" "&amp;YEAR($J3855)</f>
        <v>Jan 1900</v>
      </c>
      <c r="N3855" s="34" t="str">
        <f t="shared" si="364"/>
        <v>1/1/9999</v>
      </c>
      <c r="O3855" s="8" t="str">
        <f>IF(ISERROR(VLOOKUP($I3855,Lookup!$H$2:$I$11,2,0)),"",VLOOKUP($I3855,Lookup!$H$2:$I$11,2,0))</f>
        <v/>
      </c>
      <c r="P3855" s="8">
        <f>COUNTIF(J$4:J3855,J3855)</f>
        <v>0</v>
      </c>
    </row>
    <row r="3856" spans="1:16" x14ac:dyDescent="0.25">
      <c r="A3856" s="35">
        <f t="shared" si="365"/>
        <v>0</v>
      </c>
      <c r="B3856" s="8">
        <f t="shared" si="366"/>
        <v>0</v>
      </c>
      <c r="C3856" s="8">
        <f t="shared" si="367"/>
        <v>0</v>
      </c>
      <c r="D3856" s="38" t="e">
        <f t="shared" si="368"/>
        <v>#VALUE!</v>
      </c>
      <c r="E3856" s="39" t="e">
        <f t="shared" si="363"/>
        <v>#VALUE!</v>
      </c>
      <c r="M3856" s="8" t="str">
        <f>VLOOKUP(MONTH($J3856),Lookup!$A$2:$B$13,2,0)&amp;" "&amp;YEAR($J3856)</f>
        <v>Jan 1900</v>
      </c>
      <c r="N3856" s="34" t="str">
        <f t="shared" si="364"/>
        <v>1/1/9999</v>
      </c>
      <c r="O3856" s="8" t="str">
        <f>IF(ISERROR(VLOOKUP($I3856,Lookup!$H$2:$I$11,2,0)),"",VLOOKUP($I3856,Lookup!$H$2:$I$11,2,0))</f>
        <v/>
      </c>
      <c r="P3856" s="8">
        <f>COUNTIF(J$4:J3856,J3856)</f>
        <v>0</v>
      </c>
    </row>
    <row r="3857" spans="1:16" x14ac:dyDescent="0.25">
      <c r="A3857" s="35">
        <f t="shared" si="365"/>
        <v>0</v>
      </c>
      <c r="B3857" s="8">
        <f t="shared" si="366"/>
        <v>0</v>
      </c>
      <c r="C3857" s="8">
        <f t="shared" si="367"/>
        <v>0</v>
      </c>
      <c r="D3857" s="38" t="e">
        <f t="shared" si="368"/>
        <v>#VALUE!</v>
      </c>
      <c r="E3857" s="39" t="e">
        <f t="shared" si="363"/>
        <v>#VALUE!</v>
      </c>
      <c r="M3857" s="8" t="str">
        <f>VLOOKUP(MONTH($J3857),Lookup!$A$2:$B$13,2,0)&amp;" "&amp;YEAR($J3857)</f>
        <v>Jan 1900</v>
      </c>
      <c r="N3857" s="34" t="str">
        <f t="shared" si="364"/>
        <v>1/1/9999</v>
      </c>
      <c r="O3857" s="8" t="str">
        <f>IF(ISERROR(VLOOKUP($I3857,Lookup!$H$2:$I$11,2,0)),"",VLOOKUP($I3857,Lookup!$H$2:$I$11,2,0))</f>
        <v/>
      </c>
      <c r="P3857" s="8">
        <f>COUNTIF(J$4:J3857,J3857)</f>
        <v>0</v>
      </c>
    </row>
    <row r="3858" spans="1:16" x14ac:dyDescent="0.25">
      <c r="A3858" s="35">
        <f t="shared" si="365"/>
        <v>0</v>
      </c>
      <c r="B3858" s="8">
        <f t="shared" si="366"/>
        <v>0</v>
      </c>
      <c r="C3858" s="8">
        <f t="shared" si="367"/>
        <v>0</v>
      </c>
      <c r="D3858" s="38" t="e">
        <f t="shared" si="368"/>
        <v>#VALUE!</v>
      </c>
      <c r="E3858" s="39" t="e">
        <f t="shared" si="363"/>
        <v>#VALUE!</v>
      </c>
      <c r="M3858" s="8" t="str">
        <f>VLOOKUP(MONTH($J3858),Lookup!$A$2:$B$13,2,0)&amp;" "&amp;YEAR($J3858)</f>
        <v>Jan 1900</v>
      </c>
      <c r="N3858" s="34" t="str">
        <f t="shared" si="364"/>
        <v>1/1/9999</v>
      </c>
      <c r="O3858" s="8" t="str">
        <f>IF(ISERROR(VLOOKUP($I3858,Lookup!$H$2:$I$11,2,0)),"",VLOOKUP($I3858,Lookup!$H$2:$I$11,2,0))</f>
        <v/>
      </c>
      <c r="P3858" s="8">
        <f>COUNTIF(J$4:J3858,J3858)</f>
        <v>0</v>
      </c>
    </row>
    <row r="3859" spans="1:16" x14ac:dyDescent="0.25">
      <c r="A3859" s="35">
        <f t="shared" si="365"/>
        <v>0</v>
      </c>
      <c r="B3859" s="8">
        <f t="shared" si="366"/>
        <v>0</v>
      </c>
      <c r="C3859" s="8">
        <f t="shared" si="367"/>
        <v>0</v>
      </c>
      <c r="D3859" s="38" t="e">
        <f t="shared" si="368"/>
        <v>#VALUE!</v>
      </c>
      <c r="E3859" s="39" t="e">
        <f t="shared" si="363"/>
        <v>#VALUE!</v>
      </c>
      <c r="M3859" s="8" t="str">
        <f>VLOOKUP(MONTH($J3859),Lookup!$A$2:$B$13,2,0)&amp;" "&amp;YEAR($J3859)</f>
        <v>Jan 1900</v>
      </c>
      <c r="N3859" s="34" t="str">
        <f t="shared" si="364"/>
        <v>1/1/9999</v>
      </c>
      <c r="O3859" s="8" t="str">
        <f>IF(ISERROR(VLOOKUP($I3859,Lookup!$H$2:$I$11,2,0)),"",VLOOKUP($I3859,Lookup!$H$2:$I$11,2,0))</f>
        <v/>
      </c>
      <c r="P3859" s="8">
        <f>COUNTIF(J$4:J3859,J3859)</f>
        <v>0</v>
      </c>
    </row>
    <row r="3860" spans="1:16" x14ac:dyDescent="0.25">
      <c r="A3860" s="35">
        <f t="shared" si="365"/>
        <v>0</v>
      </c>
      <c r="B3860" s="8">
        <f t="shared" si="366"/>
        <v>0</v>
      </c>
      <c r="C3860" s="8">
        <f t="shared" si="367"/>
        <v>0</v>
      </c>
      <c r="D3860" s="38" t="e">
        <f t="shared" si="368"/>
        <v>#VALUE!</v>
      </c>
      <c r="E3860" s="39" t="e">
        <f t="shared" si="363"/>
        <v>#VALUE!</v>
      </c>
      <c r="M3860" s="8" t="str">
        <f>VLOOKUP(MONTH($J3860),Lookup!$A$2:$B$13,2,0)&amp;" "&amp;YEAR($J3860)</f>
        <v>Jan 1900</v>
      </c>
      <c r="N3860" s="34" t="str">
        <f t="shared" si="364"/>
        <v>1/1/9999</v>
      </c>
      <c r="O3860" s="8" t="str">
        <f>IF(ISERROR(VLOOKUP($I3860,Lookup!$H$2:$I$11,2,0)),"",VLOOKUP($I3860,Lookup!$H$2:$I$11,2,0))</f>
        <v/>
      </c>
      <c r="P3860" s="8">
        <f>COUNTIF(J$4:J3860,J3860)</f>
        <v>0</v>
      </c>
    </row>
    <row r="3861" spans="1:16" x14ac:dyDescent="0.25">
      <c r="A3861" s="35">
        <f t="shared" si="365"/>
        <v>0</v>
      </c>
      <c r="B3861" s="8">
        <f t="shared" si="366"/>
        <v>0</v>
      </c>
      <c r="C3861" s="8">
        <f t="shared" si="367"/>
        <v>0</v>
      </c>
      <c r="D3861" s="38" t="e">
        <f t="shared" si="368"/>
        <v>#VALUE!</v>
      </c>
      <c r="E3861" s="39" t="e">
        <f t="shared" si="363"/>
        <v>#VALUE!</v>
      </c>
      <c r="M3861" s="8" t="str">
        <f>VLOOKUP(MONTH($J3861),Lookup!$A$2:$B$13,2,0)&amp;" "&amp;YEAR($J3861)</f>
        <v>Jan 1900</v>
      </c>
      <c r="N3861" s="34" t="str">
        <f t="shared" si="364"/>
        <v>1/1/9999</v>
      </c>
      <c r="O3861" s="8" t="str">
        <f>IF(ISERROR(VLOOKUP($I3861,Lookup!$H$2:$I$11,2,0)),"",VLOOKUP($I3861,Lookup!$H$2:$I$11,2,0))</f>
        <v/>
      </c>
      <c r="P3861" s="8">
        <f>COUNTIF(J$4:J3861,J3861)</f>
        <v>0</v>
      </c>
    </row>
    <row r="3862" spans="1:16" x14ac:dyDescent="0.25">
      <c r="A3862" s="35">
        <f t="shared" si="365"/>
        <v>0</v>
      </c>
      <c r="B3862" s="8">
        <f t="shared" si="366"/>
        <v>0</v>
      </c>
      <c r="C3862" s="8">
        <f t="shared" si="367"/>
        <v>0</v>
      </c>
      <c r="D3862" s="38" t="e">
        <f t="shared" si="368"/>
        <v>#VALUE!</v>
      </c>
      <c r="E3862" s="39" t="e">
        <f t="shared" si="363"/>
        <v>#VALUE!</v>
      </c>
      <c r="M3862" s="8" t="str">
        <f>VLOOKUP(MONTH($J3862),Lookup!$A$2:$B$13,2,0)&amp;" "&amp;YEAR($J3862)</f>
        <v>Jan 1900</v>
      </c>
      <c r="N3862" s="34" t="str">
        <f t="shared" si="364"/>
        <v>1/1/9999</v>
      </c>
      <c r="O3862" s="8" t="str">
        <f>IF(ISERROR(VLOOKUP($I3862,Lookup!$H$2:$I$11,2,0)),"",VLOOKUP($I3862,Lookup!$H$2:$I$11,2,0))</f>
        <v/>
      </c>
      <c r="P3862" s="8">
        <f>COUNTIF(J$4:J3862,J3862)</f>
        <v>0</v>
      </c>
    </row>
    <row r="3863" spans="1:16" x14ac:dyDescent="0.25">
      <c r="A3863" s="35">
        <f t="shared" si="365"/>
        <v>0</v>
      </c>
      <c r="B3863" s="8">
        <f t="shared" si="366"/>
        <v>0</v>
      </c>
      <c r="C3863" s="8">
        <f t="shared" si="367"/>
        <v>0</v>
      </c>
      <c r="D3863" s="38" t="e">
        <f t="shared" si="368"/>
        <v>#VALUE!</v>
      </c>
      <c r="E3863" s="39" t="e">
        <f t="shared" si="363"/>
        <v>#VALUE!</v>
      </c>
      <c r="M3863" s="8" t="str">
        <f>VLOOKUP(MONTH($J3863),Lookup!$A$2:$B$13,2,0)&amp;" "&amp;YEAR($J3863)</f>
        <v>Jan 1900</v>
      </c>
      <c r="N3863" s="34" t="str">
        <f t="shared" si="364"/>
        <v>1/1/9999</v>
      </c>
      <c r="O3863" s="8" t="str">
        <f>IF(ISERROR(VLOOKUP($I3863,Lookup!$H$2:$I$11,2,0)),"",VLOOKUP($I3863,Lookup!$H$2:$I$11,2,0))</f>
        <v/>
      </c>
      <c r="P3863" s="8">
        <f>COUNTIF(J$4:J3863,J3863)</f>
        <v>0</v>
      </c>
    </row>
    <row r="3864" spans="1:16" x14ac:dyDescent="0.25">
      <c r="A3864" s="35">
        <f t="shared" si="365"/>
        <v>0</v>
      </c>
      <c r="B3864" s="8">
        <f t="shared" si="366"/>
        <v>0</v>
      </c>
      <c r="C3864" s="8">
        <f t="shared" si="367"/>
        <v>0</v>
      </c>
      <c r="D3864" s="38" t="e">
        <f t="shared" si="368"/>
        <v>#VALUE!</v>
      </c>
      <c r="E3864" s="39" t="e">
        <f t="shared" si="363"/>
        <v>#VALUE!</v>
      </c>
      <c r="M3864" s="8" t="str">
        <f>VLOOKUP(MONTH($J3864),Lookup!$A$2:$B$13,2,0)&amp;" "&amp;YEAR($J3864)</f>
        <v>Jan 1900</v>
      </c>
      <c r="N3864" s="34" t="str">
        <f t="shared" si="364"/>
        <v>1/1/9999</v>
      </c>
      <c r="O3864" s="8" t="str">
        <f>IF(ISERROR(VLOOKUP($I3864,Lookup!$H$2:$I$11,2,0)),"",VLOOKUP($I3864,Lookup!$H$2:$I$11,2,0))</f>
        <v/>
      </c>
      <c r="P3864" s="8">
        <f>COUNTIF(J$4:J3864,J3864)</f>
        <v>0</v>
      </c>
    </row>
    <row r="3865" spans="1:16" x14ac:dyDescent="0.25">
      <c r="A3865" s="35">
        <f t="shared" si="365"/>
        <v>0</v>
      </c>
      <c r="B3865" s="8">
        <f t="shared" si="366"/>
        <v>0</v>
      </c>
      <c r="C3865" s="8">
        <f t="shared" si="367"/>
        <v>0</v>
      </c>
      <c r="D3865" s="38" t="e">
        <f t="shared" si="368"/>
        <v>#VALUE!</v>
      </c>
      <c r="E3865" s="39" t="e">
        <f t="shared" si="363"/>
        <v>#VALUE!</v>
      </c>
      <c r="M3865" s="8" t="str">
        <f>VLOOKUP(MONTH($J3865),Lookup!$A$2:$B$13,2,0)&amp;" "&amp;YEAR($J3865)</f>
        <v>Jan 1900</v>
      </c>
      <c r="N3865" s="34" t="str">
        <f t="shared" si="364"/>
        <v>1/1/9999</v>
      </c>
      <c r="O3865" s="8" t="str">
        <f>IF(ISERROR(VLOOKUP($I3865,Lookup!$H$2:$I$11,2,0)),"",VLOOKUP($I3865,Lookup!$H$2:$I$11,2,0))</f>
        <v/>
      </c>
      <c r="P3865" s="8">
        <f>COUNTIF(J$4:J3865,J3865)</f>
        <v>0</v>
      </c>
    </row>
    <row r="3866" spans="1:16" x14ac:dyDescent="0.25">
      <c r="A3866" s="35">
        <f t="shared" si="365"/>
        <v>0</v>
      </c>
      <c r="B3866" s="8">
        <f t="shared" si="366"/>
        <v>0</v>
      </c>
      <c r="C3866" s="8">
        <f t="shared" si="367"/>
        <v>0</v>
      </c>
      <c r="D3866" s="38" t="e">
        <f t="shared" si="368"/>
        <v>#VALUE!</v>
      </c>
      <c r="E3866" s="39" t="e">
        <f t="shared" si="363"/>
        <v>#VALUE!</v>
      </c>
      <c r="M3866" s="8" t="str">
        <f>VLOOKUP(MONTH($J3866),Lookup!$A$2:$B$13,2,0)&amp;" "&amp;YEAR($J3866)</f>
        <v>Jan 1900</v>
      </c>
      <c r="N3866" s="34" t="str">
        <f t="shared" si="364"/>
        <v>1/1/9999</v>
      </c>
      <c r="O3866" s="8" t="str">
        <f>IF(ISERROR(VLOOKUP($I3866,Lookup!$H$2:$I$11,2,0)),"",VLOOKUP($I3866,Lookup!$H$2:$I$11,2,0))</f>
        <v/>
      </c>
      <c r="P3866" s="8">
        <f>COUNTIF(J$4:J3866,J3866)</f>
        <v>0</v>
      </c>
    </row>
    <row r="3867" spans="1:16" x14ac:dyDescent="0.25">
      <c r="A3867" s="35">
        <f t="shared" si="365"/>
        <v>0</v>
      </c>
      <c r="B3867" s="8">
        <f t="shared" si="366"/>
        <v>0</v>
      </c>
      <c r="C3867" s="8">
        <f t="shared" si="367"/>
        <v>0</v>
      </c>
      <c r="D3867" s="38" t="e">
        <f t="shared" si="368"/>
        <v>#VALUE!</v>
      </c>
      <c r="E3867" s="39" t="e">
        <f t="shared" si="363"/>
        <v>#VALUE!</v>
      </c>
      <c r="M3867" s="8" t="str">
        <f>VLOOKUP(MONTH($J3867),Lookup!$A$2:$B$13,2,0)&amp;" "&amp;YEAR($J3867)</f>
        <v>Jan 1900</v>
      </c>
      <c r="N3867" s="34" t="str">
        <f t="shared" si="364"/>
        <v>1/1/9999</v>
      </c>
      <c r="O3867" s="8" t="str">
        <f>IF(ISERROR(VLOOKUP($I3867,Lookup!$H$2:$I$11,2,0)),"",VLOOKUP($I3867,Lookup!$H$2:$I$11,2,0))</f>
        <v/>
      </c>
      <c r="P3867" s="8">
        <f>COUNTIF(J$4:J3867,J3867)</f>
        <v>0</v>
      </c>
    </row>
    <row r="3868" spans="1:16" x14ac:dyDescent="0.25">
      <c r="A3868" s="35">
        <f t="shared" si="365"/>
        <v>0</v>
      </c>
      <c r="B3868" s="8">
        <f t="shared" si="366"/>
        <v>0</v>
      </c>
      <c r="C3868" s="8">
        <f t="shared" si="367"/>
        <v>0</v>
      </c>
      <c r="D3868" s="38" t="e">
        <f t="shared" si="368"/>
        <v>#VALUE!</v>
      </c>
      <c r="E3868" s="39" t="e">
        <f t="shared" si="363"/>
        <v>#VALUE!</v>
      </c>
      <c r="M3868" s="8" t="str">
        <f>VLOOKUP(MONTH($J3868),Lookup!$A$2:$B$13,2,0)&amp;" "&amp;YEAR($J3868)</f>
        <v>Jan 1900</v>
      </c>
      <c r="N3868" s="34" t="str">
        <f t="shared" si="364"/>
        <v>1/1/9999</v>
      </c>
      <c r="O3868" s="8" t="str">
        <f>IF(ISERROR(VLOOKUP($I3868,Lookup!$H$2:$I$11,2,0)),"",VLOOKUP($I3868,Lookup!$H$2:$I$11,2,0))</f>
        <v/>
      </c>
      <c r="P3868" s="8">
        <f>COUNTIF(J$4:J3868,J3868)</f>
        <v>0</v>
      </c>
    </row>
    <row r="3869" spans="1:16" x14ac:dyDescent="0.25">
      <c r="A3869" s="35">
        <f t="shared" si="365"/>
        <v>0</v>
      </c>
      <c r="B3869" s="8">
        <f t="shared" si="366"/>
        <v>0</v>
      </c>
      <c r="C3869" s="8">
        <f t="shared" si="367"/>
        <v>0</v>
      </c>
      <c r="D3869" s="38" t="e">
        <f t="shared" si="368"/>
        <v>#VALUE!</v>
      </c>
      <c r="E3869" s="39" t="e">
        <f t="shared" si="363"/>
        <v>#VALUE!</v>
      </c>
      <c r="M3869" s="8" t="str">
        <f>VLOOKUP(MONTH($J3869),Lookup!$A$2:$B$13,2,0)&amp;" "&amp;YEAR($J3869)</f>
        <v>Jan 1900</v>
      </c>
      <c r="N3869" s="34" t="str">
        <f t="shared" si="364"/>
        <v>1/1/9999</v>
      </c>
      <c r="O3869" s="8" t="str">
        <f>IF(ISERROR(VLOOKUP($I3869,Lookup!$H$2:$I$11,2,0)),"",VLOOKUP($I3869,Lookup!$H$2:$I$11,2,0))</f>
        <v/>
      </c>
      <c r="P3869" s="8">
        <f>COUNTIF(J$4:J3869,J3869)</f>
        <v>0</v>
      </c>
    </row>
    <row r="3870" spans="1:16" x14ac:dyDescent="0.25">
      <c r="A3870" s="35">
        <f t="shared" si="365"/>
        <v>0</v>
      </c>
      <c r="B3870" s="8">
        <f t="shared" si="366"/>
        <v>0</v>
      </c>
      <c r="C3870" s="8">
        <f t="shared" si="367"/>
        <v>0</v>
      </c>
      <c r="D3870" s="38" t="e">
        <f t="shared" si="368"/>
        <v>#VALUE!</v>
      </c>
      <c r="E3870" s="39" t="e">
        <f t="shared" si="363"/>
        <v>#VALUE!</v>
      </c>
      <c r="M3870" s="8" t="str">
        <f>VLOOKUP(MONTH($J3870),Lookup!$A$2:$B$13,2,0)&amp;" "&amp;YEAR($J3870)</f>
        <v>Jan 1900</v>
      </c>
      <c r="N3870" s="34" t="str">
        <f t="shared" si="364"/>
        <v>1/1/9999</v>
      </c>
      <c r="O3870" s="8" t="str">
        <f>IF(ISERROR(VLOOKUP($I3870,Lookup!$H$2:$I$11,2,0)),"",VLOOKUP($I3870,Lookup!$H$2:$I$11,2,0))</f>
        <v/>
      </c>
      <c r="P3870" s="8">
        <f>COUNTIF(J$4:J3870,J3870)</f>
        <v>0</v>
      </c>
    </row>
    <row r="3871" spans="1:16" x14ac:dyDescent="0.25">
      <c r="A3871" s="35">
        <f t="shared" si="365"/>
        <v>0</v>
      </c>
      <c r="B3871" s="8">
        <f t="shared" si="366"/>
        <v>0</v>
      </c>
      <c r="C3871" s="8">
        <f t="shared" si="367"/>
        <v>0</v>
      </c>
      <c r="D3871" s="38" t="e">
        <f t="shared" si="368"/>
        <v>#VALUE!</v>
      </c>
      <c r="E3871" s="39" t="e">
        <f t="shared" si="363"/>
        <v>#VALUE!</v>
      </c>
      <c r="M3871" s="8" t="str">
        <f>VLOOKUP(MONTH($J3871),Lookup!$A$2:$B$13,2,0)&amp;" "&amp;YEAR($J3871)</f>
        <v>Jan 1900</v>
      </c>
      <c r="N3871" s="34" t="str">
        <f t="shared" si="364"/>
        <v>1/1/9999</v>
      </c>
      <c r="O3871" s="8" t="str">
        <f>IF(ISERROR(VLOOKUP($I3871,Lookup!$H$2:$I$11,2,0)),"",VLOOKUP($I3871,Lookup!$H$2:$I$11,2,0))</f>
        <v/>
      </c>
      <c r="P3871" s="8">
        <f>COUNTIF(J$4:J3871,J3871)</f>
        <v>0</v>
      </c>
    </row>
    <row r="3872" spans="1:16" x14ac:dyDescent="0.25">
      <c r="A3872" s="35">
        <f t="shared" si="365"/>
        <v>0</v>
      </c>
      <c r="B3872" s="8">
        <f t="shared" si="366"/>
        <v>0</v>
      </c>
      <c r="C3872" s="8">
        <f t="shared" si="367"/>
        <v>0</v>
      </c>
      <c r="D3872" s="38" t="e">
        <f t="shared" si="368"/>
        <v>#VALUE!</v>
      </c>
      <c r="E3872" s="39" t="e">
        <f t="shared" si="363"/>
        <v>#VALUE!</v>
      </c>
      <c r="M3872" s="8" t="str">
        <f>VLOOKUP(MONTH($J3872),Lookup!$A$2:$B$13,2,0)&amp;" "&amp;YEAR($J3872)</f>
        <v>Jan 1900</v>
      </c>
      <c r="N3872" s="34" t="str">
        <f t="shared" si="364"/>
        <v>1/1/9999</v>
      </c>
      <c r="O3872" s="8" t="str">
        <f>IF(ISERROR(VLOOKUP($I3872,Lookup!$H$2:$I$11,2,0)),"",VLOOKUP($I3872,Lookup!$H$2:$I$11,2,0))</f>
        <v/>
      </c>
      <c r="P3872" s="8">
        <f>COUNTIF(J$4:J3872,J3872)</f>
        <v>0</v>
      </c>
    </row>
    <row r="3873" spans="1:16" x14ac:dyDescent="0.25">
      <c r="A3873" s="35">
        <f t="shared" si="365"/>
        <v>0</v>
      </c>
      <c r="B3873" s="8">
        <f t="shared" si="366"/>
        <v>0</v>
      </c>
      <c r="C3873" s="8">
        <f t="shared" si="367"/>
        <v>0</v>
      </c>
      <c r="D3873" s="38" t="e">
        <f t="shared" si="368"/>
        <v>#VALUE!</v>
      </c>
      <c r="E3873" s="39" t="e">
        <f t="shared" si="363"/>
        <v>#VALUE!</v>
      </c>
      <c r="M3873" s="8" t="str">
        <f>VLOOKUP(MONTH($J3873),Lookup!$A$2:$B$13,2,0)&amp;" "&amp;YEAR($J3873)</f>
        <v>Jan 1900</v>
      </c>
      <c r="N3873" s="34" t="str">
        <f t="shared" si="364"/>
        <v>1/1/9999</v>
      </c>
      <c r="O3873" s="8" t="str">
        <f>IF(ISERROR(VLOOKUP($I3873,Lookup!$H$2:$I$11,2,0)),"",VLOOKUP($I3873,Lookup!$H$2:$I$11,2,0))</f>
        <v/>
      </c>
      <c r="P3873" s="8">
        <f>COUNTIF(J$4:J3873,J3873)</f>
        <v>0</v>
      </c>
    </row>
    <row r="3874" spans="1:16" x14ac:dyDescent="0.25">
      <c r="A3874" s="35">
        <f t="shared" si="365"/>
        <v>0</v>
      </c>
      <c r="B3874" s="8">
        <f t="shared" si="366"/>
        <v>0</v>
      </c>
      <c r="C3874" s="8">
        <f t="shared" si="367"/>
        <v>0</v>
      </c>
      <c r="D3874" s="38" t="e">
        <f t="shared" si="368"/>
        <v>#VALUE!</v>
      </c>
      <c r="E3874" s="39" t="e">
        <f t="shared" si="363"/>
        <v>#VALUE!</v>
      </c>
      <c r="M3874" s="8" t="str">
        <f>VLOOKUP(MONTH($J3874),Lookup!$A$2:$B$13,2,0)&amp;" "&amp;YEAR($J3874)</f>
        <v>Jan 1900</v>
      </c>
      <c r="N3874" s="34" t="str">
        <f t="shared" si="364"/>
        <v>1/1/9999</v>
      </c>
      <c r="O3874" s="8" t="str">
        <f>IF(ISERROR(VLOOKUP($I3874,Lookup!$H$2:$I$11,2,0)),"",VLOOKUP($I3874,Lookup!$H$2:$I$11,2,0))</f>
        <v/>
      </c>
      <c r="P3874" s="8">
        <f>COUNTIF(J$4:J3874,J3874)</f>
        <v>0</v>
      </c>
    </row>
    <row r="3875" spans="1:16" x14ac:dyDescent="0.25">
      <c r="A3875" s="35">
        <f t="shared" si="365"/>
        <v>0</v>
      </c>
      <c r="B3875" s="8">
        <f t="shared" si="366"/>
        <v>0</v>
      </c>
      <c r="C3875" s="8">
        <f t="shared" si="367"/>
        <v>0</v>
      </c>
      <c r="D3875" s="38" t="e">
        <f t="shared" si="368"/>
        <v>#VALUE!</v>
      </c>
      <c r="E3875" s="39" t="e">
        <f t="shared" si="363"/>
        <v>#VALUE!</v>
      </c>
      <c r="M3875" s="8" t="str">
        <f>VLOOKUP(MONTH($J3875),Lookup!$A$2:$B$13,2,0)&amp;" "&amp;YEAR($J3875)</f>
        <v>Jan 1900</v>
      </c>
      <c r="N3875" s="34" t="str">
        <f t="shared" si="364"/>
        <v>1/1/9999</v>
      </c>
      <c r="O3875" s="8" t="str">
        <f>IF(ISERROR(VLOOKUP($I3875,Lookup!$H$2:$I$11,2,0)),"",VLOOKUP($I3875,Lookup!$H$2:$I$11,2,0))</f>
        <v/>
      </c>
      <c r="P3875" s="8">
        <f>COUNTIF(J$4:J3875,J3875)</f>
        <v>0</v>
      </c>
    </row>
    <row r="3876" spans="1:16" x14ac:dyDescent="0.25">
      <c r="A3876" s="35">
        <f t="shared" si="365"/>
        <v>0</v>
      </c>
      <c r="B3876" s="8">
        <f t="shared" si="366"/>
        <v>0</v>
      </c>
      <c r="C3876" s="8">
        <f t="shared" si="367"/>
        <v>0</v>
      </c>
      <c r="D3876" s="38" t="e">
        <f t="shared" si="368"/>
        <v>#VALUE!</v>
      </c>
      <c r="E3876" s="39" t="e">
        <f t="shared" si="363"/>
        <v>#VALUE!</v>
      </c>
      <c r="M3876" s="8" t="str">
        <f>VLOOKUP(MONTH($J3876),Lookup!$A$2:$B$13,2,0)&amp;" "&amp;YEAR($J3876)</f>
        <v>Jan 1900</v>
      </c>
      <c r="N3876" s="34" t="str">
        <f t="shared" si="364"/>
        <v>1/1/9999</v>
      </c>
      <c r="O3876" s="8" t="str">
        <f>IF(ISERROR(VLOOKUP($I3876,Lookup!$H$2:$I$11,2,0)),"",VLOOKUP($I3876,Lookup!$H$2:$I$11,2,0))</f>
        <v/>
      </c>
      <c r="P3876" s="8">
        <f>COUNTIF(J$4:J3876,J3876)</f>
        <v>0</v>
      </c>
    </row>
    <row r="3877" spans="1:16" x14ac:dyDescent="0.25">
      <c r="A3877" s="35">
        <f t="shared" si="365"/>
        <v>0</v>
      </c>
      <c r="B3877" s="8">
        <f t="shared" si="366"/>
        <v>0</v>
      </c>
      <c r="C3877" s="8">
        <f t="shared" si="367"/>
        <v>0</v>
      </c>
      <c r="D3877" s="38" t="e">
        <f t="shared" si="368"/>
        <v>#VALUE!</v>
      </c>
      <c r="E3877" s="39" t="e">
        <f t="shared" si="363"/>
        <v>#VALUE!</v>
      </c>
      <c r="M3877" s="8" t="str">
        <f>VLOOKUP(MONTH($J3877),Lookup!$A$2:$B$13,2,0)&amp;" "&amp;YEAR($J3877)</f>
        <v>Jan 1900</v>
      </c>
      <c r="N3877" s="34" t="str">
        <f t="shared" si="364"/>
        <v>1/1/9999</v>
      </c>
      <c r="O3877" s="8" t="str">
        <f>IF(ISERROR(VLOOKUP($I3877,Lookup!$H$2:$I$11,2,0)),"",VLOOKUP($I3877,Lookup!$H$2:$I$11,2,0))</f>
        <v/>
      </c>
      <c r="P3877" s="8">
        <f>COUNTIF(J$4:J3877,J3877)</f>
        <v>0</v>
      </c>
    </row>
    <row r="3878" spans="1:16" x14ac:dyDescent="0.25">
      <c r="A3878" s="35">
        <f t="shared" si="365"/>
        <v>0</v>
      </c>
      <c r="B3878" s="8">
        <f t="shared" si="366"/>
        <v>0</v>
      </c>
      <c r="C3878" s="8">
        <f t="shared" si="367"/>
        <v>0</v>
      </c>
      <c r="D3878" s="38" t="e">
        <f t="shared" si="368"/>
        <v>#VALUE!</v>
      </c>
      <c r="E3878" s="39" t="e">
        <f t="shared" si="363"/>
        <v>#VALUE!</v>
      </c>
      <c r="M3878" s="8" t="str">
        <f>VLOOKUP(MONTH($J3878),Lookup!$A$2:$B$13,2,0)&amp;" "&amp;YEAR($J3878)</f>
        <v>Jan 1900</v>
      </c>
      <c r="N3878" s="34" t="str">
        <f t="shared" si="364"/>
        <v>1/1/9999</v>
      </c>
      <c r="O3878" s="8" t="str">
        <f>IF(ISERROR(VLOOKUP($I3878,Lookup!$H$2:$I$11,2,0)),"",VLOOKUP($I3878,Lookup!$H$2:$I$11,2,0))</f>
        <v/>
      </c>
      <c r="P3878" s="8">
        <f>COUNTIF(J$4:J3878,J3878)</f>
        <v>0</v>
      </c>
    </row>
    <row r="3879" spans="1:16" x14ac:dyDescent="0.25">
      <c r="A3879" s="35">
        <f t="shared" si="365"/>
        <v>0</v>
      </c>
      <c r="B3879" s="8">
        <f t="shared" si="366"/>
        <v>0</v>
      </c>
      <c r="C3879" s="8">
        <f t="shared" si="367"/>
        <v>0</v>
      </c>
      <c r="D3879" s="38" t="e">
        <f t="shared" si="368"/>
        <v>#VALUE!</v>
      </c>
      <c r="E3879" s="39" t="e">
        <f t="shared" si="363"/>
        <v>#VALUE!</v>
      </c>
      <c r="M3879" s="8" t="str">
        <f>VLOOKUP(MONTH($J3879),Lookup!$A$2:$B$13,2,0)&amp;" "&amp;YEAR($J3879)</f>
        <v>Jan 1900</v>
      </c>
      <c r="N3879" s="34" t="str">
        <f t="shared" si="364"/>
        <v>1/1/9999</v>
      </c>
      <c r="O3879" s="8" t="str">
        <f>IF(ISERROR(VLOOKUP($I3879,Lookup!$H$2:$I$11,2,0)),"",VLOOKUP($I3879,Lookup!$H$2:$I$11,2,0))</f>
        <v/>
      </c>
      <c r="P3879" s="8">
        <f>COUNTIF(J$4:J3879,J3879)</f>
        <v>0</v>
      </c>
    </row>
    <row r="3880" spans="1:16" x14ac:dyDescent="0.25">
      <c r="A3880" s="35">
        <f t="shared" si="365"/>
        <v>0</v>
      </c>
      <c r="B3880" s="8">
        <f t="shared" si="366"/>
        <v>0</v>
      </c>
      <c r="C3880" s="8">
        <f t="shared" si="367"/>
        <v>0</v>
      </c>
      <c r="D3880" s="38" t="e">
        <f t="shared" si="368"/>
        <v>#VALUE!</v>
      </c>
      <c r="E3880" s="39" t="e">
        <f t="shared" si="363"/>
        <v>#VALUE!</v>
      </c>
      <c r="M3880" s="8" t="str">
        <f>VLOOKUP(MONTH($J3880),Lookup!$A$2:$B$13,2,0)&amp;" "&amp;YEAR($J3880)</f>
        <v>Jan 1900</v>
      </c>
      <c r="N3880" s="34" t="str">
        <f t="shared" si="364"/>
        <v>1/1/9999</v>
      </c>
      <c r="O3880" s="8" t="str">
        <f>IF(ISERROR(VLOOKUP($I3880,Lookup!$H$2:$I$11,2,0)),"",VLOOKUP($I3880,Lookup!$H$2:$I$11,2,0))</f>
        <v/>
      </c>
      <c r="P3880" s="8">
        <f>COUNTIF(J$4:J3880,J3880)</f>
        <v>0</v>
      </c>
    </row>
    <row r="3881" spans="1:16" x14ac:dyDescent="0.25">
      <c r="A3881" s="35">
        <f t="shared" si="365"/>
        <v>0</v>
      </c>
      <c r="B3881" s="8">
        <f t="shared" si="366"/>
        <v>0</v>
      </c>
      <c r="C3881" s="8">
        <f t="shared" si="367"/>
        <v>0</v>
      </c>
      <c r="D3881" s="38" t="e">
        <f t="shared" si="368"/>
        <v>#VALUE!</v>
      </c>
      <c r="E3881" s="39" t="e">
        <f t="shared" si="363"/>
        <v>#VALUE!</v>
      </c>
      <c r="M3881" s="8" t="str">
        <f>VLOOKUP(MONTH($J3881),Lookup!$A$2:$B$13,2,0)&amp;" "&amp;YEAR($J3881)</f>
        <v>Jan 1900</v>
      </c>
      <c r="N3881" s="34" t="str">
        <f t="shared" si="364"/>
        <v>1/1/9999</v>
      </c>
      <c r="O3881" s="8" t="str">
        <f>IF(ISERROR(VLOOKUP($I3881,Lookup!$H$2:$I$11,2,0)),"",VLOOKUP($I3881,Lookup!$H$2:$I$11,2,0))</f>
        <v/>
      </c>
      <c r="P3881" s="8">
        <f>COUNTIF(J$4:J3881,J3881)</f>
        <v>0</v>
      </c>
    </row>
    <row r="3882" spans="1:16" x14ac:dyDescent="0.25">
      <c r="A3882" s="35">
        <f t="shared" si="365"/>
        <v>0</v>
      </c>
      <c r="B3882" s="8">
        <f t="shared" si="366"/>
        <v>0</v>
      </c>
      <c r="C3882" s="8">
        <f t="shared" si="367"/>
        <v>0</v>
      </c>
      <c r="D3882" s="38" t="e">
        <f t="shared" si="368"/>
        <v>#VALUE!</v>
      </c>
      <c r="E3882" s="39" t="e">
        <f t="shared" si="363"/>
        <v>#VALUE!</v>
      </c>
      <c r="M3882" s="8" t="str">
        <f>VLOOKUP(MONTH($J3882),Lookup!$A$2:$B$13,2,0)&amp;" "&amp;YEAR($J3882)</f>
        <v>Jan 1900</v>
      </c>
      <c r="N3882" s="34" t="str">
        <f t="shared" si="364"/>
        <v>1/1/9999</v>
      </c>
      <c r="O3882" s="8" t="str">
        <f>IF(ISERROR(VLOOKUP($I3882,Lookup!$H$2:$I$11,2,0)),"",VLOOKUP($I3882,Lookup!$H$2:$I$11,2,0))</f>
        <v/>
      </c>
      <c r="P3882" s="8">
        <f>COUNTIF(J$4:J3882,J3882)</f>
        <v>0</v>
      </c>
    </row>
    <row r="3883" spans="1:16" x14ac:dyDescent="0.25">
      <c r="A3883" s="35">
        <f t="shared" si="365"/>
        <v>0</v>
      </c>
      <c r="B3883" s="8">
        <f t="shared" si="366"/>
        <v>0</v>
      </c>
      <c r="C3883" s="8">
        <f t="shared" si="367"/>
        <v>0</v>
      </c>
      <c r="D3883" s="38" t="e">
        <f t="shared" si="368"/>
        <v>#VALUE!</v>
      </c>
      <c r="E3883" s="39" t="e">
        <f t="shared" si="363"/>
        <v>#VALUE!</v>
      </c>
      <c r="M3883" s="8" t="str">
        <f>VLOOKUP(MONTH($J3883),Lookup!$A$2:$B$13,2,0)&amp;" "&amp;YEAR($J3883)</f>
        <v>Jan 1900</v>
      </c>
      <c r="N3883" s="34" t="str">
        <f t="shared" si="364"/>
        <v>1/1/9999</v>
      </c>
      <c r="O3883" s="8" t="str">
        <f>IF(ISERROR(VLOOKUP($I3883,Lookup!$H$2:$I$11,2,0)),"",VLOOKUP($I3883,Lookup!$H$2:$I$11,2,0))</f>
        <v/>
      </c>
      <c r="P3883" s="8">
        <f>COUNTIF(J$4:J3883,J3883)</f>
        <v>0</v>
      </c>
    </row>
    <row r="3884" spans="1:16" x14ac:dyDescent="0.25">
      <c r="A3884" s="35">
        <f t="shared" si="365"/>
        <v>0</v>
      </c>
      <c r="B3884" s="8">
        <f t="shared" si="366"/>
        <v>0</v>
      </c>
      <c r="C3884" s="8">
        <f t="shared" si="367"/>
        <v>0</v>
      </c>
      <c r="D3884" s="38" t="e">
        <f t="shared" si="368"/>
        <v>#VALUE!</v>
      </c>
      <c r="E3884" s="39" t="e">
        <f t="shared" si="363"/>
        <v>#VALUE!</v>
      </c>
      <c r="M3884" s="8" t="str">
        <f>VLOOKUP(MONTH($J3884),Lookup!$A$2:$B$13,2,0)&amp;" "&amp;YEAR($J3884)</f>
        <v>Jan 1900</v>
      </c>
      <c r="N3884" s="34" t="str">
        <f t="shared" si="364"/>
        <v>1/1/9999</v>
      </c>
      <c r="O3884" s="8" t="str">
        <f>IF(ISERROR(VLOOKUP($I3884,Lookup!$H$2:$I$11,2,0)),"",VLOOKUP($I3884,Lookup!$H$2:$I$11,2,0))</f>
        <v/>
      </c>
      <c r="P3884" s="8">
        <f>COUNTIF(J$4:J3884,J3884)</f>
        <v>0</v>
      </c>
    </row>
    <row r="3885" spans="1:16" x14ac:dyDescent="0.25">
      <c r="A3885" s="35">
        <f t="shared" si="365"/>
        <v>0</v>
      </c>
      <c r="B3885" s="8">
        <f t="shared" si="366"/>
        <v>0</v>
      </c>
      <c r="C3885" s="8">
        <f t="shared" si="367"/>
        <v>0</v>
      </c>
      <c r="D3885" s="38" t="e">
        <f t="shared" si="368"/>
        <v>#VALUE!</v>
      </c>
      <c r="E3885" s="39" t="e">
        <f t="shared" si="363"/>
        <v>#VALUE!</v>
      </c>
      <c r="M3885" s="8" t="str">
        <f>VLOOKUP(MONTH($J3885),Lookup!$A$2:$B$13,2,0)&amp;" "&amp;YEAR($J3885)</f>
        <v>Jan 1900</v>
      </c>
      <c r="N3885" s="34" t="str">
        <f t="shared" si="364"/>
        <v>1/1/9999</v>
      </c>
      <c r="O3885" s="8" t="str">
        <f>IF(ISERROR(VLOOKUP($I3885,Lookup!$H$2:$I$11,2,0)),"",VLOOKUP($I3885,Lookup!$H$2:$I$11,2,0))</f>
        <v/>
      </c>
      <c r="P3885" s="8">
        <f>COUNTIF(J$4:J3885,J3885)</f>
        <v>0</v>
      </c>
    </row>
    <row r="3886" spans="1:16" x14ac:dyDescent="0.25">
      <c r="A3886" s="35">
        <f t="shared" si="365"/>
        <v>0</v>
      </c>
      <c r="B3886" s="8">
        <f t="shared" si="366"/>
        <v>0</v>
      </c>
      <c r="C3886" s="8">
        <f t="shared" si="367"/>
        <v>0</v>
      </c>
      <c r="D3886" s="38" t="e">
        <f t="shared" si="368"/>
        <v>#VALUE!</v>
      </c>
      <c r="E3886" s="39" t="e">
        <f t="shared" si="363"/>
        <v>#VALUE!</v>
      </c>
      <c r="M3886" s="8" t="str">
        <f>VLOOKUP(MONTH($J3886),Lookup!$A$2:$B$13,2,0)&amp;" "&amp;YEAR($J3886)</f>
        <v>Jan 1900</v>
      </c>
      <c r="N3886" s="34" t="str">
        <f t="shared" si="364"/>
        <v>1/1/9999</v>
      </c>
      <c r="O3886" s="8" t="str">
        <f>IF(ISERROR(VLOOKUP($I3886,Lookup!$H$2:$I$11,2,0)),"",VLOOKUP($I3886,Lookup!$H$2:$I$11,2,0))</f>
        <v/>
      </c>
      <c r="P3886" s="8">
        <f>COUNTIF(J$4:J3886,J3886)</f>
        <v>0</v>
      </c>
    </row>
    <row r="3887" spans="1:16" x14ac:dyDescent="0.25">
      <c r="A3887" s="35">
        <f t="shared" si="365"/>
        <v>0</v>
      </c>
      <c r="B3887" s="8">
        <f t="shared" si="366"/>
        <v>0</v>
      </c>
      <c r="C3887" s="8">
        <f t="shared" si="367"/>
        <v>0</v>
      </c>
      <c r="D3887" s="38" t="e">
        <f t="shared" si="368"/>
        <v>#VALUE!</v>
      </c>
      <c r="E3887" s="39" t="e">
        <f t="shared" si="363"/>
        <v>#VALUE!</v>
      </c>
      <c r="M3887" s="8" t="str">
        <f>VLOOKUP(MONTH($J3887),Lookup!$A$2:$B$13,2,0)&amp;" "&amp;YEAR($J3887)</f>
        <v>Jan 1900</v>
      </c>
      <c r="N3887" s="34" t="str">
        <f t="shared" si="364"/>
        <v>1/1/9999</v>
      </c>
      <c r="O3887" s="8" t="str">
        <f>IF(ISERROR(VLOOKUP($I3887,Lookup!$H$2:$I$11,2,0)),"",VLOOKUP($I3887,Lookup!$H$2:$I$11,2,0))</f>
        <v/>
      </c>
      <c r="P3887" s="8">
        <f>COUNTIF(J$4:J3887,J3887)</f>
        <v>0</v>
      </c>
    </row>
    <row r="3888" spans="1:16" x14ac:dyDescent="0.25">
      <c r="A3888" s="35">
        <f t="shared" si="365"/>
        <v>0</v>
      </c>
      <c r="B3888" s="8">
        <f t="shared" si="366"/>
        <v>0</v>
      </c>
      <c r="C3888" s="8">
        <f t="shared" si="367"/>
        <v>0</v>
      </c>
      <c r="D3888" s="38" t="e">
        <f t="shared" si="368"/>
        <v>#VALUE!</v>
      </c>
      <c r="E3888" s="39" t="e">
        <f t="shared" si="363"/>
        <v>#VALUE!</v>
      </c>
      <c r="M3888" s="8" t="str">
        <f>VLOOKUP(MONTH($J3888),Lookup!$A$2:$B$13,2,0)&amp;" "&amp;YEAR($J3888)</f>
        <v>Jan 1900</v>
      </c>
      <c r="N3888" s="34" t="str">
        <f t="shared" si="364"/>
        <v>1/1/9999</v>
      </c>
      <c r="O3888" s="8" t="str">
        <f>IF(ISERROR(VLOOKUP($I3888,Lookup!$H$2:$I$11,2,0)),"",VLOOKUP($I3888,Lookup!$H$2:$I$11,2,0))</f>
        <v/>
      </c>
      <c r="P3888" s="8">
        <f>COUNTIF(J$4:J3888,J3888)</f>
        <v>0</v>
      </c>
    </row>
    <row r="3889" spans="1:16" x14ac:dyDescent="0.25">
      <c r="A3889" s="35">
        <f t="shared" si="365"/>
        <v>0</v>
      </c>
      <c r="B3889" s="8">
        <f t="shared" si="366"/>
        <v>0</v>
      </c>
      <c r="C3889" s="8">
        <f t="shared" si="367"/>
        <v>0</v>
      </c>
      <c r="D3889" s="38" t="e">
        <f t="shared" si="368"/>
        <v>#VALUE!</v>
      </c>
      <c r="E3889" s="39" t="e">
        <f t="shared" si="363"/>
        <v>#VALUE!</v>
      </c>
      <c r="M3889" s="8" t="str">
        <f>VLOOKUP(MONTH($J3889),Lookup!$A$2:$B$13,2,0)&amp;" "&amp;YEAR($J3889)</f>
        <v>Jan 1900</v>
      </c>
      <c r="N3889" s="34" t="str">
        <f t="shared" si="364"/>
        <v>1/1/9999</v>
      </c>
      <c r="O3889" s="8" t="str">
        <f>IF(ISERROR(VLOOKUP($I3889,Lookup!$H$2:$I$11,2,0)),"",VLOOKUP($I3889,Lookup!$H$2:$I$11,2,0))</f>
        <v/>
      </c>
      <c r="P3889" s="8">
        <f>COUNTIF(J$4:J3889,J3889)</f>
        <v>0</v>
      </c>
    </row>
    <row r="3890" spans="1:16" x14ac:dyDescent="0.25">
      <c r="A3890" s="35">
        <f t="shared" si="365"/>
        <v>0</v>
      </c>
      <c r="B3890" s="8">
        <f t="shared" si="366"/>
        <v>0</v>
      </c>
      <c r="C3890" s="8">
        <f t="shared" si="367"/>
        <v>0</v>
      </c>
      <c r="D3890" s="38" t="e">
        <f t="shared" si="368"/>
        <v>#VALUE!</v>
      </c>
      <c r="E3890" s="39" t="e">
        <f t="shared" si="363"/>
        <v>#VALUE!</v>
      </c>
      <c r="M3890" s="8" t="str">
        <f>VLOOKUP(MONTH($J3890),Lookup!$A$2:$B$13,2,0)&amp;" "&amp;YEAR($J3890)</f>
        <v>Jan 1900</v>
      </c>
      <c r="N3890" s="34" t="str">
        <f t="shared" si="364"/>
        <v>1/1/9999</v>
      </c>
      <c r="O3890" s="8" t="str">
        <f>IF(ISERROR(VLOOKUP($I3890,Lookup!$H$2:$I$11,2,0)),"",VLOOKUP($I3890,Lookup!$H$2:$I$11,2,0))</f>
        <v/>
      </c>
      <c r="P3890" s="8">
        <f>COUNTIF(J$4:J3890,J3890)</f>
        <v>0</v>
      </c>
    </row>
    <row r="3891" spans="1:16" x14ac:dyDescent="0.25">
      <c r="A3891" s="35">
        <f t="shared" si="365"/>
        <v>0</v>
      </c>
      <c r="B3891" s="8">
        <f t="shared" si="366"/>
        <v>0</v>
      </c>
      <c r="C3891" s="8">
        <f t="shared" si="367"/>
        <v>0</v>
      </c>
      <c r="D3891" s="38" t="e">
        <f t="shared" si="368"/>
        <v>#VALUE!</v>
      </c>
      <c r="E3891" s="39" t="e">
        <f t="shared" si="363"/>
        <v>#VALUE!</v>
      </c>
      <c r="M3891" s="8" t="str">
        <f>VLOOKUP(MONTH($J3891),Lookup!$A$2:$B$13,2,0)&amp;" "&amp;YEAR($J3891)</f>
        <v>Jan 1900</v>
      </c>
      <c r="N3891" s="34" t="str">
        <f t="shared" si="364"/>
        <v>1/1/9999</v>
      </c>
      <c r="O3891" s="8" t="str">
        <f>IF(ISERROR(VLOOKUP($I3891,Lookup!$H$2:$I$11,2,0)),"",VLOOKUP($I3891,Lookup!$H$2:$I$11,2,0))</f>
        <v/>
      </c>
      <c r="P3891" s="8">
        <f>COUNTIF(J$4:J3891,J3891)</f>
        <v>0</v>
      </c>
    </row>
    <row r="3892" spans="1:16" x14ac:dyDescent="0.25">
      <c r="A3892" s="35">
        <f t="shared" si="365"/>
        <v>0</v>
      </c>
      <c r="B3892" s="8">
        <f t="shared" si="366"/>
        <v>0</v>
      </c>
      <c r="C3892" s="8">
        <f t="shared" si="367"/>
        <v>0</v>
      </c>
      <c r="D3892" s="38" t="e">
        <f t="shared" si="368"/>
        <v>#VALUE!</v>
      </c>
      <c r="E3892" s="39" t="e">
        <f t="shared" si="363"/>
        <v>#VALUE!</v>
      </c>
      <c r="M3892" s="8" t="str">
        <f>VLOOKUP(MONTH($J3892),Lookup!$A$2:$B$13,2,0)&amp;" "&amp;YEAR($J3892)</f>
        <v>Jan 1900</v>
      </c>
      <c r="N3892" s="34" t="str">
        <f t="shared" si="364"/>
        <v>1/1/9999</v>
      </c>
      <c r="O3892" s="8" t="str">
        <f>IF(ISERROR(VLOOKUP($I3892,Lookup!$H$2:$I$11,2,0)),"",VLOOKUP($I3892,Lookup!$H$2:$I$11,2,0))</f>
        <v/>
      </c>
      <c r="P3892" s="8">
        <f>COUNTIF(J$4:J3892,J3892)</f>
        <v>0</v>
      </c>
    </row>
    <row r="3893" spans="1:16" x14ac:dyDescent="0.25">
      <c r="A3893" s="35">
        <f t="shared" si="365"/>
        <v>0</v>
      </c>
      <c r="B3893" s="8">
        <f t="shared" si="366"/>
        <v>0</v>
      </c>
      <c r="C3893" s="8">
        <f t="shared" si="367"/>
        <v>0</v>
      </c>
      <c r="D3893" s="38" t="e">
        <f t="shared" si="368"/>
        <v>#VALUE!</v>
      </c>
      <c r="E3893" s="39" t="e">
        <f t="shared" si="363"/>
        <v>#VALUE!</v>
      </c>
      <c r="M3893" s="8" t="str">
        <f>VLOOKUP(MONTH($J3893),Lookup!$A$2:$B$13,2,0)&amp;" "&amp;YEAR($J3893)</f>
        <v>Jan 1900</v>
      </c>
      <c r="N3893" s="34" t="str">
        <f t="shared" si="364"/>
        <v>1/1/9999</v>
      </c>
      <c r="O3893" s="8" t="str">
        <f>IF(ISERROR(VLOOKUP($I3893,Lookup!$H$2:$I$11,2,0)),"",VLOOKUP($I3893,Lookup!$H$2:$I$11,2,0))</f>
        <v/>
      </c>
      <c r="P3893" s="8">
        <f>COUNTIF(J$4:J3893,J3893)</f>
        <v>0</v>
      </c>
    </row>
    <row r="3894" spans="1:16" x14ac:dyDescent="0.25">
      <c r="A3894" s="35">
        <f t="shared" si="365"/>
        <v>0</v>
      </c>
      <c r="B3894" s="8">
        <f t="shared" si="366"/>
        <v>0</v>
      </c>
      <c r="C3894" s="8">
        <f t="shared" si="367"/>
        <v>0</v>
      </c>
      <c r="D3894" s="38" t="e">
        <f t="shared" si="368"/>
        <v>#VALUE!</v>
      </c>
      <c r="E3894" s="39" t="e">
        <f t="shared" si="363"/>
        <v>#VALUE!</v>
      </c>
      <c r="M3894" s="8" t="str">
        <f>VLOOKUP(MONTH($J3894),Lookup!$A$2:$B$13,2,0)&amp;" "&amp;YEAR($J3894)</f>
        <v>Jan 1900</v>
      </c>
      <c r="N3894" s="34" t="str">
        <f t="shared" si="364"/>
        <v>1/1/9999</v>
      </c>
      <c r="O3894" s="8" t="str">
        <f>IF(ISERROR(VLOOKUP($I3894,Lookup!$H$2:$I$11,2,0)),"",VLOOKUP($I3894,Lookup!$H$2:$I$11,2,0))</f>
        <v/>
      </c>
      <c r="P3894" s="8">
        <f>COUNTIF(J$4:J3894,J3894)</f>
        <v>0</v>
      </c>
    </row>
    <row r="3895" spans="1:16" x14ac:dyDescent="0.25">
      <c r="A3895" s="35">
        <f t="shared" si="365"/>
        <v>0</v>
      </c>
      <c r="B3895" s="8">
        <f t="shared" si="366"/>
        <v>0</v>
      </c>
      <c r="C3895" s="8">
        <f t="shared" si="367"/>
        <v>0</v>
      </c>
      <c r="D3895" s="38" t="e">
        <f t="shared" si="368"/>
        <v>#VALUE!</v>
      </c>
      <c r="E3895" s="39" t="e">
        <f t="shared" si="363"/>
        <v>#VALUE!</v>
      </c>
      <c r="M3895" s="8" t="str">
        <f>VLOOKUP(MONTH($J3895),Lookup!$A$2:$B$13,2,0)&amp;" "&amp;YEAR($J3895)</f>
        <v>Jan 1900</v>
      </c>
      <c r="N3895" s="34" t="str">
        <f t="shared" si="364"/>
        <v>1/1/9999</v>
      </c>
      <c r="O3895" s="8" t="str">
        <f>IF(ISERROR(VLOOKUP($I3895,Lookup!$H$2:$I$11,2,0)),"",VLOOKUP($I3895,Lookup!$H$2:$I$11,2,0))</f>
        <v/>
      </c>
      <c r="P3895" s="8">
        <f>COUNTIF(J$4:J3895,J3895)</f>
        <v>0</v>
      </c>
    </row>
    <row r="3896" spans="1:16" x14ac:dyDescent="0.25">
      <c r="A3896" s="35">
        <f t="shared" si="365"/>
        <v>0</v>
      </c>
      <c r="B3896" s="8">
        <f t="shared" si="366"/>
        <v>0</v>
      </c>
      <c r="C3896" s="8">
        <f t="shared" si="367"/>
        <v>0</v>
      </c>
      <c r="D3896" s="38" t="e">
        <f t="shared" si="368"/>
        <v>#VALUE!</v>
      </c>
      <c r="E3896" s="39" t="e">
        <f t="shared" si="363"/>
        <v>#VALUE!</v>
      </c>
      <c r="M3896" s="8" t="str">
        <f>VLOOKUP(MONTH($J3896),Lookup!$A$2:$B$13,2,0)&amp;" "&amp;YEAR($J3896)</f>
        <v>Jan 1900</v>
      </c>
      <c r="N3896" s="34" t="str">
        <f t="shared" si="364"/>
        <v>1/1/9999</v>
      </c>
      <c r="O3896" s="8" t="str">
        <f>IF(ISERROR(VLOOKUP($I3896,Lookup!$H$2:$I$11,2,0)),"",VLOOKUP($I3896,Lookup!$H$2:$I$11,2,0))</f>
        <v/>
      </c>
      <c r="P3896" s="8">
        <f>COUNTIF(J$4:J3896,J3896)</f>
        <v>0</v>
      </c>
    </row>
    <row r="3897" spans="1:16" x14ac:dyDescent="0.25">
      <c r="A3897" s="35">
        <f t="shared" si="365"/>
        <v>0</v>
      </c>
      <c r="B3897" s="8">
        <f t="shared" si="366"/>
        <v>0</v>
      </c>
      <c r="C3897" s="8">
        <f t="shared" si="367"/>
        <v>0</v>
      </c>
      <c r="D3897" s="38" t="e">
        <f t="shared" si="368"/>
        <v>#VALUE!</v>
      </c>
      <c r="E3897" s="39" t="e">
        <f t="shared" si="363"/>
        <v>#VALUE!</v>
      </c>
      <c r="M3897" s="8" t="str">
        <f>VLOOKUP(MONTH($J3897),Lookup!$A$2:$B$13,2,0)&amp;" "&amp;YEAR($J3897)</f>
        <v>Jan 1900</v>
      </c>
      <c r="N3897" s="34" t="str">
        <f t="shared" si="364"/>
        <v>1/1/9999</v>
      </c>
      <c r="O3897" s="8" t="str">
        <f>IF(ISERROR(VLOOKUP($I3897,Lookup!$H$2:$I$11,2,0)),"",VLOOKUP($I3897,Lookup!$H$2:$I$11,2,0))</f>
        <v/>
      </c>
      <c r="P3897" s="8">
        <f>COUNTIF(J$4:J3897,J3897)</f>
        <v>0</v>
      </c>
    </row>
    <row r="3898" spans="1:16" x14ac:dyDescent="0.25">
      <c r="A3898" s="35">
        <f t="shared" si="365"/>
        <v>0</v>
      </c>
      <c r="B3898" s="8">
        <f t="shared" si="366"/>
        <v>0</v>
      </c>
      <c r="C3898" s="8">
        <f t="shared" si="367"/>
        <v>0</v>
      </c>
      <c r="D3898" s="38" t="e">
        <f t="shared" si="368"/>
        <v>#VALUE!</v>
      </c>
      <c r="E3898" s="39" t="e">
        <f t="shared" si="363"/>
        <v>#VALUE!</v>
      </c>
      <c r="M3898" s="8" t="str">
        <f>VLOOKUP(MONTH($J3898),Lookup!$A$2:$B$13,2,0)&amp;" "&amp;YEAR($J3898)</f>
        <v>Jan 1900</v>
      </c>
      <c r="N3898" s="34" t="str">
        <f t="shared" si="364"/>
        <v>1/1/9999</v>
      </c>
      <c r="O3898" s="8" t="str">
        <f>IF(ISERROR(VLOOKUP($I3898,Lookup!$H$2:$I$11,2,0)),"",VLOOKUP($I3898,Lookup!$H$2:$I$11,2,0))</f>
        <v/>
      </c>
      <c r="P3898" s="8">
        <f>COUNTIF(J$4:J3898,J3898)</f>
        <v>0</v>
      </c>
    </row>
    <row r="3899" spans="1:16" x14ac:dyDescent="0.25">
      <c r="A3899" s="35">
        <f t="shared" si="365"/>
        <v>0</v>
      </c>
      <c r="B3899" s="8">
        <f t="shared" si="366"/>
        <v>0</v>
      </c>
      <c r="C3899" s="8">
        <f t="shared" si="367"/>
        <v>0</v>
      </c>
      <c r="D3899" s="38" t="e">
        <f t="shared" si="368"/>
        <v>#VALUE!</v>
      </c>
      <c r="E3899" s="39" t="e">
        <f t="shared" si="363"/>
        <v>#VALUE!</v>
      </c>
      <c r="M3899" s="8" t="str">
        <f>VLOOKUP(MONTH($J3899),Lookup!$A$2:$B$13,2,0)&amp;" "&amp;YEAR($J3899)</f>
        <v>Jan 1900</v>
      </c>
      <c r="N3899" s="34" t="str">
        <f t="shared" si="364"/>
        <v>1/1/9999</v>
      </c>
      <c r="O3899" s="8" t="str">
        <f>IF(ISERROR(VLOOKUP($I3899,Lookup!$H$2:$I$11,2,0)),"",VLOOKUP($I3899,Lookup!$H$2:$I$11,2,0))</f>
        <v/>
      </c>
      <c r="P3899" s="8">
        <f>COUNTIF(J$4:J3899,J3899)</f>
        <v>0</v>
      </c>
    </row>
    <row r="3900" spans="1:16" x14ac:dyDescent="0.25">
      <c r="A3900" s="35">
        <f t="shared" si="365"/>
        <v>0</v>
      </c>
      <c r="B3900" s="8">
        <f t="shared" si="366"/>
        <v>0</v>
      </c>
      <c r="C3900" s="8">
        <f t="shared" si="367"/>
        <v>0</v>
      </c>
      <c r="D3900" s="38" t="e">
        <f t="shared" si="368"/>
        <v>#VALUE!</v>
      </c>
      <c r="E3900" s="39" t="e">
        <f t="shared" si="363"/>
        <v>#VALUE!</v>
      </c>
      <c r="M3900" s="8" t="str">
        <f>VLOOKUP(MONTH($J3900),Lookup!$A$2:$B$13,2,0)&amp;" "&amp;YEAR($J3900)</f>
        <v>Jan 1900</v>
      </c>
      <c r="N3900" s="34" t="str">
        <f t="shared" si="364"/>
        <v>1/1/9999</v>
      </c>
      <c r="O3900" s="8" t="str">
        <f>IF(ISERROR(VLOOKUP($I3900,Lookup!$H$2:$I$11,2,0)),"",VLOOKUP($I3900,Lookup!$H$2:$I$11,2,0))</f>
        <v/>
      </c>
      <c r="P3900" s="8">
        <f>COUNTIF(J$4:J3900,J3900)</f>
        <v>0</v>
      </c>
    </row>
    <row r="3901" spans="1:16" x14ac:dyDescent="0.25">
      <c r="A3901" s="35">
        <f t="shared" si="365"/>
        <v>0</v>
      </c>
      <c r="B3901" s="8">
        <f t="shared" si="366"/>
        <v>0</v>
      </c>
      <c r="C3901" s="8">
        <f t="shared" si="367"/>
        <v>0</v>
      </c>
      <c r="D3901" s="38" t="e">
        <f t="shared" si="368"/>
        <v>#VALUE!</v>
      </c>
      <c r="E3901" s="39" t="e">
        <f t="shared" si="363"/>
        <v>#VALUE!</v>
      </c>
      <c r="M3901" s="8" t="str">
        <f>VLOOKUP(MONTH($J3901),Lookup!$A$2:$B$13,2,0)&amp;" "&amp;YEAR($J3901)</f>
        <v>Jan 1900</v>
      </c>
      <c r="N3901" s="34" t="str">
        <f t="shared" si="364"/>
        <v>1/1/9999</v>
      </c>
      <c r="O3901" s="8" t="str">
        <f>IF(ISERROR(VLOOKUP($I3901,Lookup!$H$2:$I$11,2,0)),"",VLOOKUP($I3901,Lookup!$H$2:$I$11,2,0))</f>
        <v/>
      </c>
      <c r="P3901" s="8">
        <f>COUNTIF(J$4:J3901,J3901)</f>
        <v>0</v>
      </c>
    </row>
    <row r="3902" spans="1:16" x14ac:dyDescent="0.25">
      <c r="A3902" s="35">
        <f t="shared" si="365"/>
        <v>0</v>
      </c>
      <c r="B3902" s="8">
        <f t="shared" si="366"/>
        <v>0</v>
      </c>
      <c r="C3902" s="8">
        <f t="shared" si="367"/>
        <v>0</v>
      </c>
      <c r="D3902" s="38" t="e">
        <f t="shared" si="368"/>
        <v>#VALUE!</v>
      </c>
      <c r="E3902" s="39" t="e">
        <f t="shared" si="363"/>
        <v>#VALUE!</v>
      </c>
      <c r="M3902" s="8" t="str">
        <f>VLOOKUP(MONTH($J3902),Lookup!$A$2:$B$13,2,0)&amp;" "&amp;YEAR($J3902)</f>
        <v>Jan 1900</v>
      </c>
      <c r="N3902" s="34" t="str">
        <f t="shared" si="364"/>
        <v>1/1/9999</v>
      </c>
      <c r="O3902" s="8" t="str">
        <f>IF(ISERROR(VLOOKUP($I3902,Lookup!$H$2:$I$11,2,0)),"",VLOOKUP($I3902,Lookup!$H$2:$I$11,2,0))</f>
        <v/>
      </c>
      <c r="P3902" s="8">
        <f>COUNTIF(J$4:J3902,J3902)</f>
        <v>0</v>
      </c>
    </row>
    <row r="3903" spans="1:16" x14ac:dyDescent="0.25">
      <c r="A3903" s="35">
        <f t="shared" si="365"/>
        <v>0</v>
      </c>
      <c r="B3903" s="8">
        <f t="shared" si="366"/>
        <v>0</v>
      </c>
      <c r="C3903" s="8">
        <f t="shared" si="367"/>
        <v>0</v>
      </c>
      <c r="D3903" s="38" t="e">
        <f t="shared" si="368"/>
        <v>#VALUE!</v>
      </c>
      <c r="E3903" s="39" t="e">
        <f t="shared" si="363"/>
        <v>#VALUE!</v>
      </c>
      <c r="M3903" s="8" t="str">
        <f>VLOOKUP(MONTH($J3903),Lookup!$A$2:$B$13,2,0)&amp;" "&amp;YEAR($J3903)</f>
        <v>Jan 1900</v>
      </c>
      <c r="N3903" s="34" t="str">
        <f t="shared" si="364"/>
        <v>1/1/9999</v>
      </c>
      <c r="O3903" s="8" t="str">
        <f>IF(ISERROR(VLOOKUP($I3903,Lookup!$H$2:$I$11,2,0)),"",VLOOKUP($I3903,Lookup!$H$2:$I$11,2,0))</f>
        <v/>
      </c>
      <c r="P3903" s="8">
        <f>COUNTIF(J$4:J3903,J3903)</f>
        <v>0</v>
      </c>
    </row>
    <row r="3904" spans="1:16" x14ac:dyDescent="0.25">
      <c r="A3904" s="35">
        <f t="shared" si="365"/>
        <v>0</v>
      </c>
      <c r="B3904" s="8">
        <f t="shared" si="366"/>
        <v>0</v>
      </c>
      <c r="C3904" s="8">
        <f t="shared" si="367"/>
        <v>0</v>
      </c>
      <c r="D3904" s="38" t="e">
        <f t="shared" si="368"/>
        <v>#VALUE!</v>
      </c>
      <c r="E3904" s="39" t="e">
        <f t="shared" si="363"/>
        <v>#VALUE!</v>
      </c>
      <c r="M3904" s="8" t="str">
        <f>VLOOKUP(MONTH($J3904),Lookup!$A$2:$B$13,2,0)&amp;" "&amp;YEAR($J3904)</f>
        <v>Jan 1900</v>
      </c>
      <c r="N3904" s="34" t="str">
        <f t="shared" si="364"/>
        <v>1/1/9999</v>
      </c>
      <c r="O3904" s="8" t="str">
        <f>IF(ISERROR(VLOOKUP($I3904,Lookup!$H$2:$I$11,2,0)),"",VLOOKUP($I3904,Lookup!$H$2:$I$11,2,0))</f>
        <v/>
      </c>
      <c r="P3904" s="8">
        <f>COUNTIF(J$4:J3904,J3904)</f>
        <v>0</v>
      </c>
    </row>
    <row r="3905" spans="1:16" x14ac:dyDescent="0.25">
      <c r="A3905" s="35">
        <f t="shared" si="365"/>
        <v>0</v>
      </c>
      <c r="B3905" s="8">
        <f t="shared" si="366"/>
        <v>0</v>
      </c>
      <c r="C3905" s="8">
        <f t="shared" si="367"/>
        <v>0</v>
      </c>
      <c r="D3905" s="38" t="e">
        <f t="shared" si="368"/>
        <v>#VALUE!</v>
      </c>
      <c r="E3905" s="39" t="e">
        <f t="shared" si="363"/>
        <v>#VALUE!</v>
      </c>
      <c r="M3905" s="8" t="str">
        <f>VLOOKUP(MONTH($J3905),Lookup!$A$2:$B$13,2,0)&amp;" "&amp;YEAR($J3905)</f>
        <v>Jan 1900</v>
      </c>
      <c r="N3905" s="34" t="str">
        <f t="shared" si="364"/>
        <v>1/1/9999</v>
      </c>
      <c r="O3905" s="8" t="str">
        <f>IF(ISERROR(VLOOKUP($I3905,Lookup!$H$2:$I$11,2,0)),"",VLOOKUP($I3905,Lookup!$H$2:$I$11,2,0))</f>
        <v/>
      </c>
      <c r="P3905" s="8">
        <f>COUNTIF(J$4:J3905,J3905)</f>
        <v>0</v>
      </c>
    </row>
    <row r="3906" spans="1:16" x14ac:dyDescent="0.25">
      <c r="A3906" s="35">
        <f t="shared" si="365"/>
        <v>0</v>
      </c>
      <c r="B3906" s="8">
        <f t="shared" si="366"/>
        <v>0</v>
      </c>
      <c r="C3906" s="8">
        <f t="shared" si="367"/>
        <v>0</v>
      </c>
      <c r="D3906" s="38" t="e">
        <f t="shared" si="368"/>
        <v>#VALUE!</v>
      </c>
      <c r="E3906" s="39" t="e">
        <f t="shared" si="363"/>
        <v>#VALUE!</v>
      </c>
      <c r="M3906" s="8" t="str">
        <f>VLOOKUP(MONTH($J3906),Lookup!$A$2:$B$13,2,0)&amp;" "&amp;YEAR($J3906)</f>
        <v>Jan 1900</v>
      </c>
      <c r="N3906" s="34" t="str">
        <f t="shared" si="364"/>
        <v>1/1/9999</v>
      </c>
      <c r="O3906" s="8" t="str">
        <f>IF(ISERROR(VLOOKUP($I3906,Lookup!$H$2:$I$11,2,0)),"",VLOOKUP($I3906,Lookup!$H$2:$I$11,2,0))</f>
        <v/>
      </c>
      <c r="P3906" s="8">
        <f>COUNTIF(J$4:J3906,J3906)</f>
        <v>0</v>
      </c>
    </row>
    <row r="3907" spans="1:16" x14ac:dyDescent="0.25">
      <c r="A3907" s="35">
        <f t="shared" si="365"/>
        <v>0</v>
      </c>
      <c r="B3907" s="8">
        <f t="shared" si="366"/>
        <v>0</v>
      </c>
      <c r="C3907" s="8">
        <f t="shared" si="367"/>
        <v>0</v>
      </c>
      <c r="D3907" s="38" t="e">
        <f t="shared" si="368"/>
        <v>#VALUE!</v>
      </c>
      <c r="E3907" s="39" t="e">
        <f t="shared" si="363"/>
        <v>#VALUE!</v>
      </c>
      <c r="M3907" s="8" t="str">
        <f>VLOOKUP(MONTH($J3907),Lookup!$A$2:$B$13,2,0)&amp;" "&amp;YEAR($J3907)</f>
        <v>Jan 1900</v>
      </c>
      <c r="N3907" s="34" t="str">
        <f t="shared" si="364"/>
        <v>1/1/9999</v>
      </c>
      <c r="O3907" s="8" t="str">
        <f>IF(ISERROR(VLOOKUP($I3907,Lookup!$H$2:$I$11,2,0)),"",VLOOKUP($I3907,Lookup!$H$2:$I$11,2,0))</f>
        <v/>
      </c>
      <c r="P3907" s="8">
        <f>COUNTIF(J$4:J3907,J3907)</f>
        <v>0</v>
      </c>
    </row>
    <row r="3908" spans="1:16" x14ac:dyDescent="0.25">
      <c r="A3908" s="35">
        <f t="shared" si="365"/>
        <v>0</v>
      </c>
      <c r="B3908" s="8">
        <f t="shared" si="366"/>
        <v>0</v>
      </c>
      <c r="C3908" s="8">
        <f t="shared" si="367"/>
        <v>0</v>
      </c>
      <c r="D3908" s="38" t="e">
        <f t="shared" si="368"/>
        <v>#VALUE!</v>
      </c>
      <c r="E3908" s="39" t="e">
        <f t="shared" si="363"/>
        <v>#VALUE!</v>
      </c>
      <c r="M3908" s="8" t="str">
        <f>VLOOKUP(MONTH($J3908),Lookup!$A$2:$B$13,2,0)&amp;" "&amp;YEAR($J3908)</f>
        <v>Jan 1900</v>
      </c>
      <c r="N3908" s="34" t="str">
        <f t="shared" si="364"/>
        <v>1/1/9999</v>
      </c>
      <c r="O3908" s="8" t="str">
        <f>IF(ISERROR(VLOOKUP($I3908,Lookup!$H$2:$I$11,2,0)),"",VLOOKUP($I3908,Lookup!$H$2:$I$11,2,0))</f>
        <v/>
      </c>
      <c r="P3908" s="8">
        <f>COUNTIF(J$4:J3908,J3908)</f>
        <v>0</v>
      </c>
    </row>
    <row r="3909" spans="1:16" x14ac:dyDescent="0.25">
      <c r="A3909" s="35">
        <f t="shared" si="365"/>
        <v>0</v>
      </c>
      <c r="B3909" s="8">
        <f t="shared" si="366"/>
        <v>0</v>
      </c>
      <c r="C3909" s="8">
        <f t="shared" si="367"/>
        <v>0</v>
      </c>
      <c r="D3909" s="38" t="e">
        <f t="shared" si="368"/>
        <v>#VALUE!</v>
      </c>
      <c r="E3909" s="39" t="e">
        <f t="shared" ref="E3909:E3972" si="369">IF($D3909="","",COUNTIFS($F$4:$F$5000,$F3909,$D$4:$D$5000,"&gt;"&amp;$D3909))</f>
        <v>#VALUE!</v>
      </c>
      <c r="M3909" s="8" t="str">
        <f>VLOOKUP(MONTH($J3909),Lookup!$A$2:$B$13,2,0)&amp;" "&amp;YEAR($J3909)</f>
        <v>Jan 1900</v>
      </c>
      <c r="N3909" s="34" t="str">
        <f t="shared" ref="N3909:N3972" si="370">IF(ISBLANK($J3909),"1/1/9999",J3909)</f>
        <v>1/1/9999</v>
      </c>
      <c r="O3909" s="8" t="str">
        <f>IF(ISERROR(VLOOKUP($I3909,Lookup!$H$2:$I$11,2,0)),"",VLOOKUP($I3909,Lookup!$H$2:$I$11,2,0))</f>
        <v/>
      </c>
      <c r="P3909" s="8">
        <f>COUNTIF(J$4:J3909,J3909)</f>
        <v>0</v>
      </c>
    </row>
    <row r="3910" spans="1:16" x14ac:dyDescent="0.25">
      <c r="A3910" s="35">
        <f t="shared" ref="A3910:A3973" si="371">K3910</f>
        <v>0</v>
      </c>
      <c r="B3910" s="8">
        <f t="shared" ref="B3910:B3973" si="372">J3910</f>
        <v>0</v>
      </c>
      <c r="C3910" s="8">
        <f t="shared" ref="C3910:C3973" si="373">L3910</f>
        <v>0</v>
      </c>
      <c r="D3910" s="38" t="e">
        <f t="shared" ref="D3910:D3973" si="374">SUM(A3910:C3910)+O3910+P3910</f>
        <v>#VALUE!</v>
      </c>
      <c r="E3910" s="39" t="e">
        <f t="shared" si="369"/>
        <v>#VALUE!</v>
      </c>
      <c r="M3910" s="8" t="str">
        <f>VLOOKUP(MONTH($J3910),Lookup!$A$2:$B$13,2,0)&amp;" "&amp;YEAR($J3910)</f>
        <v>Jan 1900</v>
      </c>
      <c r="N3910" s="34" t="str">
        <f t="shared" si="370"/>
        <v>1/1/9999</v>
      </c>
      <c r="O3910" s="8" t="str">
        <f>IF(ISERROR(VLOOKUP($I3910,Lookup!$H$2:$I$11,2,0)),"",VLOOKUP($I3910,Lookup!$H$2:$I$11,2,0))</f>
        <v/>
      </c>
      <c r="P3910" s="8">
        <f>COUNTIF(J$4:J3910,J3910)</f>
        <v>0</v>
      </c>
    </row>
    <row r="3911" spans="1:16" x14ac:dyDescent="0.25">
      <c r="A3911" s="35">
        <f t="shared" si="371"/>
        <v>0</v>
      </c>
      <c r="B3911" s="8">
        <f t="shared" si="372"/>
        <v>0</v>
      </c>
      <c r="C3911" s="8">
        <f t="shared" si="373"/>
        <v>0</v>
      </c>
      <c r="D3911" s="38" t="e">
        <f t="shared" si="374"/>
        <v>#VALUE!</v>
      </c>
      <c r="E3911" s="39" t="e">
        <f t="shared" si="369"/>
        <v>#VALUE!</v>
      </c>
      <c r="M3911" s="8" t="str">
        <f>VLOOKUP(MONTH($J3911),Lookup!$A$2:$B$13,2,0)&amp;" "&amp;YEAR($J3911)</f>
        <v>Jan 1900</v>
      </c>
      <c r="N3911" s="34" t="str">
        <f t="shared" si="370"/>
        <v>1/1/9999</v>
      </c>
      <c r="O3911" s="8" t="str">
        <f>IF(ISERROR(VLOOKUP($I3911,Lookup!$H$2:$I$11,2,0)),"",VLOOKUP($I3911,Lookup!$H$2:$I$11,2,0))</f>
        <v/>
      </c>
      <c r="P3911" s="8">
        <f>COUNTIF(J$4:J3911,J3911)</f>
        <v>0</v>
      </c>
    </row>
    <row r="3912" spans="1:16" x14ac:dyDescent="0.25">
      <c r="A3912" s="35">
        <f t="shared" si="371"/>
        <v>0</v>
      </c>
      <c r="B3912" s="8">
        <f t="shared" si="372"/>
        <v>0</v>
      </c>
      <c r="C3912" s="8">
        <f t="shared" si="373"/>
        <v>0</v>
      </c>
      <c r="D3912" s="38" t="e">
        <f t="shared" si="374"/>
        <v>#VALUE!</v>
      </c>
      <c r="E3912" s="39" t="e">
        <f t="shared" si="369"/>
        <v>#VALUE!</v>
      </c>
      <c r="M3912" s="8" t="str">
        <f>VLOOKUP(MONTH($J3912),Lookup!$A$2:$B$13,2,0)&amp;" "&amp;YEAR($J3912)</f>
        <v>Jan 1900</v>
      </c>
      <c r="N3912" s="34" t="str">
        <f t="shared" si="370"/>
        <v>1/1/9999</v>
      </c>
      <c r="O3912" s="8" t="str">
        <f>IF(ISERROR(VLOOKUP($I3912,Lookup!$H$2:$I$11,2,0)),"",VLOOKUP($I3912,Lookup!$H$2:$I$11,2,0))</f>
        <v/>
      </c>
      <c r="P3912" s="8">
        <f>COUNTIF(J$4:J3912,J3912)</f>
        <v>0</v>
      </c>
    </row>
    <row r="3913" spans="1:16" x14ac:dyDescent="0.25">
      <c r="A3913" s="35">
        <f t="shared" si="371"/>
        <v>0</v>
      </c>
      <c r="B3913" s="8">
        <f t="shared" si="372"/>
        <v>0</v>
      </c>
      <c r="C3913" s="8">
        <f t="shared" si="373"/>
        <v>0</v>
      </c>
      <c r="D3913" s="38" t="e">
        <f t="shared" si="374"/>
        <v>#VALUE!</v>
      </c>
      <c r="E3913" s="39" t="e">
        <f t="shared" si="369"/>
        <v>#VALUE!</v>
      </c>
      <c r="M3913" s="8" t="str">
        <f>VLOOKUP(MONTH($J3913),Lookup!$A$2:$B$13,2,0)&amp;" "&amp;YEAR($J3913)</f>
        <v>Jan 1900</v>
      </c>
      <c r="N3913" s="34" t="str">
        <f t="shared" si="370"/>
        <v>1/1/9999</v>
      </c>
      <c r="O3913" s="8" t="str">
        <f>IF(ISERROR(VLOOKUP($I3913,Lookup!$H$2:$I$11,2,0)),"",VLOOKUP($I3913,Lookup!$H$2:$I$11,2,0))</f>
        <v/>
      </c>
      <c r="P3913" s="8">
        <f>COUNTIF(J$4:J3913,J3913)</f>
        <v>0</v>
      </c>
    </row>
    <row r="3914" spans="1:16" x14ac:dyDescent="0.25">
      <c r="A3914" s="35">
        <f t="shared" si="371"/>
        <v>0</v>
      </c>
      <c r="B3914" s="8">
        <f t="shared" si="372"/>
        <v>0</v>
      </c>
      <c r="C3914" s="8">
        <f t="shared" si="373"/>
        <v>0</v>
      </c>
      <c r="D3914" s="38" t="e">
        <f t="shared" si="374"/>
        <v>#VALUE!</v>
      </c>
      <c r="E3914" s="39" t="e">
        <f t="shared" si="369"/>
        <v>#VALUE!</v>
      </c>
      <c r="M3914" s="8" t="str">
        <f>VLOOKUP(MONTH($J3914),Lookup!$A$2:$B$13,2,0)&amp;" "&amp;YEAR($J3914)</f>
        <v>Jan 1900</v>
      </c>
      <c r="N3914" s="34" t="str">
        <f t="shared" si="370"/>
        <v>1/1/9999</v>
      </c>
      <c r="O3914" s="8" t="str">
        <f>IF(ISERROR(VLOOKUP($I3914,Lookup!$H$2:$I$11,2,0)),"",VLOOKUP($I3914,Lookup!$H$2:$I$11,2,0))</f>
        <v/>
      </c>
      <c r="P3914" s="8">
        <f>COUNTIF(J$4:J3914,J3914)</f>
        <v>0</v>
      </c>
    </row>
    <row r="3915" spans="1:16" x14ac:dyDescent="0.25">
      <c r="A3915" s="35">
        <f t="shared" si="371"/>
        <v>0</v>
      </c>
      <c r="B3915" s="8">
        <f t="shared" si="372"/>
        <v>0</v>
      </c>
      <c r="C3915" s="8">
        <f t="shared" si="373"/>
        <v>0</v>
      </c>
      <c r="D3915" s="38" t="e">
        <f t="shared" si="374"/>
        <v>#VALUE!</v>
      </c>
      <c r="E3915" s="39" t="e">
        <f t="shared" si="369"/>
        <v>#VALUE!</v>
      </c>
      <c r="M3915" s="8" t="str">
        <f>VLOOKUP(MONTH($J3915),Lookup!$A$2:$B$13,2,0)&amp;" "&amp;YEAR($J3915)</f>
        <v>Jan 1900</v>
      </c>
      <c r="N3915" s="34" t="str">
        <f t="shared" si="370"/>
        <v>1/1/9999</v>
      </c>
      <c r="O3915" s="8" t="str">
        <f>IF(ISERROR(VLOOKUP($I3915,Lookup!$H$2:$I$11,2,0)),"",VLOOKUP($I3915,Lookup!$H$2:$I$11,2,0))</f>
        <v/>
      </c>
      <c r="P3915" s="8">
        <f>COUNTIF(J$4:J3915,J3915)</f>
        <v>0</v>
      </c>
    </row>
    <row r="3916" spans="1:16" x14ac:dyDescent="0.25">
      <c r="A3916" s="35">
        <f t="shared" si="371"/>
        <v>0</v>
      </c>
      <c r="B3916" s="8">
        <f t="shared" si="372"/>
        <v>0</v>
      </c>
      <c r="C3916" s="8">
        <f t="shared" si="373"/>
        <v>0</v>
      </c>
      <c r="D3916" s="38" t="e">
        <f t="shared" si="374"/>
        <v>#VALUE!</v>
      </c>
      <c r="E3916" s="39" t="e">
        <f t="shared" si="369"/>
        <v>#VALUE!</v>
      </c>
      <c r="M3916" s="8" t="str">
        <f>VLOOKUP(MONTH($J3916),Lookup!$A$2:$B$13,2,0)&amp;" "&amp;YEAR($J3916)</f>
        <v>Jan 1900</v>
      </c>
      <c r="N3916" s="34" t="str">
        <f t="shared" si="370"/>
        <v>1/1/9999</v>
      </c>
      <c r="O3916" s="8" t="str">
        <f>IF(ISERROR(VLOOKUP($I3916,Lookup!$H$2:$I$11,2,0)),"",VLOOKUP($I3916,Lookup!$H$2:$I$11,2,0))</f>
        <v/>
      </c>
      <c r="P3916" s="8">
        <f>COUNTIF(J$4:J3916,J3916)</f>
        <v>0</v>
      </c>
    </row>
    <row r="3917" spans="1:16" x14ac:dyDescent="0.25">
      <c r="A3917" s="35">
        <f t="shared" si="371"/>
        <v>0</v>
      </c>
      <c r="B3917" s="8">
        <f t="shared" si="372"/>
        <v>0</v>
      </c>
      <c r="C3917" s="8">
        <f t="shared" si="373"/>
        <v>0</v>
      </c>
      <c r="D3917" s="38" t="e">
        <f t="shared" si="374"/>
        <v>#VALUE!</v>
      </c>
      <c r="E3917" s="39" t="e">
        <f t="shared" si="369"/>
        <v>#VALUE!</v>
      </c>
      <c r="M3917" s="8" t="str">
        <f>VLOOKUP(MONTH($J3917),Lookup!$A$2:$B$13,2,0)&amp;" "&amp;YEAR($J3917)</f>
        <v>Jan 1900</v>
      </c>
      <c r="N3917" s="34" t="str">
        <f t="shared" si="370"/>
        <v>1/1/9999</v>
      </c>
      <c r="O3917" s="8" t="str">
        <f>IF(ISERROR(VLOOKUP($I3917,Lookup!$H$2:$I$11,2,0)),"",VLOOKUP($I3917,Lookup!$H$2:$I$11,2,0))</f>
        <v/>
      </c>
      <c r="P3917" s="8">
        <f>COUNTIF(J$4:J3917,J3917)</f>
        <v>0</v>
      </c>
    </row>
    <row r="3918" spans="1:16" x14ac:dyDescent="0.25">
      <c r="A3918" s="35">
        <f t="shared" si="371"/>
        <v>0</v>
      </c>
      <c r="B3918" s="8">
        <f t="shared" si="372"/>
        <v>0</v>
      </c>
      <c r="C3918" s="8">
        <f t="shared" si="373"/>
        <v>0</v>
      </c>
      <c r="D3918" s="38" t="e">
        <f t="shared" si="374"/>
        <v>#VALUE!</v>
      </c>
      <c r="E3918" s="39" t="e">
        <f t="shared" si="369"/>
        <v>#VALUE!</v>
      </c>
      <c r="M3918" s="8" t="str">
        <f>VLOOKUP(MONTH($J3918),Lookup!$A$2:$B$13,2,0)&amp;" "&amp;YEAR($J3918)</f>
        <v>Jan 1900</v>
      </c>
      <c r="N3918" s="34" t="str">
        <f t="shared" si="370"/>
        <v>1/1/9999</v>
      </c>
      <c r="O3918" s="8" t="str">
        <f>IF(ISERROR(VLOOKUP($I3918,Lookup!$H$2:$I$11,2,0)),"",VLOOKUP($I3918,Lookup!$H$2:$I$11,2,0))</f>
        <v/>
      </c>
      <c r="P3918" s="8">
        <f>COUNTIF(J$4:J3918,J3918)</f>
        <v>0</v>
      </c>
    </row>
    <row r="3919" spans="1:16" x14ac:dyDescent="0.25">
      <c r="A3919" s="35">
        <f t="shared" si="371"/>
        <v>0</v>
      </c>
      <c r="B3919" s="8">
        <f t="shared" si="372"/>
        <v>0</v>
      </c>
      <c r="C3919" s="8">
        <f t="shared" si="373"/>
        <v>0</v>
      </c>
      <c r="D3919" s="38" t="e">
        <f t="shared" si="374"/>
        <v>#VALUE!</v>
      </c>
      <c r="E3919" s="39" t="e">
        <f t="shared" si="369"/>
        <v>#VALUE!</v>
      </c>
      <c r="M3919" s="8" t="str">
        <f>VLOOKUP(MONTH($J3919),Lookup!$A$2:$B$13,2,0)&amp;" "&amp;YEAR($J3919)</f>
        <v>Jan 1900</v>
      </c>
      <c r="N3919" s="34" t="str">
        <f t="shared" si="370"/>
        <v>1/1/9999</v>
      </c>
      <c r="O3919" s="8" t="str">
        <f>IF(ISERROR(VLOOKUP($I3919,Lookup!$H$2:$I$11,2,0)),"",VLOOKUP($I3919,Lookup!$H$2:$I$11,2,0))</f>
        <v/>
      </c>
      <c r="P3919" s="8">
        <f>COUNTIF(J$4:J3919,J3919)</f>
        <v>0</v>
      </c>
    </row>
    <row r="3920" spans="1:16" x14ac:dyDescent="0.25">
      <c r="A3920" s="35">
        <f t="shared" si="371"/>
        <v>0</v>
      </c>
      <c r="B3920" s="8">
        <f t="shared" si="372"/>
        <v>0</v>
      </c>
      <c r="C3920" s="8">
        <f t="shared" si="373"/>
        <v>0</v>
      </c>
      <c r="D3920" s="38" t="e">
        <f t="shared" si="374"/>
        <v>#VALUE!</v>
      </c>
      <c r="E3920" s="39" t="e">
        <f t="shared" si="369"/>
        <v>#VALUE!</v>
      </c>
      <c r="M3920" s="8" t="str">
        <f>VLOOKUP(MONTH($J3920),Lookup!$A$2:$B$13,2,0)&amp;" "&amp;YEAR($J3920)</f>
        <v>Jan 1900</v>
      </c>
      <c r="N3920" s="34" t="str">
        <f t="shared" si="370"/>
        <v>1/1/9999</v>
      </c>
      <c r="O3920" s="8" t="str">
        <f>IF(ISERROR(VLOOKUP($I3920,Lookup!$H$2:$I$11,2,0)),"",VLOOKUP($I3920,Lookup!$H$2:$I$11,2,0))</f>
        <v/>
      </c>
      <c r="P3920" s="8">
        <f>COUNTIF(J$4:J3920,J3920)</f>
        <v>0</v>
      </c>
    </row>
    <row r="3921" spans="1:16" x14ac:dyDescent="0.25">
      <c r="A3921" s="35">
        <f t="shared" si="371"/>
        <v>0</v>
      </c>
      <c r="B3921" s="8">
        <f t="shared" si="372"/>
        <v>0</v>
      </c>
      <c r="C3921" s="8">
        <f t="shared" si="373"/>
        <v>0</v>
      </c>
      <c r="D3921" s="38" t="e">
        <f t="shared" si="374"/>
        <v>#VALUE!</v>
      </c>
      <c r="E3921" s="39" t="e">
        <f t="shared" si="369"/>
        <v>#VALUE!</v>
      </c>
      <c r="M3921" s="8" t="str">
        <f>VLOOKUP(MONTH($J3921),Lookup!$A$2:$B$13,2,0)&amp;" "&amp;YEAR($J3921)</f>
        <v>Jan 1900</v>
      </c>
      <c r="N3921" s="34" t="str">
        <f t="shared" si="370"/>
        <v>1/1/9999</v>
      </c>
      <c r="O3921" s="8" t="str">
        <f>IF(ISERROR(VLOOKUP($I3921,Lookup!$H$2:$I$11,2,0)),"",VLOOKUP($I3921,Lookup!$H$2:$I$11,2,0))</f>
        <v/>
      </c>
      <c r="P3921" s="8">
        <f>COUNTIF(J$4:J3921,J3921)</f>
        <v>0</v>
      </c>
    </row>
    <row r="3922" spans="1:16" x14ac:dyDescent="0.25">
      <c r="A3922" s="35">
        <f t="shared" si="371"/>
        <v>0</v>
      </c>
      <c r="B3922" s="8">
        <f t="shared" si="372"/>
        <v>0</v>
      </c>
      <c r="C3922" s="8">
        <f t="shared" si="373"/>
        <v>0</v>
      </c>
      <c r="D3922" s="38" t="e">
        <f t="shared" si="374"/>
        <v>#VALUE!</v>
      </c>
      <c r="E3922" s="39" t="e">
        <f t="shared" si="369"/>
        <v>#VALUE!</v>
      </c>
      <c r="M3922" s="8" t="str">
        <f>VLOOKUP(MONTH($J3922),Lookup!$A$2:$B$13,2,0)&amp;" "&amp;YEAR($J3922)</f>
        <v>Jan 1900</v>
      </c>
      <c r="N3922" s="34" t="str">
        <f t="shared" si="370"/>
        <v>1/1/9999</v>
      </c>
      <c r="O3922" s="8" t="str">
        <f>IF(ISERROR(VLOOKUP($I3922,Lookup!$H$2:$I$11,2,0)),"",VLOOKUP($I3922,Lookup!$H$2:$I$11,2,0))</f>
        <v/>
      </c>
      <c r="P3922" s="8">
        <f>COUNTIF(J$4:J3922,J3922)</f>
        <v>0</v>
      </c>
    </row>
    <row r="3923" spans="1:16" x14ac:dyDescent="0.25">
      <c r="A3923" s="35">
        <f t="shared" si="371"/>
        <v>0</v>
      </c>
      <c r="B3923" s="8">
        <f t="shared" si="372"/>
        <v>0</v>
      </c>
      <c r="C3923" s="8">
        <f t="shared" si="373"/>
        <v>0</v>
      </c>
      <c r="D3923" s="38" t="e">
        <f t="shared" si="374"/>
        <v>#VALUE!</v>
      </c>
      <c r="E3923" s="39" t="e">
        <f t="shared" si="369"/>
        <v>#VALUE!</v>
      </c>
      <c r="M3923" s="8" t="str">
        <f>VLOOKUP(MONTH($J3923),Lookup!$A$2:$B$13,2,0)&amp;" "&amp;YEAR($J3923)</f>
        <v>Jan 1900</v>
      </c>
      <c r="N3923" s="34" t="str">
        <f t="shared" si="370"/>
        <v>1/1/9999</v>
      </c>
      <c r="O3923" s="8" t="str">
        <f>IF(ISERROR(VLOOKUP($I3923,Lookup!$H$2:$I$11,2,0)),"",VLOOKUP($I3923,Lookup!$H$2:$I$11,2,0))</f>
        <v/>
      </c>
      <c r="P3923" s="8">
        <f>COUNTIF(J$4:J3923,J3923)</f>
        <v>0</v>
      </c>
    </row>
    <row r="3924" spans="1:16" x14ac:dyDescent="0.25">
      <c r="A3924" s="35">
        <f t="shared" si="371"/>
        <v>0</v>
      </c>
      <c r="B3924" s="8">
        <f t="shared" si="372"/>
        <v>0</v>
      </c>
      <c r="C3924" s="8">
        <f t="shared" si="373"/>
        <v>0</v>
      </c>
      <c r="D3924" s="38" t="e">
        <f t="shared" si="374"/>
        <v>#VALUE!</v>
      </c>
      <c r="E3924" s="39" t="e">
        <f t="shared" si="369"/>
        <v>#VALUE!</v>
      </c>
      <c r="M3924" s="8" t="str">
        <f>VLOOKUP(MONTH($J3924),Lookup!$A$2:$B$13,2,0)&amp;" "&amp;YEAR($J3924)</f>
        <v>Jan 1900</v>
      </c>
      <c r="N3924" s="34" t="str">
        <f t="shared" si="370"/>
        <v>1/1/9999</v>
      </c>
      <c r="O3924" s="8" t="str">
        <f>IF(ISERROR(VLOOKUP($I3924,Lookup!$H$2:$I$11,2,0)),"",VLOOKUP($I3924,Lookup!$H$2:$I$11,2,0))</f>
        <v/>
      </c>
      <c r="P3924" s="8">
        <f>COUNTIF(J$4:J3924,J3924)</f>
        <v>0</v>
      </c>
    </row>
    <row r="3925" spans="1:16" x14ac:dyDescent="0.25">
      <c r="A3925" s="35">
        <f t="shared" si="371"/>
        <v>0</v>
      </c>
      <c r="B3925" s="8">
        <f t="shared" si="372"/>
        <v>0</v>
      </c>
      <c r="C3925" s="8">
        <f t="shared" si="373"/>
        <v>0</v>
      </c>
      <c r="D3925" s="38" t="e">
        <f t="shared" si="374"/>
        <v>#VALUE!</v>
      </c>
      <c r="E3925" s="39" t="e">
        <f t="shared" si="369"/>
        <v>#VALUE!</v>
      </c>
      <c r="M3925" s="8" t="str">
        <f>VLOOKUP(MONTH($J3925),Lookup!$A$2:$B$13,2,0)&amp;" "&amp;YEAR($J3925)</f>
        <v>Jan 1900</v>
      </c>
      <c r="N3925" s="34" t="str">
        <f t="shared" si="370"/>
        <v>1/1/9999</v>
      </c>
      <c r="O3925" s="8" t="str">
        <f>IF(ISERROR(VLOOKUP($I3925,Lookup!$H$2:$I$11,2,0)),"",VLOOKUP($I3925,Lookup!$H$2:$I$11,2,0))</f>
        <v/>
      </c>
      <c r="P3925" s="8">
        <f>COUNTIF(J$4:J3925,J3925)</f>
        <v>0</v>
      </c>
    </row>
    <row r="3926" spans="1:16" x14ac:dyDescent="0.25">
      <c r="A3926" s="35">
        <f t="shared" si="371"/>
        <v>0</v>
      </c>
      <c r="B3926" s="8">
        <f t="shared" si="372"/>
        <v>0</v>
      </c>
      <c r="C3926" s="8">
        <f t="shared" si="373"/>
        <v>0</v>
      </c>
      <c r="D3926" s="38" t="e">
        <f t="shared" si="374"/>
        <v>#VALUE!</v>
      </c>
      <c r="E3926" s="39" t="e">
        <f t="shared" si="369"/>
        <v>#VALUE!</v>
      </c>
      <c r="M3926" s="8" t="str">
        <f>VLOOKUP(MONTH($J3926),Lookup!$A$2:$B$13,2,0)&amp;" "&amp;YEAR($J3926)</f>
        <v>Jan 1900</v>
      </c>
      <c r="N3926" s="34" t="str">
        <f t="shared" si="370"/>
        <v>1/1/9999</v>
      </c>
      <c r="O3926" s="8" t="str">
        <f>IF(ISERROR(VLOOKUP($I3926,Lookup!$H$2:$I$11,2,0)),"",VLOOKUP($I3926,Lookup!$H$2:$I$11,2,0))</f>
        <v/>
      </c>
      <c r="P3926" s="8">
        <f>COUNTIF(J$4:J3926,J3926)</f>
        <v>0</v>
      </c>
    </row>
    <row r="3927" spans="1:16" x14ac:dyDescent="0.25">
      <c r="A3927" s="35">
        <f t="shared" si="371"/>
        <v>0</v>
      </c>
      <c r="B3927" s="8">
        <f t="shared" si="372"/>
        <v>0</v>
      </c>
      <c r="C3927" s="8">
        <f t="shared" si="373"/>
        <v>0</v>
      </c>
      <c r="D3927" s="38" t="e">
        <f t="shared" si="374"/>
        <v>#VALUE!</v>
      </c>
      <c r="E3927" s="39" t="e">
        <f t="shared" si="369"/>
        <v>#VALUE!</v>
      </c>
      <c r="M3927" s="8" t="str">
        <f>VLOOKUP(MONTH($J3927),Lookup!$A$2:$B$13,2,0)&amp;" "&amp;YEAR($J3927)</f>
        <v>Jan 1900</v>
      </c>
      <c r="N3927" s="34" t="str">
        <f t="shared" si="370"/>
        <v>1/1/9999</v>
      </c>
      <c r="O3927" s="8" t="str">
        <f>IF(ISERROR(VLOOKUP($I3927,Lookup!$H$2:$I$11,2,0)),"",VLOOKUP($I3927,Lookup!$H$2:$I$11,2,0))</f>
        <v/>
      </c>
      <c r="P3927" s="8">
        <f>COUNTIF(J$4:J3927,J3927)</f>
        <v>0</v>
      </c>
    </row>
    <row r="3928" spans="1:16" x14ac:dyDescent="0.25">
      <c r="A3928" s="35">
        <f t="shared" si="371"/>
        <v>0</v>
      </c>
      <c r="B3928" s="8">
        <f t="shared" si="372"/>
        <v>0</v>
      </c>
      <c r="C3928" s="8">
        <f t="shared" si="373"/>
        <v>0</v>
      </c>
      <c r="D3928" s="38" t="e">
        <f t="shared" si="374"/>
        <v>#VALUE!</v>
      </c>
      <c r="E3928" s="39" t="e">
        <f t="shared" si="369"/>
        <v>#VALUE!</v>
      </c>
      <c r="M3928" s="8" t="str">
        <f>VLOOKUP(MONTH($J3928),Lookup!$A$2:$B$13,2,0)&amp;" "&amp;YEAR($J3928)</f>
        <v>Jan 1900</v>
      </c>
      <c r="N3928" s="34" t="str">
        <f t="shared" si="370"/>
        <v>1/1/9999</v>
      </c>
      <c r="O3928" s="8" t="str">
        <f>IF(ISERROR(VLOOKUP($I3928,Lookup!$H$2:$I$11,2,0)),"",VLOOKUP($I3928,Lookup!$H$2:$I$11,2,0))</f>
        <v/>
      </c>
      <c r="P3928" s="8">
        <f>COUNTIF(J$4:J3928,J3928)</f>
        <v>0</v>
      </c>
    </row>
    <row r="3929" spans="1:16" x14ac:dyDescent="0.25">
      <c r="A3929" s="35">
        <f t="shared" si="371"/>
        <v>0</v>
      </c>
      <c r="B3929" s="8">
        <f t="shared" si="372"/>
        <v>0</v>
      </c>
      <c r="C3929" s="8">
        <f t="shared" si="373"/>
        <v>0</v>
      </c>
      <c r="D3929" s="38" t="e">
        <f t="shared" si="374"/>
        <v>#VALUE!</v>
      </c>
      <c r="E3929" s="39" t="e">
        <f t="shared" si="369"/>
        <v>#VALUE!</v>
      </c>
      <c r="M3929" s="8" t="str">
        <f>VLOOKUP(MONTH($J3929),Lookup!$A$2:$B$13,2,0)&amp;" "&amp;YEAR($J3929)</f>
        <v>Jan 1900</v>
      </c>
      <c r="N3929" s="34" t="str">
        <f t="shared" si="370"/>
        <v>1/1/9999</v>
      </c>
      <c r="O3929" s="8" t="str">
        <f>IF(ISERROR(VLOOKUP($I3929,Lookup!$H$2:$I$11,2,0)),"",VLOOKUP($I3929,Lookup!$H$2:$I$11,2,0))</f>
        <v/>
      </c>
      <c r="P3929" s="8">
        <f>COUNTIF(J$4:J3929,J3929)</f>
        <v>0</v>
      </c>
    </row>
    <row r="3930" spans="1:16" x14ac:dyDescent="0.25">
      <c r="A3930" s="35">
        <f t="shared" si="371"/>
        <v>0</v>
      </c>
      <c r="B3930" s="8">
        <f t="shared" si="372"/>
        <v>0</v>
      </c>
      <c r="C3930" s="8">
        <f t="shared" si="373"/>
        <v>0</v>
      </c>
      <c r="D3930" s="38" t="e">
        <f t="shared" si="374"/>
        <v>#VALUE!</v>
      </c>
      <c r="E3930" s="39" t="e">
        <f t="shared" si="369"/>
        <v>#VALUE!</v>
      </c>
      <c r="M3930" s="8" t="str">
        <f>VLOOKUP(MONTH($J3930),Lookup!$A$2:$B$13,2,0)&amp;" "&amp;YEAR($J3930)</f>
        <v>Jan 1900</v>
      </c>
      <c r="N3930" s="34" t="str">
        <f t="shared" si="370"/>
        <v>1/1/9999</v>
      </c>
      <c r="O3930" s="8" t="str">
        <f>IF(ISERROR(VLOOKUP($I3930,Lookup!$H$2:$I$11,2,0)),"",VLOOKUP($I3930,Lookup!$H$2:$I$11,2,0))</f>
        <v/>
      </c>
      <c r="P3930" s="8">
        <f>COUNTIF(J$4:J3930,J3930)</f>
        <v>0</v>
      </c>
    </row>
    <row r="3931" spans="1:16" x14ac:dyDescent="0.25">
      <c r="A3931" s="35">
        <f t="shared" si="371"/>
        <v>0</v>
      </c>
      <c r="B3931" s="8">
        <f t="shared" si="372"/>
        <v>0</v>
      </c>
      <c r="C3931" s="8">
        <f t="shared" si="373"/>
        <v>0</v>
      </c>
      <c r="D3931" s="38" t="e">
        <f t="shared" si="374"/>
        <v>#VALUE!</v>
      </c>
      <c r="E3931" s="39" t="e">
        <f t="shared" si="369"/>
        <v>#VALUE!</v>
      </c>
      <c r="M3931" s="8" t="str">
        <f>VLOOKUP(MONTH($J3931),Lookup!$A$2:$B$13,2,0)&amp;" "&amp;YEAR($J3931)</f>
        <v>Jan 1900</v>
      </c>
      <c r="N3931" s="34" t="str">
        <f t="shared" si="370"/>
        <v>1/1/9999</v>
      </c>
      <c r="O3931" s="8" t="str">
        <f>IF(ISERROR(VLOOKUP($I3931,Lookup!$H$2:$I$11,2,0)),"",VLOOKUP($I3931,Lookup!$H$2:$I$11,2,0))</f>
        <v/>
      </c>
      <c r="P3931" s="8">
        <f>COUNTIF(J$4:J3931,J3931)</f>
        <v>0</v>
      </c>
    </row>
    <row r="3932" spans="1:16" x14ac:dyDescent="0.25">
      <c r="A3932" s="35">
        <f t="shared" si="371"/>
        <v>0</v>
      </c>
      <c r="B3932" s="8">
        <f t="shared" si="372"/>
        <v>0</v>
      </c>
      <c r="C3932" s="8">
        <f t="shared" si="373"/>
        <v>0</v>
      </c>
      <c r="D3932" s="38" t="e">
        <f t="shared" si="374"/>
        <v>#VALUE!</v>
      </c>
      <c r="E3932" s="39" t="e">
        <f t="shared" si="369"/>
        <v>#VALUE!</v>
      </c>
      <c r="M3932" s="8" t="str">
        <f>VLOOKUP(MONTH($J3932),Lookup!$A$2:$B$13,2,0)&amp;" "&amp;YEAR($J3932)</f>
        <v>Jan 1900</v>
      </c>
      <c r="N3932" s="34" t="str">
        <f t="shared" si="370"/>
        <v>1/1/9999</v>
      </c>
      <c r="O3932" s="8" t="str">
        <f>IF(ISERROR(VLOOKUP($I3932,Lookup!$H$2:$I$11,2,0)),"",VLOOKUP($I3932,Lookup!$H$2:$I$11,2,0))</f>
        <v/>
      </c>
      <c r="P3932" s="8">
        <f>COUNTIF(J$4:J3932,J3932)</f>
        <v>0</v>
      </c>
    </row>
    <row r="3933" spans="1:16" x14ac:dyDescent="0.25">
      <c r="A3933" s="35">
        <f t="shared" si="371"/>
        <v>0</v>
      </c>
      <c r="B3933" s="8">
        <f t="shared" si="372"/>
        <v>0</v>
      </c>
      <c r="C3933" s="8">
        <f t="shared" si="373"/>
        <v>0</v>
      </c>
      <c r="D3933" s="38" t="e">
        <f t="shared" si="374"/>
        <v>#VALUE!</v>
      </c>
      <c r="E3933" s="39" t="e">
        <f t="shared" si="369"/>
        <v>#VALUE!</v>
      </c>
      <c r="M3933" s="8" t="str">
        <f>VLOOKUP(MONTH($J3933),Lookup!$A$2:$B$13,2,0)&amp;" "&amp;YEAR($J3933)</f>
        <v>Jan 1900</v>
      </c>
      <c r="N3933" s="34" t="str">
        <f t="shared" si="370"/>
        <v>1/1/9999</v>
      </c>
      <c r="O3933" s="8" t="str">
        <f>IF(ISERROR(VLOOKUP($I3933,Lookup!$H$2:$I$11,2,0)),"",VLOOKUP($I3933,Lookup!$H$2:$I$11,2,0))</f>
        <v/>
      </c>
      <c r="P3933" s="8">
        <f>COUNTIF(J$4:J3933,J3933)</f>
        <v>0</v>
      </c>
    </row>
    <row r="3934" spans="1:16" x14ac:dyDescent="0.25">
      <c r="A3934" s="35">
        <f t="shared" si="371"/>
        <v>0</v>
      </c>
      <c r="B3934" s="8">
        <f t="shared" si="372"/>
        <v>0</v>
      </c>
      <c r="C3934" s="8">
        <f t="shared" si="373"/>
        <v>0</v>
      </c>
      <c r="D3934" s="38" t="e">
        <f t="shared" si="374"/>
        <v>#VALUE!</v>
      </c>
      <c r="E3934" s="39" t="e">
        <f t="shared" si="369"/>
        <v>#VALUE!</v>
      </c>
      <c r="M3934" s="8" t="str">
        <f>VLOOKUP(MONTH($J3934),Lookup!$A$2:$B$13,2,0)&amp;" "&amp;YEAR($J3934)</f>
        <v>Jan 1900</v>
      </c>
      <c r="N3934" s="34" t="str">
        <f t="shared" si="370"/>
        <v>1/1/9999</v>
      </c>
      <c r="O3934" s="8" t="str">
        <f>IF(ISERROR(VLOOKUP($I3934,Lookup!$H$2:$I$11,2,0)),"",VLOOKUP($I3934,Lookup!$H$2:$I$11,2,0))</f>
        <v/>
      </c>
      <c r="P3934" s="8">
        <f>COUNTIF(J$4:J3934,J3934)</f>
        <v>0</v>
      </c>
    </row>
    <row r="3935" spans="1:16" x14ac:dyDescent="0.25">
      <c r="A3935" s="35">
        <f t="shared" si="371"/>
        <v>0</v>
      </c>
      <c r="B3935" s="8">
        <f t="shared" si="372"/>
        <v>0</v>
      </c>
      <c r="C3935" s="8">
        <f t="shared" si="373"/>
        <v>0</v>
      </c>
      <c r="D3935" s="38" t="e">
        <f t="shared" si="374"/>
        <v>#VALUE!</v>
      </c>
      <c r="E3935" s="39" t="e">
        <f t="shared" si="369"/>
        <v>#VALUE!</v>
      </c>
      <c r="M3935" s="8" t="str">
        <f>VLOOKUP(MONTH($J3935),Lookup!$A$2:$B$13,2,0)&amp;" "&amp;YEAR($J3935)</f>
        <v>Jan 1900</v>
      </c>
      <c r="N3935" s="34" t="str">
        <f t="shared" si="370"/>
        <v>1/1/9999</v>
      </c>
      <c r="O3935" s="8" t="str">
        <f>IF(ISERROR(VLOOKUP($I3935,Lookup!$H$2:$I$11,2,0)),"",VLOOKUP($I3935,Lookup!$H$2:$I$11,2,0))</f>
        <v/>
      </c>
      <c r="P3935" s="8">
        <f>COUNTIF(J$4:J3935,J3935)</f>
        <v>0</v>
      </c>
    </row>
    <row r="3936" spans="1:16" x14ac:dyDescent="0.25">
      <c r="A3936" s="35">
        <f t="shared" si="371"/>
        <v>0</v>
      </c>
      <c r="B3936" s="8">
        <f t="shared" si="372"/>
        <v>0</v>
      </c>
      <c r="C3936" s="8">
        <f t="shared" si="373"/>
        <v>0</v>
      </c>
      <c r="D3936" s="38" t="e">
        <f t="shared" si="374"/>
        <v>#VALUE!</v>
      </c>
      <c r="E3936" s="39" t="e">
        <f t="shared" si="369"/>
        <v>#VALUE!</v>
      </c>
      <c r="M3936" s="8" t="str">
        <f>VLOOKUP(MONTH($J3936),Lookup!$A$2:$B$13,2,0)&amp;" "&amp;YEAR($J3936)</f>
        <v>Jan 1900</v>
      </c>
      <c r="N3936" s="34" t="str">
        <f t="shared" si="370"/>
        <v>1/1/9999</v>
      </c>
      <c r="O3936" s="8" t="str">
        <f>IF(ISERROR(VLOOKUP($I3936,Lookup!$H$2:$I$11,2,0)),"",VLOOKUP($I3936,Lookup!$H$2:$I$11,2,0))</f>
        <v/>
      </c>
      <c r="P3936" s="8">
        <f>COUNTIF(J$4:J3936,J3936)</f>
        <v>0</v>
      </c>
    </row>
    <row r="3937" spans="1:16" x14ac:dyDescent="0.25">
      <c r="A3937" s="35">
        <f t="shared" si="371"/>
        <v>0</v>
      </c>
      <c r="B3937" s="8">
        <f t="shared" si="372"/>
        <v>0</v>
      </c>
      <c r="C3937" s="8">
        <f t="shared" si="373"/>
        <v>0</v>
      </c>
      <c r="D3937" s="38" t="e">
        <f t="shared" si="374"/>
        <v>#VALUE!</v>
      </c>
      <c r="E3937" s="39" t="e">
        <f t="shared" si="369"/>
        <v>#VALUE!</v>
      </c>
      <c r="M3937" s="8" t="str">
        <f>VLOOKUP(MONTH($J3937),Lookup!$A$2:$B$13,2,0)&amp;" "&amp;YEAR($J3937)</f>
        <v>Jan 1900</v>
      </c>
      <c r="N3937" s="34" t="str">
        <f t="shared" si="370"/>
        <v>1/1/9999</v>
      </c>
      <c r="O3937" s="8" t="str">
        <f>IF(ISERROR(VLOOKUP($I3937,Lookup!$H$2:$I$11,2,0)),"",VLOOKUP($I3937,Lookup!$H$2:$I$11,2,0))</f>
        <v/>
      </c>
      <c r="P3937" s="8">
        <f>COUNTIF(J$4:J3937,J3937)</f>
        <v>0</v>
      </c>
    </row>
    <row r="3938" spans="1:16" x14ac:dyDescent="0.25">
      <c r="A3938" s="35">
        <f t="shared" si="371"/>
        <v>0</v>
      </c>
      <c r="B3938" s="8">
        <f t="shared" si="372"/>
        <v>0</v>
      </c>
      <c r="C3938" s="8">
        <f t="shared" si="373"/>
        <v>0</v>
      </c>
      <c r="D3938" s="38" t="e">
        <f t="shared" si="374"/>
        <v>#VALUE!</v>
      </c>
      <c r="E3938" s="39" t="e">
        <f t="shared" si="369"/>
        <v>#VALUE!</v>
      </c>
      <c r="M3938" s="8" t="str">
        <f>VLOOKUP(MONTH($J3938),Lookup!$A$2:$B$13,2,0)&amp;" "&amp;YEAR($J3938)</f>
        <v>Jan 1900</v>
      </c>
      <c r="N3938" s="34" t="str">
        <f t="shared" si="370"/>
        <v>1/1/9999</v>
      </c>
      <c r="O3938" s="8" t="str">
        <f>IF(ISERROR(VLOOKUP($I3938,Lookup!$H$2:$I$11,2,0)),"",VLOOKUP($I3938,Lookup!$H$2:$I$11,2,0))</f>
        <v/>
      </c>
      <c r="P3938" s="8">
        <f>COUNTIF(J$4:J3938,J3938)</f>
        <v>0</v>
      </c>
    </row>
    <row r="3939" spans="1:16" x14ac:dyDescent="0.25">
      <c r="A3939" s="35">
        <f t="shared" si="371"/>
        <v>0</v>
      </c>
      <c r="B3939" s="8">
        <f t="shared" si="372"/>
        <v>0</v>
      </c>
      <c r="C3939" s="8">
        <f t="shared" si="373"/>
        <v>0</v>
      </c>
      <c r="D3939" s="38" t="e">
        <f t="shared" si="374"/>
        <v>#VALUE!</v>
      </c>
      <c r="E3939" s="39" t="e">
        <f t="shared" si="369"/>
        <v>#VALUE!</v>
      </c>
      <c r="M3939" s="8" t="str">
        <f>VLOOKUP(MONTH($J3939),Lookup!$A$2:$B$13,2,0)&amp;" "&amp;YEAR($J3939)</f>
        <v>Jan 1900</v>
      </c>
      <c r="N3939" s="34" t="str">
        <f t="shared" si="370"/>
        <v>1/1/9999</v>
      </c>
      <c r="O3939" s="8" t="str">
        <f>IF(ISERROR(VLOOKUP($I3939,Lookup!$H$2:$I$11,2,0)),"",VLOOKUP($I3939,Lookup!$H$2:$I$11,2,0))</f>
        <v/>
      </c>
      <c r="P3939" s="8">
        <f>COUNTIF(J$4:J3939,J3939)</f>
        <v>0</v>
      </c>
    </row>
    <row r="3940" spans="1:16" x14ac:dyDescent="0.25">
      <c r="A3940" s="35">
        <f t="shared" si="371"/>
        <v>0</v>
      </c>
      <c r="B3940" s="8">
        <f t="shared" si="372"/>
        <v>0</v>
      </c>
      <c r="C3940" s="8">
        <f t="shared" si="373"/>
        <v>0</v>
      </c>
      <c r="D3940" s="38" t="e">
        <f t="shared" si="374"/>
        <v>#VALUE!</v>
      </c>
      <c r="E3940" s="39" t="e">
        <f t="shared" si="369"/>
        <v>#VALUE!</v>
      </c>
      <c r="M3940" s="8" t="str">
        <f>VLOOKUP(MONTH($J3940),Lookup!$A$2:$B$13,2,0)&amp;" "&amp;YEAR($J3940)</f>
        <v>Jan 1900</v>
      </c>
      <c r="N3940" s="34" t="str">
        <f t="shared" si="370"/>
        <v>1/1/9999</v>
      </c>
      <c r="O3940" s="8" t="str">
        <f>IF(ISERROR(VLOOKUP($I3940,Lookup!$H$2:$I$11,2,0)),"",VLOOKUP($I3940,Lookup!$H$2:$I$11,2,0))</f>
        <v/>
      </c>
      <c r="P3940" s="8">
        <f>COUNTIF(J$4:J3940,J3940)</f>
        <v>0</v>
      </c>
    </row>
    <row r="3941" spans="1:16" x14ac:dyDescent="0.25">
      <c r="A3941" s="35">
        <f t="shared" si="371"/>
        <v>0</v>
      </c>
      <c r="B3941" s="8">
        <f t="shared" si="372"/>
        <v>0</v>
      </c>
      <c r="C3941" s="8">
        <f t="shared" si="373"/>
        <v>0</v>
      </c>
      <c r="D3941" s="38" t="e">
        <f t="shared" si="374"/>
        <v>#VALUE!</v>
      </c>
      <c r="E3941" s="39" t="e">
        <f t="shared" si="369"/>
        <v>#VALUE!</v>
      </c>
      <c r="M3941" s="8" t="str">
        <f>VLOOKUP(MONTH($J3941),Lookup!$A$2:$B$13,2,0)&amp;" "&amp;YEAR($J3941)</f>
        <v>Jan 1900</v>
      </c>
      <c r="N3941" s="34" t="str">
        <f t="shared" si="370"/>
        <v>1/1/9999</v>
      </c>
      <c r="O3941" s="8" t="str">
        <f>IF(ISERROR(VLOOKUP($I3941,Lookup!$H$2:$I$11,2,0)),"",VLOOKUP($I3941,Lookup!$H$2:$I$11,2,0))</f>
        <v/>
      </c>
      <c r="P3941" s="8">
        <f>COUNTIF(J$4:J3941,J3941)</f>
        <v>0</v>
      </c>
    </row>
    <row r="3942" spans="1:16" x14ac:dyDescent="0.25">
      <c r="A3942" s="35">
        <f t="shared" si="371"/>
        <v>0</v>
      </c>
      <c r="B3942" s="8">
        <f t="shared" si="372"/>
        <v>0</v>
      </c>
      <c r="C3942" s="8">
        <f t="shared" si="373"/>
        <v>0</v>
      </c>
      <c r="D3942" s="38" t="e">
        <f t="shared" si="374"/>
        <v>#VALUE!</v>
      </c>
      <c r="E3942" s="39" t="e">
        <f t="shared" si="369"/>
        <v>#VALUE!</v>
      </c>
      <c r="M3942" s="8" t="str">
        <f>VLOOKUP(MONTH($J3942),Lookup!$A$2:$B$13,2,0)&amp;" "&amp;YEAR($J3942)</f>
        <v>Jan 1900</v>
      </c>
      <c r="N3942" s="34" t="str">
        <f t="shared" si="370"/>
        <v>1/1/9999</v>
      </c>
      <c r="O3942" s="8" t="str">
        <f>IF(ISERROR(VLOOKUP($I3942,Lookup!$H$2:$I$11,2,0)),"",VLOOKUP($I3942,Lookup!$H$2:$I$11,2,0))</f>
        <v/>
      </c>
      <c r="P3942" s="8">
        <f>COUNTIF(J$4:J3942,J3942)</f>
        <v>0</v>
      </c>
    </row>
    <row r="3943" spans="1:16" x14ac:dyDescent="0.25">
      <c r="A3943" s="35">
        <f t="shared" si="371"/>
        <v>0</v>
      </c>
      <c r="B3943" s="8">
        <f t="shared" si="372"/>
        <v>0</v>
      </c>
      <c r="C3943" s="8">
        <f t="shared" si="373"/>
        <v>0</v>
      </c>
      <c r="D3943" s="38" t="e">
        <f t="shared" si="374"/>
        <v>#VALUE!</v>
      </c>
      <c r="E3943" s="39" t="e">
        <f t="shared" si="369"/>
        <v>#VALUE!</v>
      </c>
      <c r="M3943" s="8" t="str">
        <f>VLOOKUP(MONTH($J3943),Lookup!$A$2:$B$13,2,0)&amp;" "&amp;YEAR($J3943)</f>
        <v>Jan 1900</v>
      </c>
      <c r="N3943" s="34" t="str">
        <f t="shared" si="370"/>
        <v>1/1/9999</v>
      </c>
      <c r="O3943" s="8" t="str">
        <f>IF(ISERROR(VLOOKUP($I3943,Lookup!$H$2:$I$11,2,0)),"",VLOOKUP($I3943,Lookup!$H$2:$I$11,2,0))</f>
        <v/>
      </c>
      <c r="P3943" s="8">
        <f>COUNTIF(J$4:J3943,J3943)</f>
        <v>0</v>
      </c>
    </row>
    <row r="3944" spans="1:16" x14ac:dyDescent="0.25">
      <c r="A3944" s="35">
        <f t="shared" si="371"/>
        <v>0</v>
      </c>
      <c r="B3944" s="8">
        <f t="shared" si="372"/>
        <v>0</v>
      </c>
      <c r="C3944" s="8">
        <f t="shared" si="373"/>
        <v>0</v>
      </c>
      <c r="D3944" s="38" t="e">
        <f t="shared" si="374"/>
        <v>#VALUE!</v>
      </c>
      <c r="E3944" s="39" t="e">
        <f t="shared" si="369"/>
        <v>#VALUE!</v>
      </c>
      <c r="M3944" s="8" t="str">
        <f>VLOOKUP(MONTH($J3944),Lookup!$A$2:$B$13,2,0)&amp;" "&amp;YEAR($J3944)</f>
        <v>Jan 1900</v>
      </c>
      <c r="N3944" s="34" t="str">
        <f t="shared" si="370"/>
        <v>1/1/9999</v>
      </c>
      <c r="O3944" s="8" t="str">
        <f>IF(ISERROR(VLOOKUP($I3944,Lookup!$H$2:$I$11,2,0)),"",VLOOKUP($I3944,Lookup!$H$2:$I$11,2,0))</f>
        <v/>
      </c>
      <c r="P3944" s="8">
        <f>COUNTIF(J$4:J3944,J3944)</f>
        <v>0</v>
      </c>
    </row>
    <row r="3945" spans="1:16" x14ac:dyDescent="0.25">
      <c r="A3945" s="35">
        <f t="shared" si="371"/>
        <v>0</v>
      </c>
      <c r="B3945" s="8">
        <f t="shared" si="372"/>
        <v>0</v>
      </c>
      <c r="C3945" s="8">
        <f t="shared" si="373"/>
        <v>0</v>
      </c>
      <c r="D3945" s="38" t="e">
        <f t="shared" si="374"/>
        <v>#VALUE!</v>
      </c>
      <c r="E3945" s="39" t="e">
        <f t="shared" si="369"/>
        <v>#VALUE!</v>
      </c>
      <c r="M3945" s="8" t="str">
        <f>VLOOKUP(MONTH($J3945),Lookup!$A$2:$B$13,2,0)&amp;" "&amp;YEAR($J3945)</f>
        <v>Jan 1900</v>
      </c>
      <c r="N3945" s="34" t="str">
        <f t="shared" si="370"/>
        <v>1/1/9999</v>
      </c>
      <c r="O3945" s="8" t="str">
        <f>IF(ISERROR(VLOOKUP($I3945,Lookup!$H$2:$I$11,2,0)),"",VLOOKUP($I3945,Lookup!$H$2:$I$11,2,0))</f>
        <v/>
      </c>
      <c r="P3945" s="8">
        <f>COUNTIF(J$4:J3945,J3945)</f>
        <v>0</v>
      </c>
    </row>
    <row r="3946" spans="1:16" x14ac:dyDescent="0.25">
      <c r="A3946" s="35">
        <f t="shared" si="371"/>
        <v>0</v>
      </c>
      <c r="B3946" s="8">
        <f t="shared" si="372"/>
        <v>0</v>
      </c>
      <c r="C3946" s="8">
        <f t="shared" si="373"/>
        <v>0</v>
      </c>
      <c r="D3946" s="38" t="e">
        <f t="shared" si="374"/>
        <v>#VALUE!</v>
      </c>
      <c r="E3946" s="39" t="e">
        <f t="shared" si="369"/>
        <v>#VALUE!</v>
      </c>
      <c r="M3946" s="8" t="str">
        <f>VLOOKUP(MONTH($J3946),Lookup!$A$2:$B$13,2,0)&amp;" "&amp;YEAR($J3946)</f>
        <v>Jan 1900</v>
      </c>
      <c r="N3946" s="34" t="str">
        <f t="shared" si="370"/>
        <v>1/1/9999</v>
      </c>
      <c r="O3946" s="8" t="str">
        <f>IF(ISERROR(VLOOKUP($I3946,Lookup!$H$2:$I$11,2,0)),"",VLOOKUP($I3946,Lookup!$H$2:$I$11,2,0))</f>
        <v/>
      </c>
      <c r="P3946" s="8">
        <f>COUNTIF(J$4:J3946,J3946)</f>
        <v>0</v>
      </c>
    </row>
    <row r="3947" spans="1:16" x14ac:dyDescent="0.25">
      <c r="A3947" s="35">
        <f t="shared" si="371"/>
        <v>0</v>
      </c>
      <c r="B3947" s="8">
        <f t="shared" si="372"/>
        <v>0</v>
      </c>
      <c r="C3947" s="8">
        <f t="shared" si="373"/>
        <v>0</v>
      </c>
      <c r="D3947" s="38" t="e">
        <f t="shared" si="374"/>
        <v>#VALUE!</v>
      </c>
      <c r="E3947" s="39" t="e">
        <f t="shared" si="369"/>
        <v>#VALUE!</v>
      </c>
      <c r="M3947" s="8" t="str">
        <f>VLOOKUP(MONTH($J3947),Lookup!$A$2:$B$13,2,0)&amp;" "&amp;YEAR($J3947)</f>
        <v>Jan 1900</v>
      </c>
      <c r="N3947" s="34" t="str">
        <f t="shared" si="370"/>
        <v>1/1/9999</v>
      </c>
      <c r="O3947" s="8" t="str">
        <f>IF(ISERROR(VLOOKUP($I3947,Lookup!$H$2:$I$11,2,0)),"",VLOOKUP($I3947,Lookup!$H$2:$I$11,2,0))</f>
        <v/>
      </c>
      <c r="P3947" s="8">
        <f>COUNTIF(J$4:J3947,J3947)</f>
        <v>0</v>
      </c>
    </row>
    <row r="3948" spans="1:16" x14ac:dyDescent="0.25">
      <c r="A3948" s="35">
        <f t="shared" si="371"/>
        <v>0</v>
      </c>
      <c r="B3948" s="8">
        <f t="shared" si="372"/>
        <v>0</v>
      </c>
      <c r="C3948" s="8">
        <f t="shared" si="373"/>
        <v>0</v>
      </c>
      <c r="D3948" s="38" t="e">
        <f t="shared" si="374"/>
        <v>#VALUE!</v>
      </c>
      <c r="E3948" s="39" t="e">
        <f t="shared" si="369"/>
        <v>#VALUE!</v>
      </c>
      <c r="M3948" s="8" t="str">
        <f>VLOOKUP(MONTH($J3948),Lookup!$A$2:$B$13,2,0)&amp;" "&amp;YEAR($J3948)</f>
        <v>Jan 1900</v>
      </c>
      <c r="N3948" s="34" t="str">
        <f t="shared" si="370"/>
        <v>1/1/9999</v>
      </c>
      <c r="O3948" s="8" t="str">
        <f>IF(ISERROR(VLOOKUP($I3948,Lookup!$H$2:$I$11,2,0)),"",VLOOKUP($I3948,Lookup!$H$2:$I$11,2,0))</f>
        <v/>
      </c>
      <c r="P3948" s="8">
        <f>COUNTIF(J$4:J3948,J3948)</f>
        <v>0</v>
      </c>
    </row>
    <row r="3949" spans="1:16" x14ac:dyDescent="0.25">
      <c r="A3949" s="35">
        <f t="shared" si="371"/>
        <v>0</v>
      </c>
      <c r="B3949" s="8">
        <f t="shared" si="372"/>
        <v>0</v>
      </c>
      <c r="C3949" s="8">
        <f t="shared" si="373"/>
        <v>0</v>
      </c>
      <c r="D3949" s="38" t="e">
        <f t="shared" si="374"/>
        <v>#VALUE!</v>
      </c>
      <c r="E3949" s="39" t="e">
        <f t="shared" si="369"/>
        <v>#VALUE!</v>
      </c>
      <c r="M3949" s="8" t="str">
        <f>VLOOKUP(MONTH($J3949),Lookup!$A$2:$B$13,2,0)&amp;" "&amp;YEAR($J3949)</f>
        <v>Jan 1900</v>
      </c>
      <c r="N3949" s="34" t="str">
        <f t="shared" si="370"/>
        <v>1/1/9999</v>
      </c>
      <c r="O3949" s="8" t="str">
        <f>IF(ISERROR(VLOOKUP($I3949,Lookup!$H$2:$I$11,2,0)),"",VLOOKUP($I3949,Lookup!$H$2:$I$11,2,0))</f>
        <v/>
      </c>
      <c r="P3949" s="8">
        <f>COUNTIF(J$4:J3949,J3949)</f>
        <v>0</v>
      </c>
    </row>
    <row r="3950" spans="1:16" x14ac:dyDescent="0.25">
      <c r="A3950" s="35">
        <f t="shared" si="371"/>
        <v>0</v>
      </c>
      <c r="B3950" s="8">
        <f t="shared" si="372"/>
        <v>0</v>
      </c>
      <c r="C3950" s="8">
        <f t="shared" si="373"/>
        <v>0</v>
      </c>
      <c r="D3950" s="38" t="e">
        <f t="shared" si="374"/>
        <v>#VALUE!</v>
      </c>
      <c r="E3950" s="39" t="e">
        <f t="shared" si="369"/>
        <v>#VALUE!</v>
      </c>
      <c r="M3950" s="8" t="str">
        <f>VLOOKUP(MONTH($J3950),Lookup!$A$2:$B$13,2,0)&amp;" "&amp;YEAR($J3950)</f>
        <v>Jan 1900</v>
      </c>
      <c r="N3950" s="34" t="str">
        <f t="shared" si="370"/>
        <v>1/1/9999</v>
      </c>
      <c r="O3950" s="8" t="str">
        <f>IF(ISERROR(VLOOKUP($I3950,Lookup!$H$2:$I$11,2,0)),"",VLOOKUP($I3950,Lookup!$H$2:$I$11,2,0))</f>
        <v/>
      </c>
      <c r="P3950" s="8">
        <f>COUNTIF(J$4:J3950,J3950)</f>
        <v>0</v>
      </c>
    </row>
    <row r="3951" spans="1:16" x14ac:dyDescent="0.25">
      <c r="A3951" s="35">
        <f t="shared" si="371"/>
        <v>0</v>
      </c>
      <c r="B3951" s="8">
        <f t="shared" si="372"/>
        <v>0</v>
      </c>
      <c r="C3951" s="8">
        <f t="shared" si="373"/>
        <v>0</v>
      </c>
      <c r="D3951" s="38" t="e">
        <f t="shared" si="374"/>
        <v>#VALUE!</v>
      </c>
      <c r="E3951" s="39" t="e">
        <f t="shared" si="369"/>
        <v>#VALUE!</v>
      </c>
      <c r="M3951" s="8" t="str">
        <f>VLOOKUP(MONTH($J3951),Lookup!$A$2:$B$13,2,0)&amp;" "&amp;YEAR($J3951)</f>
        <v>Jan 1900</v>
      </c>
      <c r="N3951" s="34" t="str">
        <f t="shared" si="370"/>
        <v>1/1/9999</v>
      </c>
      <c r="O3951" s="8" t="str">
        <f>IF(ISERROR(VLOOKUP($I3951,Lookup!$H$2:$I$11,2,0)),"",VLOOKUP($I3951,Lookup!$H$2:$I$11,2,0))</f>
        <v/>
      </c>
      <c r="P3951" s="8">
        <f>COUNTIF(J$4:J3951,J3951)</f>
        <v>0</v>
      </c>
    </row>
    <row r="3952" spans="1:16" x14ac:dyDescent="0.25">
      <c r="A3952" s="35">
        <f t="shared" si="371"/>
        <v>0</v>
      </c>
      <c r="B3952" s="8">
        <f t="shared" si="372"/>
        <v>0</v>
      </c>
      <c r="C3952" s="8">
        <f t="shared" si="373"/>
        <v>0</v>
      </c>
      <c r="D3952" s="38" t="e">
        <f t="shared" si="374"/>
        <v>#VALUE!</v>
      </c>
      <c r="E3952" s="39" t="e">
        <f t="shared" si="369"/>
        <v>#VALUE!</v>
      </c>
      <c r="M3952" s="8" t="str">
        <f>VLOOKUP(MONTH($J3952),Lookup!$A$2:$B$13,2,0)&amp;" "&amp;YEAR($J3952)</f>
        <v>Jan 1900</v>
      </c>
      <c r="N3952" s="34" t="str">
        <f t="shared" si="370"/>
        <v>1/1/9999</v>
      </c>
      <c r="O3952" s="8" t="str">
        <f>IF(ISERROR(VLOOKUP($I3952,Lookup!$H$2:$I$11,2,0)),"",VLOOKUP($I3952,Lookup!$H$2:$I$11,2,0))</f>
        <v/>
      </c>
      <c r="P3952" s="8">
        <f>COUNTIF(J$4:J3952,J3952)</f>
        <v>0</v>
      </c>
    </row>
    <row r="3953" spans="1:16" x14ac:dyDescent="0.25">
      <c r="A3953" s="35">
        <f t="shared" si="371"/>
        <v>0</v>
      </c>
      <c r="B3953" s="8">
        <f t="shared" si="372"/>
        <v>0</v>
      </c>
      <c r="C3953" s="8">
        <f t="shared" si="373"/>
        <v>0</v>
      </c>
      <c r="D3953" s="38" t="e">
        <f t="shared" si="374"/>
        <v>#VALUE!</v>
      </c>
      <c r="E3953" s="39" t="e">
        <f t="shared" si="369"/>
        <v>#VALUE!</v>
      </c>
      <c r="M3953" s="8" t="str">
        <f>VLOOKUP(MONTH($J3953),Lookup!$A$2:$B$13,2,0)&amp;" "&amp;YEAR($J3953)</f>
        <v>Jan 1900</v>
      </c>
      <c r="N3953" s="34" t="str">
        <f t="shared" si="370"/>
        <v>1/1/9999</v>
      </c>
      <c r="O3953" s="8" t="str">
        <f>IF(ISERROR(VLOOKUP($I3953,Lookup!$H$2:$I$11,2,0)),"",VLOOKUP($I3953,Lookup!$H$2:$I$11,2,0))</f>
        <v/>
      </c>
      <c r="P3953" s="8">
        <f>COUNTIF(J$4:J3953,J3953)</f>
        <v>0</v>
      </c>
    </row>
    <row r="3954" spans="1:16" x14ac:dyDescent="0.25">
      <c r="A3954" s="35">
        <f t="shared" si="371"/>
        <v>0</v>
      </c>
      <c r="B3954" s="8">
        <f t="shared" si="372"/>
        <v>0</v>
      </c>
      <c r="C3954" s="8">
        <f t="shared" si="373"/>
        <v>0</v>
      </c>
      <c r="D3954" s="38" t="e">
        <f t="shared" si="374"/>
        <v>#VALUE!</v>
      </c>
      <c r="E3954" s="39" t="e">
        <f t="shared" si="369"/>
        <v>#VALUE!</v>
      </c>
      <c r="M3954" s="8" t="str">
        <f>VLOOKUP(MONTH($J3954),Lookup!$A$2:$B$13,2,0)&amp;" "&amp;YEAR($J3954)</f>
        <v>Jan 1900</v>
      </c>
      <c r="N3954" s="34" t="str">
        <f t="shared" si="370"/>
        <v>1/1/9999</v>
      </c>
      <c r="O3954" s="8" t="str">
        <f>IF(ISERROR(VLOOKUP($I3954,Lookup!$H$2:$I$11,2,0)),"",VLOOKUP($I3954,Lookup!$H$2:$I$11,2,0))</f>
        <v/>
      </c>
      <c r="P3954" s="8">
        <f>COUNTIF(J$4:J3954,J3954)</f>
        <v>0</v>
      </c>
    </row>
    <row r="3955" spans="1:16" x14ac:dyDescent="0.25">
      <c r="A3955" s="35">
        <f t="shared" si="371"/>
        <v>0</v>
      </c>
      <c r="B3955" s="8">
        <f t="shared" si="372"/>
        <v>0</v>
      </c>
      <c r="C3955" s="8">
        <f t="shared" si="373"/>
        <v>0</v>
      </c>
      <c r="D3955" s="38" t="e">
        <f t="shared" si="374"/>
        <v>#VALUE!</v>
      </c>
      <c r="E3955" s="39" t="e">
        <f t="shared" si="369"/>
        <v>#VALUE!</v>
      </c>
      <c r="M3955" s="8" t="str">
        <f>VLOOKUP(MONTH($J3955),Lookup!$A$2:$B$13,2,0)&amp;" "&amp;YEAR($J3955)</f>
        <v>Jan 1900</v>
      </c>
      <c r="N3955" s="34" t="str">
        <f t="shared" si="370"/>
        <v>1/1/9999</v>
      </c>
      <c r="O3955" s="8" t="str">
        <f>IF(ISERROR(VLOOKUP($I3955,Lookup!$H$2:$I$11,2,0)),"",VLOOKUP($I3955,Lookup!$H$2:$I$11,2,0))</f>
        <v/>
      </c>
      <c r="P3955" s="8">
        <f>COUNTIF(J$4:J3955,J3955)</f>
        <v>0</v>
      </c>
    </row>
    <row r="3956" spans="1:16" x14ac:dyDescent="0.25">
      <c r="A3956" s="35">
        <f t="shared" si="371"/>
        <v>0</v>
      </c>
      <c r="B3956" s="8">
        <f t="shared" si="372"/>
        <v>0</v>
      </c>
      <c r="C3956" s="8">
        <f t="shared" si="373"/>
        <v>0</v>
      </c>
      <c r="D3956" s="38" t="e">
        <f t="shared" si="374"/>
        <v>#VALUE!</v>
      </c>
      <c r="E3956" s="39" t="e">
        <f t="shared" si="369"/>
        <v>#VALUE!</v>
      </c>
      <c r="M3956" s="8" t="str">
        <f>VLOOKUP(MONTH($J3956),Lookup!$A$2:$B$13,2,0)&amp;" "&amp;YEAR($J3956)</f>
        <v>Jan 1900</v>
      </c>
      <c r="N3956" s="34" t="str">
        <f t="shared" si="370"/>
        <v>1/1/9999</v>
      </c>
      <c r="O3956" s="8" t="str">
        <f>IF(ISERROR(VLOOKUP($I3956,Lookup!$H$2:$I$11,2,0)),"",VLOOKUP($I3956,Lookup!$H$2:$I$11,2,0))</f>
        <v/>
      </c>
      <c r="P3956" s="8">
        <f>COUNTIF(J$4:J3956,J3956)</f>
        <v>0</v>
      </c>
    </row>
    <row r="3957" spans="1:16" x14ac:dyDescent="0.25">
      <c r="A3957" s="35">
        <f t="shared" si="371"/>
        <v>0</v>
      </c>
      <c r="B3957" s="8">
        <f t="shared" si="372"/>
        <v>0</v>
      </c>
      <c r="C3957" s="8">
        <f t="shared" si="373"/>
        <v>0</v>
      </c>
      <c r="D3957" s="38" t="e">
        <f t="shared" si="374"/>
        <v>#VALUE!</v>
      </c>
      <c r="E3957" s="39" t="e">
        <f t="shared" si="369"/>
        <v>#VALUE!</v>
      </c>
      <c r="M3957" s="8" t="str">
        <f>VLOOKUP(MONTH($J3957),Lookup!$A$2:$B$13,2,0)&amp;" "&amp;YEAR($J3957)</f>
        <v>Jan 1900</v>
      </c>
      <c r="N3957" s="34" t="str">
        <f t="shared" si="370"/>
        <v>1/1/9999</v>
      </c>
      <c r="O3957" s="8" t="str">
        <f>IF(ISERROR(VLOOKUP($I3957,Lookup!$H$2:$I$11,2,0)),"",VLOOKUP($I3957,Lookup!$H$2:$I$11,2,0))</f>
        <v/>
      </c>
      <c r="P3957" s="8">
        <f>COUNTIF(J$4:J3957,J3957)</f>
        <v>0</v>
      </c>
    </row>
    <row r="3958" spans="1:16" x14ac:dyDescent="0.25">
      <c r="A3958" s="35">
        <f t="shared" si="371"/>
        <v>0</v>
      </c>
      <c r="B3958" s="8">
        <f t="shared" si="372"/>
        <v>0</v>
      </c>
      <c r="C3958" s="8">
        <f t="shared" si="373"/>
        <v>0</v>
      </c>
      <c r="D3958" s="38" t="e">
        <f t="shared" si="374"/>
        <v>#VALUE!</v>
      </c>
      <c r="E3958" s="39" t="e">
        <f t="shared" si="369"/>
        <v>#VALUE!</v>
      </c>
      <c r="M3958" s="8" t="str">
        <f>VLOOKUP(MONTH($J3958),Lookup!$A$2:$B$13,2,0)&amp;" "&amp;YEAR($J3958)</f>
        <v>Jan 1900</v>
      </c>
      <c r="N3958" s="34" t="str">
        <f t="shared" si="370"/>
        <v>1/1/9999</v>
      </c>
      <c r="O3958" s="8" t="str">
        <f>IF(ISERROR(VLOOKUP($I3958,Lookup!$H$2:$I$11,2,0)),"",VLOOKUP($I3958,Lookup!$H$2:$I$11,2,0))</f>
        <v/>
      </c>
      <c r="P3958" s="8">
        <f>COUNTIF(J$4:J3958,J3958)</f>
        <v>0</v>
      </c>
    </row>
    <row r="3959" spans="1:16" x14ac:dyDescent="0.25">
      <c r="A3959" s="35">
        <f t="shared" si="371"/>
        <v>0</v>
      </c>
      <c r="B3959" s="8">
        <f t="shared" si="372"/>
        <v>0</v>
      </c>
      <c r="C3959" s="8">
        <f t="shared" si="373"/>
        <v>0</v>
      </c>
      <c r="D3959" s="38" t="e">
        <f t="shared" si="374"/>
        <v>#VALUE!</v>
      </c>
      <c r="E3959" s="39" t="e">
        <f t="shared" si="369"/>
        <v>#VALUE!</v>
      </c>
      <c r="M3959" s="8" t="str">
        <f>VLOOKUP(MONTH($J3959),Lookup!$A$2:$B$13,2,0)&amp;" "&amp;YEAR($J3959)</f>
        <v>Jan 1900</v>
      </c>
      <c r="N3959" s="34" t="str">
        <f t="shared" si="370"/>
        <v>1/1/9999</v>
      </c>
      <c r="O3959" s="8" t="str">
        <f>IF(ISERROR(VLOOKUP($I3959,Lookup!$H$2:$I$11,2,0)),"",VLOOKUP($I3959,Lookup!$H$2:$I$11,2,0))</f>
        <v/>
      </c>
      <c r="P3959" s="8">
        <f>COUNTIF(J$4:J3959,J3959)</f>
        <v>0</v>
      </c>
    </row>
    <row r="3960" spans="1:16" x14ac:dyDescent="0.25">
      <c r="A3960" s="35">
        <f t="shared" si="371"/>
        <v>0</v>
      </c>
      <c r="B3960" s="8">
        <f t="shared" si="372"/>
        <v>0</v>
      </c>
      <c r="C3960" s="8">
        <f t="shared" si="373"/>
        <v>0</v>
      </c>
      <c r="D3960" s="38" t="e">
        <f t="shared" si="374"/>
        <v>#VALUE!</v>
      </c>
      <c r="E3960" s="39" t="e">
        <f t="shared" si="369"/>
        <v>#VALUE!</v>
      </c>
      <c r="M3960" s="8" t="str">
        <f>VLOOKUP(MONTH($J3960),Lookup!$A$2:$B$13,2,0)&amp;" "&amp;YEAR($J3960)</f>
        <v>Jan 1900</v>
      </c>
      <c r="N3960" s="34" t="str">
        <f t="shared" si="370"/>
        <v>1/1/9999</v>
      </c>
      <c r="O3960" s="8" t="str">
        <f>IF(ISERROR(VLOOKUP($I3960,Lookup!$H$2:$I$11,2,0)),"",VLOOKUP($I3960,Lookup!$H$2:$I$11,2,0))</f>
        <v/>
      </c>
      <c r="P3960" s="8">
        <f>COUNTIF(J$4:J3960,J3960)</f>
        <v>0</v>
      </c>
    </row>
    <row r="3961" spans="1:16" x14ac:dyDescent="0.25">
      <c r="A3961" s="35">
        <f t="shared" si="371"/>
        <v>0</v>
      </c>
      <c r="B3961" s="8">
        <f t="shared" si="372"/>
        <v>0</v>
      </c>
      <c r="C3961" s="8">
        <f t="shared" si="373"/>
        <v>0</v>
      </c>
      <c r="D3961" s="38" t="e">
        <f t="shared" si="374"/>
        <v>#VALUE!</v>
      </c>
      <c r="E3961" s="39" t="e">
        <f t="shared" si="369"/>
        <v>#VALUE!</v>
      </c>
      <c r="M3961" s="8" t="str">
        <f>VLOOKUP(MONTH($J3961),Lookup!$A$2:$B$13,2,0)&amp;" "&amp;YEAR($J3961)</f>
        <v>Jan 1900</v>
      </c>
      <c r="N3961" s="34" t="str">
        <f t="shared" si="370"/>
        <v>1/1/9999</v>
      </c>
      <c r="O3961" s="8" t="str">
        <f>IF(ISERROR(VLOOKUP($I3961,Lookup!$H$2:$I$11,2,0)),"",VLOOKUP($I3961,Lookup!$H$2:$I$11,2,0))</f>
        <v/>
      </c>
      <c r="P3961" s="8">
        <f>COUNTIF(J$4:J3961,J3961)</f>
        <v>0</v>
      </c>
    </row>
    <row r="3962" spans="1:16" x14ac:dyDescent="0.25">
      <c r="A3962" s="35">
        <f t="shared" si="371"/>
        <v>0</v>
      </c>
      <c r="B3962" s="8">
        <f t="shared" si="372"/>
        <v>0</v>
      </c>
      <c r="C3962" s="8">
        <f t="shared" si="373"/>
        <v>0</v>
      </c>
      <c r="D3962" s="38" t="e">
        <f t="shared" si="374"/>
        <v>#VALUE!</v>
      </c>
      <c r="E3962" s="39" t="e">
        <f t="shared" si="369"/>
        <v>#VALUE!</v>
      </c>
      <c r="M3962" s="8" t="str">
        <f>VLOOKUP(MONTH($J3962),Lookup!$A$2:$B$13,2,0)&amp;" "&amp;YEAR($J3962)</f>
        <v>Jan 1900</v>
      </c>
      <c r="N3962" s="34" t="str">
        <f t="shared" si="370"/>
        <v>1/1/9999</v>
      </c>
      <c r="O3962" s="8" t="str">
        <f>IF(ISERROR(VLOOKUP($I3962,Lookup!$H$2:$I$11,2,0)),"",VLOOKUP($I3962,Lookup!$H$2:$I$11,2,0))</f>
        <v/>
      </c>
      <c r="P3962" s="8">
        <f>COUNTIF(J$4:J3962,J3962)</f>
        <v>0</v>
      </c>
    </row>
    <row r="3963" spans="1:16" x14ac:dyDescent="0.25">
      <c r="A3963" s="35">
        <f t="shared" si="371"/>
        <v>0</v>
      </c>
      <c r="B3963" s="8">
        <f t="shared" si="372"/>
        <v>0</v>
      </c>
      <c r="C3963" s="8">
        <f t="shared" si="373"/>
        <v>0</v>
      </c>
      <c r="D3963" s="38" t="e">
        <f t="shared" si="374"/>
        <v>#VALUE!</v>
      </c>
      <c r="E3963" s="39" t="e">
        <f t="shared" si="369"/>
        <v>#VALUE!</v>
      </c>
      <c r="M3963" s="8" t="str">
        <f>VLOOKUP(MONTH($J3963),Lookup!$A$2:$B$13,2,0)&amp;" "&amp;YEAR($J3963)</f>
        <v>Jan 1900</v>
      </c>
      <c r="N3963" s="34" t="str">
        <f t="shared" si="370"/>
        <v>1/1/9999</v>
      </c>
      <c r="O3963" s="8" t="str">
        <f>IF(ISERROR(VLOOKUP($I3963,Lookup!$H$2:$I$11,2,0)),"",VLOOKUP($I3963,Lookup!$H$2:$I$11,2,0))</f>
        <v/>
      </c>
      <c r="P3963" s="8">
        <f>COUNTIF(J$4:J3963,J3963)</f>
        <v>0</v>
      </c>
    </row>
    <row r="3964" spans="1:16" x14ac:dyDescent="0.25">
      <c r="A3964" s="35">
        <f t="shared" si="371"/>
        <v>0</v>
      </c>
      <c r="B3964" s="8">
        <f t="shared" si="372"/>
        <v>0</v>
      </c>
      <c r="C3964" s="8">
        <f t="shared" si="373"/>
        <v>0</v>
      </c>
      <c r="D3964" s="38" t="e">
        <f t="shared" si="374"/>
        <v>#VALUE!</v>
      </c>
      <c r="E3964" s="39" t="e">
        <f t="shared" si="369"/>
        <v>#VALUE!</v>
      </c>
      <c r="M3964" s="8" t="str">
        <f>VLOOKUP(MONTH($J3964),Lookup!$A$2:$B$13,2,0)&amp;" "&amp;YEAR($J3964)</f>
        <v>Jan 1900</v>
      </c>
      <c r="N3964" s="34" t="str">
        <f t="shared" si="370"/>
        <v>1/1/9999</v>
      </c>
      <c r="O3964" s="8" t="str">
        <f>IF(ISERROR(VLOOKUP($I3964,Lookup!$H$2:$I$11,2,0)),"",VLOOKUP($I3964,Lookup!$H$2:$I$11,2,0))</f>
        <v/>
      </c>
      <c r="P3964" s="8">
        <f>COUNTIF(J$4:J3964,J3964)</f>
        <v>0</v>
      </c>
    </row>
    <row r="3965" spans="1:16" x14ac:dyDescent="0.25">
      <c r="A3965" s="35">
        <f t="shared" si="371"/>
        <v>0</v>
      </c>
      <c r="B3965" s="8">
        <f t="shared" si="372"/>
        <v>0</v>
      </c>
      <c r="C3965" s="8">
        <f t="shared" si="373"/>
        <v>0</v>
      </c>
      <c r="D3965" s="38" t="e">
        <f t="shared" si="374"/>
        <v>#VALUE!</v>
      </c>
      <c r="E3965" s="39" t="e">
        <f t="shared" si="369"/>
        <v>#VALUE!</v>
      </c>
      <c r="M3965" s="8" t="str">
        <f>VLOOKUP(MONTH($J3965),Lookup!$A$2:$B$13,2,0)&amp;" "&amp;YEAR($J3965)</f>
        <v>Jan 1900</v>
      </c>
      <c r="N3965" s="34" t="str">
        <f t="shared" si="370"/>
        <v>1/1/9999</v>
      </c>
      <c r="O3965" s="8" t="str">
        <f>IF(ISERROR(VLOOKUP($I3965,Lookup!$H$2:$I$11,2,0)),"",VLOOKUP($I3965,Lookup!$H$2:$I$11,2,0))</f>
        <v/>
      </c>
      <c r="P3965" s="8">
        <f>COUNTIF(J$4:J3965,J3965)</f>
        <v>0</v>
      </c>
    </row>
    <row r="3966" spans="1:16" x14ac:dyDescent="0.25">
      <c r="A3966" s="35">
        <f t="shared" si="371"/>
        <v>0</v>
      </c>
      <c r="B3966" s="8">
        <f t="shared" si="372"/>
        <v>0</v>
      </c>
      <c r="C3966" s="8">
        <f t="shared" si="373"/>
        <v>0</v>
      </c>
      <c r="D3966" s="38" t="e">
        <f t="shared" si="374"/>
        <v>#VALUE!</v>
      </c>
      <c r="E3966" s="39" t="e">
        <f t="shared" si="369"/>
        <v>#VALUE!</v>
      </c>
      <c r="M3966" s="8" t="str">
        <f>VLOOKUP(MONTH($J3966),Lookup!$A$2:$B$13,2,0)&amp;" "&amp;YEAR($J3966)</f>
        <v>Jan 1900</v>
      </c>
      <c r="N3966" s="34" t="str">
        <f t="shared" si="370"/>
        <v>1/1/9999</v>
      </c>
      <c r="O3966" s="8" t="str">
        <f>IF(ISERROR(VLOOKUP($I3966,Lookup!$H$2:$I$11,2,0)),"",VLOOKUP($I3966,Lookup!$H$2:$I$11,2,0))</f>
        <v/>
      </c>
      <c r="P3966" s="8">
        <f>COUNTIF(J$4:J3966,J3966)</f>
        <v>0</v>
      </c>
    </row>
    <row r="3967" spans="1:16" x14ac:dyDescent="0.25">
      <c r="A3967" s="35">
        <f t="shared" si="371"/>
        <v>0</v>
      </c>
      <c r="B3967" s="8">
        <f t="shared" si="372"/>
        <v>0</v>
      </c>
      <c r="C3967" s="8">
        <f t="shared" si="373"/>
        <v>0</v>
      </c>
      <c r="D3967" s="38" t="e">
        <f t="shared" si="374"/>
        <v>#VALUE!</v>
      </c>
      <c r="E3967" s="39" t="e">
        <f t="shared" si="369"/>
        <v>#VALUE!</v>
      </c>
      <c r="M3967" s="8" t="str">
        <f>VLOOKUP(MONTH($J3967),Lookup!$A$2:$B$13,2,0)&amp;" "&amp;YEAR($J3967)</f>
        <v>Jan 1900</v>
      </c>
      <c r="N3967" s="34" t="str">
        <f t="shared" si="370"/>
        <v>1/1/9999</v>
      </c>
      <c r="O3967" s="8" t="str">
        <f>IF(ISERROR(VLOOKUP($I3967,Lookup!$H$2:$I$11,2,0)),"",VLOOKUP($I3967,Lookup!$H$2:$I$11,2,0))</f>
        <v/>
      </c>
      <c r="P3967" s="8">
        <f>COUNTIF(J$4:J3967,J3967)</f>
        <v>0</v>
      </c>
    </row>
    <row r="3968" spans="1:16" x14ac:dyDescent="0.25">
      <c r="A3968" s="35">
        <f t="shared" si="371"/>
        <v>0</v>
      </c>
      <c r="B3968" s="8">
        <f t="shared" si="372"/>
        <v>0</v>
      </c>
      <c r="C3968" s="8">
        <f t="shared" si="373"/>
        <v>0</v>
      </c>
      <c r="D3968" s="38" t="e">
        <f t="shared" si="374"/>
        <v>#VALUE!</v>
      </c>
      <c r="E3968" s="39" t="e">
        <f t="shared" si="369"/>
        <v>#VALUE!</v>
      </c>
      <c r="M3968" s="8" t="str">
        <f>VLOOKUP(MONTH($J3968),Lookup!$A$2:$B$13,2,0)&amp;" "&amp;YEAR($J3968)</f>
        <v>Jan 1900</v>
      </c>
      <c r="N3968" s="34" t="str">
        <f t="shared" si="370"/>
        <v>1/1/9999</v>
      </c>
      <c r="O3968" s="8" t="str">
        <f>IF(ISERROR(VLOOKUP($I3968,Lookup!$H$2:$I$11,2,0)),"",VLOOKUP($I3968,Lookup!$H$2:$I$11,2,0))</f>
        <v/>
      </c>
      <c r="P3968" s="8">
        <f>COUNTIF(J$4:J3968,J3968)</f>
        <v>0</v>
      </c>
    </row>
    <row r="3969" spans="1:16" x14ac:dyDescent="0.25">
      <c r="A3969" s="35">
        <f t="shared" si="371"/>
        <v>0</v>
      </c>
      <c r="B3969" s="8">
        <f t="shared" si="372"/>
        <v>0</v>
      </c>
      <c r="C3969" s="8">
        <f t="shared" si="373"/>
        <v>0</v>
      </c>
      <c r="D3969" s="38" t="e">
        <f t="shared" si="374"/>
        <v>#VALUE!</v>
      </c>
      <c r="E3969" s="39" t="e">
        <f t="shared" si="369"/>
        <v>#VALUE!</v>
      </c>
      <c r="M3969" s="8" t="str">
        <f>VLOOKUP(MONTH($J3969),Lookup!$A$2:$B$13,2,0)&amp;" "&amp;YEAR($J3969)</f>
        <v>Jan 1900</v>
      </c>
      <c r="N3969" s="34" t="str">
        <f t="shared" si="370"/>
        <v>1/1/9999</v>
      </c>
      <c r="O3969" s="8" t="str">
        <f>IF(ISERROR(VLOOKUP($I3969,Lookup!$H$2:$I$11,2,0)),"",VLOOKUP($I3969,Lookup!$H$2:$I$11,2,0))</f>
        <v/>
      </c>
      <c r="P3969" s="8">
        <f>COUNTIF(J$4:J3969,J3969)</f>
        <v>0</v>
      </c>
    </row>
    <row r="3970" spans="1:16" x14ac:dyDescent="0.25">
      <c r="A3970" s="35">
        <f t="shared" si="371"/>
        <v>0</v>
      </c>
      <c r="B3970" s="8">
        <f t="shared" si="372"/>
        <v>0</v>
      </c>
      <c r="C3970" s="8">
        <f t="shared" si="373"/>
        <v>0</v>
      </c>
      <c r="D3970" s="38" t="e">
        <f t="shared" si="374"/>
        <v>#VALUE!</v>
      </c>
      <c r="E3970" s="39" t="e">
        <f t="shared" si="369"/>
        <v>#VALUE!</v>
      </c>
      <c r="M3970" s="8" t="str">
        <f>VLOOKUP(MONTH($J3970),Lookup!$A$2:$B$13,2,0)&amp;" "&amp;YEAR($J3970)</f>
        <v>Jan 1900</v>
      </c>
      <c r="N3970" s="34" t="str">
        <f t="shared" si="370"/>
        <v>1/1/9999</v>
      </c>
      <c r="O3970" s="8" t="str">
        <f>IF(ISERROR(VLOOKUP($I3970,Lookup!$H$2:$I$11,2,0)),"",VLOOKUP($I3970,Lookup!$H$2:$I$11,2,0))</f>
        <v/>
      </c>
      <c r="P3970" s="8">
        <f>COUNTIF(J$4:J3970,J3970)</f>
        <v>0</v>
      </c>
    </row>
    <row r="3971" spans="1:16" x14ac:dyDescent="0.25">
      <c r="A3971" s="35">
        <f t="shared" si="371"/>
        <v>0</v>
      </c>
      <c r="B3971" s="8">
        <f t="shared" si="372"/>
        <v>0</v>
      </c>
      <c r="C3971" s="8">
        <f t="shared" si="373"/>
        <v>0</v>
      </c>
      <c r="D3971" s="38" t="e">
        <f t="shared" si="374"/>
        <v>#VALUE!</v>
      </c>
      <c r="E3971" s="39" t="e">
        <f t="shared" si="369"/>
        <v>#VALUE!</v>
      </c>
      <c r="M3971" s="8" t="str">
        <f>VLOOKUP(MONTH($J3971),Lookup!$A$2:$B$13,2,0)&amp;" "&amp;YEAR($J3971)</f>
        <v>Jan 1900</v>
      </c>
      <c r="N3971" s="34" t="str">
        <f t="shared" si="370"/>
        <v>1/1/9999</v>
      </c>
      <c r="O3971" s="8" t="str">
        <f>IF(ISERROR(VLOOKUP($I3971,Lookup!$H$2:$I$11,2,0)),"",VLOOKUP($I3971,Lookup!$H$2:$I$11,2,0))</f>
        <v/>
      </c>
      <c r="P3971" s="8">
        <f>COUNTIF(J$4:J3971,J3971)</f>
        <v>0</v>
      </c>
    </row>
    <row r="3972" spans="1:16" x14ac:dyDescent="0.25">
      <c r="A3972" s="35">
        <f t="shared" si="371"/>
        <v>0</v>
      </c>
      <c r="B3972" s="8">
        <f t="shared" si="372"/>
        <v>0</v>
      </c>
      <c r="C3972" s="8">
        <f t="shared" si="373"/>
        <v>0</v>
      </c>
      <c r="D3972" s="38" t="e">
        <f t="shared" si="374"/>
        <v>#VALUE!</v>
      </c>
      <c r="E3972" s="39" t="e">
        <f t="shared" si="369"/>
        <v>#VALUE!</v>
      </c>
      <c r="M3972" s="8" t="str">
        <f>VLOOKUP(MONTH($J3972),Lookup!$A$2:$B$13,2,0)&amp;" "&amp;YEAR($J3972)</f>
        <v>Jan 1900</v>
      </c>
      <c r="N3972" s="34" t="str">
        <f t="shared" si="370"/>
        <v>1/1/9999</v>
      </c>
      <c r="O3972" s="8" t="str">
        <f>IF(ISERROR(VLOOKUP($I3972,Lookup!$H$2:$I$11,2,0)),"",VLOOKUP($I3972,Lookup!$H$2:$I$11,2,0))</f>
        <v/>
      </c>
      <c r="P3972" s="8">
        <f>COUNTIF(J$4:J3972,J3972)</f>
        <v>0</v>
      </c>
    </row>
    <row r="3973" spans="1:16" x14ac:dyDescent="0.25">
      <c r="A3973" s="35">
        <f t="shared" si="371"/>
        <v>0</v>
      </c>
      <c r="B3973" s="8">
        <f t="shared" si="372"/>
        <v>0</v>
      </c>
      <c r="C3973" s="8">
        <f t="shared" si="373"/>
        <v>0</v>
      </c>
      <c r="D3973" s="38" t="e">
        <f t="shared" si="374"/>
        <v>#VALUE!</v>
      </c>
      <c r="E3973" s="39" t="e">
        <f t="shared" ref="E3973:E4036" si="375">IF($D3973="","",COUNTIFS($F$4:$F$5000,$F3973,$D$4:$D$5000,"&gt;"&amp;$D3973))</f>
        <v>#VALUE!</v>
      </c>
      <c r="M3973" s="8" t="str">
        <f>VLOOKUP(MONTH($J3973),Lookup!$A$2:$B$13,2,0)&amp;" "&amp;YEAR($J3973)</f>
        <v>Jan 1900</v>
      </c>
      <c r="N3973" s="34" t="str">
        <f t="shared" ref="N3973:N4036" si="376">IF(ISBLANK($J3973),"1/1/9999",J3973)</f>
        <v>1/1/9999</v>
      </c>
      <c r="O3973" s="8" t="str">
        <f>IF(ISERROR(VLOOKUP($I3973,Lookup!$H$2:$I$11,2,0)),"",VLOOKUP($I3973,Lookup!$H$2:$I$11,2,0))</f>
        <v/>
      </c>
      <c r="P3973" s="8">
        <f>COUNTIF(J$4:J3973,J3973)</f>
        <v>0</v>
      </c>
    </row>
    <row r="3974" spans="1:16" x14ac:dyDescent="0.25">
      <c r="A3974" s="35">
        <f t="shared" ref="A3974:A4037" si="377">K3974</f>
        <v>0</v>
      </c>
      <c r="B3974" s="8">
        <f t="shared" ref="B3974:B4037" si="378">J3974</f>
        <v>0</v>
      </c>
      <c r="C3974" s="8">
        <f t="shared" ref="C3974:C4037" si="379">L3974</f>
        <v>0</v>
      </c>
      <c r="D3974" s="38" t="e">
        <f t="shared" ref="D3974:D4037" si="380">SUM(A3974:C3974)+O3974+P3974</f>
        <v>#VALUE!</v>
      </c>
      <c r="E3974" s="39" t="e">
        <f t="shared" si="375"/>
        <v>#VALUE!</v>
      </c>
      <c r="M3974" s="8" t="str">
        <f>VLOOKUP(MONTH($J3974),Lookup!$A$2:$B$13,2,0)&amp;" "&amp;YEAR($J3974)</f>
        <v>Jan 1900</v>
      </c>
      <c r="N3974" s="34" t="str">
        <f t="shared" si="376"/>
        <v>1/1/9999</v>
      </c>
      <c r="O3974" s="8" t="str">
        <f>IF(ISERROR(VLOOKUP($I3974,Lookup!$H$2:$I$11,2,0)),"",VLOOKUP($I3974,Lookup!$H$2:$I$11,2,0))</f>
        <v/>
      </c>
      <c r="P3974" s="8">
        <f>COUNTIF(J$4:J3974,J3974)</f>
        <v>0</v>
      </c>
    </row>
    <row r="3975" spans="1:16" x14ac:dyDescent="0.25">
      <c r="A3975" s="35">
        <f t="shared" si="377"/>
        <v>0</v>
      </c>
      <c r="B3975" s="8">
        <f t="shared" si="378"/>
        <v>0</v>
      </c>
      <c r="C3975" s="8">
        <f t="shared" si="379"/>
        <v>0</v>
      </c>
      <c r="D3975" s="38" t="e">
        <f t="shared" si="380"/>
        <v>#VALUE!</v>
      </c>
      <c r="E3975" s="39" t="e">
        <f t="shared" si="375"/>
        <v>#VALUE!</v>
      </c>
      <c r="M3975" s="8" t="str">
        <f>VLOOKUP(MONTH($J3975),Lookup!$A$2:$B$13,2,0)&amp;" "&amp;YEAR($J3975)</f>
        <v>Jan 1900</v>
      </c>
      <c r="N3975" s="34" t="str">
        <f t="shared" si="376"/>
        <v>1/1/9999</v>
      </c>
      <c r="O3975" s="8" t="str">
        <f>IF(ISERROR(VLOOKUP($I3975,Lookup!$H$2:$I$11,2,0)),"",VLOOKUP($I3975,Lookup!$H$2:$I$11,2,0))</f>
        <v/>
      </c>
      <c r="P3975" s="8">
        <f>COUNTIF(J$4:J3975,J3975)</f>
        <v>0</v>
      </c>
    </row>
    <row r="3976" spans="1:16" x14ac:dyDescent="0.25">
      <c r="A3976" s="35">
        <f t="shared" si="377"/>
        <v>0</v>
      </c>
      <c r="B3976" s="8">
        <f t="shared" si="378"/>
        <v>0</v>
      </c>
      <c r="C3976" s="8">
        <f t="shared" si="379"/>
        <v>0</v>
      </c>
      <c r="D3976" s="38" t="e">
        <f t="shared" si="380"/>
        <v>#VALUE!</v>
      </c>
      <c r="E3976" s="39" t="e">
        <f t="shared" si="375"/>
        <v>#VALUE!</v>
      </c>
      <c r="M3976" s="8" t="str">
        <f>VLOOKUP(MONTH($J3976),Lookup!$A$2:$B$13,2,0)&amp;" "&amp;YEAR($J3976)</f>
        <v>Jan 1900</v>
      </c>
      <c r="N3976" s="34" t="str">
        <f t="shared" si="376"/>
        <v>1/1/9999</v>
      </c>
      <c r="O3976" s="8" t="str">
        <f>IF(ISERROR(VLOOKUP($I3976,Lookup!$H$2:$I$11,2,0)),"",VLOOKUP($I3976,Lookup!$H$2:$I$11,2,0))</f>
        <v/>
      </c>
      <c r="P3976" s="8">
        <f>COUNTIF(J$4:J3976,J3976)</f>
        <v>0</v>
      </c>
    </row>
    <row r="3977" spans="1:16" x14ac:dyDescent="0.25">
      <c r="A3977" s="35">
        <f t="shared" si="377"/>
        <v>0</v>
      </c>
      <c r="B3977" s="8">
        <f t="shared" si="378"/>
        <v>0</v>
      </c>
      <c r="C3977" s="8">
        <f t="shared" si="379"/>
        <v>0</v>
      </c>
      <c r="D3977" s="38" t="e">
        <f t="shared" si="380"/>
        <v>#VALUE!</v>
      </c>
      <c r="E3977" s="39" t="e">
        <f t="shared" si="375"/>
        <v>#VALUE!</v>
      </c>
      <c r="M3977" s="8" t="str">
        <f>VLOOKUP(MONTH($J3977),Lookup!$A$2:$B$13,2,0)&amp;" "&amp;YEAR($J3977)</f>
        <v>Jan 1900</v>
      </c>
      <c r="N3977" s="34" t="str">
        <f t="shared" si="376"/>
        <v>1/1/9999</v>
      </c>
      <c r="O3977" s="8" t="str">
        <f>IF(ISERROR(VLOOKUP($I3977,Lookup!$H$2:$I$11,2,0)),"",VLOOKUP($I3977,Lookup!$H$2:$I$11,2,0))</f>
        <v/>
      </c>
      <c r="P3977" s="8">
        <f>COUNTIF(J$4:J3977,J3977)</f>
        <v>0</v>
      </c>
    </row>
    <row r="3978" spans="1:16" x14ac:dyDescent="0.25">
      <c r="A3978" s="35">
        <f t="shared" si="377"/>
        <v>0</v>
      </c>
      <c r="B3978" s="8">
        <f t="shared" si="378"/>
        <v>0</v>
      </c>
      <c r="C3978" s="8">
        <f t="shared" si="379"/>
        <v>0</v>
      </c>
      <c r="D3978" s="38" t="e">
        <f t="shared" si="380"/>
        <v>#VALUE!</v>
      </c>
      <c r="E3978" s="39" t="e">
        <f t="shared" si="375"/>
        <v>#VALUE!</v>
      </c>
      <c r="M3978" s="8" t="str">
        <f>VLOOKUP(MONTH($J3978),Lookup!$A$2:$B$13,2,0)&amp;" "&amp;YEAR($J3978)</f>
        <v>Jan 1900</v>
      </c>
      <c r="N3978" s="34" t="str">
        <f t="shared" si="376"/>
        <v>1/1/9999</v>
      </c>
      <c r="O3978" s="8" t="str">
        <f>IF(ISERROR(VLOOKUP($I3978,Lookup!$H$2:$I$11,2,0)),"",VLOOKUP($I3978,Lookup!$H$2:$I$11,2,0))</f>
        <v/>
      </c>
      <c r="P3978" s="8">
        <f>COUNTIF(J$4:J3978,J3978)</f>
        <v>0</v>
      </c>
    </row>
    <row r="3979" spans="1:16" x14ac:dyDescent="0.25">
      <c r="A3979" s="35">
        <f t="shared" si="377"/>
        <v>0</v>
      </c>
      <c r="B3979" s="8">
        <f t="shared" si="378"/>
        <v>0</v>
      </c>
      <c r="C3979" s="8">
        <f t="shared" si="379"/>
        <v>0</v>
      </c>
      <c r="D3979" s="38" t="e">
        <f t="shared" si="380"/>
        <v>#VALUE!</v>
      </c>
      <c r="E3979" s="39" t="e">
        <f t="shared" si="375"/>
        <v>#VALUE!</v>
      </c>
      <c r="M3979" s="8" t="str">
        <f>VLOOKUP(MONTH($J3979),Lookup!$A$2:$B$13,2,0)&amp;" "&amp;YEAR($J3979)</f>
        <v>Jan 1900</v>
      </c>
      <c r="N3979" s="34" t="str">
        <f t="shared" si="376"/>
        <v>1/1/9999</v>
      </c>
      <c r="O3979" s="8" t="str">
        <f>IF(ISERROR(VLOOKUP($I3979,Lookup!$H$2:$I$11,2,0)),"",VLOOKUP($I3979,Lookup!$H$2:$I$11,2,0))</f>
        <v/>
      </c>
      <c r="P3979" s="8">
        <f>COUNTIF(J$4:J3979,J3979)</f>
        <v>0</v>
      </c>
    </row>
    <row r="3980" spans="1:16" x14ac:dyDescent="0.25">
      <c r="A3980" s="35">
        <f t="shared" si="377"/>
        <v>0</v>
      </c>
      <c r="B3980" s="8">
        <f t="shared" si="378"/>
        <v>0</v>
      </c>
      <c r="C3980" s="8">
        <f t="shared" si="379"/>
        <v>0</v>
      </c>
      <c r="D3980" s="38" t="e">
        <f t="shared" si="380"/>
        <v>#VALUE!</v>
      </c>
      <c r="E3980" s="39" t="e">
        <f t="shared" si="375"/>
        <v>#VALUE!</v>
      </c>
      <c r="M3980" s="8" t="str">
        <f>VLOOKUP(MONTH($J3980),Lookup!$A$2:$B$13,2,0)&amp;" "&amp;YEAR($J3980)</f>
        <v>Jan 1900</v>
      </c>
      <c r="N3980" s="34" t="str">
        <f t="shared" si="376"/>
        <v>1/1/9999</v>
      </c>
      <c r="O3980" s="8" t="str">
        <f>IF(ISERROR(VLOOKUP($I3980,Lookup!$H$2:$I$11,2,0)),"",VLOOKUP($I3980,Lookup!$H$2:$I$11,2,0))</f>
        <v/>
      </c>
      <c r="P3980" s="8">
        <f>COUNTIF(J$4:J3980,J3980)</f>
        <v>0</v>
      </c>
    </row>
    <row r="3981" spans="1:16" x14ac:dyDescent="0.25">
      <c r="A3981" s="35">
        <f t="shared" si="377"/>
        <v>0</v>
      </c>
      <c r="B3981" s="8">
        <f t="shared" si="378"/>
        <v>0</v>
      </c>
      <c r="C3981" s="8">
        <f t="shared" si="379"/>
        <v>0</v>
      </c>
      <c r="D3981" s="38" t="e">
        <f t="shared" si="380"/>
        <v>#VALUE!</v>
      </c>
      <c r="E3981" s="39" t="e">
        <f t="shared" si="375"/>
        <v>#VALUE!</v>
      </c>
      <c r="M3981" s="8" t="str">
        <f>VLOOKUP(MONTH($J3981),Lookup!$A$2:$B$13,2,0)&amp;" "&amp;YEAR($J3981)</f>
        <v>Jan 1900</v>
      </c>
      <c r="N3981" s="34" t="str">
        <f t="shared" si="376"/>
        <v>1/1/9999</v>
      </c>
      <c r="O3981" s="8" t="str">
        <f>IF(ISERROR(VLOOKUP($I3981,Lookup!$H$2:$I$11,2,0)),"",VLOOKUP($I3981,Lookup!$H$2:$I$11,2,0))</f>
        <v/>
      </c>
      <c r="P3981" s="8">
        <f>COUNTIF(J$4:J3981,J3981)</f>
        <v>0</v>
      </c>
    </row>
    <row r="3982" spans="1:16" x14ac:dyDescent="0.25">
      <c r="A3982" s="35">
        <f t="shared" si="377"/>
        <v>0</v>
      </c>
      <c r="B3982" s="8">
        <f t="shared" si="378"/>
        <v>0</v>
      </c>
      <c r="C3982" s="8">
        <f t="shared" si="379"/>
        <v>0</v>
      </c>
      <c r="D3982" s="38" t="e">
        <f t="shared" si="380"/>
        <v>#VALUE!</v>
      </c>
      <c r="E3982" s="39" t="e">
        <f t="shared" si="375"/>
        <v>#VALUE!</v>
      </c>
      <c r="M3982" s="8" t="str">
        <f>VLOOKUP(MONTH($J3982),Lookup!$A$2:$B$13,2,0)&amp;" "&amp;YEAR($J3982)</f>
        <v>Jan 1900</v>
      </c>
      <c r="N3982" s="34" t="str">
        <f t="shared" si="376"/>
        <v>1/1/9999</v>
      </c>
      <c r="O3982" s="8" t="str">
        <f>IF(ISERROR(VLOOKUP($I3982,Lookup!$H$2:$I$11,2,0)),"",VLOOKUP($I3982,Lookup!$H$2:$I$11,2,0))</f>
        <v/>
      </c>
      <c r="P3982" s="8">
        <f>COUNTIF(J$4:J3982,J3982)</f>
        <v>0</v>
      </c>
    </row>
    <row r="3983" spans="1:16" x14ac:dyDescent="0.25">
      <c r="A3983" s="35">
        <f t="shared" si="377"/>
        <v>0</v>
      </c>
      <c r="B3983" s="8">
        <f t="shared" si="378"/>
        <v>0</v>
      </c>
      <c r="C3983" s="8">
        <f t="shared" si="379"/>
        <v>0</v>
      </c>
      <c r="D3983" s="38" t="e">
        <f t="shared" si="380"/>
        <v>#VALUE!</v>
      </c>
      <c r="E3983" s="39" t="e">
        <f t="shared" si="375"/>
        <v>#VALUE!</v>
      </c>
      <c r="M3983" s="8" t="str">
        <f>VLOOKUP(MONTH($J3983),Lookup!$A$2:$B$13,2,0)&amp;" "&amp;YEAR($J3983)</f>
        <v>Jan 1900</v>
      </c>
      <c r="N3983" s="34" t="str">
        <f t="shared" si="376"/>
        <v>1/1/9999</v>
      </c>
      <c r="O3983" s="8" t="str">
        <f>IF(ISERROR(VLOOKUP($I3983,Lookup!$H$2:$I$11,2,0)),"",VLOOKUP($I3983,Lookup!$H$2:$I$11,2,0))</f>
        <v/>
      </c>
      <c r="P3983" s="8">
        <f>COUNTIF(J$4:J3983,J3983)</f>
        <v>0</v>
      </c>
    </row>
    <row r="3984" spans="1:16" x14ac:dyDescent="0.25">
      <c r="A3984" s="35">
        <f t="shared" si="377"/>
        <v>0</v>
      </c>
      <c r="B3984" s="8">
        <f t="shared" si="378"/>
        <v>0</v>
      </c>
      <c r="C3984" s="8">
        <f t="shared" si="379"/>
        <v>0</v>
      </c>
      <c r="D3984" s="38" t="e">
        <f t="shared" si="380"/>
        <v>#VALUE!</v>
      </c>
      <c r="E3984" s="39" t="e">
        <f t="shared" si="375"/>
        <v>#VALUE!</v>
      </c>
      <c r="M3984" s="8" t="str">
        <f>VLOOKUP(MONTH($J3984),Lookup!$A$2:$B$13,2,0)&amp;" "&amp;YEAR($J3984)</f>
        <v>Jan 1900</v>
      </c>
      <c r="N3984" s="34" t="str">
        <f t="shared" si="376"/>
        <v>1/1/9999</v>
      </c>
      <c r="O3984" s="8" t="str">
        <f>IF(ISERROR(VLOOKUP($I3984,Lookup!$H$2:$I$11,2,0)),"",VLOOKUP($I3984,Lookup!$H$2:$I$11,2,0))</f>
        <v/>
      </c>
      <c r="P3984" s="8">
        <f>COUNTIF(J$4:J3984,J3984)</f>
        <v>0</v>
      </c>
    </row>
    <row r="3985" spans="1:16" x14ac:dyDescent="0.25">
      <c r="A3985" s="35">
        <f t="shared" si="377"/>
        <v>0</v>
      </c>
      <c r="B3985" s="8">
        <f t="shared" si="378"/>
        <v>0</v>
      </c>
      <c r="C3985" s="8">
        <f t="shared" si="379"/>
        <v>0</v>
      </c>
      <c r="D3985" s="38" t="e">
        <f t="shared" si="380"/>
        <v>#VALUE!</v>
      </c>
      <c r="E3985" s="39" t="e">
        <f t="shared" si="375"/>
        <v>#VALUE!</v>
      </c>
      <c r="M3985" s="8" t="str">
        <f>VLOOKUP(MONTH($J3985),Lookup!$A$2:$B$13,2,0)&amp;" "&amp;YEAR($J3985)</f>
        <v>Jan 1900</v>
      </c>
      <c r="N3985" s="34" t="str">
        <f t="shared" si="376"/>
        <v>1/1/9999</v>
      </c>
      <c r="O3985" s="8" t="str">
        <f>IF(ISERROR(VLOOKUP($I3985,Lookup!$H$2:$I$11,2,0)),"",VLOOKUP($I3985,Lookup!$H$2:$I$11,2,0))</f>
        <v/>
      </c>
      <c r="P3985" s="8">
        <f>COUNTIF(J$4:J3985,J3985)</f>
        <v>0</v>
      </c>
    </row>
    <row r="3986" spans="1:16" x14ac:dyDescent="0.25">
      <c r="A3986" s="35">
        <f t="shared" si="377"/>
        <v>0</v>
      </c>
      <c r="B3986" s="8">
        <f t="shared" si="378"/>
        <v>0</v>
      </c>
      <c r="C3986" s="8">
        <f t="shared" si="379"/>
        <v>0</v>
      </c>
      <c r="D3986" s="38" t="e">
        <f t="shared" si="380"/>
        <v>#VALUE!</v>
      </c>
      <c r="E3986" s="39" t="e">
        <f t="shared" si="375"/>
        <v>#VALUE!</v>
      </c>
      <c r="M3986" s="8" t="str">
        <f>VLOOKUP(MONTH($J3986),Lookup!$A$2:$B$13,2,0)&amp;" "&amp;YEAR($J3986)</f>
        <v>Jan 1900</v>
      </c>
      <c r="N3986" s="34" t="str">
        <f t="shared" si="376"/>
        <v>1/1/9999</v>
      </c>
      <c r="O3986" s="8" t="str">
        <f>IF(ISERROR(VLOOKUP($I3986,Lookup!$H$2:$I$11,2,0)),"",VLOOKUP($I3986,Lookup!$H$2:$I$11,2,0))</f>
        <v/>
      </c>
      <c r="P3986" s="8">
        <f>COUNTIF(J$4:J3986,J3986)</f>
        <v>0</v>
      </c>
    </row>
    <row r="3987" spans="1:16" x14ac:dyDescent="0.25">
      <c r="A3987" s="35">
        <f t="shared" si="377"/>
        <v>0</v>
      </c>
      <c r="B3987" s="8">
        <f t="shared" si="378"/>
        <v>0</v>
      </c>
      <c r="C3987" s="8">
        <f t="shared" si="379"/>
        <v>0</v>
      </c>
      <c r="D3987" s="38" t="e">
        <f t="shared" si="380"/>
        <v>#VALUE!</v>
      </c>
      <c r="E3987" s="39" t="e">
        <f t="shared" si="375"/>
        <v>#VALUE!</v>
      </c>
      <c r="M3987" s="8" t="str">
        <f>VLOOKUP(MONTH($J3987),Lookup!$A$2:$B$13,2,0)&amp;" "&amp;YEAR($J3987)</f>
        <v>Jan 1900</v>
      </c>
      <c r="N3987" s="34" t="str">
        <f t="shared" si="376"/>
        <v>1/1/9999</v>
      </c>
      <c r="O3987" s="8" t="str">
        <f>IF(ISERROR(VLOOKUP($I3987,Lookup!$H$2:$I$11,2,0)),"",VLOOKUP($I3987,Lookup!$H$2:$I$11,2,0))</f>
        <v/>
      </c>
      <c r="P3987" s="8">
        <f>COUNTIF(J$4:J3987,J3987)</f>
        <v>0</v>
      </c>
    </row>
    <row r="3988" spans="1:16" x14ac:dyDescent="0.25">
      <c r="A3988" s="35">
        <f t="shared" si="377"/>
        <v>0</v>
      </c>
      <c r="B3988" s="8">
        <f t="shared" si="378"/>
        <v>0</v>
      </c>
      <c r="C3988" s="8">
        <f t="shared" si="379"/>
        <v>0</v>
      </c>
      <c r="D3988" s="38" t="e">
        <f t="shared" si="380"/>
        <v>#VALUE!</v>
      </c>
      <c r="E3988" s="39" t="e">
        <f t="shared" si="375"/>
        <v>#VALUE!</v>
      </c>
      <c r="M3988" s="8" t="str">
        <f>VLOOKUP(MONTH($J3988),Lookup!$A$2:$B$13,2,0)&amp;" "&amp;YEAR($J3988)</f>
        <v>Jan 1900</v>
      </c>
      <c r="N3988" s="34" t="str">
        <f t="shared" si="376"/>
        <v>1/1/9999</v>
      </c>
      <c r="O3988" s="8" t="str">
        <f>IF(ISERROR(VLOOKUP($I3988,Lookup!$H$2:$I$11,2,0)),"",VLOOKUP($I3988,Lookup!$H$2:$I$11,2,0))</f>
        <v/>
      </c>
      <c r="P3988" s="8">
        <f>COUNTIF(J$4:J3988,J3988)</f>
        <v>0</v>
      </c>
    </row>
    <row r="3989" spans="1:16" x14ac:dyDescent="0.25">
      <c r="A3989" s="35">
        <f t="shared" si="377"/>
        <v>0</v>
      </c>
      <c r="B3989" s="8">
        <f t="shared" si="378"/>
        <v>0</v>
      </c>
      <c r="C3989" s="8">
        <f t="shared" si="379"/>
        <v>0</v>
      </c>
      <c r="D3989" s="38" t="e">
        <f t="shared" si="380"/>
        <v>#VALUE!</v>
      </c>
      <c r="E3989" s="39" t="e">
        <f t="shared" si="375"/>
        <v>#VALUE!</v>
      </c>
      <c r="M3989" s="8" t="str">
        <f>VLOOKUP(MONTH($J3989),Lookup!$A$2:$B$13,2,0)&amp;" "&amp;YEAR($J3989)</f>
        <v>Jan 1900</v>
      </c>
      <c r="N3989" s="34" t="str">
        <f t="shared" si="376"/>
        <v>1/1/9999</v>
      </c>
      <c r="O3989" s="8" t="str">
        <f>IF(ISERROR(VLOOKUP($I3989,Lookup!$H$2:$I$11,2,0)),"",VLOOKUP($I3989,Lookup!$H$2:$I$11,2,0))</f>
        <v/>
      </c>
      <c r="P3989" s="8">
        <f>COUNTIF(J$4:J3989,J3989)</f>
        <v>0</v>
      </c>
    </row>
    <row r="3990" spans="1:16" x14ac:dyDescent="0.25">
      <c r="A3990" s="35">
        <f t="shared" si="377"/>
        <v>0</v>
      </c>
      <c r="B3990" s="8">
        <f t="shared" si="378"/>
        <v>0</v>
      </c>
      <c r="C3990" s="8">
        <f t="shared" si="379"/>
        <v>0</v>
      </c>
      <c r="D3990" s="38" t="e">
        <f t="shared" si="380"/>
        <v>#VALUE!</v>
      </c>
      <c r="E3990" s="39" t="e">
        <f t="shared" si="375"/>
        <v>#VALUE!</v>
      </c>
      <c r="M3990" s="8" t="str">
        <f>VLOOKUP(MONTH($J3990),Lookup!$A$2:$B$13,2,0)&amp;" "&amp;YEAR($J3990)</f>
        <v>Jan 1900</v>
      </c>
      <c r="N3990" s="34" t="str">
        <f t="shared" si="376"/>
        <v>1/1/9999</v>
      </c>
      <c r="O3990" s="8" t="str">
        <f>IF(ISERROR(VLOOKUP($I3990,Lookup!$H$2:$I$11,2,0)),"",VLOOKUP($I3990,Lookup!$H$2:$I$11,2,0))</f>
        <v/>
      </c>
      <c r="P3990" s="8">
        <f>COUNTIF(J$4:J3990,J3990)</f>
        <v>0</v>
      </c>
    </row>
    <row r="3991" spans="1:16" x14ac:dyDescent="0.25">
      <c r="A3991" s="35">
        <f t="shared" si="377"/>
        <v>0</v>
      </c>
      <c r="B3991" s="8">
        <f t="shared" si="378"/>
        <v>0</v>
      </c>
      <c r="C3991" s="8">
        <f t="shared" si="379"/>
        <v>0</v>
      </c>
      <c r="D3991" s="38" t="e">
        <f t="shared" si="380"/>
        <v>#VALUE!</v>
      </c>
      <c r="E3991" s="39" t="e">
        <f t="shared" si="375"/>
        <v>#VALUE!</v>
      </c>
      <c r="M3991" s="8" t="str">
        <f>VLOOKUP(MONTH($J3991),Lookup!$A$2:$B$13,2,0)&amp;" "&amp;YEAR($J3991)</f>
        <v>Jan 1900</v>
      </c>
      <c r="N3991" s="34" t="str">
        <f t="shared" si="376"/>
        <v>1/1/9999</v>
      </c>
      <c r="O3991" s="8" t="str">
        <f>IF(ISERROR(VLOOKUP($I3991,Lookup!$H$2:$I$11,2,0)),"",VLOOKUP($I3991,Lookup!$H$2:$I$11,2,0))</f>
        <v/>
      </c>
      <c r="P3991" s="8">
        <f>COUNTIF(J$4:J3991,J3991)</f>
        <v>0</v>
      </c>
    </row>
    <row r="3992" spans="1:16" x14ac:dyDescent="0.25">
      <c r="A3992" s="35">
        <f t="shared" si="377"/>
        <v>0</v>
      </c>
      <c r="B3992" s="8">
        <f t="shared" si="378"/>
        <v>0</v>
      </c>
      <c r="C3992" s="8">
        <f t="shared" si="379"/>
        <v>0</v>
      </c>
      <c r="D3992" s="38" t="e">
        <f t="shared" si="380"/>
        <v>#VALUE!</v>
      </c>
      <c r="E3992" s="39" t="e">
        <f t="shared" si="375"/>
        <v>#VALUE!</v>
      </c>
      <c r="M3992" s="8" t="str">
        <f>VLOOKUP(MONTH($J3992),Lookup!$A$2:$B$13,2,0)&amp;" "&amp;YEAR($J3992)</f>
        <v>Jan 1900</v>
      </c>
      <c r="N3992" s="34" t="str">
        <f t="shared" si="376"/>
        <v>1/1/9999</v>
      </c>
      <c r="O3992" s="8" t="str">
        <f>IF(ISERROR(VLOOKUP($I3992,Lookup!$H$2:$I$11,2,0)),"",VLOOKUP($I3992,Lookup!$H$2:$I$11,2,0))</f>
        <v/>
      </c>
      <c r="P3992" s="8">
        <f>COUNTIF(J$4:J3992,J3992)</f>
        <v>0</v>
      </c>
    </row>
    <row r="3993" spans="1:16" x14ac:dyDescent="0.25">
      <c r="A3993" s="35">
        <f t="shared" si="377"/>
        <v>0</v>
      </c>
      <c r="B3993" s="8">
        <f t="shared" si="378"/>
        <v>0</v>
      </c>
      <c r="C3993" s="8">
        <f t="shared" si="379"/>
        <v>0</v>
      </c>
      <c r="D3993" s="38" t="e">
        <f t="shared" si="380"/>
        <v>#VALUE!</v>
      </c>
      <c r="E3993" s="39" t="e">
        <f t="shared" si="375"/>
        <v>#VALUE!</v>
      </c>
      <c r="M3993" s="8" t="str">
        <f>VLOOKUP(MONTH($J3993),Lookup!$A$2:$B$13,2,0)&amp;" "&amp;YEAR($J3993)</f>
        <v>Jan 1900</v>
      </c>
      <c r="N3993" s="34" t="str">
        <f t="shared" si="376"/>
        <v>1/1/9999</v>
      </c>
      <c r="O3993" s="8" t="str">
        <f>IF(ISERROR(VLOOKUP($I3993,Lookup!$H$2:$I$11,2,0)),"",VLOOKUP($I3993,Lookup!$H$2:$I$11,2,0))</f>
        <v/>
      </c>
      <c r="P3993" s="8">
        <f>COUNTIF(J$4:J3993,J3993)</f>
        <v>0</v>
      </c>
    </row>
    <row r="3994" spans="1:16" x14ac:dyDescent="0.25">
      <c r="A3994" s="35">
        <f t="shared" si="377"/>
        <v>0</v>
      </c>
      <c r="B3994" s="8">
        <f t="shared" si="378"/>
        <v>0</v>
      </c>
      <c r="C3994" s="8">
        <f t="shared" si="379"/>
        <v>0</v>
      </c>
      <c r="D3994" s="38" t="e">
        <f t="shared" si="380"/>
        <v>#VALUE!</v>
      </c>
      <c r="E3994" s="39" t="e">
        <f t="shared" si="375"/>
        <v>#VALUE!</v>
      </c>
      <c r="M3994" s="8" t="str">
        <f>VLOOKUP(MONTH($J3994),Lookup!$A$2:$B$13,2,0)&amp;" "&amp;YEAR($J3994)</f>
        <v>Jan 1900</v>
      </c>
      <c r="N3994" s="34" t="str">
        <f t="shared" si="376"/>
        <v>1/1/9999</v>
      </c>
      <c r="O3994" s="8" t="str">
        <f>IF(ISERROR(VLOOKUP($I3994,Lookup!$H$2:$I$11,2,0)),"",VLOOKUP($I3994,Lookup!$H$2:$I$11,2,0))</f>
        <v/>
      </c>
      <c r="P3994" s="8">
        <f>COUNTIF(J$4:J3994,J3994)</f>
        <v>0</v>
      </c>
    </row>
    <row r="3995" spans="1:16" x14ac:dyDescent="0.25">
      <c r="A3995" s="35">
        <f t="shared" si="377"/>
        <v>0</v>
      </c>
      <c r="B3995" s="8">
        <f t="shared" si="378"/>
        <v>0</v>
      </c>
      <c r="C3995" s="8">
        <f t="shared" si="379"/>
        <v>0</v>
      </c>
      <c r="D3995" s="38" t="e">
        <f t="shared" si="380"/>
        <v>#VALUE!</v>
      </c>
      <c r="E3995" s="39" t="e">
        <f t="shared" si="375"/>
        <v>#VALUE!</v>
      </c>
      <c r="M3995" s="8" t="str">
        <f>VLOOKUP(MONTH($J3995),Lookup!$A$2:$B$13,2,0)&amp;" "&amp;YEAR($J3995)</f>
        <v>Jan 1900</v>
      </c>
      <c r="N3995" s="34" t="str">
        <f t="shared" si="376"/>
        <v>1/1/9999</v>
      </c>
      <c r="O3995" s="8" t="str">
        <f>IF(ISERROR(VLOOKUP($I3995,Lookup!$H$2:$I$11,2,0)),"",VLOOKUP($I3995,Lookup!$H$2:$I$11,2,0))</f>
        <v/>
      </c>
      <c r="P3995" s="8">
        <f>COUNTIF(J$4:J3995,J3995)</f>
        <v>0</v>
      </c>
    </row>
    <row r="3996" spans="1:16" x14ac:dyDescent="0.25">
      <c r="A3996" s="35">
        <f t="shared" si="377"/>
        <v>0</v>
      </c>
      <c r="B3996" s="8">
        <f t="shared" si="378"/>
        <v>0</v>
      </c>
      <c r="C3996" s="8">
        <f t="shared" si="379"/>
        <v>0</v>
      </c>
      <c r="D3996" s="38" t="e">
        <f t="shared" si="380"/>
        <v>#VALUE!</v>
      </c>
      <c r="E3996" s="39" t="e">
        <f t="shared" si="375"/>
        <v>#VALUE!</v>
      </c>
      <c r="M3996" s="8" t="str">
        <f>VLOOKUP(MONTH($J3996),Lookup!$A$2:$B$13,2,0)&amp;" "&amp;YEAR($J3996)</f>
        <v>Jan 1900</v>
      </c>
      <c r="N3996" s="34" t="str">
        <f t="shared" si="376"/>
        <v>1/1/9999</v>
      </c>
      <c r="O3996" s="8" t="str">
        <f>IF(ISERROR(VLOOKUP($I3996,Lookup!$H$2:$I$11,2,0)),"",VLOOKUP($I3996,Lookup!$H$2:$I$11,2,0))</f>
        <v/>
      </c>
      <c r="P3996" s="8">
        <f>COUNTIF(J$4:J3996,J3996)</f>
        <v>0</v>
      </c>
    </row>
    <row r="3997" spans="1:16" x14ac:dyDescent="0.25">
      <c r="A3997" s="35">
        <f t="shared" si="377"/>
        <v>0</v>
      </c>
      <c r="B3997" s="8">
        <f t="shared" si="378"/>
        <v>0</v>
      </c>
      <c r="C3997" s="8">
        <f t="shared" si="379"/>
        <v>0</v>
      </c>
      <c r="D3997" s="38" t="e">
        <f t="shared" si="380"/>
        <v>#VALUE!</v>
      </c>
      <c r="E3997" s="39" t="e">
        <f t="shared" si="375"/>
        <v>#VALUE!</v>
      </c>
      <c r="M3997" s="8" t="str">
        <f>VLOOKUP(MONTH($J3997),Lookup!$A$2:$B$13,2,0)&amp;" "&amp;YEAR($J3997)</f>
        <v>Jan 1900</v>
      </c>
      <c r="N3997" s="34" t="str">
        <f t="shared" si="376"/>
        <v>1/1/9999</v>
      </c>
      <c r="O3997" s="8" t="str">
        <f>IF(ISERROR(VLOOKUP($I3997,Lookup!$H$2:$I$11,2,0)),"",VLOOKUP($I3997,Lookup!$H$2:$I$11,2,0))</f>
        <v/>
      </c>
      <c r="P3997" s="8">
        <f>COUNTIF(J$4:J3997,J3997)</f>
        <v>0</v>
      </c>
    </row>
    <row r="3998" spans="1:16" x14ac:dyDescent="0.25">
      <c r="A3998" s="35">
        <f t="shared" si="377"/>
        <v>0</v>
      </c>
      <c r="B3998" s="8">
        <f t="shared" si="378"/>
        <v>0</v>
      </c>
      <c r="C3998" s="8">
        <f t="shared" si="379"/>
        <v>0</v>
      </c>
      <c r="D3998" s="38" t="e">
        <f t="shared" si="380"/>
        <v>#VALUE!</v>
      </c>
      <c r="E3998" s="39" t="e">
        <f t="shared" si="375"/>
        <v>#VALUE!</v>
      </c>
      <c r="M3998" s="8" t="str">
        <f>VLOOKUP(MONTH($J3998),Lookup!$A$2:$B$13,2,0)&amp;" "&amp;YEAR($J3998)</f>
        <v>Jan 1900</v>
      </c>
      <c r="N3998" s="34" t="str">
        <f t="shared" si="376"/>
        <v>1/1/9999</v>
      </c>
      <c r="O3998" s="8" t="str">
        <f>IF(ISERROR(VLOOKUP($I3998,Lookup!$H$2:$I$11,2,0)),"",VLOOKUP($I3998,Lookup!$H$2:$I$11,2,0))</f>
        <v/>
      </c>
      <c r="P3998" s="8">
        <f>COUNTIF(J$4:J3998,J3998)</f>
        <v>0</v>
      </c>
    </row>
    <row r="3999" spans="1:16" x14ac:dyDescent="0.25">
      <c r="A3999" s="35">
        <f t="shared" si="377"/>
        <v>0</v>
      </c>
      <c r="B3999" s="8">
        <f t="shared" si="378"/>
        <v>0</v>
      </c>
      <c r="C3999" s="8">
        <f t="shared" si="379"/>
        <v>0</v>
      </c>
      <c r="D3999" s="38" t="e">
        <f t="shared" si="380"/>
        <v>#VALUE!</v>
      </c>
      <c r="E3999" s="39" t="e">
        <f t="shared" si="375"/>
        <v>#VALUE!</v>
      </c>
      <c r="M3999" s="8" t="str">
        <f>VLOOKUP(MONTH($J3999),Lookup!$A$2:$B$13,2,0)&amp;" "&amp;YEAR($J3999)</f>
        <v>Jan 1900</v>
      </c>
      <c r="N3999" s="34" t="str">
        <f t="shared" si="376"/>
        <v>1/1/9999</v>
      </c>
      <c r="O3999" s="8" t="str">
        <f>IF(ISERROR(VLOOKUP($I3999,Lookup!$H$2:$I$11,2,0)),"",VLOOKUP($I3999,Lookup!$H$2:$I$11,2,0))</f>
        <v/>
      </c>
      <c r="P3999" s="8">
        <f>COUNTIF(J$4:J3999,J3999)</f>
        <v>0</v>
      </c>
    </row>
    <row r="4000" spans="1:16" x14ac:dyDescent="0.25">
      <c r="A4000" s="35">
        <f t="shared" si="377"/>
        <v>0</v>
      </c>
      <c r="B4000" s="8">
        <f t="shared" si="378"/>
        <v>0</v>
      </c>
      <c r="C4000" s="8">
        <f t="shared" si="379"/>
        <v>0</v>
      </c>
      <c r="D4000" s="38" t="e">
        <f t="shared" si="380"/>
        <v>#VALUE!</v>
      </c>
      <c r="E4000" s="39" t="e">
        <f t="shared" si="375"/>
        <v>#VALUE!</v>
      </c>
      <c r="M4000" s="8" t="str">
        <f>VLOOKUP(MONTH($J4000),Lookup!$A$2:$B$13,2,0)&amp;" "&amp;YEAR($J4000)</f>
        <v>Jan 1900</v>
      </c>
      <c r="N4000" s="34" t="str">
        <f t="shared" si="376"/>
        <v>1/1/9999</v>
      </c>
      <c r="O4000" s="8" t="str">
        <f>IF(ISERROR(VLOOKUP($I4000,Lookup!$H$2:$I$11,2,0)),"",VLOOKUP($I4000,Lookup!$H$2:$I$11,2,0))</f>
        <v/>
      </c>
      <c r="P4000" s="8">
        <f>COUNTIF(J$4:J4000,J4000)</f>
        <v>0</v>
      </c>
    </row>
    <row r="4001" spans="1:16" x14ac:dyDescent="0.25">
      <c r="A4001" s="35">
        <f t="shared" si="377"/>
        <v>0</v>
      </c>
      <c r="B4001" s="8">
        <f t="shared" si="378"/>
        <v>0</v>
      </c>
      <c r="C4001" s="8">
        <f t="shared" si="379"/>
        <v>0</v>
      </c>
      <c r="D4001" s="38" t="e">
        <f t="shared" si="380"/>
        <v>#VALUE!</v>
      </c>
      <c r="E4001" s="39" t="e">
        <f t="shared" si="375"/>
        <v>#VALUE!</v>
      </c>
      <c r="M4001" s="8" t="str">
        <f>VLOOKUP(MONTH($J4001),Lookup!$A$2:$B$13,2,0)&amp;" "&amp;YEAR($J4001)</f>
        <v>Jan 1900</v>
      </c>
      <c r="N4001" s="34" t="str">
        <f t="shared" si="376"/>
        <v>1/1/9999</v>
      </c>
      <c r="O4001" s="8" t="str">
        <f>IF(ISERROR(VLOOKUP($I4001,Lookup!$H$2:$I$11,2,0)),"",VLOOKUP($I4001,Lookup!$H$2:$I$11,2,0))</f>
        <v/>
      </c>
      <c r="P4001" s="8">
        <f>COUNTIF(J$4:J4001,J4001)</f>
        <v>0</v>
      </c>
    </row>
    <row r="4002" spans="1:16" x14ac:dyDescent="0.25">
      <c r="A4002" s="35">
        <f t="shared" si="377"/>
        <v>0</v>
      </c>
      <c r="B4002" s="8">
        <f t="shared" si="378"/>
        <v>0</v>
      </c>
      <c r="C4002" s="8">
        <f t="shared" si="379"/>
        <v>0</v>
      </c>
      <c r="D4002" s="38" t="e">
        <f t="shared" si="380"/>
        <v>#VALUE!</v>
      </c>
      <c r="E4002" s="39" t="e">
        <f t="shared" si="375"/>
        <v>#VALUE!</v>
      </c>
      <c r="M4002" s="8" t="str">
        <f>VLOOKUP(MONTH($J4002),Lookup!$A$2:$B$13,2,0)&amp;" "&amp;YEAR($J4002)</f>
        <v>Jan 1900</v>
      </c>
      <c r="N4002" s="34" t="str">
        <f t="shared" si="376"/>
        <v>1/1/9999</v>
      </c>
      <c r="O4002" s="8" t="str">
        <f>IF(ISERROR(VLOOKUP($I4002,Lookup!$H$2:$I$11,2,0)),"",VLOOKUP($I4002,Lookup!$H$2:$I$11,2,0))</f>
        <v/>
      </c>
      <c r="P4002" s="8">
        <f>COUNTIF(J$4:J4002,J4002)</f>
        <v>0</v>
      </c>
    </row>
    <row r="4003" spans="1:16" x14ac:dyDescent="0.25">
      <c r="A4003" s="35">
        <f t="shared" si="377"/>
        <v>0</v>
      </c>
      <c r="B4003" s="8">
        <f t="shared" si="378"/>
        <v>0</v>
      </c>
      <c r="C4003" s="8">
        <f t="shared" si="379"/>
        <v>0</v>
      </c>
      <c r="D4003" s="38" t="e">
        <f t="shared" si="380"/>
        <v>#VALUE!</v>
      </c>
      <c r="E4003" s="39" t="e">
        <f t="shared" si="375"/>
        <v>#VALUE!</v>
      </c>
      <c r="M4003" s="8" t="str">
        <f>VLOOKUP(MONTH($J4003),Lookup!$A$2:$B$13,2,0)&amp;" "&amp;YEAR($J4003)</f>
        <v>Jan 1900</v>
      </c>
      <c r="N4003" s="34" t="str">
        <f t="shared" si="376"/>
        <v>1/1/9999</v>
      </c>
      <c r="O4003" s="8" t="str">
        <f>IF(ISERROR(VLOOKUP($I4003,Lookup!$H$2:$I$11,2,0)),"",VLOOKUP($I4003,Lookup!$H$2:$I$11,2,0))</f>
        <v/>
      </c>
      <c r="P4003" s="8">
        <f>COUNTIF(J$4:J4003,J4003)</f>
        <v>0</v>
      </c>
    </row>
    <row r="4004" spans="1:16" x14ac:dyDescent="0.25">
      <c r="A4004" s="35">
        <f t="shared" si="377"/>
        <v>0</v>
      </c>
      <c r="B4004" s="8">
        <f t="shared" si="378"/>
        <v>0</v>
      </c>
      <c r="C4004" s="8">
        <f t="shared" si="379"/>
        <v>0</v>
      </c>
      <c r="D4004" s="38" t="e">
        <f t="shared" si="380"/>
        <v>#VALUE!</v>
      </c>
      <c r="E4004" s="39" t="e">
        <f t="shared" si="375"/>
        <v>#VALUE!</v>
      </c>
      <c r="M4004" s="8" t="str">
        <f>VLOOKUP(MONTH($J4004),Lookup!$A$2:$B$13,2,0)&amp;" "&amp;YEAR($J4004)</f>
        <v>Jan 1900</v>
      </c>
      <c r="N4004" s="34" t="str">
        <f t="shared" si="376"/>
        <v>1/1/9999</v>
      </c>
      <c r="O4004" s="8" t="str">
        <f>IF(ISERROR(VLOOKUP($I4004,Lookup!$H$2:$I$11,2,0)),"",VLOOKUP($I4004,Lookup!$H$2:$I$11,2,0))</f>
        <v/>
      </c>
      <c r="P4004" s="8">
        <f>COUNTIF(J$4:J4004,J4004)</f>
        <v>0</v>
      </c>
    </row>
    <row r="4005" spans="1:16" x14ac:dyDescent="0.25">
      <c r="A4005" s="35">
        <f t="shared" si="377"/>
        <v>0</v>
      </c>
      <c r="B4005" s="8">
        <f t="shared" si="378"/>
        <v>0</v>
      </c>
      <c r="C4005" s="8">
        <f t="shared" si="379"/>
        <v>0</v>
      </c>
      <c r="D4005" s="38" t="e">
        <f t="shared" si="380"/>
        <v>#VALUE!</v>
      </c>
      <c r="E4005" s="39" t="e">
        <f t="shared" si="375"/>
        <v>#VALUE!</v>
      </c>
      <c r="M4005" s="8" t="str">
        <f>VLOOKUP(MONTH($J4005),Lookup!$A$2:$B$13,2,0)&amp;" "&amp;YEAR($J4005)</f>
        <v>Jan 1900</v>
      </c>
      <c r="N4005" s="34" t="str">
        <f t="shared" si="376"/>
        <v>1/1/9999</v>
      </c>
      <c r="O4005" s="8" t="str">
        <f>IF(ISERROR(VLOOKUP($I4005,Lookup!$H$2:$I$11,2,0)),"",VLOOKUP($I4005,Lookup!$H$2:$I$11,2,0))</f>
        <v/>
      </c>
      <c r="P4005" s="8">
        <f>COUNTIF(J$4:J4005,J4005)</f>
        <v>0</v>
      </c>
    </row>
    <row r="4006" spans="1:16" x14ac:dyDescent="0.25">
      <c r="A4006" s="35">
        <f t="shared" si="377"/>
        <v>0</v>
      </c>
      <c r="B4006" s="8">
        <f t="shared" si="378"/>
        <v>0</v>
      </c>
      <c r="C4006" s="8">
        <f t="shared" si="379"/>
        <v>0</v>
      </c>
      <c r="D4006" s="38" t="e">
        <f t="shared" si="380"/>
        <v>#VALUE!</v>
      </c>
      <c r="E4006" s="39" t="e">
        <f t="shared" si="375"/>
        <v>#VALUE!</v>
      </c>
      <c r="M4006" s="8" t="str">
        <f>VLOOKUP(MONTH($J4006),Lookup!$A$2:$B$13,2,0)&amp;" "&amp;YEAR($J4006)</f>
        <v>Jan 1900</v>
      </c>
      <c r="N4006" s="34" t="str">
        <f t="shared" si="376"/>
        <v>1/1/9999</v>
      </c>
      <c r="O4006" s="8" t="str">
        <f>IF(ISERROR(VLOOKUP($I4006,Lookup!$H$2:$I$11,2,0)),"",VLOOKUP($I4006,Lookup!$H$2:$I$11,2,0))</f>
        <v/>
      </c>
      <c r="P4006" s="8">
        <f>COUNTIF(J$4:J4006,J4006)</f>
        <v>0</v>
      </c>
    </row>
    <row r="4007" spans="1:16" x14ac:dyDescent="0.25">
      <c r="A4007" s="35">
        <f t="shared" si="377"/>
        <v>0</v>
      </c>
      <c r="B4007" s="8">
        <f t="shared" si="378"/>
        <v>0</v>
      </c>
      <c r="C4007" s="8">
        <f t="shared" si="379"/>
        <v>0</v>
      </c>
      <c r="D4007" s="38" t="e">
        <f t="shared" si="380"/>
        <v>#VALUE!</v>
      </c>
      <c r="E4007" s="39" t="e">
        <f t="shared" si="375"/>
        <v>#VALUE!</v>
      </c>
      <c r="M4007" s="8" t="str">
        <f>VLOOKUP(MONTH($J4007),Lookup!$A$2:$B$13,2,0)&amp;" "&amp;YEAR($J4007)</f>
        <v>Jan 1900</v>
      </c>
      <c r="N4007" s="34" t="str">
        <f t="shared" si="376"/>
        <v>1/1/9999</v>
      </c>
      <c r="O4007" s="8" t="str">
        <f>IF(ISERROR(VLOOKUP($I4007,Lookup!$H$2:$I$11,2,0)),"",VLOOKUP($I4007,Lookup!$H$2:$I$11,2,0))</f>
        <v/>
      </c>
      <c r="P4007" s="8">
        <f>COUNTIF(J$4:J4007,J4007)</f>
        <v>0</v>
      </c>
    </row>
    <row r="4008" spans="1:16" x14ac:dyDescent="0.25">
      <c r="A4008" s="35">
        <f t="shared" si="377"/>
        <v>0</v>
      </c>
      <c r="B4008" s="8">
        <f t="shared" si="378"/>
        <v>0</v>
      </c>
      <c r="C4008" s="8">
        <f t="shared" si="379"/>
        <v>0</v>
      </c>
      <c r="D4008" s="38" t="e">
        <f t="shared" si="380"/>
        <v>#VALUE!</v>
      </c>
      <c r="E4008" s="39" t="e">
        <f t="shared" si="375"/>
        <v>#VALUE!</v>
      </c>
      <c r="M4008" s="8" t="str">
        <f>VLOOKUP(MONTH($J4008),Lookup!$A$2:$B$13,2,0)&amp;" "&amp;YEAR($J4008)</f>
        <v>Jan 1900</v>
      </c>
      <c r="N4008" s="34" t="str">
        <f t="shared" si="376"/>
        <v>1/1/9999</v>
      </c>
      <c r="O4008" s="8" t="str">
        <f>IF(ISERROR(VLOOKUP($I4008,Lookup!$H$2:$I$11,2,0)),"",VLOOKUP($I4008,Lookup!$H$2:$I$11,2,0))</f>
        <v/>
      </c>
      <c r="P4008" s="8">
        <f>COUNTIF(J$4:J4008,J4008)</f>
        <v>0</v>
      </c>
    </row>
    <row r="4009" spans="1:16" x14ac:dyDescent="0.25">
      <c r="A4009" s="35">
        <f t="shared" si="377"/>
        <v>0</v>
      </c>
      <c r="B4009" s="8">
        <f t="shared" si="378"/>
        <v>0</v>
      </c>
      <c r="C4009" s="8">
        <f t="shared" si="379"/>
        <v>0</v>
      </c>
      <c r="D4009" s="38" t="e">
        <f t="shared" si="380"/>
        <v>#VALUE!</v>
      </c>
      <c r="E4009" s="39" t="e">
        <f t="shared" si="375"/>
        <v>#VALUE!</v>
      </c>
      <c r="M4009" s="8" t="str">
        <f>VLOOKUP(MONTH($J4009),Lookup!$A$2:$B$13,2,0)&amp;" "&amp;YEAR($J4009)</f>
        <v>Jan 1900</v>
      </c>
      <c r="N4009" s="34" t="str">
        <f t="shared" si="376"/>
        <v>1/1/9999</v>
      </c>
      <c r="O4009" s="8" t="str">
        <f>IF(ISERROR(VLOOKUP($I4009,Lookup!$H$2:$I$11,2,0)),"",VLOOKUP($I4009,Lookup!$H$2:$I$11,2,0))</f>
        <v/>
      </c>
      <c r="P4009" s="8">
        <f>COUNTIF(J$4:J4009,J4009)</f>
        <v>0</v>
      </c>
    </row>
    <row r="4010" spans="1:16" x14ac:dyDescent="0.25">
      <c r="A4010" s="35">
        <f t="shared" si="377"/>
        <v>0</v>
      </c>
      <c r="B4010" s="8">
        <f t="shared" si="378"/>
        <v>0</v>
      </c>
      <c r="C4010" s="8">
        <f t="shared" si="379"/>
        <v>0</v>
      </c>
      <c r="D4010" s="38" t="e">
        <f t="shared" si="380"/>
        <v>#VALUE!</v>
      </c>
      <c r="E4010" s="39" t="e">
        <f t="shared" si="375"/>
        <v>#VALUE!</v>
      </c>
      <c r="M4010" s="8" t="str">
        <f>VLOOKUP(MONTH($J4010),Lookup!$A$2:$B$13,2,0)&amp;" "&amp;YEAR($J4010)</f>
        <v>Jan 1900</v>
      </c>
      <c r="N4010" s="34" t="str">
        <f t="shared" si="376"/>
        <v>1/1/9999</v>
      </c>
      <c r="O4010" s="8" t="str">
        <f>IF(ISERROR(VLOOKUP($I4010,Lookup!$H$2:$I$11,2,0)),"",VLOOKUP($I4010,Lookup!$H$2:$I$11,2,0))</f>
        <v/>
      </c>
      <c r="P4010" s="8">
        <f>COUNTIF(J$4:J4010,J4010)</f>
        <v>0</v>
      </c>
    </row>
    <row r="4011" spans="1:16" x14ac:dyDescent="0.25">
      <c r="A4011" s="35">
        <f t="shared" si="377"/>
        <v>0</v>
      </c>
      <c r="B4011" s="8">
        <f t="shared" si="378"/>
        <v>0</v>
      </c>
      <c r="C4011" s="8">
        <f t="shared" si="379"/>
        <v>0</v>
      </c>
      <c r="D4011" s="38" t="e">
        <f t="shared" si="380"/>
        <v>#VALUE!</v>
      </c>
      <c r="E4011" s="39" t="e">
        <f t="shared" si="375"/>
        <v>#VALUE!</v>
      </c>
      <c r="M4011" s="8" t="str">
        <f>VLOOKUP(MONTH($J4011),Lookup!$A$2:$B$13,2,0)&amp;" "&amp;YEAR($J4011)</f>
        <v>Jan 1900</v>
      </c>
      <c r="N4011" s="34" t="str">
        <f t="shared" si="376"/>
        <v>1/1/9999</v>
      </c>
      <c r="O4011" s="8" t="str">
        <f>IF(ISERROR(VLOOKUP($I4011,Lookup!$H$2:$I$11,2,0)),"",VLOOKUP($I4011,Lookup!$H$2:$I$11,2,0))</f>
        <v/>
      </c>
      <c r="P4011" s="8">
        <f>COUNTIF(J$4:J4011,J4011)</f>
        <v>0</v>
      </c>
    </row>
    <row r="4012" spans="1:16" x14ac:dyDescent="0.25">
      <c r="A4012" s="35">
        <f t="shared" si="377"/>
        <v>0</v>
      </c>
      <c r="B4012" s="8">
        <f t="shared" si="378"/>
        <v>0</v>
      </c>
      <c r="C4012" s="8">
        <f t="shared" si="379"/>
        <v>0</v>
      </c>
      <c r="D4012" s="38" t="e">
        <f t="shared" si="380"/>
        <v>#VALUE!</v>
      </c>
      <c r="E4012" s="39" t="e">
        <f t="shared" si="375"/>
        <v>#VALUE!</v>
      </c>
      <c r="M4012" s="8" t="str">
        <f>VLOOKUP(MONTH($J4012),Lookup!$A$2:$B$13,2,0)&amp;" "&amp;YEAR($J4012)</f>
        <v>Jan 1900</v>
      </c>
      <c r="N4012" s="34" t="str">
        <f t="shared" si="376"/>
        <v>1/1/9999</v>
      </c>
      <c r="O4012" s="8" t="str">
        <f>IF(ISERROR(VLOOKUP($I4012,Lookup!$H$2:$I$11,2,0)),"",VLOOKUP($I4012,Lookup!$H$2:$I$11,2,0))</f>
        <v/>
      </c>
      <c r="P4012" s="8">
        <f>COUNTIF(J$4:J4012,J4012)</f>
        <v>0</v>
      </c>
    </row>
    <row r="4013" spans="1:16" x14ac:dyDescent="0.25">
      <c r="A4013" s="35">
        <f t="shared" si="377"/>
        <v>0</v>
      </c>
      <c r="B4013" s="8">
        <f t="shared" si="378"/>
        <v>0</v>
      </c>
      <c r="C4013" s="8">
        <f t="shared" si="379"/>
        <v>0</v>
      </c>
      <c r="D4013" s="38" t="e">
        <f t="shared" si="380"/>
        <v>#VALUE!</v>
      </c>
      <c r="E4013" s="39" t="e">
        <f t="shared" si="375"/>
        <v>#VALUE!</v>
      </c>
      <c r="M4013" s="8" t="str">
        <f>VLOOKUP(MONTH($J4013),Lookup!$A$2:$B$13,2,0)&amp;" "&amp;YEAR($J4013)</f>
        <v>Jan 1900</v>
      </c>
      <c r="N4013" s="34" t="str">
        <f t="shared" si="376"/>
        <v>1/1/9999</v>
      </c>
      <c r="O4013" s="8" t="str">
        <f>IF(ISERROR(VLOOKUP($I4013,Lookup!$H$2:$I$11,2,0)),"",VLOOKUP($I4013,Lookup!$H$2:$I$11,2,0))</f>
        <v/>
      </c>
      <c r="P4013" s="8">
        <f>COUNTIF(J$4:J4013,J4013)</f>
        <v>0</v>
      </c>
    </row>
    <row r="4014" spans="1:16" x14ac:dyDescent="0.25">
      <c r="A4014" s="35">
        <f t="shared" si="377"/>
        <v>0</v>
      </c>
      <c r="B4014" s="8">
        <f t="shared" si="378"/>
        <v>0</v>
      </c>
      <c r="C4014" s="8">
        <f t="shared" si="379"/>
        <v>0</v>
      </c>
      <c r="D4014" s="38" t="e">
        <f t="shared" si="380"/>
        <v>#VALUE!</v>
      </c>
      <c r="E4014" s="39" t="e">
        <f t="shared" si="375"/>
        <v>#VALUE!</v>
      </c>
      <c r="M4014" s="8" t="str">
        <f>VLOOKUP(MONTH($J4014),Lookup!$A$2:$B$13,2,0)&amp;" "&amp;YEAR($J4014)</f>
        <v>Jan 1900</v>
      </c>
      <c r="N4014" s="34" t="str">
        <f t="shared" si="376"/>
        <v>1/1/9999</v>
      </c>
      <c r="O4014" s="8" t="str">
        <f>IF(ISERROR(VLOOKUP($I4014,Lookup!$H$2:$I$11,2,0)),"",VLOOKUP($I4014,Lookup!$H$2:$I$11,2,0))</f>
        <v/>
      </c>
      <c r="P4014" s="8">
        <f>COUNTIF(J$4:J4014,J4014)</f>
        <v>0</v>
      </c>
    </row>
    <row r="4015" spans="1:16" x14ac:dyDescent="0.25">
      <c r="A4015" s="35">
        <f t="shared" si="377"/>
        <v>0</v>
      </c>
      <c r="B4015" s="8">
        <f t="shared" si="378"/>
        <v>0</v>
      </c>
      <c r="C4015" s="8">
        <f t="shared" si="379"/>
        <v>0</v>
      </c>
      <c r="D4015" s="38" t="e">
        <f t="shared" si="380"/>
        <v>#VALUE!</v>
      </c>
      <c r="E4015" s="39" t="e">
        <f t="shared" si="375"/>
        <v>#VALUE!</v>
      </c>
      <c r="M4015" s="8" t="str">
        <f>VLOOKUP(MONTH($J4015),Lookup!$A$2:$B$13,2,0)&amp;" "&amp;YEAR($J4015)</f>
        <v>Jan 1900</v>
      </c>
      <c r="N4015" s="34" t="str">
        <f t="shared" si="376"/>
        <v>1/1/9999</v>
      </c>
      <c r="O4015" s="8" t="str">
        <f>IF(ISERROR(VLOOKUP($I4015,Lookup!$H$2:$I$11,2,0)),"",VLOOKUP($I4015,Lookup!$H$2:$I$11,2,0))</f>
        <v/>
      </c>
      <c r="P4015" s="8">
        <f>COUNTIF(J$4:J4015,J4015)</f>
        <v>0</v>
      </c>
    </row>
    <row r="4016" spans="1:16" x14ac:dyDescent="0.25">
      <c r="A4016" s="35">
        <f t="shared" si="377"/>
        <v>0</v>
      </c>
      <c r="B4016" s="8">
        <f t="shared" si="378"/>
        <v>0</v>
      </c>
      <c r="C4016" s="8">
        <f t="shared" si="379"/>
        <v>0</v>
      </c>
      <c r="D4016" s="38" t="e">
        <f t="shared" si="380"/>
        <v>#VALUE!</v>
      </c>
      <c r="E4016" s="39" t="e">
        <f t="shared" si="375"/>
        <v>#VALUE!</v>
      </c>
      <c r="M4016" s="8" t="str">
        <f>VLOOKUP(MONTH($J4016),Lookup!$A$2:$B$13,2,0)&amp;" "&amp;YEAR($J4016)</f>
        <v>Jan 1900</v>
      </c>
      <c r="N4016" s="34" t="str">
        <f t="shared" si="376"/>
        <v>1/1/9999</v>
      </c>
      <c r="O4016" s="8" t="str">
        <f>IF(ISERROR(VLOOKUP($I4016,Lookup!$H$2:$I$11,2,0)),"",VLOOKUP($I4016,Lookup!$H$2:$I$11,2,0))</f>
        <v/>
      </c>
      <c r="P4016" s="8">
        <f>COUNTIF(J$4:J4016,J4016)</f>
        <v>0</v>
      </c>
    </row>
    <row r="4017" spans="1:16" x14ac:dyDescent="0.25">
      <c r="A4017" s="35">
        <f t="shared" si="377"/>
        <v>0</v>
      </c>
      <c r="B4017" s="8">
        <f t="shared" si="378"/>
        <v>0</v>
      </c>
      <c r="C4017" s="8">
        <f t="shared" si="379"/>
        <v>0</v>
      </c>
      <c r="D4017" s="38" t="e">
        <f t="shared" si="380"/>
        <v>#VALUE!</v>
      </c>
      <c r="E4017" s="39" t="e">
        <f t="shared" si="375"/>
        <v>#VALUE!</v>
      </c>
      <c r="M4017" s="8" t="str">
        <f>VLOOKUP(MONTH($J4017),Lookup!$A$2:$B$13,2,0)&amp;" "&amp;YEAR($J4017)</f>
        <v>Jan 1900</v>
      </c>
      <c r="N4017" s="34" t="str">
        <f t="shared" si="376"/>
        <v>1/1/9999</v>
      </c>
      <c r="O4017" s="8" t="str">
        <f>IF(ISERROR(VLOOKUP($I4017,Lookup!$H$2:$I$11,2,0)),"",VLOOKUP($I4017,Lookup!$H$2:$I$11,2,0))</f>
        <v/>
      </c>
      <c r="P4017" s="8">
        <f>COUNTIF(J$4:J4017,J4017)</f>
        <v>0</v>
      </c>
    </row>
    <row r="4018" spans="1:16" x14ac:dyDescent="0.25">
      <c r="A4018" s="35">
        <f t="shared" si="377"/>
        <v>0</v>
      </c>
      <c r="B4018" s="8">
        <f t="shared" si="378"/>
        <v>0</v>
      </c>
      <c r="C4018" s="8">
        <f t="shared" si="379"/>
        <v>0</v>
      </c>
      <c r="D4018" s="38" t="e">
        <f t="shared" si="380"/>
        <v>#VALUE!</v>
      </c>
      <c r="E4018" s="39" t="e">
        <f t="shared" si="375"/>
        <v>#VALUE!</v>
      </c>
      <c r="M4018" s="8" t="str">
        <f>VLOOKUP(MONTH($J4018),Lookup!$A$2:$B$13,2,0)&amp;" "&amp;YEAR($J4018)</f>
        <v>Jan 1900</v>
      </c>
      <c r="N4018" s="34" t="str">
        <f t="shared" si="376"/>
        <v>1/1/9999</v>
      </c>
      <c r="O4018" s="8" t="str">
        <f>IF(ISERROR(VLOOKUP($I4018,Lookup!$H$2:$I$11,2,0)),"",VLOOKUP($I4018,Lookup!$H$2:$I$11,2,0))</f>
        <v/>
      </c>
      <c r="P4018" s="8">
        <f>COUNTIF(J$4:J4018,J4018)</f>
        <v>0</v>
      </c>
    </row>
    <row r="4019" spans="1:16" x14ac:dyDescent="0.25">
      <c r="A4019" s="35">
        <f t="shared" si="377"/>
        <v>0</v>
      </c>
      <c r="B4019" s="8">
        <f t="shared" si="378"/>
        <v>0</v>
      </c>
      <c r="C4019" s="8">
        <f t="shared" si="379"/>
        <v>0</v>
      </c>
      <c r="D4019" s="38" t="e">
        <f t="shared" si="380"/>
        <v>#VALUE!</v>
      </c>
      <c r="E4019" s="39" t="e">
        <f t="shared" si="375"/>
        <v>#VALUE!</v>
      </c>
      <c r="M4019" s="8" t="str">
        <f>VLOOKUP(MONTH($J4019),Lookup!$A$2:$B$13,2,0)&amp;" "&amp;YEAR($J4019)</f>
        <v>Jan 1900</v>
      </c>
      <c r="N4019" s="34" t="str">
        <f t="shared" si="376"/>
        <v>1/1/9999</v>
      </c>
      <c r="O4019" s="8" t="str">
        <f>IF(ISERROR(VLOOKUP($I4019,Lookup!$H$2:$I$11,2,0)),"",VLOOKUP($I4019,Lookup!$H$2:$I$11,2,0))</f>
        <v/>
      </c>
      <c r="P4019" s="8">
        <f>COUNTIF(J$4:J4019,J4019)</f>
        <v>0</v>
      </c>
    </row>
    <row r="4020" spans="1:16" x14ac:dyDescent="0.25">
      <c r="A4020" s="35">
        <f t="shared" si="377"/>
        <v>0</v>
      </c>
      <c r="B4020" s="8">
        <f t="shared" si="378"/>
        <v>0</v>
      </c>
      <c r="C4020" s="8">
        <f t="shared" si="379"/>
        <v>0</v>
      </c>
      <c r="D4020" s="38" t="e">
        <f t="shared" si="380"/>
        <v>#VALUE!</v>
      </c>
      <c r="E4020" s="39" t="e">
        <f t="shared" si="375"/>
        <v>#VALUE!</v>
      </c>
      <c r="M4020" s="8" t="str">
        <f>VLOOKUP(MONTH($J4020),Lookup!$A$2:$B$13,2,0)&amp;" "&amp;YEAR($J4020)</f>
        <v>Jan 1900</v>
      </c>
      <c r="N4020" s="34" t="str">
        <f t="shared" si="376"/>
        <v>1/1/9999</v>
      </c>
      <c r="O4020" s="8" t="str">
        <f>IF(ISERROR(VLOOKUP($I4020,Lookup!$H$2:$I$11,2,0)),"",VLOOKUP($I4020,Lookup!$H$2:$I$11,2,0))</f>
        <v/>
      </c>
      <c r="P4020" s="8">
        <f>COUNTIF(J$4:J4020,J4020)</f>
        <v>0</v>
      </c>
    </row>
    <row r="4021" spans="1:16" x14ac:dyDescent="0.25">
      <c r="A4021" s="35">
        <f t="shared" si="377"/>
        <v>0</v>
      </c>
      <c r="B4021" s="8">
        <f t="shared" si="378"/>
        <v>0</v>
      </c>
      <c r="C4021" s="8">
        <f t="shared" si="379"/>
        <v>0</v>
      </c>
      <c r="D4021" s="38" t="e">
        <f t="shared" si="380"/>
        <v>#VALUE!</v>
      </c>
      <c r="E4021" s="39" t="e">
        <f t="shared" si="375"/>
        <v>#VALUE!</v>
      </c>
      <c r="M4021" s="8" t="str">
        <f>VLOOKUP(MONTH($J4021),Lookup!$A$2:$B$13,2,0)&amp;" "&amp;YEAR($J4021)</f>
        <v>Jan 1900</v>
      </c>
      <c r="N4021" s="34" t="str">
        <f t="shared" si="376"/>
        <v>1/1/9999</v>
      </c>
      <c r="O4021" s="8" t="str">
        <f>IF(ISERROR(VLOOKUP($I4021,Lookup!$H$2:$I$11,2,0)),"",VLOOKUP($I4021,Lookup!$H$2:$I$11,2,0))</f>
        <v/>
      </c>
      <c r="P4021" s="8">
        <f>COUNTIF(J$4:J4021,J4021)</f>
        <v>0</v>
      </c>
    </row>
    <row r="4022" spans="1:16" x14ac:dyDescent="0.25">
      <c r="A4022" s="35">
        <f t="shared" si="377"/>
        <v>0</v>
      </c>
      <c r="B4022" s="8">
        <f t="shared" si="378"/>
        <v>0</v>
      </c>
      <c r="C4022" s="8">
        <f t="shared" si="379"/>
        <v>0</v>
      </c>
      <c r="D4022" s="38" t="e">
        <f t="shared" si="380"/>
        <v>#VALUE!</v>
      </c>
      <c r="E4022" s="39" t="e">
        <f t="shared" si="375"/>
        <v>#VALUE!</v>
      </c>
      <c r="M4022" s="8" t="str">
        <f>VLOOKUP(MONTH($J4022),Lookup!$A$2:$B$13,2,0)&amp;" "&amp;YEAR($J4022)</f>
        <v>Jan 1900</v>
      </c>
      <c r="N4022" s="34" t="str">
        <f t="shared" si="376"/>
        <v>1/1/9999</v>
      </c>
      <c r="O4022" s="8" t="str">
        <f>IF(ISERROR(VLOOKUP($I4022,Lookup!$H$2:$I$11,2,0)),"",VLOOKUP($I4022,Lookup!$H$2:$I$11,2,0))</f>
        <v/>
      </c>
      <c r="P4022" s="8">
        <f>COUNTIF(J$4:J4022,J4022)</f>
        <v>0</v>
      </c>
    </row>
    <row r="4023" spans="1:16" x14ac:dyDescent="0.25">
      <c r="A4023" s="35">
        <f t="shared" si="377"/>
        <v>0</v>
      </c>
      <c r="B4023" s="8">
        <f t="shared" si="378"/>
        <v>0</v>
      </c>
      <c r="C4023" s="8">
        <f t="shared" si="379"/>
        <v>0</v>
      </c>
      <c r="D4023" s="38" t="e">
        <f t="shared" si="380"/>
        <v>#VALUE!</v>
      </c>
      <c r="E4023" s="39" t="e">
        <f t="shared" si="375"/>
        <v>#VALUE!</v>
      </c>
      <c r="M4023" s="8" t="str">
        <f>VLOOKUP(MONTH($J4023),Lookup!$A$2:$B$13,2,0)&amp;" "&amp;YEAR($J4023)</f>
        <v>Jan 1900</v>
      </c>
      <c r="N4023" s="34" t="str">
        <f t="shared" si="376"/>
        <v>1/1/9999</v>
      </c>
      <c r="O4023" s="8" t="str">
        <f>IF(ISERROR(VLOOKUP($I4023,Lookup!$H$2:$I$11,2,0)),"",VLOOKUP($I4023,Lookup!$H$2:$I$11,2,0))</f>
        <v/>
      </c>
      <c r="P4023" s="8">
        <f>COUNTIF(J$4:J4023,J4023)</f>
        <v>0</v>
      </c>
    </row>
    <row r="4024" spans="1:16" x14ac:dyDescent="0.25">
      <c r="A4024" s="35">
        <f t="shared" si="377"/>
        <v>0</v>
      </c>
      <c r="B4024" s="8">
        <f t="shared" si="378"/>
        <v>0</v>
      </c>
      <c r="C4024" s="8">
        <f t="shared" si="379"/>
        <v>0</v>
      </c>
      <c r="D4024" s="38" t="e">
        <f t="shared" si="380"/>
        <v>#VALUE!</v>
      </c>
      <c r="E4024" s="39" t="e">
        <f t="shared" si="375"/>
        <v>#VALUE!</v>
      </c>
      <c r="M4024" s="8" t="str">
        <f>VLOOKUP(MONTH($J4024),Lookup!$A$2:$B$13,2,0)&amp;" "&amp;YEAR($J4024)</f>
        <v>Jan 1900</v>
      </c>
      <c r="N4024" s="34" t="str">
        <f t="shared" si="376"/>
        <v>1/1/9999</v>
      </c>
      <c r="O4024" s="8" t="str">
        <f>IF(ISERROR(VLOOKUP($I4024,Lookup!$H$2:$I$11,2,0)),"",VLOOKUP($I4024,Lookup!$H$2:$I$11,2,0))</f>
        <v/>
      </c>
      <c r="P4024" s="8">
        <f>COUNTIF(J$4:J4024,J4024)</f>
        <v>0</v>
      </c>
    </row>
    <row r="4025" spans="1:16" x14ac:dyDescent="0.25">
      <c r="A4025" s="35">
        <f t="shared" si="377"/>
        <v>0</v>
      </c>
      <c r="B4025" s="8">
        <f t="shared" si="378"/>
        <v>0</v>
      </c>
      <c r="C4025" s="8">
        <f t="shared" si="379"/>
        <v>0</v>
      </c>
      <c r="D4025" s="38" t="e">
        <f t="shared" si="380"/>
        <v>#VALUE!</v>
      </c>
      <c r="E4025" s="39" t="e">
        <f t="shared" si="375"/>
        <v>#VALUE!</v>
      </c>
      <c r="M4025" s="8" t="str">
        <f>VLOOKUP(MONTH($J4025),Lookup!$A$2:$B$13,2,0)&amp;" "&amp;YEAR($J4025)</f>
        <v>Jan 1900</v>
      </c>
      <c r="N4025" s="34" t="str">
        <f t="shared" si="376"/>
        <v>1/1/9999</v>
      </c>
      <c r="O4025" s="8" t="str">
        <f>IF(ISERROR(VLOOKUP($I4025,Lookup!$H$2:$I$11,2,0)),"",VLOOKUP($I4025,Lookup!$H$2:$I$11,2,0))</f>
        <v/>
      </c>
      <c r="P4025" s="8">
        <f>COUNTIF(J$4:J4025,J4025)</f>
        <v>0</v>
      </c>
    </row>
    <row r="4026" spans="1:16" x14ac:dyDescent="0.25">
      <c r="A4026" s="35">
        <f t="shared" si="377"/>
        <v>0</v>
      </c>
      <c r="B4026" s="8">
        <f t="shared" si="378"/>
        <v>0</v>
      </c>
      <c r="C4026" s="8">
        <f t="shared" si="379"/>
        <v>0</v>
      </c>
      <c r="D4026" s="38" t="e">
        <f t="shared" si="380"/>
        <v>#VALUE!</v>
      </c>
      <c r="E4026" s="39" t="e">
        <f t="shared" si="375"/>
        <v>#VALUE!</v>
      </c>
      <c r="M4026" s="8" t="str">
        <f>VLOOKUP(MONTH($J4026),Lookup!$A$2:$B$13,2,0)&amp;" "&amp;YEAR($J4026)</f>
        <v>Jan 1900</v>
      </c>
      <c r="N4026" s="34" t="str">
        <f t="shared" si="376"/>
        <v>1/1/9999</v>
      </c>
      <c r="O4026" s="8" t="str">
        <f>IF(ISERROR(VLOOKUP($I4026,Lookup!$H$2:$I$11,2,0)),"",VLOOKUP($I4026,Lookup!$H$2:$I$11,2,0))</f>
        <v/>
      </c>
      <c r="P4026" s="8">
        <f>COUNTIF(J$4:J4026,J4026)</f>
        <v>0</v>
      </c>
    </row>
    <row r="4027" spans="1:16" x14ac:dyDescent="0.25">
      <c r="A4027" s="35">
        <f t="shared" si="377"/>
        <v>0</v>
      </c>
      <c r="B4027" s="8">
        <f t="shared" si="378"/>
        <v>0</v>
      </c>
      <c r="C4027" s="8">
        <f t="shared" si="379"/>
        <v>0</v>
      </c>
      <c r="D4027" s="38" t="e">
        <f t="shared" si="380"/>
        <v>#VALUE!</v>
      </c>
      <c r="E4027" s="39" t="e">
        <f t="shared" si="375"/>
        <v>#VALUE!</v>
      </c>
      <c r="M4027" s="8" t="str">
        <f>VLOOKUP(MONTH($J4027),Lookup!$A$2:$B$13,2,0)&amp;" "&amp;YEAR($J4027)</f>
        <v>Jan 1900</v>
      </c>
      <c r="N4027" s="34" t="str">
        <f t="shared" si="376"/>
        <v>1/1/9999</v>
      </c>
      <c r="O4027" s="8" t="str">
        <f>IF(ISERROR(VLOOKUP($I4027,Lookup!$H$2:$I$11,2,0)),"",VLOOKUP($I4027,Lookup!$H$2:$I$11,2,0))</f>
        <v/>
      </c>
      <c r="P4027" s="8">
        <f>COUNTIF(J$4:J4027,J4027)</f>
        <v>0</v>
      </c>
    </row>
    <row r="4028" spans="1:16" x14ac:dyDescent="0.25">
      <c r="A4028" s="35">
        <f t="shared" si="377"/>
        <v>0</v>
      </c>
      <c r="B4028" s="8">
        <f t="shared" si="378"/>
        <v>0</v>
      </c>
      <c r="C4028" s="8">
        <f t="shared" si="379"/>
        <v>0</v>
      </c>
      <c r="D4028" s="38" t="e">
        <f t="shared" si="380"/>
        <v>#VALUE!</v>
      </c>
      <c r="E4028" s="39" t="e">
        <f t="shared" si="375"/>
        <v>#VALUE!</v>
      </c>
      <c r="M4028" s="8" t="str">
        <f>VLOOKUP(MONTH($J4028),Lookup!$A$2:$B$13,2,0)&amp;" "&amp;YEAR($J4028)</f>
        <v>Jan 1900</v>
      </c>
      <c r="N4028" s="34" t="str">
        <f t="shared" si="376"/>
        <v>1/1/9999</v>
      </c>
      <c r="O4028" s="8" t="str">
        <f>IF(ISERROR(VLOOKUP($I4028,Lookup!$H$2:$I$11,2,0)),"",VLOOKUP($I4028,Lookup!$H$2:$I$11,2,0))</f>
        <v/>
      </c>
      <c r="P4028" s="8">
        <f>COUNTIF(J$4:J4028,J4028)</f>
        <v>0</v>
      </c>
    </row>
    <row r="4029" spans="1:16" x14ac:dyDescent="0.25">
      <c r="A4029" s="35">
        <f t="shared" si="377"/>
        <v>0</v>
      </c>
      <c r="B4029" s="8">
        <f t="shared" si="378"/>
        <v>0</v>
      </c>
      <c r="C4029" s="8">
        <f t="shared" si="379"/>
        <v>0</v>
      </c>
      <c r="D4029" s="38" t="e">
        <f t="shared" si="380"/>
        <v>#VALUE!</v>
      </c>
      <c r="E4029" s="39" t="e">
        <f t="shared" si="375"/>
        <v>#VALUE!</v>
      </c>
      <c r="M4029" s="8" t="str">
        <f>VLOOKUP(MONTH($J4029),Lookup!$A$2:$B$13,2,0)&amp;" "&amp;YEAR($J4029)</f>
        <v>Jan 1900</v>
      </c>
      <c r="N4029" s="34" t="str">
        <f t="shared" si="376"/>
        <v>1/1/9999</v>
      </c>
      <c r="O4029" s="8" t="str">
        <f>IF(ISERROR(VLOOKUP($I4029,Lookup!$H$2:$I$11,2,0)),"",VLOOKUP($I4029,Lookup!$H$2:$I$11,2,0))</f>
        <v/>
      </c>
      <c r="P4029" s="8">
        <f>COUNTIF(J$4:J4029,J4029)</f>
        <v>0</v>
      </c>
    </row>
    <row r="4030" spans="1:16" x14ac:dyDescent="0.25">
      <c r="A4030" s="35">
        <f t="shared" si="377"/>
        <v>0</v>
      </c>
      <c r="B4030" s="8">
        <f t="shared" si="378"/>
        <v>0</v>
      </c>
      <c r="C4030" s="8">
        <f t="shared" si="379"/>
        <v>0</v>
      </c>
      <c r="D4030" s="38" t="e">
        <f t="shared" si="380"/>
        <v>#VALUE!</v>
      </c>
      <c r="E4030" s="39" t="e">
        <f t="shared" si="375"/>
        <v>#VALUE!</v>
      </c>
      <c r="M4030" s="8" t="str">
        <f>VLOOKUP(MONTH($J4030),Lookup!$A$2:$B$13,2,0)&amp;" "&amp;YEAR($J4030)</f>
        <v>Jan 1900</v>
      </c>
      <c r="N4030" s="34" t="str">
        <f t="shared" si="376"/>
        <v>1/1/9999</v>
      </c>
      <c r="O4030" s="8" t="str">
        <f>IF(ISERROR(VLOOKUP($I4030,Lookup!$H$2:$I$11,2,0)),"",VLOOKUP($I4030,Lookup!$H$2:$I$11,2,0))</f>
        <v/>
      </c>
      <c r="P4030" s="8">
        <f>COUNTIF(J$4:J4030,J4030)</f>
        <v>0</v>
      </c>
    </row>
    <row r="4031" spans="1:16" x14ac:dyDescent="0.25">
      <c r="A4031" s="35">
        <f t="shared" si="377"/>
        <v>0</v>
      </c>
      <c r="B4031" s="8">
        <f t="shared" si="378"/>
        <v>0</v>
      </c>
      <c r="C4031" s="8">
        <f t="shared" si="379"/>
        <v>0</v>
      </c>
      <c r="D4031" s="38" t="e">
        <f t="shared" si="380"/>
        <v>#VALUE!</v>
      </c>
      <c r="E4031" s="39" t="e">
        <f t="shared" si="375"/>
        <v>#VALUE!</v>
      </c>
      <c r="M4031" s="8" t="str">
        <f>VLOOKUP(MONTH($J4031),Lookup!$A$2:$B$13,2,0)&amp;" "&amp;YEAR($J4031)</f>
        <v>Jan 1900</v>
      </c>
      <c r="N4031" s="34" t="str">
        <f t="shared" si="376"/>
        <v>1/1/9999</v>
      </c>
      <c r="O4031" s="8" t="str">
        <f>IF(ISERROR(VLOOKUP($I4031,Lookup!$H$2:$I$11,2,0)),"",VLOOKUP($I4031,Lookup!$H$2:$I$11,2,0))</f>
        <v/>
      </c>
      <c r="P4031" s="8">
        <f>COUNTIF(J$4:J4031,J4031)</f>
        <v>0</v>
      </c>
    </row>
    <row r="4032" spans="1:16" x14ac:dyDescent="0.25">
      <c r="A4032" s="35">
        <f t="shared" si="377"/>
        <v>0</v>
      </c>
      <c r="B4032" s="8">
        <f t="shared" si="378"/>
        <v>0</v>
      </c>
      <c r="C4032" s="8">
        <f t="shared" si="379"/>
        <v>0</v>
      </c>
      <c r="D4032" s="38" t="e">
        <f t="shared" si="380"/>
        <v>#VALUE!</v>
      </c>
      <c r="E4032" s="39" t="e">
        <f t="shared" si="375"/>
        <v>#VALUE!</v>
      </c>
      <c r="M4032" s="8" t="str">
        <f>VLOOKUP(MONTH($J4032),Lookup!$A$2:$B$13,2,0)&amp;" "&amp;YEAR($J4032)</f>
        <v>Jan 1900</v>
      </c>
      <c r="N4032" s="34" t="str">
        <f t="shared" si="376"/>
        <v>1/1/9999</v>
      </c>
      <c r="O4032" s="8" t="str">
        <f>IF(ISERROR(VLOOKUP($I4032,Lookup!$H$2:$I$11,2,0)),"",VLOOKUP($I4032,Lookup!$H$2:$I$11,2,0))</f>
        <v/>
      </c>
      <c r="P4032" s="8">
        <f>COUNTIF(J$4:J4032,J4032)</f>
        <v>0</v>
      </c>
    </row>
    <row r="4033" spans="1:16" x14ac:dyDescent="0.25">
      <c r="A4033" s="35">
        <f t="shared" si="377"/>
        <v>0</v>
      </c>
      <c r="B4033" s="8">
        <f t="shared" si="378"/>
        <v>0</v>
      </c>
      <c r="C4033" s="8">
        <f t="shared" si="379"/>
        <v>0</v>
      </c>
      <c r="D4033" s="38" t="e">
        <f t="shared" si="380"/>
        <v>#VALUE!</v>
      </c>
      <c r="E4033" s="39" t="e">
        <f t="shared" si="375"/>
        <v>#VALUE!</v>
      </c>
      <c r="M4033" s="8" t="str">
        <f>VLOOKUP(MONTH($J4033),Lookup!$A$2:$B$13,2,0)&amp;" "&amp;YEAR($J4033)</f>
        <v>Jan 1900</v>
      </c>
      <c r="N4033" s="34" t="str">
        <f t="shared" si="376"/>
        <v>1/1/9999</v>
      </c>
      <c r="O4033" s="8" t="str">
        <f>IF(ISERROR(VLOOKUP($I4033,Lookup!$H$2:$I$11,2,0)),"",VLOOKUP($I4033,Lookup!$H$2:$I$11,2,0))</f>
        <v/>
      </c>
      <c r="P4033" s="8">
        <f>COUNTIF(J$4:J4033,J4033)</f>
        <v>0</v>
      </c>
    </row>
    <row r="4034" spans="1:16" x14ac:dyDescent="0.25">
      <c r="A4034" s="35">
        <f t="shared" si="377"/>
        <v>0</v>
      </c>
      <c r="B4034" s="8">
        <f t="shared" si="378"/>
        <v>0</v>
      </c>
      <c r="C4034" s="8">
        <f t="shared" si="379"/>
        <v>0</v>
      </c>
      <c r="D4034" s="38" t="e">
        <f t="shared" si="380"/>
        <v>#VALUE!</v>
      </c>
      <c r="E4034" s="39" t="e">
        <f t="shared" si="375"/>
        <v>#VALUE!</v>
      </c>
      <c r="M4034" s="8" t="str">
        <f>VLOOKUP(MONTH($J4034),Lookup!$A$2:$B$13,2,0)&amp;" "&amp;YEAR($J4034)</f>
        <v>Jan 1900</v>
      </c>
      <c r="N4034" s="34" t="str">
        <f t="shared" si="376"/>
        <v>1/1/9999</v>
      </c>
      <c r="O4034" s="8" t="str">
        <f>IF(ISERROR(VLOOKUP($I4034,Lookup!$H$2:$I$11,2,0)),"",VLOOKUP($I4034,Lookup!$H$2:$I$11,2,0))</f>
        <v/>
      </c>
      <c r="P4034" s="8">
        <f>COUNTIF(J$4:J4034,J4034)</f>
        <v>0</v>
      </c>
    </row>
    <row r="4035" spans="1:16" x14ac:dyDescent="0.25">
      <c r="A4035" s="35">
        <f t="shared" si="377"/>
        <v>0</v>
      </c>
      <c r="B4035" s="8">
        <f t="shared" si="378"/>
        <v>0</v>
      </c>
      <c r="C4035" s="8">
        <f t="shared" si="379"/>
        <v>0</v>
      </c>
      <c r="D4035" s="38" t="e">
        <f t="shared" si="380"/>
        <v>#VALUE!</v>
      </c>
      <c r="E4035" s="39" t="e">
        <f t="shared" si="375"/>
        <v>#VALUE!</v>
      </c>
      <c r="M4035" s="8" t="str">
        <f>VLOOKUP(MONTH($J4035),Lookup!$A$2:$B$13,2,0)&amp;" "&amp;YEAR($J4035)</f>
        <v>Jan 1900</v>
      </c>
      <c r="N4035" s="34" t="str">
        <f t="shared" si="376"/>
        <v>1/1/9999</v>
      </c>
      <c r="O4035" s="8" t="str">
        <f>IF(ISERROR(VLOOKUP($I4035,Lookup!$H$2:$I$11,2,0)),"",VLOOKUP($I4035,Lookup!$H$2:$I$11,2,0))</f>
        <v/>
      </c>
      <c r="P4035" s="8">
        <f>COUNTIF(J$4:J4035,J4035)</f>
        <v>0</v>
      </c>
    </row>
    <row r="4036" spans="1:16" x14ac:dyDescent="0.25">
      <c r="A4036" s="35">
        <f t="shared" si="377"/>
        <v>0</v>
      </c>
      <c r="B4036" s="8">
        <f t="shared" si="378"/>
        <v>0</v>
      </c>
      <c r="C4036" s="8">
        <f t="shared" si="379"/>
        <v>0</v>
      </c>
      <c r="D4036" s="38" t="e">
        <f t="shared" si="380"/>
        <v>#VALUE!</v>
      </c>
      <c r="E4036" s="39" t="e">
        <f t="shared" si="375"/>
        <v>#VALUE!</v>
      </c>
      <c r="M4036" s="8" t="str">
        <f>VLOOKUP(MONTH($J4036),Lookup!$A$2:$B$13,2,0)&amp;" "&amp;YEAR($J4036)</f>
        <v>Jan 1900</v>
      </c>
      <c r="N4036" s="34" t="str">
        <f t="shared" si="376"/>
        <v>1/1/9999</v>
      </c>
      <c r="O4036" s="8" t="str">
        <f>IF(ISERROR(VLOOKUP($I4036,Lookup!$H$2:$I$11,2,0)),"",VLOOKUP($I4036,Lookup!$H$2:$I$11,2,0))</f>
        <v/>
      </c>
      <c r="P4036" s="8">
        <f>COUNTIF(J$4:J4036,J4036)</f>
        <v>0</v>
      </c>
    </row>
    <row r="4037" spans="1:16" x14ac:dyDescent="0.25">
      <c r="A4037" s="35">
        <f t="shared" si="377"/>
        <v>0</v>
      </c>
      <c r="B4037" s="8">
        <f t="shared" si="378"/>
        <v>0</v>
      </c>
      <c r="C4037" s="8">
        <f t="shared" si="379"/>
        <v>0</v>
      </c>
      <c r="D4037" s="38" t="e">
        <f t="shared" si="380"/>
        <v>#VALUE!</v>
      </c>
      <c r="E4037" s="39" t="e">
        <f t="shared" ref="E4037:E4100" si="381">IF($D4037="","",COUNTIFS($F$4:$F$5000,$F4037,$D$4:$D$5000,"&gt;"&amp;$D4037))</f>
        <v>#VALUE!</v>
      </c>
      <c r="M4037" s="8" t="str">
        <f>VLOOKUP(MONTH($J4037),Lookup!$A$2:$B$13,2,0)&amp;" "&amp;YEAR($J4037)</f>
        <v>Jan 1900</v>
      </c>
      <c r="N4037" s="34" t="str">
        <f t="shared" ref="N4037:N4100" si="382">IF(ISBLANK($J4037),"1/1/9999",J4037)</f>
        <v>1/1/9999</v>
      </c>
      <c r="O4037" s="8" t="str">
        <f>IF(ISERROR(VLOOKUP($I4037,Lookup!$H$2:$I$11,2,0)),"",VLOOKUP($I4037,Lookup!$H$2:$I$11,2,0))</f>
        <v/>
      </c>
      <c r="P4037" s="8">
        <f>COUNTIF(J$4:J4037,J4037)</f>
        <v>0</v>
      </c>
    </row>
    <row r="4038" spans="1:16" x14ac:dyDescent="0.25">
      <c r="A4038" s="35">
        <f t="shared" ref="A4038:A4101" si="383">K4038</f>
        <v>0</v>
      </c>
      <c r="B4038" s="8">
        <f t="shared" ref="B4038:B4101" si="384">J4038</f>
        <v>0</v>
      </c>
      <c r="C4038" s="8">
        <f t="shared" ref="C4038:C4101" si="385">L4038</f>
        <v>0</v>
      </c>
      <c r="D4038" s="38" t="e">
        <f t="shared" ref="D4038:D4101" si="386">SUM(A4038:C4038)+O4038+P4038</f>
        <v>#VALUE!</v>
      </c>
      <c r="E4038" s="39" t="e">
        <f t="shared" si="381"/>
        <v>#VALUE!</v>
      </c>
      <c r="M4038" s="8" t="str">
        <f>VLOOKUP(MONTH($J4038),Lookup!$A$2:$B$13,2,0)&amp;" "&amp;YEAR($J4038)</f>
        <v>Jan 1900</v>
      </c>
      <c r="N4038" s="34" t="str">
        <f t="shared" si="382"/>
        <v>1/1/9999</v>
      </c>
      <c r="O4038" s="8" t="str">
        <f>IF(ISERROR(VLOOKUP($I4038,Lookup!$H$2:$I$11,2,0)),"",VLOOKUP($I4038,Lookup!$H$2:$I$11,2,0))</f>
        <v/>
      </c>
      <c r="P4038" s="8">
        <f>COUNTIF(J$4:J4038,J4038)</f>
        <v>0</v>
      </c>
    </row>
    <row r="4039" spans="1:16" x14ac:dyDescent="0.25">
      <c r="A4039" s="35">
        <f t="shared" si="383"/>
        <v>0</v>
      </c>
      <c r="B4039" s="8">
        <f t="shared" si="384"/>
        <v>0</v>
      </c>
      <c r="C4039" s="8">
        <f t="shared" si="385"/>
        <v>0</v>
      </c>
      <c r="D4039" s="38" t="e">
        <f t="shared" si="386"/>
        <v>#VALUE!</v>
      </c>
      <c r="E4039" s="39" t="e">
        <f t="shared" si="381"/>
        <v>#VALUE!</v>
      </c>
      <c r="M4039" s="8" t="str">
        <f>VLOOKUP(MONTH($J4039),Lookup!$A$2:$B$13,2,0)&amp;" "&amp;YEAR($J4039)</f>
        <v>Jan 1900</v>
      </c>
      <c r="N4039" s="34" t="str">
        <f t="shared" si="382"/>
        <v>1/1/9999</v>
      </c>
      <c r="O4039" s="8" t="str">
        <f>IF(ISERROR(VLOOKUP($I4039,Lookup!$H$2:$I$11,2,0)),"",VLOOKUP($I4039,Lookup!$H$2:$I$11,2,0))</f>
        <v/>
      </c>
      <c r="P4039" s="8">
        <f>COUNTIF(J$4:J4039,J4039)</f>
        <v>0</v>
      </c>
    </row>
    <row r="4040" spans="1:16" x14ac:dyDescent="0.25">
      <c r="A4040" s="35">
        <f t="shared" si="383"/>
        <v>0</v>
      </c>
      <c r="B4040" s="8">
        <f t="shared" si="384"/>
        <v>0</v>
      </c>
      <c r="C4040" s="8">
        <f t="shared" si="385"/>
        <v>0</v>
      </c>
      <c r="D4040" s="38" t="e">
        <f t="shared" si="386"/>
        <v>#VALUE!</v>
      </c>
      <c r="E4040" s="39" t="e">
        <f t="shared" si="381"/>
        <v>#VALUE!</v>
      </c>
      <c r="M4040" s="8" t="str">
        <f>VLOOKUP(MONTH($J4040),Lookup!$A$2:$B$13,2,0)&amp;" "&amp;YEAR($J4040)</f>
        <v>Jan 1900</v>
      </c>
      <c r="N4040" s="34" t="str">
        <f t="shared" si="382"/>
        <v>1/1/9999</v>
      </c>
      <c r="O4040" s="8" t="str">
        <f>IF(ISERROR(VLOOKUP($I4040,Lookup!$H$2:$I$11,2,0)),"",VLOOKUP($I4040,Lookup!$H$2:$I$11,2,0))</f>
        <v/>
      </c>
      <c r="P4040" s="8">
        <f>COUNTIF(J$4:J4040,J4040)</f>
        <v>0</v>
      </c>
    </row>
    <row r="4041" spans="1:16" x14ac:dyDescent="0.25">
      <c r="A4041" s="35">
        <f t="shared" si="383"/>
        <v>0</v>
      </c>
      <c r="B4041" s="8">
        <f t="shared" si="384"/>
        <v>0</v>
      </c>
      <c r="C4041" s="8">
        <f t="shared" si="385"/>
        <v>0</v>
      </c>
      <c r="D4041" s="38" t="e">
        <f t="shared" si="386"/>
        <v>#VALUE!</v>
      </c>
      <c r="E4041" s="39" t="e">
        <f t="shared" si="381"/>
        <v>#VALUE!</v>
      </c>
      <c r="M4041" s="8" t="str">
        <f>VLOOKUP(MONTH($J4041),Lookup!$A$2:$B$13,2,0)&amp;" "&amp;YEAR($J4041)</f>
        <v>Jan 1900</v>
      </c>
      <c r="N4041" s="34" t="str">
        <f t="shared" si="382"/>
        <v>1/1/9999</v>
      </c>
      <c r="O4041" s="8" t="str">
        <f>IF(ISERROR(VLOOKUP($I4041,Lookup!$H$2:$I$11,2,0)),"",VLOOKUP($I4041,Lookup!$H$2:$I$11,2,0))</f>
        <v/>
      </c>
      <c r="P4041" s="8">
        <f>COUNTIF(J$4:J4041,J4041)</f>
        <v>0</v>
      </c>
    </row>
    <row r="4042" spans="1:16" x14ac:dyDescent="0.25">
      <c r="A4042" s="35">
        <f t="shared" si="383"/>
        <v>0</v>
      </c>
      <c r="B4042" s="8">
        <f t="shared" si="384"/>
        <v>0</v>
      </c>
      <c r="C4042" s="8">
        <f t="shared" si="385"/>
        <v>0</v>
      </c>
      <c r="D4042" s="38" t="e">
        <f t="shared" si="386"/>
        <v>#VALUE!</v>
      </c>
      <c r="E4042" s="39" t="e">
        <f t="shared" si="381"/>
        <v>#VALUE!</v>
      </c>
      <c r="M4042" s="8" t="str">
        <f>VLOOKUP(MONTH($J4042),Lookup!$A$2:$B$13,2,0)&amp;" "&amp;YEAR($J4042)</f>
        <v>Jan 1900</v>
      </c>
      <c r="N4042" s="34" t="str">
        <f t="shared" si="382"/>
        <v>1/1/9999</v>
      </c>
      <c r="O4042" s="8" t="str">
        <f>IF(ISERROR(VLOOKUP($I4042,Lookup!$H$2:$I$11,2,0)),"",VLOOKUP($I4042,Lookup!$H$2:$I$11,2,0))</f>
        <v/>
      </c>
      <c r="P4042" s="8">
        <f>COUNTIF(J$4:J4042,J4042)</f>
        <v>0</v>
      </c>
    </row>
    <row r="4043" spans="1:16" x14ac:dyDescent="0.25">
      <c r="A4043" s="35">
        <f t="shared" si="383"/>
        <v>0</v>
      </c>
      <c r="B4043" s="8">
        <f t="shared" si="384"/>
        <v>0</v>
      </c>
      <c r="C4043" s="8">
        <f t="shared" si="385"/>
        <v>0</v>
      </c>
      <c r="D4043" s="38" t="e">
        <f t="shared" si="386"/>
        <v>#VALUE!</v>
      </c>
      <c r="E4043" s="39" t="e">
        <f t="shared" si="381"/>
        <v>#VALUE!</v>
      </c>
      <c r="M4043" s="8" t="str">
        <f>VLOOKUP(MONTH($J4043),Lookup!$A$2:$B$13,2,0)&amp;" "&amp;YEAR($J4043)</f>
        <v>Jan 1900</v>
      </c>
      <c r="N4043" s="34" t="str">
        <f t="shared" si="382"/>
        <v>1/1/9999</v>
      </c>
      <c r="O4043" s="8" t="str">
        <f>IF(ISERROR(VLOOKUP($I4043,Lookup!$H$2:$I$11,2,0)),"",VLOOKUP($I4043,Lookup!$H$2:$I$11,2,0))</f>
        <v/>
      </c>
      <c r="P4043" s="8">
        <f>COUNTIF(J$4:J4043,J4043)</f>
        <v>0</v>
      </c>
    </row>
    <row r="4044" spans="1:16" x14ac:dyDescent="0.25">
      <c r="A4044" s="35">
        <f t="shared" si="383"/>
        <v>0</v>
      </c>
      <c r="B4044" s="8">
        <f t="shared" si="384"/>
        <v>0</v>
      </c>
      <c r="C4044" s="8">
        <f t="shared" si="385"/>
        <v>0</v>
      </c>
      <c r="D4044" s="38" t="e">
        <f t="shared" si="386"/>
        <v>#VALUE!</v>
      </c>
      <c r="E4044" s="39" t="e">
        <f t="shared" si="381"/>
        <v>#VALUE!</v>
      </c>
      <c r="M4044" s="8" t="str">
        <f>VLOOKUP(MONTH($J4044),Lookup!$A$2:$B$13,2,0)&amp;" "&amp;YEAR($J4044)</f>
        <v>Jan 1900</v>
      </c>
      <c r="N4044" s="34" t="str">
        <f t="shared" si="382"/>
        <v>1/1/9999</v>
      </c>
      <c r="O4044" s="8" t="str">
        <f>IF(ISERROR(VLOOKUP($I4044,Lookup!$H$2:$I$11,2,0)),"",VLOOKUP($I4044,Lookup!$H$2:$I$11,2,0))</f>
        <v/>
      </c>
      <c r="P4044" s="8">
        <f>COUNTIF(J$4:J4044,J4044)</f>
        <v>0</v>
      </c>
    </row>
    <row r="4045" spans="1:16" x14ac:dyDescent="0.25">
      <c r="A4045" s="35">
        <f t="shared" si="383"/>
        <v>0</v>
      </c>
      <c r="B4045" s="8">
        <f t="shared" si="384"/>
        <v>0</v>
      </c>
      <c r="C4045" s="8">
        <f t="shared" si="385"/>
        <v>0</v>
      </c>
      <c r="D4045" s="38" t="e">
        <f t="shared" si="386"/>
        <v>#VALUE!</v>
      </c>
      <c r="E4045" s="39" t="e">
        <f t="shared" si="381"/>
        <v>#VALUE!</v>
      </c>
      <c r="M4045" s="8" t="str">
        <f>VLOOKUP(MONTH($J4045),Lookup!$A$2:$B$13,2,0)&amp;" "&amp;YEAR($J4045)</f>
        <v>Jan 1900</v>
      </c>
      <c r="N4045" s="34" t="str">
        <f t="shared" si="382"/>
        <v>1/1/9999</v>
      </c>
      <c r="O4045" s="8" t="str">
        <f>IF(ISERROR(VLOOKUP($I4045,Lookup!$H$2:$I$11,2,0)),"",VLOOKUP($I4045,Lookup!$H$2:$I$11,2,0))</f>
        <v/>
      </c>
      <c r="P4045" s="8">
        <f>COUNTIF(J$4:J4045,J4045)</f>
        <v>0</v>
      </c>
    </row>
    <row r="4046" spans="1:16" x14ac:dyDescent="0.25">
      <c r="A4046" s="35">
        <f t="shared" si="383"/>
        <v>0</v>
      </c>
      <c r="B4046" s="8">
        <f t="shared" si="384"/>
        <v>0</v>
      </c>
      <c r="C4046" s="8">
        <f t="shared" si="385"/>
        <v>0</v>
      </c>
      <c r="D4046" s="38" t="e">
        <f t="shared" si="386"/>
        <v>#VALUE!</v>
      </c>
      <c r="E4046" s="39" t="e">
        <f t="shared" si="381"/>
        <v>#VALUE!</v>
      </c>
      <c r="M4046" s="8" t="str">
        <f>VLOOKUP(MONTH($J4046),Lookup!$A$2:$B$13,2,0)&amp;" "&amp;YEAR($J4046)</f>
        <v>Jan 1900</v>
      </c>
      <c r="N4046" s="34" t="str">
        <f t="shared" si="382"/>
        <v>1/1/9999</v>
      </c>
      <c r="O4046" s="8" t="str">
        <f>IF(ISERROR(VLOOKUP($I4046,Lookup!$H$2:$I$11,2,0)),"",VLOOKUP($I4046,Lookup!$H$2:$I$11,2,0))</f>
        <v/>
      </c>
      <c r="P4046" s="8">
        <f>COUNTIF(J$4:J4046,J4046)</f>
        <v>0</v>
      </c>
    </row>
    <row r="4047" spans="1:16" x14ac:dyDescent="0.25">
      <c r="A4047" s="35">
        <f t="shared" si="383"/>
        <v>0</v>
      </c>
      <c r="B4047" s="8">
        <f t="shared" si="384"/>
        <v>0</v>
      </c>
      <c r="C4047" s="8">
        <f t="shared" si="385"/>
        <v>0</v>
      </c>
      <c r="D4047" s="38" t="e">
        <f t="shared" si="386"/>
        <v>#VALUE!</v>
      </c>
      <c r="E4047" s="39" t="e">
        <f t="shared" si="381"/>
        <v>#VALUE!</v>
      </c>
      <c r="M4047" s="8" t="str">
        <f>VLOOKUP(MONTH($J4047),Lookup!$A$2:$B$13,2,0)&amp;" "&amp;YEAR($J4047)</f>
        <v>Jan 1900</v>
      </c>
      <c r="N4047" s="34" t="str">
        <f t="shared" si="382"/>
        <v>1/1/9999</v>
      </c>
      <c r="O4047" s="8" t="str">
        <f>IF(ISERROR(VLOOKUP($I4047,Lookup!$H$2:$I$11,2,0)),"",VLOOKUP($I4047,Lookup!$H$2:$I$11,2,0))</f>
        <v/>
      </c>
      <c r="P4047" s="8">
        <f>COUNTIF(J$4:J4047,J4047)</f>
        <v>0</v>
      </c>
    </row>
    <row r="4048" spans="1:16" x14ac:dyDescent="0.25">
      <c r="A4048" s="35">
        <f t="shared" si="383"/>
        <v>0</v>
      </c>
      <c r="B4048" s="8">
        <f t="shared" si="384"/>
        <v>0</v>
      </c>
      <c r="C4048" s="8">
        <f t="shared" si="385"/>
        <v>0</v>
      </c>
      <c r="D4048" s="38" t="e">
        <f t="shared" si="386"/>
        <v>#VALUE!</v>
      </c>
      <c r="E4048" s="39" t="e">
        <f t="shared" si="381"/>
        <v>#VALUE!</v>
      </c>
      <c r="M4048" s="8" t="str">
        <f>VLOOKUP(MONTH($J4048),Lookup!$A$2:$B$13,2,0)&amp;" "&amp;YEAR($J4048)</f>
        <v>Jan 1900</v>
      </c>
      <c r="N4048" s="34" t="str">
        <f t="shared" si="382"/>
        <v>1/1/9999</v>
      </c>
      <c r="O4048" s="8" t="str">
        <f>IF(ISERROR(VLOOKUP($I4048,Lookup!$H$2:$I$11,2,0)),"",VLOOKUP($I4048,Lookup!$H$2:$I$11,2,0))</f>
        <v/>
      </c>
      <c r="P4048" s="8">
        <f>COUNTIF(J$4:J4048,J4048)</f>
        <v>0</v>
      </c>
    </row>
    <row r="4049" spans="1:16" x14ac:dyDescent="0.25">
      <c r="A4049" s="35">
        <f t="shared" si="383"/>
        <v>0</v>
      </c>
      <c r="B4049" s="8">
        <f t="shared" si="384"/>
        <v>0</v>
      </c>
      <c r="C4049" s="8">
        <f t="shared" si="385"/>
        <v>0</v>
      </c>
      <c r="D4049" s="38" t="e">
        <f t="shared" si="386"/>
        <v>#VALUE!</v>
      </c>
      <c r="E4049" s="39" t="e">
        <f t="shared" si="381"/>
        <v>#VALUE!</v>
      </c>
      <c r="M4049" s="8" t="str">
        <f>VLOOKUP(MONTH($J4049),Lookup!$A$2:$B$13,2,0)&amp;" "&amp;YEAR($J4049)</f>
        <v>Jan 1900</v>
      </c>
      <c r="N4049" s="34" t="str">
        <f t="shared" si="382"/>
        <v>1/1/9999</v>
      </c>
      <c r="O4049" s="8" t="str">
        <f>IF(ISERROR(VLOOKUP($I4049,Lookup!$H$2:$I$11,2,0)),"",VLOOKUP($I4049,Lookup!$H$2:$I$11,2,0))</f>
        <v/>
      </c>
      <c r="P4049" s="8">
        <f>COUNTIF(J$4:J4049,J4049)</f>
        <v>0</v>
      </c>
    </row>
    <row r="4050" spans="1:16" x14ac:dyDescent="0.25">
      <c r="A4050" s="35">
        <f t="shared" si="383"/>
        <v>0</v>
      </c>
      <c r="B4050" s="8">
        <f t="shared" si="384"/>
        <v>0</v>
      </c>
      <c r="C4050" s="8">
        <f t="shared" si="385"/>
        <v>0</v>
      </c>
      <c r="D4050" s="38" t="e">
        <f t="shared" si="386"/>
        <v>#VALUE!</v>
      </c>
      <c r="E4050" s="39" t="e">
        <f t="shared" si="381"/>
        <v>#VALUE!</v>
      </c>
      <c r="M4050" s="8" t="str">
        <f>VLOOKUP(MONTH($J4050),Lookup!$A$2:$B$13,2,0)&amp;" "&amp;YEAR($J4050)</f>
        <v>Jan 1900</v>
      </c>
      <c r="N4050" s="34" t="str">
        <f t="shared" si="382"/>
        <v>1/1/9999</v>
      </c>
      <c r="O4050" s="8" t="str">
        <f>IF(ISERROR(VLOOKUP($I4050,Lookup!$H$2:$I$11,2,0)),"",VLOOKUP($I4050,Lookup!$H$2:$I$11,2,0))</f>
        <v/>
      </c>
      <c r="P4050" s="8">
        <f>COUNTIF(J$4:J4050,J4050)</f>
        <v>0</v>
      </c>
    </row>
    <row r="4051" spans="1:16" x14ac:dyDescent="0.25">
      <c r="A4051" s="35">
        <f t="shared" si="383"/>
        <v>0</v>
      </c>
      <c r="B4051" s="8">
        <f t="shared" si="384"/>
        <v>0</v>
      </c>
      <c r="C4051" s="8">
        <f t="shared" si="385"/>
        <v>0</v>
      </c>
      <c r="D4051" s="38" t="e">
        <f t="shared" si="386"/>
        <v>#VALUE!</v>
      </c>
      <c r="E4051" s="39" t="e">
        <f t="shared" si="381"/>
        <v>#VALUE!</v>
      </c>
      <c r="M4051" s="8" t="str">
        <f>VLOOKUP(MONTH($J4051),Lookup!$A$2:$B$13,2,0)&amp;" "&amp;YEAR($J4051)</f>
        <v>Jan 1900</v>
      </c>
      <c r="N4051" s="34" t="str">
        <f t="shared" si="382"/>
        <v>1/1/9999</v>
      </c>
      <c r="O4051" s="8" t="str">
        <f>IF(ISERROR(VLOOKUP($I4051,Lookup!$H$2:$I$11,2,0)),"",VLOOKUP($I4051,Lookup!$H$2:$I$11,2,0))</f>
        <v/>
      </c>
      <c r="P4051" s="8">
        <f>COUNTIF(J$4:J4051,J4051)</f>
        <v>0</v>
      </c>
    </row>
    <row r="4052" spans="1:16" x14ac:dyDescent="0.25">
      <c r="A4052" s="35">
        <f t="shared" si="383"/>
        <v>0</v>
      </c>
      <c r="B4052" s="8">
        <f t="shared" si="384"/>
        <v>0</v>
      </c>
      <c r="C4052" s="8">
        <f t="shared" si="385"/>
        <v>0</v>
      </c>
      <c r="D4052" s="38" t="e">
        <f t="shared" si="386"/>
        <v>#VALUE!</v>
      </c>
      <c r="E4052" s="39" t="e">
        <f t="shared" si="381"/>
        <v>#VALUE!</v>
      </c>
      <c r="M4052" s="8" t="str">
        <f>VLOOKUP(MONTH($J4052),Lookup!$A$2:$B$13,2,0)&amp;" "&amp;YEAR($J4052)</f>
        <v>Jan 1900</v>
      </c>
      <c r="N4052" s="34" t="str">
        <f t="shared" si="382"/>
        <v>1/1/9999</v>
      </c>
      <c r="O4052" s="8" t="str">
        <f>IF(ISERROR(VLOOKUP($I4052,Lookup!$H$2:$I$11,2,0)),"",VLOOKUP($I4052,Lookup!$H$2:$I$11,2,0))</f>
        <v/>
      </c>
      <c r="P4052" s="8">
        <f>COUNTIF(J$4:J4052,J4052)</f>
        <v>0</v>
      </c>
    </row>
    <row r="4053" spans="1:16" x14ac:dyDescent="0.25">
      <c r="A4053" s="35">
        <f t="shared" si="383"/>
        <v>0</v>
      </c>
      <c r="B4053" s="8">
        <f t="shared" si="384"/>
        <v>0</v>
      </c>
      <c r="C4053" s="8">
        <f t="shared" si="385"/>
        <v>0</v>
      </c>
      <c r="D4053" s="38" t="e">
        <f t="shared" si="386"/>
        <v>#VALUE!</v>
      </c>
      <c r="E4053" s="39" t="e">
        <f t="shared" si="381"/>
        <v>#VALUE!</v>
      </c>
      <c r="M4053" s="8" t="str">
        <f>VLOOKUP(MONTH($J4053),Lookup!$A$2:$B$13,2,0)&amp;" "&amp;YEAR($J4053)</f>
        <v>Jan 1900</v>
      </c>
      <c r="N4053" s="34" t="str">
        <f t="shared" si="382"/>
        <v>1/1/9999</v>
      </c>
      <c r="O4053" s="8" t="str">
        <f>IF(ISERROR(VLOOKUP($I4053,Lookup!$H$2:$I$11,2,0)),"",VLOOKUP($I4053,Lookup!$H$2:$I$11,2,0))</f>
        <v/>
      </c>
      <c r="P4053" s="8">
        <f>COUNTIF(J$4:J4053,J4053)</f>
        <v>0</v>
      </c>
    </row>
    <row r="4054" spans="1:16" x14ac:dyDescent="0.25">
      <c r="A4054" s="35">
        <f t="shared" si="383"/>
        <v>0</v>
      </c>
      <c r="B4054" s="8">
        <f t="shared" si="384"/>
        <v>0</v>
      </c>
      <c r="C4054" s="8">
        <f t="shared" si="385"/>
        <v>0</v>
      </c>
      <c r="D4054" s="38" t="e">
        <f t="shared" si="386"/>
        <v>#VALUE!</v>
      </c>
      <c r="E4054" s="39" t="e">
        <f t="shared" si="381"/>
        <v>#VALUE!</v>
      </c>
      <c r="M4054" s="8" t="str">
        <f>VLOOKUP(MONTH($J4054),Lookup!$A$2:$B$13,2,0)&amp;" "&amp;YEAR($J4054)</f>
        <v>Jan 1900</v>
      </c>
      <c r="N4054" s="34" t="str">
        <f t="shared" si="382"/>
        <v>1/1/9999</v>
      </c>
      <c r="O4054" s="8" t="str">
        <f>IF(ISERROR(VLOOKUP($I4054,Lookup!$H$2:$I$11,2,0)),"",VLOOKUP($I4054,Lookup!$H$2:$I$11,2,0))</f>
        <v/>
      </c>
      <c r="P4054" s="8">
        <f>COUNTIF(J$4:J4054,J4054)</f>
        <v>0</v>
      </c>
    </row>
    <row r="4055" spans="1:16" x14ac:dyDescent="0.25">
      <c r="A4055" s="35">
        <f t="shared" si="383"/>
        <v>0</v>
      </c>
      <c r="B4055" s="8">
        <f t="shared" si="384"/>
        <v>0</v>
      </c>
      <c r="C4055" s="8">
        <f t="shared" si="385"/>
        <v>0</v>
      </c>
      <c r="D4055" s="38" t="e">
        <f t="shared" si="386"/>
        <v>#VALUE!</v>
      </c>
      <c r="E4055" s="39" t="e">
        <f t="shared" si="381"/>
        <v>#VALUE!</v>
      </c>
      <c r="M4055" s="8" t="str">
        <f>VLOOKUP(MONTH($J4055),Lookup!$A$2:$B$13,2,0)&amp;" "&amp;YEAR($J4055)</f>
        <v>Jan 1900</v>
      </c>
      <c r="N4055" s="34" t="str">
        <f t="shared" si="382"/>
        <v>1/1/9999</v>
      </c>
      <c r="O4055" s="8" t="str">
        <f>IF(ISERROR(VLOOKUP($I4055,Lookup!$H$2:$I$11,2,0)),"",VLOOKUP($I4055,Lookup!$H$2:$I$11,2,0))</f>
        <v/>
      </c>
      <c r="P4055" s="8">
        <f>COUNTIF(J$4:J4055,J4055)</f>
        <v>0</v>
      </c>
    </row>
    <row r="4056" spans="1:16" x14ac:dyDescent="0.25">
      <c r="A4056" s="35">
        <f t="shared" si="383"/>
        <v>0</v>
      </c>
      <c r="B4056" s="8">
        <f t="shared" si="384"/>
        <v>0</v>
      </c>
      <c r="C4056" s="8">
        <f t="shared" si="385"/>
        <v>0</v>
      </c>
      <c r="D4056" s="38" t="e">
        <f t="shared" si="386"/>
        <v>#VALUE!</v>
      </c>
      <c r="E4056" s="39" t="e">
        <f t="shared" si="381"/>
        <v>#VALUE!</v>
      </c>
      <c r="M4056" s="8" t="str">
        <f>VLOOKUP(MONTH($J4056),Lookup!$A$2:$B$13,2,0)&amp;" "&amp;YEAR($J4056)</f>
        <v>Jan 1900</v>
      </c>
      <c r="N4056" s="34" t="str">
        <f t="shared" si="382"/>
        <v>1/1/9999</v>
      </c>
      <c r="O4056" s="8" t="str">
        <f>IF(ISERROR(VLOOKUP($I4056,Lookup!$H$2:$I$11,2,0)),"",VLOOKUP($I4056,Lookup!$H$2:$I$11,2,0))</f>
        <v/>
      </c>
      <c r="P4056" s="8">
        <f>COUNTIF(J$4:J4056,J4056)</f>
        <v>0</v>
      </c>
    </row>
    <row r="4057" spans="1:16" x14ac:dyDescent="0.25">
      <c r="A4057" s="35">
        <f t="shared" si="383"/>
        <v>0</v>
      </c>
      <c r="B4057" s="8">
        <f t="shared" si="384"/>
        <v>0</v>
      </c>
      <c r="C4057" s="8">
        <f t="shared" si="385"/>
        <v>0</v>
      </c>
      <c r="D4057" s="38" t="e">
        <f t="shared" si="386"/>
        <v>#VALUE!</v>
      </c>
      <c r="E4057" s="39" t="e">
        <f t="shared" si="381"/>
        <v>#VALUE!</v>
      </c>
      <c r="M4057" s="8" t="str">
        <f>VLOOKUP(MONTH($J4057),Lookup!$A$2:$B$13,2,0)&amp;" "&amp;YEAR($J4057)</f>
        <v>Jan 1900</v>
      </c>
      <c r="N4057" s="34" t="str">
        <f t="shared" si="382"/>
        <v>1/1/9999</v>
      </c>
      <c r="O4057" s="8" t="str">
        <f>IF(ISERROR(VLOOKUP($I4057,Lookup!$H$2:$I$11,2,0)),"",VLOOKUP($I4057,Lookup!$H$2:$I$11,2,0))</f>
        <v/>
      </c>
      <c r="P4057" s="8">
        <f>COUNTIF(J$4:J4057,J4057)</f>
        <v>0</v>
      </c>
    </row>
    <row r="4058" spans="1:16" x14ac:dyDescent="0.25">
      <c r="A4058" s="35">
        <f t="shared" si="383"/>
        <v>0</v>
      </c>
      <c r="B4058" s="8">
        <f t="shared" si="384"/>
        <v>0</v>
      </c>
      <c r="C4058" s="8">
        <f t="shared" si="385"/>
        <v>0</v>
      </c>
      <c r="D4058" s="38" t="e">
        <f t="shared" si="386"/>
        <v>#VALUE!</v>
      </c>
      <c r="E4058" s="39" t="e">
        <f t="shared" si="381"/>
        <v>#VALUE!</v>
      </c>
      <c r="M4058" s="8" t="str">
        <f>VLOOKUP(MONTH($J4058),Lookup!$A$2:$B$13,2,0)&amp;" "&amp;YEAR($J4058)</f>
        <v>Jan 1900</v>
      </c>
      <c r="N4058" s="34" t="str">
        <f t="shared" si="382"/>
        <v>1/1/9999</v>
      </c>
      <c r="O4058" s="8" t="str">
        <f>IF(ISERROR(VLOOKUP($I4058,Lookup!$H$2:$I$11,2,0)),"",VLOOKUP($I4058,Lookup!$H$2:$I$11,2,0))</f>
        <v/>
      </c>
      <c r="P4058" s="8">
        <f>COUNTIF(J$4:J4058,J4058)</f>
        <v>0</v>
      </c>
    </row>
    <row r="4059" spans="1:16" x14ac:dyDescent="0.25">
      <c r="A4059" s="35">
        <f t="shared" si="383"/>
        <v>0</v>
      </c>
      <c r="B4059" s="8">
        <f t="shared" si="384"/>
        <v>0</v>
      </c>
      <c r="C4059" s="8">
        <f t="shared" si="385"/>
        <v>0</v>
      </c>
      <c r="D4059" s="38" t="e">
        <f t="shared" si="386"/>
        <v>#VALUE!</v>
      </c>
      <c r="E4059" s="39" t="e">
        <f t="shared" si="381"/>
        <v>#VALUE!</v>
      </c>
      <c r="M4059" s="8" t="str">
        <f>VLOOKUP(MONTH($J4059),Lookup!$A$2:$B$13,2,0)&amp;" "&amp;YEAR($J4059)</f>
        <v>Jan 1900</v>
      </c>
      <c r="N4059" s="34" t="str">
        <f t="shared" si="382"/>
        <v>1/1/9999</v>
      </c>
      <c r="O4059" s="8" t="str">
        <f>IF(ISERROR(VLOOKUP($I4059,Lookup!$H$2:$I$11,2,0)),"",VLOOKUP($I4059,Lookup!$H$2:$I$11,2,0))</f>
        <v/>
      </c>
      <c r="P4059" s="8">
        <f>COUNTIF(J$4:J4059,J4059)</f>
        <v>0</v>
      </c>
    </row>
    <row r="4060" spans="1:16" x14ac:dyDescent="0.25">
      <c r="A4060" s="35">
        <f t="shared" si="383"/>
        <v>0</v>
      </c>
      <c r="B4060" s="8">
        <f t="shared" si="384"/>
        <v>0</v>
      </c>
      <c r="C4060" s="8">
        <f t="shared" si="385"/>
        <v>0</v>
      </c>
      <c r="D4060" s="38" t="e">
        <f t="shared" si="386"/>
        <v>#VALUE!</v>
      </c>
      <c r="E4060" s="39" t="e">
        <f t="shared" si="381"/>
        <v>#VALUE!</v>
      </c>
      <c r="M4060" s="8" t="str">
        <f>VLOOKUP(MONTH($J4060),Lookup!$A$2:$B$13,2,0)&amp;" "&amp;YEAR($J4060)</f>
        <v>Jan 1900</v>
      </c>
      <c r="N4060" s="34" t="str">
        <f t="shared" si="382"/>
        <v>1/1/9999</v>
      </c>
      <c r="O4060" s="8" t="str">
        <f>IF(ISERROR(VLOOKUP($I4060,Lookup!$H$2:$I$11,2,0)),"",VLOOKUP($I4060,Lookup!$H$2:$I$11,2,0))</f>
        <v/>
      </c>
      <c r="P4060" s="8">
        <f>COUNTIF(J$4:J4060,J4060)</f>
        <v>0</v>
      </c>
    </row>
    <row r="4061" spans="1:16" x14ac:dyDescent="0.25">
      <c r="A4061" s="35">
        <f t="shared" si="383"/>
        <v>0</v>
      </c>
      <c r="B4061" s="8">
        <f t="shared" si="384"/>
        <v>0</v>
      </c>
      <c r="C4061" s="8">
        <f t="shared" si="385"/>
        <v>0</v>
      </c>
      <c r="D4061" s="38" t="e">
        <f t="shared" si="386"/>
        <v>#VALUE!</v>
      </c>
      <c r="E4061" s="39" t="e">
        <f t="shared" si="381"/>
        <v>#VALUE!</v>
      </c>
      <c r="M4061" s="8" t="str">
        <f>VLOOKUP(MONTH($J4061),Lookup!$A$2:$B$13,2,0)&amp;" "&amp;YEAR($J4061)</f>
        <v>Jan 1900</v>
      </c>
      <c r="N4061" s="34" t="str">
        <f t="shared" si="382"/>
        <v>1/1/9999</v>
      </c>
      <c r="O4061" s="8" t="str">
        <f>IF(ISERROR(VLOOKUP($I4061,Lookup!$H$2:$I$11,2,0)),"",VLOOKUP($I4061,Lookup!$H$2:$I$11,2,0))</f>
        <v/>
      </c>
      <c r="P4061" s="8">
        <f>COUNTIF(J$4:J4061,J4061)</f>
        <v>0</v>
      </c>
    </row>
    <row r="4062" spans="1:16" x14ac:dyDescent="0.25">
      <c r="A4062" s="35">
        <f t="shared" si="383"/>
        <v>0</v>
      </c>
      <c r="B4062" s="8">
        <f t="shared" si="384"/>
        <v>0</v>
      </c>
      <c r="C4062" s="8">
        <f t="shared" si="385"/>
        <v>0</v>
      </c>
      <c r="D4062" s="38" t="e">
        <f t="shared" si="386"/>
        <v>#VALUE!</v>
      </c>
      <c r="E4062" s="39" t="e">
        <f t="shared" si="381"/>
        <v>#VALUE!</v>
      </c>
      <c r="M4062" s="8" t="str">
        <f>VLOOKUP(MONTH($J4062),Lookup!$A$2:$B$13,2,0)&amp;" "&amp;YEAR($J4062)</f>
        <v>Jan 1900</v>
      </c>
      <c r="N4062" s="34" t="str">
        <f t="shared" si="382"/>
        <v>1/1/9999</v>
      </c>
      <c r="O4062" s="8" t="str">
        <f>IF(ISERROR(VLOOKUP($I4062,Lookup!$H$2:$I$11,2,0)),"",VLOOKUP($I4062,Lookup!$H$2:$I$11,2,0))</f>
        <v/>
      </c>
      <c r="P4062" s="8">
        <f>COUNTIF(J$4:J4062,J4062)</f>
        <v>0</v>
      </c>
    </row>
    <row r="4063" spans="1:16" x14ac:dyDescent="0.25">
      <c r="A4063" s="35">
        <f t="shared" si="383"/>
        <v>0</v>
      </c>
      <c r="B4063" s="8">
        <f t="shared" si="384"/>
        <v>0</v>
      </c>
      <c r="C4063" s="8">
        <f t="shared" si="385"/>
        <v>0</v>
      </c>
      <c r="D4063" s="38" t="e">
        <f t="shared" si="386"/>
        <v>#VALUE!</v>
      </c>
      <c r="E4063" s="39" t="e">
        <f t="shared" si="381"/>
        <v>#VALUE!</v>
      </c>
      <c r="M4063" s="8" t="str">
        <f>VLOOKUP(MONTH($J4063),Lookup!$A$2:$B$13,2,0)&amp;" "&amp;YEAR($J4063)</f>
        <v>Jan 1900</v>
      </c>
      <c r="N4063" s="34" t="str">
        <f t="shared" si="382"/>
        <v>1/1/9999</v>
      </c>
      <c r="O4063" s="8" t="str">
        <f>IF(ISERROR(VLOOKUP($I4063,Lookup!$H$2:$I$11,2,0)),"",VLOOKUP($I4063,Lookup!$H$2:$I$11,2,0))</f>
        <v/>
      </c>
      <c r="P4063" s="8">
        <f>COUNTIF(J$4:J4063,J4063)</f>
        <v>0</v>
      </c>
    </row>
    <row r="4064" spans="1:16" x14ac:dyDescent="0.25">
      <c r="A4064" s="35">
        <f t="shared" si="383"/>
        <v>0</v>
      </c>
      <c r="B4064" s="8">
        <f t="shared" si="384"/>
        <v>0</v>
      </c>
      <c r="C4064" s="8">
        <f t="shared" si="385"/>
        <v>0</v>
      </c>
      <c r="D4064" s="38" t="e">
        <f t="shared" si="386"/>
        <v>#VALUE!</v>
      </c>
      <c r="E4064" s="39" t="e">
        <f t="shared" si="381"/>
        <v>#VALUE!</v>
      </c>
      <c r="M4064" s="8" t="str">
        <f>VLOOKUP(MONTH($J4064),Lookup!$A$2:$B$13,2,0)&amp;" "&amp;YEAR($J4064)</f>
        <v>Jan 1900</v>
      </c>
      <c r="N4064" s="34" t="str">
        <f t="shared" si="382"/>
        <v>1/1/9999</v>
      </c>
      <c r="O4064" s="8" t="str">
        <f>IF(ISERROR(VLOOKUP($I4064,Lookup!$H$2:$I$11,2,0)),"",VLOOKUP($I4064,Lookup!$H$2:$I$11,2,0))</f>
        <v/>
      </c>
      <c r="P4064" s="8">
        <f>COUNTIF(J$4:J4064,J4064)</f>
        <v>0</v>
      </c>
    </row>
    <row r="4065" spans="1:16" x14ac:dyDescent="0.25">
      <c r="A4065" s="35">
        <f t="shared" si="383"/>
        <v>0</v>
      </c>
      <c r="B4065" s="8">
        <f t="shared" si="384"/>
        <v>0</v>
      </c>
      <c r="C4065" s="8">
        <f t="shared" si="385"/>
        <v>0</v>
      </c>
      <c r="D4065" s="38" t="e">
        <f t="shared" si="386"/>
        <v>#VALUE!</v>
      </c>
      <c r="E4065" s="39" t="e">
        <f t="shared" si="381"/>
        <v>#VALUE!</v>
      </c>
      <c r="M4065" s="8" t="str">
        <f>VLOOKUP(MONTH($J4065),Lookup!$A$2:$B$13,2,0)&amp;" "&amp;YEAR($J4065)</f>
        <v>Jan 1900</v>
      </c>
      <c r="N4065" s="34" t="str">
        <f t="shared" si="382"/>
        <v>1/1/9999</v>
      </c>
      <c r="O4065" s="8" t="str">
        <f>IF(ISERROR(VLOOKUP($I4065,Lookup!$H$2:$I$11,2,0)),"",VLOOKUP($I4065,Lookup!$H$2:$I$11,2,0))</f>
        <v/>
      </c>
      <c r="P4065" s="8">
        <f>COUNTIF(J$4:J4065,J4065)</f>
        <v>0</v>
      </c>
    </row>
    <row r="4066" spans="1:16" x14ac:dyDescent="0.25">
      <c r="A4066" s="35">
        <f t="shared" si="383"/>
        <v>0</v>
      </c>
      <c r="B4066" s="8">
        <f t="shared" si="384"/>
        <v>0</v>
      </c>
      <c r="C4066" s="8">
        <f t="shared" si="385"/>
        <v>0</v>
      </c>
      <c r="D4066" s="38" t="e">
        <f t="shared" si="386"/>
        <v>#VALUE!</v>
      </c>
      <c r="E4066" s="39" t="e">
        <f t="shared" si="381"/>
        <v>#VALUE!</v>
      </c>
      <c r="M4066" s="8" t="str">
        <f>VLOOKUP(MONTH($J4066),Lookup!$A$2:$B$13,2,0)&amp;" "&amp;YEAR($J4066)</f>
        <v>Jan 1900</v>
      </c>
      <c r="N4066" s="34" t="str">
        <f t="shared" si="382"/>
        <v>1/1/9999</v>
      </c>
      <c r="O4066" s="8" t="str">
        <f>IF(ISERROR(VLOOKUP($I4066,Lookup!$H$2:$I$11,2,0)),"",VLOOKUP($I4066,Lookup!$H$2:$I$11,2,0))</f>
        <v/>
      </c>
      <c r="P4066" s="8">
        <f>COUNTIF(J$4:J4066,J4066)</f>
        <v>0</v>
      </c>
    </row>
    <row r="4067" spans="1:16" x14ac:dyDescent="0.25">
      <c r="A4067" s="35">
        <f t="shared" si="383"/>
        <v>0</v>
      </c>
      <c r="B4067" s="8">
        <f t="shared" si="384"/>
        <v>0</v>
      </c>
      <c r="C4067" s="8">
        <f t="shared" si="385"/>
        <v>0</v>
      </c>
      <c r="D4067" s="38" t="e">
        <f t="shared" si="386"/>
        <v>#VALUE!</v>
      </c>
      <c r="E4067" s="39" t="e">
        <f t="shared" si="381"/>
        <v>#VALUE!</v>
      </c>
      <c r="M4067" s="8" t="str">
        <f>VLOOKUP(MONTH($J4067),Lookup!$A$2:$B$13,2,0)&amp;" "&amp;YEAR($J4067)</f>
        <v>Jan 1900</v>
      </c>
      <c r="N4067" s="34" t="str">
        <f t="shared" si="382"/>
        <v>1/1/9999</v>
      </c>
      <c r="O4067" s="8" t="str">
        <f>IF(ISERROR(VLOOKUP($I4067,Lookup!$H$2:$I$11,2,0)),"",VLOOKUP($I4067,Lookup!$H$2:$I$11,2,0))</f>
        <v/>
      </c>
      <c r="P4067" s="8">
        <f>COUNTIF(J$4:J4067,J4067)</f>
        <v>0</v>
      </c>
    </row>
    <row r="4068" spans="1:16" x14ac:dyDescent="0.25">
      <c r="A4068" s="35">
        <f t="shared" si="383"/>
        <v>0</v>
      </c>
      <c r="B4068" s="8">
        <f t="shared" si="384"/>
        <v>0</v>
      </c>
      <c r="C4068" s="8">
        <f t="shared" si="385"/>
        <v>0</v>
      </c>
      <c r="D4068" s="38" t="e">
        <f t="shared" si="386"/>
        <v>#VALUE!</v>
      </c>
      <c r="E4068" s="39" t="e">
        <f t="shared" si="381"/>
        <v>#VALUE!</v>
      </c>
      <c r="M4068" s="8" t="str">
        <f>VLOOKUP(MONTH($J4068),Lookup!$A$2:$B$13,2,0)&amp;" "&amp;YEAR($J4068)</f>
        <v>Jan 1900</v>
      </c>
      <c r="N4068" s="34" t="str">
        <f t="shared" si="382"/>
        <v>1/1/9999</v>
      </c>
      <c r="O4068" s="8" t="str">
        <f>IF(ISERROR(VLOOKUP($I4068,Lookup!$H$2:$I$11,2,0)),"",VLOOKUP($I4068,Lookup!$H$2:$I$11,2,0))</f>
        <v/>
      </c>
      <c r="P4068" s="8">
        <f>COUNTIF(J$4:J4068,J4068)</f>
        <v>0</v>
      </c>
    </row>
    <row r="4069" spans="1:16" x14ac:dyDescent="0.25">
      <c r="A4069" s="35">
        <f t="shared" si="383"/>
        <v>0</v>
      </c>
      <c r="B4069" s="8">
        <f t="shared" si="384"/>
        <v>0</v>
      </c>
      <c r="C4069" s="8">
        <f t="shared" si="385"/>
        <v>0</v>
      </c>
      <c r="D4069" s="38" t="e">
        <f t="shared" si="386"/>
        <v>#VALUE!</v>
      </c>
      <c r="E4069" s="39" t="e">
        <f t="shared" si="381"/>
        <v>#VALUE!</v>
      </c>
      <c r="M4069" s="8" t="str">
        <f>VLOOKUP(MONTH($J4069),Lookup!$A$2:$B$13,2,0)&amp;" "&amp;YEAR($J4069)</f>
        <v>Jan 1900</v>
      </c>
      <c r="N4069" s="34" t="str">
        <f t="shared" si="382"/>
        <v>1/1/9999</v>
      </c>
      <c r="O4069" s="8" t="str">
        <f>IF(ISERROR(VLOOKUP($I4069,Lookup!$H$2:$I$11,2,0)),"",VLOOKUP($I4069,Lookup!$H$2:$I$11,2,0))</f>
        <v/>
      </c>
      <c r="P4069" s="8">
        <f>COUNTIF(J$4:J4069,J4069)</f>
        <v>0</v>
      </c>
    </row>
    <row r="4070" spans="1:16" x14ac:dyDescent="0.25">
      <c r="A4070" s="35">
        <f t="shared" si="383"/>
        <v>0</v>
      </c>
      <c r="B4070" s="8">
        <f t="shared" si="384"/>
        <v>0</v>
      </c>
      <c r="C4070" s="8">
        <f t="shared" si="385"/>
        <v>0</v>
      </c>
      <c r="D4070" s="38" t="e">
        <f t="shared" si="386"/>
        <v>#VALUE!</v>
      </c>
      <c r="E4070" s="39" t="e">
        <f t="shared" si="381"/>
        <v>#VALUE!</v>
      </c>
      <c r="M4070" s="8" t="str">
        <f>VLOOKUP(MONTH($J4070),Lookup!$A$2:$B$13,2,0)&amp;" "&amp;YEAR($J4070)</f>
        <v>Jan 1900</v>
      </c>
      <c r="N4070" s="34" t="str">
        <f t="shared" si="382"/>
        <v>1/1/9999</v>
      </c>
      <c r="O4070" s="8" t="str">
        <f>IF(ISERROR(VLOOKUP($I4070,Lookup!$H$2:$I$11,2,0)),"",VLOOKUP($I4070,Lookup!$H$2:$I$11,2,0))</f>
        <v/>
      </c>
      <c r="P4070" s="8">
        <f>COUNTIF(J$4:J4070,J4070)</f>
        <v>0</v>
      </c>
    </row>
    <row r="4071" spans="1:16" x14ac:dyDescent="0.25">
      <c r="A4071" s="35">
        <f t="shared" si="383"/>
        <v>0</v>
      </c>
      <c r="B4071" s="8">
        <f t="shared" si="384"/>
        <v>0</v>
      </c>
      <c r="C4071" s="8">
        <f t="shared" si="385"/>
        <v>0</v>
      </c>
      <c r="D4071" s="38" t="e">
        <f t="shared" si="386"/>
        <v>#VALUE!</v>
      </c>
      <c r="E4071" s="39" t="e">
        <f t="shared" si="381"/>
        <v>#VALUE!</v>
      </c>
      <c r="M4071" s="8" t="str">
        <f>VLOOKUP(MONTH($J4071),Lookup!$A$2:$B$13,2,0)&amp;" "&amp;YEAR($J4071)</f>
        <v>Jan 1900</v>
      </c>
      <c r="N4071" s="34" t="str">
        <f t="shared" si="382"/>
        <v>1/1/9999</v>
      </c>
      <c r="O4071" s="8" t="str">
        <f>IF(ISERROR(VLOOKUP($I4071,Lookup!$H$2:$I$11,2,0)),"",VLOOKUP($I4071,Lookup!$H$2:$I$11,2,0))</f>
        <v/>
      </c>
      <c r="P4071" s="8">
        <f>COUNTIF(J$4:J4071,J4071)</f>
        <v>0</v>
      </c>
    </row>
    <row r="4072" spans="1:16" x14ac:dyDescent="0.25">
      <c r="A4072" s="35">
        <f t="shared" si="383"/>
        <v>0</v>
      </c>
      <c r="B4072" s="8">
        <f t="shared" si="384"/>
        <v>0</v>
      </c>
      <c r="C4072" s="8">
        <f t="shared" si="385"/>
        <v>0</v>
      </c>
      <c r="D4072" s="38" t="e">
        <f t="shared" si="386"/>
        <v>#VALUE!</v>
      </c>
      <c r="E4072" s="39" t="e">
        <f t="shared" si="381"/>
        <v>#VALUE!</v>
      </c>
      <c r="M4072" s="8" t="str">
        <f>VLOOKUP(MONTH($J4072),Lookup!$A$2:$B$13,2,0)&amp;" "&amp;YEAR($J4072)</f>
        <v>Jan 1900</v>
      </c>
      <c r="N4072" s="34" t="str">
        <f t="shared" si="382"/>
        <v>1/1/9999</v>
      </c>
      <c r="O4072" s="8" t="str">
        <f>IF(ISERROR(VLOOKUP($I4072,Lookup!$H$2:$I$11,2,0)),"",VLOOKUP($I4072,Lookup!$H$2:$I$11,2,0))</f>
        <v/>
      </c>
      <c r="P4072" s="8">
        <f>COUNTIF(J$4:J4072,J4072)</f>
        <v>0</v>
      </c>
    </row>
    <row r="4073" spans="1:16" x14ac:dyDescent="0.25">
      <c r="A4073" s="35">
        <f t="shared" si="383"/>
        <v>0</v>
      </c>
      <c r="B4073" s="8">
        <f t="shared" si="384"/>
        <v>0</v>
      </c>
      <c r="C4073" s="8">
        <f t="shared" si="385"/>
        <v>0</v>
      </c>
      <c r="D4073" s="38" t="e">
        <f t="shared" si="386"/>
        <v>#VALUE!</v>
      </c>
      <c r="E4073" s="39" t="e">
        <f t="shared" si="381"/>
        <v>#VALUE!</v>
      </c>
      <c r="M4073" s="8" t="str">
        <f>VLOOKUP(MONTH($J4073),Lookup!$A$2:$B$13,2,0)&amp;" "&amp;YEAR($J4073)</f>
        <v>Jan 1900</v>
      </c>
      <c r="N4073" s="34" t="str">
        <f t="shared" si="382"/>
        <v>1/1/9999</v>
      </c>
      <c r="O4073" s="8" t="str">
        <f>IF(ISERROR(VLOOKUP($I4073,Lookup!$H$2:$I$11,2,0)),"",VLOOKUP($I4073,Lookup!$H$2:$I$11,2,0))</f>
        <v/>
      </c>
      <c r="P4073" s="8">
        <f>COUNTIF(J$4:J4073,J4073)</f>
        <v>0</v>
      </c>
    </row>
    <row r="4074" spans="1:16" x14ac:dyDescent="0.25">
      <c r="A4074" s="35">
        <f t="shared" si="383"/>
        <v>0</v>
      </c>
      <c r="B4074" s="8">
        <f t="shared" si="384"/>
        <v>0</v>
      </c>
      <c r="C4074" s="8">
        <f t="shared" si="385"/>
        <v>0</v>
      </c>
      <c r="D4074" s="38" t="e">
        <f t="shared" si="386"/>
        <v>#VALUE!</v>
      </c>
      <c r="E4074" s="39" t="e">
        <f t="shared" si="381"/>
        <v>#VALUE!</v>
      </c>
      <c r="M4074" s="8" t="str">
        <f>VLOOKUP(MONTH($J4074),Lookup!$A$2:$B$13,2,0)&amp;" "&amp;YEAR($J4074)</f>
        <v>Jan 1900</v>
      </c>
      <c r="N4074" s="34" t="str">
        <f t="shared" si="382"/>
        <v>1/1/9999</v>
      </c>
      <c r="O4074" s="8" t="str">
        <f>IF(ISERROR(VLOOKUP($I4074,Lookup!$H$2:$I$11,2,0)),"",VLOOKUP($I4074,Lookup!$H$2:$I$11,2,0))</f>
        <v/>
      </c>
      <c r="P4074" s="8">
        <f>COUNTIF(J$4:J4074,J4074)</f>
        <v>0</v>
      </c>
    </row>
    <row r="4075" spans="1:16" x14ac:dyDescent="0.25">
      <c r="A4075" s="35">
        <f t="shared" si="383"/>
        <v>0</v>
      </c>
      <c r="B4075" s="8">
        <f t="shared" si="384"/>
        <v>0</v>
      </c>
      <c r="C4075" s="8">
        <f t="shared" si="385"/>
        <v>0</v>
      </c>
      <c r="D4075" s="38" t="e">
        <f t="shared" si="386"/>
        <v>#VALUE!</v>
      </c>
      <c r="E4075" s="39" t="e">
        <f t="shared" si="381"/>
        <v>#VALUE!</v>
      </c>
      <c r="M4075" s="8" t="str">
        <f>VLOOKUP(MONTH($J4075),Lookup!$A$2:$B$13,2,0)&amp;" "&amp;YEAR($J4075)</f>
        <v>Jan 1900</v>
      </c>
      <c r="N4075" s="34" t="str">
        <f t="shared" si="382"/>
        <v>1/1/9999</v>
      </c>
      <c r="O4075" s="8" t="str">
        <f>IF(ISERROR(VLOOKUP($I4075,Lookup!$H$2:$I$11,2,0)),"",VLOOKUP($I4075,Lookup!$H$2:$I$11,2,0))</f>
        <v/>
      </c>
      <c r="P4075" s="8">
        <f>COUNTIF(J$4:J4075,J4075)</f>
        <v>0</v>
      </c>
    </row>
    <row r="4076" spans="1:16" x14ac:dyDescent="0.25">
      <c r="A4076" s="35">
        <f t="shared" si="383"/>
        <v>0</v>
      </c>
      <c r="B4076" s="8">
        <f t="shared" si="384"/>
        <v>0</v>
      </c>
      <c r="C4076" s="8">
        <f t="shared" si="385"/>
        <v>0</v>
      </c>
      <c r="D4076" s="38" t="e">
        <f t="shared" si="386"/>
        <v>#VALUE!</v>
      </c>
      <c r="E4076" s="39" t="e">
        <f t="shared" si="381"/>
        <v>#VALUE!</v>
      </c>
      <c r="M4076" s="8" t="str">
        <f>VLOOKUP(MONTH($J4076),Lookup!$A$2:$B$13,2,0)&amp;" "&amp;YEAR($J4076)</f>
        <v>Jan 1900</v>
      </c>
      <c r="N4076" s="34" t="str">
        <f t="shared" si="382"/>
        <v>1/1/9999</v>
      </c>
      <c r="O4076" s="8" t="str">
        <f>IF(ISERROR(VLOOKUP($I4076,Lookup!$H$2:$I$11,2,0)),"",VLOOKUP($I4076,Lookup!$H$2:$I$11,2,0))</f>
        <v/>
      </c>
      <c r="P4076" s="8">
        <f>COUNTIF(J$4:J4076,J4076)</f>
        <v>0</v>
      </c>
    </row>
    <row r="4077" spans="1:16" x14ac:dyDescent="0.25">
      <c r="A4077" s="35">
        <f t="shared" si="383"/>
        <v>0</v>
      </c>
      <c r="B4077" s="8">
        <f t="shared" si="384"/>
        <v>0</v>
      </c>
      <c r="C4077" s="8">
        <f t="shared" si="385"/>
        <v>0</v>
      </c>
      <c r="D4077" s="38" t="e">
        <f t="shared" si="386"/>
        <v>#VALUE!</v>
      </c>
      <c r="E4077" s="39" t="e">
        <f t="shared" si="381"/>
        <v>#VALUE!</v>
      </c>
      <c r="M4077" s="8" t="str">
        <f>VLOOKUP(MONTH($J4077),Lookup!$A$2:$B$13,2,0)&amp;" "&amp;YEAR($J4077)</f>
        <v>Jan 1900</v>
      </c>
      <c r="N4077" s="34" t="str">
        <f t="shared" si="382"/>
        <v>1/1/9999</v>
      </c>
      <c r="O4077" s="8" t="str">
        <f>IF(ISERROR(VLOOKUP($I4077,Lookup!$H$2:$I$11,2,0)),"",VLOOKUP($I4077,Lookup!$H$2:$I$11,2,0))</f>
        <v/>
      </c>
      <c r="P4077" s="8">
        <f>COUNTIF(J$4:J4077,J4077)</f>
        <v>0</v>
      </c>
    </row>
    <row r="4078" spans="1:16" x14ac:dyDescent="0.25">
      <c r="A4078" s="35">
        <f t="shared" si="383"/>
        <v>0</v>
      </c>
      <c r="B4078" s="8">
        <f t="shared" si="384"/>
        <v>0</v>
      </c>
      <c r="C4078" s="8">
        <f t="shared" si="385"/>
        <v>0</v>
      </c>
      <c r="D4078" s="38" t="e">
        <f t="shared" si="386"/>
        <v>#VALUE!</v>
      </c>
      <c r="E4078" s="39" t="e">
        <f t="shared" si="381"/>
        <v>#VALUE!</v>
      </c>
      <c r="M4078" s="8" t="str">
        <f>VLOOKUP(MONTH($J4078),Lookup!$A$2:$B$13,2,0)&amp;" "&amp;YEAR($J4078)</f>
        <v>Jan 1900</v>
      </c>
      <c r="N4078" s="34" t="str">
        <f t="shared" si="382"/>
        <v>1/1/9999</v>
      </c>
      <c r="O4078" s="8" t="str">
        <f>IF(ISERROR(VLOOKUP($I4078,Lookup!$H$2:$I$11,2,0)),"",VLOOKUP($I4078,Lookup!$H$2:$I$11,2,0))</f>
        <v/>
      </c>
      <c r="P4078" s="8">
        <f>COUNTIF(J$4:J4078,J4078)</f>
        <v>0</v>
      </c>
    </row>
    <row r="4079" spans="1:16" x14ac:dyDescent="0.25">
      <c r="A4079" s="35">
        <f t="shared" si="383"/>
        <v>0</v>
      </c>
      <c r="B4079" s="8">
        <f t="shared" si="384"/>
        <v>0</v>
      </c>
      <c r="C4079" s="8">
        <f t="shared" si="385"/>
        <v>0</v>
      </c>
      <c r="D4079" s="38" t="e">
        <f t="shared" si="386"/>
        <v>#VALUE!</v>
      </c>
      <c r="E4079" s="39" t="e">
        <f t="shared" si="381"/>
        <v>#VALUE!</v>
      </c>
      <c r="M4079" s="8" t="str">
        <f>VLOOKUP(MONTH($J4079),Lookup!$A$2:$B$13,2,0)&amp;" "&amp;YEAR($J4079)</f>
        <v>Jan 1900</v>
      </c>
      <c r="N4079" s="34" t="str">
        <f t="shared" si="382"/>
        <v>1/1/9999</v>
      </c>
      <c r="O4079" s="8" t="str">
        <f>IF(ISERROR(VLOOKUP($I4079,Lookup!$H$2:$I$11,2,0)),"",VLOOKUP($I4079,Lookup!$H$2:$I$11,2,0))</f>
        <v/>
      </c>
      <c r="P4079" s="8">
        <f>COUNTIF(J$4:J4079,J4079)</f>
        <v>0</v>
      </c>
    </row>
    <row r="4080" spans="1:16" x14ac:dyDescent="0.25">
      <c r="A4080" s="35">
        <f t="shared" si="383"/>
        <v>0</v>
      </c>
      <c r="B4080" s="8">
        <f t="shared" si="384"/>
        <v>0</v>
      </c>
      <c r="C4080" s="8">
        <f t="shared" si="385"/>
        <v>0</v>
      </c>
      <c r="D4080" s="38" t="e">
        <f t="shared" si="386"/>
        <v>#VALUE!</v>
      </c>
      <c r="E4080" s="39" t="e">
        <f t="shared" si="381"/>
        <v>#VALUE!</v>
      </c>
      <c r="M4080" s="8" t="str">
        <f>VLOOKUP(MONTH($J4080),Lookup!$A$2:$B$13,2,0)&amp;" "&amp;YEAR($J4080)</f>
        <v>Jan 1900</v>
      </c>
      <c r="N4080" s="34" t="str">
        <f t="shared" si="382"/>
        <v>1/1/9999</v>
      </c>
      <c r="O4080" s="8" t="str">
        <f>IF(ISERROR(VLOOKUP($I4080,Lookup!$H$2:$I$11,2,0)),"",VLOOKUP($I4080,Lookup!$H$2:$I$11,2,0))</f>
        <v/>
      </c>
      <c r="P4080" s="8">
        <f>COUNTIF(J$4:J4080,J4080)</f>
        <v>0</v>
      </c>
    </row>
    <row r="4081" spans="1:16" x14ac:dyDescent="0.25">
      <c r="A4081" s="35">
        <f t="shared" si="383"/>
        <v>0</v>
      </c>
      <c r="B4081" s="8">
        <f t="shared" si="384"/>
        <v>0</v>
      </c>
      <c r="C4081" s="8">
        <f t="shared" si="385"/>
        <v>0</v>
      </c>
      <c r="D4081" s="38" t="e">
        <f t="shared" si="386"/>
        <v>#VALUE!</v>
      </c>
      <c r="E4081" s="39" t="e">
        <f t="shared" si="381"/>
        <v>#VALUE!</v>
      </c>
      <c r="M4081" s="8" t="str">
        <f>VLOOKUP(MONTH($J4081),Lookup!$A$2:$B$13,2,0)&amp;" "&amp;YEAR($J4081)</f>
        <v>Jan 1900</v>
      </c>
      <c r="N4081" s="34" t="str">
        <f t="shared" si="382"/>
        <v>1/1/9999</v>
      </c>
      <c r="O4081" s="8" t="str">
        <f>IF(ISERROR(VLOOKUP($I4081,Lookup!$H$2:$I$11,2,0)),"",VLOOKUP($I4081,Lookup!$H$2:$I$11,2,0))</f>
        <v/>
      </c>
      <c r="P4081" s="8">
        <f>COUNTIF(J$4:J4081,J4081)</f>
        <v>0</v>
      </c>
    </row>
    <row r="4082" spans="1:16" x14ac:dyDescent="0.25">
      <c r="A4082" s="35">
        <f t="shared" si="383"/>
        <v>0</v>
      </c>
      <c r="B4082" s="8">
        <f t="shared" si="384"/>
        <v>0</v>
      </c>
      <c r="C4082" s="8">
        <f t="shared" si="385"/>
        <v>0</v>
      </c>
      <c r="D4082" s="38" t="e">
        <f t="shared" si="386"/>
        <v>#VALUE!</v>
      </c>
      <c r="E4082" s="39" t="e">
        <f t="shared" si="381"/>
        <v>#VALUE!</v>
      </c>
      <c r="M4082" s="8" t="str">
        <f>VLOOKUP(MONTH($J4082),Lookup!$A$2:$B$13,2,0)&amp;" "&amp;YEAR($J4082)</f>
        <v>Jan 1900</v>
      </c>
      <c r="N4082" s="34" t="str">
        <f t="shared" si="382"/>
        <v>1/1/9999</v>
      </c>
      <c r="O4082" s="8" t="str">
        <f>IF(ISERROR(VLOOKUP($I4082,Lookup!$H$2:$I$11,2,0)),"",VLOOKUP($I4082,Lookup!$H$2:$I$11,2,0))</f>
        <v/>
      </c>
      <c r="P4082" s="8">
        <f>COUNTIF(J$4:J4082,J4082)</f>
        <v>0</v>
      </c>
    </row>
    <row r="4083" spans="1:16" x14ac:dyDescent="0.25">
      <c r="A4083" s="35">
        <f t="shared" si="383"/>
        <v>0</v>
      </c>
      <c r="B4083" s="8">
        <f t="shared" si="384"/>
        <v>0</v>
      </c>
      <c r="C4083" s="8">
        <f t="shared" si="385"/>
        <v>0</v>
      </c>
      <c r="D4083" s="38" t="e">
        <f t="shared" si="386"/>
        <v>#VALUE!</v>
      </c>
      <c r="E4083" s="39" t="e">
        <f t="shared" si="381"/>
        <v>#VALUE!</v>
      </c>
      <c r="M4083" s="8" t="str">
        <f>VLOOKUP(MONTH($J4083),Lookup!$A$2:$B$13,2,0)&amp;" "&amp;YEAR($J4083)</f>
        <v>Jan 1900</v>
      </c>
      <c r="N4083" s="34" t="str">
        <f t="shared" si="382"/>
        <v>1/1/9999</v>
      </c>
      <c r="O4083" s="8" t="str">
        <f>IF(ISERROR(VLOOKUP($I4083,Lookup!$H$2:$I$11,2,0)),"",VLOOKUP($I4083,Lookup!$H$2:$I$11,2,0))</f>
        <v/>
      </c>
      <c r="P4083" s="8">
        <f>COUNTIF(J$4:J4083,J4083)</f>
        <v>0</v>
      </c>
    </row>
    <row r="4084" spans="1:16" x14ac:dyDescent="0.25">
      <c r="A4084" s="35">
        <f t="shared" si="383"/>
        <v>0</v>
      </c>
      <c r="B4084" s="8">
        <f t="shared" si="384"/>
        <v>0</v>
      </c>
      <c r="C4084" s="8">
        <f t="shared" si="385"/>
        <v>0</v>
      </c>
      <c r="D4084" s="38" t="e">
        <f t="shared" si="386"/>
        <v>#VALUE!</v>
      </c>
      <c r="E4084" s="39" t="e">
        <f t="shared" si="381"/>
        <v>#VALUE!</v>
      </c>
      <c r="M4084" s="8" t="str">
        <f>VLOOKUP(MONTH($J4084),Lookup!$A$2:$B$13,2,0)&amp;" "&amp;YEAR($J4084)</f>
        <v>Jan 1900</v>
      </c>
      <c r="N4084" s="34" t="str">
        <f t="shared" si="382"/>
        <v>1/1/9999</v>
      </c>
      <c r="O4084" s="8" t="str">
        <f>IF(ISERROR(VLOOKUP($I4084,Lookup!$H$2:$I$11,2,0)),"",VLOOKUP($I4084,Lookup!$H$2:$I$11,2,0))</f>
        <v/>
      </c>
      <c r="P4084" s="8">
        <f>COUNTIF(J$4:J4084,J4084)</f>
        <v>0</v>
      </c>
    </row>
    <row r="4085" spans="1:16" x14ac:dyDescent="0.25">
      <c r="A4085" s="35">
        <f t="shared" si="383"/>
        <v>0</v>
      </c>
      <c r="B4085" s="8">
        <f t="shared" si="384"/>
        <v>0</v>
      </c>
      <c r="C4085" s="8">
        <f t="shared" si="385"/>
        <v>0</v>
      </c>
      <c r="D4085" s="38" t="e">
        <f t="shared" si="386"/>
        <v>#VALUE!</v>
      </c>
      <c r="E4085" s="39" t="e">
        <f t="shared" si="381"/>
        <v>#VALUE!</v>
      </c>
      <c r="M4085" s="8" t="str">
        <f>VLOOKUP(MONTH($J4085),Lookup!$A$2:$B$13,2,0)&amp;" "&amp;YEAR($J4085)</f>
        <v>Jan 1900</v>
      </c>
      <c r="N4085" s="34" t="str">
        <f t="shared" si="382"/>
        <v>1/1/9999</v>
      </c>
      <c r="O4085" s="8" t="str">
        <f>IF(ISERROR(VLOOKUP($I4085,Lookup!$H$2:$I$11,2,0)),"",VLOOKUP($I4085,Lookup!$H$2:$I$11,2,0))</f>
        <v/>
      </c>
      <c r="P4085" s="8">
        <f>COUNTIF(J$4:J4085,J4085)</f>
        <v>0</v>
      </c>
    </row>
    <row r="4086" spans="1:16" x14ac:dyDescent="0.25">
      <c r="A4086" s="35">
        <f t="shared" si="383"/>
        <v>0</v>
      </c>
      <c r="B4086" s="8">
        <f t="shared" si="384"/>
        <v>0</v>
      </c>
      <c r="C4086" s="8">
        <f t="shared" si="385"/>
        <v>0</v>
      </c>
      <c r="D4086" s="38" t="e">
        <f t="shared" si="386"/>
        <v>#VALUE!</v>
      </c>
      <c r="E4086" s="39" t="e">
        <f t="shared" si="381"/>
        <v>#VALUE!</v>
      </c>
      <c r="M4086" s="8" t="str">
        <f>VLOOKUP(MONTH($J4086),Lookup!$A$2:$B$13,2,0)&amp;" "&amp;YEAR($J4086)</f>
        <v>Jan 1900</v>
      </c>
      <c r="N4086" s="34" t="str">
        <f t="shared" si="382"/>
        <v>1/1/9999</v>
      </c>
      <c r="O4086" s="8" t="str">
        <f>IF(ISERROR(VLOOKUP($I4086,Lookup!$H$2:$I$11,2,0)),"",VLOOKUP($I4086,Lookup!$H$2:$I$11,2,0))</f>
        <v/>
      </c>
      <c r="P4086" s="8">
        <f>COUNTIF(J$4:J4086,J4086)</f>
        <v>0</v>
      </c>
    </row>
    <row r="4087" spans="1:16" x14ac:dyDescent="0.25">
      <c r="A4087" s="35">
        <f t="shared" si="383"/>
        <v>0</v>
      </c>
      <c r="B4087" s="8">
        <f t="shared" si="384"/>
        <v>0</v>
      </c>
      <c r="C4087" s="8">
        <f t="shared" si="385"/>
        <v>0</v>
      </c>
      <c r="D4087" s="38" t="e">
        <f t="shared" si="386"/>
        <v>#VALUE!</v>
      </c>
      <c r="E4087" s="39" t="e">
        <f t="shared" si="381"/>
        <v>#VALUE!</v>
      </c>
      <c r="M4087" s="8" t="str">
        <f>VLOOKUP(MONTH($J4087),Lookup!$A$2:$B$13,2,0)&amp;" "&amp;YEAR($J4087)</f>
        <v>Jan 1900</v>
      </c>
      <c r="N4087" s="34" t="str">
        <f t="shared" si="382"/>
        <v>1/1/9999</v>
      </c>
      <c r="O4087" s="8" t="str">
        <f>IF(ISERROR(VLOOKUP($I4087,Lookup!$H$2:$I$11,2,0)),"",VLOOKUP($I4087,Lookup!$H$2:$I$11,2,0))</f>
        <v/>
      </c>
      <c r="P4087" s="8">
        <f>COUNTIF(J$4:J4087,J4087)</f>
        <v>0</v>
      </c>
    </row>
    <row r="4088" spans="1:16" x14ac:dyDescent="0.25">
      <c r="A4088" s="35">
        <f t="shared" si="383"/>
        <v>0</v>
      </c>
      <c r="B4088" s="8">
        <f t="shared" si="384"/>
        <v>0</v>
      </c>
      <c r="C4088" s="8">
        <f t="shared" si="385"/>
        <v>0</v>
      </c>
      <c r="D4088" s="38" t="e">
        <f t="shared" si="386"/>
        <v>#VALUE!</v>
      </c>
      <c r="E4088" s="39" t="e">
        <f t="shared" si="381"/>
        <v>#VALUE!</v>
      </c>
      <c r="M4088" s="8" t="str">
        <f>VLOOKUP(MONTH($J4088),Lookup!$A$2:$B$13,2,0)&amp;" "&amp;YEAR($J4088)</f>
        <v>Jan 1900</v>
      </c>
      <c r="N4088" s="34" t="str">
        <f t="shared" si="382"/>
        <v>1/1/9999</v>
      </c>
      <c r="O4088" s="8" t="str">
        <f>IF(ISERROR(VLOOKUP($I4088,Lookup!$H$2:$I$11,2,0)),"",VLOOKUP($I4088,Lookup!$H$2:$I$11,2,0))</f>
        <v/>
      </c>
      <c r="P4088" s="8">
        <f>COUNTIF(J$4:J4088,J4088)</f>
        <v>0</v>
      </c>
    </row>
    <row r="4089" spans="1:16" x14ac:dyDescent="0.25">
      <c r="A4089" s="35">
        <f t="shared" si="383"/>
        <v>0</v>
      </c>
      <c r="B4089" s="8">
        <f t="shared" si="384"/>
        <v>0</v>
      </c>
      <c r="C4089" s="8">
        <f t="shared" si="385"/>
        <v>0</v>
      </c>
      <c r="D4089" s="38" t="e">
        <f t="shared" si="386"/>
        <v>#VALUE!</v>
      </c>
      <c r="E4089" s="39" t="e">
        <f t="shared" si="381"/>
        <v>#VALUE!</v>
      </c>
      <c r="M4089" s="8" t="str">
        <f>VLOOKUP(MONTH($J4089),Lookup!$A$2:$B$13,2,0)&amp;" "&amp;YEAR($J4089)</f>
        <v>Jan 1900</v>
      </c>
      <c r="N4089" s="34" t="str">
        <f t="shared" si="382"/>
        <v>1/1/9999</v>
      </c>
      <c r="O4089" s="8" t="str">
        <f>IF(ISERROR(VLOOKUP($I4089,Lookup!$H$2:$I$11,2,0)),"",VLOOKUP($I4089,Lookup!$H$2:$I$11,2,0))</f>
        <v/>
      </c>
      <c r="P4089" s="8">
        <f>COUNTIF(J$4:J4089,J4089)</f>
        <v>0</v>
      </c>
    </row>
    <row r="4090" spans="1:16" x14ac:dyDescent="0.25">
      <c r="A4090" s="35">
        <f t="shared" si="383"/>
        <v>0</v>
      </c>
      <c r="B4090" s="8">
        <f t="shared" si="384"/>
        <v>0</v>
      </c>
      <c r="C4090" s="8">
        <f t="shared" si="385"/>
        <v>0</v>
      </c>
      <c r="D4090" s="38" t="e">
        <f t="shared" si="386"/>
        <v>#VALUE!</v>
      </c>
      <c r="E4090" s="39" t="e">
        <f t="shared" si="381"/>
        <v>#VALUE!</v>
      </c>
      <c r="M4090" s="8" t="str">
        <f>VLOOKUP(MONTH($J4090),Lookup!$A$2:$B$13,2,0)&amp;" "&amp;YEAR($J4090)</f>
        <v>Jan 1900</v>
      </c>
      <c r="N4090" s="34" t="str">
        <f t="shared" si="382"/>
        <v>1/1/9999</v>
      </c>
      <c r="O4090" s="8" t="str">
        <f>IF(ISERROR(VLOOKUP($I4090,Lookup!$H$2:$I$11,2,0)),"",VLOOKUP($I4090,Lookup!$H$2:$I$11,2,0))</f>
        <v/>
      </c>
      <c r="P4090" s="8">
        <f>COUNTIF(J$4:J4090,J4090)</f>
        <v>0</v>
      </c>
    </row>
    <row r="4091" spans="1:16" x14ac:dyDescent="0.25">
      <c r="A4091" s="35">
        <f t="shared" si="383"/>
        <v>0</v>
      </c>
      <c r="B4091" s="8">
        <f t="shared" si="384"/>
        <v>0</v>
      </c>
      <c r="C4091" s="8">
        <f t="shared" si="385"/>
        <v>0</v>
      </c>
      <c r="D4091" s="38" t="e">
        <f t="shared" si="386"/>
        <v>#VALUE!</v>
      </c>
      <c r="E4091" s="39" t="e">
        <f t="shared" si="381"/>
        <v>#VALUE!</v>
      </c>
      <c r="M4091" s="8" t="str">
        <f>VLOOKUP(MONTH($J4091),Lookup!$A$2:$B$13,2,0)&amp;" "&amp;YEAR($J4091)</f>
        <v>Jan 1900</v>
      </c>
      <c r="N4091" s="34" t="str">
        <f t="shared" si="382"/>
        <v>1/1/9999</v>
      </c>
      <c r="O4091" s="8" t="str">
        <f>IF(ISERROR(VLOOKUP($I4091,Lookup!$H$2:$I$11,2,0)),"",VLOOKUP($I4091,Lookup!$H$2:$I$11,2,0))</f>
        <v/>
      </c>
      <c r="P4091" s="8">
        <f>COUNTIF(J$4:J4091,J4091)</f>
        <v>0</v>
      </c>
    </row>
    <row r="4092" spans="1:16" x14ac:dyDescent="0.25">
      <c r="A4092" s="35">
        <f t="shared" si="383"/>
        <v>0</v>
      </c>
      <c r="B4092" s="8">
        <f t="shared" si="384"/>
        <v>0</v>
      </c>
      <c r="C4092" s="8">
        <f t="shared" si="385"/>
        <v>0</v>
      </c>
      <c r="D4092" s="38" t="e">
        <f t="shared" si="386"/>
        <v>#VALUE!</v>
      </c>
      <c r="E4092" s="39" t="e">
        <f t="shared" si="381"/>
        <v>#VALUE!</v>
      </c>
      <c r="M4092" s="8" t="str">
        <f>VLOOKUP(MONTH($J4092),Lookup!$A$2:$B$13,2,0)&amp;" "&amp;YEAR($J4092)</f>
        <v>Jan 1900</v>
      </c>
      <c r="N4092" s="34" t="str">
        <f t="shared" si="382"/>
        <v>1/1/9999</v>
      </c>
      <c r="O4092" s="8" t="str">
        <f>IF(ISERROR(VLOOKUP($I4092,Lookup!$H$2:$I$11,2,0)),"",VLOOKUP($I4092,Lookup!$H$2:$I$11,2,0))</f>
        <v/>
      </c>
      <c r="P4092" s="8">
        <f>COUNTIF(J$4:J4092,J4092)</f>
        <v>0</v>
      </c>
    </row>
    <row r="4093" spans="1:16" x14ac:dyDescent="0.25">
      <c r="A4093" s="35">
        <f t="shared" si="383"/>
        <v>0</v>
      </c>
      <c r="B4093" s="8">
        <f t="shared" si="384"/>
        <v>0</v>
      </c>
      <c r="C4093" s="8">
        <f t="shared" si="385"/>
        <v>0</v>
      </c>
      <c r="D4093" s="38" t="e">
        <f t="shared" si="386"/>
        <v>#VALUE!</v>
      </c>
      <c r="E4093" s="39" t="e">
        <f t="shared" si="381"/>
        <v>#VALUE!</v>
      </c>
      <c r="M4093" s="8" t="str">
        <f>VLOOKUP(MONTH($J4093),Lookup!$A$2:$B$13,2,0)&amp;" "&amp;YEAR($J4093)</f>
        <v>Jan 1900</v>
      </c>
      <c r="N4093" s="34" t="str">
        <f t="shared" si="382"/>
        <v>1/1/9999</v>
      </c>
      <c r="O4093" s="8" t="str">
        <f>IF(ISERROR(VLOOKUP($I4093,Lookup!$H$2:$I$11,2,0)),"",VLOOKUP($I4093,Lookup!$H$2:$I$11,2,0))</f>
        <v/>
      </c>
      <c r="P4093" s="8">
        <f>COUNTIF(J$4:J4093,J4093)</f>
        <v>0</v>
      </c>
    </row>
    <row r="4094" spans="1:16" x14ac:dyDescent="0.25">
      <c r="A4094" s="35">
        <f t="shared" si="383"/>
        <v>0</v>
      </c>
      <c r="B4094" s="8">
        <f t="shared" si="384"/>
        <v>0</v>
      </c>
      <c r="C4094" s="8">
        <f t="shared" si="385"/>
        <v>0</v>
      </c>
      <c r="D4094" s="38" t="e">
        <f t="shared" si="386"/>
        <v>#VALUE!</v>
      </c>
      <c r="E4094" s="39" t="e">
        <f t="shared" si="381"/>
        <v>#VALUE!</v>
      </c>
      <c r="M4094" s="8" t="str">
        <f>VLOOKUP(MONTH($J4094),Lookup!$A$2:$B$13,2,0)&amp;" "&amp;YEAR($J4094)</f>
        <v>Jan 1900</v>
      </c>
      <c r="N4094" s="34" t="str">
        <f t="shared" si="382"/>
        <v>1/1/9999</v>
      </c>
      <c r="O4094" s="8" t="str">
        <f>IF(ISERROR(VLOOKUP($I4094,Lookup!$H$2:$I$11,2,0)),"",VLOOKUP($I4094,Lookup!$H$2:$I$11,2,0))</f>
        <v/>
      </c>
      <c r="P4094" s="8">
        <f>COUNTIF(J$4:J4094,J4094)</f>
        <v>0</v>
      </c>
    </row>
    <row r="4095" spans="1:16" x14ac:dyDescent="0.25">
      <c r="A4095" s="35">
        <f t="shared" si="383"/>
        <v>0</v>
      </c>
      <c r="B4095" s="8">
        <f t="shared" si="384"/>
        <v>0</v>
      </c>
      <c r="C4095" s="8">
        <f t="shared" si="385"/>
        <v>0</v>
      </c>
      <c r="D4095" s="38" t="e">
        <f t="shared" si="386"/>
        <v>#VALUE!</v>
      </c>
      <c r="E4095" s="39" t="e">
        <f t="shared" si="381"/>
        <v>#VALUE!</v>
      </c>
      <c r="M4095" s="8" t="str">
        <f>VLOOKUP(MONTH($J4095),Lookup!$A$2:$B$13,2,0)&amp;" "&amp;YEAR($J4095)</f>
        <v>Jan 1900</v>
      </c>
      <c r="N4095" s="34" t="str">
        <f t="shared" si="382"/>
        <v>1/1/9999</v>
      </c>
      <c r="O4095" s="8" t="str">
        <f>IF(ISERROR(VLOOKUP($I4095,Lookup!$H$2:$I$11,2,0)),"",VLOOKUP($I4095,Lookup!$H$2:$I$11,2,0))</f>
        <v/>
      </c>
      <c r="P4095" s="8">
        <f>COUNTIF(J$4:J4095,J4095)</f>
        <v>0</v>
      </c>
    </row>
    <row r="4096" spans="1:16" x14ac:dyDescent="0.25">
      <c r="A4096" s="35">
        <f t="shared" si="383"/>
        <v>0</v>
      </c>
      <c r="B4096" s="8">
        <f t="shared" si="384"/>
        <v>0</v>
      </c>
      <c r="C4096" s="8">
        <f t="shared" si="385"/>
        <v>0</v>
      </c>
      <c r="D4096" s="38" t="e">
        <f t="shared" si="386"/>
        <v>#VALUE!</v>
      </c>
      <c r="E4096" s="39" t="e">
        <f t="shared" si="381"/>
        <v>#VALUE!</v>
      </c>
      <c r="M4096" s="8" t="str">
        <f>VLOOKUP(MONTH($J4096),Lookup!$A$2:$B$13,2,0)&amp;" "&amp;YEAR($J4096)</f>
        <v>Jan 1900</v>
      </c>
      <c r="N4096" s="34" t="str">
        <f t="shared" si="382"/>
        <v>1/1/9999</v>
      </c>
      <c r="O4096" s="8" t="str">
        <f>IF(ISERROR(VLOOKUP($I4096,Lookup!$H$2:$I$11,2,0)),"",VLOOKUP($I4096,Lookup!$H$2:$I$11,2,0))</f>
        <v/>
      </c>
      <c r="P4096" s="8">
        <f>COUNTIF(J$4:J4096,J4096)</f>
        <v>0</v>
      </c>
    </row>
    <row r="4097" spans="1:16" x14ac:dyDescent="0.25">
      <c r="A4097" s="35">
        <f t="shared" si="383"/>
        <v>0</v>
      </c>
      <c r="B4097" s="8">
        <f t="shared" si="384"/>
        <v>0</v>
      </c>
      <c r="C4097" s="8">
        <f t="shared" si="385"/>
        <v>0</v>
      </c>
      <c r="D4097" s="38" t="e">
        <f t="shared" si="386"/>
        <v>#VALUE!</v>
      </c>
      <c r="E4097" s="39" t="e">
        <f t="shared" si="381"/>
        <v>#VALUE!</v>
      </c>
      <c r="M4097" s="8" t="str">
        <f>VLOOKUP(MONTH($J4097),Lookup!$A$2:$B$13,2,0)&amp;" "&amp;YEAR($J4097)</f>
        <v>Jan 1900</v>
      </c>
      <c r="N4097" s="34" t="str">
        <f t="shared" si="382"/>
        <v>1/1/9999</v>
      </c>
      <c r="O4097" s="8" t="str">
        <f>IF(ISERROR(VLOOKUP($I4097,Lookup!$H$2:$I$11,2,0)),"",VLOOKUP($I4097,Lookup!$H$2:$I$11,2,0))</f>
        <v/>
      </c>
      <c r="P4097" s="8">
        <f>COUNTIF(J$4:J4097,J4097)</f>
        <v>0</v>
      </c>
    </row>
    <row r="4098" spans="1:16" x14ac:dyDescent="0.25">
      <c r="A4098" s="35">
        <f t="shared" si="383"/>
        <v>0</v>
      </c>
      <c r="B4098" s="8">
        <f t="shared" si="384"/>
        <v>0</v>
      </c>
      <c r="C4098" s="8">
        <f t="shared" si="385"/>
        <v>0</v>
      </c>
      <c r="D4098" s="38" t="e">
        <f t="shared" si="386"/>
        <v>#VALUE!</v>
      </c>
      <c r="E4098" s="39" t="e">
        <f t="shared" si="381"/>
        <v>#VALUE!</v>
      </c>
      <c r="M4098" s="8" t="str">
        <f>VLOOKUP(MONTH($J4098),Lookup!$A$2:$B$13,2,0)&amp;" "&amp;YEAR($J4098)</f>
        <v>Jan 1900</v>
      </c>
      <c r="N4098" s="34" t="str">
        <f t="shared" si="382"/>
        <v>1/1/9999</v>
      </c>
      <c r="O4098" s="8" t="str">
        <f>IF(ISERROR(VLOOKUP($I4098,Lookup!$H$2:$I$11,2,0)),"",VLOOKUP($I4098,Lookup!$H$2:$I$11,2,0))</f>
        <v/>
      </c>
      <c r="P4098" s="8">
        <f>COUNTIF(J$4:J4098,J4098)</f>
        <v>0</v>
      </c>
    </row>
    <row r="4099" spans="1:16" x14ac:dyDescent="0.25">
      <c r="A4099" s="35">
        <f t="shared" si="383"/>
        <v>0</v>
      </c>
      <c r="B4099" s="8">
        <f t="shared" si="384"/>
        <v>0</v>
      </c>
      <c r="C4099" s="8">
        <f t="shared" si="385"/>
        <v>0</v>
      </c>
      <c r="D4099" s="38" t="e">
        <f t="shared" si="386"/>
        <v>#VALUE!</v>
      </c>
      <c r="E4099" s="39" t="e">
        <f t="shared" si="381"/>
        <v>#VALUE!</v>
      </c>
      <c r="M4099" s="8" t="str">
        <f>VLOOKUP(MONTH($J4099),Lookup!$A$2:$B$13,2,0)&amp;" "&amp;YEAR($J4099)</f>
        <v>Jan 1900</v>
      </c>
      <c r="N4099" s="34" t="str">
        <f t="shared" si="382"/>
        <v>1/1/9999</v>
      </c>
      <c r="O4099" s="8" t="str">
        <f>IF(ISERROR(VLOOKUP($I4099,Lookup!$H$2:$I$11,2,0)),"",VLOOKUP($I4099,Lookup!$H$2:$I$11,2,0))</f>
        <v/>
      </c>
      <c r="P4099" s="8">
        <f>COUNTIF(J$4:J4099,J4099)</f>
        <v>0</v>
      </c>
    </row>
    <row r="4100" spans="1:16" x14ac:dyDescent="0.25">
      <c r="A4100" s="35">
        <f t="shared" si="383"/>
        <v>0</v>
      </c>
      <c r="B4100" s="8">
        <f t="shared" si="384"/>
        <v>0</v>
      </c>
      <c r="C4100" s="8">
        <f t="shared" si="385"/>
        <v>0</v>
      </c>
      <c r="D4100" s="38" t="e">
        <f t="shared" si="386"/>
        <v>#VALUE!</v>
      </c>
      <c r="E4100" s="39" t="e">
        <f t="shared" si="381"/>
        <v>#VALUE!</v>
      </c>
      <c r="M4100" s="8" t="str">
        <f>VLOOKUP(MONTH($J4100),Lookup!$A$2:$B$13,2,0)&amp;" "&amp;YEAR($J4100)</f>
        <v>Jan 1900</v>
      </c>
      <c r="N4100" s="34" t="str">
        <f t="shared" si="382"/>
        <v>1/1/9999</v>
      </c>
      <c r="O4100" s="8" t="str">
        <f>IF(ISERROR(VLOOKUP($I4100,Lookup!$H$2:$I$11,2,0)),"",VLOOKUP($I4100,Lookup!$H$2:$I$11,2,0))</f>
        <v/>
      </c>
      <c r="P4100" s="8">
        <f>COUNTIF(J$4:J4100,J4100)</f>
        <v>0</v>
      </c>
    </row>
    <row r="4101" spans="1:16" x14ac:dyDescent="0.25">
      <c r="A4101" s="35">
        <f t="shared" si="383"/>
        <v>0</v>
      </c>
      <c r="B4101" s="8">
        <f t="shared" si="384"/>
        <v>0</v>
      </c>
      <c r="C4101" s="8">
        <f t="shared" si="385"/>
        <v>0</v>
      </c>
      <c r="D4101" s="38" t="e">
        <f t="shared" si="386"/>
        <v>#VALUE!</v>
      </c>
      <c r="E4101" s="39" t="e">
        <f t="shared" ref="E4101:E4164" si="387">IF($D4101="","",COUNTIFS($F$4:$F$5000,$F4101,$D$4:$D$5000,"&gt;"&amp;$D4101))</f>
        <v>#VALUE!</v>
      </c>
      <c r="M4101" s="8" t="str">
        <f>VLOOKUP(MONTH($J4101),Lookup!$A$2:$B$13,2,0)&amp;" "&amp;YEAR($J4101)</f>
        <v>Jan 1900</v>
      </c>
      <c r="N4101" s="34" t="str">
        <f t="shared" ref="N4101:N4164" si="388">IF(ISBLANK($J4101),"1/1/9999",J4101)</f>
        <v>1/1/9999</v>
      </c>
      <c r="O4101" s="8" t="str">
        <f>IF(ISERROR(VLOOKUP($I4101,Lookup!$H$2:$I$11,2,0)),"",VLOOKUP($I4101,Lookup!$H$2:$I$11,2,0))</f>
        <v/>
      </c>
      <c r="P4101" s="8">
        <f>COUNTIF(J$4:J4101,J4101)</f>
        <v>0</v>
      </c>
    </row>
    <row r="4102" spans="1:16" x14ac:dyDescent="0.25">
      <c r="A4102" s="35">
        <f t="shared" ref="A4102:A4165" si="389">K4102</f>
        <v>0</v>
      </c>
      <c r="B4102" s="8">
        <f t="shared" ref="B4102:B4165" si="390">J4102</f>
        <v>0</v>
      </c>
      <c r="C4102" s="8">
        <f t="shared" ref="C4102:C4165" si="391">L4102</f>
        <v>0</v>
      </c>
      <c r="D4102" s="38" t="e">
        <f t="shared" ref="D4102:D4165" si="392">SUM(A4102:C4102)+O4102+P4102</f>
        <v>#VALUE!</v>
      </c>
      <c r="E4102" s="39" t="e">
        <f t="shared" si="387"/>
        <v>#VALUE!</v>
      </c>
      <c r="M4102" s="8" t="str">
        <f>VLOOKUP(MONTH($J4102),Lookup!$A$2:$B$13,2,0)&amp;" "&amp;YEAR($J4102)</f>
        <v>Jan 1900</v>
      </c>
      <c r="N4102" s="34" t="str">
        <f t="shared" si="388"/>
        <v>1/1/9999</v>
      </c>
      <c r="O4102" s="8" t="str">
        <f>IF(ISERROR(VLOOKUP($I4102,Lookup!$H$2:$I$11,2,0)),"",VLOOKUP($I4102,Lookup!$H$2:$I$11,2,0))</f>
        <v/>
      </c>
      <c r="P4102" s="8">
        <f>COUNTIF(J$4:J4102,J4102)</f>
        <v>0</v>
      </c>
    </row>
    <row r="4103" spans="1:16" x14ac:dyDescent="0.25">
      <c r="A4103" s="35">
        <f t="shared" si="389"/>
        <v>0</v>
      </c>
      <c r="B4103" s="8">
        <f t="shared" si="390"/>
        <v>0</v>
      </c>
      <c r="C4103" s="8">
        <f t="shared" si="391"/>
        <v>0</v>
      </c>
      <c r="D4103" s="38" t="e">
        <f t="shared" si="392"/>
        <v>#VALUE!</v>
      </c>
      <c r="E4103" s="39" t="e">
        <f t="shared" si="387"/>
        <v>#VALUE!</v>
      </c>
      <c r="M4103" s="8" t="str">
        <f>VLOOKUP(MONTH($J4103),Lookup!$A$2:$B$13,2,0)&amp;" "&amp;YEAR($J4103)</f>
        <v>Jan 1900</v>
      </c>
      <c r="N4103" s="34" t="str">
        <f t="shared" si="388"/>
        <v>1/1/9999</v>
      </c>
      <c r="O4103" s="8" t="str">
        <f>IF(ISERROR(VLOOKUP($I4103,Lookup!$H$2:$I$11,2,0)),"",VLOOKUP($I4103,Lookup!$H$2:$I$11,2,0))</f>
        <v/>
      </c>
      <c r="P4103" s="8">
        <f>COUNTIF(J$4:J4103,J4103)</f>
        <v>0</v>
      </c>
    </row>
    <row r="4104" spans="1:16" x14ac:dyDescent="0.25">
      <c r="A4104" s="35">
        <f t="shared" si="389"/>
        <v>0</v>
      </c>
      <c r="B4104" s="8">
        <f t="shared" si="390"/>
        <v>0</v>
      </c>
      <c r="C4104" s="8">
        <f t="shared" si="391"/>
        <v>0</v>
      </c>
      <c r="D4104" s="38" t="e">
        <f t="shared" si="392"/>
        <v>#VALUE!</v>
      </c>
      <c r="E4104" s="39" t="e">
        <f t="shared" si="387"/>
        <v>#VALUE!</v>
      </c>
      <c r="M4104" s="8" t="str">
        <f>VLOOKUP(MONTH($J4104),Lookup!$A$2:$B$13,2,0)&amp;" "&amp;YEAR($J4104)</f>
        <v>Jan 1900</v>
      </c>
      <c r="N4104" s="34" t="str">
        <f t="shared" si="388"/>
        <v>1/1/9999</v>
      </c>
      <c r="O4104" s="8" t="str">
        <f>IF(ISERROR(VLOOKUP($I4104,Lookup!$H$2:$I$11,2,0)),"",VLOOKUP($I4104,Lookup!$H$2:$I$11,2,0))</f>
        <v/>
      </c>
      <c r="P4104" s="8">
        <f>COUNTIF(J$4:J4104,J4104)</f>
        <v>0</v>
      </c>
    </row>
    <row r="4105" spans="1:16" x14ac:dyDescent="0.25">
      <c r="A4105" s="35">
        <f t="shared" si="389"/>
        <v>0</v>
      </c>
      <c r="B4105" s="8">
        <f t="shared" si="390"/>
        <v>0</v>
      </c>
      <c r="C4105" s="8">
        <f t="shared" si="391"/>
        <v>0</v>
      </c>
      <c r="D4105" s="38" t="e">
        <f t="shared" si="392"/>
        <v>#VALUE!</v>
      </c>
      <c r="E4105" s="39" t="e">
        <f t="shared" si="387"/>
        <v>#VALUE!</v>
      </c>
      <c r="M4105" s="8" t="str">
        <f>VLOOKUP(MONTH($J4105),Lookup!$A$2:$B$13,2,0)&amp;" "&amp;YEAR($J4105)</f>
        <v>Jan 1900</v>
      </c>
      <c r="N4105" s="34" t="str">
        <f t="shared" si="388"/>
        <v>1/1/9999</v>
      </c>
      <c r="O4105" s="8" t="str">
        <f>IF(ISERROR(VLOOKUP($I4105,Lookup!$H$2:$I$11,2,0)),"",VLOOKUP($I4105,Lookup!$H$2:$I$11,2,0))</f>
        <v/>
      </c>
      <c r="P4105" s="8">
        <f>COUNTIF(J$4:J4105,J4105)</f>
        <v>0</v>
      </c>
    </row>
    <row r="4106" spans="1:16" x14ac:dyDescent="0.25">
      <c r="A4106" s="35">
        <f t="shared" si="389"/>
        <v>0</v>
      </c>
      <c r="B4106" s="8">
        <f t="shared" si="390"/>
        <v>0</v>
      </c>
      <c r="C4106" s="8">
        <f t="shared" si="391"/>
        <v>0</v>
      </c>
      <c r="D4106" s="38" t="e">
        <f t="shared" si="392"/>
        <v>#VALUE!</v>
      </c>
      <c r="E4106" s="39" t="e">
        <f t="shared" si="387"/>
        <v>#VALUE!</v>
      </c>
      <c r="M4106" s="8" t="str">
        <f>VLOOKUP(MONTH($J4106),Lookup!$A$2:$B$13,2,0)&amp;" "&amp;YEAR($J4106)</f>
        <v>Jan 1900</v>
      </c>
      <c r="N4106" s="34" t="str">
        <f t="shared" si="388"/>
        <v>1/1/9999</v>
      </c>
      <c r="O4106" s="8" t="str">
        <f>IF(ISERROR(VLOOKUP($I4106,Lookup!$H$2:$I$11,2,0)),"",VLOOKUP($I4106,Lookup!$H$2:$I$11,2,0))</f>
        <v/>
      </c>
      <c r="P4106" s="8">
        <f>COUNTIF(J$4:J4106,J4106)</f>
        <v>0</v>
      </c>
    </row>
    <row r="4107" spans="1:16" x14ac:dyDescent="0.25">
      <c r="A4107" s="35">
        <f t="shared" si="389"/>
        <v>0</v>
      </c>
      <c r="B4107" s="8">
        <f t="shared" si="390"/>
        <v>0</v>
      </c>
      <c r="C4107" s="8">
        <f t="shared" si="391"/>
        <v>0</v>
      </c>
      <c r="D4107" s="38" t="e">
        <f t="shared" si="392"/>
        <v>#VALUE!</v>
      </c>
      <c r="E4107" s="39" t="e">
        <f t="shared" si="387"/>
        <v>#VALUE!</v>
      </c>
      <c r="M4107" s="8" t="str">
        <f>VLOOKUP(MONTH($J4107),Lookup!$A$2:$B$13,2,0)&amp;" "&amp;YEAR($J4107)</f>
        <v>Jan 1900</v>
      </c>
      <c r="N4107" s="34" t="str">
        <f t="shared" si="388"/>
        <v>1/1/9999</v>
      </c>
      <c r="O4107" s="8" t="str">
        <f>IF(ISERROR(VLOOKUP($I4107,Lookup!$H$2:$I$11,2,0)),"",VLOOKUP($I4107,Lookup!$H$2:$I$11,2,0))</f>
        <v/>
      </c>
      <c r="P4107" s="8">
        <f>COUNTIF(J$4:J4107,J4107)</f>
        <v>0</v>
      </c>
    </row>
    <row r="4108" spans="1:16" x14ac:dyDescent="0.25">
      <c r="A4108" s="35">
        <f t="shared" si="389"/>
        <v>0</v>
      </c>
      <c r="B4108" s="8">
        <f t="shared" si="390"/>
        <v>0</v>
      </c>
      <c r="C4108" s="8">
        <f t="shared" si="391"/>
        <v>0</v>
      </c>
      <c r="D4108" s="38" t="e">
        <f t="shared" si="392"/>
        <v>#VALUE!</v>
      </c>
      <c r="E4108" s="39" t="e">
        <f t="shared" si="387"/>
        <v>#VALUE!</v>
      </c>
      <c r="M4108" s="8" t="str">
        <f>VLOOKUP(MONTH($J4108),Lookup!$A$2:$B$13,2,0)&amp;" "&amp;YEAR($J4108)</f>
        <v>Jan 1900</v>
      </c>
      <c r="N4108" s="34" t="str">
        <f t="shared" si="388"/>
        <v>1/1/9999</v>
      </c>
      <c r="O4108" s="8" t="str">
        <f>IF(ISERROR(VLOOKUP($I4108,Lookup!$H$2:$I$11,2,0)),"",VLOOKUP($I4108,Lookup!$H$2:$I$11,2,0))</f>
        <v/>
      </c>
      <c r="P4108" s="8">
        <f>COUNTIF(J$4:J4108,J4108)</f>
        <v>0</v>
      </c>
    </row>
    <row r="4109" spans="1:16" x14ac:dyDescent="0.25">
      <c r="A4109" s="35">
        <f t="shared" si="389"/>
        <v>0</v>
      </c>
      <c r="B4109" s="8">
        <f t="shared" si="390"/>
        <v>0</v>
      </c>
      <c r="C4109" s="8">
        <f t="shared" si="391"/>
        <v>0</v>
      </c>
      <c r="D4109" s="38" t="e">
        <f t="shared" si="392"/>
        <v>#VALUE!</v>
      </c>
      <c r="E4109" s="39" t="e">
        <f t="shared" si="387"/>
        <v>#VALUE!</v>
      </c>
      <c r="M4109" s="8" t="str">
        <f>VLOOKUP(MONTH($J4109),Lookup!$A$2:$B$13,2,0)&amp;" "&amp;YEAR($J4109)</f>
        <v>Jan 1900</v>
      </c>
      <c r="N4109" s="34" t="str">
        <f t="shared" si="388"/>
        <v>1/1/9999</v>
      </c>
      <c r="O4109" s="8" t="str">
        <f>IF(ISERROR(VLOOKUP($I4109,Lookup!$H$2:$I$11,2,0)),"",VLOOKUP($I4109,Lookup!$H$2:$I$11,2,0))</f>
        <v/>
      </c>
      <c r="P4109" s="8">
        <f>COUNTIF(J$4:J4109,J4109)</f>
        <v>0</v>
      </c>
    </row>
    <row r="4110" spans="1:16" x14ac:dyDescent="0.25">
      <c r="A4110" s="35">
        <f t="shared" si="389"/>
        <v>0</v>
      </c>
      <c r="B4110" s="8">
        <f t="shared" si="390"/>
        <v>0</v>
      </c>
      <c r="C4110" s="8">
        <f t="shared" si="391"/>
        <v>0</v>
      </c>
      <c r="D4110" s="38" t="e">
        <f t="shared" si="392"/>
        <v>#VALUE!</v>
      </c>
      <c r="E4110" s="39" t="e">
        <f t="shared" si="387"/>
        <v>#VALUE!</v>
      </c>
      <c r="M4110" s="8" t="str">
        <f>VLOOKUP(MONTH($J4110),Lookup!$A$2:$B$13,2,0)&amp;" "&amp;YEAR($J4110)</f>
        <v>Jan 1900</v>
      </c>
      <c r="N4110" s="34" t="str">
        <f t="shared" si="388"/>
        <v>1/1/9999</v>
      </c>
      <c r="O4110" s="8" t="str">
        <f>IF(ISERROR(VLOOKUP($I4110,Lookup!$H$2:$I$11,2,0)),"",VLOOKUP($I4110,Lookup!$H$2:$I$11,2,0))</f>
        <v/>
      </c>
      <c r="P4110" s="8">
        <f>COUNTIF(J$4:J4110,J4110)</f>
        <v>0</v>
      </c>
    </row>
    <row r="4111" spans="1:16" x14ac:dyDescent="0.25">
      <c r="A4111" s="35">
        <f t="shared" si="389"/>
        <v>0</v>
      </c>
      <c r="B4111" s="8">
        <f t="shared" si="390"/>
        <v>0</v>
      </c>
      <c r="C4111" s="8">
        <f t="shared" si="391"/>
        <v>0</v>
      </c>
      <c r="D4111" s="38" t="e">
        <f t="shared" si="392"/>
        <v>#VALUE!</v>
      </c>
      <c r="E4111" s="39" t="e">
        <f t="shared" si="387"/>
        <v>#VALUE!</v>
      </c>
      <c r="M4111" s="8" t="str">
        <f>VLOOKUP(MONTH($J4111),Lookup!$A$2:$B$13,2,0)&amp;" "&amp;YEAR($J4111)</f>
        <v>Jan 1900</v>
      </c>
      <c r="N4111" s="34" t="str">
        <f t="shared" si="388"/>
        <v>1/1/9999</v>
      </c>
      <c r="O4111" s="8" t="str">
        <f>IF(ISERROR(VLOOKUP($I4111,Lookup!$H$2:$I$11,2,0)),"",VLOOKUP($I4111,Lookup!$H$2:$I$11,2,0))</f>
        <v/>
      </c>
      <c r="P4111" s="8">
        <f>COUNTIF(J$4:J4111,J4111)</f>
        <v>0</v>
      </c>
    </row>
    <row r="4112" spans="1:16" x14ac:dyDescent="0.25">
      <c r="A4112" s="35">
        <f t="shared" si="389"/>
        <v>0</v>
      </c>
      <c r="B4112" s="8">
        <f t="shared" si="390"/>
        <v>0</v>
      </c>
      <c r="C4112" s="8">
        <f t="shared" si="391"/>
        <v>0</v>
      </c>
      <c r="D4112" s="38" t="e">
        <f t="shared" si="392"/>
        <v>#VALUE!</v>
      </c>
      <c r="E4112" s="39" t="e">
        <f t="shared" si="387"/>
        <v>#VALUE!</v>
      </c>
      <c r="M4112" s="8" t="str">
        <f>VLOOKUP(MONTH($J4112),Lookup!$A$2:$B$13,2,0)&amp;" "&amp;YEAR($J4112)</f>
        <v>Jan 1900</v>
      </c>
      <c r="N4112" s="34" t="str">
        <f t="shared" si="388"/>
        <v>1/1/9999</v>
      </c>
      <c r="O4112" s="8" t="str">
        <f>IF(ISERROR(VLOOKUP($I4112,Lookup!$H$2:$I$11,2,0)),"",VLOOKUP($I4112,Lookup!$H$2:$I$11,2,0))</f>
        <v/>
      </c>
      <c r="P4112" s="8">
        <f>COUNTIF(J$4:J4112,J4112)</f>
        <v>0</v>
      </c>
    </row>
    <row r="4113" spans="1:16" x14ac:dyDescent="0.25">
      <c r="A4113" s="35">
        <f t="shared" si="389"/>
        <v>0</v>
      </c>
      <c r="B4113" s="8">
        <f t="shared" si="390"/>
        <v>0</v>
      </c>
      <c r="C4113" s="8">
        <f t="shared" si="391"/>
        <v>0</v>
      </c>
      <c r="D4113" s="38" t="e">
        <f t="shared" si="392"/>
        <v>#VALUE!</v>
      </c>
      <c r="E4113" s="39" t="e">
        <f t="shared" si="387"/>
        <v>#VALUE!</v>
      </c>
      <c r="M4113" s="8" t="str">
        <f>VLOOKUP(MONTH($J4113),Lookup!$A$2:$B$13,2,0)&amp;" "&amp;YEAR($J4113)</f>
        <v>Jan 1900</v>
      </c>
      <c r="N4113" s="34" t="str">
        <f t="shared" si="388"/>
        <v>1/1/9999</v>
      </c>
      <c r="O4113" s="8" t="str">
        <f>IF(ISERROR(VLOOKUP($I4113,Lookup!$H$2:$I$11,2,0)),"",VLOOKUP($I4113,Lookup!$H$2:$I$11,2,0))</f>
        <v/>
      </c>
      <c r="P4113" s="8">
        <f>COUNTIF(J$4:J4113,J4113)</f>
        <v>0</v>
      </c>
    </row>
    <row r="4114" spans="1:16" x14ac:dyDescent="0.25">
      <c r="A4114" s="35">
        <f t="shared" si="389"/>
        <v>0</v>
      </c>
      <c r="B4114" s="8">
        <f t="shared" si="390"/>
        <v>0</v>
      </c>
      <c r="C4114" s="8">
        <f t="shared" si="391"/>
        <v>0</v>
      </c>
      <c r="D4114" s="38" t="e">
        <f t="shared" si="392"/>
        <v>#VALUE!</v>
      </c>
      <c r="E4114" s="39" t="e">
        <f t="shared" si="387"/>
        <v>#VALUE!</v>
      </c>
      <c r="M4114" s="8" t="str">
        <f>VLOOKUP(MONTH($J4114),Lookup!$A$2:$B$13,2,0)&amp;" "&amp;YEAR($J4114)</f>
        <v>Jan 1900</v>
      </c>
      <c r="N4114" s="34" t="str">
        <f t="shared" si="388"/>
        <v>1/1/9999</v>
      </c>
      <c r="O4114" s="8" t="str">
        <f>IF(ISERROR(VLOOKUP($I4114,Lookup!$H$2:$I$11,2,0)),"",VLOOKUP($I4114,Lookup!$H$2:$I$11,2,0))</f>
        <v/>
      </c>
      <c r="P4114" s="8">
        <f>COUNTIF(J$4:J4114,J4114)</f>
        <v>0</v>
      </c>
    </row>
    <row r="4115" spans="1:16" x14ac:dyDescent="0.25">
      <c r="A4115" s="35">
        <f t="shared" si="389"/>
        <v>0</v>
      </c>
      <c r="B4115" s="8">
        <f t="shared" si="390"/>
        <v>0</v>
      </c>
      <c r="C4115" s="8">
        <f t="shared" si="391"/>
        <v>0</v>
      </c>
      <c r="D4115" s="38" t="e">
        <f t="shared" si="392"/>
        <v>#VALUE!</v>
      </c>
      <c r="E4115" s="39" t="e">
        <f t="shared" si="387"/>
        <v>#VALUE!</v>
      </c>
      <c r="M4115" s="8" t="str">
        <f>VLOOKUP(MONTH($J4115),Lookup!$A$2:$B$13,2,0)&amp;" "&amp;YEAR($J4115)</f>
        <v>Jan 1900</v>
      </c>
      <c r="N4115" s="34" t="str">
        <f t="shared" si="388"/>
        <v>1/1/9999</v>
      </c>
      <c r="O4115" s="8" t="str">
        <f>IF(ISERROR(VLOOKUP($I4115,Lookup!$H$2:$I$11,2,0)),"",VLOOKUP($I4115,Lookup!$H$2:$I$11,2,0))</f>
        <v/>
      </c>
      <c r="P4115" s="8">
        <f>COUNTIF(J$4:J4115,J4115)</f>
        <v>0</v>
      </c>
    </row>
    <row r="4116" spans="1:16" x14ac:dyDescent="0.25">
      <c r="A4116" s="35">
        <f t="shared" si="389"/>
        <v>0</v>
      </c>
      <c r="B4116" s="8">
        <f t="shared" si="390"/>
        <v>0</v>
      </c>
      <c r="C4116" s="8">
        <f t="shared" si="391"/>
        <v>0</v>
      </c>
      <c r="D4116" s="38" t="e">
        <f t="shared" si="392"/>
        <v>#VALUE!</v>
      </c>
      <c r="E4116" s="39" t="e">
        <f t="shared" si="387"/>
        <v>#VALUE!</v>
      </c>
      <c r="M4116" s="8" t="str">
        <f>VLOOKUP(MONTH($J4116),Lookup!$A$2:$B$13,2,0)&amp;" "&amp;YEAR($J4116)</f>
        <v>Jan 1900</v>
      </c>
      <c r="N4116" s="34" t="str">
        <f t="shared" si="388"/>
        <v>1/1/9999</v>
      </c>
      <c r="O4116" s="8" t="str">
        <f>IF(ISERROR(VLOOKUP($I4116,Lookup!$H$2:$I$11,2,0)),"",VLOOKUP($I4116,Lookup!$H$2:$I$11,2,0))</f>
        <v/>
      </c>
      <c r="P4116" s="8">
        <f>COUNTIF(J$4:J4116,J4116)</f>
        <v>0</v>
      </c>
    </row>
    <row r="4117" spans="1:16" x14ac:dyDescent="0.25">
      <c r="A4117" s="35">
        <f t="shared" si="389"/>
        <v>0</v>
      </c>
      <c r="B4117" s="8">
        <f t="shared" si="390"/>
        <v>0</v>
      </c>
      <c r="C4117" s="8">
        <f t="shared" si="391"/>
        <v>0</v>
      </c>
      <c r="D4117" s="38" t="e">
        <f t="shared" si="392"/>
        <v>#VALUE!</v>
      </c>
      <c r="E4117" s="39" t="e">
        <f t="shared" si="387"/>
        <v>#VALUE!</v>
      </c>
      <c r="M4117" s="8" t="str">
        <f>VLOOKUP(MONTH($J4117),Lookup!$A$2:$B$13,2,0)&amp;" "&amp;YEAR($J4117)</f>
        <v>Jan 1900</v>
      </c>
      <c r="N4117" s="34" t="str">
        <f t="shared" si="388"/>
        <v>1/1/9999</v>
      </c>
      <c r="O4117" s="8" t="str">
        <f>IF(ISERROR(VLOOKUP($I4117,Lookup!$H$2:$I$11,2,0)),"",VLOOKUP($I4117,Lookup!$H$2:$I$11,2,0))</f>
        <v/>
      </c>
      <c r="P4117" s="8">
        <f>COUNTIF(J$4:J4117,J4117)</f>
        <v>0</v>
      </c>
    </row>
    <row r="4118" spans="1:16" x14ac:dyDescent="0.25">
      <c r="A4118" s="35">
        <f t="shared" si="389"/>
        <v>0</v>
      </c>
      <c r="B4118" s="8">
        <f t="shared" si="390"/>
        <v>0</v>
      </c>
      <c r="C4118" s="8">
        <f t="shared" si="391"/>
        <v>0</v>
      </c>
      <c r="D4118" s="38" t="e">
        <f t="shared" si="392"/>
        <v>#VALUE!</v>
      </c>
      <c r="E4118" s="39" t="e">
        <f t="shared" si="387"/>
        <v>#VALUE!</v>
      </c>
      <c r="M4118" s="8" t="str">
        <f>VLOOKUP(MONTH($J4118),Lookup!$A$2:$B$13,2,0)&amp;" "&amp;YEAR($J4118)</f>
        <v>Jan 1900</v>
      </c>
      <c r="N4118" s="34" t="str">
        <f t="shared" si="388"/>
        <v>1/1/9999</v>
      </c>
      <c r="O4118" s="8" t="str">
        <f>IF(ISERROR(VLOOKUP($I4118,Lookup!$H$2:$I$11,2,0)),"",VLOOKUP($I4118,Lookup!$H$2:$I$11,2,0))</f>
        <v/>
      </c>
      <c r="P4118" s="8">
        <f>COUNTIF(J$4:J4118,J4118)</f>
        <v>0</v>
      </c>
    </row>
    <row r="4119" spans="1:16" x14ac:dyDescent="0.25">
      <c r="A4119" s="35">
        <f t="shared" si="389"/>
        <v>0</v>
      </c>
      <c r="B4119" s="8">
        <f t="shared" si="390"/>
        <v>0</v>
      </c>
      <c r="C4119" s="8">
        <f t="shared" si="391"/>
        <v>0</v>
      </c>
      <c r="D4119" s="38" t="e">
        <f t="shared" si="392"/>
        <v>#VALUE!</v>
      </c>
      <c r="E4119" s="39" t="e">
        <f t="shared" si="387"/>
        <v>#VALUE!</v>
      </c>
      <c r="M4119" s="8" t="str">
        <f>VLOOKUP(MONTH($J4119),Lookup!$A$2:$B$13,2,0)&amp;" "&amp;YEAR($J4119)</f>
        <v>Jan 1900</v>
      </c>
      <c r="N4119" s="34" t="str">
        <f t="shared" si="388"/>
        <v>1/1/9999</v>
      </c>
      <c r="O4119" s="8" t="str">
        <f>IF(ISERROR(VLOOKUP($I4119,Lookup!$H$2:$I$11,2,0)),"",VLOOKUP($I4119,Lookup!$H$2:$I$11,2,0))</f>
        <v/>
      </c>
      <c r="P4119" s="8">
        <f>COUNTIF(J$4:J4119,J4119)</f>
        <v>0</v>
      </c>
    </row>
    <row r="4120" spans="1:16" x14ac:dyDescent="0.25">
      <c r="A4120" s="35">
        <f t="shared" si="389"/>
        <v>0</v>
      </c>
      <c r="B4120" s="8">
        <f t="shared" si="390"/>
        <v>0</v>
      </c>
      <c r="C4120" s="8">
        <f t="shared" si="391"/>
        <v>0</v>
      </c>
      <c r="D4120" s="38" t="e">
        <f t="shared" si="392"/>
        <v>#VALUE!</v>
      </c>
      <c r="E4120" s="39" t="e">
        <f t="shared" si="387"/>
        <v>#VALUE!</v>
      </c>
      <c r="M4120" s="8" t="str">
        <f>VLOOKUP(MONTH($J4120),Lookup!$A$2:$B$13,2,0)&amp;" "&amp;YEAR($J4120)</f>
        <v>Jan 1900</v>
      </c>
      <c r="N4120" s="34" t="str">
        <f t="shared" si="388"/>
        <v>1/1/9999</v>
      </c>
      <c r="O4120" s="8" t="str">
        <f>IF(ISERROR(VLOOKUP($I4120,Lookup!$H$2:$I$11,2,0)),"",VLOOKUP($I4120,Lookup!$H$2:$I$11,2,0))</f>
        <v/>
      </c>
      <c r="P4120" s="8">
        <f>COUNTIF(J$4:J4120,J4120)</f>
        <v>0</v>
      </c>
    </row>
    <row r="4121" spans="1:16" x14ac:dyDescent="0.25">
      <c r="A4121" s="35">
        <f t="shared" si="389"/>
        <v>0</v>
      </c>
      <c r="B4121" s="8">
        <f t="shared" si="390"/>
        <v>0</v>
      </c>
      <c r="C4121" s="8">
        <f t="shared" si="391"/>
        <v>0</v>
      </c>
      <c r="D4121" s="38" t="e">
        <f t="shared" si="392"/>
        <v>#VALUE!</v>
      </c>
      <c r="E4121" s="39" t="e">
        <f t="shared" si="387"/>
        <v>#VALUE!</v>
      </c>
      <c r="M4121" s="8" t="str">
        <f>VLOOKUP(MONTH($J4121),Lookup!$A$2:$B$13,2,0)&amp;" "&amp;YEAR($J4121)</f>
        <v>Jan 1900</v>
      </c>
      <c r="N4121" s="34" t="str">
        <f t="shared" si="388"/>
        <v>1/1/9999</v>
      </c>
      <c r="O4121" s="8" t="str">
        <f>IF(ISERROR(VLOOKUP($I4121,Lookup!$H$2:$I$11,2,0)),"",VLOOKUP($I4121,Lookup!$H$2:$I$11,2,0))</f>
        <v/>
      </c>
      <c r="P4121" s="8">
        <f>COUNTIF(J$4:J4121,J4121)</f>
        <v>0</v>
      </c>
    </row>
    <row r="4122" spans="1:16" x14ac:dyDescent="0.25">
      <c r="A4122" s="35">
        <f t="shared" si="389"/>
        <v>0</v>
      </c>
      <c r="B4122" s="8">
        <f t="shared" si="390"/>
        <v>0</v>
      </c>
      <c r="C4122" s="8">
        <f t="shared" si="391"/>
        <v>0</v>
      </c>
      <c r="D4122" s="38" t="e">
        <f t="shared" si="392"/>
        <v>#VALUE!</v>
      </c>
      <c r="E4122" s="39" t="e">
        <f t="shared" si="387"/>
        <v>#VALUE!</v>
      </c>
      <c r="M4122" s="8" t="str">
        <f>VLOOKUP(MONTH($J4122),Lookup!$A$2:$B$13,2,0)&amp;" "&amp;YEAR($J4122)</f>
        <v>Jan 1900</v>
      </c>
      <c r="N4122" s="34" t="str">
        <f t="shared" si="388"/>
        <v>1/1/9999</v>
      </c>
      <c r="O4122" s="8" t="str">
        <f>IF(ISERROR(VLOOKUP($I4122,Lookup!$H$2:$I$11,2,0)),"",VLOOKUP($I4122,Lookup!$H$2:$I$11,2,0))</f>
        <v/>
      </c>
      <c r="P4122" s="8">
        <f>COUNTIF(J$4:J4122,J4122)</f>
        <v>0</v>
      </c>
    </row>
    <row r="4123" spans="1:16" x14ac:dyDescent="0.25">
      <c r="A4123" s="35">
        <f t="shared" si="389"/>
        <v>0</v>
      </c>
      <c r="B4123" s="8">
        <f t="shared" si="390"/>
        <v>0</v>
      </c>
      <c r="C4123" s="8">
        <f t="shared" si="391"/>
        <v>0</v>
      </c>
      <c r="D4123" s="38" t="e">
        <f t="shared" si="392"/>
        <v>#VALUE!</v>
      </c>
      <c r="E4123" s="39" t="e">
        <f t="shared" si="387"/>
        <v>#VALUE!</v>
      </c>
      <c r="M4123" s="8" t="str">
        <f>VLOOKUP(MONTH($J4123),Lookup!$A$2:$B$13,2,0)&amp;" "&amp;YEAR($J4123)</f>
        <v>Jan 1900</v>
      </c>
      <c r="N4123" s="34" t="str">
        <f t="shared" si="388"/>
        <v>1/1/9999</v>
      </c>
      <c r="O4123" s="8" t="str">
        <f>IF(ISERROR(VLOOKUP($I4123,Lookup!$H$2:$I$11,2,0)),"",VLOOKUP($I4123,Lookup!$H$2:$I$11,2,0))</f>
        <v/>
      </c>
      <c r="P4123" s="8">
        <f>COUNTIF(J$4:J4123,J4123)</f>
        <v>0</v>
      </c>
    </row>
    <row r="4124" spans="1:16" x14ac:dyDescent="0.25">
      <c r="A4124" s="35">
        <f t="shared" si="389"/>
        <v>0</v>
      </c>
      <c r="B4124" s="8">
        <f t="shared" si="390"/>
        <v>0</v>
      </c>
      <c r="C4124" s="8">
        <f t="shared" si="391"/>
        <v>0</v>
      </c>
      <c r="D4124" s="38" t="e">
        <f t="shared" si="392"/>
        <v>#VALUE!</v>
      </c>
      <c r="E4124" s="39" t="e">
        <f t="shared" si="387"/>
        <v>#VALUE!</v>
      </c>
      <c r="M4124" s="8" t="str">
        <f>VLOOKUP(MONTH($J4124),Lookup!$A$2:$B$13,2,0)&amp;" "&amp;YEAR($J4124)</f>
        <v>Jan 1900</v>
      </c>
      <c r="N4124" s="34" t="str">
        <f t="shared" si="388"/>
        <v>1/1/9999</v>
      </c>
      <c r="O4124" s="8" t="str">
        <f>IF(ISERROR(VLOOKUP($I4124,Lookup!$H$2:$I$11,2,0)),"",VLOOKUP($I4124,Lookup!$H$2:$I$11,2,0))</f>
        <v/>
      </c>
      <c r="P4124" s="8">
        <f>COUNTIF(J$4:J4124,J4124)</f>
        <v>0</v>
      </c>
    </row>
    <row r="4125" spans="1:16" x14ac:dyDescent="0.25">
      <c r="A4125" s="35">
        <f t="shared" si="389"/>
        <v>0</v>
      </c>
      <c r="B4125" s="8">
        <f t="shared" si="390"/>
        <v>0</v>
      </c>
      <c r="C4125" s="8">
        <f t="shared" si="391"/>
        <v>0</v>
      </c>
      <c r="D4125" s="38" t="e">
        <f t="shared" si="392"/>
        <v>#VALUE!</v>
      </c>
      <c r="E4125" s="39" t="e">
        <f t="shared" si="387"/>
        <v>#VALUE!</v>
      </c>
      <c r="M4125" s="8" t="str">
        <f>VLOOKUP(MONTH($J4125),Lookup!$A$2:$B$13,2,0)&amp;" "&amp;YEAR($J4125)</f>
        <v>Jan 1900</v>
      </c>
      <c r="N4125" s="34" t="str">
        <f t="shared" si="388"/>
        <v>1/1/9999</v>
      </c>
      <c r="O4125" s="8" t="str">
        <f>IF(ISERROR(VLOOKUP($I4125,Lookup!$H$2:$I$11,2,0)),"",VLOOKUP($I4125,Lookup!$H$2:$I$11,2,0))</f>
        <v/>
      </c>
      <c r="P4125" s="8">
        <f>COUNTIF(J$4:J4125,J4125)</f>
        <v>0</v>
      </c>
    </row>
    <row r="4126" spans="1:16" x14ac:dyDescent="0.25">
      <c r="A4126" s="35">
        <f t="shared" si="389"/>
        <v>0</v>
      </c>
      <c r="B4126" s="8">
        <f t="shared" si="390"/>
        <v>0</v>
      </c>
      <c r="C4126" s="8">
        <f t="shared" si="391"/>
        <v>0</v>
      </c>
      <c r="D4126" s="38" t="e">
        <f t="shared" si="392"/>
        <v>#VALUE!</v>
      </c>
      <c r="E4126" s="39" t="e">
        <f t="shared" si="387"/>
        <v>#VALUE!</v>
      </c>
      <c r="M4126" s="8" t="str">
        <f>VLOOKUP(MONTH($J4126),Lookup!$A$2:$B$13,2,0)&amp;" "&amp;YEAR($J4126)</f>
        <v>Jan 1900</v>
      </c>
      <c r="N4126" s="34" t="str">
        <f t="shared" si="388"/>
        <v>1/1/9999</v>
      </c>
      <c r="O4126" s="8" t="str">
        <f>IF(ISERROR(VLOOKUP($I4126,Lookup!$H$2:$I$11,2,0)),"",VLOOKUP($I4126,Lookup!$H$2:$I$11,2,0))</f>
        <v/>
      </c>
      <c r="P4126" s="8">
        <f>COUNTIF(J$4:J4126,J4126)</f>
        <v>0</v>
      </c>
    </row>
    <row r="4127" spans="1:16" x14ac:dyDescent="0.25">
      <c r="A4127" s="35">
        <f t="shared" si="389"/>
        <v>0</v>
      </c>
      <c r="B4127" s="8">
        <f t="shared" si="390"/>
        <v>0</v>
      </c>
      <c r="C4127" s="8">
        <f t="shared" si="391"/>
        <v>0</v>
      </c>
      <c r="D4127" s="38" t="e">
        <f t="shared" si="392"/>
        <v>#VALUE!</v>
      </c>
      <c r="E4127" s="39" t="e">
        <f t="shared" si="387"/>
        <v>#VALUE!</v>
      </c>
      <c r="M4127" s="8" t="str">
        <f>VLOOKUP(MONTH($J4127),Lookup!$A$2:$B$13,2,0)&amp;" "&amp;YEAR($J4127)</f>
        <v>Jan 1900</v>
      </c>
      <c r="N4127" s="34" t="str">
        <f t="shared" si="388"/>
        <v>1/1/9999</v>
      </c>
      <c r="O4127" s="8" t="str">
        <f>IF(ISERROR(VLOOKUP($I4127,Lookup!$H$2:$I$11,2,0)),"",VLOOKUP($I4127,Lookup!$H$2:$I$11,2,0))</f>
        <v/>
      </c>
      <c r="P4127" s="8">
        <f>COUNTIF(J$4:J4127,J4127)</f>
        <v>0</v>
      </c>
    </row>
    <row r="4128" spans="1:16" x14ac:dyDescent="0.25">
      <c r="A4128" s="35">
        <f t="shared" si="389"/>
        <v>0</v>
      </c>
      <c r="B4128" s="8">
        <f t="shared" si="390"/>
        <v>0</v>
      </c>
      <c r="C4128" s="8">
        <f t="shared" si="391"/>
        <v>0</v>
      </c>
      <c r="D4128" s="38" t="e">
        <f t="shared" si="392"/>
        <v>#VALUE!</v>
      </c>
      <c r="E4128" s="39" t="e">
        <f t="shared" si="387"/>
        <v>#VALUE!</v>
      </c>
      <c r="M4128" s="8" t="str">
        <f>VLOOKUP(MONTH($J4128),Lookup!$A$2:$B$13,2,0)&amp;" "&amp;YEAR($J4128)</f>
        <v>Jan 1900</v>
      </c>
      <c r="N4128" s="34" t="str">
        <f t="shared" si="388"/>
        <v>1/1/9999</v>
      </c>
      <c r="O4128" s="8" t="str">
        <f>IF(ISERROR(VLOOKUP($I4128,Lookup!$H$2:$I$11,2,0)),"",VLOOKUP($I4128,Lookup!$H$2:$I$11,2,0))</f>
        <v/>
      </c>
      <c r="P4128" s="8">
        <f>COUNTIF(J$4:J4128,J4128)</f>
        <v>0</v>
      </c>
    </row>
    <row r="4129" spans="1:16" x14ac:dyDescent="0.25">
      <c r="A4129" s="35">
        <f t="shared" si="389"/>
        <v>0</v>
      </c>
      <c r="B4129" s="8">
        <f t="shared" si="390"/>
        <v>0</v>
      </c>
      <c r="C4129" s="8">
        <f t="shared" si="391"/>
        <v>0</v>
      </c>
      <c r="D4129" s="38" t="e">
        <f t="shared" si="392"/>
        <v>#VALUE!</v>
      </c>
      <c r="E4129" s="39" t="e">
        <f t="shared" si="387"/>
        <v>#VALUE!</v>
      </c>
      <c r="M4129" s="8" t="str">
        <f>VLOOKUP(MONTH($J4129),Lookup!$A$2:$B$13,2,0)&amp;" "&amp;YEAR($J4129)</f>
        <v>Jan 1900</v>
      </c>
      <c r="N4129" s="34" t="str">
        <f t="shared" si="388"/>
        <v>1/1/9999</v>
      </c>
      <c r="O4129" s="8" t="str">
        <f>IF(ISERROR(VLOOKUP($I4129,Lookup!$H$2:$I$11,2,0)),"",VLOOKUP($I4129,Lookup!$H$2:$I$11,2,0))</f>
        <v/>
      </c>
      <c r="P4129" s="8">
        <f>COUNTIF(J$4:J4129,J4129)</f>
        <v>0</v>
      </c>
    </row>
    <row r="4130" spans="1:16" x14ac:dyDescent="0.25">
      <c r="A4130" s="35">
        <f t="shared" si="389"/>
        <v>0</v>
      </c>
      <c r="B4130" s="8">
        <f t="shared" si="390"/>
        <v>0</v>
      </c>
      <c r="C4130" s="8">
        <f t="shared" si="391"/>
        <v>0</v>
      </c>
      <c r="D4130" s="38" t="e">
        <f t="shared" si="392"/>
        <v>#VALUE!</v>
      </c>
      <c r="E4130" s="39" t="e">
        <f t="shared" si="387"/>
        <v>#VALUE!</v>
      </c>
      <c r="M4130" s="8" t="str">
        <f>VLOOKUP(MONTH($J4130),Lookup!$A$2:$B$13,2,0)&amp;" "&amp;YEAR($J4130)</f>
        <v>Jan 1900</v>
      </c>
      <c r="N4130" s="34" t="str">
        <f t="shared" si="388"/>
        <v>1/1/9999</v>
      </c>
      <c r="O4130" s="8" t="str">
        <f>IF(ISERROR(VLOOKUP($I4130,Lookup!$H$2:$I$11,2,0)),"",VLOOKUP($I4130,Lookup!$H$2:$I$11,2,0))</f>
        <v/>
      </c>
      <c r="P4130" s="8">
        <f>COUNTIF(J$4:J4130,J4130)</f>
        <v>0</v>
      </c>
    </row>
    <row r="4131" spans="1:16" x14ac:dyDescent="0.25">
      <c r="A4131" s="35">
        <f t="shared" si="389"/>
        <v>0</v>
      </c>
      <c r="B4131" s="8">
        <f t="shared" si="390"/>
        <v>0</v>
      </c>
      <c r="C4131" s="8">
        <f t="shared" si="391"/>
        <v>0</v>
      </c>
      <c r="D4131" s="38" t="e">
        <f t="shared" si="392"/>
        <v>#VALUE!</v>
      </c>
      <c r="E4131" s="39" t="e">
        <f t="shared" si="387"/>
        <v>#VALUE!</v>
      </c>
      <c r="M4131" s="8" t="str">
        <f>VLOOKUP(MONTH($J4131),Lookup!$A$2:$B$13,2,0)&amp;" "&amp;YEAR($J4131)</f>
        <v>Jan 1900</v>
      </c>
      <c r="N4131" s="34" t="str">
        <f t="shared" si="388"/>
        <v>1/1/9999</v>
      </c>
      <c r="O4131" s="8" t="str">
        <f>IF(ISERROR(VLOOKUP($I4131,Lookup!$H$2:$I$11,2,0)),"",VLOOKUP($I4131,Lookup!$H$2:$I$11,2,0))</f>
        <v/>
      </c>
      <c r="P4131" s="8">
        <f>COUNTIF(J$4:J4131,J4131)</f>
        <v>0</v>
      </c>
    </row>
    <row r="4132" spans="1:16" x14ac:dyDescent="0.25">
      <c r="A4132" s="35">
        <f t="shared" si="389"/>
        <v>0</v>
      </c>
      <c r="B4132" s="8">
        <f t="shared" si="390"/>
        <v>0</v>
      </c>
      <c r="C4132" s="8">
        <f t="shared" si="391"/>
        <v>0</v>
      </c>
      <c r="D4132" s="38" t="e">
        <f t="shared" si="392"/>
        <v>#VALUE!</v>
      </c>
      <c r="E4132" s="39" t="e">
        <f t="shared" si="387"/>
        <v>#VALUE!</v>
      </c>
      <c r="M4132" s="8" t="str">
        <f>VLOOKUP(MONTH($J4132),Lookup!$A$2:$B$13,2,0)&amp;" "&amp;YEAR($J4132)</f>
        <v>Jan 1900</v>
      </c>
      <c r="N4132" s="34" t="str">
        <f t="shared" si="388"/>
        <v>1/1/9999</v>
      </c>
      <c r="O4132" s="8" t="str">
        <f>IF(ISERROR(VLOOKUP($I4132,Lookup!$H$2:$I$11,2,0)),"",VLOOKUP($I4132,Lookup!$H$2:$I$11,2,0))</f>
        <v/>
      </c>
      <c r="P4132" s="8">
        <f>COUNTIF(J$4:J4132,J4132)</f>
        <v>0</v>
      </c>
    </row>
    <row r="4133" spans="1:16" x14ac:dyDescent="0.25">
      <c r="A4133" s="35">
        <f t="shared" si="389"/>
        <v>0</v>
      </c>
      <c r="B4133" s="8">
        <f t="shared" si="390"/>
        <v>0</v>
      </c>
      <c r="C4133" s="8">
        <f t="shared" si="391"/>
        <v>0</v>
      </c>
      <c r="D4133" s="38" t="e">
        <f t="shared" si="392"/>
        <v>#VALUE!</v>
      </c>
      <c r="E4133" s="39" t="e">
        <f t="shared" si="387"/>
        <v>#VALUE!</v>
      </c>
      <c r="M4133" s="8" t="str">
        <f>VLOOKUP(MONTH($J4133),Lookup!$A$2:$B$13,2,0)&amp;" "&amp;YEAR($J4133)</f>
        <v>Jan 1900</v>
      </c>
      <c r="N4133" s="34" t="str">
        <f t="shared" si="388"/>
        <v>1/1/9999</v>
      </c>
      <c r="O4133" s="8" t="str">
        <f>IF(ISERROR(VLOOKUP($I4133,Lookup!$H$2:$I$11,2,0)),"",VLOOKUP($I4133,Lookup!$H$2:$I$11,2,0))</f>
        <v/>
      </c>
      <c r="P4133" s="8">
        <f>COUNTIF(J$4:J4133,J4133)</f>
        <v>0</v>
      </c>
    </row>
    <row r="4134" spans="1:16" x14ac:dyDescent="0.25">
      <c r="A4134" s="35">
        <f t="shared" si="389"/>
        <v>0</v>
      </c>
      <c r="B4134" s="8">
        <f t="shared" si="390"/>
        <v>0</v>
      </c>
      <c r="C4134" s="8">
        <f t="shared" si="391"/>
        <v>0</v>
      </c>
      <c r="D4134" s="38" t="e">
        <f t="shared" si="392"/>
        <v>#VALUE!</v>
      </c>
      <c r="E4134" s="39" t="e">
        <f t="shared" si="387"/>
        <v>#VALUE!</v>
      </c>
      <c r="M4134" s="8" t="str">
        <f>VLOOKUP(MONTH($J4134),Lookup!$A$2:$B$13,2,0)&amp;" "&amp;YEAR($J4134)</f>
        <v>Jan 1900</v>
      </c>
      <c r="N4134" s="34" t="str">
        <f t="shared" si="388"/>
        <v>1/1/9999</v>
      </c>
      <c r="O4134" s="8" t="str">
        <f>IF(ISERROR(VLOOKUP($I4134,Lookup!$H$2:$I$11,2,0)),"",VLOOKUP($I4134,Lookup!$H$2:$I$11,2,0))</f>
        <v/>
      </c>
      <c r="P4134" s="8">
        <f>COUNTIF(J$4:J4134,J4134)</f>
        <v>0</v>
      </c>
    </row>
    <row r="4135" spans="1:16" x14ac:dyDescent="0.25">
      <c r="A4135" s="35">
        <f t="shared" si="389"/>
        <v>0</v>
      </c>
      <c r="B4135" s="8">
        <f t="shared" si="390"/>
        <v>0</v>
      </c>
      <c r="C4135" s="8">
        <f t="shared" si="391"/>
        <v>0</v>
      </c>
      <c r="D4135" s="38" t="e">
        <f t="shared" si="392"/>
        <v>#VALUE!</v>
      </c>
      <c r="E4135" s="39" t="e">
        <f t="shared" si="387"/>
        <v>#VALUE!</v>
      </c>
      <c r="M4135" s="8" t="str">
        <f>VLOOKUP(MONTH($J4135),Lookup!$A$2:$B$13,2,0)&amp;" "&amp;YEAR($J4135)</f>
        <v>Jan 1900</v>
      </c>
      <c r="N4135" s="34" t="str">
        <f t="shared" si="388"/>
        <v>1/1/9999</v>
      </c>
      <c r="O4135" s="8" t="str">
        <f>IF(ISERROR(VLOOKUP($I4135,Lookup!$H$2:$I$11,2,0)),"",VLOOKUP($I4135,Lookup!$H$2:$I$11,2,0))</f>
        <v/>
      </c>
      <c r="P4135" s="8">
        <f>COUNTIF(J$4:J4135,J4135)</f>
        <v>0</v>
      </c>
    </row>
    <row r="4136" spans="1:16" x14ac:dyDescent="0.25">
      <c r="A4136" s="35">
        <f t="shared" si="389"/>
        <v>0</v>
      </c>
      <c r="B4136" s="8">
        <f t="shared" si="390"/>
        <v>0</v>
      </c>
      <c r="C4136" s="8">
        <f t="shared" si="391"/>
        <v>0</v>
      </c>
      <c r="D4136" s="38" t="e">
        <f t="shared" si="392"/>
        <v>#VALUE!</v>
      </c>
      <c r="E4136" s="39" t="e">
        <f t="shared" si="387"/>
        <v>#VALUE!</v>
      </c>
      <c r="M4136" s="8" t="str">
        <f>VLOOKUP(MONTH($J4136),Lookup!$A$2:$B$13,2,0)&amp;" "&amp;YEAR($J4136)</f>
        <v>Jan 1900</v>
      </c>
      <c r="N4136" s="34" t="str">
        <f t="shared" si="388"/>
        <v>1/1/9999</v>
      </c>
      <c r="O4136" s="8" t="str">
        <f>IF(ISERROR(VLOOKUP($I4136,Lookup!$H$2:$I$11,2,0)),"",VLOOKUP($I4136,Lookup!$H$2:$I$11,2,0))</f>
        <v/>
      </c>
      <c r="P4136" s="8">
        <f>COUNTIF(J$4:J4136,J4136)</f>
        <v>0</v>
      </c>
    </row>
    <row r="4137" spans="1:16" x14ac:dyDescent="0.25">
      <c r="A4137" s="35">
        <f t="shared" si="389"/>
        <v>0</v>
      </c>
      <c r="B4137" s="8">
        <f t="shared" si="390"/>
        <v>0</v>
      </c>
      <c r="C4137" s="8">
        <f t="shared" si="391"/>
        <v>0</v>
      </c>
      <c r="D4137" s="38" t="e">
        <f t="shared" si="392"/>
        <v>#VALUE!</v>
      </c>
      <c r="E4137" s="39" t="e">
        <f t="shared" si="387"/>
        <v>#VALUE!</v>
      </c>
      <c r="M4137" s="8" t="str">
        <f>VLOOKUP(MONTH($J4137),Lookup!$A$2:$B$13,2,0)&amp;" "&amp;YEAR($J4137)</f>
        <v>Jan 1900</v>
      </c>
      <c r="N4137" s="34" t="str">
        <f t="shared" si="388"/>
        <v>1/1/9999</v>
      </c>
      <c r="O4137" s="8" t="str">
        <f>IF(ISERROR(VLOOKUP($I4137,Lookup!$H$2:$I$11,2,0)),"",VLOOKUP($I4137,Lookup!$H$2:$I$11,2,0))</f>
        <v/>
      </c>
      <c r="P4137" s="8">
        <f>COUNTIF(J$4:J4137,J4137)</f>
        <v>0</v>
      </c>
    </row>
    <row r="4138" spans="1:16" x14ac:dyDescent="0.25">
      <c r="A4138" s="35">
        <f t="shared" si="389"/>
        <v>0</v>
      </c>
      <c r="B4138" s="8">
        <f t="shared" si="390"/>
        <v>0</v>
      </c>
      <c r="C4138" s="8">
        <f t="shared" si="391"/>
        <v>0</v>
      </c>
      <c r="D4138" s="38" t="e">
        <f t="shared" si="392"/>
        <v>#VALUE!</v>
      </c>
      <c r="E4138" s="39" t="e">
        <f t="shared" si="387"/>
        <v>#VALUE!</v>
      </c>
      <c r="M4138" s="8" t="str">
        <f>VLOOKUP(MONTH($J4138),Lookup!$A$2:$B$13,2,0)&amp;" "&amp;YEAR($J4138)</f>
        <v>Jan 1900</v>
      </c>
      <c r="N4138" s="34" t="str">
        <f t="shared" si="388"/>
        <v>1/1/9999</v>
      </c>
      <c r="O4138" s="8" t="str">
        <f>IF(ISERROR(VLOOKUP($I4138,Lookup!$H$2:$I$11,2,0)),"",VLOOKUP($I4138,Lookup!$H$2:$I$11,2,0))</f>
        <v/>
      </c>
      <c r="P4138" s="8">
        <f>COUNTIF(J$4:J4138,J4138)</f>
        <v>0</v>
      </c>
    </row>
    <row r="4139" spans="1:16" x14ac:dyDescent="0.25">
      <c r="A4139" s="35">
        <f t="shared" si="389"/>
        <v>0</v>
      </c>
      <c r="B4139" s="8">
        <f t="shared" si="390"/>
        <v>0</v>
      </c>
      <c r="C4139" s="8">
        <f t="shared" si="391"/>
        <v>0</v>
      </c>
      <c r="D4139" s="38" t="e">
        <f t="shared" si="392"/>
        <v>#VALUE!</v>
      </c>
      <c r="E4139" s="39" t="e">
        <f t="shared" si="387"/>
        <v>#VALUE!</v>
      </c>
      <c r="M4139" s="8" t="str">
        <f>VLOOKUP(MONTH($J4139),Lookup!$A$2:$B$13,2,0)&amp;" "&amp;YEAR($J4139)</f>
        <v>Jan 1900</v>
      </c>
      <c r="N4139" s="34" t="str">
        <f t="shared" si="388"/>
        <v>1/1/9999</v>
      </c>
      <c r="O4139" s="8" t="str">
        <f>IF(ISERROR(VLOOKUP($I4139,Lookup!$H$2:$I$11,2,0)),"",VLOOKUP($I4139,Lookup!$H$2:$I$11,2,0))</f>
        <v/>
      </c>
      <c r="P4139" s="8">
        <f>COUNTIF(J$4:J4139,J4139)</f>
        <v>0</v>
      </c>
    </row>
    <row r="4140" spans="1:16" x14ac:dyDescent="0.25">
      <c r="A4140" s="35">
        <f t="shared" si="389"/>
        <v>0</v>
      </c>
      <c r="B4140" s="8">
        <f t="shared" si="390"/>
        <v>0</v>
      </c>
      <c r="C4140" s="8">
        <f t="shared" si="391"/>
        <v>0</v>
      </c>
      <c r="D4140" s="38" t="e">
        <f t="shared" si="392"/>
        <v>#VALUE!</v>
      </c>
      <c r="E4140" s="39" t="e">
        <f t="shared" si="387"/>
        <v>#VALUE!</v>
      </c>
      <c r="M4140" s="8" t="str">
        <f>VLOOKUP(MONTH($J4140),Lookup!$A$2:$B$13,2,0)&amp;" "&amp;YEAR($J4140)</f>
        <v>Jan 1900</v>
      </c>
      <c r="N4140" s="34" t="str">
        <f t="shared" si="388"/>
        <v>1/1/9999</v>
      </c>
      <c r="O4140" s="8" t="str">
        <f>IF(ISERROR(VLOOKUP($I4140,Lookup!$H$2:$I$11,2,0)),"",VLOOKUP($I4140,Lookup!$H$2:$I$11,2,0))</f>
        <v/>
      </c>
      <c r="P4140" s="8">
        <f>COUNTIF(J$4:J4140,J4140)</f>
        <v>0</v>
      </c>
    </row>
    <row r="4141" spans="1:16" x14ac:dyDescent="0.25">
      <c r="A4141" s="35">
        <f t="shared" si="389"/>
        <v>0</v>
      </c>
      <c r="B4141" s="8">
        <f t="shared" si="390"/>
        <v>0</v>
      </c>
      <c r="C4141" s="8">
        <f t="shared" si="391"/>
        <v>0</v>
      </c>
      <c r="D4141" s="38" t="e">
        <f t="shared" si="392"/>
        <v>#VALUE!</v>
      </c>
      <c r="E4141" s="39" t="e">
        <f t="shared" si="387"/>
        <v>#VALUE!</v>
      </c>
      <c r="M4141" s="8" t="str">
        <f>VLOOKUP(MONTH($J4141),Lookup!$A$2:$B$13,2,0)&amp;" "&amp;YEAR($J4141)</f>
        <v>Jan 1900</v>
      </c>
      <c r="N4141" s="34" t="str">
        <f t="shared" si="388"/>
        <v>1/1/9999</v>
      </c>
      <c r="O4141" s="8" t="str">
        <f>IF(ISERROR(VLOOKUP($I4141,Lookup!$H$2:$I$11,2,0)),"",VLOOKUP($I4141,Lookup!$H$2:$I$11,2,0))</f>
        <v/>
      </c>
      <c r="P4141" s="8">
        <f>COUNTIF(J$4:J4141,J4141)</f>
        <v>0</v>
      </c>
    </row>
    <row r="4142" spans="1:16" x14ac:dyDescent="0.25">
      <c r="A4142" s="35">
        <f t="shared" si="389"/>
        <v>0</v>
      </c>
      <c r="B4142" s="8">
        <f t="shared" si="390"/>
        <v>0</v>
      </c>
      <c r="C4142" s="8">
        <f t="shared" si="391"/>
        <v>0</v>
      </c>
      <c r="D4142" s="38" t="e">
        <f t="shared" si="392"/>
        <v>#VALUE!</v>
      </c>
      <c r="E4142" s="39" t="e">
        <f t="shared" si="387"/>
        <v>#VALUE!</v>
      </c>
      <c r="M4142" s="8" t="str">
        <f>VLOOKUP(MONTH($J4142),Lookup!$A$2:$B$13,2,0)&amp;" "&amp;YEAR($J4142)</f>
        <v>Jan 1900</v>
      </c>
      <c r="N4142" s="34" t="str">
        <f t="shared" si="388"/>
        <v>1/1/9999</v>
      </c>
      <c r="O4142" s="8" t="str">
        <f>IF(ISERROR(VLOOKUP($I4142,Lookup!$H$2:$I$11,2,0)),"",VLOOKUP($I4142,Lookup!$H$2:$I$11,2,0))</f>
        <v/>
      </c>
      <c r="P4142" s="8">
        <f>COUNTIF(J$4:J4142,J4142)</f>
        <v>0</v>
      </c>
    </row>
    <row r="4143" spans="1:16" x14ac:dyDescent="0.25">
      <c r="A4143" s="35">
        <f t="shared" si="389"/>
        <v>0</v>
      </c>
      <c r="B4143" s="8">
        <f t="shared" si="390"/>
        <v>0</v>
      </c>
      <c r="C4143" s="8">
        <f t="shared" si="391"/>
        <v>0</v>
      </c>
      <c r="D4143" s="38" t="e">
        <f t="shared" si="392"/>
        <v>#VALUE!</v>
      </c>
      <c r="E4143" s="39" t="e">
        <f t="shared" si="387"/>
        <v>#VALUE!</v>
      </c>
      <c r="M4143" s="8" t="str">
        <f>VLOOKUP(MONTH($J4143),Lookup!$A$2:$B$13,2,0)&amp;" "&amp;YEAR($J4143)</f>
        <v>Jan 1900</v>
      </c>
      <c r="N4143" s="34" t="str">
        <f t="shared" si="388"/>
        <v>1/1/9999</v>
      </c>
      <c r="O4143" s="8" t="str">
        <f>IF(ISERROR(VLOOKUP($I4143,Lookup!$H$2:$I$11,2,0)),"",VLOOKUP($I4143,Lookup!$H$2:$I$11,2,0))</f>
        <v/>
      </c>
      <c r="P4143" s="8">
        <f>COUNTIF(J$4:J4143,J4143)</f>
        <v>0</v>
      </c>
    </row>
    <row r="4144" spans="1:16" x14ac:dyDescent="0.25">
      <c r="A4144" s="35">
        <f t="shared" si="389"/>
        <v>0</v>
      </c>
      <c r="B4144" s="8">
        <f t="shared" si="390"/>
        <v>0</v>
      </c>
      <c r="C4144" s="8">
        <f t="shared" si="391"/>
        <v>0</v>
      </c>
      <c r="D4144" s="38" t="e">
        <f t="shared" si="392"/>
        <v>#VALUE!</v>
      </c>
      <c r="E4144" s="39" t="e">
        <f t="shared" si="387"/>
        <v>#VALUE!</v>
      </c>
      <c r="M4144" s="8" t="str">
        <f>VLOOKUP(MONTH($J4144),Lookup!$A$2:$B$13,2,0)&amp;" "&amp;YEAR($J4144)</f>
        <v>Jan 1900</v>
      </c>
      <c r="N4144" s="34" t="str">
        <f t="shared" si="388"/>
        <v>1/1/9999</v>
      </c>
      <c r="O4144" s="8" t="str">
        <f>IF(ISERROR(VLOOKUP($I4144,Lookup!$H$2:$I$11,2,0)),"",VLOOKUP($I4144,Lookup!$H$2:$I$11,2,0))</f>
        <v/>
      </c>
      <c r="P4144" s="8">
        <f>COUNTIF(J$4:J4144,J4144)</f>
        <v>0</v>
      </c>
    </row>
    <row r="4145" spans="1:16" x14ac:dyDescent="0.25">
      <c r="A4145" s="35">
        <f t="shared" si="389"/>
        <v>0</v>
      </c>
      <c r="B4145" s="8">
        <f t="shared" si="390"/>
        <v>0</v>
      </c>
      <c r="C4145" s="8">
        <f t="shared" si="391"/>
        <v>0</v>
      </c>
      <c r="D4145" s="38" t="e">
        <f t="shared" si="392"/>
        <v>#VALUE!</v>
      </c>
      <c r="E4145" s="39" t="e">
        <f t="shared" si="387"/>
        <v>#VALUE!</v>
      </c>
      <c r="M4145" s="8" t="str">
        <f>VLOOKUP(MONTH($J4145),Lookup!$A$2:$B$13,2,0)&amp;" "&amp;YEAR($J4145)</f>
        <v>Jan 1900</v>
      </c>
      <c r="N4145" s="34" t="str">
        <f t="shared" si="388"/>
        <v>1/1/9999</v>
      </c>
      <c r="O4145" s="8" t="str">
        <f>IF(ISERROR(VLOOKUP($I4145,Lookup!$H$2:$I$11,2,0)),"",VLOOKUP($I4145,Lookup!$H$2:$I$11,2,0))</f>
        <v/>
      </c>
      <c r="P4145" s="8">
        <f>COUNTIF(J$4:J4145,J4145)</f>
        <v>0</v>
      </c>
    </row>
    <row r="4146" spans="1:16" x14ac:dyDescent="0.25">
      <c r="A4146" s="35">
        <f t="shared" si="389"/>
        <v>0</v>
      </c>
      <c r="B4146" s="8">
        <f t="shared" si="390"/>
        <v>0</v>
      </c>
      <c r="C4146" s="8">
        <f t="shared" si="391"/>
        <v>0</v>
      </c>
      <c r="D4146" s="38" t="e">
        <f t="shared" si="392"/>
        <v>#VALUE!</v>
      </c>
      <c r="E4146" s="39" t="e">
        <f t="shared" si="387"/>
        <v>#VALUE!</v>
      </c>
      <c r="M4146" s="8" t="str">
        <f>VLOOKUP(MONTH($J4146),Lookup!$A$2:$B$13,2,0)&amp;" "&amp;YEAR($J4146)</f>
        <v>Jan 1900</v>
      </c>
      <c r="N4146" s="34" t="str">
        <f t="shared" si="388"/>
        <v>1/1/9999</v>
      </c>
      <c r="O4146" s="8" t="str">
        <f>IF(ISERROR(VLOOKUP($I4146,Lookup!$H$2:$I$11,2,0)),"",VLOOKUP($I4146,Lookup!$H$2:$I$11,2,0))</f>
        <v/>
      </c>
      <c r="P4146" s="8">
        <f>COUNTIF(J$4:J4146,J4146)</f>
        <v>0</v>
      </c>
    </row>
    <row r="4147" spans="1:16" x14ac:dyDescent="0.25">
      <c r="A4147" s="35">
        <f t="shared" si="389"/>
        <v>0</v>
      </c>
      <c r="B4147" s="8">
        <f t="shared" si="390"/>
        <v>0</v>
      </c>
      <c r="C4147" s="8">
        <f t="shared" si="391"/>
        <v>0</v>
      </c>
      <c r="D4147" s="38" t="e">
        <f t="shared" si="392"/>
        <v>#VALUE!</v>
      </c>
      <c r="E4147" s="39" t="e">
        <f t="shared" si="387"/>
        <v>#VALUE!</v>
      </c>
      <c r="M4147" s="8" t="str">
        <f>VLOOKUP(MONTH($J4147),Lookup!$A$2:$B$13,2,0)&amp;" "&amp;YEAR($J4147)</f>
        <v>Jan 1900</v>
      </c>
      <c r="N4147" s="34" t="str">
        <f t="shared" si="388"/>
        <v>1/1/9999</v>
      </c>
      <c r="O4147" s="8" t="str">
        <f>IF(ISERROR(VLOOKUP($I4147,Lookup!$H$2:$I$11,2,0)),"",VLOOKUP($I4147,Lookup!$H$2:$I$11,2,0))</f>
        <v/>
      </c>
      <c r="P4147" s="8">
        <f>COUNTIF(J$4:J4147,J4147)</f>
        <v>0</v>
      </c>
    </row>
    <row r="4148" spans="1:16" x14ac:dyDescent="0.25">
      <c r="A4148" s="35">
        <f t="shared" si="389"/>
        <v>0</v>
      </c>
      <c r="B4148" s="8">
        <f t="shared" si="390"/>
        <v>0</v>
      </c>
      <c r="C4148" s="8">
        <f t="shared" si="391"/>
        <v>0</v>
      </c>
      <c r="D4148" s="38" t="e">
        <f t="shared" si="392"/>
        <v>#VALUE!</v>
      </c>
      <c r="E4148" s="39" t="e">
        <f t="shared" si="387"/>
        <v>#VALUE!</v>
      </c>
      <c r="M4148" s="8" t="str">
        <f>VLOOKUP(MONTH($J4148),Lookup!$A$2:$B$13,2,0)&amp;" "&amp;YEAR($J4148)</f>
        <v>Jan 1900</v>
      </c>
      <c r="N4148" s="34" t="str">
        <f t="shared" si="388"/>
        <v>1/1/9999</v>
      </c>
      <c r="O4148" s="8" t="str">
        <f>IF(ISERROR(VLOOKUP($I4148,Lookup!$H$2:$I$11,2,0)),"",VLOOKUP($I4148,Lookup!$H$2:$I$11,2,0))</f>
        <v/>
      </c>
      <c r="P4148" s="8">
        <f>COUNTIF(J$4:J4148,J4148)</f>
        <v>0</v>
      </c>
    </row>
    <row r="4149" spans="1:16" x14ac:dyDescent="0.25">
      <c r="A4149" s="35">
        <f t="shared" si="389"/>
        <v>0</v>
      </c>
      <c r="B4149" s="8">
        <f t="shared" si="390"/>
        <v>0</v>
      </c>
      <c r="C4149" s="8">
        <f t="shared" si="391"/>
        <v>0</v>
      </c>
      <c r="D4149" s="38" t="e">
        <f t="shared" si="392"/>
        <v>#VALUE!</v>
      </c>
      <c r="E4149" s="39" t="e">
        <f t="shared" si="387"/>
        <v>#VALUE!</v>
      </c>
      <c r="M4149" s="8" t="str">
        <f>VLOOKUP(MONTH($J4149),Lookup!$A$2:$B$13,2,0)&amp;" "&amp;YEAR($J4149)</f>
        <v>Jan 1900</v>
      </c>
      <c r="N4149" s="34" t="str">
        <f t="shared" si="388"/>
        <v>1/1/9999</v>
      </c>
      <c r="O4149" s="8" t="str">
        <f>IF(ISERROR(VLOOKUP($I4149,Lookup!$H$2:$I$11,2,0)),"",VLOOKUP($I4149,Lookup!$H$2:$I$11,2,0))</f>
        <v/>
      </c>
      <c r="P4149" s="8">
        <f>COUNTIF(J$4:J4149,J4149)</f>
        <v>0</v>
      </c>
    </row>
    <row r="4150" spans="1:16" x14ac:dyDescent="0.25">
      <c r="A4150" s="35">
        <f t="shared" si="389"/>
        <v>0</v>
      </c>
      <c r="B4150" s="8">
        <f t="shared" si="390"/>
        <v>0</v>
      </c>
      <c r="C4150" s="8">
        <f t="shared" si="391"/>
        <v>0</v>
      </c>
      <c r="D4150" s="38" t="e">
        <f t="shared" si="392"/>
        <v>#VALUE!</v>
      </c>
      <c r="E4150" s="39" t="e">
        <f t="shared" si="387"/>
        <v>#VALUE!</v>
      </c>
      <c r="M4150" s="8" t="str">
        <f>VLOOKUP(MONTH($J4150),Lookup!$A$2:$B$13,2,0)&amp;" "&amp;YEAR($J4150)</f>
        <v>Jan 1900</v>
      </c>
      <c r="N4150" s="34" t="str">
        <f t="shared" si="388"/>
        <v>1/1/9999</v>
      </c>
      <c r="O4150" s="8" t="str">
        <f>IF(ISERROR(VLOOKUP($I4150,Lookup!$H$2:$I$11,2,0)),"",VLOOKUP($I4150,Lookup!$H$2:$I$11,2,0))</f>
        <v/>
      </c>
      <c r="P4150" s="8">
        <f>COUNTIF(J$4:J4150,J4150)</f>
        <v>0</v>
      </c>
    </row>
    <row r="4151" spans="1:16" x14ac:dyDescent="0.25">
      <c r="A4151" s="35">
        <f t="shared" si="389"/>
        <v>0</v>
      </c>
      <c r="B4151" s="8">
        <f t="shared" si="390"/>
        <v>0</v>
      </c>
      <c r="C4151" s="8">
        <f t="shared" si="391"/>
        <v>0</v>
      </c>
      <c r="D4151" s="38" t="e">
        <f t="shared" si="392"/>
        <v>#VALUE!</v>
      </c>
      <c r="E4151" s="39" t="e">
        <f t="shared" si="387"/>
        <v>#VALUE!</v>
      </c>
      <c r="M4151" s="8" t="str">
        <f>VLOOKUP(MONTH($J4151),Lookup!$A$2:$B$13,2,0)&amp;" "&amp;YEAR($J4151)</f>
        <v>Jan 1900</v>
      </c>
      <c r="N4151" s="34" t="str">
        <f t="shared" si="388"/>
        <v>1/1/9999</v>
      </c>
      <c r="O4151" s="8" t="str">
        <f>IF(ISERROR(VLOOKUP($I4151,Lookup!$H$2:$I$11,2,0)),"",VLOOKUP($I4151,Lookup!$H$2:$I$11,2,0))</f>
        <v/>
      </c>
      <c r="P4151" s="8">
        <f>COUNTIF(J$4:J4151,J4151)</f>
        <v>0</v>
      </c>
    </row>
    <row r="4152" spans="1:16" x14ac:dyDescent="0.25">
      <c r="A4152" s="35">
        <f t="shared" si="389"/>
        <v>0</v>
      </c>
      <c r="B4152" s="8">
        <f t="shared" si="390"/>
        <v>0</v>
      </c>
      <c r="C4152" s="8">
        <f t="shared" si="391"/>
        <v>0</v>
      </c>
      <c r="D4152" s="38" t="e">
        <f t="shared" si="392"/>
        <v>#VALUE!</v>
      </c>
      <c r="E4152" s="39" t="e">
        <f t="shared" si="387"/>
        <v>#VALUE!</v>
      </c>
      <c r="M4152" s="8" t="str">
        <f>VLOOKUP(MONTH($J4152),Lookup!$A$2:$B$13,2,0)&amp;" "&amp;YEAR($J4152)</f>
        <v>Jan 1900</v>
      </c>
      <c r="N4152" s="34" t="str">
        <f t="shared" si="388"/>
        <v>1/1/9999</v>
      </c>
      <c r="O4152" s="8" t="str">
        <f>IF(ISERROR(VLOOKUP($I4152,Lookup!$H$2:$I$11,2,0)),"",VLOOKUP($I4152,Lookup!$H$2:$I$11,2,0))</f>
        <v/>
      </c>
      <c r="P4152" s="8">
        <f>COUNTIF(J$4:J4152,J4152)</f>
        <v>0</v>
      </c>
    </row>
    <row r="4153" spans="1:16" x14ac:dyDescent="0.25">
      <c r="A4153" s="35">
        <f t="shared" si="389"/>
        <v>0</v>
      </c>
      <c r="B4153" s="8">
        <f t="shared" si="390"/>
        <v>0</v>
      </c>
      <c r="C4153" s="8">
        <f t="shared" si="391"/>
        <v>0</v>
      </c>
      <c r="D4153" s="38" t="e">
        <f t="shared" si="392"/>
        <v>#VALUE!</v>
      </c>
      <c r="E4153" s="39" t="e">
        <f t="shared" si="387"/>
        <v>#VALUE!</v>
      </c>
      <c r="M4153" s="8" t="str">
        <f>VLOOKUP(MONTH($J4153),Lookup!$A$2:$B$13,2,0)&amp;" "&amp;YEAR($J4153)</f>
        <v>Jan 1900</v>
      </c>
      <c r="N4153" s="34" t="str">
        <f t="shared" si="388"/>
        <v>1/1/9999</v>
      </c>
      <c r="O4153" s="8" t="str">
        <f>IF(ISERROR(VLOOKUP($I4153,Lookup!$H$2:$I$11,2,0)),"",VLOOKUP($I4153,Lookup!$H$2:$I$11,2,0))</f>
        <v/>
      </c>
      <c r="P4153" s="8">
        <f>COUNTIF(J$4:J4153,J4153)</f>
        <v>0</v>
      </c>
    </row>
    <row r="4154" spans="1:16" x14ac:dyDescent="0.25">
      <c r="A4154" s="35">
        <f t="shared" si="389"/>
        <v>0</v>
      </c>
      <c r="B4154" s="8">
        <f t="shared" si="390"/>
        <v>0</v>
      </c>
      <c r="C4154" s="8">
        <f t="shared" si="391"/>
        <v>0</v>
      </c>
      <c r="D4154" s="38" t="e">
        <f t="shared" si="392"/>
        <v>#VALUE!</v>
      </c>
      <c r="E4154" s="39" t="e">
        <f t="shared" si="387"/>
        <v>#VALUE!</v>
      </c>
      <c r="M4154" s="8" t="str">
        <f>VLOOKUP(MONTH($J4154),Lookup!$A$2:$B$13,2,0)&amp;" "&amp;YEAR($J4154)</f>
        <v>Jan 1900</v>
      </c>
      <c r="N4154" s="34" t="str">
        <f t="shared" si="388"/>
        <v>1/1/9999</v>
      </c>
      <c r="O4154" s="8" t="str">
        <f>IF(ISERROR(VLOOKUP($I4154,Lookup!$H$2:$I$11,2,0)),"",VLOOKUP($I4154,Lookup!$H$2:$I$11,2,0))</f>
        <v/>
      </c>
      <c r="P4154" s="8">
        <f>COUNTIF(J$4:J4154,J4154)</f>
        <v>0</v>
      </c>
    </row>
    <row r="4155" spans="1:16" x14ac:dyDescent="0.25">
      <c r="A4155" s="35">
        <f t="shared" si="389"/>
        <v>0</v>
      </c>
      <c r="B4155" s="8">
        <f t="shared" si="390"/>
        <v>0</v>
      </c>
      <c r="C4155" s="8">
        <f t="shared" si="391"/>
        <v>0</v>
      </c>
      <c r="D4155" s="38" t="e">
        <f t="shared" si="392"/>
        <v>#VALUE!</v>
      </c>
      <c r="E4155" s="39" t="e">
        <f t="shared" si="387"/>
        <v>#VALUE!</v>
      </c>
      <c r="M4155" s="8" t="str">
        <f>VLOOKUP(MONTH($J4155),Lookup!$A$2:$B$13,2,0)&amp;" "&amp;YEAR($J4155)</f>
        <v>Jan 1900</v>
      </c>
      <c r="N4155" s="34" t="str">
        <f t="shared" si="388"/>
        <v>1/1/9999</v>
      </c>
      <c r="O4155" s="8" t="str">
        <f>IF(ISERROR(VLOOKUP($I4155,Lookup!$H$2:$I$11,2,0)),"",VLOOKUP($I4155,Lookup!$H$2:$I$11,2,0))</f>
        <v/>
      </c>
      <c r="P4155" s="8">
        <f>COUNTIF(J$4:J4155,J4155)</f>
        <v>0</v>
      </c>
    </row>
    <row r="4156" spans="1:16" x14ac:dyDescent="0.25">
      <c r="A4156" s="35">
        <f t="shared" si="389"/>
        <v>0</v>
      </c>
      <c r="B4156" s="8">
        <f t="shared" si="390"/>
        <v>0</v>
      </c>
      <c r="C4156" s="8">
        <f t="shared" si="391"/>
        <v>0</v>
      </c>
      <c r="D4156" s="38" t="e">
        <f t="shared" si="392"/>
        <v>#VALUE!</v>
      </c>
      <c r="E4156" s="39" t="e">
        <f t="shared" si="387"/>
        <v>#VALUE!</v>
      </c>
      <c r="M4156" s="8" t="str">
        <f>VLOOKUP(MONTH($J4156),Lookup!$A$2:$B$13,2,0)&amp;" "&amp;YEAR($J4156)</f>
        <v>Jan 1900</v>
      </c>
      <c r="N4156" s="34" t="str">
        <f t="shared" si="388"/>
        <v>1/1/9999</v>
      </c>
      <c r="O4156" s="8" t="str">
        <f>IF(ISERROR(VLOOKUP($I4156,Lookup!$H$2:$I$11,2,0)),"",VLOOKUP($I4156,Lookup!$H$2:$I$11,2,0))</f>
        <v/>
      </c>
      <c r="P4156" s="8">
        <f>COUNTIF(J$4:J4156,J4156)</f>
        <v>0</v>
      </c>
    </row>
    <row r="4157" spans="1:16" x14ac:dyDescent="0.25">
      <c r="A4157" s="35">
        <f t="shared" si="389"/>
        <v>0</v>
      </c>
      <c r="B4157" s="8">
        <f t="shared" si="390"/>
        <v>0</v>
      </c>
      <c r="C4157" s="8">
        <f t="shared" si="391"/>
        <v>0</v>
      </c>
      <c r="D4157" s="38" t="e">
        <f t="shared" si="392"/>
        <v>#VALUE!</v>
      </c>
      <c r="E4157" s="39" t="e">
        <f t="shared" si="387"/>
        <v>#VALUE!</v>
      </c>
      <c r="M4157" s="8" t="str">
        <f>VLOOKUP(MONTH($J4157),Lookup!$A$2:$B$13,2,0)&amp;" "&amp;YEAR($J4157)</f>
        <v>Jan 1900</v>
      </c>
      <c r="N4157" s="34" t="str">
        <f t="shared" si="388"/>
        <v>1/1/9999</v>
      </c>
      <c r="O4157" s="8" t="str">
        <f>IF(ISERROR(VLOOKUP($I4157,Lookup!$H$2:$I$11,2,0)),"",VLOOKUP($I4157,Lookup!$H$2:$I$11,2,0))</f>
        <v/>
      </c>
      <c r="P4157" s="8">
        <f>COUNTIF(J$4:J4157,J4157)</f>
        <v>0</v>
      </c>
    </row>
    <row r="4158" spans="1:16" x14ac:dyDescent="0.25">
      <c r="A4158" s="35">
        <f t="shared" si="389"/>
        <v>0</v>
      </c>
      <c r="B4158" s="8">
        <f t="shared" si="390"/>
        <v>0</v>
      </c>
      <c r="C4158" s="8">
        <f t="shared" si="391"/>
        <v>0</v>
      </c>
      <c r="D4158" s="38" t="e">
        <f t="shared" si="392"/>
        <v>#VALUE!</v>
      </c>
      <c r="E4158" s="39" t="e">
        <f t="shared" si="387"/>
        <v>#VALUE!</v>
      </c>
      <c r="M4158" s="8" t="str">
        <f>VLOOKUP(MONTH($J4158),Lookup!$A$2:$B$13,2,0)&amp;" "&amp;YEAR($J4158)</f>
        <v>Jan 1900</v>
      </c>
      <c r="N4158" s="34" t="str">
        <f t="shared" si="388"/>
        <v>1/1/9999</v>
      </c>
      <c r="O4158" s="8" t="str">
        <f>IF(ISERROR(VLOOKUP($I4158,Lookup!$H$2:$I$11,2,0)),"",VLOOKUP($I4158,Lookup!$H$2:$I$11,2,0))</f>
        <v/>
      </c>
      <c r="P4158" s="8">
        <f>COUNTIF(J$4:J4158,J4158)</f>
        <v>0</v>
      </c>
    </row>
    <row r="4159" spans="1:16" x14ac:dyDescent="0.25">
      <c r="A4159" s="35">
        <f t="shared" si="389"/>
        <v>0</v>
      </c>
      <c r="B4159" s="8">
        <f t="shared" si="390"/>
        <v>0</v>
      </c>
      <c r="C4159" s="8">
        <f t="shared" si="391"/>
        <v>0</v>
      </c>
      <c r="D4159" s="38" t="e">
        <f t="shared" si="392"/>
        <v>#VALUE!</v>
      </c>
      <c r="E4159" s="39" t="e">
        <f t="shared" si="387"/>
        <v>#VALUE!</v>
      </c>
      <c r="M4159" s="8" t="str">
        <f>VLOOKUP(MONTH($J4159),Lookup!$A$2:$B$13,2,0)&amp;" "&amp;YEAR($J4159)</f>
        <v>Jan 1900</v>
      </c>
      <c r="N4159" s="34" t="str">
        <f t="shared" si="388"/>
        <v>1/1/9999</v>
      </c>
      <c r="O4159" s="8" t="str">
        <f>IF(ISERROR(VLOOKUP($I4159,Lookup!$H$2:$I$11,2,0)),"",VLOOKUP($I4159,Lookup!$H$2:$I$11,2,0))</f>
        <v/>
      </c>
      <c r="P4159" s="8">
        <f>COUNTIF(J$4:J4159,J4159)</f>
        <v>0</v>
      </c>
    </row>
    <row r="4160" spans="1:16" x14ac:dyDescent="0.25">
      <c r="A4160" s="35">
        <f t="shared" si="389"/>
        <v>0</v>
      </c>
      <c r="B4160" s="8">
        <f t="shared" si="390"/>
        <v>0</v>
      </c>
      <c r="C4160" s="8">
        <f t="shared" si="391"/>
        <v>0</v>
      </c>
      <c r="D4160" s="38" t="e">
        <f t="shared" si="392"/>
        <v>#VALUE!</v>
      </c>
      <c r="E4160" s="39" t="e">
        <f t="shared" si="387"/>
        <v>#VALUE!</v>
      </c>
      <c r="M4160" s="8" t="str">
        <f>VLOOKUP(MONTH($J4160),Lookup!$A$2:$B$13,2,0)&amp;" "&amp;YEAR($J4160)</f>
        <v>Jan 1900</v>
      </c>
      <c r="N4160" s="34" t="str">
        <f t="shared" si="388"/>
        <v>1/1/9999</v>
      </c>
      <c r="O4160" s="8" t="str">
        <f>IF(ISERROR(VLOOKUP($I4160,Lookup!$H$2:$I$11,2,0)),"",VLOOKUP($I4160,Lookup!$H$2:$I$11,2,0))</f>
        <v/>
      </c>
      <c r="P4160" s="8">
        <f>COUNTIF(J$4:J4160,J4160)</f>
        <v>0</v>
      </c>
    </row>
    <row r="4161" spans="1:16" x14ac:dyDescent="0.25">
      <c r="A4161" s="35">
        <f t="shared" si="389"/>
        <v>0</v>
      </c>
      <c r="B4161" s="8">
        <f t="shared" si="390"/>
        <v>0</v>
      </c>
      <c r="C4161" s="8">
        <f t="shared" si="391"/>
        <v>0</v>
      </c>
      <c r="D4161" s="38" t="e">
        <f t="shared" si="392"/>
        <v>#VALUE!</v>
      </c>
      <c r="E4161" s="39" t="e">
        <f t="shared" si="387"/>
        <v>#VALUE!</v>
      </c>
      <c r="M4161" s="8" t="str">
        <f>VLOOKUP(MONTH($J4161),Lookup!$A$2:$B$13,2,0)&amp;" "&amp;YEAR($J4161)</f>
        <v>Jan 1900</v>
      </c>
      <c r="N4161" s="34" t="str">
        <f t="shared" si="388"/>
        <v>1/1/9999</v>
      </c>
      <c r="O4161" s="8" t="str">
        <f>IF(ISERROR(VLOOKUP($I4161,Lookup!$H$2:$I$11,2,0)),"",VLOOKUP($I4161,Lookup!$H$2:$I$11,2,0))</f>
        <v/>
      </c>
      <c r="P4161" s="8">
        <f>COUNTIF(J$4:J4161,J4161)</f>
        <v>0</v>
      </c>
    </row>
    <row r="4162" spans="1:16" x14ac:dyDescent="0.25">
      <c r="A4162" s="35">
        <f t="shared" si="389"/>
        <v>0</v>
      </c>
      <c r="B4162" s="8">
        <f t="shared" si="390"/>
        <v>0</v>
      </c>
      <c r="C4162" s="8">
        <f t="shared" si="391"/>
        <v>0</v>
      </c>
      <c r="D4162" s="38" t="e">
        <f t="shared" si="392"/>
        <v>#VALUE!</v>
      </c>
      <c r="E4162" s="39" t="e">
        <f t="shared" si="387"/>
        <v>#VALUE!</v>
      </c>
      <c r="M4162" s="8" t="str">
        <f>VLOOKUP(MONTH($J4162),Lookup!$A$2:$B$13,2,0)&amp;" "&amp;YEAR($J4162)</f>
        <v>Jan 1900</v>
      </c>
      <c r="N4162" s="34" t="str">
        <f t="shared" si="388"/>
        <v>1/1/9999</v>
      </c>
      <c r="O4162" s="8" t="str">
        <f>IF(ISERROR(VLOOKUP($I4162,Lookup!$H$2:$I$11,2,0)),"",VLOOKUP($I4162,Lookup!$H$2:$I$11,2,0))</f>
        <v/>
      </c>
      <c r="P4162" s="8">
        <f>COUNTIF(J$4:J4162,J4162)</f>
        <v>0</v>
      </c>
    </row>
    <row r="4163" spans="1:16" x14ac:dyDescent="0.25">
      <c r="A4163" s="35">
        <f t="shared" si="389"/>
        <v>0</v>
      </c>
      <c r="B4163" s="8">
        <f t="shared" si="390"/>
        <v>0</v>
      </c>
      <c r="C4163" s="8">
        <f t="shared" si="391"/>
        <v>0</v>
      </c>
      <c r="D4163" s="38" t="e">
        <f t="shared" si="392"/>
        <v>#VALUE!</v>
      </c>
      <c r="E4163" s="39" t="e">
        <f t="shared" si="387"/>
        <v>#VALUE!</v>
      </c>
      <c r="M4163" s="8" t="str">
        <f>VLOOKUP(MONTH($J4163),Lookup!$A$2:$B$13,2,0)&amp;" "&amp;YEAR($J4163)</f>
        <v>Jan 1900</v>
      </c>
      <c r="N4163" s="34" t="str">
        <f t="shared" si="388"/>
        <v>1/1/9999</v>
      </c>
      <c r="O4163" s="8" t="str">
        <f>IF(ISERROR(VLOOKUP($I4163,Lookup!$H$2:$I$11,2,0)),"",VLOOKUP($I4163,Lookup!$H$2:$I$11,2,0))</f>
        <v/>
      </c>
      <c r="P4163" s="8">
        <f>COUNTIF(J$4:J4163,J4163)</f>
        <v>0</v>
      </c>
    </row>
    <row r="4164" spans="1:16" x14ac:dyDescent="0.25">
      <c r="A4164" s="35">
        <f t="shared" si="389"/>
        <v>0</v>
      </c>
      <c r="B4164" s="8">
        <f t="shared" si="390"/>
        <v>0</v>
      </c>
      <c r="C4164" s="8">
        <f t="shared" si="391"/>
        <v>0</v>
      </c>
      <c r="D4164" s="38" t="e">
        <f t="shared" si="392"/>
        <v>#VALUE!</v>
      </c>
      <c r="E4164" s="39" t="e">
        <f t="shared" si="387"/>
        <v>#VALUE!</v>
      </c>
      <c r="M4164" s="8" t="str">
        <f>VLOOKUP(MONTH($J4164),Lookup!$A$2:$B$13,2,0)&amp;" "&amp;YEAR($J4164)</f>
        <v>Jan 1900</v>
      </c>
      <c r="N4164" s="34" t="str">
        <f t="shared" si="388"/>
        <v>1/1/9999</v>
      </c>
      <c r="O4164" s="8" t="str">
        <f>IF(ISERROR(VLOOKUP($I4164,Lookup!$H$2:$I$11,2,0)),"",VLOOKUP($I4164,Lookup!$H$2:$I$11,2,0))</f>
        <v/>
      </c>
      <c r="P4164" s="8">
        <f>COUNTIF(J$4:J4164,J4164)</f>
        <v>0</v>
      </c>
    </row>
    <row r="4165" spans="1:16" x14ac:dyDescent="0.25">
      <c r="A4165" s="35">
        <f t="shared" si="389"/>
        <v>0</v>
      </c>
      <c r="B4165" s="8">
        <f t="shared" si="390"/>
        <v>0</v>
      </c>
      <c r="C4165" s="8">
        <f t="shared" si="391"/>
        <v>0</v>
      </c>
      <c r="D4165" s="38" t="e">
        <f t="shared" si="392"/>
        <v>#VALUE!</v>
      </c>
      <c r="E4165" s="39" t="e">
        <f t="shared" ref="E4165:E4228" si="393">IF($D4165="","",COUNTIFS($F$4:$F$5000,$F4165,$D$4:$D$5000,"&gt;"&amp;$D4165))</f>
        <v>#VALUE!</v>
      </c>
      <c r="M4165" s="8" t="str">
        <f>VLOOKUP(MONTH($J4165),Lookup!$A$2:$B$13,2,0)&amp;" "&amp;YEAR($J4165)</f>
        <v>Jan 1900</v>
      </c>
      <c r="N4165" s="34" t="str">
        <f t="shared" ref="N4165:N4228" si="394">IF(ISBLANK($J4165),"1/1/9999",J4165)</f>
        <v>1/1/9999</v>
      </c>
      <c r="O4165" s="8" t="str">
        <f>IF(ISERROR(VLOOKUP($I4165,Lookup!$H$2:$I$11,2,0)),"",VLOOKUP($I4165,Lookup!$H$2:$I$11,2,0))</f>
        <v/>
      </c>
      <c r="P4165" s="8">
        <f>COUNTIF(J$4:J4165,J4165)</f>
        <v>0</v>
      </c>
    </row>
    <row r="4166" spans="1:16" x14ac:dyDescent="0.25">
      <c r="A4166" s="35">
        <f t="shared" ref="A4166:A4229" si="395">K4166</f>
        <v>0</v>
      </c>
      <c r="B4166" s="8">
        <f t="shared" ref="B4166:B4229" si="396">J4166</f>
        <v>0</v>
      </c>
      <c r="C4166" s="8">
        <f t="shared" ref="C4166:C4229" si="397">L4166</f>
        <v>0</v>
      </c>
      <c r="D4166" s="38" t="e">
        <f t="shared" ref="D4166:D4229" si="398">SUM(A4166:C4166)+O4166+P4166</f>
        <v>#VALUE!</v>
      </c>
      <c r="E4166" s="39" t="e">
        <f t="shared" si="393"/>
        <v>#VALUE!</v>
      </c>
      <c r="M4166" s="8" t="str">
        <f>VLOOKUP(MONTH($J4166),Lookup!$A$2:$B$13,2,0)&amp;" "&amp;YEAR($J4166)</f>
        <v>Jan 1900</v>
      </c>
      <c r="N4166" s="34" t="str">
        <f t="shared" si="394"/>
        <v>1/1/9999</v>
      </c>
      <c r="O4166" s="8" t="str">
        <f>IF(ISERROR(VLOOKUP($I4166,Lookup!$H$2:$I$11,2,0)),"",VLOOKUP($I4166,Lookup!$H$2:$I$11,2,0))</f>
        <v/>
      </c>
      <c r="P4166" s="8">
        <f>COUNTIF(J$4:J4166,J4166)</f>
        <v>0</v>
      </c>
    </row>
    <row r="4167" spans="1:16" x14ac:dyDescent="0.25">
      <c r="A4167" s="35">
        <f t="shared" si="395"/>
        <v>0</v>
      </c>
      <c r="B4167" s="8">
        <f t="shared" si="396"/>
        <v>0</v>
      </c>
      <c r="C4167" s="8">
        <f t="shared" si="397"/>
        <v>0</v>
      </c>
      <c r="D4167" s="38" t="e">
        <f t="shared" si="398"/>
        <v>#VALUE!</v>
      </c>
      <c r="E4167" s="39" t="e">
        <f t="shared" si="393"/>
        <v>#VALUE!</v>
      </c>
      <c r="M4167" s="8" t="str">
        <f>VLOOKUP(MONTH($J4167),Lookup!$A$2:$B$13,2,0)&amp;" "&amp;YEAR($J4167)</f>
        <v>Jan 1900</v>
      </c>
      <c r="N4167" s="34" t="str">
        <f t="shared" si="394"/>
        <v>1/1/9999</v>
      </c>
      <c r="O4167" s="8" t="str">
        <f>IF(ISERROR(VLOOKUP($I4167,Lookup!$H$2:$I$11,2,0)),"",VLOOKUP($I4167,Lookup!$H$2:$I$11,2,0))</f>
        <v/>
      </c>
      <c r="P4167" s="8">
        <f>COUNTIF(J$4:J4167,J4167)</f>
        <v>0</v>
      </c>
    </row>
    <row r="4168" spans="1:16" x14ac:dyDescent="0.25">
      <c r="A4168" s="35">
        <f t="shared" si="395"/>
        <v>0</v>
      </c>
      <c r="B4168" s="8">
        <f t="shared" si="396"/>
        <v>0</v>
      </c>
      <c r="C4168" s="8">
        <f t="shared" si="397"/>
        <v>0</v>
      </c>
      <c r="D4168" s="38" t="e">
        <f t="shared" si="398"/>
        <v>#VALUE!</v>
      </c>
      <c r="E4168" s="39" t="e">
        <f t="shared" si="393"/>
        <v>#VALUE!</v>
      </c>
      <c r="M4168" s="8" t="str">
        <f>VLOOKUP(MONTH($J4168),Lookup!$A$2:$B$13,2,0)&amp;" "&amp;YEAR($J4168)</f>
        <v>Jan 1900</v>
      </c>
      <c r="N4168" s="34" t="str">
        <f t="shared" si="394"/>
        <v>1/1/9999</v>
      </c>
      <c r="O4168" s="8" t="str">
        <f>IF(ISERROR(VLOOKUP($I4168,Lookup!$H$2:$I$11,2,0)),"",VLOOKUP($I4168,Lookup!$H$2:$I$11,2,0))</f>
        <v/>
      </c>
      <c r="P4168" s="8">
        <f>COUNTIF(J$4:J4168,J4168)</f>
        <v>0</v>
      </c>
    </row>
    <row r="4169" spans="1:16" x14ac:dyDescent="0.25">
      <c r="A4169" s="35">
        <f t="shared" si="395"/>
        <v>0</v>
      </c>
      <c r="B4169" s="8">
        <f t="shared" si="396"/>
        <v>0</v>
      </c>
      <c r="C4169" s="8">
        <f t="shared" si="397"/>
        <v>0</v>
      </c>
      <c r="D4169" s="38" t="e">
        <f t="shared" si="398"/>
        <v>#VALUE!</v>
      </c>
      <c r="E4169" s="39" t="e">
        <f t="shared" si="393"/>
        <v>#VALUE!</v>
      </c>
      <c r="M4169" s="8" t="str">
        <f>VLOOKUP(MONTH($J4169),Lookup!$A$2:$B$13,2,0)&amp;" "&amp;YEAR($J4169)</f>
        <v>Jan 1900</v>
      </c>
      <c r="N4169" s="34" t="str">
        <f t="shared" si="394"/>
        <v>1/1/9999</v>
      </c>
      <c r="O4169" s="8" t="str">
        <f>IF(ISERROR(VLOOKUP($I4169,Lookup!$H$2:$I$11,2,0)),"",VLOOKUP($I4169,Lookup!$H$2:$I$11,2,0))</f>
        <v/>
      </c>
      <c r="P4169" s="8">
        <f>COUNTIF(J$4:J4169,J4169)</f>
        <v>0</v>
      </c>
    </row>
    <row r="4170" spans="1:16" x14ac:dyDescent="0.25">
      <c r="A4170" s="35">
        <f t="shared" si="395"/>
        <v>0</v>
      </c>
      <c r="B4170" s="8">
        <f t="shared" si="396"/>
        <v>0</v>
      </c>
      <c r="C4170" s="8">
        <f t="shared" si="397"/>
        <v>0</v>
      </c>
      <c r="D4170" s="38" t="e">
        <f t="shared" si="398"/>
        <v>#VALUE!</v>
      </c>
      <c r="E4170" s="39" t="e">
        <f t="shared" si="393"/>
        <v>#VALUE!</v>
      </c>
      <c r="M4170" s="8" t="str">
        <f>VLOOKUP(MONTH($J4170),Lookup!$A$2:$B$13,2,0)&amp;" "&amp;YEAR($J4170)</f>
        <v>Jan 1900</v>
      </c>
      <c r="N4170" s="34" t="str">
        <f t="shared" si="394"/>
        <v>1/1/9999</v>
      </c>
      <c r="O4170" s="8" t="str">
        <f>IF(ISERROR(VLOOKUP($I4170,Lookup!$H$2:$I$11,2,0)),"",VLOOKUP($I4170,Lookup!$H$2:$I$11,2,0))</f>
        <v/>
      </c>
      <c r="P4170" s="8">
        <f>COUNTIF(J$4:J4170,J4170)</f>
        <v>0</v>
      </c>
    </row>
    <row r="4171" spans="1:16" x14ac:dyDescent="0.25">
      <c r="A4171" s="35">
        <f t="shared" si="395"/>
        <v>0</v>
      </c>
      <c r="B4171" s="8">
        <f t="shared" si="396"/>
        <v>0</v>
      </c>
      <c r="C4171" s="8">
        <f t="shared" si="397"/>
        <v>0</v>
      </c>
      <c r="D4171" s="38" t="e">
        <f t="shared" si="398"/>
        <v>#VALUE!</v>
      </c>
      <c r="E4171" s="39" t="e">
        <f t="shared" si="393"/>
        <v>#VALUE!</v>
      </c>
      <c r="M4171" s="8" t="str">
        <f>VLOOKUP(MONTH($J4171),Lookup!$A$2:$B$13,2,0)&amp;" "&amp;YEAR($J4171)</f>
        <v>Jan 1900</v>
      </c>
      <c r="N4171" s="34" t="str">
        <f t="shared" si="394"/>
        <v>1/1/9999</v>
      </c>
      <c r="O4171" s="8" t="str">
        <f>IF(ISERROR(VLOOKUP($I4171,Lookup!$H$2:$I$11,2,0)),"",VLOOKUP($I4171,Lookup!$H$2:$I$11,2,0))</f>
        <v/>
      </c>
      <c r="P4171" s="8">
        <f>COUNTIF(J$4:J4171,J4171)</f>
        <v>0</v>
      </c>
    </row>
    <row r="4172" spans="1:16" x14ac:dyDescent="0.25">
      <c r="A4172" s="35">
        <f t="shared" si="395"/>
        <v>0</v>
      </c>
      <c r="B4172" s="8">
        <f t="shared" si="396"/>
        <v>0</v>
      </c>
      <c r="C4172" s="8">
        <f t="shared" si="397"/>
        <v>0</v>
      </c>
      <c r="D4172" s="38" t="e">
        <f t="shared" si="398"/>
        <v>#VALUE!</v>
      </c>
      <c r="E4172" s="39" t="e">
        <f t="shared" si="393"/>
        <v>#VALUE!</v>
      </c>
      <c r="M4172" s="8" t="str">
        <f>VLOOKUP(MONTH($J4172),Lookup!$A$2:$B$13,2,0)&amp;" "&amp;YEAR($J4172)</f>
        <v>Jan 1900</v>
      </c>
      <c r="N4172" s="34" t="str">
        <f t="shared" si="394"/>
        <v>1/1/9999</v>
      </c>
      <c r="O4172" s="8" t="str">
        <f>IF(ISERROR(VLOOKUP($I4172,Lookup!$H$2:$I$11,2,0)),"",VLOOKUP($I4172,Lookup!$H$2:$I$11,2,0))</f>
        <v/>
      </c>
      <c r="P4172" s="8">
        <f>COUNTIF(J$4:J4172,J4172)</f>
        <v>0</v>
      </c>
    </row>
    <row r="4173" spans="1:16" x14ac:dyDescent="0.25">
      <c r="A4173" s="35">
        <f t="shared" si="395"/>
        <v>0</v>
      </c>
      <c r="B4173" s="8">
        <f t="shared" si="396"/>
        <v>0</v>
      </c>
      <c r="C4173" s="8">
        <f t="shared" si="397"/>
        <v>0</v>
      </c>
      <c r="D4173" s="38" t="e">
        <f t="shared" si="398"/>
        <v>#VALUE!</v>
      </c>
      <c r="E4173" s="39" t="e">
        <f t="shared" si="393"/>
        <v>#VALUE!</v>
      </c>
      <c r="M4173" s="8" t="str">
        <f>VLOOKUP(MONTH($J4173),Lookup!$A$2:$B$13,2,0)&amp;" "&amp;YEAR($J4173)</f>
        <v>Jan 1900</v>
      </c>
      <c r="N4173" s="34" t="str">
        <f t="shared" si="394"/>
        <v>1/1/9999</v>
      </c>
      <c r="O4173" s="8" t="str">
        <f>IF(ISERROR(VLOOKUP($I4173,Lookup!$H$2:$I$11,2,0)),"",VLOOKUP($I4173,Lookup!$H$2:$I$11,2,0))</f>
        <v/>
      </c>
      <c r="P4173" s="8">
        <f>COUNTIF(J$4:J4173,J4173)</f>
        <v>0</v>
      </c>
    </row>
    <row r="4174" spans="1:16" x14ac:dyDescent="0.25">
      <c r="A4174" s="35">
        <f t="shared" si="395"/>
        <v>0</v>
      </c>
      <c r="B4174" s="8">
        <f t="shared" si="396"/>
        <v>0</v>
      </c>
      <c r="C4174" s="8">
        <f t="shared" si="397"/>
        <v>0</v>
      </c>
      <c r="D4174" s="38" t="e">
        <f t="shared" si="398"/>
        <v>#VALUE!</v>
      </c>
      <c r="E4174" s="39" t="e">
        <f t="shared" si="393"/>
        <v>#VALUE!</v>
      </c>
      <c r="M4174" s="8" t="str">
        <f>VLOOKUP(MONTH($J4174),Lookup!$A$2:$B$13,2,0)&amp;" "&amp;YEAR($J4174)</f>
        <v>Jan 1900</v>
      </c>
      <c r="N4174" s="34" t="str">
        <f t="shared" si="394"/>
        <v>1/1/9999</v>
      </c>
      <c r="O4174" s="8" t="str">
        <f>IF(ISERROR(VLOOKUP($I4174,Lookup!$H$2:$I$11,2,0)),"",VLOOKUP($I4174,Lookup!$H$2:$I$11,2,0))</f>
        <v/>
      </c>
      <c r="P4174" s="8">
        <f>COUNTIF(J$4:J4174,J4174)</f>
        <v>0</v>
      </c>
    </row>
    <row r="4175" spans="1:16" x14ac:dyDescent="0.25">
      <c r="A4175" s="35">
        <f t="shared" si="395"/>
        <v>0</v>
      </c>
      <c r="B4175" s="8">
        <f t="shared" si="396"/>
        <v>0</v>
      </c>
      <c r="C4175" s="8">
        <f t="shared" si="397"/>
        <v>0</v>
      </c>
      <c r="D4175" s="38" t="e">
        <f t="shared" si="398"/>
        <v>#VALUE!</v>
      </c>
      <c r="E4175" s="39" t="e">
        <f t="shared" si="393"/>
        <v>#VALUE!</v>
      </c>
      <c r="M4175" s="8" t="str">
        <f>VLOOKUP(MONTH($J4175),Lookup!$A$2:$B$13,2,0)&amp;" "&amp;YEAR($J4175)</f>
        <v>Jan 1900</v>
      </c>
      <c r="N4175" s="34" t="str">
        <f t="shared" si="394"/>
        <v>1/1/9999</v>
      </c>
      <c r="O4175" s="8" t="str">
        <f>IF(ISERROR(VLOOKUP($I4175,Lookup!$H$2:$I$11,2,0)),"",VLOOKUP($I4175,Lookup!$H$2:$I$11,2,0))</f>
        <v/>
      </c>
      <c r="P4175" s="8">
        <f>COUNTIF(J$4:J4175,J4175)</f>
        <v>0</v>
      </c>
    </row>
    <row r="4176" spans="1:16" x14ac:dyDescent="0.25">
      <c r="A4176" s="35">
        <f t="shared" si="395"/>
        <v>0</v>
      </c>
      <c r="B4176" s="8">
        <f t="shared" si="396"/>
        <v>0</v>
      </c>
      <c r="C4176" s="8">
        <f t="shared" si="397"/>
        <v>0</v>
      </c>
      <c r="D4176" s="38" t="e">
        <f t="shared" si="398"/>
        <v>#VALUE!</v>
      </c>
      <c r="E4176" s="39" t="e">
        <f t="shared" si="393"/>
        <v>#VALUE!</v>
      </c>
      <c r="M4176" s="8" t="str">
        <f>VLOOKUP(MONTH($J4176),Lookup!$A$2:$B$13,2,0)&amp;" "&amp;YEAR($J4176)</f>
        <v>Jan 1900</v>
      </c>
      <c r="N4176" s="34" t="str">
        <f t="shared" si="394"/>
        <v>1/1/9999</v>
      </c>
      <c r="O4176" s="8" t="str">
        <f>IF(ISERROR(VLOOKUP($I4176,Lookup!$H$2:$I$11,2,0)),"",VLOOKUP($I4176,Lookup!$H$2:$I$11,2,0))</f>
        <v/>
      </c>
      <c r="P4176" s="8">
        <f>COUNTIF(J$4:J4176,J4176)</f>
        <v>0</v>
      </c>
    </row>
    <row r="4177" spans="1:16" x14ac:dyDescent="0.25">
      <c r="A4177" s="35">
        <f t="shared" si="395"/>
        <v>0</v>
      </c>
      <c r="B4177" s="8">
        <f t="shared" si="396"/>
        <v>0</v>
      </c>
      <c r="C4177" s="8">
        <f t="shared" si="397"/>
        <v>0</v>
      </c>
      <c r="D4177" s="38" t="e">
        <f t="shared" si="398"/>
        <v>#VALUE!</v>
      </c>
      <c r="E4177" s="39" t="e">
        <f t="shared" si="393"/>
        <v>#VALUE!</v>
      </c>
      <c r="M4177" s="8" t="str">
        <f>VLOOKUP(MONTH($J4177),Lookup!$A$2:$B$13,2,0)&amp;" "&amp;YEAR($J4177)</f>
        <v>Jan 1900</v>
      </c>
      <c r="N4177" s="34" t="str">
        <f t="shared" si="394"/>
        <v>1/1/9999</v>
      </c>
      <c r="O4177" s="8" t="str">
        <f>IF(ISERROR(VLOOKUP($I4177,Lookup!$H$2:$I$11,2,0)),"",VLOOKUP($I4177,Lookup!$H$2:$I$11,2,0))</f>
        <v/>
      </c>
      <c r="P4177" s="8">
        <f>COUNTIF(J$4:J4177,J4177)</f>
        <v>0</v>
      </c>
    </row>
    <row r="4178" spans="1:16" x14ac:dyDescent="0.25">
      <c r="A4178" s="35">
        <f t="shared" si="395"/>
        <v>0</v>
      </c>
      <c r="B4178" s="8">
        <f t="shared" si="396"/>
        <v>0</v>
      </c>
      <c r="C4178" s="8">
        <f t="shared" si="397"/>
        <v>0</v>
      </c>
      <c r="D4178" s="38" t="e">
        <f t="shared" si="398"/>
        <v>#VALUE!</v>
      </c>
      <c r="E4178" s="39" t="e">
        <f t="shared" si="393"/>
        <v>#VALUE!</v>
      </c>
      <c r="M4178" s="8" t="str">
        <f>VLOOKUP(MONTH($J4178),Lookup!$A$2:$B$13,2,0)&amp;" "&amp;YEAR($J4178)</f>
        <v>Jan 1900</v>
      </c>
      <c r="N4178" s="34" t="str">
        <f t="shared" si="394"/>
        <v>1/1/9999</v>
      </c>
      <c r="O4178" s="8" t="str">
        <f>IF(ISERROR(VLOOKUP($I4178,Lookup!$H$2:$I$11,2,0)),"",VLOOKUP($I4178,Lookup!$H$2:$I$11,2,0))</f>
        <v/>
      </c>
      <c r="P4178" s="8">
        <f>COUNTIF(J$4:J4178,J4178)</f>
        <v>0</v>
      </c>
    </row>
    <row r="4179" spans="1:16" x14ac:dyDescent="0.25">
      <c r="A4179" s="35">
        <f t="shared" si="395"/>
        <v>0</v>
      </c>
      <c r="B4179" s="8">
        <f t="shared" si="396"/>
        <v>0</v>
      </c>
      <c r="C4179" s="8">
        <f t="shared" si="397"/>
        <v>0</v>
      </c>
      <c r="D4179" s="38" t="e">
        <f t="shared" si="398"/>
        <v>#VALUE!</v>
      </c>
      <c r="E4179" s="39" t="e">
        <f t="shared" si="393"/>
        <v>#VALUE!</v>
      </c>
      <c r="M4179" s="8" t="str">
        <f>VLOOKUP(MONTH($J4179),Lookup!$A$2:$B$13,2,0)&amp;" "&amp;YEAR($J4179)</f>
        <v>Jan 1900</v>
      </c>
      <c r="N4179" s="34" t="str">
        <f t="shared" si="394"/>
        <v>1/1/9999</v>
      </c>
      <c r="O4179" s="8" t="str">
        <f>IF(ISERROR(VLOOKUP($I4179,Lookup!$H$2:$I$11,2,0)),"",VLOOKUP($I4179,Lookup!$H$2:$I$11,2,0))</f>
        <v/>
      </c>
      <c r="P4179" s="8">
        <f>COUNTIF(J$4:J4179,J4179)</f>
        <v>0</v>
      </c>
    </row>
    <row r="4180" spans="1:16" x14ac:dyDescent="0.25">
      <c r="A4180" s="35">
        <f t="shared" si="395"/>
        <v>0</v>
      </c>
      <c r="B4180" s="8">
        <f t="shared" si="396"/>
        <v>0</v>
      </c>
      <c r="C4180" s="8">
        <f t="shared" si="397"/>
        <v>0</v>
      </c>
      <c r="D4180" s="38" t="e">
        <f t="shared" si="398"/>
        <v>#VALUE!</v>
      </c>
      <c r="E4180" s="39" t="e">
        <f t="shared" si="393"/>
        <v>#VALUE!</v>
      </c>
      <c r="M4180" s="8" t="str">
        <f>VLOOKUP(MONTH($J4180),Lookup!$A$2:$B$13,2,0)&amp;" "&amp;YEAR($J4180)</f>
        <v>Jan 1900</v>
      </c>
      <c r="N4180" s="34" t="str">
        <f t="shared" si="394"/>
        <v>1/1/9999</v>
      </c>
      <c r="O4180" s="8" t="str">
        <f>IF(ISERROR(VLOOKUP($I4180,Lookup!$H$2:$I$11,2,0)),"",VLOOKUP($I4180,Lookup!$H$2:$I$11,2,0))</f>
        <v/>
      </c>
      <c r="P4180" s="8">
        <f>COUNTIF(J$4:J4180,J4180)</f>
        <v>0</v>
      </c>
    </row>
    <row r="4181" spans="1:16" x14ac:dyDescent="0.25">
      <c r="A4181" s="35">
        <f t="shared" si="395"/>
        <v>0</v>
      </c>
      <c r="B4181" s="8">
        <f t="shared" si="396"/>
        <v>0</v>
      </c>
      <c r="C4181" s="8">
        <f t="shared" si="397"/>
        <v>0</v>
      </c>
      <c r="D4181" s="38" t="e">
        <f t="shared" si="398"/>
        <v>#VALUE!</v>
      </c>
      <c r="E4181" s="39" t="e">
        <f t="shared" si="393"/>
        <v>#VALUE!</v>
      </c>
      <c r="M4181" s="8" t="str">
        <f>VLOOKUP(MONTH($J4181),Lookup!$A$2:$B$13,2,0)&amp;" "&amp;YEAR($J4181)</f>
        <v>Jan 1900</v>
      </c>
      <c r="N4181" s="34" t="str">
        <f t="shared" si="394"/>
        <v>1/1/9999</v>
      </c>
      <c r="O4181" s="8" t="str">
        <f>IF(ISERROR(VLOOKUP($I4181,Lookup!$H$2:$I$11,2,0)),"",VLOOKUP($I4181,Lookup!$H$2:$I$11,2,0))</f>
        <v/>
      </c>
      <c r="P4181" s="8">
        <f>COUNTIF(J$4:J4181,J4181)</f>
        <v>0</v>
      </c>
    </row>
    <row r="4182" spans="1:16" x14ac:dyDescent="0.25">
      <c r="A4182" s="35">
        <f t="shared" si="395"/>
        <v>0</v>
      </c>
      <c r="B4182" s="8">
        <f t="shared" si="396"/>
        <v>0</v>
      </c>
      <c r="C4182" s="8">
        <f t="shared" si="397"/>
        <v>0</v>
      </c>
      <c r="D4182" s="38" t="e">
        <f t="shared" si="398"/>
        <v>#VALUE!</v>
      </c>
      <c r="E4182" s="39" t="e">
        <f t="shared" si="393"/>
        <v>#VALUE!</v>
      </c>
      <c r="M4182" s="8" t="str">
        <f>VLOOKUP(MONTH($J4182),Lookup!$A$2:$B$13,2,0)&amp;" "&amp;YEAR($J4182)</f>
        <v>Jan 1900</v>
      </c>
      <c r="N4182" s="34" t="str">
        <f t="shared" si="394"/>
        <v>1/1/9999</v>
      </c>
      <c r="O4182" s="8" t="str">
        <f>IF(ISERROR(VLOOKUP($I4182,Lookup!$H$2:$I$11,2,0)),"",VLOOKUP($I4182,Lookup!$H$2:$I$11,2,0))</f>
        <v/>
      </c>
      <c r="P4182" s="8">
        <f>COUNTIF(J$4:J4182,J4182)</f>
        <v>0</v>
      </c>
    </row>
    <row r="4183" spans="1:16" x14ac:dyDescent="0.25">
      <c r="A4183" s="35">
        <f t="shared" si="395"/>
        <v>0</v>
      </c>
      <c r="B4183" s="8">
        <f t="shared" si="396"/>
        <v>0</v>
      </c>
      <c r="C4183" s="8">
        <f t="shared" si="397"/>
        <v>0</v>
      </c>
      <c r="D4183" s="38" t="e">
        <f t="shared" si="398"/>
        <v>#VALUE!</v>
      </c>
      <c r="E4183" s="39" t="e">
        <f t="shared" si="393"/>
        <v>#VALUE!</v>
      </c>
      <c r="M4183" s="8" t="str">
        <f>VLOOKUP(MONTH($J4183),Lookup!$A$2:$B$13,2,0)&amp;" "&amp;YEAR($J4183)</f>
        <v>Jan 1900</v>
      </c>
      <c r="N4183" s="34" t="str">
        <f t="shared" si="394"/>
        <v>1/1/9999</v>
      </c>
      <c r="O4183" s="8" t="str">
        <f>IF(ISERROR(VLOOKUP($I4183,Lookup!$H$2:$I$11,2,0)),"",VLOOKUP($I4183,Lookup!$H$2:$I$11,2,0))</f>
        <v/>
      </c>
      <c r="P4183" s="8">
        <f>COUNTIF(J$4:J4183,J4183)</f>
        <v>0</v>
      </c>
    </row>
    <row r="4184" spans="1:16" x14ac:dyDescent="0.25">
      <c r="A4184" s="35">
        <f t="shared" si="395"/>
        <v>0</v>
      </c>
      <c r="B4184" s="8">
        <f t="shared" si="396"/>
        <v>0</v>
      </c>
      <c r="C4184" s="8">
        <f t="shared" si="397"/>
        <v>0</v>
      </c>
      <c r="D4184" s="38" t="e">
        <f t="shared" si="398"/>
        <v>#VALUE!</v>
      </c>
      <c r="E4184" s="39" t="e">
        <f t="shared" si="393"/>
        <v>#VALUE!</v>
      </c>
      <c r="M4184" s="8" t="str">
        <f>VLOOKUP(MONTH($J4184),Lookup!$A$2:$B$13,2,0)&amp;" "&amp;YEAR($J4184)</f>
        <v>Jan 1900</v>
      </c>
      <c r="N4184" s="34" t="str">
        <f t="shared" si="394"/>
        <v>1/1/9999</v>
      </c>
      <c r="O4184" s="8" t="str">
        <f>IF(ISERROR(VLOOKUP($I4184,Lookup!$H$2:$I$11,2,0)),"",VLOOKUP($I4184,Lookup!$H$2:$I$11,2,0))</f>
        <v/>
      </c>
      <c r="P4184" s="8">
        <f>COUNTIF(J$4:J4184,J4184)</f>
        <v>0</v>
      </c>
    </row>
    <row r="4185" spans="1:16" x14ac:dyDescent="0.25">
      <c r="A4185" s="35">
        <f t="shared" si="395"/>
        <v>0</v>
      </c>
      <c r="B4185" s="8">
        <f t="shared" si="396"/>
        <v>0</v>
      </c>
      <c r="C4185" s="8">
        <f t="shared" si="397"/>
        <v>0</v>
      </c>
      <c r="D4185" s="38" t="e">
        <f t="shared" si="398"/>
        <v>#VALUE!</v>
      </c>
      <c r="E4185" s="39" t="e">
        <f t="shared" si="393"/>
        <v>#VALUE!</v>
      </c>
      <c r="M4185" s="8" t="str">
        <f>VLOOKUP(MONTH($J4185),Lookup!$A$2:$B$13,2,0)&amp;" "&amp;YEAR($J4185)</f>
        <v>Jan 1900</v>
      </c>
      <c r="N4185" s="34" t="str">
        <f t="shared" si="394"/>
        <v>1/1/9999</v>
      </c>
      <c r="O4185" s="8" t="str">
        <f>IF(ISERROR(VLOOKUP($I4185,Lookup!$H$2:$I$11,2,0)),"",VLOOKUP($I4185,Lookup!$H$2:$I$11,2,0))</f>
        <v/>
      </c>
      <c r="P4185" s="8">
        <f>COUNTIF(J$4:J4185,J4185)</f>
        <v>0</v>
      </c>
    </row>
    <row r="4186" spans="1:16" x14ac:dyDescent="0.25">
      <c r="A4186" s="35">
        <f t="shared" si="395"/>
        <v>0</v>
      </c>
      <c r="B4186" s="8">
        <f t="shared" si="396"/>
        <v>0</v>
      </c>
      <c r="C4186" s="8">
        <f t="shared" si="397"/>
        <v>0</v>
      </c>
      <c r="D4186" s="38" t="e">
        <f t="shared" si="398"/>
        <v>#VALUE!</v>
      </c>
      <c r="E4186" s="39" t="e">
        <f t="shared" si="393"/>
        <v>#VALUE!</v>
      </c>
      <c r="M4186" s="8" t="str">
        <f>VLOOKUP(MONTH($J4186),Lookup!$A$2:$B$13,2,0)&amp;" "&amp;YEAR($J4186)</f>
        <v>Jan 1900</v>
      </c>
      <c r="N4186" s="34" t="str">
        <f t="shared" si="394"/>
        <v>1/1/9999</v>
      </c>
      <c r="O4186" s="8" t="str">
        <f>IF(ISERROR(VLOOKUP($I4186,Lookup!$H$2:$I$11,2,0)),"",VLOOKUP($I4186,Lookup!$H$2:$I$11,2,0))</f>
        <v/>
      </c>
      <c r="P4186" s="8">
        <f>COUNTIF(J$4:J4186,J4186)</f>
        <v>0</v>
      </c>
    </row>
    <row r="4187" spans="1:16" x14ac:dyDescent="0.25">
      <c r="A4187" s="35">
        <f t="shared" si="395"/>
        <v>0</v>
      </c>
      <c r="B4187" s="8">
        <f t="shared" si="396"/>
        <v>0</v>
      </c>
      <c r="C4187" s="8">
        <f t="shared" si="397"/>
        <v>0</v>
      </c>
      <c r="D4187" s="38" t="e">
        <f t="shared" si="398"/>
        <v>#VALUE!</v>
      </c>
      <c r="E4187" s="39" t="e">
        <f t="shared" si="393"/>
        <v>#VALUE!</v>
      </c>
      <c r="M4187" s="8" t="str">
        <f>VLOOKUP(MONTH($J4187),Lookup!$A$2:$B$13,2,0)&amp;" "&amp;YEAR($J4187)</f>
        <v>Jan 1900</v>
      </c>
      <c r="N4187" s="34" t="str">
        <f t="shared" si="394"/>
        <v>1/1/9999</v>
      </c>
      <c r="O4187" s="8" t="str">
        <f>IF(ISERROR(VLOOKUP($I4187,Lookup!$H$2:$I$11,2,0)),"",VLOOKUP($I4187,Lookup!$H$2:$I$11,2,0))</f>
        <v/>
      </c>
      <c r="P4187" s="8">
        <f>COUNTIF(J$4:J4187,J4187)</f>
        <v>0</v>
      </c>
    </row>
    <row r="4188" spans="1:16" x14ac:dyDescent="0.25">
      <c r="A4188" s="35">
        <f t="shared" si="395"/>
        <v>0</v>
      </c>
      <c r="B4188" s="8">
        <f t="shared" si="396"/>
        <v>0</v>
      </c>
      <c r="C4188" s="8">
        <f t="shared" si="397"/>
        <v>0</v>
      </c>
      <c r="D4188" s="38" t="e">
        <f t="shared" si="398"/>
        <v>#VALUE!</v>
      </c>
      <c r="E4188" s="39" t="e">
        <f t="shared" si="393"/>
        <v>#VALUE!</v>
      </c>
      <c r="M4188" s="8" t="str">
        <f>VLOOKUP(MONTH($J4188),Lookup!$A$2:$B$13,2,0)&amp;" "&amp;YEAR($J4188)</f>
        <v>Jan 1900</v>
      </c>
      <c r="N4188" s="34" t="str">
        <f t="shared" si="394"/>
        <v>1/1/9999</v>
      </c>
      <c r="O4188" s="8" t="str">
        <f>IF(ISERROR(VLOOKUP($I4188,Lookup!$H$2:$I$11,2,0)),"",VLOOKUP($I4188,Lookup!$H$2:$I$11,2,0))</f>
        <v/>
      </c>
      <c r="P4188" s="8">
        <f>COUNTIF(J$4:J4188,J4188)</f>
        <v>0</v>
      </c>
    </row>
    <row r="4189" spans="1:16" x14ac:dyDescent="0.25">
      <c r="A4189" s="35">
        <f t="shared" si="395"/>
        <v>0</v>
      </c>
      <c r="B4189" s="8">
        <f t="shared" si="396"/>
        <v>0</v>
      </c>
      <c r="C4189" s="8">
        <f t="shared" si="397"/>
        <v>0</v>
      </c>
      <c r="D4189" s="38" t="e">
        <f t="shared" si="398"/>
        <v>#VALUE!</v>
      </c>
      <c r="E4189" s="39" t="e">
        <f t="shared" si="393"/>
        <v>#VALUE!</v>
      </c>
      <c r="M4189" s="8" t="str">
        <f>VLOOKUP(MONTH($J4189),Lookup!$A$2:$B$13,2,0)&amp;" "&amp;YEAR($J4189)</f>
        <v>Jan 1900</v>
      </c>
      <c r="N4189" s="34" t="str">
        <f t="shared" si="394"/>
        <v>1/1/9999</v>
      </c>
      <c r="O4189" s="8" t="str">
        <f>IF(ISERROR(VLOOKUP($I4189,Lookup!$H$2:$I$11,2,0)),"",VLOOKUP($I4189,Lookup!$H$2:$I$11,2,0))</f>
        <v/>
      </c>
      <c r="P4189" s="8">
        <f>COUNTIF(J$4:J4189,J4189)</f>
        <v>0</v>
      </c>
    </row>
    <row r="4190" spans="1:16" x14ac:dyDescent="0.25">
      <c r="A4190" s="35">
        <f t="shared" si="395"/>
        <v>0</v>
      </c>
      <c r="B4190" s="8">
        <f t="shared" si="396"/>
        <v>0</v>
      </c>
      <c r="C4190" s="8">
        <f t="shared" si="397"/>
        <v>0</v>
      </c>
      <c r="D4190" s="38" t="e">
        <f t="shared" si="398"/>
        <v>#VALUE!</v>
      </c>
      <c r="E4190" s="39" t="e">
        <f t="shared" si="393"/>
        <v>#VALUE!</v>
      </c>
      <c r="M4190" s="8" t="str">
        <f>VLOOKUP(MONTH($J4190),Lookup!$A$2:$B$13,2,0)&amp;" "&amp;YEAR($J4190)</f>
        <v>Jan 1900</v>
      </c>
      <c r="N4190" s="34" t="str">
        <f t="shared" si="394"/>
        <v>1/1/9999</v>
      </c>
      <c r="O4190" s="8" t="str">
        <f>IF(ISERROR(VLOOKUP($I4190,Lookup!$H$2:$I$11,2,0)),"",VLOOKUP($I4190,Lookup!$H$2:$I$11,2,0))</f>
        <v/>
      </c>
      <c r="P4190" s="8">
        <f>COUNTIF(J$4:J4190,J4190)</f>
        <v>0</v>
      </c>
    </row>
    <row r="4191" spans="1:16" x14ac:dyDescent="0.25">
      <c r="A4191" s="35">
        <f t="shared" si="395"/>
        <v>0</v>
      </c>
      <c r="B4191" s="8">
        <f t="shared" si="396"/>
        <v>0</v>
      </c>
      <c r="C4191" s="8">
        <f t="shared" si="397"/>
        <v>0</v>
      </c>
      <c r="D4191" s="38" t="e">
        <f t="shared" si="398"/>
        <v>#VALUE!</v>
      </c>
      <c r="E4191" s="39" t="e">
        <f t="shared" si="393"/>
        <v>#VALUE!</v>
      </c>
      <c r="M4191" s="8" t="str">
        <f>VLOOKUP(MONTH($J4191),Lookup!$A$2:$B$13,2,0)&amp;" "&amp;YEAR($J4191)</f>
        <v>Jan 1900</v>
      </c>
      <c r="N4191" s="34" t="str">
        <f t="shared" si="394"/>
        <v>1/1/9999</v>
      </c>
      <c r="O4191" s="8" t="str">
        <f>IF(ISERROR(VLOOKUP($I4191,Lookup!$H$2:$I$11,2,0)),"",VLOOKUP($I4191,Lookup!$H$2:$I$11,2,0))</f>
        <v/>
      </c>
      <c r="P4191" s="8">
        <f>COUNTIF(J$4:J4191,J4191)</f>
        <v>0</v>
      </c>
    </row>
    <row r="4192" spans="1:16" x14ac:dyDescent="0.25">
      <c r="A4192" s="35">
        <f t="shared" si="395"/>
        <v>0</v>
      </c>
      <c r="B4192" s="8">
        <f t="shared" si="396"/>
        <v>0</v>
      </c>
      <c r="C4192" s="8">
        <f t="shared" si="397"/>
        <v>0</v>
      </c>
      <c r="D4192" s="38" t="e">
        <f t="shared" si="398"/>
        <v>#VALUE!</v>
      </c>
      <c r="E4192" s="39" t="e">
        <f t="shared" si="393"/>
        <v>#VALUE!</v>
      </c>
      <c r="M4192" s="8" t="str">
        <f>VLOOKUP(MONTH($J4192),Lookup!$A$2:$B$13,2,0)&amp;" "&amp;YEAR($J4192)</f>
        <v>Jan 1900</v>
      </c>
      <c r="N4192" s="34" t="str">
        <f t="shared" si="394"/>
        <v>1/1/9999</v>
      </c>
      <c r="O4192" s="8" t="str">
        <f>IF(ISERROR(VLOOKUP($I4192,Lookup!$H$2:$I$11,2,0)),"",VLOOKUP($I4192,Lookup!$H$2:$I$11,2,0))</f>
        <v/>
      </c>
      <c r="P4192" s="8">
        <f>COUNTIF(J$4:J4192,J4192)</f>
        <v>0</v>
      </c>
    </row>
    <row r="4193" spans="1:16" x14ac:dyDescent="0.25">
      <c r="A4193" s="35">
        <f t="shared" si="395"/>
        <v>0</v>
      </c>
      <c r="B4193" s="8">
        <f t="shared" si="396"/>
        <v>0</v>
      </c>
      <c r="C4193" s="8">
        <f t="shared" si="397"/>
        <v>0</v>
      </c>
      <c r="D4193" s="38" t="e">
        <f t="shared" si="398"/>
        <v>#VALUE!</v>
      </c>
      <c r="E4193" s="39" t="e">
        <f t="shared" si="393"/>
        <v>#VALUE!</v>
      </c>
      <c r="M4193" s="8" t="str">
        <f>VLOOKUP(MONTH($J4193),Lookup!$A$2:$B$13,2,0)&amp;" "&amp;YEAR($J4193)</f>
        <v>Jan 1900</v>
      </c>
      <c r="N4193" s="34" t="str">
        <f t="shared" si="394"/>
        <v>1/1/9999</v>
      </c>
      <c r="O4193" s="8" t="str">
        <f>IF(ISERROR(VLOOKUP($I4193,Lookup!$H$2:$I$11,2,0)),"",VLOOKUP($I4193,Lookup!$H$2:$I$11,2,0))</f>
        <v/>
      </c>
      <c r="P4193" s="8">
        <f>COUNTIF(J$4:J4193,J4193)</f>
        <v>0</v>
      </c>
    </row>
    <row r="4194" spans="1:16" x14ac:dyDescent="0.25">
      <c r="A4194" s="35">
        <f t="shared" si="395"/>
        <v>0</v>
      </c>
      <c r="B4194" s="8">
        <f t="shared" si="396"/>
        <v>0</v>
      </c>
      <c r="C4194" s="8">
        <f t="shared" si="397"/>
        <v>0</v>
      </c>
      <c r="D4194" s="38" t="e">
        <f t="shared" si="398"/>
        <v>#VALUE!</v>
      </c>
      <c r="E4194" s="39" t="e">
        <f t="shared" si="393"/>
        <v>#VALUE!</v>
      </c>
      <c r="M4194" s="8" t="str">
        <f>VLOOKUP(MONTH($J4194),Lookup!$A$2:$B$13,2,0)&amp;" "&amp;YEAR($J4194)</f>
        <v>Jan 1900</v>
      </c>
      <c r="N4194" s="34" t="str">
        <f t="shared" si="394"/>
        <v>1/1/9999</v>
      </c>
      <c r="O4194" s="8" t="str">
        <f>IF(ISERROR(VLOOKUP($I4194,Lookup!$H$2:$I$11,2,0)),"",VLOOKUP($I4194,Lookup!$H$2:$I$11,2,0))</f>
        <v/>
      </c>
      <c r="P4194" s="8">
        <f>COUNTIF(J$4:J4194,J4194)</f>
        <v>0</v>
      </c>
    </row>
    <row r="4195" spans="1:16" x14ac:dyDescent="0.25">
      <c r="A4195" s="35">
        <f t="shared" si="395"/>
        <v>0</v>
      </c>
      <c r="B4195" s="8">
        <f t="shared" si="396"/>
        <v>0</v>
      </c>
      <c r="C4195" s="8">
        <f t="shared" si="397"/>
        <v>0</v>
      </c>
      <c r="D4195" s="38" t="e">
        <f t="shared" si="398"/>
        <v>#VALUE!</v>
      </c>
      <c r="E4195" s="39" t="e">
        <f t="shared" si="393"/>
        <v>#VALUE!</v>
      </c>
      <c r="M4195" s="8" t="str">
        <f>VLOOKUP(MONTH($J4195),Lookup!$A$2:$B$13,2,0)&amp;" "&amp;YEAR($J4195)</f>
        <v>Jan 1900</v>
      </c>
      <c r="N4195" s="34" t="str">
        <f t="shared" si="394"/>
        <v>1/1/9999</v>
      </c>
      <c r="O4195" s="8" t="str">
        <f>IF(ISERROR(VLOOKUP($I4195,Lookup!$H$2:$I$11,2,0)),"",VLOOKUP($I4195,Lookup!$H$2:$I$11,2,0))</f>
        <v/>
      </c>
      <c r="P4195" s="8">
        <f>COUNTIF(J$4:J4195,J4195)</f>
        <v>0</v>
      </c>
    </row>
    <row r="4196" spans="1:16" x14ac:dyDescent="0.25">
      <c r="A4196" s="35">
        <f t="shared" si="395"/>
        <v>0</v>
      </c>
      <c r="B4196" s="8">
        <f t="shared" si="396"/>
        <v>0</v>
      </c>
      <c r="C4196" s="8">
        <f t="shared" si="397"/>
        <v>0</v>
      </c>
      <c r="D4196" s="38" t="e">
        <f t="shared" si="398"/>
        <v>#VALUE!</v>
      </c>
      <c r="E4196" s="39" t="e">
        <f t="shared" si="393"/>
        <v>#VALUE!</v>
      </c>
      <c r="M4196" s="8" t="str">
        <f>VLOOKUP(MONTH($J4196),Lookup!$A$2:$B$13,2,0)&amp;" "&amp;YEAR($J4196)</f>
        <v>Jan 1900</v>
      </c>
      <c r="N4196" s="34" t="str">
        <f t="shared" si="394"/>
        <v>1/1/9999</v>
      </c>
      <c r="O4196" s="8" t="str">
        <f>IF(ISERROR(VLOOKUP($I4196,Lookup!$H$2:$I$11,2,0)),"",VLOOKUP($I4196,Lookup!$H$2:$I$11,2,0))</f>
        <v/>
      </c>
      <c r="P4196" s="8">
        <f>COUNTIF(J$4:J4196,J4196)</f>
        <v>0</v>
      </c>
    </row>
    <row r="4197" spans="1:16" x14ac:dyDescent="0.25">
      <c r="A4197" s="35">
        <f t="shared" si="395"/>
        <v>0</v>
      </c>
      <c r="B4197" s="8">
        <f t="shared" si="396"/>
        <v>0</v>
      </c>
      <c r="C4197" s="8">
        <f t="shared" si="397"/>
        <v>0</v>
      </c>
      <c r="D4197" s="38" t="e">
        <f t="shared" si="398"/>
        <v>#VALUE!</v>
      </c>
      <c r="E4197" s="39" t="e">
        <f t="shared" si="393"/>
        <v>#VALUE!</v>
      </c>
      <c r="M4197" s="8" t="str">
        <f>VLOOKUP(MONTH($J4197),Lookup!$A$2:$B$13,2,0)&amp;" "&amp;YEAR($J4197)</f>
        <v>Jan 1900</v>
      </c>
      <c r="N4197" s="34" t="str">
        <f t="shared" si="394"/>
        <v>1/1/9999</v>
      </c>
      <c r="O4197" s="8" t="str">
        <f>IF(ISERROR(VLOOKUP($I4197,Lookup!$H$2:$I$11,2,0)),"",VLOOKUP($I4197,Lookup!$H$2:$I$11,2,0))</f>
        <v/>
      </c>
      <c r="P4197" s="8">
        <f>COUNTIF(J$4:J4197,J4197)</f>
        <v>0</v>
      </c>
    </row>
    <row r="4198" spans="1:16" x14ac:dyDescent="0.25">
      <c r="A4198" s="35">
        <f t="shared" si="395"/>
        <v>0</v>
      </c>
      <c r="B4198" s="8">
        <f t="shared" si="396"/>
        <v>0</v>
      </c>
      <c r="C4198" s="8">
        <f t="shared" si="397"/>
        <v>0</v>
      </c>
      <c r="D4198" s="38" t="e">
        <f t="shared" si="398"/>
        <v>#VALUE!</v>
      </c>
      <c r="E4198" s="39" t="e">
        <f t="shared" si="393"/>
        <v>#VALUE!</v>
      </c>
      <c r="M4198" s="8" t="str">
        <f>VLOOKUP(MONTH($J4198),Lookup!$A$2:$B$13,2,0)&amp;" "&amp;YEAR($J4198)</f>
        <v>Jan 1900</v>
      </c>
      <c r="N4198" s="34" t="str">
        <f t="shared" si="394"/>
        <v>1/1/9999</v>
      </c>
      <c r="O4198" s="8" t="str">
        <f>IF(ISERROR(VLOOKUP($I4198,Lookup!$H$2:$I$11,2,0)),"",VLOOKUP($I4198,Lookup!$H$2:$I$11,2,0))</f>
        <v/>
      </c>
      <c r="P4198" s="8">
        <f>COUNTIF(J$4:J4198,J4198)</f>
        <v>0</v>
      </c>
    </row>
    <row r="4199" spans="1:16" x14ac:dyDescent="0.25">
      <c r="A4199" s="35">
        <f t="shared" si="395"/>
        <v>0</v>
      </c>
      <c r="B4199" s="8">
        <f t="shared" si="396"/>
        <v>0</v>
      </c>
      <c r="C4199" s="8">
        <f t="shared" si="397"/>
        <v>0</v>
      </c>
      <c r="D4199" s="38" t="e">
        <f t="shared" si="398"/>
        <v>#VALUE!</v>
      </c>
      <c r="E4199" s="39" t="e">
        <f t="shared" si="393"/>
        <v>#VALUE!</v>
      </c>
      <c r="M4199" s="8" t="str">
        <f>VLOOKUP(MONTH($J4199),Lookup!$A$2:$B$13,2,0)&amp;" "&amp;YEAR($J4199)</f>
        <v>Jan 1900</v>
      </c>
      <c r="N4199" s="34" t="str">
        <f t="shared" si="394"/>
        <v>1/1/9999</v>
      </c>
      <c r="O4199" s="8" t="str">
        <f>IF(ISERROR(VLOOKUP($I4199,Lookup!$H$2:$I$11,2,0)),"",VLOOKUP($I4199,Lookup!$H$2:$I$11,2,0))</f>
        <v/>
      </c>
      <c r="P4199" s="8">
        <f>COUNTIF(J$4:J4199,J4199)</f>
        <v>0</v>
      </c>
    </row>
    <row r="4200" spans="1:16" x14ac:dyDescent="0.25">
      <c r="A4200" s="35">
        <f t="shared" si="395"/>
        <v>0</v>
      </c>
      <c r="B4200" s="8">
        <f t="shared" si="396"/>
        <v>0</v>
      </c>
      <c r="C4200" s="8">
        <f t="shared" si="397"/>
        <v>0</v>
      </c>
      <c r="D4200" s="38" t="e">
        <f t="shared" si="398"/>
        <v>#VALUE!</v>
      </c>
      <c r="E4200" s="39" t="e">
        <f t="shared" si="393"/>
        <v>#VALUE!</v>
      </c>
      <c r="M4200" s="8" t="str">
        <f>VLOOKUP(MONTH($J4200),Lookup!$A$2:$B$13,2,0)&amp;" "&amp;YEAR($J4200)</f>
        <v>Jan 1900</v>
      </c>
      <c r="N4200" s="34" t="str">
        <f t="shared" si="394"/>
        <v>1/1/9999</v>
      </c>
      <c r="O4200" s="8" t="str">
        <f>IF(ISERROR(VLOOKUP($I4200,Lookup!$H$2:$I$11,2,0)),"",VLOOKUP($I4200,Lookup!$H$2:$I$11,2,0))</f>
        <v/>
      </c>
      <c r="P4200" s="8">
        <f>COUNTIF(J$4:J4200,J4200)</f>
        <v>0</v>
      </c>
    </row>
    <row r="4201" spans="1:16" x14ac:dyDescent="0.25">
      <c r="A4201" s="35">
        <f t="shared" si="395"/>
        <v>0</v>
      </c>
      <c r="B4201" s="8">
        <f t="shared" si="396"/>
        <v>0</v>
      </c>
      <c r="C4201" s="8">
        <f t="shared" si="397"/>
        <v>0</v>
      </c>
      <c r="D4201" s="38" t="e">
        <f t="shared" si="398"/>
        <v>#VALUE!</v>
      </c>
      <c r="E4201" s="39" t="e">
        <f t="shared" si="393"/>
        <v>#VALUE!</v>
      </c>
      <c r="M4201" s="8" t="str">
        <f>VLOOKUP(MONTH($J4201),Lookup!$A$2:$B$13,2,0)&amp;" "&amp;YEAR($J4201)</f>
        <v>Jan 1900</v>
      </c>
      <c r="N4201" s="34" t="str">
        <f t="shared" si="394"/>
        <v>1/1/9999</v>
      </c>
      <c r="O4201" s="8" t="str">
        <f>IF(ISERROR(VLOOKUP($I4201,Lookup!$H$2:$I$11,2,0)),"",VLOOKUP($I4201,Lookup!$H$2:$I$11,2,0))</f>
        <v/>
      </c>
      <c r="P4201" s="8">
        <f>COUNTIF(J$4:J4201,J4201)</f>
        <v>0</v>
      </c>
    </row>
    <row r="4202" spans="1:16" x14ac:dyDescent="0.25">
      <c r="A4202" s="35">
        <f t="shared" si="395"/>
        <v>0</v>
      </c>
      <c r="B4202" s="8">
        <f t="shared" si="396"/>
        <v>0</v>
      </c>
      <c r="C4202" s="8">
        <f t="shared" si="397"/>
        <v>0</v>
      </c>
      <c r="D4202" s="38" t="e">
        <f t="shared" si="398"/>
        <v>#VALUE!</v>
      </c>
      <c r="E4202" s="39" t="e">
        <f t="shared" si="393"/>
        <v>#VALUE!</v>
      </c>
      <c r="M4202" s="8" t="str">
        <f>VLOOKUP(MONTH($J4202),Lookup!$A$2:$B$13,2,0)&amp;" "&amp;YEAR($J4202)</f>
        <v>Jan 1900</v>
      </c>
      <c r="N4202" s="34" t="str">
        <f t="shared" si="394"/>
        <v>1/1/9999</v>
      </c>
      <c r="O4202" s="8" t="str">
        <f>IF(ISERROR(VLOOKUP($I4202,Lookup!$H$2:$I$11,2,0)),"",VLOOKUP($I4202,Lookup!$H$2:$I$11,2,0))</f>
        <v/>
      </c>
      <c r="P4202" s="8">
        <f>COUNTIF(J$4:J4202,J4202)</f>
        <v>0</v>
      </c>
    </row>
    <row r="4203" spans="1:16" x14ac:dyDescent="0.25">
      <c r="A4203" s="35">
        <f t="shared" si="395"/>
        <v>0</v>
      </c>
      <c r="B4203" s="8">
        <f t="shared" si="396"/>
        <v>0</v>
      </c>
      <c r="C4203" s="8">
        <f t="shared" si="397"/>
        <v>0</v>
      </c>
      <c r="D4203" s="38" t="e">
        <f t="shared" si="398"/>
        <v>#VALUE!</v>
      </c>
      <c r="E4203" s="39" t="e">
        <f t="shared" si="393"/>
        <v>#VALUE!</v>
      </c>
      <c r="M4203" s="8" t="str">
        <f>VLOOKUP(MONTH($J4203),Lookup!$A$2:$B$13,2,0)&amp;" "&amp;YEAR($J4203)</f>
        <v>Jan 1900</v>
      </c>
      <c r="N4203" s="34" t="str">
        <f t="shared" si="394"/>
        <v>1/1/9999</v>
      </c>
      <c r="O4203" s="8" t="str">
        <f>IF(ISERROR(VLOOKUP($I4203,Lookup!$H$2:$I$11,2,0)),"",VLOOKUP($I4203,Lookup!$H$2:$I$11,2,0))</f>
        <v/>
      </c>
      <c r="P4203" s="8">
        <f>COUNTIF(J$4:J4203,J4203)</f>
        <v>0</v>
      </c>
    </row>
    <row r="4204" spans="1:16" x14ac:dyDescent="0.25">
      <c r="A4204" s="35">
        <f t="shared" si="395"/>
        <v>0</v>
      </c>
      <c r="B4204" s="8">
        <f t="shared" si="396"/>
        <v>0</v>
      </c>
      <c r="C4204" s="8">
        <f t="shared" si="397"/>
        <v>0</v>
      </c>
      <c r="D4204" s="38" t="e">
        <f t="shared" si="398"/>
        <v>#VALUE!</v>
      </c>
      <c r="E4204" s="39" t="e">
        <f t="shared" si="393"/>
        <v>#VALUE!</v>
      </c>
      <c r="M4204" s="8" t="str">
        <f>VLOOKUP(MONTH($J4204),Lookup!$A$2:$B$13,2,0)&amp;" "&amp;YEAR($J4204)</f>
        <v>Jan 1900</v>
      </c>
      <c r="N4204" s="34" t="str">
        <f t="shared" si="394"/>
        <v>1/1/9999</v>
      </c>
      <c r="O4204" s="8" t="str">
        <f>IF(ISERROR(VLOOKUP($I4204,Lookup!$H$2:$I$11,2,0)),"",VLOOKUP($I4204,Lookup!$H$2:$I$11,2,0))</f>
        <v/>
      </c>
      <c r="P4204" s="8">
        <f>COUNTIF(J$4:J4204,J4204)</f>
        <v>0</v>
      </c>
    </row>
    <row r="4205" spans="1:16" x14ac:dyDescent="0.25">
      <c r="A4205" s="35">
        <f t="shared" si="395"/>
        <v>0</v>
      </c>
      <c r="B4205" s="8">
        <f t="shared" si="396"/>
        <v>0</v>
      </c>
      <c r="C4205" s="8">
        <f t="shared" si="397"/>
        <v>0</v>
      </c>
      <c r="D4205" s="38" t="e">
        <f t="shared" si="398"/>
        <v>#VALUE!</v>
      </c>
      <c r="E4205" s="39" t="e">
        <f t="shared" si="393"/>
        <v>#VALUE!</v>
      </c>
      <c r="M4205" s="8" t="str">
        <f>VLOOKUP(MONTH($J4205),Lookup!$A$2:$B$13,2,0)&amp;" "&amp;YEAR($J4205)</f>
        <v>Jan 1900</v>
      </c>
      <c r="N4205" s="34" t="str">
        <f t="shared" si="394"/>
        <v>1/1/9999</v>
      </c>
      <c r="O4205" s="8" t="str">
        <f>IF(ISERROR(VLOOKUP($I4205,Lookup!$H$2:$I$11,2,0)),"",VLOOKUP($I4205,Lookup!$H$2:$I$11,2,0))</f>
        <v/>
      </c>
      <c r="P4205" s="8">
        <f>COUNTIF(J$4:J4205,J4205)</f>
        <v>0</v>
      </c>
    </row>
    <row r="4206" spans="1:16" x14ac:dyDescent="0.25">
      <c r="A4206" s="35">
        <f t="shared" si="395"/>
        <v>0</v>
      </c>
      <c r="B4206" s="8">
        <f t="shared" si="396"/>
        <v>0</v>
      </c>
      <c r="C4206" s="8">
        <f t="shared" si="397"/>
        <v>0</v>
      </c>
      <c r="D4206" s="38" t="e">
        <f t="shared" si="398"/>
        <v>#VALUE!</v>
      </c>
      <c r="E4206" s="39" t="e">
        <f t="shared" si="393"/>
        <v>#VALUE!</v>
      </c>
      <c r="M4206" s="8" t="str">
        <f>VLOOKUP(MONTH($J4206),Lookup!$A$2:$B$13,2,0)&amp;" "&amp;YEAR($J4206)</f>
        <v>Jan 1900</v>
      </c>
      <c r="N4206" s="34" t="str">
        <f t="shared" si="394"/>
        <v>1/1/9999</v>
      </c>
      <c r="O4206" s="8" t="str">
        <f>IF(ISERROR(VLOOKUP($I4206,Lookup!$H$2:$I$11,2,0)),"",VLOOKUP($I4206,Lookup!$H$2:$I$11,2,0))</f>
        <v/>
      </c>
      <c r="P4206" s="8">
        <f>COUNTIF(J$4:J4206,J4206)</f>
        <v>0</v>
      </c>
    </row>
    <row r="4207" spans="1:16" x14ac:dyDescent="0.25">
      <c r="A4207" s="35">
        <f t="shared" si="395"/>
        <v>0</v>
      </c>
      <c r="B4207" s="8">
        <f t="shared" si="396"/>
        <v>0</v>
      </c>
      <c r="C4207" s="8">
        <f t="shared" si="397"/>
        <v>0</v>
      </c>
      <c r="D4207" s="38" t="e">
        <f t="shared" si="398"/>
        <v>#VALUE!</v>
      </c>
      <c r="E4207" s="39" t="e">
        <f t="shared" si="393"/>
        <v>#VALUE!</v>
      </c>
      <c r="M4207" s="8" t="str">
        <f>VLOOKUP(MONTH($J4207),Lookup!$A$2:$B$13,2,0)&amp;" "&amp;YEAR($J4207)</f>
        <v>Jan 1900</v>
      </c>
      <c r="N4207" s="34" t="str">
        <f t="shared" si="394"/>
        <v>1/1/9999</v>
      </c>
      <c r="O4207" s="8" t="str">
        <f>IF(ISERROR(VLOOKUP($I4207,Lookup!$H$2:$I$11,2,0)),"",VLOOKUP($I4207,Lookup!$H$2:$I$11,2,0))</f>
        <v/>
      </c>
      <c r="P4207" s="8">
        <f>COUNTIF(J$4:J4207,J4207)</f>
        <v>0</v>
      </c>
    </row>
    <row r="4208" spans="1:16" x14ac:dyDescent="0.25">
      <c r="A4208" s="35">
        <f t="shared" si="395"/>
        <v>0</v>
      </c>
      <c r="B4208" s="8">
        <f t="shared" si="396"/>
        <v>0</v>
      </c>
      <c r="C4208" s="8">
        <f t="shared" si="397"/>
        <v>0</v>
      </c>
      <c r="D4208" s="38" t="e">
        <f t="shared" si="398"/>
        <v>#VALUE!</v>
      </c>
      <c r="E4208" s="39" t="e">
        <f t="shared" si="393"/>
        <v>#VALUE!</v>
      </c>
      <c r="M4208" s="8" t="str">
        <f>VLOOKUP(MONTH($J4208),Lookup!$A$2:$B$13,2,0)&amp;" "&amp;YEAR($J4208)</f>
        <v>Jan 1900</v>
      </c>
      <c r="N4208" s="34" t="str">
        <f t="shared" si="394"/>
        <v>1/1/9999</v>
      </c>
      <c r="O4208" s="8" t="str">
        <f>IF(ISERROR(VLOOKUP($I4208,Lookup!$H$2:$I$11,2,0)),"",VLOOKUP($I4208,Lookup!$H$2:$I$11,2,0))</f>
        <v/>
      </c>
      <c r="P4208" s="8">
        <f>COUNTIF(J$4:J4208,J4208)</f>
        <v>0</v>
      </c>
    </row>
    <row r="4209" spans="1:16" x14ac:dyDescent="0.25">
      <c r="A4209" s="35">
        <f t="shared" si="395"/>
        <v>0</v>
      </c>
      <c r="B4209" s="8">
        <f t="shared" si="396"/>
        <v>0</v>
      </c>
      <c r="C4209" s="8">
        <f t="shared" si="397"/>
        <v>0</v>
      </c>
      <c r="D4209" s="38" t="e">
        <f t="shared" si="398"/>
        <v>#VALUE!</v>
      </c>
      <c r="E4209" s="39" t="e">
        <f t="shared" si="393"/>
        <v>#VALUE!</v>
      </c>
      <c r="M4209" s="8" t="str">
        <f>VLOOKUP(MONTH($J4209),Lookup!$A$2:$B$13,2,0)&amp;" "&amp;YEAR($J4209)</f>
        <v>Jan 1900</v>
      </c>
      <c r="N4209" s="34" t="str">
        <f t="shared" si="394"/>
        <v>1/1/9999</v>
      </c>
      <c r="O4209" s="8" t="str">
        <f>IF(ISERROR(VLOOKUP($I4209,Lookup!$H$2:$I$11,2,0)),"",VLOOKUP($I4209,Lookup!$H$2:$I$11,2,0))</f>
        <v/>
      </c>
      <c r="P4209" s="8">
        <f>COUNTIF(J$4:J4209,J4209)</f>
        <v>0</v>
      </c>
    </row>
    <row r="4210" spans="1:16" x14ac:dyDescent="0.25">
      <c r="A4210" s="35">
        <f t="shared" si="395"/>
        <v>0</v>
      </c>
      <c r="B4210" s="8">
        <f t="shared" si="396"/>
        <v>0</v>
      </c>
      <c r="C4210" s="8">
        <f t="shared" si="397"/>
        <v>0</v>
      </c>
      <c r="D4210" s="38" t="e">
        <f t="shared" si="398"/>
        <v>#VALUE!</v>
      </c>
      <c r="E4210" s="39" t="e">
        <f t="shared" si="393"/>
        <v>#VALUE!</v>
      </c>
      <c r="M4210" s="8" t="str">
        <f>VLOOKUP(MONTH($J4210),Lookup!$A$2:$B$13,2,0)&amp;" "&amp;YEAR($J4210)</f>
        <v>Jan 1900</v>
      </c>
      <c r="N4210" s="34" t="str">
        <f t="shared" si="394"/>
        <v>1/1/9999</v>
      </c>
      <c r="O4210" s="8" t="str">
        <f>IF(ISERROR(VLOOKUP($I4210,Lookup!$H$2:$I$11,2,0)),"",VLOOKUP($I4210,Lookup!$H$2:$I$11,2,0))</f>
        <v/>
      </c>
      <c r="P4210" s="8">
        <f>COUNTIF(J$4:J4210,J4210)</f>
        <v>0</v>
      </c>
    </row>
    <row r="4211" spans="1:16" x14ac:dyDescent="0.25">
      <c r="A4211" s="35">
        <f t="shared" si="395"/>
        <v>0</v>
      </c>
      <c r="B4211" s="8">
        <f t="shared" si="396"/>
        <v>0</v>
      </c>
      <c r="C4211" s="8">
        <f t="shared" si="397"/>
        <v>0</v>
      </c>
      <c r="D4211" s="38" t="e">
        <f t="shared" si="398"/>
        <v>#VALUE!</v>
      </c>
      <c r="E4211" s="39" t="e">
        <f t="shared" si="393"/>
        <v>#VALUE!</v>
      </c>
      <c r="M4211" s="8" t="str">
        <f>VLOOKUP(MONTH($J4211),Lookup!$A$2:$B$13,2,0)&amp;" "&amp;YEAR($J4211)</f>
        <v>Jan 1900</v>
      </c>
      <c r="N4211" s="34" t="str">
        <f t="shared" si="394"/>
        <v>1/1/9999</v>
      </c>
      <c r="O4211" s="8" t="str">
        <f>IF(ISERROR(VLOOKUP($I4211,Lookup!$H$2:$I$11,2,0)),"",VLOOKUP($I4211,Lookup!$H$2:$I$11,2,0))</f>
        <v/>
      </c>
      <c r="P4211" s="8">
        <f>COUNTIF(J$4:J4211,J4211)</f>
        <v>0</v>
      </c>
    </row>
    <row r="4212" spans="1:16" x14ac:dyDescent="0.25">
      <c r="A4212" s="35">
        <f t="shared" si="395"/>
        <v>0</v>
      </c>
      <c r="B4212" s="8">
        <f t="shared" si="396"/>
        <v>0</v>
      </c>
      <c r="C4212" s="8">
        <f t="shared" si="397"/>
        <v>0</v>
      </c>
      <c r="D4212" s="38" t="e">
        <f t="shared" si="398"/>
        <v>#VALUE!</v>
      </c>
      <c r="E4212" s="39" t="e">
        <f t="shared" si="393"/>
        <v>#VALUE!</v>
      </c>
      <c r="M4212" s="8" t="str">
        <f>VLOOKUP(MONTH($J4212),Lookup!$A$2:$B$13,2,0)&amp;" "&amp;YEAR($J4212)</f>
        <v>Jan 1900</v>
      </c>
      <c r="N4212" s="34" t="str">
        <f t="shared" si="394"/>
        <v>1/1/9999</v>
      </c>
      <c r="O4212" s="8" t="str">
        <f>IF(ISERROR(VLOOKUP($I4212,Lookup!$H$2:$I$11,2,0)),"",VLOOKUP($I4212,Lookup!$H$2:$I$11,2,0))</f>
        <v/>
      </c>
      <c r="P4212" s="8">
        <f>COUNTIF(J$4:J4212,J4212)</f>
        <v>0</v>
      </c>
    </row>
    <row r="4213" spans="1:16" x14ac:dyDescent="0.25">
      <c r="A4213" s="35">
        <f t="shared" si="395"/>
        <v>0</v>
      </c>
      <c r="B4213" s="8">
        <f t="shared" si="396"/>
        <v>0</v>
      </c>
      <c r="C4213" s="8">
        <f t="shared" si="397"/>
        <v>0</v>
      </c>
      <c r="D4213" s="38" t="e">
        <f t="shared" si="398"/>
        <v>#VALUE!</v>
      </c>
      <c r="E4213" s="39" t="e">
        <f t="shared" si="393"/>
        <v>#VALUE!</v>
      </c>
      <c r="M4213" s="8" t="str">
        <f>VLOOKUP(MONTH($J4213),Lookup!$A$2:$B$13,2,0)&amp;" "&amp;YEAR($J4213)</f>
        <v>Jan 1900</v>
      </c>
      <c r="N4213" s="34" t="str">
        <f t="shared" si="394"/>
        <v>1/1/9999</v>
      </c>
      <c r="O4213" s="8" t="str">
        <f>IF(ISERROR(VLOOKUP($I4213,Lookup!$H$2:$I$11,2,0)),"",VLOOKUP($I4213,Lookup!$H$2:$I$11,2,0))</f>
        <v/>
      </c>
      <c r="P4213" s="8">
        <f>COUNTIF(J$4:J4213,J4213)</f>
        <v>0</v>
      </c>
    </row>
    <row r="4214" spans="1:16" x14ac:dyDescent="0.25">
      <c r="A4214" s="35">
        <f t="shared" si="395"/>
        <v>0</v>
      </c>
      <c r="B4214" s="8">
        <f t="shared" si="396"/>
        <v>0</v>
      </c>
      <c r="C4214" s="8">
        <f t="shared" si="397"/>
        <v>0</v>
      </c>
      <c r="D4214" s="38" t="e">
        <f t="shared" si="398"/>
        <v>#VALUE!</v>
      </c>
      <c r="E4214" s="39" t="e">
        <f t="shared" si="393"/>
        <v>#VALUE!</v>
      </c>
      <c r="M4214" s="8" t="str">
        <f>VLOOKUP(MONTH($J4214),Lookup!$A$2:$B$13,2,0)&amp;" "&amp;YEAR($J4214)</f>
        <v>Jan 1900</v>
      </c>
      <c r="N4214" s="34" t="str">
        <f t="shared" si="394"/>
        <v>1/1/9999</v>
      </c>
      <c r="O4214" s="8" t="str">
        <f>IF(ISERROR(VLOOKUP($I4214,Lookup!$H$2:$I$11,2,0)),"",VLOOKUP($I4214,Lookup!$H$2:$I$11,2,0))</f>
        <v/>
      </c>
      <c r="P4214" s="8">
        <f>COUNTIF(J$4:J4214,J4214)</f>
        <v>0</v>
      </c>
    </row>
    <row r="4215" spans="1:16" x14ac:dyDescent="0.25">
      <c r="A4215" s="35">
        <f t="shared" si="395"/>
        <v>0</v>
      </c>
      <c r="B4215" s="8">
        <f t="shared" si="396"/>
        <v>0</v>
      </c>
      <c r="C4215" s="8">
        <f t="shared" si="397"/>
        <v>0</v>
      </c>
      <c r="D4215" s="38" t="e">
        <f t="shared" si="398"/>
        <v>#VALUE!</v>
      </c>
      <c r="E4215" s="39" t="e">
        <f t="shared" si="393"/>
        <v>#VALUE!</v>
      </c>
      <c r="M4215" s="8" t="str">
        <f>VLOOKUP(MONTH($J4215),Lookup!$A$2:$B$13,2,0)&amp;" "&amp;YEAR($J4215)</f>
        <v>Jan 1900</v>
      </c>
      <c r="N4215" s="34" t="str">
        <f t="shared" si="394"/>
        <v>1/1/9999</v>
      </c>
      <c r="O4215" s="8" t="str">
        <f>IF(ISERROR(VLOOKUP($I4215,Lookup!$H$2:$I$11,2,0)),"",VLOOKUP($I4215,Lookup!$H$2:$I$11,2,0))</f>
        <v/>
      </c>
      <c r="P4215" s="8">
        <f>COUNTIF(J$4:J4215,J4215)</f>
        <v>0</v>
      </c>
    </row>
    <row r="4216" spans="1:16" x14ac:dyDescent="0.25">
      <c r="A4216" s="35">
        <f t="shared" si="395"/>
        <v>0</v>
      </c>
      <c r="B4216" s="8">
        <f t="shared" si="396"/>
        <v>0</v>
      </c>
      <c r="C4216" s="8">
        <f t="shared" si="397"/>
        <v>0</v>
      </c>
      <c r="D4216" s="38" t="e">
        <f t="shared" si="398"/>
        <v>#VALUE!</v>
      </c>
      <c r="E4216" s="39" t="e">
        <f t="shared" si="393"/>
        <v>#VALUE!</v>
      </c>
      <c r="M4216" s="8" t="str">
        <f>VLOOKUP(MONTH($J4216),Lookup!$A$2:$B$13,2,0)&amp;" "&amp;YEAR($J4216)</f>
        <v>Jan 1900</v>
      </c>
      <c r="N4216" s="34" t="str">
        <f t="shared" si="394"/>
        <v>1/1/9999</v>
      </c>
      <c r="O4216" s="8" t="str">
        <f>IF(ISERROR(VLOOKUP($I4216,Lookup!$H$2:$I$11,2,0)),"",VLOOKUP($I4216,Lookup!$H$2:$I$11,2,0))</f>
        <v/>
      </c>
      <c r="P4216" s="8">
        <f>COUNTIF(J$4:J4216,J4216)</f>
        <v>0</v>
      </c>
    </row>
    <row r="4217" spans="1:16" x14ac:dyDescent="0.25">
      <c r="A4217" s="35">
        <f t="shared" si="395"/>
        <v>0</v>
      </c>
      <c r="B4217" s="8">
        <f t="shared" si="396"/>
        <v>0</v>
      </c>
      <c r="C4217" s="8">
        <f t="shared" si="397"/>
        <v>0</v>
      </c>
      <c r="D4217" s="38" t="e">
        <f t="shared" si="398"/>
        <v>#VALUE!</v>
      </c>
      <c r="E4217" s="39" t="e">
        <f t="shared" si="393"/>
        <v>#VALUE!</v>
      </c>
      <c r="M4217" s="8" t="str">
        <f>VLOOKUP(MONTH($J4217),Lookup!$A$2:$B$13,2,0)&amp;" "&amp;YEAR($J4217)</f>
        <v>Jan 1900</v>
      </c>
      <c r="N4217" s="34" t="str">
        <f t="shared" si="394"/>
        <v>1/1/9999</v>
      </c>
      <c r="O4217" s="8" t="str">
        <f>IF(ISERROR(VLOOKUP($I4217,Lookup!$H$2:$I$11,2,0)),"",VLOOKUP($I4217,Lookup!$H$2:$I$11,2,0))</f>
        <v/>
      </c>
      <c r="P4217" s="8">
        <f>COUNTIF(J$4:J4217,J4217)</f>
        <v>0</v>
      </c>
    </row>
    <row r="4218" spans="1:16" x14ac:dyDescent="0.25">
      <c r="A4218" s="35">
        <f t="shared" si="395"/>
        <v>0</v>
      </c>
      <c r="B4218" s="8">
        <f t="shared" si="396"/>
        <v>0</v>
      </c>
      <c r="C4218" s="8">
        <f t="shared" si="397"/>
        <v>0</v>
      </c>
      <c r="D4218" s="38" t="e">
        <f t="shared" si="398"/>
        <v>#VALUE!</v>
      </c>
      <c r="E4218" s="39" t="e">
        <f t="shared" si="393"/>
        <v>#VALUE!</v>
      </c>
      <c r="M4218" s="8" t="str">
        <f>VLOOKUP(MONTH($J4218),Lookup!$A$2:$B$13,2,0)&amp;" "&amp;YEAR($J4218)</f>
        <v>Jan 1900</v>
      </c>
      <c r="N4218" s="34" t="str">
        <f t="shared" si="394"/>
        <v>1/1/9999</v>
      </c>
      <c r="O4218" s="8" t="str">
        <f>IF(ISERROR(VLOOKUP($I4218,Lookup!$H$2:$I$11,2,0)),"",VLOOKUP($I4218,Lookup!$H$2:$I$11,2,0))</f>
        <v/>
      </c>
      <c r="P4218" s="8">
        <f>COUNTIF(J$4:J4218,J4218)</f>
        <v>0</v>
      </c>
    </row>
    <row r="4219" spans="1:16" x14ac:dyDescent="0.25">
      <c r="A4219" s="35">
        <f t="shared" si="395"/>
        <v>0</v>
      </c>
      <c r="B4219" s="8">
        <f t="shared" si="396"/>
        <v>0</v>
      </c>
      <c r="C4219" s="8">
        <f t="shared" si="397"/>
        <v>0</v>
      </c>
      <c r="D4219" s="38" t="e">
        <f t="shared" si="398"/>
        <v>#VALUE!</v>
      </c>
      <c r="E4219" s="39" t="e">
        <f t="shared" si="393"/>
        <v>#VALUE!</v>
      </c>
      <c r="M4219" s="8" t="str">
        <f>VLOOKUP(MONTH($J4219),Lookup!$A$2:$B$13,2,0)&amp;" "&amp;YEAR($J4219)</f>
        <v>Jan 1900</v>
      </c>
      <c r="N4219" s="34" t="str">
        <f t="shared" si="394"/>
        <v>1/1/9999</v>
      </c>
      <c r="O4219" s="8" t="str">
        <f>IF(ISERROR(VLOOKUP($I4219,Lookup!$H$2:$I$11,2,0)),"",VLOOKUP($I4219,Lookup!$H$2:$I$11,2,0))</f>
        <v/>
      </c>
      <c r="P4219" s="8">
        <f>COUNTIF(J$4:J4219,J4219)</f>
        <v>0</v>
      </c>
    </row>
    <row r="4220" spans="1:16" x14ac:dyDescent="0.25">
      <c r="A4220" s="35">
        <f t="shared" si="395"/>
        <v>0</v>
      </c>
      <c r="B4220" s="8">
        <f t="shared" si="396"/>
        <v>0</v>
      </c>
      <c r="C4220" s="8">
        <f t="shared" si="397"/>
        <v>0</v>
      </c>
      <c r="D4220" s="38" t="e">
        <f t="shared" si="398"/>
        <v>#VALUE!</v>
      </c>
      <c r="E4220" s="39" t="e">
        <f t="shared" si="393"/>
        <v>#VALUE!</v>
      </c>
      <c r="M4220" s="8" t="str">
        <f>VLOOKUP(MONTH($J4220),Lookup!$A$2:$B$13,2,0)&amp;" "&amp;YEAR($J4220)</f>
        <v>Jan 1900</v>
      </c>
      <c r="N4220" s="34" t="str">
        <f t="shared" si="394"/>
        <v>1/1/9999</v>
      </c>
      <c r="O4220" s="8" t="str">
        <f>IF(ISERROR(VLOOKUP($I4220,Lookup!$H$2:$I$11,2,0)),"",VLOOKUP($I4220,Lookup!$H$2:$I$11,2,0))</f>
        <v/>
      </c>
      <c r="P4220" s="8">
        <f>COUNTIF(J$4:J4220,J4220)</f>
        <v>0</v>
      </c>
    </row>
    <row r="4221" spans="1:16" x14ac:dyDescent="0.25">
      <c r="A4221" s="35">
        <f t="shared" si="395"/>
        <v>0</v>
      </c>
      <c r="B4221" s="8">
        <f t="shared" si="396"/>
        <v>0</v>
      </c>
      <c r="C4221" s="8">
        <f t="shared" si="397"/>
        <v>0</v>
      </c>
      <c r="D4221" s="38" t="e">
        <f t="shared" si="398"/>
        <v>#VALUE!</v>
      </c>
      <c r="E4221" s="39" t="e">
        <f t="shared" si="393"/>
        <v>#VALUE!</v>
      </c>
      <c r="M4221" s="8" t="str">
        <f>VLOOKUP(MONTH($J4221),Lookup!$A$2:$B$13,2,0)&amp;" "&amp;YEAR($J4221)</f>
        <v>Jan 1900</v>
      </c>
      <c r="N4221" s="34" t="str">
        <f t="shared" si="394"/>
        <v>1/1/9999</v>
      </c>
      <c r="O4221" s="8" t="str">
        <f>IF(ISERROR(VLOOKUP($I4221,Lookup!$H$2:$I$11,2,0)),"",VLOOKUP($I4221,Lookup!$H$2:$I$11,2,0))</f>
        <v/>
      </c>
      <c r="P4221" s="8">
        <f>COUNTIF(J$4:J4221,J4221)</f>
        <v>0</v>
      </c>
    </row>
    <row r="4222" spans="1:16" x14ac:dyDescent="0.25">
      <c r="A4222" s="35">
        <f t="shared" si="395"/>
        <v>0</v>
      </c>
      <c r="B4222" s="8">
        <f t="shared" si="396"/>
        <v>0</v>
      </c>
      <c r="C4222" s="8">
        <f t="shared" si="397"/>
        <v>0</v>
      </c>
      <c r="D4222" s="38" t="e">
        <f t="shared" si="398"/>
        <v>#VALUE!</v>
      </c>
      <c r="E4222" s="39" t="e">
        <f t="shared" si="393"/>
        <v>#VALUE!</v>
      </c>
      <c r="M4222" s="8" t="str">
        <f>VLOOKUP(MONTH($J4222),Lookup!$A$2:$B$13,2,0)&amp;" "&amp;YEAR($J4222)</f>
        <v>Jan 1900</v>
      </c>
      <c r="N4222" s="34" t="str">
        <f t="shared" si="394"/>
        <v>1/1/9999</v>
      </c>
      <c r="O4222" s="8" t="str">
        <f>IF(ISERROR(VLOOKUP($I4222,Lookup!$H$2:$I$11,2,0)),"",VLOOKUP($I4222,Lookup!$H$2:$I$11,2,0))</f>
        <v/>
      </c>
      <c r="P4222" s="8">
        <f>COUNTIF(J$4:J4222,J4222)</f>
        <v>0</v>
      </c>
    </row>
    <row r="4223" spans="1:16" x14ac:dyDescent="0.25">
      <c r="A4223" s="35">
        <f t="shared" si="395"/>
        <v>0</v>
      </c>
      <c r="B4223" s="8">
        <f t="shared" si="396"/>
        <v>0</v>
      </c>
      <c r="C4223" s="8">
        <f t="shared" si="397"/>
        <v>0</v>
      </c>
      <c r="D4223" s="38" t="e">
        <f t="shared" si="398"/>
        <v>#VALUE!</v>
      </c>
      <c r="E4223" s="39" t="e">
        <f t="shared" si="393"/>
        <v>#VALUE!</v>
      </c>
      <c r="M4223" s="8" t="str">
        <f>VLOOKUP(MONTH($J4223),Lookup!$A$2:$B$13,2,0)&amp;" "&amp;YEAR($J4223)</f>
        <v>Jan 1900</v>
      </c>
      <c r="N4223" s="34" t="str">
        <f t="shared" si="394"/>
        <v>1/1/9999</v>
      </c>
      <c r="O4223" s="8" t="str">
        <f>IF(ISERROR(VLOOKUP($I4223,Lookup!$H$2:$I$11,2,0)),"",VLOOKUP($I4223,Lookup!$H$2:$I$11,2,0))</f>
        <v/>
      </c>
      <c r="P4223" s="8">
        <f>COUNTIF(J$4:J4223,J4223)</f>
        <v>0</v>
      </c>
    </row>
    <row r="4224" spans="1:16" x14ac:dyDescent="0.25">
      <c r="A4224" s="35">
        <f t="shared" si="395"/>
        <v>0</v>
      </c>
      <c r="B4224" s="8">
        <f t="shared" si="396"/>
        <v>0</v>
      </c>
      <c r="C4224" s="8">
        <f t="shared" si="397"/>
        <v>0</v>
      </c>
      <c r="D4224" s="38" t="e">
        <f t="shared" si="398"/>
        <v>#VALUE!</v>
      </c>
      <c r="E4224" s="39" t="e">
        <f t="shared" si="393"/>
        <v>#VALUE!</v>
      </c>
      <c r="M4224" s="8" t="str">
        <f>VLOOKUP(MONTH($J4224),Lookup!$A$2:$B$13,2,0)&amp;" "&amp;YEAR($J4224)</f>
        <v>Jan 1900</v>
      </c>
      <c r="N4224" s="34" t="str">
        <f t="shared" si="394"/>
        <v>1/1/9999</v>
      </c>
      <c r="O4224" s="8" t="str">
        <f>IF(ISERROR(VLOOKUP($I4224,Lookup!$H$2:$I$11,2,0)),"",VLOOKUP($I4224,Lookup!$H$2:$I$11,2,0))</f>
        <v/>
      </c>
      <c r="P4224" s="8">
        <f>COUNTIF(J$4:J4224,J4224)</f>
        <v>0</v>
      </c>
    </row>
    <row r="4225" spans="1:16" x14ac:dyDescent="0.25">
      <c r="A4225" s="35">
        <f t="shared" si="395"/>
        <v>0</v>
      </c>
      <c r="B4225" s="8">
        <f t="shared" si="396"/>
        <v>0</v>
      </c>
      <c r="C4225" s="8">
        <f t="shared" si="397"/>
        <v>0</v>
      </c>
      <c r="D4225" s="38" t="e">
        <f t="shared" si="398"/>
        <v>#VALUE!</v>
      </c>
      <c r="E4225" s="39" t="e">
        <f t="shared" si="393"/>
        <v>#VALUE!</v>
      </c>
      <c r="M4225" s="8" t="str">
        <f>VLOOKUP(MONTH($J4225),Lookup!$A$2:$B$13,2,0)&amp;" "&amp;YEAR($J4225)</f>
        <v>Jan 1900</v>
      </c>
      <c r="N4225" s="34" t="str">
        <f t="shared" si="394"/>
        <v>1/1/9999</v>
      </c>
      <c r="O4225" s="8" t="str">
        <f>IF(ISERROR(VLOOKUP($I4225,Lookup!$H$2:$I$11,2,0)),"",VLOOKUP($I4225,Lookup!$H$2:$I$11,2,0))</f>
        <v/>
      </c>
      <c r="P4225" s="8">
        <f>COUNTIF(J$4:J4225,J4225)</f>
        <v>0</v>
      </c>
    </row>
    <row r="4226" spans="1:16" x14ac:dyDescent="0.25">
      <c r="A4226" s="35">
        <f t="shared" si="395"/>
        <v>0</v>
      </c>
      <c r="B4226" s="8">
        <f t="shared" si="396"/>
        <v>0</v>
      </c>
      <c r="C4226" s="8">
        <f t="shared" si="397"/>
        <v>0</v>
      </c>
      <c r="D4226" s="38" t="e">
        <f t="shared" si="398"/>
        <v>#VALUE!</v>
      </c>
      <c r="E4226" s="39" t="e">
        <f t="shared" si="393"/>
        <v>#VALUE!</v>
      </c>
      <c r="M4226" s="8" t="str">
        <f>VLOOKUP(MONTH($J4226),Lookup!$A$2:$B$13,2,0)&amp;" "&amp;YEAR($J4226)</f>
        <v>Jan 1900</v>
      </c>
      <c r="N4226" s="34" t="str">
        <f t="shared" si="394"/>
        <v>1/1/9999</v>
      </c>
      <c r="O4226" s="8" t="str">
        <f>IF(ISERROR(VLOOKUP($I4226,Lookup!$H$2:$I$11,2,0)),"",VLOOKUP($I4226,Lookup!$H$2:$I$11,2,0))</f>
        <v/>
      </c>
      <c r="P4226" s="8">
        <f>COUNTIF(J$4:J4226,J4226)</f>
        <v>0</v>
      </c>
    </row>
    <row r="4227" spans="1:16" x14ac:dyDescent="0.25">
      <c r="A4227" s="35">
        <f t="shared" si="395"/>
        <v>0</v>
      </c>
      <c r="B4227" s="8">
        <f t="shared" si="396"/>
        <v>0</v>
      </c>
      <c r="C4227" s="8">
        <f t="shared" si="397"/>
        <v>0</v>
      </c>
      <c r="D4227" s="38" t="e">
        <f t="shared" si="398"/>
        <v>#VALUE!</v>
      </c>
      <c r="E4227" s="39" t="e">
        <f t="shared" si="393"/>
        <v>#VALUE!</v>
      </c>
      <c r="M4227" s="8" t="str">
        <f>VLOOKUP(MONTH($J4227),Lookup!$A$2:$B$13,2,0)&amp;" "&amp;YEAR($J4227)</f>
        <v>Jan 1900</v>
      </c>
      <c r="N4227" s="34" t="str">
        <f t="shared" si="394"/>
        <v>1/1/9999</v>
      </c>
      <c r="O4227" s="8" t="str">
        <f>IF(ISERROR(VLOOKUP($I4227,Lookup!$H$2:$I$11,2,0)),"",VLOOKUP($I4227,Lookup!$H$2:$I$11,2,0))</f>
        <v/>
      </c>
      <c r="P4227" s="8">
        <f>COUNTIF(J$4:J4227,J4227)</f>
        <v>0</v>
      </c>
    </row>
    <row r="4228" spans="1:16" x14ac:dyDescent="0.25">
      <c r="A4228" s="35">
        <f t="shared" si="395"/>
        <v>0</v>
      </c>
      <c r="B4228" s="8">
        <f t="shared" si="396"/>
        <v>0</v>
      </c>
      <c r="C4228" s="8">
        <f t="shared" si="397"/>
        <v>0</v>
      </c>
      <c r="D4228" s="38" t="e">
        <f t="shared" si="398"/>
        <v>#VALUE!</v>
      </c>
      <c r="E4228" s="39" t="e">
        <f t="shared" si="393"/>
        <v>#VALUE!</v>
      </c>
      <c r="M4228" s="8" t="str">
        <f>VLOOKUP(MONTH($J4228),Lookup!$A$2:$B$13,2,0)&amp;" "&amp;YEAR($J4228)</f>
        <v>Jan 1900</v>
      </c>
      <c r="N4228" s="34" t="str">
        <f t="shared" si="394"/>
        <v>1/1/9999</v>
      </c>
      <c r="O4228" s="8" t="str">
        <f>IF(ISERROR(VLOOKUP($I4228,Lookup!$H$2:$I$11,2,0)),"",VLOOKUP($I4228,Lookup!$H$2:$I$11,2,0))</f>
        <v/>
      </c>
      <c r="P4228" s="8">
        <f>COUNTIF(J$4:J4228,J4228)</f>
        <v>0</v>
      </c>
    </row>
    <row r="4229" spans="1:16" x14ac:dyDescent="0.25">
      <c r="A4229" s="35">
        <f t="shared" si="395"/>
        <v>0</v>
      </c>
      <c r="B4229" s="8">
        <f t="shared" si="396"/>
        <v>0</v>
      </c>
      <c r="C4229" s="8">
        <f t="shared" si="397"/>
        <v>0</v>
      </c>
      <c r="D4229" s="38" t="e">
        <f t="shared" si="398"/>
        <v>#VALUE!</v>
      </c>
      <c r="E4229" s="39" t="e">
        <f t="shared" ref="E4229:E4292" si="399">IF($D4229="","",COUNTIFS($F$4:$F$5000,$F4229,$D$4:$D$5000,"&gt;"&amp;$D4229))</f>
        <v>#VALUE!</v>
      </c>
      <c r="M4229" s="8" t="str">
        <f>VLOOKUP(MONTH($J4229),Lookup!$A$2:$B$13,2,0)&amp;" "&amp;YEAR($J4229)</f>
        <v>Jan 1900</v>
      </c>
      <c r="N4229" s="34" t="str">
        <f t="shared" ref="N4229:N4292" si="400">IF(ISBLANK($J4229),"1/1/9999",J4229)</f>
        <v>1/1/9999</v>
      </c>
      <c r="O4229" s="8" t="str">
        <f>IF(ISERROR(VLOOKUP($I4229,Lookup!$H$2:$I$11,2,0)),"",VLOOKUP($I4229,Lookup!$H$2:$I$11,2,0))</f>
        <v/>
      </c>
      <c r="P4229" s="8">
        <f>COUNTIF(J$4:J4229,J4229)</f>
        <v>0</v>
      </c>
    </row>
    <row r="4230" spans="1:16" x14ac:dyDescent="0.25">
      <c r="A4230" s="35">
        <f t="shared" ref="A4230:A4293" si="401">K4230</f>
        <v>0</v>
      </c>
      <c r="B4230" s="8">
        <f t="shared" ref="B4230:B4293" si="402">J4230</f>
        <v>0</v>
      </c>
      <c r="C4230" s="8">
        <f t="shared" ref="C4230:C4293" si="403">L4230</f>
        <v>0</v>
      </c>
      <c r="D4230" s="38" t="e">
        <f t="shared" ref="D4230:D4293" si="404">SUM(A4230:C4230)+O4230+P4230</f>
        <v>#VALUE!</v>
      </c>
      <c r="E4230" s="39" t="e">
        <f t="shared" si="399"/>
        <v>#VALUE!</v>
      </c>
      <c r="M4230" s="8" t="str">
        <f>VLOOKUP(MONTH($J4230),Lookup!$A$2:$B$13,2,0)&amp;" "&amp;YEAR($J4230)</f>
        <v>Jan 1900</v>
      </c>
      <c r="N4230" s="34" t="str">
        <f t="shared" si="400"/>
        <v>1/1/9999</v>
      </c>
      <c r="O4230" s="8" t="str">
        <f>IF(ISERROR(VLOOKUP($I4230,Lookup!$H$2:$I$11,2,0)),"",VLOOKUP($I4230,Lookup!$H$2:$I$11,2,0))</f>
        <v/>
      </c>
      <c r="P4230" s="8">
        <f>COUNTIF(J$4:J4230,J4230)</f>
        <v>0</v>
      </c>
    </row>
    <row r="4231" spans="1:16" x14ac:dyDescent="0.25">
      <c r="A4231" s="35">
        <f t="shared" si="401"/>
        <v>0</v>
      </c>
      <c r="B4231" s="8">
        <f t="shared" si="402"/>
        <v>0</v>
      </c>
      <c r="C4231" s="8">
        <f t="shared" si="403"/>
        <v>0</v>
      </c>
      <c r="D4231" s="38" t="e">
        <f t="shared" si="404"/>
        <v>#VALUE!</v>
      </c>
      <c r="E4231" s="39" t="e">
        <f t="shared" si="399"/>
        <v>#VALUE!</v>
      </c>
      <c r="M4231" s="8" t="str">
        <f>VLOOKUP(MONTH($J4231),Lookup!$A$2:$B$13,2,0)&amp;" "&amp;YEAR($J4231)</f>
        <v>Jan 1900</v>
      </c>
      <c r="N4231" s="34" t="str">
        <f t="shared" si="400"/>
        <v>1/1/9999</v>
      </c>
      <c r="O4231" s="8" t="str">
        <f>IF(ISERROR(VLOOKUP($I4231,Lookup!$H$2:$I$11,2,0)),"",VLOOKUP($I4231,Lookup!$H$2:$I$11,2,0))</f>
        <v/>
      </c>
      <c r="P4231" s="8">
        <f>COUNTIF(J$4:J4231,J4231)</f>
        <v>0</v>
      </c>
    </row>
    <row r="4232" spans="1:16" x14ac:dyDescent="0.25">
      <c r="A4232" s="35">
        <f t="shared" si="401"/>
        <v>0</v>
      </c>
      <c r="B4232" s="8">
        <f t="shared" si="402"/>
        <v>0</v>
      </c>
      <c r="C4232" s="8">
        <f t="shared" si="403"/>
        <v>0</v>
      </c>
      <c r="D4232" s="38" t="e">
        <f t="shared" si="404"/>
        <v>#VALUE!</v>
      </c>
      <c r="E4232" s="39" t="e">
        <f t="shared" si="399"/>
        <v>#VALUE!</v>
      </c>
      <c r="M4232" s="8" t="str">
        <f>VLOOKUP(MONTH($J4232),Lookup!$A$2:$B$13,2,0)&amp;" "&amp;YEAR($J4232)</f>
        <v>Jan 1900</v>
      </c>
      <c r="N4232" s="34" t="str">
        <f t="shared" si="400"/>
        <v>1/1/9999</v>
      </c>
      <c r="O4232" s="8" t="str">
        <f>IF(ISERROR(VLOOKUP($I4232,Lookup!$H$2:$I$11,2,0)),"",VLOOKUP($I4232,Lookup!$H$2:$I$11,2,0))</f>
        <v/>
      </c>
      <c r="P4232" s="8">
        <f>COUNTIF(J$4:J4232,J4232)</f>
        <v>0</v>
      </c>
    </row>
    <row r="4233" spans="1:16" x14ac:dyDescent="0.25">
      <c r="A4233" s="35">
        <f t="shared" si="401"/>
        <v>0</v>
      </c>
      <c r="B4233" s="8">
        <f t="shared" si="402"/>
        <v>0</v>
      </c>
      <c r="C4233" s="8">
        <f t="shared" si="403"/>
        <v>0</v>
      </c>
      <c r="D4233" s="38" t="e">
        <f t="shared" si="404"/>
        <v>#VALUE!</v>
      </c>
      <c r="E4233" s="39" t="e">
        <f t="shared" si="399"/>
        <v>#VALUE!</v>
      </c>
      <c r="M4233" s="8" t="str">
        <f>VLOOKUP(MONTH($J4233),Lookup!$A$2:$B$13,2,0)&amp;" "&amp;YEAR($J4233)</f>
        <v>Jan 1900</v>
      </c>
      <c r="N4233" s="34" t="str">
        <f t="shared" si="400"/>
        <v>1/1/9999</v>
      </c>
      <c r="O4233" s="8" t="str">
        <f>IF(ISERROR(VLOOKUP($I4233,Lookup!$H$2:$I$11,2,0)),"",VLOOKUP($I4233,Lookup!$H$2:$I$11,2,0))</f>
        <v/>
      </c>
      <c r="P4233" s="8">
        <f>COUNTIF(J$4:J4233,J4233)</f>
        <v>0</v>
      </c>
    </row>
    <row r="4234" spans="1:16" x14ac:dyDescent="0.25">
      <c r="A4234" s="35">
        <f t="shared" si="401"/>
        <v>0</v>
      </c>
      <c r="B4234" s="8">
        <f t="shared" si="402"/>
        <v>0</v>
      </c>
      <c r="C4234" s="8">
        <f t="shared" si="403"/>
        <v>0</v>
      </c>
      <c r="D4234" s="38" t="e">
        <f t="shared" si="404"/>
        <v>#VALUE!</v>
      </c>
      <c r="E4234" s="39" t="e">
        <f t="shared" si="399"/>
        <v>#VALUE!</v>
      </c>
      <c r="M4234" s="8" t="str">
        <f>VLOOKUP(MONTH($J4234),Lookup!$A$2:$B$13,2,0)&amp;" "&amp;YEAR($J4234)</f>
        <v>Jan 1900</v>
      </c>
      <c r="N4234" s="34" t="str">
        <f t="shared" si="400"/>
        <v>1/1/9999</v>
      </c>
      <c r="O4234" s="8" t="str">
        <f>IF(ISERROR(VLOOKUP($I4234,Lookup!$H$2:$I$11,2,0)),"",VLOOKUP($I4234,Lookup!$H$2:$I$11,2,0))</f>
        <v/>
      </c>
      <c r="P4234" s="8">
        <f>COUNTIF(J$4:J4234,J4234)</f>
        <v>0</v>
      </c>
    </row>
    <row r="4235" spans="1:16" x14ac:dyDescent="0.25">
      <c r="A4235" s="35">
        <f t="shared" si="401"/>
        <v>0</v>
      </c>
      <c r="B4235" s="8">
        <f t="shared" si="402"/>
        <v>0</v>
      </c>
      <c r="C4235" s="8">
        <f t="shared" si="403"/>
        <v>0</v>
      </c>
      <c r="D4235" s="38" t="e">
        <f t="shared" si="404"/>
        <v>#VALUE!</v>
      </c>
      <c r="E4235" s="39" t="e">
        <f t="shared" si="399"/>
        <v>#VALUE!</v>
      </c>
      <c r="M4235" s="8" t="str">
        <f>VLOOKUP(MONTH($J4235),Lookup!$A$2:$B$13,2,0)&amp;" "&amp;YEAR($J4235)</f>
        <v>Jan 1900</v>
      </c>
      <c r="N4235" s="34" t="str">
        <f t="shared" si="400"/>
        <v>1/1/9999</v>
      </c>
      <c r="O4235" s="8" t="str">
        <f>IF(ISERROR(VLOOKUP($I4235,Lookup!$H$2:$I$11,2,0)),"",VLOOKUP($I4235,Lookup!$H$2:$I$11,2,0))</f>
        <v/>
      </c>
      <c r="P4235" s="8">
        <f>COUNTIF(J$4:J4235,J4235)</f>
        <v>0</v>
      </c>
    </row>
    <row r="4236" spans="1:16" x14ac:dyDescent="0.25">
      <c r="A4236" s="35">
        <f t="shared" si="401"/>
        <v>0</v>
      </c>
      <c r="B4236" s="8">
        <f t="shared" si="402"/>
        <v>0</v>
      </c>
      <c r="C4236" s="8">
        <f t="shared" si="403"/>
        <v>0</v>
      </c>
      <c r="D4236" s="38" t="e">
        <f t="shared" si="404"/>
        <v>#VALUE!</v>
      </c>
      <c r="E4236" s="39" t="e">
        <f t="shared" si="399"/>
        <v>#VALUE!</v>
      </c>
      <c r="M4236" s="8" t="str">
        <f>VLOOKUP(MONTH($J4236),Lookup!$A$2:$B$13,2,0)&amp;" "&amp;YEAR($J4236)</f>
        <v>Jan 1900</v>
      </c>
      <c r="N4236" s="34" t="str">
        <f t="shared" si="400"/>
        <v>1/1/9999</v>
      </c>
      <c r="O4236" s="8" t="str">
        <f>IF(ISERROR(VLOOKUP($I4236,Lookup!$H$2:$I$11,2,0)),"",VLOOKUP($I4236,Lookup!$H$2:$I$11,2,0))</f>
        <v/>
      </c>
      <c r="P4236" s="8">
        <f>COUNTIF(J$4:J4236,J4236)</f>
        <v>0</v>
      </c>
    </row>
    <row r="4237" spans="1:16" x14ac:dyDescent="0.25">
      <c r="A4237" s="35">
        <f t="shared" si="401"/>
        <v>0</v>
      </c>
      <c r="B4237" s="8">
        <f t="shared" si="402"/>
        <v>0</v>
      </c>
      <c r="C4237" s="8">
        <f t="shared" si="403"/>
        <v>0</v>
      </c>
      <c r="D4237" s="38" t="e">
        <f t="shared" si="404"/>
        <v>#VALUE!</v>
      </c>
      <c r="E4237" s="39" t="e">
        <f t="shared" si="399"/>
        <v>#VALUE!</v>
      </c>
      <c r="M4237" s="8" t="str">
        <f>VLOOKUP(MONTH($J4237),Lookup!$A$2:$B$13,2,0)&amp;" "&amp;YEAR($J4237)</f>
        <v>Jan 1900</v>
      </c>
      <c r="N4237" s="34" t="str">
        <f t="shared" si="400"/>
        <v>1/1/9999</v>
      </c>
      <c r="O4237" s="8" t="str">
        <f>IF(ISERROR(VLOOKUP($I4237,Lookup!$H$2:$I$11,2,0)),"",VLOOKUP($I4237,Lookup!$H$2:$I$11,2,0))</f>
        <v/>
      </c>
      <c r="P4237" s="8">
        <f>COUNTIF(J$4:J4237,J4237)</f>
        <v>0</v>
      </c>
    </row>
    <row r="4238" spans="1:16" x14ac:dyDescent="0.25">
      <c r="A4238" s="35">
        <f t="shared" si="401"/>
        <v>0</v>
      </c>
      <c r="B4238" s="8">
        <f t="shared" si="402"/>
        <v>0</v>
      </c>
      <c r="C4238" s="8">
        <f t="shared" si="403"/>
        <v>0</v>
      </c>
      <c r="D4238" s="38" t="e">
        <f t="shared" si="404"/>
        <v>#VALUE!</v>
      </c>
      <c r="E4238" s="39" t="e">
        <f t="shared" si="399"/>
        <v>#VALUE!</v>
      </c>
      <c r="M4238" s="8" t="str">
        <f>VLOOKUP(MONTH($J4238),Lookup!$A$2:$B$13,2,0)&amp;" "&amp;YEAR($J4238)</f>
        <v>Jan 1900</v>
      </c>
      <c r="N4238" s="34" t="str">
        <f t="shared" si="400"/>
        <v>1/1/9999</v>
      </c>
      <c r="O4238" s="8" t="str">
        <f>IF(ISERROR(VLOOKUP($I4238,Lookup!$H$2:$I$11,2,0)),"",VLOOKUP($I4238,Lookup!$H$2:$I$11,2,0))</f>
        <v/>
      </c>
      <c r="P4238" s="8">
        <f>COUNTIF(J$4:J4238,J4238)</f>
        <v>0</v>
      </c>
    </row>
    <row r="4239" spans="1:16" x14ac:dyDescent="0.25">
      <c r="A4239" s="35">
        <f t="shared" si="401"/>
        <v>0</v>
      </c>
      <c r="B4239" s="8">
        <f t="shared" si="402"/>
        <v>0</v>
      </c>
      <c r="C4239" s="8">
        <f t="shared" si="403"/>
        <v>0</v>
      </c>
      <c r="D4239" s="38" t="e">
        <f t="shared" si="404"/>
        <v>#VALUE!</v>
      </c>
      <c r="E4239" s="39" t="e">
        <f t="shared" si="399"/>
        <v>#VALUE!</v>
      </c>
      <c r="M4239" s="8" t="str">
        <f>VLOOKUP(MONTH($J4239),Lookup!$A$2:$B$13,2,0)&amp;" "&amp;YEAR($J4239)</f>
        <v>Jan 1900</v>
      </c>
      <c r="N4239" s="34" t="str">
        <f t="shared" si="400"/>
        <v>1/1/9999</v>
      </c>
      <c r="O4239" s="8" t="str">
        <f>IF(ISERROR(VLOOKUP($I4239,Lookup!$H$2:$I$11,2,0)),"",VLOOKUP($I4239,Lookup!$H$2:$I$11,2,0))</f>
        <v/>
      </c>
      <c r="P4239" s="8">
        <f>COUNTIF(J$4:J4239,J4239)</f>
        <v>0</v>
      </c>
    </row>
    <row r="4240" spans="1:16" x14ac:dyDescent="0.25">
      <c r="A4240" s="35">
        <f t="shared" si="401"/>
        <v>0</v>
      </c>
      <c r="B4240" s="8">
        <f t="shared" si="402"/>
        <v>0</v>
      </c>
      <c r="C4240" s="8">
        <f t="shared" si="403"/>
        <v>0</v>
      </c>
      <c r="D4240" s="38" t="e">
        <f t="shared" si="404"/>
        <v>#VALUE!</v>
      </c>
      <c r="E4240" s="39" t="e">
        <f t="shared" si="399"/>
        <v>#VALUE!</v>
      </c>
      <c r="M4240" s="8" t="str">
        <f>VLOOKUP(MONTH($J4240),Lookup!$A$2:$B$13,2,0)&amp;" "&amp;YEAR($J4240)</f>
        <v>Jan 1900</v>
      </c>
      <c r="N4240" s="34" t="str">
        <f t="shared" si="400"/>
        <v>1/1/9999</v>
      </c>
      <c r="O4240" s="8" t="str">
        <f>IF(ISERROR(VLOOKUP($I4240,Lookup!$H$2:$I$11,2,0)),"",VLOOKUP($I4240,Lookup!$H$2:$I$11,2,0))</f>
        <v/>
      </c>
      <c r="P4240" s="8">
        <f>COUNTIF(J$4:J4240,J4240)</f>
        <v>0</v>
      </c>
    </row>
    <row r="4241" spans="1:16" x14ac:dyDescent="0.25">
      <c r="A4241" s="35">
        <f t="shared" si="401"/>
        <v>0</v>
      </c>
      <c r="B4241" s="8">
        <f t="shared" si="402"/>
        <v>0</v>
      </c>
      <c r="C4241" s="8">
        <f t="shared" si="403"/>
        <v>0</v>
      </c>
      <c r="D4241" s="38" t="e">
        <f t="shared" si="404"/>
        <v>#VALUE!</v>
      </c>
      <c r="E4241" s="39" t="e">
        <f t="shared" si="399"/>
        <v>#VALUE!</v>
      </c>
      <c r="M4241" s="8" t="str">
        <f>VLOOKUP(MONTH($J4241),Lookup!$A$2:$B$13,2,0)&amp;" "&amp;YEAR($J4241)</f>
        <v>Jan 1900</v>
      </c>
      <c r="N4241" s="34" t="str">
        <f t="shared" si="400"/>
        <v>1/1/9999</v>
      </c>
      <c r="O4241" s="8" t="str">
        <f>IF(ISERROR(VLOOKUP($I4241,Lookup!$H$2:$I$11,2,0)),"",VLOOKUP($I4241,Lookup!$H$2:$I$11,2,0))</f>
        <v/>
      </c>
      <c r="P4241" s="8">
        <f>COUNTIF(J$4:J4241,J4241)</f>
        <v>0</v>
      </c>
    </row>
    <row r="4242" spans="1:16" x14ac:dyDescent="0.25">
      <c r="A4242" s="35">
        <f t="shared" si="401"/>
        <v>0</v>
      </c>
      <c r="B4242" s="8">
        <f t="shared" si="402"/>
        <v>0</v>
      </c>
      <c r="C4242" s="8">
        <f t="shared" si="403"/>
        <v>0</v>
      </c>
      <c r="D4242" s="38" t="e">
        <f t="shared" si="404"/>
        <v>#VALUE!</v>
      </c>
      <c r="E4242" s="39" t="e">
        <f t="shared" si="399"/>
        <v>#VALUE!</v>
      </c>
      <c r="M4242" s="8" t="str">
        <f>VLOOKUP(MONTH($J4242),Lookup!$A$2:$B$13,2,0)&amp;" "&amp;YEAR($J4242)</f>
        <v>Jan 1900</v>
      </c>
      <c r="N4242" s="34" t="str">
        <f t="shared" si="400"/>
        <v>1/1/9999</v>
      </c>
      <c r="O4242" s="8" t="str">
        <f>IF(ISERROR(VLOOKUP($I4242,Lookup!$H$2:$I$11,2,0)),"",VLOOKUP($I4242,Lookup!$H$2:$I$11,2,0))</f>
        <v/>
      </c>
      <c r="P4242" s="8">
        <f>COUNTIF(J$4:J4242,J4242)</f>
        <v>0</v>
      </c>
    </row>
    <row r="4243" spans="1:16" x14ac:dyDescent="0.25">
      <c r="A4243" s="35">
        <f t="shared" si="401"/>
        <v>0</v>
      </c>
      <c r="B4243" s="8">
        <f t="shared" si="402"/>
        <v>0</v>
      </c>
      <c r="C4243" s="8">
        <f t="shared" si="403"/>
        <v>0</v>
      </c>
      <c r="D4243" s="38" t="e">
        <f t="shared" si="404"/>
        <v>#VALUE!</v>
      </c>
      <c r="E4243" s="39" t="e">
        <f t="shared" si="399"/>
        <v>#VALUE!</v>
      </c>
      <c r="M4243" s="8" t="str">
        <f>VLOOKUP(MONTH($J4243),Lookup!$A$2:$B$13,2,0)&amp;" "&amp;YEAR($J4243)</f>
        <v>Jan 1900</v>
      </c>
      <c r="N4243" s="34" t="str">
        <f t="shared" si="400"/>
        <v>1/1/9999</v>
      </c>
      <c r="O4243" s="8" t="str">
        <f>IF(ISERROR(VLOOKUP($I4243,Lookup!$H$2:$I$11,2,0)),"",VLOOKUP($I4243,Lookup!$H$2:$I$11,2,0))</f>
        <v/>
      </c>
      <c r="P4243" s="8">
        <f>COUNTIF(J$4:J4243,J4243)</f>
        <v>0</v>
      </c>
    </row>
    <row r="4244" spans="1:16" x14ac:dyDescent="0.25">
      <c r="A4244" s="35">
        <f t="shared" si="401"/>
        <v>0</v>
      </c>
      <c r="B4244" s="8">
        <f t="shared" si="402"/>
        <v>0</v>
      </c>
      <c r="C4244" s="8">
        <f t="shared" si="403"/>
        <v>0</v>
      </c>
      <c r="D4244" s="38" t="e">
        <f t="shared" si="404"/>
        <v>#VALUE!</v>
      </c>
      <c r="E4244" s="39" t="e">
        <f t="shared" si="399"/>
        <v>#VALUE!</v>
      </c>
      <c r="M4244" s="8" t="str">
        <f>VLOOKUP(MONTH($J4244),Lookup!$A$2:$B$13,2,0)&amp;" "&amp;YEAR($J4244)</f>
        <v>Jan 1900</v>
      </c>
      <c r="N4244" s="34" t="str">
        <f t="shared" si="400"/>
        <v>1/1/9999</v>
      </c>
      <c r="O4244" s="8" t="str">
        <f>IF(ISERROR(VLOOKUP($I4244,Lookup!$H$2:$I$11,2,0)),"",VLOOKUP($I4244,Lookup!$H$2:$I$11,2,0))</f>
        <v/>
      </c>
      <c r="P4244" s="8">
        <f>COUNTIF(J$4:J4244,J4244)</f>
        <v>0</v>
      </c>
    </row>
    <row r="4245" spans="1:16" x14ac:dyDescent="0.25">
      <c r="A4245" s="35">
        <f t="shared" si="401"/>
        <v>0</v>
      </c>
      <c r="B4245" s="8">
        <f t="shared" si="402"/>
        <v>0</v>
      </c>
      <c r="C4245" s="8">
        <f t="shared" si="403"/>
        <v>0</v>
      </c>
      <c r="D4245" s="38" t="e">
        <f t="shared" si="404"/>
        <v>#VALUE!</v>
      </c>
      <c r="E4245" s="39" t="e">
        <f t="shared" si="399"/>
        <v>#VALUE!</v>
      </c>
      <c r="M4245" s="8" t="str">
        <f>VLOOKUP(MONTH($J4245),Lookup!$A$2:$B$13,2,0)&amp;" "&amp;YEAR($J4245)</f>
        <v>Jan 1900</v>
      </c>
      <c r="N4245" s="34" t="str">
        <f t="shared" si="400"/>
        <v>1/1/9999</v>
      </c>
      <c r="O4245" s="8" t="str">
        <f>IF(ISERROR(VLOOKUP($I4245,Lookup!$H$2:$I$11,2,0)),"",VLOOKUP($I4245,Lookup!$H$2:$I$11,2,0))</f>
        <v/>
      </c>
      <c r="P4245" s="8">
        <f>COUNTIF(J$4:J4245,J4245)</f>
        <v>0</v>
      </c>
    </row>
    <row r="4246" spans="1:16" x14ac:dyDescent="0.25">
      <c r="A4246" s="35">
        <f t="shared" si="401"/>
        <v>0</v>
      </c>
      <c r="B4246" s="8">
        <f t="shared" si="402"/>
        <v>0</v>
      </c>
      <c r="C4246" s="8">
        <f t="shared" si="403"/>
        <v>0</v>
      </c>
      <c r="D4246" s="38" t="e">
        <f t="shared" si="404"/>
        <v>#VALUE!</v>
      </c>
      <c r="E4246" s="39" t="e">
        <f t="shared" si="399"/>
        <v>#VALUE!</v>
      </c>
      <c r="M4246" s="8" t="str">
        <f>VLOOKUP(MONTH($J4246),Lookup!$A$2:$B$13,2,0)&amp;" "&amp;YEAR($J4246)</f>
        <v>Jan 1900</v>
      </c>
      <c r="N4246" s="34" t="str">
        <f t="shared" si="400"/>
        <v>1/1/9999</v>
      </c>
      <c r="O4246" s="8" t="str">
        <f>IF(ISERROR(VLOOKUP($I4246,Lookup!$H$2:$I$11,2,0)),"",VLOOKUP($I4246,Lookup!$H$2:$I$11,2,0))</f>
        <v/>
      </c>
      <c r="P4246" s="8">
        <f>COUNTIF(J$4:J4246,J4246)</f>
        <v>0</v>
      </c>
    </row>
    <row r="4247" spans="1:16" x14ac:dyDescent="0.25">
      <c r="A4247" s="35">
        <f t="shared" si="401"/>
        <v>0</v>
      </c>
      <c r="B4247" s="8">
        <f t="shared" si="402"/>
        <v>0</v>
      </c>
      <c r="C4247" s="8">
        <f t="shared" si="403"/>
        <v>0</v>
      </c>
      <c r="D4247" s="38" t="e">
        <f t="shared" si="404"/>
        <v>#VALUE!</v>
      </c>
      <c r="E4247" s="39" t="e">
        <f t="shared" si="399"/>
        <v>#VALUE!</v>
      </c>
      <c r="M4247" s="8" t="str">
        <f>VLOOKUP(MONTH($J4247),Lookup!$A$2:$B$13,2,0)&amp;" "&amp;YEAR($J4247)</f>
        <v>Jan 1900</v>
      </c>
      <c r="N4247" s="34" t="str">
        <f t="shared" si="400"/>
        <v>1/1/9999</v>
      </c>
      <c r="O4247" s="8" t="str">
        <f>IF(ISERROR(VLOOKUP($I4247,Lookup!$H$2:$I$11,2,0)),"",VLOOKUP($I4247,Lookup!$H$2:$I$11,2,0))</f>
        <v/>
      </c>
      <c r="P4247" s="8">
        <f>COUNTIF(J$4:J4247,J4247)</f>
        <v>0</v>
      </c>
    </row>
    <row r="4248" spans="1:16" x14ac:dyDescent="0.25">
      <c r="A4248" s="35">
        <f t="shared" si="401"/>
        <v>0</v>
      </c>
      <c r="B4248" s="8">
        <f t="shared" si="402"/>
        <v>0</v>
      </c>
      <c r="C4248" s="8">
        <f t="shared" si="403"/>
        <v>0</v>
      </c>
      <c r="D4248" s="38" t="e">
        <f t="shared" si="404"/>
        <v>#VALUE!</v>
      </c>
      <c r="E4248" s="39" t="e">
        <f t="shared" si="399"/>
        <v>#VALUE!</v>
      </c>
      <c r="M4248" s="8" t="str">
        <f>VLOOKUP(MONTH($J4248),Lookup!$A$2:$B$13,2,0)&amp;" "&amp;YEAR($J4248)</f>
        <v>Jan 1900</v>
      </c>
      <c r="N4248" s="34" t="str">
        <f t="shared" si="400"/>
        <v>1/1/9999</v>
      </c>
      <c r="O4248" s="8" t="str">
        <f>IF(ISERROR(VLOOKUP($I4248,Lookup!$H$2:$I$11,2,0)),"",VLOOKUP($I4248,Lookup!$H$2:$I$11,2,0))</f>
        <v/>
      </c>
      <c r="P4248" s="8">
        <f>COUNTIF(J$4:J4248,J4248)</f>
        <v>0</v>
      </c>
    </row>
    <row r="4249" spans="1:16" x14ac:dyDescent="0.25">
      <c r="A4249" s="35">
        <f t="shared" si="401"/>
        <v>0</v>
      </c>
      <c r="B4249" s="8">
        <f t="shared" si="402"/>
        <v>0</v>
      </c>
      <c r="C4249" s="8">
        <f t="shared" si="403"/>
        <v>0</v>
      </c>
      <c r="D4249" s="38" t="e">
        <f t="shared" si="404"/>
        <v>#VALUE!</v>
      </c>
      <c r="E4249" s="39" t="e">
        <f t="shared" si="399"/>
        <v>#VALUE!</v>
      </c>
      <c r="M4249" s="8" t="str">
        <f>VLOOKUP(MONTH($J4249),Lookup!$A$2:$B$13,2,0)&amp;" "&amp;YEAR($J4249)</f>
        <v>Jan 1900</v>
      </c>
      <c r="N4249" s="34" t="str">
        <f t="shared" si="400"/>
        <v>1/1/9999</v>
      </c>
      <c r="O4249" s="8" t="str">
        <f>IF(ISERROR(VLOOKUP($I4249,Lookup!$H$2:$I$11,2,0)),"",VLOOKUP($I4249,Lookup!$H$2:$I$11,2,0))</f>
        <v/>
      </c>
      <c r="P4249" s="8">
        <f>COUNTIF(J$4:J4249,J4249)</f>
        <v>0</v>
      </c>
    </row>
    <row r="4250" spans="1:16" x14ac:dyDescent="0.25">
      <c r="A4250" s="35">
        <f t="shared" si="401"/>
        <v>0</v>
      </c>
      <c r="B4250" s="8">
        <f t="shared" si="402"/>
        <v>0</v>
      </c>
      <c r="C4250" s="8">
        <f t="shared" si="403"/>
        <v>0</v>
      </c>
      <c r="D4250" s="38" t="e">
        <f t="shared" si="404"/>
        <v>#VALUE!</v>
      </c>
      <c r="E4250" s="39" t="e">
        <f t="shared" si="399"/>
        <v>#VALUE!</v>
      </c>
      <c r="M4250" s="8" t="str">
        <f>VLOOKUP(MONTH($J4250),Lookup!$A$2:$B$13,2,0)&amp;" "&amp;YEAR($J4250)</f>
        <v>Jan 1900</v>
      </c>
      <c r="N4250" s="34" t="str">
        <f t="shared" si="400"/>
        <v>1/1/9999</v>
      </c>
      <c r="O4250" s="8" t="str">
        <f>IF(ISERROR(VLOOKUP($I4250,Lookup!$H$2:$I$11,2,0)),"",VLOOKUP($I4250,Lookup!$H$2:$I$11,2,0))</f>
        <v/>
      </c>
      <c r="P4250" s="8">
        <f>COUNTIF(J$4:J4250,J4250)</f>
        <v>0</v>
      </c>
    </row>
    <row r="4251" spans="1:16" x14ac:dyDescent="0.25">
      <c r="A4251" s="35">
        <f t="shared" si="401"/>
        <v>0</v>
      </c>
      <c r="B4251" s="8">
        <f t="shared" si="402"/>
        <v>0</v>
      </c>
      <c r="C4251" s="8">
        <f t="shared" si="403"/>
        <v>0</v>
      </c>
      <c r="D4251" s="38" t="e">
        <f t="shared" si="404"/>
        <v>#VALUE!</v>
      </c>
      <c r="E4251" s="39" t="e">
        <f t="shared" si="399"/>
        <v>#VALUE!</v>
      </c>
      <c r="M4251" s="8" t="str">
        <f>VLOOKUP(MONTH($J4251),Lookup!$A$2:$B$13,2,0)&amp;" "&amp;YEAR($J4251)</f>
        <v>Jan 1900</v>
      </c>
      <c r="N4251" s="34" t="str">
        <f t="shared" si="400"/>
        <v>1/1/9999</v>
      </c>
      <c r="O4251" s="8" t="str">
        <f>IF(ISERROR(VLOOKUP($I4251,Lookup!$H$2:$I$11,2,0)),"",VLOOKUP($I4251,Lookup!$H$2:$I$11,2,0))</f>
        <v/>
      </c>
      <c r="P4251" s="8">
        <f>COUNTIF(J$4:J4251,J4251)</f>
        <v>0</v>
      </c>
    </row>
    <row r="4252" spans="1:16" x14ac:dyDescent="0.25">
      <c r="A4252" s="35">
        <f t="shared" si="401"/>
        <v>0</v>
      </c>
      <c r="B4252" s="8">
        <f t="shared" si="402"/>
        <v>0</v>
      </c>
      <c r="C4252" s="8">
        <f t="shared" si="403"/>
        <v>0</v>
      </c>
      <c r="D4252" s="38" t="e">
        <f t="shared" si="404"/>
        <v>#VALUE!</v>
      </c>
      <c r="E4252" s="39" t="e">
        <f t="shared" si="399"/>
        <v>#VALUE!</v>
      </c>
      <c r="M4252" s="8" t="str">
        <f>VLOOKUP(MONTH($J4252),Lookup!$A$2:$B$13,2,0)&amp;" "&amp;YEAR($J4252)</f>
        <v>Jan 1900</v>
      </c>
      <c r="N4252" s="34" t="str">
        <f t="shared" si="400"/>
        <v>1/1/9999</v>
      </c>
      <c r="O4252" s="8" t="str">
        <f>IF(ISERROR(VLOOKUP($I4252,Lookup!$H$2:$I$11,2,0)),"",VLOOKUP($I4252,Lookup!$H$2:$I$11,2,0))</f>
        <v/>
      </c>
      <c r="P4252" s="8">
        <f>COUNTIF(J$4:J4252,J4252)</f>
        <v>0</v>
      </c>
    </row>
    <row r="4253" spans="1:16" x14ac:dyDescent="0.25">
      <c r="A4253" s="35">
        <f t="shared" si="401"/>
        <v>0</v>
      </c>
      <c r="B4253" s="8">
        <f t="shared" si="402"/>
        <v>0</v>
      </c>
      <c r="C4253" s="8">
        <f t="shared" si="403"/>
        <v>0</v>
      </c>
      <c r="D4253" s="38" t="e">
        <f t="shared" si="404"/>
        <v>#VALUE!</v>
      </c>
      <c r="E4253" s="39" t="e">
        <f t="shared" si="399"/>
        <v>#VALUE!</v>
      </c>
      <c r="M4253" s="8" t="str">
        <f>VLOOKUP(MONTH($J4253),Lookup!$A$2:$B$13,2,0)&amp;" "&amp;YEAR($J4253)</f>
        <v>Jan 1900</v>
      </c>
      <c r="N4253" s="34" t="str">
        <f t="shared" si="400"/>
        <v>1/1/9999</v>
      </c>
      <c r="O4253" s="8" t="str">
        <f>IF(ISERROR(VLOOKUP($I4253,Lookup!$H$2:$I$11,2,0)),"",VLOOKUP($I4253,Lookup!$H$2:$I$11,2,0))</f>
        <v/>
      </c>
      <c r="P4253" s="8">
        <f>COUNTIF(J$4:J4253,J4253)</f>
        <v>0</v>
      </c>
    </row>
    <row r="4254" spans="1:16" x14ac:dyDescent="0.25">
      <c r="A4254" s="35">
        <f t="shared" si="401"/>
        <v>0</v>
      </c>
      <c r="B4254" s="8">
        <f t="shared" si="402"/>
        <v>0</v>
      </c>
      <c r="C4254" s="8">
        <f t="shared" si="403"/>
        <v>0</v>
      </c>
      <c r="D4254" s="38" t="e">
        <f t="shared" si="404"/>
        <v>#VALUE!</v>
      </c>
      <c r="E4254" s="39" t="e">
        <f t="shared" si="399"/>
        <v>#VALUE!</v>
      </c>
      <c r="M4254" s="8" t="str">
        <f>VLOOKUP(MONTH($J4254),Lookup!$A$2:$B$13,2,0)&amp;" "&amp;YEAR($J4254)</f>
        <v>Jan 1900</v>
      </c>
      <c r="N4254" s="34" t="str">
        <f t="shared" si="400"/>
        <v>1/1/9999</v>
      </c>
      <c r="O4254" s="8" t="str">
        <f>IF(ISERROR(VLOOKUP($I4254,Lookup!$H$2:$I$11,2,0)),"",VLOOKUP($I4254,Lookup!$H$2:$I$11,2,0))</f>
        <v/>
      </c>
      <c r="P4254" s="8">
        <f>COUNTIF(J$4:J4254,J4254)</f>
        <v>0</v>
      </c>
    </row>
    <row r="4255" spans="1:16" x14ac:dyDescent="0.25">
      <c r="A4255" s="35">
        <f t="shared" si="401"/>
        <v>0</v>
      </c>
      <c r="B4255" s="8">
        <f t="shared" si="402"/>
        <v>0</v>
      </c>
      <c r="C4255" s="8">
        <f t="shared" si="403"/>
        <v>0</v>
      </c>
      <c r="D4255" s="38" t="e">
        <f t="shared" si="404"/>
        <v>#VALUE!</v>
      </c>
      <c r="E4255" s="39" t="e">
        <f t="shared" si="399"/>
        <v>#VALUE!</v>
      </c>
      <c r="M4255" s="8" t="str">
        <f>VLOOKUP(MONTH($J4255),Lookup!$A$2:$B$13,2,0)&amp;" "&amp;YEAR($J4255)</f>
        <v>Jan 1900</v>
      </c>
      <c r="N4255" s="34" t="str">
        <f t="shared" si="400"/>
        <v>1/1/9999</v>
      </c>
      <c r="O4255" s="8" t="str">
        <f>IF(ISERROR(VLOOKUP($I4255,Lookup!$H$2:$I$11,2,0)),"",VLOOKUP($I4255,Lookup!$H$2:$I$11,2,0))</f>
        <v/>
      </c>
      <c r="P4255" s="8">
        <f>COUNTIF(J$4:J4255,J4255)</f>
        <v>0</v>
      </c>
    </row>
    <row r="4256" spans="1:16" x14ac:dyDescent="0.25">
      <c r="A4256" s="35">
        <f t="shared" si="401"/>
        <v>0</v>
      </c>
      <c r="B4256" s="8">
        <f t="shared" si="402"/>
        <v>0</v>
      </c>
      <c r="C4256" s="8">
        <f t="shared" si="403"/>
        <v>0</v>
      </c>
      <c r="D4256" s="38" t="e">
        <f t="shared" si="404"/>
        <v>#VALUE!</v>
      </c>
      <c r="E4256" s="39" t="e">
        <f t="shared" si="399"/>
        <v>#VALUE!</v>
      </c>
      <c r="M4256" s="8" t="str">
        <f>VLOOKUP(MONTH($J4256),Lookup!$A$2:$B$13,2,0)&amp;" "&amp;YEAR($J4256)</f>
        <v>Jan 1900</v>
      </c>
      <c r="N4256" s="34" t="str">
        <f t="shared" si="400"/>
        <v>1/1/9999</v>
      </c>
      <c r="O4256" s="8" t="str">
        <f>IF(ISERROR(VLOOKUP($I4256,Lookup!$H$2:$I$11,2,0)),"",VLOOKUP($I4256,Lookup!$H$2:$I$11,2,0))</f>
        <v/>
      </c>
      <c r="P4256" s="8">
        <f>COUNTIF(J$4:J4256,J4256)</f>
        <v>0</v>
      </c>
    </row>
    <row r="4257" spans="1:16" x14ac:dyDescent="0.25">
      <c r="A4257" s="35">
        <f t="shared" si="401"/>
        <v>0</v>
      </c>
      <c r="B4257" s="8">
        <f t="shared" si="402"/>
        <v>0</v>
      </c>
      <c r="C4257" s="8">
        <f t="shared" si="403"/>
        <v>0</v>
      </c>
      <c r="D4257" s="38" t="e">
        <f t="shared" si="404"/>
        <v>#VALUE!</v>
      </c>
      <c r="E4257" s="39" t="e">
        <f t="shared" si="399"/>
        <v>#VALUE!</v>
      </c>
      <c r="M4257" s="8" t="str">
        <f>VLOOKUP(MONTH($J4257),Lookup!$A$2:$B$13,2,0)&amp;" "&amp;YEAR($J4257)</f>
        <v>Jan 1900</v>
      </c>
      <c r="N4257" s="34" t="str">
        <f t="shared" si="400"/>
        <v>1/1/9999</v>
      </c>
      <c r="O4257" s="8" t="str">
        <f>IF(ISERROR(VLOOKUP($I4257,Lookup!$H$2:$I$11,2,0)),"",VLOOKUP($I4257,Lookup!$H$2:$I$11,2,0))</f>
        <v/>
      </c>
      <c r="P4257" s="8">
        <f>COUNTIF(J$4:J4257,J4257)</f>
        <v>0</v>
      </c>
    </row>
    <row r="4258" spans="1:16" x14ac:dyDescent="0.25">
      <c r="A4258" s="35">
        <f t="shared" si="401"/>
        <v>0</v>
      </c>
      <c r="B4258" s="8">
        <f t="shared" si="402"/>
        <v>0</v>
      </c>
      <c r="C4258" s="8">
        <f t="shared" si="403"/>
        <v>0</v>
      </c>
      <c r="D4258" s="38" t="e">
        <f t="shared" si="404"/>
        <v>#VALUE!</v>
      </c>
      <c r="E4258" s="39" t="e">
        <f t="shared" si="399"/>
        <v>#VALUE!</v>
      </c>
      <c r="M4258" s="8" t="str">
        <f>VLOOKUP(MONTH($J4258),Lookup!$A$2:$B$13,2,0)&amp;" "&amp;YEAR($J4258)</f>
        <v>Jan 1900</v>
      </c>
      <c r="N4258" s="34" t="str">
        <f t="shared" si="400"/>
        <v>1/1/9999</v>
      </c>
      <c r="O4258" s="8" t="str">
        <f>IF(ISERROR(VLOOKUP($I4258,Lookup!$H$2:$I$11,2,0)),"",VLOOKUP($I4258,Lookup!$H$2:$I$11,2,0))</f>
        <v/>
      </c>
      <c r="P4258" s="8">
        <f>COUNTIF(J$4:J4258,J4258)</f>
        <v>0</v>
      </c>
    </row>
    <row r="4259" spans="1:16" x14ac:dyDescent="0.25">
      <c r="A4259" s="35">
        <f t="shared" si="401"/>
        <v>0</v>
      </c>
      <c r="B4259" s="8">
        <f t="shared" si="402"/>
        <v>0</v>
      </c>
      <c r="C4259" s="8">
        <f t="shared" si="403"/>
        <v>0</v>
      </c>
      <c r="D4259" s="38" t="e">
        <f t="shared" si="404"/>
        <v>#VALUE!</v>
      </c>
      <c r="E4259" s="39" t="e">
        <f t="shared" si="399"/>
        <v>#VALUE!</v>
      </c>
      <c r="M4259" s="8" t="str">
        <f>VLOOKUP(MONTH($J4259),Lookup!$A$2:$B$13,2,0)&amp;" "&amp;YEAR($J4259)</f>
        <v>Jan 1900</v>
      </c>
      <c r="N4259" s="34" t="str">
        <f t="shared" si="400"/>
        <v>1/1/9999</v>
      </c>
      <c r="O4259" s="8" t="str">
        <f>IF(ISERROR(VLOOKUP($I4259,Lookup!$H$2:$I$11,2,0)),"",VLOOKUP($I4259,Lookup!$H$2:$I$11,2,0))</f>
        <v/>
      </c>
      <c r="P4259" s="8">
        <f>COUNTIF(J$4:J4259,J4259)</f>
        <v>0</v>
      </c>
    </row>
    <row r="4260" spans="1:16" x14ac:dyDescent="0.25">
      <c r="A4260" s="35">
        <f t="shared" si="401"/>
        <v>0</v>
      </c>
      <c r="B4260" s="8">
        <f t="shared" si="402"/>
        <v>0</v>
      </c>
      <c r="C4260" s="8">
        <f t="shared" si="403"/>
        <v>0</v>
      </c>
      <c r="D4260" s="38" t="e">
        <f t="shared" si="404"/>
        <v>#VALUE!</v>
      </c>
      <c r="E4260" s="39" t="e">
        <f t="shared" si="399"/>
        <v>#VALUE!</v>
      </c>
      <c r="M4260" s="8" t="str">
        <f>VLOOKUP(MONTH($J4260),Lookup!$A$2:$B$13,2,0)&amp;" "&amp;YEAR($J4260)</f>
        <v>Jan 1900</v>
      </c>
      <c r="N4260" s="34" t="str">
        <f t="shared" si="400"/>
        <v>1/1/9999</v>
      </c>
      <c r="O4260" s="8" t="str">
        <f>IF(ISERROR(VLOOKUP($I4260,Lookup!$H$2:$I$11,2,0)),"",VLOOKUP($I4260,Lookup!$H$2:$I$11,2,0))</f>
        <v/>
      </c>
      <c r="P4260" s="8">
        <f>COUNTIF(J$4:J4260,J4260)</f>
        <v>0</v>
      </c>
    </row>
    <row r="4261" spans="1:16" x14ac:dyDescent="0.25">
      <c r="A4261" s="35">
        <f t="shared" si="401"/>
        <v>0</v>
      </c>
      <c r="B4261" s="8">
        <f t="shared" si="402"/>
        <v>0</v>
      </c>
      <c r="C4261" s="8">
        <f t="shared" si="403"/>
        <v>0</v>
      </c>
      <c r="D4261" s="38" t="e">
        <f t="shared" si="404"/>
        <v>#VALUE!</v>
      </c>
      <c r="E4261" s="39" t="e">
        <f t="shared" si="399"/>
        <v>#VALUE!</v>
      </c>
      <c r="M4261" s="8" t="str">
        <f>VLOOKUP(MONTH($J4261),Lookup!$A$2:$B$13,2,0)&amp;" "&amp;YEAR($J4261)</f>
        <v>Jan 1900</v>
      </c>
      <c r="N4261" s="34" t="str">
        <f t="shared" si="400"/>
        <v>1/1/9999</v>
      </c>
      <c r="O4261" s="8" t="str">
        <f>IF(ISERROR(VLOOKUP($I4261,Lookup!$H$2:$I$11,2,0)),"",VLOOKUP($I4261,Lookup!$H$2:$I$11,2,0))</f>
        <v/>
      </c>
      <c r="P4261" s="8">
        <f>COUNTIF(J$4:J4261,J4261)</f>
        <v>0</v>
      </c>
    </row>
    <row r="4262" spans="1:16" x14ac:dyDescent="0.25">
      <c r="A4262" s="35">
        <f t="shared" si="401"/>
        <v>0</v>
      </c>
      <c r="B4262" s="8">
        <f t="shared" si="402"/>
        <v>0</v>
      </c>
      <c r="C4262" s="8">
        <f t="shared" si="403"/>
        <v>0</v>
      </c>
      <c r="D4262" s="38" t="e">
        <f t="shared" si="404"/>
        <v>#VALUE!</v>
      </c>
      <c r="E4262" s="39" t="e">
        <f t="shared" si="399"/>
        <v>#VALUE!</v>
      </c>
      <c r="M4262" s="8" t="str">
        <f>VLOOKUP(MONTH($J4262),Lookup!$A$2:$B$13,2,0)&amp;" "&amp;YEAR($J4262)</f>
        <v>Jan 1900</v>
      </c>
      <c r="N4262" s="34" t="str">
        <f t="shared" si="400"/>
        <v>1/1/9999</v>
      </c>
      <c r="O4262" s="8" t="str">
        <f>IF(ISERROR(VLOOKUP($I4262,Lookup!$H$2:$I$11,2,0)),"",VLOOKUP($I4262,Lookup!$H$2:$I$11,2,0))</f>
        <v/>
      </c>
      <c r="P4262" s="8">
        <f>COUNTIF(J$4:J4262,J4262)</f>
        <v>0</v>
      </c>
    </row>
    <row r="4263" spans="1:16" x14ac:dyDescent="0.25">
      <c r="A4263" s="35">
        <f t="shared" si="401"/>
        <v>0</v>
      </c>
      <c r="B4263" s="8">
        <f t="shared" si="402"/>
        <v>0</v>
      </c>
      <c r="C4263" s="8">
        <f t="shared" si="403"/>
        <v>0</v>
      </c>
      <c r="D4263" s="38" t="e">
        <f t="shared" si="404"/>
        <v>#VALUE!</v>
      </c>
      <c r="E4263" s="39" t="e">
        <f t="shared" si="399"/>
        <v>#VALUE!</v>
      </c>
      <c r="M4263" s="8" t="str">
        <f>VLOOKUP(MONTH($J4263),Lookup!$A$2:$B$13,2,0)&amp;" "&amp;YEAR($J4263)</f>
        <v>Jan 1900</v>
      </c>
      <c r="N4263" s="34" t="str">
        <f t="shared" si="400"/>
        <v>1/1/9999</v>
      </c>
      <c r="O4263" s="8" t="str">
        <f>IF(ISERROR(VLOOKUP($I4263,Lookup!$H$2:$I$11,2,0)),"",VLOOKUP($I4263,Lookup!$H$2:$I$11,2,0))</f>
        <v/>
      </c>
      <c r="P4263" s="8">
        <f>COUNTIF(J$4:J4263,J4263)</f>
        <v>0</v>
      </c>
    </row>
    <row r="4264" spans="1:16" x14ac:dyDescent="0.25">
      <c r="A4264" s="35">
        <f t="shared" si="401"/>
        <v>0</v>
      </c>
      <c r="B4264" s="8">
        <f t="shared" si="402"/>
        <v>0</v>
      </c>
      <c r="C4264" s="8">
        <f t="shared" si="403"/>
        <v>0</v>
      </c>
      <c r="D4264" s="38" t="e">
        <f t="shared" si="404"/>
        <v>#VALUE!</v>
      </c>
      <c r="E4264" s="39" t="e">
        <f t="shared" si="399"/>
        <v>#VALUE!</v>
      </c>
      <c r="M4264" s="8" t="str">
        <f>VLOOKUP(MONTH($J4264),Lookup!$A$2:$B$13,2,0)&amp;" "&amp;YEAR($J4264)</f>
        <v>Jan 1900</v>
      </c>
      <c r="N4264" s="34" t="str">
        <f t="shared" si="400"/>
        <v>1/1/9999</v>
      </c>
      <c r="O4264" s="8" t="str">
        <f>IF(ISERROR(VLOOKUP($I4264,Lookup!$H$2:$I$11,2,0)),"",VLOOKUP($I4264,Lookup!$H$2:$I$11,2,0))</f>
        <v/>
      </c>
      <c r="P4264" s="8">
        <f>COUNTIF(J$4:J4264,J4264)</f>
        <v>0</v>
      </c>
    </row>
    <row r="4265" spans="1:16" x14ac:dyDescent="0.25">
      <c r="A4265" s="35">
        <f t="shared" si="401"/>
        <v>0</v>
      </c>
      <c r="B4265" s="8">
        <f t="shared" si="402"/>
        <v>0</v>
      </c>
      <c r="C4265" s="8">
        <f t="shared" si="403"/>
        <v>0</v>
      </c>
      <c r="D4265" s="38" t="e">
        <f t="shared" si="404"/>
        <v>#VALUE!</v>
      </c>
      <c r="E4265" s="39" t="e">
        <f t="shared" si="399"/>
        <v>#VALUE!</v>
      </c>
      <c r="M4265" s="8" t="str">
        <f>VLOOKUP(MONTH($J4265),Lookup!$A$2:$B$13,2,0)&amp;" "&amp;YEAR($J4265)</f>
        <v>Jan 1900</v>
      </c>
      <c r="N4265" s="34" t="str">
        <f t="shared" si="400"/>
        <v>1/1/9999</v>
      </c>
      <c r="O4265" s="8" t="str">
        <f>IF(ISERROR(VLOOKUP($I4265,Lookup!$H$2:$I$11,2,0)),"",VLOOKUP($I4265,Lookup!$H$2:$I$11,2,0))</f>
        <v/>
      </c>
      <c r="P4265" s="8">
        <f>COUNTIF(J$4:J4265,J4265)</f>
        <v>0</v>
      </c>
    </row>
    <row r="4266" spans="1:16" x14ac:dyDescent="0.25">
      <c r="A4266" s="35">
        <f t="shared" si="401"/>
        <v>0</v>
      </c>
      <c r="B4266" s="8">
        <f t="shared" si="402"/>
        <v>0</v>
      </c>
      <c r="C4266" s="8">
        <f t="shared" si="403"/>
        <v>0</v>
      </c>
      <c r="D4266" s="38" t="e">
        <f t="shared" si="404"/>
        <v>#VALUE!</v>
      </c>
      <c r="E4266" s="39" t="e">
        <f t="shared" si="399"/>
        <v>#VALUE!</v>
      </c>
      <c r="M4266" s="8" t="str">
        <f>VLOOKUP(MONTH($J4266),Lookup!$A$2:$B$13,2,0)&amp;" "&amp;YEAR($J4266)</f>
        <v>Jan 1900</v>
      </c>
      <c r="N4266" s="34" t="str">
        <f t="shared" si="400"/>
        <v>1/1/9999</v>
      </c>
      <c r="O4266" s="8" t="str">
        <f>IF(ISERROR(VLOOKUP($I4266,Lookup!$H$2:$I$11,2,0)),"",VLOOKUP($I4266,Lookup!$H$2:$I$11,2,0))</f>
        <v/>
      </c>
      <c r="P4266" s="8">
        <f>COUNTIF(J$4:J4266,J4266)</f>
        <v>0</v>
      </c>
    </row>
    <row r="4267" spans="1:16" x14ac:dyDescent="0.25">
      <c r="A4267" s="35">
        <f t="shared" si="401"/>
        <v>0</v>
      </c>
      <c r="B4267" s="8">
        <f t="shared" si="402"/>
        <v>0</v>
      </c>
      <c r="C4267" s="8">
        <f t="shared" si="403"/>
        <v>0</v>
      </c>
      <c r="D4267" s="38" t="e">
        <f t="shared" si="404"/>
        <v>#VALUE!</v>
      </c>
      <c r="E4267" s="39" t="e">
        <f t="shared" si="399"/>
        <v>#VALUE!</v>
      </c>
      <c r="M4267" s="8" t="str">
        <f>VLOOKUP(MONTH($J4267),Lookup!$A$2:$B$13,2,0)&amp;" "&amp;YEAR($J4267)</f>
        <v>Jan 1900</v>
      </c>
      <c r="N4267" s="34" t="str">
        <f t="shared" si="400"/>
        <v>1/1/9999</v>
      </c>
      <c r="O4267" s="8" t="str">
        <f>IF(ISERROR(VLOOKUP($I4267,Lookup!$H$2:$I$11,2,0)),"",VLOOKUP($I4267,Lookup!$H$2:$I$11,2,0))</f>
        <v/>
      </c>
      <c r="P4267" s="8">
        <f>COUNTIF(J$4:J4267,J4267)</f>
        <v>0</v>
      </c>
    </row>
    <row r="4268" spans="1:16" x14ac:dyDescent="0.25">
      <c r="A4268" s="35">
        <f t="shared" si="401"/>
        <v>0</v>
      </c>
      <c r="B4268" s="8">
        <f t="shared" si="402"/>
        <v>0</v>
      </c>
      <c r="C4268" s="8">
        <f t="shared" si="403"/>
        <v>0</v>
      </c>
      <c r="D4268" s="38" t="e">
        <f t="shared" si="404"/>
        <v>#VALUE!</v>
      </c>
      <c r="E4268" s="39" t="e">
        <f t="shared" si="399"/>
        <v>#VALUE!</v>
      </c>
      <c r="M4268" s="8" t="str">
        <f>VLOOKUP(MONTH($J4268),Lookup!$A$2:$B$13,2,0)&amp;" "&amp;YEAR($J4268)</f>
        <v>Jan 1900</v>
      </c>
      <c r="N4268" s="34" t="str">
        <f t="shared" si="400"/>
        <v>1/1/9999</v>
      </c>
      <c r="O4268" s="8" t="str">
        <f>IF(ISERROR(VLOOKUP($I4268,Lookup!$H$2:$I$11,2,0)),"",VLOOKUP($I4268,Lookup!$H$2:$I$11,2,0))</f>
        <v/>
      </c>
      <c r="P4268" s="8">
        <f>COUNTIF(J$4:J4268,J4268)</f>
        <v>0</v>
      </c>
    </row>
    <row r="4269" spans="1:16" x14ac:dyDescent="0.25">
      <c r="A4269" s="35">
        <f t="shared" si="401"/>
        <v>0</v>
      </c>
      <c r="B4269" s="8">
        <f t="shared" si="402"/>
        <v>0</v>
      </c>
      <c r="C4269" s="8">
        <f t="shared" si="403"/>
        <v>0</v>
      </c>
      <c r="D4269" s="38" t="e">
        <f t="shared" si="404"/>
        <v>#VALUE!</v>
      </c>
      <c r="E4269" s="39" t="e">
        <f t="shared" si="399"/>
        <v>#VALUE!</v>
      </c>
      <c r="M4269" s="8" t="str">
        <f>VLOOKUP(MONTH($J4269),Lookup!$A$2:$B$13,2,0)&amp;" "&amp;YEAR($J4269)</f>
        <v>Jan 1900</v>
      </c>
      <c r="N4269" s="34" t="str">
        <f t="shared" si="400"/>
        <v>1/1/9999</v>
      </c>
      <c r="O4269" s="8" t="str">
        <f>IF(ISERROR(VLOOKUP($I4269,Lookup!$H$2:$I$11,2,0)),"",VLOOKUP($I4269,Lookup!$H$2:$I$11,2,0))</f>
        <v/>
      </c>
      <c r="P4269" s="8">
        <f>COUNTIF(J$4:J4269,J4269)</f>
        <v>0</v>
      </c>
    </row>
    <row r="4270" spans="1:16" x14ac:dyDescent="0.25">
      <c r="A4270" s="35">
        <f t="shared" si="401"/>
        <v>0</v>
      </c>
      <c r="B4270" s="8">
        <f t="shared" si="402"/>
        <v>0</v>
      </c>
      <c r="C4270" s="8">
        <f t="shared" si="403"/>
        <v>0</v>
      </c>
      <c r="D4270" s="38" t="e">
        <f t="shared" si="404"/>
        <v>#VALUE!</v>
      </c>
      <c r="E4270" s="39" t="e">
        <f t="shared" si="399"/>
        <v>#VALUE!</v>
      </c>
      <c r="M4270" s="8" t="str">
        <f>VLOOKUP(MONTH($J4270),Lookup!$A$2:$B$13,2,0)&amp;" "&amp;YEAR($J4270)</f>
        <v>Jan 1900</v>
      </c>
      <c r="N4270" s="34" t="str">
        <f t="shared" si="400"/>
        <v>1/1/9999</v>
      </c>
      <c r="O4270" s="8" t="str">
        <f>IF(ISERROR(VLOOKUP($I4270,Lookup!$H$2:$I$11,2,0)),"",VLOOKUP($I4270,Lookup!$H$2:$I$11,2,0))</f>
        <v/>
      </c>
      <c r="P4270" s="8">
        <f>COUNTIF(J$4:J4270,J4270)</f>
        <v>0</v>
      </c>
    </row>
    <row r="4271" spans="1:16" x14ac:dyDescent="0.25">
      <c r="A4271" s="35">
        <f t="shared" si="401"/>
        <v>0</v>
      </c>
      <c r="B4271" s="8">
        <f t="shared" si="402"/>
        <v>0</v>
      </c>
      <c r="C4271" s="8">
        <f t="shared" si="403"/>
        <v>0</v>
      </c>
      <c r="D4271" s="38" t="e">
        <f t="shared" si="404"/>
        <v>#VALUE!</v>
      </c>
      <c r="E4271" s="39" t="e">
        <f t="shared" si="399"/>
        <v>#VALUE!</v>
      </c>
      <c r="M4271" s="8" t="str">
        <f>VLOOKUP(MONTH($J4271),Lookup!$A$2:$B$13,2,0)&amp;" "&amp;YEAR($J4271)</f>
        <v>Jan 1900</v>
      </c>
      <c r="N4271" s="34" t="str">
        <f t="shared" si="400"/>
        <v>1/1/9999</v>
      </c>
      <c r="O4271" s="8" t="str">
        <f>IF(ISERROR(VLOOKUP($I4271,Lookup!$H$2:$I$11,2,0)),"",VLOOKUP($I4271,Lookup!$H$2:$I$11,2,0))</f>
        <v/>
      </c>
      <c r="P4271" s="8">
        <f>COUNTIF(J$4:J4271,J4271)</f>
        <v>0</v>
      </c>
    </row>
    <row r="4272" spans="1:16" x14ac:dyDescent="0.25">
      <c r="A4272" s="35">
        <f t="shared" si="401"/>
        <v>0</v>
      </c>
      <c r="B4272" s="8">
        <f t="shared" si="402"/>
        <v>0</v>
      </c>
      <c r="C4272" s="8">
        <f t="shared" si="403"/>
        <v>0</v>
      </c>
      <c r="D4272" s="38" t="e">
        <f t="shared" si="404"/>
        <v>#VALUE!</v>
      </c>
      <c r="E4272" s="39" t="e">
        <f t="shared" si="399"/>
        <v>#VALUE!</v>
      </c>
      <c r="M4272" s="8" t="str">
        <f>VLOOKUP(MONTH($J4272),Lookup!$A$2:$B$13,2,0)&amp;" "&amp;YEAR($J4272)</f>
        <v>Jan 1900</v>
      </c>
      <c r="N4272" s="34" t="str">
        <f t="shared" si="400"/>
        <v>1/1/9999</v>
      </c>
      <c r="O4272" s="8" t="str">
        <f>IF(ISERROR(VLOOKUP($I4272,Lookup!$H$2:$I$11,2,0)),"",VLOOKUP($I4272,Lookup!$H$2:$I$11,2,0))</f>
        <v/>
      </c>
      <c r="P4272" s="8">
        <f>COUNTIF(J$4:J4272,J4272)</f>
        <v>0</v>
      </c>
    </row>
    <row r="4273" spans="1:16" x14ac:dyDescent="0.25">
      <c r="A4273" s="35">
        <f t="shared" si="401"/>
        <v>0</v>
      </c>
      <c r="B4273" s="8">
        <f t="shared" si="402"/>
        <v>0</v>
      </c>
      <c r="C4273" s="8">
        <f t="shared" si="403"/>
        <v>0</v>
      </c>
      <c r="D4273" s="38" t="e">
        <f t="shared" si="404"/>
        <v>#VALUE!</v>
      </c>
      <c r="E4273" s="39" t="e">
        <f t="shared" si="399"/>
        <v>#VALUE!</v>
      </c>
      <c r="M4273" s="8" t="str">
        <f>VLOOKUP(MONTH($J4273),Lookup!$A$2:$B$13,2,0)&amp;" "&amp;YEAR($J4273)</f>
        <v>Jan 1900</v>
      </c>
      <c r="N4273" s="34" t="str">
        <f t="shared" si="400"/>
        <v>1/1/9999</v>
      </c>
      <c r="O4273" s="8" t="str">
        <f>IF(ISERROR(VLOOKUP($I4273,Lookup!$H$2:$I$11,2,0)),"",VLOOKUP($I4273,Lookup!$H$2:$I$11,2,0))</f>
        <v/>
      </c>
      <c r="P4273" s="8">
        <f>COUNTIF(J$4:J4273,J4273)</f>
        <v>0</v>
      </c>
    </row>
    <row r="4274" spans="1:16" x14ac:dyDescent="0.25">
      <c r="A4274" s="35">
        <f t="shared" si="401"/>
        <v>0</v>
      </c>
      <c r="B4274" s="8">
        <f t="shared" si="402"/>
        <v>0</v>
      </c>
      <c r="C4274" s="8">
        <f t="shared" si="403"/>
        <v>0</v>
      </c>
      <c r="D4274" s="38" t="e">
        <f t="shared" si="404"/>
        <v>#VALUE!</v>
      </c>
      <c r="E4274" s="39" t="e">
        <f t="shared" si="399"/>
        <v>#VALUE!</v>
      </c>
      <c r="M4274" s="8" t="str">
        <f>VLOOKUP(MONTH($J4274),Lookup!$A$2:$B$13,2,0)&amp;" "&amp;YEAR($J4274)</f>
        <v>Jan 1900</v>
      </c>
      <c r="N4274" s="34" t="str">
        <f t="shared" si="400"/>
        <v>1/1/9999</v>
      </c>
      <c r="O4274" s="8" t="str">
        <f>IF(ISERROR(VLOOKUP($I4274,Lookup!$H$2:$I$11,2,0)),"",VLOOKUP($I4274,Lookup!$H$2:$I$11,2,0))</f>
        <v/>
      </c>
      <c r="P4274" s="8">
        <f>COUNTIF(J$4:J4274,J4274)</f>
        <v>0</v>
      </c>
    </row>
    <row r="4275" spans="1:16" x14ac:dyDescent="0.25">
      <c r="A4275" s="35">
        <f t="shared" si="401"/>
        <v>0</v>
      </c>
      <c r="B4275" s="8">
        <f t="shared" si="402"/>
        <v>0</v>
      </c>
      <c r="C4275" s="8">
        <f t="shared" si="403"/>
        <v>0</v>
      </c>
      <c r="D4275" s="38" t="e">
        <f t="shared" si="404"/>
        <v>#VALUE!</v>
      </c>
      <c r="E4275" s="39" t="e">
        <f t="shared" si="399"/>
        <v>#VALUE!</v>
      </c>
      <c r="M4275" s="8" t="str">
        <f>VLOOKUP(MONTH($J4275),Lookup!$A$2:$B$13,2,0)&amp;" "&amp;YEAR($J4275)</f>
        <v>Jan 1900</v>
      </c>
      <c r="N4275" s="34" t="str">
        <f t="shared" si="400"/>
        <v>1/1/9999</v>
      </c>
      <c r="O4275" s="8" t="str">
        <f>IF(ISERROR(VLOOKUP($I4275,Lookup!$H$2:$I$11,2,0)),"",VLOOKUP($I4275,Lookup!$H$2:$I$11,2,0))</f>
        <v/>
      </c>
      <c r="P4275" s="8">
        <f>COUNTIF(J$4:J4275,J4275)</f>
        <v>0</v>
      </c>
    </row>
    <row r="4276" spans="1:16" x14ac:dyDescent="0.25">
      <c r="A4276" s="35">
        <f t="shared" si="401"/>
        <v>0</v>
      </c>
      <c r="B4276" s="8">
        <f t="shared" si="402"/>
        <v>0</v>
      </c>
      <c r="C4276" s="8">
        <f t="shared" si="403"/>
        <v>0</v>
      </c>
      <c r="D4276" s="38" t="e">
        <f t="shared" si="404"/>
        <v>#VALUE!</v>
      </c>
      <c r="E4276" s="39" t="e">
        <f t="shared" si="399"/>
        <v>#VALUE!</v>
      </c>
      <c r="M4276" s="8" t="str">
        <f>VLOOKUP(MONTH($J4276),Lookup!$A$2:$B$13,2,0)&amp;" "&amp;YEAR($J4276)</f>
        <v>Jan 1900</v>
      </c>
      <c r="N4276" s="34" t="str">
        <f t="shared" si="400"/>
        <v>1/1/9999</v>
      </c>
      <c r="O4276" s="8" t="str">
        <f>IF(ISERROR(VLOOKUP($I4276,Lookup!$H$2:$I$11,2,0)),"",VLOOKUP($I4276,Lookup!$H$2:$I$11,2,0))</f>
        <v/>
      </c>
      <c r="P4276" s="8">
        <f>COUNTIF(J$4:J4276,J4276)</f>
        <v>0</v>
      </c>
    </row>
    <row r="4277" spans="1:16" x14ac:dyDescent="0.25">
      <c r="A4277" s="35">
        <f t="shared" si="401"/>
        <v>0</v>
      </c>
      <c r="B4277" s="8">
        <f t="shared" si="402"/>
        <v>0</v>
      </c>
      <c r="C4277" s="8">
        <f t="shared" si="403"/>
        <v>0</v>
      </c>
      <c r="D4277" s="38" t="e">
        <f t="shared" si="404"/>
        <v>#VALUE!</v>
      </c>
      <c r="E4277" s="39" t="e">
        <f t="shared" si="399"/>
        <v>#VALUE!</v>
      </c>
      <c r="M4277" s="8" t="str">
        <f>VLOOKUP(MONTH($J4277),Lookup!$A$2:$B$13,2,0)&amp;" "&amp;YEAR($J4277)</f>
        <v>Jan 1900</v>
      </c>
      <c r="N4277" s="34" t="str">
        <f t="shared" si="400"/>
        <v>1/1/9999</v>
      </c>
      <c r="O4277" s="8" t="str">
        <f>IF(ISERROR(VLOOKUP($I4277,Lookup!$H$2:$I$11,2,0)),"",VLOOKUP($I4277,Lookup!$H$2:$I$11,2,0))</f>
        <v/>
      </c>
      <c r="P4277" s="8">
        <f>COUNTIF(J$4:J4277,J4277)</f>
        <v>0</v>
      </c>
    </row>
    <row r="4278" spans="1:16" x14ac:dyDescent="0.25">
      <c r="A4278" s="35">
        <f t="shared" si="401"/>
        <v>0</v>
      </c>
      <c r="B4278" s="8">
        <f t="shared" si="402"/>
        <v>0</v>
      </c>
      <c r="C4278" s="8">
        <f t="shared" si="403"/>
        <v>0</v>
      </c>
      <c r="D4278" s="38" t="e">
        <f t="shared" si="404"/>
        <v>#VALUE!</v>
      </c>
      <c r="E4278" s="39" t="e">
        <f t="shared" si="399"/>
        <v>#VALUE!</v>
      </c>
      <c r="M4278" s="8" t="str">
        <f>VLOOKUP(MONTH($J4278),Lookup!$A$2:$B$13,2,0)&amp;" "&amp;YEAR($J4278)</f>
        <v>Jan 1900</v>
      </c>
      <c r="N4278" s="34" t="str">
        <f t="shared" si="400"/>
        <v>1/1/9999</v>
      </c>
      <c r="O4278" s="8" t="str">
        <f>IF(ISERROR(VLOOKUP($I4278,Lookup!$H$2:$I$11,2,0)),"",VLOOKUP($I4278,Lookup!$H$2:$I$11,2,0))</f>
        <v/>
      </c>
      <c r="P4278" s="8">
        <f>COUNTIF(J$4:J4278,J4278)</f>
        <v>0</v>
      </c>
    </row>
    <row r="4279" spans="1:16" x14ac:dyDescent="0.25">
      <c r="A4279" s="35">
        <f t="shared" si="401"/>
        <v>0</v>
      </c>
      <c r="B4279" s="8">
        <f t="shared" si="402"/>
        <v>0</v>
      </c>
      <c r="C4279" s="8">
        <f t="shared" si="403"/>
        <v>0</v>
      </c>
      <c r="D4279" s="38" t="e">
        <f t="shared" si="404"/>
        <v>#VALUE!</v>
      </c>
      <c r="E4279" s="39" t="e">
        <f t="shared" si="399"/>
        <v>#VALUE!</v>
      </c>
      <c r="M4279" s="8" t="str">
        <f>VLOOKUP(MONTH($J4279),Lookup!$A$2:$B$13,2,0)&amp;" "&amp;YEAR($J4279)</f>
        <v>Jan 1900</v>
      </c>
      <c r="N4279" s="34" t="str">
        <f t="shared" si="400"/>
        <v>1/1/9999</v>
      </c>
      <c r="O4279" s="8" t="str">
        <f>IF(ISERROR(VLOOKUP($I4279,Lookup!$H$2:$I$11,2,0)),"",VLOOKUP($I4279,Lookup!$H$2:$I$11,2,0))</f>
        <v/>
      </c>
      <c r="P4279" s="8">
        <f>COUNTIF(J$4:J4279,J4279)</f>
        <v>0</v>
      </c>
    </row>
    <row r="4280" spans="1:16" x14ac:dyDescent="0.25">
      <c r="A4280" s="35">
        <f t="shared" si="401"/>
        <v>0</v>
      </c>
      <c r="B4280" s="8">
        <f t="shared" si="402"/>
        <v>0</v>
      </c>
      <c r="C4280" s="8">
        <f t="shared" si="403"/>
        <v>0</v>
      </c>
      <c r="D4280" s="38" t="e">
        <f t="shared" si="404"/>
        <v>#VALUE!</v>
      </c>
      <c r="E4280" s="39" t="e">
        <f t="shared" si="399"/>
        <v>#VALUE!</v>
      </c>
      <c r="M4280" s="8" t="str">
        <f>VLOOKUP(MONTH($J4280),Lookup!$A$2:$B$13,2,0)&amp;" "&amp;YEAR($J4280)</f>
        <v>Jan 1900</v>
      </c>
      <c r="N4280" s="34" t="str">
        <f t="shared" si="400"/>
        <v>1/1/9999</v>
      </c>
      <c r="O4280" s="8" t="str">
        <f>IF(ISERROR(VLOOKUP($I4280,Lookup!$H$2:$I$11,2,0)),"",VLOOKUP($I4280,Lookup!$H$2:$I$11,2,0))</f>
        <v/>
      </c>
      <c r="P4280" s="8">
        <f>COUNTIF(J$4:J4280,J4280)</f>
        <v>0</v>
      </c>
    </row>
    <row r="4281" spans="1:16" x14ac:dyDescent="0.25">
      <c r="A4281" s="35">
        <f t="shared" si="401"/>
        <v>0</v>
      </c>
      <c r="B4281" s="8">
        <f t="shared" si="402"/>
        <v>0</v>
      </c>
      <c r="C4281" s="8">
        <f t="shared" si="403"/>
        <v>0</v>
      </c>
      <c r="D4281" s="38" t="e">
        <f t="shared" si="404"/>
        <v>#VALUE!</v>
      </c>
      <c r="E4281" s="39" t="e">
        <f t="shared" si="399"/>
        <v>#VALUE!</v>
      </c>
      <c r="M4281" s="8" t="str">
        <f>VLOOKUP(MONTH($J4281),Lookup!$A$2:$B$13,2,0)&amp;" "&amp;YEAR($J4281)</f>
        <v>Jan 1900</v>
      </c>
      <c r="N4281" s="34" t="str">
        <f t="shared" si="400"/>
        <v>1/1/9999</v>
      </c>
      <c r="O4281" s="8" t="str">
        <f>IF(ISERROR(VLOOKUP($I4281,Lookup!$H$2:$I$11,2,0)),"",VLOOKUP($I4281,Lookup!$H$2:$I$11,2,0))</f>
        <v/>
      </c>
      <c r="P4281" s="8">
        <f>COUNTIF(J$4:J4281,J4281)</f>
        <v>0</v>
      </c>
    </row>
    <row r="4282" spans="1:16" x14ac:dyDescent="0.25">
      <c r="A4282" s="35">
        <f t="shared" si="401"/>
        <v>0</v>
      </c>
      <c r="B4282" s="8">
        <f t="shared" si="402"/>
        <v>0</v>
      </c>
      <c r="C4282" s="8">
        <f t="shared" si="403"/>
        <v>0</v>
      </c>
      <c r="D4282" s="38" t="e">
        <f t="shared" si="404"/>
        <v>#VALUE!</v>
      </c>
      <c r="E4282" s="39" t="e">
        <f t="shared" si="399"/>
        <v>#VALUE!</v>
      </c>
      <c r="M4282" s="8" t="str">
        <f>VLOOKUP(MONTH($J4282),Lookup!$A$2:$B$13,2,0)&amp;" "&amp;YEAR($J4282)</f>
        <v>Jan 1900</v>
      </c>
      <c r="N4282" s="34" t="str">
        <f t="shared" si="400"/>
        <v>1/1/9999</v>
      </c>
      <c r="O4282" s="8" t="str">
        <f>IF(ISERROR(VLOOKUP($I4282,Lookup!$H$2:$I$11,2,0)),"",VLOOKUP($I4282,Lookup!$H$2:$I$11,2,0))</f>
        <v/>
      </c>
      <c r="P4282" s="8">
        <f>COUNTIF(J$4:J4282,J4282)</f>
        <v>0</v>
      </c>
    </row>
    <row r="4283" spans="1:16" x14ac:dyDescent="0.25">
      <c r="A4283" s="35">
        <f t="shared" si="401"/>
        <v>0</v>
      </c>
      <c r="B4283" s="8">
        <f t="shared" si="402"/>
        <v>0</v>
      </c>
      <c r="C4283" s="8">
        <f t="shared" si="403"/>
        <v>0</v>
      </c>
      <c r="D4283" s="38" t="e">
        <f t="shared" si="404"/>
        <v>#VALUE!</v>
      </c>
      <c r="E4283" s="39" t="e">
        <f t="shared" si="399"/>
        <v>#VALUE!</v>
      </c>
      <c r="M4283" s="8" t="str">
        <f>VLOOKUP(MONTH($J4283),Lookup!$A$2:$B$13,2,0)&amp;" "&amp;YEAR($J4283)</f>
        <v>Jan 1900</v>
      </c>
      <c r="N4283" s="34" t="str">
        <f t="shared" si="400"/>
        <v>1/1/9999</v>
      </c>
      <c r="O4283" s="8" t="str">
        <f>IF(ISERROR(VLOOKUP($I4283,Lookup!$H$2:$I$11,2,0)),"",VLOOKUP($I4283,Lookup!$H$2:$I$11,2,0))</f>
        <v/>
      </c>
      <c r="P4283" s="8">
        <f>COUNTIF(J$4:J4283,J4283)</f>
        <v>0</v>
      </c>
    </row>
    <row r="4284" spans="1:16" x14ac:dyDescent="0.25">
      <c r="A4284" s="35">
        <f t="shared" si="401"/>
        <v>0</v>
      </c>
      <c r="B4284" s="8">
        <f t="shared" si="402"/>
        <v>0</v>
      </c>
      <c r="C4284" s="8">
        <f t="shared" si="403"/>
        <v>0</v>
      </c>
      <c r="D4284" s="38" t="e">
        <f t="shared" si="404"/>
        <v>#VALUE!</v>
      </c>
      <c r="E4284" s="39" t="e">
        <f t="shared" si="399"/>
        <v>#VALUE!</v>
      </c>
      <c r="M4284" s="8" t="str">
        <f>VLOOKUP(MONTH($J4284),Lookup!$A$2:$B$13,2,0)&amp;" "&amp;YEAR($J4284)</f>
        <v>Jan 1900</v>
      </c>
      <c r="N4284" s="34" t="str">
        <f t="shared" si="400"/>
        <v>1/1/9999</v>
      </c>
      <c r="O4284" s="8" t="str">
        <f>IF(ISERROR(VLOOKUP($I4284,Lookup!$H$2:$I$11,2,0)),"",VLOOKUP($I4284,Lookup!$H$2:$I$11,2,0))</f>
        <v/>
      </c>
      <c r="P4284" s="8">
        <f>COUNTIF(J$4:J4284,J4284)</f>
        <v>0</v>
      </c>
    </row>
    <row r="4285" spans="1:16" x14ac:dyDescent="0.25">
      <c r="A4285" s="35">
        <f t="shared" si="401"/>
        <v>0</v>
      </c>
      <c r="B4285" s="8">
        <f t="shared" si="402"/>
        <v>0</v>
      </c>
      <c r="C4285" s="8">
        <f t="shared" si="403"/>
        <v>0</v>
      </c>
      <c r="D4285" s="38" t="e">
        <f t="shared" si="404"/>
        <v>#VALUE!</v>
      </c>
      <c r="E4285" s="39" t="e">
        <f t="shared" si="399"/>
        <v>#VALUE!</v>
      </c>
      <c r="M4285" s="8" t="str">
        <f>VLOOKUP(MONTH($J4285),Lookup!$A$2:$B$13,2,0)&amp;" "&amp;YEAR($J4285)</f>
        <v>Jan 1900</v>
      </c>
      <c r="N4285" s="34" t="str">
        <f t="shared" si="400"/>
        <v>1/1/9999</v>
      </c>
      <c r="O4285" s="8" t="str">
        <f>IF(ISERROR(VLOOKUP($I4285,Lookup!$H$2:$I$11,2,0)),"",VLOOKUP($I4285,Lookup!$H$2:$I$11,2,0))</f>
        <v/>
      </c>
      <c r="P4285" s="8">
        <f>COUNTIF(J$4:J4285,J4285)</f>
        <v>0</v>
      </c>
    </row>
    <row r="4286" spans="1:16" x14ac:dyDescent="0.25">
      <c r="A4286" s="35">
        <f t="shared" si="401"/>
        <v>0</v>
      </c>
      <c r="B4286" s="8">
        <f t="shared" si="402"/>
        <v>0</v>
      </c>
      <c r="C4286" s="8">
        <f t="shared" si="403"/>
        <v>0</v>
      </c>
      <c r="D4286" s="38" t="e">
        <f t="shared" si="404"/>
        <v>#VALUE!</v>
      </c>
      <c r="E4286" s="39" t="e">
        <f t="shared" si="399"/>
        <v>#VALUE!</v>
      </c>
      <c r="M4286" s="8" t="str">
        <f>VLOOKUP(MONTH($J4286),Lookup!$A$2:$B$13,2,0)&amp;" "&amp;YEAR($J4286)</f>
        <v>Jan 1900</v>
      </c>
      <c r="N4286" s="34" t="str">
        <f t="shared" si="400"/>
        <v>1/1/9999</v>
      </c>
      <c r="O4286" s="8" t="str">
        <f>IF(ISERROR(VLOOKUP($I4286,Lookup!$H$2:$I$11,2,0)),"",VLOOKUP($I4286,Lookup!$H$2:$I$11,2,0))</f>
        <v/>
      </c>
      <c r="P4286" s="8">
        <f>COUNTIF(J$4:J4286,J4286)</f>
        <v>0</v>
      </c>
    </row>
    <row r="4287" spans="1:16" x14ac:dyDescent="0.25">
      <c r="A4287" s="35">
        <f t="shared" si="401"/>
        <v>0</v>
      </c>
      <c r="B4287" s="8">
        <f t="shared" si="402"/>
        <v>0</v>
      </c>
      <c r="C4287" s="8">
        <f t="shared" si="403"/>
        <v>0</v>
      </c>
      <c r="D4287" s="38" t="e">
        <f t="shared" si="404"/>
        <v>#VALUE!</v>
      </c>
      <c r="E4287" s="39" t="e">
        <f t="shared" si="399"/>
        <v>#VALUE!</v>
      </c>
      <c r="M4287" s="8" t="str">
        <f>VLOOKUP(MONTH($J4287),Lookup!$A$2:$B$13,2,0)&amp;" "&amp;YEAR($J4287)</f>
        <v>Jan 1900</v>
      </c>
      <c r="N4287" s="34" t="str">
        <f t="shared" si="400"/>
        <v>1/1/9999</v>
      </c>
      <c r="O4287" s="8" t="str">
        <f>IF(ISERROR(VLOOKUP($I4287,Lookup!$H$2:$I$11,2,0)),"",VLOOKUP($I4287,Lookup!$H$2:$I$11,2,0))</f>
        <v/>
      </c>
      <c r="P4287" s="8">
        <f>COUNTIF(J$4:J4287,J4287)</f>
        <v>0</v>
      </c>
    </row>
    <row r="4288" spans="1:16" x14ac:dyDescent="0.25">
      <c r="A4288" s="35">
        <f t="shared" si="401"/>
        <v>0</v>
      </c>
      <c r="B4288" s="8">
        <f t="shared" si="402"/>
        <v>0</v>
      </c>
      <c r="C4288" s="8">
        <f t="shared" si="403"/>
        <v>0</v>
      </c>
      <c r="D4288" s="38" t="e">
        <f t="shared" si="404"/>
        <v>#VALUE!</v>
      </c>
      <c r="E4288" s="39" t="e">
        <f t="shared" si="399"/>
        <v>#VALUE!</v>
      </c>
      <c r="M4288" s="8" t="str">
        <f>VLOOKUP(MONTH($J4288),Lookup!$A$2:$B$13,2,0)&amp;" "&amp;YEAR($J4288)</f>
        <v>Jan 1900</v>
      </c>
      <c r="N4288" s="34" t="str">
        <f t="shared" si="400"/>
        <v>1/1/9999</v>
      </c>
      <c r="O4288" s="8" t="str">
        <f>IF(ISERROR(VLOOKUP($I4288,Lookup!$H$2:$I$11,2,0)),"",VLOOKUP($I4288,Lookup!$H$2:$I$11,2,0))</f>
        <v/>
      </c>
      <c r="P4288" s="8">
        <f>COUNTIF(J$4:J4288,J4288)</f>
        <v>0</v>
      </c>
    </row>
    <row r="4289" spans="1:16" x14ac:dyDescent="0.25">
      <c r="A4289" s="35">
        <f t="shared" si="401"/>
        <v>0</v>
      </c>
      <c r="B4289" s="8">
        <f t="shared" si="402"/>
        <v>0</v>
      </c>
      <c r="C4289" s="8">
        <f t="shared" si="403"/>
        <v>0</v>
      </c>
      <c r="D4289" s="38" t="e">
        <f t="shared" si="404"/>
        <v>#VALUE!</v>
      </c>
      <c r="E4289" s="39" t="e">
        <f t="shared" si="399"/>
        <v>#VALUE!</v>
      </c>
      <c r="M4289" s="8" t="str">
        <f>VLOOKUP(MONTH($J4289),Lookup!$A$2:$B$13,2,0)&amp;" "&amp;YEAR($J4289)</f>
        <v>Jan 1900</v>
      </c>
      <c r="N4289" s="34" t="str">
        <f t="shared" si="400"/>
        <v>1/1/9999</v>
      </c>
      <c r="O4289" s="8" t="str">
        <f>IF(ISERROR(VLOOKUP($I4289,Lookup!$H$2:$I$11,2,0)),"",VLOOKUP($I4289,Lookup!$H$2:$I$11,2,0))</f>
        <v/>
      </c>
      <c r="P4289" s="8">
        <f>COUNTIF(J$4:J4289,J4289)</f>
        <v>0</v>
      </c>
    </row>
    <row r="4290" spans="1:16" x14ac:dyDescent="0.25">
      <c r="A4290" s="35">
        <f t="shared" si="401"/>
        <v>0</v>
      </c>
      <c r="B4290" s="8">
        <f t="shared" si="402"/>
        <v>0</v>
      </c>
      <c r="C4290" s="8">
        <f t="shared" si="403"/>
        <v>0</v>
      </c>
      <c r="D4290" s="38" t="e">
        <f t="shared" si="404"/>
        <v>#VALUE!</v>
      </c>
      <c r="E4290" s="39" t="e">
        <f t="shared" si="399"/>
        <v>#VALUE!</v>
      </c>
      <c r="M4290" s="8" t="str">
        <f>VLOOKUP(MONTH($J4290),Lookup!$A$2:$B$13,2,0)&amp;" "&amp;YEAR($J4290)</f>
        <v>Jan 1900</v>
      </c>
      <c r="N4290" s="34" t="str">
        <f t="shared" si="400"/>
        <v>1/1/9999</v>
      </c>
      <c r="O4290" s="8" t="str">
        <f>IF(ISERROR(VLOOKUP($I4290,Lookup!$H$2:$I$11,2,0)),"",VLOOKUP($I4290,Lookup!$H$2:$I$11,2,0))</f>
        <v/>
      </c>
      <c r="P4290" s="8">
        <f>COUNTIF(J$4:J4290,J4290)</f>
        <v>0</v>
      </c>
    </row>
    <row r="4291" spans="1:16" x14ac:dyDescent="0.25">
      <c r="A4291" s="35">
        <f t="shared" si="401"/>
        <v>0</v>
      </c>
      <c r="B4291" s="8">
        <f t="shared" si="402"/>
        <v>0</v>
      </c>
      <c r="C4291" s="8">
        <f t="shared" si="403"/>
        <v>0</v>
      </c>
      <c r="D4291" s="38" t="e">
        <f t="shared" si="404"/>
        <v>#VALUE!</v>
      </c>
      <c r="E4291" s="39" t="e">
        <f t="shared" si="399"/>
        <v>#VALUE!</v>
      </c>
      <c r="M4291" s="8" t="str">
        <f>VLOOKUP(MONTH($J4291),Lookup!$A$2:$B$13,2,0)&amp;" "&amp;YEAR($J4291)</f>
        <v>Jan 1900</v>
      </c>
      <c r="N4291" s="34" t="str">
        <f t="shared" si="400"/>
        <v>1/1/9999</v>
      </c>
      <c r="O4291" s="8" t="str">
        <f>IF(ISERROR(VLOOKUP($I4291,Lookup!$H$2:$I$11,2,0)),"",VLOOKUP($I4291,Lookup!$H$2:$I$11,2,0))</f>
        <v/>
      </c>
      <c r="P4291" s="8">
        <f>COUNTIF(J$4:J4291,J4291)</f>
        <v>0</v>
      </c>
    </row>
    <row r="4292" spans="1:16" x14ac:dyDescent="0.25">
      <c r="A4292" s="35">
        <f t="shared" si="401"/>
        <v>0</v>
      </c>
      <c r="B4292" s="8">
        <f t="shared" si="402"/>
        <v>0</v>
      </c>
      <c r="C4292" s="8">
        <f t="shared" si="403"/>
        <v>0</v>
      </c>
      <c r="D4292" s="38" t="e">
        <f t="shared" si="404"/>
        <v>#VALUE!</v>
      </c>
      <c r="E4292" s="39" t="e">
        <f t="shared" si="399"/>
        <v>#VALUE!</v>
      </c>
      <c r="M4292" s="8" t="str">
        <f>VLOOKUP(MONTH($J4292),Lookup!$A$2:$B$13,2,0)&amp;" "&amp;YEAR($J4292)</f>
        <v>Jan 1900</v>
      </c>
      <c r="N4292" s="34" t="str">
        <f t="shared" si="400"/>
        <v>1/1/9999</v>
      </c>
      <c r="O4292" s="8" t="str">
        <f>IF(ISERROR(VLOOKUP($I4292,Lookup!$H$2:$I$11,2,0)),"",VLOOKUP($I4292,Lookup!$H$2:$I$11,2,0))</f>
        <v/>
      </c>
      <c r="P4292" s="8">
        <f>COUNTIF(J$4:J4292,J4292)</f>
        <v>0</v>
      </c>
    </row>
    <row r="4293" spans="1:16" x14ac:dyDescent="0.25">
      <c r="A4293" s="35">
        <f t="shared" si="401"/>
        <v>0</v>
      </c>
      <c r="B4293" s="8">
        <f t="shared" si="402"/>
        <v>0</v>
      </c>
      <c r="C4293" s="8">
        <f t="shared" si="403"/>
        <v>0</v>
      </c>
      <c r="D4293" s="38" t="e">
        <f t="shared" si="404"/>
        <v>#VALUE!</v>
      </c>
      <c r="E4293" s="39" t="e">
        <f t="shared" ref="E4293:E4356" si="405">IF($D4293="","",COUNTIFS($F$4:$F$5000,$F4293,$D$4:$D$5000,"&gt;"&amp;$D4293))</f>
        <v>#VALUE!</v>
      </c>
      <c r="M4293" s="8" t="str">
        <f>VLOOKUP(MONTH($J4293),Lookup!$A$2:$B$13,2,0)&amp;" "&amp;YEAR($J4293)</f>
        <v>Jan 1900</v>
      </c>
      <c r="N4293" s="34" t="str">
        <f t="shared" ref="N4293:N4356" si="406">IF(ISBLANK($J4293),"1/1/9999",J4293)</f>
        <v>1/1/9999</v>
      </c>
      <c r="O4293" s="8" t="str">
        <f>IF(ISERROR(VLOOKUP($I4293,Lookup!$H$2:$I$11,2,0)),"",VLOOKUP($I4293,Lookup!$H$2:$I$11,2,0))</f>
        <v/>
      </c>
      <c r="P4293" s="8">
        <f>COUNTIF(J$4:J4293,J4293)</f>
        <v>0</v>
      </c>
    </row>
    <row r="4294" spans="1:16" x14ac:dyDescent="0.25">
      <c r="A4294" s="35">
        <f t="shared" ref="A4294:A4357" si="407">K4294</f>
        <v>0</v>
      </c>
      <c r="B4294" s="8">
        <f t="shared" ref="B4294:B4357" si="408">J4294</f>
        <v>0</v>
      </c>
      <c r="C4294" s="8">
        <f t="shared" ref="C4294:C4357" si="409">L4294</f>
        <v>0</v>
      </c>
      <c r="D4294" s="38" t="e">
        <f t="shared" ref="D4294:D4357" si="410">SUM(A4294:C4294)+O4294+P4294</f>
        <v>#VALUE!</v>
      </c>
      <c r="E4294" s="39" t="e">
        <f t="shared" si="405"/>
        <v>#VALUE!</v>
      </c>
      <c r="M4294" s="8" t="str">
        <f>VLOOKUP(MONTH($J4294),Lookup!$A$2:$B$13,2,0)&amp;" "&amp;YEAR($J4294)</f>
        <v>Jan 1900</v>
      </c>
      <c r="N4294" s="34" t="str">
        <f t="shared" si="406"/>
        <v>1/1/9999</v>
      </c>
      <c r="O4294" s="8" t="str">
        <f>IF(ISERROR(VLOOKUP($I4294,Lookup!$H$2:$I$11,2,0)),"",VLOOKUP($I4294,Lookup!$H$2:$I$11,2,0))</f>
        <v/>
      </c>
      <c r="P4294" s="8">
        <f>COUNTIF(J$4:J4294,J4294)</f>
        <v>0</v>
      </c>
    </row>
    <row r="4295" spans="1:16" x14ac:dyDescent="0.25">
      <c r="A4295" s="35">
        <f t="shared" si="407"/>
        <v>0</v>
      </c>
      <c r="B4295" s="8">
        <f t="shared" si="408"/>
        <v>0</v>
      </c>
      <c r="C4295" s="8">
        <f t="shared" si="409"/>
        <v>0</v>
      </c>
      <c r="D4295" s="38" t="e">
        <f t="shared" si="410"/>
        <v>#VALUE!</v>
      </c>
      <c r="E4295" s="39" t="e">
        <f t="shared" si="405"/>
        <v>#VALUE!</v>
      </c>
      <c r="M4295" s="8" t="str">
        <f>VLOOKUP(MONTH($J4295),Lookup!$A$2:$B$13,2,0)&amp;" "&amp;YEAR($J4295)</f>
        <v>Jan 1900</v>
      </c>
      <c r="N4295" s="34" t="str">
        <f t="shared" si="406"/>
        <v>1/1/9999</v>
      </c>
      <c r="O4295" s="8" t="str">
        <f>IF(ISERROR(VLOOKUP($I4295,Lookup!$H$2:$I$11,2,0)),"",VLOOKUP($I4295,Lookup!$H$2:$I$11,2,0))</f>
        <v/>
      </c>
      <c r="P4295" s="8">
        <f>COUNTIF(J$4:J4295,J4295)</f>
        <v>0</v>
      </c>
    </row>
    <row r="4296" spans="1:16" x14ac:dyDescent="0.25">
      <c r="A4296" s="35">
        <f t="shared" si="407"/>
        <v>0</v>
      </c>
      <c r="B4296" s="8">
        <f t="shared" si="408"/>
        <v>0</v>
      </c>
      <c r="C4296" s="8">
        <f t="shared" si="409"/>
        <v>0</v>
      </c>
      <c r="D4296" s="38" t="e">
        <f t="shared" si="410"/>
        <v>#VALUE!</v>
      </c>
      <c r="E4296" s="39" t="e">
        <f t="shared" si="405"/>
        <v>#VALUE!</v>
      </c>
      <c r="M4296" s="8" t="str">
        <f>VLOOKUP(MONTH($J4296),Lookup!$A$2:$B$13,2,0)&amp;" "&amp;YEAR($J4296)</f>
        <v>Jan 1900</v>
      </c>
      <c r="N4296" s="34" t="str">
        <f t="shared" si="406"/>
        <v>1/1/9999</v>
      </c>
      <c r="O4296" s="8" t="str">
        <f>IF(ISERROR(VLOOKUP($I4296,Lookup!$H$2:$I$11,2,0)),"",VLOOKUP($I4296,Lookup!$H$2:$I$11,2,0))</f>
        <v/>
      </c>
      <c r="P4296" s="8">
        <f>COUNTIF(J$4:J4296,J4296)</f>
        <v>0</v>
      </c>
    </row>
    <row r="4297" spans="1:16" x14ac:dyDescent="0.25">
      <c r="A4297" s="35">
        <f t="shared" si="407"/>
        <v>0</v>
      </c>
      <c r="B4297" s="8">
        <f t="shared" si="408"/>
        <v>0</v>
      </c>
      <c r="C4297" s="8">
        <f t="shared" si="409"/>
        <v>0</v>
      </c>
      <c r="D4297" s="38" t="e">
        <f t="shared" si="410"/>
        <v>#VALUE!</v>
      </c>
      <c r="E4297" s="39" t="e">
        <f t="shared" si="405"/>
        <v>#VALUE!</v>
      </c>
      <c r="M4297" s="8" t="str">
        <f>VLOOKUP(MONTH($J4297),Lookup!$A$2:$B$13,2,0)&amp;" "&amp;YEAR($J4297)</f>
        <v>Jan 1900</v>
      </c>
      <c r="N4297" s="34" t="str">
        <f t="shared" si="406"/>
        <v>1/1/9999</v>
      </c>
      <c r="O4297" s="8" t="str">
        <f>IF(ISERROR(VLOOKUP($I4297,Lookup!$H$2:$I$11,2,0)),"",VLOOKUP($I4297,Lookup!$H$2:$I$11,2,0))</f>
        <v/>
      </c>
      <c r="P4297" s="8">
        <f>COUNTIF(J$4:J4297,J4297)</f>
        <v>0</v>
      </c>
    </row>
    <row r="4298" spans="1:16" x14ac:dyDescent="0.25">
      <c r="A4298" s="35">
        <f t="shared" si="407"/>
        <v>0</v>
      </c>
      <c r="B4298" s="8">
        <f t="shared" si="408"/>
        <v>0</v>
      </c>
      <c r="C4298" s="8">
        <f t="shared" si="409"/>
        <v>0</v>
      </c>
      <c r="D4298" s="38" t="e">
        <f t="shared" si="410"/>
        <v>#VALUE!</v>
      </c>
      <c r="E4298" s="39" t="e">
        <f t="shared" si="405"/>
        <v>#VALUE!</v>
      </c>
      <c r="M4298" s="8" t="str">
        <f>VLOOKUP(MONTH($J4298),Lookup!$A$2:$B$13,2,0)&amp;" "&amp;YEAR($J4298)</f>
        <v>Jan 1900</v>
      </c>
      <c r="N4298" s="34" t="str">
        <f t="shared" si="406"/>
        <v>1/1/9999</v>
      </c>
      <c r="O4298" s="8" t="str">
        <f>IF(ISERROR(VLOOKUP($I4298,Lookup!$H$2:$I$11,2,0)),"",VLOOKUP($I4298,Lookup!$H$2:$I$11,2,0))</f>
        <v/>
      </c>
      <c r="P4298" s="8">
        <f>COUNTIF(J$4:J4298,J4298)</f>
        <v>0</v>
      </c>
    </row>
    <row r="4299" spans="1:16" x14ac:dyDescent="0.25">
      <c r="A4299" s="35">
        <f t="shared" si="407"/>
        <v>0</v>
      </c>
      <c r="B4299" s="8">
        <f t="shared" si="408"/>
        <v>0</v>
      </c>
      <c r="C4299" s="8">
        <f t="shared" si="409"/>
        <v>0</v>
      </c>
      <c r="D4299" s="38" t="e">
        <f t="shared" si="410"/>
        <v>#VALUE!</v>
      </c>
      <c r="E4299" s="39" t="e">
        <f t="shared" si="405"/>
        <v>#VALUE!</v>
      </c>
      <c r="M4299" s="8" t="str">
        <f>VLOOKUP(MONTH($J4299),Lookup!$A$2:$B$13,2,0)&amp;" "&amp;YEAR($J4299)</f>
        <v>Jan 1900</v>
      </c>
      <c r="N4299" s="34" t="str">
        <f t="shared" si="406"/>
        <v>1/1/9999</v>
      </c>
      <c r="O4299" s="8" t="str">
        <f>IF(ISERROR(VLOOKUP($I4299,Lookup!$H$2:$I$11,2,0)),"",VLOOKUP($I4299,Lookup!$H$2:$I$11,2,0))</f>
        <v/>
      </c>
      <c r="P4299" s="8">
        <f>COUNTIF(J$4:J4299,J4299)</f>
        <v>0</v>
      </c>
    </row>
    <row r="4300" spans="1:16" x14ac:dyDescent="0.25">
      <c r="A4300" s="35">
        <f t="shared" si="407"/>
        <v>0</v>
      </c>
      <c r="B4300" s="8">
        <f t="shared" si="408"/>
        <v>0</v>
      </c>
      <c r="C4300" s="8">
        <f t="shared" si="409"/>
        <v>0</v>
      </c>
      <c r="D4300" s="38" t="e">
        <f t="shared" si="410"/>
        <v>#VALUE!</v>
      </c>
      <c r="E4300" s="39" t="e">
        <f t="shared" si="405"/>
        <v>#VALUE!</v>
      </c>
      <c r="M4300" s="8" t="str">
        <f>VLOOKUP(MONTH($J4300),Lookup!$A$2:$B$13,2,0)&amp;" "&amp;YEAR($J4300)</f>
        <v>Jan 1900</v>
      </c>
      <c r="N4300" s="34" t="str">
        <f t="shared" si="406"/>
        <v>1/1/9999</v>
      </c>
      <c r="O4300" s="8" t="str">
        <f>IF(ISERROR(VLOOKUP($I4300,Lookup!$H$2:$I$11,2,0)),"",VLOOKUP($I4300,Lookup!$H$2:$I$11,2,0))</f>
        <v/>
      </c>
      <c r="P4300" s="8">
        <f>COUNTIF(J$4:J4300,J4300)</f>
        <v>0</v>
      </c>
    </row>
    <row r="4301" spans="1:16" x14ac:dyDescent="0.25">
      <c r="A4301" s="35">
        <f t="shared" si="407"/>
        <v>0</v>
      </c>
      <c r="B4301" s="8">
        <f t="shared" si="408"/>
        <v>0</v>
      </c>
      <c r="C4301" s="8">
        <f t="shared" si="409"/>
        <v>0</v>
      </c>
      <c r="D4301" s="38" t="e">
        <f t="shared" si="410"/>
        <v>#VALUE!</v>
      </c>
      <c r="E4301" s="39" t="e">
        <f t="shared" si="405"/>
        <v>#VALUE!</v>
      </c>
      <c r="M4301" s="8" t="str">
        <f>VLOOKUP(MONTH($J4301),Lookup!$A$2:$B$13,2,0)&amp;" "&amp;YEAR($J4301)</f>
        <v>Jan 1900</v>
      </c>
      <c r="N4301" s="34" t="str">
        <f t="shared" si="406"/>
        <v>1/1/9999</v>
      </c>
      <c r="O4301" s="8" t="str">
        <f>IF(ISERROR(VLOOKUP($I4301,Lookup!$H$2:$I$11,2,0)),"",VLOOKUP($I4301,Lookup!$H$2:$I$11,2,0))</f>
        <v/>
      </c>
      <c r="P4301" s="8">
        <f>COUNTIF(J$4:J4301,J4301)</f>
        <v>0</v>
      </c>
    </row>
    <row r="4302" spans="1:16" x14ac:dyDescent="0.25">
      <c r="A4302" s="35">
        <f t="shared" si="407"/>
        <v>0</v>
      </c>
      <c r="B4302" s="8">
        <f t="shared" si="408"/>
        <v>0</v>
      </c>
      <c r="C4302" s="8">
        <f t="shared" si="409"/>
        <v>0</v>
      </c>
      <c r="D4302" s="38" t="e">
        <f t="shared" si="410"/>
        <v>#VALUE!</v>
      </c>
      <c r="E4302" s="39" t="e">
        <f t="shared" si="405"/>
        <v>#VALUE!</v>
      </c>
      <c r="M4302" s="8" t="str">
        <f>VLOOKUP(MONTH($J4302),Lookup!$A$2:$B$13,2,0)&amp;" "&amp;YEAR($J4302)</f>
        <v>Jan 1900</v>
      </c>
      <c r="N4302" s="34" t="str">
        <f t="shared" si="406"/>
        <v>1/1/9999</v>
      </c>
      <c r="O4302" s="8" t="str">
        <f>IF(ISERROR(VLOOKUP($I4302,Lookup!$H$2:$I$11,2,0)),"",VLOOKUP($I4302,Lookup!$H$2:$I$11,2,0))</f>
        <v/>
      </c>
      <c r="P4302" s="8">
        <f>COUNTIF(J$4:J4302,J4302)</f>
        <v>0</v>
      </c>
    </row>
    <row r="4303" spans="1:16" x14ac:dyDescent="0.25">
      <c r="A4303" s="35">
        <f t="shared" si="407"/>
        <v>0</v>
      </c>
      <c r="B4303" s="8">
        <f t="shared" si="408"/>
        <v>0</v>
      </c>
      <c r="C4303" s="8">
        <f t="shared" si="409"/>
        <v>0</v>
      </c>
      <c r="D4303" s="38" t="e">
        <f t="shared" si="410"/>
        <v>#VALUE!</v>
      </c>
      <c r="E4303" s="39" t="e">
        <f t="shared" si="405"/>
        <v>#VALUE!</v>
      </c>
      <c r="M4303" s="8" t="str">
        <f>VLOOKUP(MONTH($J4303),Lookup!$A$2:$B$13,2,0)&amp;" "&amp;YEAR($J4303)</f>
        <v>Jan 1900</v>
      </c>
      <c r="N4303" s="34" t="str">
        <f t="shared" si="406"/>
        <v>1/1/9999</v>
      </c>
      <c r="O4303" s="8" t="str">
        <f>IF(ISERROR(VLOOKUP($I4303,Lookup!$H$2:$I$11,2,0)),"",VLOOKUP($I4303,Lookup!$H$2:$I$11,2,0))</f>
        <v/>
      </c>
      <c r="P4303" s="8">
        <f>COUNTIF(J$4:J4303,J4303)</f>
        <v>0</v>
      </c>
    </row>
    <row r="4304" spans="1:16" x14ac:dyDescent="0.25">
      <c r="A4304" s="35">
        <f t="shared" si="407"/>
        <v>0</v>
      </c>
      <c r="B4304" s="8">
        <f t="shared" si="408"/>
        <v>0</v>
      </c>
      <c r="C4304" s="8">
        <f t="shared" si="409"/>
        <v>0</v>
      </c>
      <c r="D4304" s="38" t="e">
        <f t="shared" si="410"/>
        <v>#VALUE!</v>
      </c>
      <c r="E4304" s="39" t="e">
        <f t="shared" si="405"/>
        <v>#VALUE!</v>
      </c>
      <c r="M4304" s="8" t="str">
        <f>VLOOKUP(MONTH($J4304),Lookup!$A$2:$B$13,2,0)&amp;" "&amp;YEAR($J4304)</f>
        <v>Jan 1900</v>
      </c>
      <c r="N4304" s="34" t="str">
        <f t="shared" si="406"/>
        <v>1/1/9999</v>
      </c>
      <c r="O4304" s="8" t="str">
        <f>IF(ISERROR(VLOOKUP($I4304,Lookup!$H$2:$I$11,2,0)),"",VLOOKUP($I4304,Lookup!$H$2:$I$11,2,0))</f>
        <v/>
      </c>
      <c r="P4304" s="8">
        <f>COUNTIF(J$4:J4304,J4304)</f>
        <v>0</v>
      </c>
    </row>
    <row r="4305" spans="1:16" x14ac:dyDescent="0.25">
      <c r="A4305" s="35">
        <f t="shared" si="407"/>
        <v>0</v>
      </c>
      <c r="B4305" s="8">
        <f t="shared" si="408"/>
        <v>0</v>
      </c>
      <c r="C4305" s="8">
        <f t="shared" si="409"/>
        <v>0</v>
      </c>
      <c r="D4305" s="38" t="e">
        <f t="shared" si="410"/>
        <v>#VALUE!</v>
      </c>
      <c r="E4305" s="39" t="e">
        <f t="shared" si="405"/>
        <v>#VALUE!</v>
      </c>
      <c r="M4305" s="8" t="str">
        <f>VLOOKUP(MONTH($J4305),Lookup!$A$2:$B$13,2,0)&amp;" "&amp;YEAR($J4305)</f>
        <v>Jan 1900</v>
      </c>
      <c r="N4305" s="34" t="str">
        <f t="shared" si="406"/>
        <v>1/1/9999</v>
      </c>
      <c r="O4305" s="8" t="str">
        <f>IF(ISERROR(VLOOKUP($I4305,Lookup!$H$2:$I$11,2,0)),"",VLOOKUP($I4305,Lookup!$H$2:$I$11,2,0))</f>
        <v/>
      </c>
      <c r="P4305" s="8">
        <f>COUNTIF(J$4:J4305,J4305)</f>
        <v>0</v>
      </c>
    </row>
    <row r="4306" spans="1:16" x14ac:dyDescent="0.25">
      <c r="A4306" s="35">
        <f t="shared" si="407"/>
        <v>0</v>
      </c>
      <c r="B4306" s="8">
        <f t="shared" si="408"/>
        <v>0</v>
      </c>
      <c r="C4306" s="8">
        <f t="shared" si="409"/>
        <v>0</v>
      </c>
      <c r="D4306" s="38" t="e">
        <f t="shared" si="410"/>
        <v>#VALUE!</v>
      </c>
      <c r="E4306" s="39" t="e">
        <f t="shared" si="405"/>
        <v>#VALUE!</v>
      </c>
      <c r="M4306" s="8" t="str">
        <f>VLOOKUP(MONTH($J4306),Lookup!$A$2:$B$13,2,0)&amp;" "&amp;YEAR($J4306)</f>
        <v>Jan 1900</v>
      </c>
      <c r="N4306" s="34" t="str">
        <f t="shared" si="406"/>
        <v>1/1/9999</v>
      </c>
      <c r="O4306" s="8" t="str">
        <f>IF(ISERROR(VLOOKUP($I4306,Lookup!$H$2:$I$11,2,0)),"",VLOOKUP($I4306,Lookup!$H$2:$I$11,2,0))</f>
        <v/>
      </c>
      <c r="P4306" s="8">
        <f>COUNTIF(J$4:J4306,J4306)</f>
        <v>0</v>
      </c>
    </row>
    <row r="4307" spans="1:16" x14ac:dyDescent="0.25">
      <c r="A4307" s="35">
        <f t="shared" si="407"/>
        <v>0</v>
      </c>
      <c r="B4307" s="8">
        <f t="shared" si="408"/>
        <v>0</v>
      </c>
      <c r="C4307" s="8">
        <f t="shared" si="409"/>
        <v>0</v>
      </c>
      <c r="D4307" s="38" t="e">
        <f t="shared" si="410"/>
        <v>#VALUE!</v>
      </c>
      <c r="E4307" s="39" t="e">
        <f t="shared" si="405"/>
        <v>#VALUE!</v>
      </c>
      <c r="M4307" s="8" t="str">
        <f>VLOOKUP(MONTH($J4307),Lookup!$A$2:$B$13,2,0)&amp;" "&amp;YEAR($J4307)</f>
        <v>Jan 1900</v>
      </c>
      <c r="N4307" s="34" t="str">
        <f t="shared" si="406"/>
        <v>1/1/9999</v>
      </c>
      <c r="O4307" s="8" t="str">
        <f>IF(ISERROR(VLOOKUP($I4307,Lookup!$H$2:$I$11,2,0)),"",VLOOKUP($I4307,Lookup!$H$2:$I$11,2,0))</f>
        <v/>
      </c>
      <c r="P4307" s="8">
        <f>COUNTIF(J$4:J4307,J4307)</f>
        <v>0</v>
      </c>
    </row>
    <row r="4308" spans="1:16" x14ac:dyDescent="0.25">
      <c r="A4308" s="35">
        <f t="shared" si="407"/>
        <v>0</v>
      </c>
      <c r="B4308" s="8">
        <f t="shared" si="408"/>
        <v>0</v>
      </c>
      <c r="C4308" s="8">
        <f t="shared" si="409"/>
        <v>0</v>
      </c>
      <c r="D4308" s="38" t="e">
        <f t="shared" si="410"/>
        <v>#VALUE!</v>
      </c>
      <c r="E4308" s="39" t="e">
        <f t="shared" si="405"/>
        <v>#VALUE!</v>
      </c>
      <c r="M4308" s="8" t="str">
        <f>VLOOKUP(MONTH($J4308),Lookup!$A$2:$B$13,2,0)&amp;" "&amp;YEAR($J4308)</f>
        <v>Jan 1900</v>
      </c>
      <c r="N4308" s="34" t="str">
        <f t="shared" si="406"/>
        <v>1/1/9999</v>
      </c>
      <c r="O4308" s="8" t="str">
        <f>IF(ISERROR(VLOOKUP($I4308,Lookup!$H$2:$I$11,2,0)),"",VLOOKUP($I4308,Lookup!$H$2:$I$11,2,0))</f>
        <v/>
      </c>
      <c r="P4308" s="8">
        <f>COUNTIF(J$4:J4308,J4308)</f>
        <v>0</v>
      </c>
    </row>
    <row r="4309" spans="1:16" x14ac:dyDescent="0.25">
      <c r="A4309" s="35">
        <f t="shared" si="407"/>
        <v>0</v>
      </c>
      <c r="B4309" s="8">
        <f t="shared" si="408"/>
        <v>0</v>
      </c>
      <c r="C4309" s="8">
        <f t="shared" si="409"/>
        <v>0</v>
      </c>
      <c r="D4309" s="38" t="e">
        <f t="shared" si="410"/>
        <v>#VALUE!</v>
      </c>
      <c r="E4309" s="39" t="e">
        <f t="shared" si="405"/>
        <v>#VALUE!</v>
      </c>
      <c r="M4309" s="8" t="str">
        <f>VLOOKUP(MONTH($J4309),Lookup!$A$2:$B$13,2,0)&amp;" "&amp;YEAR($J4309)</f>
        <v>Jan 1900</v>
      </c>
      <c r="N4309" s="34" t="str">
        <f t="shared" si="406"/>
        <v>1/1/9999</v>
      </c>
      <c r="O4309" s="8" t="str">
        <f>IF(ISERROR(VLOOKUP($I4309,Lookup!$H$2:$I$11,2,0)),"",VLOOKUP($I4309,Lookup!$H$2:$I$11,2,0))</f>
        <v/>
      </c>
      <c r="P4309" s="8">
        <f>COUNTIF(J$4:J4309,J4309)</f>
        <v>0</v>
      </c>
    </row>
    <row r="4310" spans="1:16" x14ac:dyDescent="0.25">
      <c r="A4310" s="35">
        <f t="shared" si="407"/>
        <v>0</v>
      </c>
      <c r="B4310" s="8">
        <f t="shared" si="408"/>
        <v>0</v>
      </c>
      <c r="C4310" s="8">
        <f t="shared" si="409"/>
        <v>0</v>
      </c>
      <c r="D4310" s="38" t="e">
        <f t="shared" si="410"/>
        <v>#VALUE!</v>
      </c>
      <c r="E4310" s="39" t="e">
        <f t="shared" si="405"/>
        <v>#VALUE!</v>
      </c>
      <c r="M4310" s="8" t="str">
        <f>VLOOKUP(MONTH($J4310),Lookup!$A$2:$B$13,2,0)&amp;" "&amp;YEAR($J4310)</f>
        <v>Jan 1900</v>
      </c>
      <c r="N4310" s="34" t="str">
        <f t="shared" si="406"/>
        <v>1/1/9999</v>
      </c>
      <c r="O4310" s="8" t="str">
        <f>IF(ISERROR(VLOOKUP($I4310,Lookup!$H$2:$I$11,2,0)),"",VLOOKUP($I4310,Lookup!$H$2:$I$11,2,0))</f>
        <v/>
      </c>
      <c r="P4310" s="8">
        <f>COUNTIF(J$4:J4310,J4310)</f>
        <v>0</v>
      </c>
    </row>
    <row r="4311" spans="1:16" x14ac:dyDescent="0.25">
      <c r="A4311" s="35">
        <f t="shared" si="407"/>
        <v>0</v>
      </c>
      <c r="B4311" s="8">
        <f t="shared" si="408"/>
        <v>0</v>
      </c>
      <c r="C4311" s="8">
        <f t="shared" si="409"/>
        <v>0</v>
      </c>
      <c r="D4311" s="38" t="e">
        <f t="shared" si="410"/>
        <v>#VALUE!</v>
      </c>
      <c r="E4311" s="39" t="e">
        <f t="shared" si="405"/>
        <v>#VALUE!</v>
      </c>
      <c r="M4311" s="8" t="str">
        <f>VLOOKUP(MONTH($J4311),Lookup!$A$2:$B$13,2,0)&amp;" "&amp;YEAR($J4311)</f>
        <v>Jan 1900</v>
      </c>
      <c r="N4311" s="34" t="str">
        <f t="shared" si="406"/>
        <v>1/1/9999</v>
      </c>
      <c r="O4311" s="8" t="str">
        <f>IF(ISERROR(VLOOKUP($I4311,Lookup!$H$2:$I$11,2,0)),"",VLOOKUP($I4311,Lookup!$H$2:$I$11,2,0))</f>
        <v/>
      </c>
      <c r="P4311" s="8">
        <f>COUNTIF(J$4:J4311,J4311)</f>
        <v>0</v>
      </c>
    </row>
    <row r="4312" spans="1:16" x14ac:dyDescent="0.25">
      <c r="A4312" s="35">
        <f t="shared" si="407"/>
        <v>0</v>
      </c>
      <c r="B4312" s="8">
        <f t="shared" si="408"/>
        <v>0</v>
      </c>
      <c r="C4312" s="8">
        <f t="shared" si="409"/>
        <v>0</v>
      </c>
      <c r="D4312" s="38" t="e">
        <f t="shared" si="410"/>
        <v>#VALUE!</v>
      </c>
      <c r="E4312" s="39" t="e">
        <f t="shared" si="405"/>
        <v>#VALUE!</v>
      </c>
      <c r="M4312" s="8" t="str">
        <f>VLOOKUP(MONTH($J4312),Lookup!$A$2:$B$13,2,0)&amp;" "&amp;YEAR($J4312)</f>
        <v>Jan 1900</v>
      </c>
      <c r="N4312" s="34" t="str">
        <f t="shared" si="406"/>
        <v>1/1/9999</v>
      </c>
      <c r="O4312" s="8" t="str">
        <f>IF(ISERROR(VLOOKUP($I4312,Lookup!$H$2:$I$11,2,0)),"",VLOOKUP($I4312,Lookup!$H$2:$I$11,2,0))</f>
        <v/>
      </c>
      <c r="P4312" s="8">
        <f>COUNTIF(J$4:J4312,J4312)</f>
        <v>0</v>
      </c>
    </row>
    <row r="4313" spans="1:16" x14ac:dyDescent="0.25">
      <c r="A4313" s="35">
        <f t="shared" si="407"/>
        <v>0</v>
      </c>
      <c r="B4313" s="8">
        <f t="shared" si="408"/>
        <v>0</v>
      </c>
      <c r="C4313" s="8">
        <f t="shared" si="409"/>
        <v>0</v>
      </c>
      <c r="D4313" s="38" t="e">
        <f t="shared" si="410"/>
        <v>#VALUE!</v>
      </c>
      <c r="E4313" s="39" t="e">
        <f t="shared" si="405"/>
        <v>#VALUE!</v>
      </c>
      <c r="M4313" s="8" t="str">
        <f>VLOOKUP(MONTH($J4313),Lookup!$A$2:$B$13,2,0)&amp;" "&amp;YEAR($J4313)</f>
        <v>Jan 1900</v>
      </c>
      <c r="N4313" s="34" t="str">
        <f t="shared" si="406"/>
        <v>1/1/9999</v>
      </c>
      <c r="O4313" s="8" t="str">
        <f>IF(ISERROR(VLOOKUP($I4313,Lookup!$H$2:$I$11,2,0)),"",VLOOKUP($I4313,Lookup!$H$2:$I$11,2,0))</f>
        <v/>
      </c>
      <c r="P4313" s="8">
        <f>COUNTIF(J$4:J4313,J4313)</f>
        <v>0</v>
      </c>
    </row>
    <row r="4314" spans="1:16" x14ac:dyDescent="0.25">
      <c r="A4314" s="35">
        <f t="shared" si="407"/>
        <v>0</v>
      </c>
      <c r="B4314" s="8">
        <f t="shared" si="408"/>
        <v>0</v>
      </c>
      <c r="C4314" s="8">
        <f t="shared" si="409"/>
        <v>0</v>
      </c>
      <c r="D4314" s="38" t="e">
        <f t="shared" si="410"/>
        <v>#VALUE!</v>
      </c>
      <c r="E4314" s="39" t="e">
        <f t="shared" si="405"/>
        <v>#VALUE!</v>
      </c>
      <c r="M4314" s="8" t="str">
        <f>VLOOKUP(MONTH($J4314),Lookup!$A$2:$B$13,2,0)&amp;" "&amp;YEAR($J4314)</f>
        <v>Jan 1900</v>
      </c>
      <c r="N4314" s="34" t="str">
        <f t="shared" si="406"/>
        <v>1/1/9999</v>
      </c>
      <c r="O4314" s="8" t="str">
        <f>IF(ISERROR(VLOOKUP($I4314,Lookup!$H$2:$I$11,2,0)),"",VLOOKUP($I4314,Lookup!$H$2:$I$11,2,0))</f>
        <v/>
      </c>
      <c r="P4314" s="8">
        <f>COUNTIF(J$4:J4314,J4314)</f>
        <v>0</v>
      </c>
    </row>
    <row r="4315" spans="1:16" x14ac:dyDescent="0.25">
      <c r="A4315" s="35">
        <f t="shared" si="407"/>
        <v>0</v>
      </c>
      <c r="B4315" s="8">
        <f t="shared" si="408"/>
        <v>0</v>
      </c>
      <c r="C4315" s="8">
        <f t="shared" si="409"/>
        <v>0</v>
      </c>
      <c r="D4315" s="38" t="e">
        <f t="shared" si="410"/>
        <v>#VALUE!</v>
      </c>
      <c r="E4315" s="39" t="e">
        <f t="shared" si="405"/>
        <v>#VALUE!</v>
      </c>
      <c r="M4315" s="8" t="str">
        <f>VLOOKUP(MONTH($J4315),Lookup!$A$2:$B$13,2,0)&amp;" "&amp;YEAR($J4315)</f>
        <v>Jan 1900</v>
      </c>
      <c r="N4315" s="34" t="str">
        <f t="shared" si="406"/>
        <v>1/1/9999</v>
      </c>
      <c r="O4315" s="8" t="str">
        <f>IF(ISERROR(VLOOKUP($I4315,Lookup!$H$2:$I$11,2,0)),"",VLOOKUP($I4315,Lookup!$H$2:$I$11,2,0))</f>
        <v/>
      </c>
      <c r="P4315" s="8">
        <f>COUNTIF(J$4:J4315,J4315)</f>
        <v>0</v>
      </c>
    </row>
    <row r="4316" spans="1:16" x14ac:dyDescent="0.25">
      <c r="A4316" s="35">
        <f t="shared" si="407"/>
        <v>0</v>
      </c>
      <c r="B4316" s="8">
        <f t="shared" si="408"/>
        <v>0</v>
      </c>
      <c r="C4316" s="8">
        <f t="shared" si="409"/>
        <v>0</v>
      </c>
      <c r="D4316" s="38" t="e">
        <f t="shared" si="410"/>
        <v>#VALUE!</v>
      </c>
      <c r="E4316" s="39" t="e">
        <f t="shared" si="405"/>
        <v>#VALUE!</v>
      </c>
      <c r="M4316" s="8" t="str">
        <f>VLOOKUP(MONTH($J4316),Lookup!$A$2:$B$13,2,0)&amp;" "&amp;YEAR($J4316)</f>
        <v>Jan 1900</v>
      </c>
      <c r="N4316" s="34" t="str">
        <f t="shared" si="406"/>
        <v>1/1/9999</v>
      </c>
      <c r="O4316" s="8" t="str">
        <f>IF(ISERROR(VLOOKUP($I4316,Lookup!$H$2:$I$11,2,0)),"",VLOOKUP($I4316,Lookup!$H$2:$I$11,2,0))</f>
        <v/>
      </c>
      <c r="P4316" s="8">
        <f>COUNTIF(J$4:J4316,J4316)</f>
        <v>0</v>
      </c>
    </row>
    <row r="4317" spans="1:16" x14ac:dyDescent="0.25">
      <c r="A4317" s="35">
        <f t="shared" si="407"/>
        <v>0</v>
      </c>
      <c r="B4317" s="8">
        <f t="shared" si="408"/>
        <v>0</v>
      </c>
      <c r="C4317" s="8">
        <f t="shared" si="409"/>
        <v>0</v>
      </c>
      <c r="D4317" s="38" t="e">
        <f t="shared" si="410"/>
        <v>#VALUE!</v>
      </c>
      <c r="E4317" s="39" t="e">
        <f t="shared" si="405"/>
        <v>#VALUE!</v>
      </c>
      <c r="M4317" s="8" t="str">
        <f>VLOOKUP(MONTH($J4317),Lookup!$A$2:$B$13,2,0)&amp;" "&amp;YEAR($J4317)</f>
        <v>Jan 1900</v>
      </c>
      <c r="N4317" s="34" t="str">
        <f t="shared" si="406"/>
        <v>1/1/9999</v>
      </c>
      <c r="O4317" s="8" t="str">
        <f>IF(ISERROR(VLOOKUP($I4317,Lookup!$H$2:$I$11,2,0)),"",VLOOKUP($I4317,Lookup!$H$2:$I$11,2,0))</f>
        <v/>
      </c>
      <c r="P4317" s="8">
        <f>COUNTIF(J$4:J4317,J4317)</f>
        <v>0</v>
      </c>
    </row>
    <row r="4318" spans="1:16" x14ac:dyDescent="0.25">
      <c r="A4318" s="35">
        <f t="shared" si="407"/>
        <v>0</v>
      </c>
      <c r="B4318" s="8">
        <f t="shared" si="408"/>
        <v>0</v>
      </c>
      <c r="C4318" s="8">
        <f t="shared" si="409"/>
        <v>0</v>
      </c>
      <c r="D4318" s="38" t="e">
        <f t="shared" si="410"/>
        <v>#VALUE!</v>
      </c>
      <c r="E4318" s="39" t="e">
        <f t="shared" si="405"/>
        <v>#VALUE!</v>
      </c>
      <c r="M4318" s="8" t="str">
        <f>VLOOKUP(MONTH($J4318),Lookup!$A$2:$B$13,2,0)&amp;" "&amp;YEAR($J4318)</f>
        <v>Jan 1900</v>
      </c>
      <c r="N4318" s="34" t="str">
        <f t="shared" si="406"/>
        <v>1/1/9999</v>
      </c>
      <c r="O4318" s="8" t="str">
        <f>IF(ISERROR(VLOOKUP($I4318,Lookup!$H$2:$I$11,2,0)),"",VLOOKUP($I4318,Lookup!$H$2:$I$11,2,0))</f>
        <v/>
      </c>
      <c r="P4318" s="8">
        <f>COUNTIF(J$4:J4318,J4318)</f>
        <v>0</v>
      </c>
    </row>
    <row r="4319" spans="1:16" x14ac:dyDescent="0.25">
      <c r="A4319" s="35">
        <f t="shared" si="407"/>
        <v>0</v>
      </c>
      <c r="B4319" s="8">
        <f t="shared" si="408"/>
        <v>0</v>
      </c>
      <c r="C4319" s="8">
        <f t="shared" si="409"/>
        <v>0</v>
      </c>
      <c r="D4319" s="38" t="e">
        <f t="shared" si="410"/>
        <v>#VALUE!</v>
      </c>
      <c r="E4319" s="39" t="e">
        <f t="shared" si="405"/>
        <v>#VALUE!</v>
      </c>
      <c r="M4319" s="8" t="str">
        <f>VLOOKUP(MONTH($J4319),Lookup!$A$2:$B$13,2,0)&amp;" "&amp;YEAR($J4319)</f>
        <v>Jan 1900</v>
      </c>
      <c r="N4319" s="34" t="str">
        <f t="shared" si="406"/>
        <v>1/1/9999</v>
      </c>
      <c r="O4319" s="8" t="str">
        <f>IF(ISERROR(VLOOKUP($I4319,Lookup!$H$2:$I$11,2,0)),"",VLOOKUP($I4319,Lookup!$H$2:$I$11,2,0))</f>
        <v/>
      </c>
      <c r="P4319" s="8">
        <f>COUNTIF(J$4:J4319,J4319)</f>
        <v>0</v>
      </c>
    </row>
    <row r="4320" spans="1:16" x14ac:dyDescent="0.25">
      <c r="A4320" s="35">
        <f t="shared" si="407"/>
        <v>0</v>
      </c>
      <c r="B4320" s="8">
        <f t="shared" si="408"/>
        <v>0</v>
      </c>
      <c r="C4320" s="8">
        <f t="shared" si="409"/>
        <v>0</v>
      </c>
      <c r="D4320" s="38" t="e">
        <f t="shared" si="410"/>
        <v>#VALUE!</v>
      </c>
      <c r="E4320" s="39" t="e">
        <f t="shared" si="405"/>
        <v>#VALUE!</v>
      </c>
      <c r="M4320" s="8" t="str">
        <f>VLOOKUP(MONTH($J4320),Lookup!$A$2:$B$13,2,0)&amp;" "&amp;YEAR($J4320)</f>
        <v>Jan 1900</v>
      </c>
      <c r="N4320" s="34" t="str">
        <f t="shared" si="406"/>
        <v>1/1/9999</v>
      </c>
      <c r="O4320" s="8" t="str">
        <f>IF(ISERROR(VLOOKUP($I4320,Lookup!$H$2:$I$11,2,0)),"",VLOOKUP($I4320,Lookup!$H$2:$I$11,2,0))</f>
        <v/>
      </c>
      <c r="P4320" s="8">
        <f>COUNTIF(J$4:J4320,J4320)</f>
        <v>0</v>
      </c>
    </row>
    <row r="4321" spans="1:16" x14ac:dyDescent="0.25">
      <c r="A4321" s="35">
        <f t="shared" si="407"/>
        <v>0</v>
      </c>
      <c r="B4321" s="8">
        <f t="shared" si="408"/>
        <v>0</v>
      </c>
      <c r="C4321" s="8">
        <f t="shared" si="409"/>
        <v>0</v>
      </c>
      <c r="D4321" s="38" t="e">
        <f t="shared" si="410"/>
        <v>#VALUE!</v>
      </c>
      <c r="E4321" s="39" t="e">
        <f t="shared" si="405"/>
        <v>#VALUE!</v>
      </c>
      <c r="M4321" s="8" t="str">
        <f>VLOOKUP(MONTH($J4321),Lookup!$A$2:$B$13,2,0)&amp;" "&amp;YEAR($J4321)</f>
        <v>Jan 1900</v>
      </c>
      <c r="N4321" s="34" t="str">
        <f t="shared" si="406"/>
        <v>1/1/9999</v>
      </c>
      <c r="O4321" s="8" t="str">
        <f>IF(ISERROR(VLOOKUP($I4321,Lookup!$H$2:$I$11,2,0)),"",VLOOKUP($I4321,Lookup!$H$2:$I$11,2,0))</f>
        <v/>
      </c>
      <c r="P4321" s="8">
        <f>COUNTIF(J$4:J4321,J4321)</f>
        <v>0</v>
      </c>
    </row>
    <row r="4322" spans="1:16" x14ac:dyDescent="0.25">
      <c r="A4322" s="35">
        <f t="shared" si="407"/>
        <v>0</v>
      </c>
      <c r="B4322" s="8">
        <f t="shared" si="408"/>
        <v>0</v>
      </c>
      <c r="C4322" s="8">
        <f t="shared" si="409"/>
        <v>0</v>
      </c>
      <c r="D4322" s="38" t="e">
        <f t="shared" si="410"/>
        <v>#VALUE!</v>
      </c>
      <c r="E4322" s="39" t="e">
        <f t="shared" si="405"/>
        <v>#VALUE!</v>
      </c>
      <c r="M4322" s="8" t="str">
        <f>VLOOKUP(MONTH($J4322),Lookup!$A$2:$B$13,2,0)&amp;" "&amp;YEAR($J4322)</f>
        <v>Jan 1900</v>
      </c>
      <c r="N4322" s="34" t="str">
        <f t="shared" si="406"/>
        <v>1/1/9999</v>
      </c>
      <c r="O4322" s="8" t="str">
        <f>IF(ISERROR(VLOOKUP($I4322,Lookup!$H$2:$I$11,2,0)),"",VLOOKUP($I4322,Lookup!$H$2:$I$11,2,0))</f>
        <v/>
      </c>
      <c r="P4322" s="8">
        <f>COUNTIF(J$4:J4322,J4322)</f>
        <v>0</v>
      </c>
    </row>
    <row r="4323" spans="1:16" x14ac:dyDescent="0.25">
      <c r="A4323" s="35">
        <f t="shared" si="407"/>
        <v>0</v>
      </c>
      <c r="B4323" s="8">
        <f t="shared" si="408"/>
        <v>0</v>
      </c>
      <c r="C4323" s="8">
        <f t="shared" si="409"/>
        <v>0</v>
      </c>
      <c r="D4323" s="38" t="e">
        <f t="shared" si="410"/>
        <v>#VALUE!</v>
      </c>
      <c r="E4323" s="39" t="e">
        <f t="shared" si="405"/>
        <v>#VALUE!</v>
      </c>
      <c r="M4323" s="8" t="str">
        <f>VLOOKUP(MONTH($J4323),Lookup!$A$2:$B$13,2,0)&amp;" "&amp;YEAR($J4323)</f>
        <v>Jan 1900</v>
      </c>
      <c r="N4323" s="34" t="str">
        <f t="shared" si="406"/>
        <v>1/1/9999</v>
      </c>
      <c r="O4323" s="8" t="str">
        <f>IF(ISERROR(VLOOKUP($I4323,Lookup!$H$2:$I$11,2,0)),"",VLOOKUP($I4323,Lookup!$H$2:$I$11,2,0))</f>
        <v/>
      </c>
      <c r="P4323" s="8">
        <f>COUNTIF(J$4:J4323,J4323)</f>
        <v>0</v>
      </c>
    </row>
    <row r="4324" spans="1:16" x14ac:dyDescent="0.25">
      <c r="A4324" s="35">
        <f t="shared" si="407"/>
        <v>0</v>
      </c>
      <c r="B4324" s="8">
        <f t="shared" si="408"/>
        <v>0</v>
      </c>
      <c r="C4324" s="8">
        <f t="shared" si="409"/>
        <v>0</v>
      </c>
      <c r="D4324" s="38" t="e">
        <f t="shared" si="410"/>
        <v>#VALUE!</v>
      </c>
      <c r="E4324" s="39" t="e">
        <f t="shared" si="405"/>
        <v>#VALUE!</v>
      </c>
      <c r="M4324" s="8" t="str">
        <f>VLOOKUP(MONTH($J4324),Lookup!$A$2:$B$13,2,0)&amp;" "&amp;YEAR($J4324)</f>
        <v>Jan 1900</v>
      </c>
      <c r="N4324" s="34" t="str">
        <f t="shared" si="406"/>
        <v>1/1/9999</v>
      </c>
      <c r="O4324" s="8" t="str">
        <f>IF(ISERROR(VLOOKUP($I4324,Lookup!$H$2:$I$11,2,0)),"",VLOOKUP($I4324,Lookup!$H$2:$I$11,2,0))</f>
        <v/>
      </c>
      <c r="P4324" s="8">
        <f>COUNTIF(J$4:J4324,J4324)</f>
        <v>0</v>
      </c>
    </row>
    <row r="4325" spans="1:16" x14ac:dyDescent="0.25">
      <c r="A4325" s="35">
        <f t="shared" si="407"/>
        <v>0</v>
      </c>
      <c r="B4325" s="8">
        <f t="shared" si="408"/>
        <v>0</v>
      </c>
      <c r="C4325" s="8">
        <f t="shared" si="409"/>
        <v>0</v>
      </c>
      <c r="D4325" s="38" t="e">
        <f t="shared" si="410"/>
        <v>#VALUE!</v>
      </c>
      <c r="E4325" s="39" t="e">
        <f t="shared" si="405"/>
        <v>#VALUE!</v>
      </c>
      <c r="M4325" s="8" t="str">
        <f>VLOOKUP(MONTH($J4325),Lookup!$A$2:$B$13,2,0)&amp;" "&amp;YEAR($J4325)</f>
        <v>Jan 1900</v>
      </c>
      <c r="N4325" s="34" t="str">
        <f t="shared" si="406"/>
        <v>1/1/9999</v>
      </c>
      <c r="O4325" s="8" t="str">
        <f>IF(ISERROR(VLOOKUP($I4325,Lookup!$H$2:$I$11,2,0)),"",VLOOKUP($I4325,Lookup!$H$2:$I$11,2,0))</f>
        <v/>
      </c>
      <c r="P4325" s="8">
        <f>COUNTIF(J$4:J4325,J4325)</f>
        <v>0</v>
      </c>
    </row>
    <row r="4326" spans="1:16" x14ac:dyDescent="0.25">
      <c r="A4326" s="35">
        <f t="shared" si="407"/>
        <v>0</v>
      </c>
      <c r="B4326" s="8">
        <f t="shared" si="408"/>
        <v>0</v>
      </c>
      <c r="C4326" s="8">
        <f t="shared" si="409"/>
        <v>0</v>
      </c>
      <c r="D4326" s="38" t="e">
        <f t="shared" si="410"/>
        <v>#VALUE!</v>
      </c>
      <c r="E4326" s="39" t="e">
        <f t="shared" si="405"/>
        <v>#VALUE!</v>
      </c>
      <c r="M4326" s="8" t="str">
        <f>VLOOKUP(MONTH($J4326),Lookup!$A$2:$B$13,2,0)&amp;" "&amp;YEAR($J4326)</f>
        <v>Jan 1900</v>
      </c>
      <c r="N4326" s="34" t="str">
        <f t="shared" si="406"/>
        <v>1/1/9999</v>
      </c>
      <c r="O4326" s="8" t="str">
        <f>IF(ISERROR(VLOOKUP($I4326,Lookup!$H$2:$I$11,2,0)),"",VLOOKUP($I4326,Lookup!$H$2:$I$11,2,0))</f>
        <v/>
      </c>
      <c r="P4326" s="8">
        <f>COUNTIF(J$4:J4326,J4326)</f>
        <v>0</v>
      </c>
    </row>
    <row r="4327" spans="1:16" x14ac:dyDescent="0.25">
      <c r="A4327" s="35">
        <f t="shared" si="407"/>
        <v>0</v>
      </c>
      <c r="B4327" s="8">
        <f t="shared" si="408"/>
        <v>0</v>
      </c>
      <c r="C4327" s="8">
        <f t="shared" si="409"/>
        <v>0</v>
      </c>
      <c r="D4327" s="38" t="e">
        <f t="shared" si="410"/>
        <v>#VALUE!</v>
      </c>
      <c r="E4327" s="39" t="e">
        <f t="shared" si="405"/>
        <v>#VALUE!</v>
      </c>
      <c r="M4327" s="8" t="str">
        <f>VLOOKUP(MONTH($J4327),Lookup!$A$2:$B$13,2,0)&amp;" "&amp;YEAR($J4327)</f>
        <v>Jan 1900</v>
      </c>
      <c r="N4327" s="34" t="str">
        <f t="shared" si="406"/>
        <v>1/1/9999</v>
      </c>
      <c r="O4327" s="8" t="str">
        <f>IF(ISERROR(VLOOKUP($I4327,Lookup!$H$2:$I$11,2,0)),"",VLOOKUP($I4327,Lookup!$H$2:$I$11,2,0))</f>
        <v/>
      </c>
      <c r="P4327" s="8">
        <f>COUNTIF(J$4:J4327,J4327)</f>
        <v>0</v>
      </c>
    </row>
    <row r="4328" spans="1:16" x14ac:dyDescent="0.25">
      <c r="A4328" s="35">
        <f t="shared" si="407"/>
        <v>0</v>
      </c>
      <c r="B4328" s="8">
        <f t="shared" si="408"/>
        <v>0</v>
      </c>
      <c r="C4328" s="8">
        <f t="shared" si="409"/>
        <v>0</v>
      </c>
      <c r="D4328" s="38" t="e">
        <f t="shared" si="410"/>
        <v>#VALUE!</v>
      </c>
      <c r="E4328" s="39" t="e">
        <f t="shared" si="405"/>
        <v>#VALUE!</v>
      </c>
      <c r="M4328" s="8" t="str">
        <f>VLOOKUP(MONTH($J4328),Lookup!$A$2:$B$13,2,0)&amp;" "&amp;YEAR($J4328)</f>
        <v>Jan 1900</v>
      </c>
      <c r="N4328" s="34" t="str">
        <f t="shared" si="406"/>
        <v>1/1/9999</v>
      </c>
      <c r="O4328" s="8" t="str">
        <f>IF(ISERROR(VLOOKUP($I4328,Lookup!$H$2:$I$11,2,0)),"",VLOOKUP($I4328,Lookup!$H$2:$I$11,2,0))</f>
        <v/>
      </c>
      <c r="P4328" s="8">
        <f>COUNTIF(J$4:J4328,J4328)</f>
        <v>0</v>
      </c>
    </row>
    <row r="4329" spans="1:16" x14ac:dyDescent="0.25">
      <c r="A4329" s="35">
        <f t="shared" si="407"/>
        <v>0</v>
      </c>
      <c r="B4329" s="8">
        <f t="shared" si="408"/>
        <v>0</v>
      </c>
      <c r="C4329" s="8">
        <f t="shared" si="409"/>
        <v>0</v>
      </c>
      <c r="D4329" s="38" t="e">
        <f t="shared" si="410"/>
        <v>#VALUE!</v>
      </c>
      <c r="E4329" s="39" t="e">
        <f t="shared" si="405"/>
        <v>#VALUE!</v>
      </c>
      <c r="M4329" s="8" t="str">
        <f>VLOOKUP(MONTH($J4329),Lookup!$A$2:$B$13,2,0)&amp;" "&amp;YEAR($J4329)</f>
        <v>Jan 1900</v>
      </c>
      <c r="N4329" s="34" t="str">
        <f t="shared" si="406"/>
        <v>1/1/9999</v>
      </c>
      <c r="O4329" s="8" t="str">
        <f>IF(ISERROR(VLOOKUP($I4329,Lookup!$H$2:$I$11,2,0)),"",VLOOKUP($I4329,Lookup!$H$2:$I$11,2,0))</f>
        <v/>
      </c>
      <c r="P4329" s="8">
        <f>COUNTIF(J$4:J4329,J4329)</f>
        <v>0</v>
      </c>
    </row>
    <row r="4330" spans="1:16" x14ac:dyDescent="0.25">
      <c r="A4330" s="35">
        <f t="shared" si="407"/>
        <v>0</v>
      </c>
      <c r="B4330" s="8">
        <f t="shared" si="408"/>
        <v>0</v>
      </c>
      <c r="C4330" s="8">
        <f t="shared" si="409"/>
        <v>0</v>
      </c>
      <c r="D4330" s="38" t="e">
        <f t="shared" si="410"/>
        <v>#VALUE!</v>
      </c>
      <c r="E4330" s="39" t="e">
        <f t="shared" si="405"/>
        <v>#VALUE!</v>
      </c>
      <c r="M4330" s="8" t="str">
        <f>VLOOKUP(MONTH($J4330),Lookup!$A$2:$B$13,2,0)&amp;" "&amp;YEAR($J4330)</f>
        <v>Jan 1900</v>
      </c>
      <c r="N4330" s="34" t="str">
        <f t="shared" si="406"/>
        <v>1/1/9999</v>
      </c>
      <c r="O4330" s="8" t="str">
        <f>IF(ISERROR(VLOOKUP($I4330,Lookup!$H$2:$I$11,2,0)),"",VLOOKUP($I4330,Lookup!$H$2:$I$11,2,0))</f>
        <v/>
      </c>
      <c r="P4330" s="8">
        <f>COUNTIF(J$4:J4330,J4330)</f>
        <v>0</v>
      </c>
    </row>
    <row r="4331" spans="1:16" x14ac:dyDescent="0.25">
      <c r="A4331" s="35">
        <f t="shared" si="407"/>
        <v>0</v>
      </c>
      <c r="B4331" s="8">
        <f t="shared" si="408"/>
        <v>0</v>
      </c>
      <c r="C4331" s="8">
        <f t="shared" si="409"/>
        <v>0</v>
      </c>
      <c r="D4331" s="38" t="e">
        <f t="shared" si="410"/>
        <v>#VALUE!</v>
      </c>
      <c r="E4331" s="39" t="e">
        <f t="shared" si="405"/>
        <v>#VALUE!</v>
      </c>
      <c r="M4331" s="8" t="str">
        <f>VLOOKUP(MONTH($J4331),Lookup!$A$2:$B$13,2,0)&amp;" "&amp;YEAR($J4331)</f>
        <v>Jan 1900</v>
      </c>
      <c r="N4331" s="34" t="str">
        <f t="shared" si="406"/>
        <v>1/1/9999</v>
      </c>
      <c r="O4331" s="8" t="str">
        <f>IF(ISERROR(VLOOKUP($I4331,Lookup!$H$2:$I$11,2,0)),"",VLOOKUP($I4331,Lookup!$H$2:$I$11,2,0))</f>
        <v/>
      </c>
      <c r="P4331" s="8">
        <f>COUNTIF(J$4:J4331,J4331)</f>
        <v>0</v>
      </c>
    </row>
    <row r="4332" spans="1:16" x14ac:dyDescent="0.25">
      <c r="A4332" s="35">
        <f t="shared" si="407"/>
        <v>0</v>
      </c>
      <c r="B4332" s="8">
        <f t="shared" si="408"/>
        <v>0</v>
      </c>
      <c r="C4332" s="8">
        <f t="shared" si="409"/>
        <v>0</v>
      </c>
      <c r="D4332" s="38" t="e">
        <f t="shared" si="410"/>
        <v>#VALUE!</v>
      </c>
      <c r="E4332" s="39" t="e">
        <f t="shared" si="405"/>
        <v>#VALUE!</v>
      </c>
      <c r="M4332" s="8" t="str">
        <f>VLOOKUP(MONTH($J4332),Lookup!$A$2:$B$13,2,0)&amp;" "&amp;YEAR($J4332)</f>
        <v>Jan 1900</v>
      </c>
      <c r="N4332" s="34" t="str">
        <f t="shared" si="406"/>
        <v>1/1/9999</v>
      </c>
      <c r="O4332" s="8" t="str">
        <f>IF(ISERROR(VLOOKUP($I4332,Lookup!$H$2:$I$11,2,0)),"",VLOOKUP($I4332,Lookup!$H$2:$I$11,2,0))</f>
        <v/>
      </c>
      <c r="P4332" s="8">
        <f>COUNTIF(J$4:J4332,J4332)</f>
        <v>0</v>
      </c>
    </row>
    <row r="4333" spans="1:16" x14ac:dyDescent="0.25">
      <c r="A4333" s="35">
        <f t="shared" si="407"/>
        <v>0</v>
      </c>
      <c r="B4333" s="8">
        <f t="shared" si="408"/>
        <v>0</v>
      </c>
      <c r="C4333" s="8">
        <f t="shared" si="409"/>
        <v>0</v>
      </c>
      <c r="D4333" s="38" t="e">
        <f t="shared" si="410"/>
        <v>#VALUE!</v>
      </c>
      <c r="E4333" s="39" t="e">
        <f t="shared" si="405"/>
        <v>#VALUE!</v>
      </c>
      <c r="M4333" s="8" t="str">
        <f>VLOOKUP(MONTH($J4333),Lookup!$A$2:$B$13,2,0)&amp;" "&amp;YEAR($J4333)</f>
        <v>Jan 1900</v>
      </c>
      <c r="N4333" s="34" t="str">
        <f t="shared" si="406"/>
        <v>1/1/9999</v>
      </c>
      <c r="O4333" s="8" t="str">
        <f>IF(ISERROR(VLOOKUP($I4333,Lookup!$H$2:$I$11,2,0)),"",VLOOKUP($I4333,Lookup!$H$2:$I$11,2,0))</f>
        <v/>
      </c>
      <c r="P4333" s="8">
        <f>COUNTIF(J$4:J4333,J4333)</f>
        <v>0</v>
      </c>
    </row>
    <row r="4334" spans="1:16" x14ac:dyDescent="0.25">
      <c r="A4334" s="35">
        <f t="shared" si="407"/>
        <v>0</v>
      </c>
      <c r="B4334" s="8">
        <f t="shared" si="408"/>
        <v>0</v>
      </c>
      <c r="C4334" s="8">
        <f t="shared" si="409"/>
        <v>0</v>
      </c>
      <c r="D4334" s="38" t="e">
        <f t="shared" si="410"/>
        <v>#VALUE!</v>
      </c>
      <c r="E4334" s="39" t="e">
        <f t="shared" si="405"/>
        <v>#VALUE!</v>
      </c>
      <c r="M4334" s="8" t="str">
        <f>VLOOKUP(MONTH($J4334),Lookup!$A$2:$B$13,2,0)&amp;" "&amp;YEAR($J4334)</f>
        <v>Jan 1900</v>
      </c>
      <c r="N4334" s="34" t="str">
        <f t="shared" si="406"/>
        <v>1/1/9999</v>
      </c>
      <c r="O4334" s="8" t="str">
        <f>IF(ISERROR(VLOOKUP($I4334,Lookup!$H$2:$I$11,2,0)),"",VLOOKUP($I4334,Lookup!$H$2:$I$11,2,0))</f>
        <v/>
      </c>
      <c r="P4334" s="8">
        <f>COUNTIF(J$4:J4334,J4334)</f>
        <v>0</v>
      </c>
    </row>
    <row r="4335" spans="1:16" x14ac:dyDescent="0.25">
      <c r="A4335" s="35">
        <f t="shared" si="407"/>
        <v>0</v>
      </c>
      <c r="B4335" s="8">
        <f t="shared" si="408"/>
        <v>0</v>
      </c>
      <c r="C4335" s="8">
        <f t="shared" si="409"/>
        <v>0</v>
      </c>
      <c r="D4335" s="38" t="e">
        <f t="shared" si="410"/>
        <v>#VALUE!</v>
      </c>
      <c r="E4335" s="39" t="e">
        <f t="shared" si="405"/>
        <v>#VALUE!</v>
      </c>
      <c r="M4335" s="8" t="str">
        <f>VLOOKUP(MONTH($J4335),Lookup!$A$2:$B$13,2,0)&amp;" "&amp;YEAR($J4335)</f>
        <v>Jan 1900</v>
      </c>
      <c r="N4335" s="34" t="str">
        <f t="shared" si="406"/>
        <v>1/1/9999</v>
      </c>
      <c r="O4335" s="8" t="str">
        <f>IF(ISERROR(VLOOKUP($I4335,Lookup!$H$2:$I$11,2,0)),"",VLOOKUP($I4335,Lookup!$H$2:$I$11,2,0))</f>
        <v/>
      </c>
      <c r="P4335" s="8">
        <f>COUNTIF(J$4:J4335,J4335)</f>
        <v>0</v>
      </c>
    </row>
    <row r="4336" spans="1:16" x14ac:dyDescent="0.25">
      <c r="A4336" s="35">
        <f t="shared" si="407"/>
        <v>0</v>
      </c>
      <c r="B4336" s="8">
        <f t="shared" si="408"/>
        <v>0</v>
      </c>
      <c r="C4336" s="8">
        <f t="shared" si="409"/>
        <v>0</v>
      </c>
      <c r="D4336" s="38" t="e">
        <f t="shared" si="410"/>
        <v>#VALUE!</v>
      </c>
      <c r="E4336" s="39" t="e">
        <f t="shared" si="405"/>
        <v>#VALUE!</v>
      </c>
      <c r="M4336" s="8" t="str">
        <f>VLOOKUP(MONTH($J4336),Lookup!$A$2:$B$13,2,0)&amp;" "&amp;YEAR($J4336)</f>
        <v>Jan 1900</v>
      </c>
      <c r="N4336" s="34" t="str">
        <f t="shared" si="406"/>
        <v>1/1/9999</v>
      </c>
      <c r="O4336" s="8" t="str">
        <f>IF(ISERROR(VLOOKUP($I4336,Lookup!$H$2:$I$11,2,0)),"",VLOOKUP($I4336,Lookup!$H$2:$I$11,2,0))</f>
        <v/>
      </c>
      <c r="P4336" s="8">
        <f>COUNTIF(J$4:J4336,J4336)</f>
        <v>0</v>
      </c>
    </row>
    <row r="4337" spans="1:16" x14ac:dyDescent="0.25">
      <c r="A4337" s="35">
        <f t="shared" si="407"/>
        <v>0</v>
      </c>
      <c r="B4337" s="8">
        <f t="shared" si="408"/>
        <v>0</v>
      </c>
      <c r="C4337" s="8">
        <f t="shared" si="409"/>
        <v>0</v>
      </c>
      <c r="D4337" s="38" t="e">
        <f t="shared" si="410"/>
        <v>#VALUE!</v>
      </c>
      <c r="E4337" s="39" t="e">
        <f t="shared" si="405"/>
        <v>#VALUE!</v>
      </c>
      <c r="M4337" s="8" t="str">
        <f>VLOOKUP(MONTH($J4337),Lookup!$A$2:$B$13,2,0)&amp;" "&amp;YEAR($J4337)</f>
        <v>Jan 1900</v>
      </c>
      <c r="N4337" s="34" t="str">
        <f t="shared" si="406"/>
        <v>1/1/9999</v>
      </c>
      <c r="O4337" s="8" t="str">
        <f>IF(ISERROR(VLOOKUP($I4337,Lookup!$H$2:$I$11,2,0)),"",VLOOKUP($I4337,Lookup!$H$2:$I$11,2,0))</f>
        <v/>
      </c>
      <c r="P4337" s="8">
        <f>COUNTIF(J$4:J4337,J4337)</f>
        <v>0</v>
      </c>
    </row>
    <row r="4338" spans="1:16" x14ac:dyDescent="0.25">
      <c r="A4338" s="35">
        <f t="shared" si="407"/>
        <v>0</v>
      </c>
      <c r="B4338" s="8">
        <f t="shared" si="408"/>
        <v>0</v>
      </c>
      <c r="C4338" s="8">
        <f t="shared" si="409"/>
        <v>0</v>
      </c>
      <c r="D4338" s="38" t="e">
        <f t="shared" si="410"/>
        <v>#VALUE!</v>
      </c>
      <c r="E4338" s="39" t="e">
        <f t="shared" si="405"/>
        <v>#VALUE!</v>
      </c>
      <c r="M4338" s="8" t="str">
        <f>VLOOKUP(MONTH($J4338),Lookup!$A$2:$B$13,2,0)&amp;" "&amp;YEAR($J4338)</f>
        <v>Jan 1900</v>
      </c>
      <c r="N4338" s="34" t="str">
        <f t="shared" si="406"/>
        <v>1/1/9999</v>
      </c>
      <c r="O4338" s="8" t="str">
        <f>IF(ISERROR(VLOOKUP($I4338,Lookup!$H$2:$I$11,2,0)),"",VLOOKUP($I4338,Lookup!$H$2:$I$11,2,0))</f>
        <v/>
      </c>
      <c r="P4338" s="8">
        <f>COUNTIF(J$4:J4338,J4338)</f>
        <v>0</v>
      </c>
    </row>
    <row r="4339" spans="1:16" x14ac:dyDescent="0.25">
      <c r="A4339" s="35">
        <f t="shared" si="407"/>
        <v>0</v>
      </c>
      <c r="B4339" s="8">
        <f t="shared" si="408"/>
        <v>0</v>
      </c>
      <c r="C4339" s="8">
        <f t="shared" si="409"/>
        <v>0</v>
      </c>
      <c r="D4339" s="38" t="e">
        <f t="shared" si="410"/>
        <v>#VALUE!</v>
      </c>
      <c r="E4339" s="39" t="e">
        <f t="shared" si="405"/>
        <v>#VALUE!</v>
      </c>
      <c r="M4339" s="8" t="str">
        <f>VLOOKUP(MONTH($J4339),Lookup!$A$2:$B$13,2,0)&amp;" "&amp;YEAR($J4339)</f>
        <v>Jan 1900</v>
      </c>
      <c r="N4339" s="34" t="str">
        <f t="shared" si="406"/>
        <v>1/1/9999</v>
      </c>
      <c r="O4339" s="8" t="str">
        <f>IF(ISERROR(VLOOKUP($I4339,Lookup!$H$2:$I$11,2,0)),"",VLOOKUP($I4339,Lookup!$H$2:$I$11,2,0))</f>
        <v/>
      </c>
      <c r="P4339" s="8">
        <f>COUNTIF(J$4:J4339,J4339)</f>
        <v>0</v>
      </c>
    </row>
    <row r="4340" spans="1:16" x14ac:dyDescent="0.25">
      <c r="A4340" s="35">
        <f t="shared" si="407"/>
        <v>0</v>
      </c>
      <c r="B4340" s="8">
        <f t="shared" si="408"/>
        <v>0</v>
      </c>
      <c r="C4340" s="8">
        <f t="shared" si="409"/>
        <v>0</v>
      </c>
      <c r="D4340" s="38" t="e">
        <f t="shared" si="410"/>
        <v>#VALUE!</v>
      </c>
      <c r="E4340" s="39" t="e">
        <f t="shared" si="405"/>
        <v>#VALUE!</v>
      </c>
      <c r="M4340" s="8" t="str">
        <f>VLOOKUP(MONTH($J4340),Lookup!$A$2:$B$13,2,0)&amp;" "&amp;YEAR($J4340)</f>
        <v>Jan 1900</v>
      </c>
      <c r="N4340" s="34" t="str">
        <f t="shared" si="406"/>
        <v>1/1/9999</v>
      </c>
      <c r="O4340" s="8" t="str">
        <f>IF(ISERROR(VLOOKUP($I4340,Lookup!$H$2:$I$11,2,0)),"",VLOOKUP($I4340,Lookup!$H$2:$I$11,2,0))</f>
        <v/>
      </c>
      <c r="P4340" s="8">
        <f>COUNTIF(J$4:J4340,J4340)</f>
        <v>0</v>
      </c>
    </row>
    <row r="4341" spans="1:16" x14ac:dyDescent="0.25">
      <c r="A4341" s="35">
        <f t="shared" si="407"/>
        <v>0</v>
      </c>
      <c r="B4341" s="8">
        <f t="shared" si="408"/>
        <v>0</v>
      </c>
      <c r="C4341" s="8">
        <f t="shared" si="409"/>
        <v>0</v>
      </c>
      <c r="D4341" s="38" t="e">
        <f t="shared" si="410"/>
        <v>#VALUE!</v>
      </c>
      <c r="E4341" s="39" t="e">
        <f t="shared" si="405"/>
        <v>#VALUE!</v>
      </c>
      <c r="M4341" s="8" t="str">
        <f>VLOOKUP(MONTH($J4341),Lookup!$A$2:$B$13,2,0)&amp;" "&amp;YEAR($J4341)</f>
        <v>Jan 1900</v>
      </c>
      <c r="N4341" s="34" t="str">
        <f t="shared" si="406"/>
        <v>1/1/9999</v>
      </c>
      <c r="O4341" s="8" t="str">
        <f>IF(ISERROR(VLOOKUP($I4341,Lookup!$H$2:$I$11,2,0)),"",VLOOKUP($I4341,Lookup!$H$2:$I$11,2,0))</f>
        <v/>
      </c>
      <c r="P4341" s="8">
        <f>COUNTIF(J$4:J4341,J4341)</f>
        <v>0</v>
      </c>
    </row>
    <row r="4342" spans="1:16" x14ac:dyDescent="0.25">
      <c r="A4342" s="35">
        <f t="shared" si="407"/>
        <v>0</v>
      </c>
      <c r="B4342" s="8">
        <f t="shared" si="408"/>
        <v>0</v>
      </c>
      <c r="C4342" s="8">
        <f t="shared" si="409"/>
        <v>0</v>
      </c>
      <c r="D4342" s="38" t="e">
        <f t="shared" si="410"/>
        <v>#VALUE!</v>
      </c>
      <c r="E4342" s="39" t="e">
        <f t="shared" si="405"/>
        <v>#VALUE!</v>
      </c>
      <c r="M4342" s="8" t="str">
        <f>VLOOKUP(MONTH($J4342),Lookup!$A$2:$B$13,2,0)&amp;" "&amp;YEAR($J4342)</f>
        <v>Jan 1900</v>
      </c>
      <c r="N4342" s="34" t="str">
        <f t="shared" si="406"/>
        <v>1/1/9999</v>
      </c>
      <c r="O4342" s="8" t="str">
        <f>IF(ISERROR(VLOOKUP($I4342,Lookup!$H$2:$I$11,2,0)),"",VLOOKUP($I4342,Lookup!$H$2:$I$11,2,0))</f>
        <v/>
      </c>
      <c r="P4342" s="8">
        <f>COUNTIF(J$4:J4342,J4342)</f>
        <v>0</v>
      </c>
    </row>
    <row r="4343" spans="1:16" x14ac:dyDescent="0.25">
      <c r="A4343" s="35">
        <f t="shared" si="407"/>
        <v>0</v>
      </c>
      <c r="B4343" s="8">
        <f t="shared" si="408"/>
        <v>0</v>
      </c>
      <c r="C4343" s="8">
        <f t="shared" si="409"/>
        <v>0</v>
      </c>
      <c r="D4343" s="38" t="e">
        <f t="shared" si="410"/>
        <v>#VALUE!</v>
      </c>
      <c r="E4343" s="39" t="e">
        <f t="shared" si="405"/>
        <v>#VALUE!</v>
      </c>
      <c r="M4343" s="8" t="str">
        <f>VLOOKUP(MONTH($J4343),Lookup!$A$2:$B$13,2,0)&amp;" "&amp;YEAR($J4343)</f>
        <v>Jan 1900</v>
      </c>
      <c r="N4343" s="34" t="str">
        <f t="shared" si="406"/>
        <v>1/1/9999</v>
      </c>
      <c r="O4343" s="8" t="str">
        <f>IF(ISERROR(VLOOKUP($I4343,Lookup!$H$2:$I$11,2,0)),"",VLOOKUP($I4343,Lookup!$H$2:$I$11,2,0))</f>
        <v/>
      </c>
      <c r="P4343" s="8">
        <f>COUNTIF(J$4:J4343,J4343)</f>
        <v>0</v>
      </c>
    </row>
    <row r="4344" spans="1:16" x14ac:dyDescent="0.25">
      <c r="A4344" s="35">
        <f t="shared" si="407"/>
        <v>0</v>
      </c>
      <c r="B4344" s="8">
        <f t="shared" si="408"/>
        <v>0</v>
      </c>
      <c r="C4344" s="8">
        <f t="shared" si="409"/>
        <v>0</v>
      </c>
      <c r="D4344" s="38" t="e">
        <f t="shared" si="410"/>
        <v>#VALUE!</v>
      </c>
      <c r="E4344" s="39" t="e">
        <f t="shared" si="405"/>
        <v>#VALUE!</v>
      </c>
      <c r="M4344" s="8" t="str">
        <f>VLOOKUP(MONTH($J4344),Lookup!$A$2:$B$13,2,0)&amp;" "&amp;YEAR($J4344)</f>
        <v>Jan 1900</v>
      </c>
      <c r="N4344" s="34" t="str">
        <f t="shared" si="406"/>
        <v>1/1/9999</v>
      </c>
      <c r="O4344" s="8" t="str">
        <f>IF(ISERROR(VLOOKUP($I4344,Lookup!$H$2:$I$11,2,0)),"",VLOOKUP($I4344,Lookup!$H$2:$I$11,2,0))</f>
        <v/>
      </c>
      <c r="P4344" s="8">
        <f>COUNTIF(J$4:J4344,J4344)</f>
        <v>0</v>
      </c>
    </row>
    <row r="4345" spans="1:16" x14ac:dyDescent="0.25">
      <c r="A4345" s="35">
        <f t="shared" si="407"/>
        <v>0</v>
      </c>
      <c r="B4345" s="8">
        <f t="shared" si="408"/>
        <v>0</v>
      </c>
      <c r="C4345" s="8">
        <f t="shared" si="409"/>
        <v>0</v>
      </c>
      <c r="D4345" s="38" t="e">
        <f t="shared" si="410"/>
        <v>#VALUE!</v>
      </c>
      <c r="E4345" s="39" t="e">
        <f t="shared" si="405"/>
        <v>#VALUE!</v>
      </c>
      <c r="M4345" s="8" t="str">
        <f>VLOOKUP(MONTH($J4345),Lookup!$A$2:$B$13,2,0)&amp;" "&amp;YEAR($J4345)</f>
        <v>Jan 1900</v>
      </c>
      <c r="N4345" s="34" t="str">
        <f t="shared" si="406"/>
        <v>1/1/9999</v>
      </c>
      <c r="O4345" s="8" t="str">
        <f>IF(ISERROR(VLOOKUP($I4345,Lookup!$H$2:$I$11,2,0)),"",VLOOKUP($I4345,Lookup!$H$2:$I$11,2,0))</f>
        <v/>
      </c>
      <c r="P4345" s="8">
        <f>COUNTIF(J$4:J4345,J4345)</f>
        <v>0</v>
      </c>
    </row>
    <row r="4346" spans="1:16" x14ac:dyDescent="0.25">
      <c r="A4346" s="35">
        <f t="shared" si="407"/>
        <v>0</v>
      </c>
      <c r="B4346" s="8">
        <f t="shared" si="408"/>
        <v>0</v>
      </c>
      <c r="C4346" s="8">
        <f t="shared" si="409"/>
        <v>0</v>
      </c>
      <c r="D4346" s="38" t="e">
        <f t="shared" si="410"/>
        <v>#VALUE!</v>
      </c>
      <c r="E4346" s="39" t="e">
        <f t="shared" si="405"/>
        <v>#VALUE!</v>
      </c>
      <c r="M4346" s="8" t="str">
        <f>VLOOKUP(MONTH($J4346),Lookup!$A$2:$B$13,2,0)&amp;" "&amp;YEAR($J4346)</f>
        <v>Jan 1900</v>
      </c>
      <c r="N4346" s="34" t="str">
        <f t="shared" si="406"/>
        <v>1/1/9999</v>
      </c>
      <c r="O4346" s="8" t="str">
        <f>IF(ISERROR(VLOOKUP($I4346,Lookup!$H$2:$I$11,2,0)),"",VLOOKUP($I4346,Lookup!$H$2:$I$11,2,0))</f>
        <v/>
      </c>
      <c r="P4346" s="8">
        <f>COUNTIF(J$4:J4346,J4346)</f>
        <v>0</v>
      </c>
    </row>
    <row r="4347" spans="1:16" x14ac:dyDescent="0.25">
      <c r="A4347" s="35">
        <f t="shared" si="407"/>
        <v>0</v>
      </c>
      <c r="B4347" s="8">
        <f t="shared" si="408"/>
        <v>0</v>
      </c>
      <c r="C4347" s="8">
        <f t="shared" si="409"/>
        <v>0</v>
      </c>
      <c r="D4347" s="38" t="e">
        <f t="shared" si="410"/>
        <v>#VALUE!</v>
      </c>
      <c r="E4347" s="39" t="e">
        <f t="shared" si="405"/>
        <v>#VALUE!</v>
      </c>
      <c r="M4347" s="8" t="str">
        <f>VLOOKUP(MONTH($J4347),Lookup!$A$2:$B$13,2,0)&amp;" "&amp;YEAR($J4347)</f>
        <v>Jan 1900</v>
      </c>
      <c r="N4347" s="34" t="str">
        <f t="shared" si="406"/>
        <v>1/1/9999</v>
      </c>
      <c r="O4347" s="8" t="str">
        <f>IF(ISERROR(VLOOKUP($I4347,Lookup!$H$2:$I$11,2,0)),"",VLOOKUP($I4347,Lookup!$H$2:$I$11,2,0))</f>
        <v/>
      </c>
      <c r="P4347" s="8">
        <f>COUNTIF(J$4:J4347,J4347)</f>
        <v>0</v>
      </c>
    </row>
    <row r="4348" spans="1:16" x14ac:dyDescent="0.25">
      <c r="A4348" s="35">
        <f t="shared" si="407"/>
        <v>0</v>
      </c>
      <c r="B4348" s="8">
        <f t="shared" si="408"/>
        <v>0</v>
      </c>
      <c r="C4348" s="8">
        <f t="shared" si="409"/>
        <v>0</v>
      </c>
      <c r="D4348" s="38" t="e">
        <f t="shared" si="410"/>
        <v>#VALUE!</v>
      </c>
      <c r="E4348" s="39" t="e">
        <f t="shared" si="405"/>
        <v>#VALUE!</v>
      </c>
      <c r="M4348" s="8" t="str">
        <f>VLOOKUP(MONTH($J4348),Lookup!$A$2:$B$13,2,0)&amp;" "&amp;YEAR($J4348)</f>
        <v>Jan 1900</v>
      </c>
      <c r="N4348" s="34" t="str">
        <f t="shared" si="406"/>
        <v>1/1/9999</v>
      </c>
      <c r="O4348" s="8" t="str">
        <f>IF(ISERROR(VLOOKUP($I4348,Lookup!$H$2:$I$11,2,0)),"",VLOOKUP($I4348,Lookup!$H$2:$I$11,2,0))</f>
        <v/>
      </c>
      <c r="P4348" s="8">
        <f>COUNTIF(J$4:J4348,J4348)</f>
        <v>0</v>
      </c>
    </row>
    <row r="4349" spans="1:16" x14ac:dyDescent="0.25">
      <c r="A4349" s="35">
        <f t="shared" si="407"/>
        <v>0</v>
      </c>
      <c r="B4349" s="8">
        <f t="shared" si="408"/>
        <v>0</v>
      </c>
      <c r="C4349" s="8">
        <f t="shared" si="409"/>
        <v>0</v>
      </c>
      <c r="D4349" s="38" t="e">
        <f t="shared" si="410"/>
        <v>#VALUE!</v>
      </c>
      <c r="E4349" s="39" t="e">
        <f t="shared" si="405"/>
        <v>#VALUE!</v>
      </c>
      <c r="M4349" s="8" t="str">
        <f>VLOOKUP(MONTH($J4349),Lookup!$A$2:$B$13,2,0)&amp;" "&amp;YEAR($J4349)</f>
        <v>Jan 1900</v>
      </c>
      <c r="N4349" s="34" t="str">
        <f t="shared" si="406"/>
        <v>1/1/9999</v>
      </c>
      <c r="O4349" s="8" t="str">
        <f>IF(ISERROR(VLOOKUP($I4349,Lookup!$H$2:$I$11,2,0)),"",VLOOKUP($I4349,Lookup!$H$2:$I$11,2,0))</f>
        <v/>
      </c>
      <c r="P4349" s="8">
        <f>COUNTIF(J$4:J4349,J4349)</f>
        <v>0</v>
      </c>
    </row>
    <row r="4350" spans="1:16" x14ac:dyDescent="0.25">
      <c r="A4350" s="35">
        <f t="shared" si="407"/>
        <v>0</v>
      </c>
      <c r="B4350" s="8">
        <f t="shared" si="408"/>
        <v>0</v>
      </c>
      <c r="C4350" s="8">
        <f t="shared" si="409"/>
        <v>0</v>
      </c>
      <c r="D4350" s="38" t="e">
        <f t="shared" si="410"/>
        <v>#VALUE!</v>
      </c>
      <c r="E4350" s="39" t="e">
        <f t="shared" si="405"/>
        <v>#VALUE!</v>
      </c>
      <c r="M4350" s="8" t="str">
        <f>VLOOKUP(MONTH($J4350),Lookup!$A$2:$B$13,2,0)&amp;" "&amp;YEAR($J4350)</f>
        <v>Jan 1900</v>
      </c>
      <c r="N4350" s="34" t="str">
        <f t="shared" si="406"/>
        <v>1/1/9999</v>
      </c>
      <c r="O4350" s="8" t="str">
        <f>IF(ISERROR(VLOOKUP($I4350,Lookup!$H$2:$I$11,2,0)),"",VLOOKUP($I4350,Lookup!$H$2:$I$11,2,0))</f>
        <v/>
      </c>
      <c r="P4350" s="8">
        <f>COUNTIF(J$4:J4350,J4350)</f>
        <v>0</v>
      </c>
    </row>
    <row r="4351" spans="1:16" x14ac:dyDescent="0.25">
      <c r="A4351" s="35">
        <f t="shared" si="407"/>
        <v>0</v>
      </c>
      <c r="B4351" s="8">
        <f t="shared" si="408"/>
        <v>0</v>
      </c>
      <c r="C4351" s="8">
        <f t="shared" si="409"/>
        <v>0</v>
      </c>
      <c r="D4351" s="38" t="e">
        <f t="shared" si="410"/>
        <v>#VALUE!</v>
      </c>
      <c r="E4351" s="39" t="e">
        <f t="shared" si="405"/>
        <v>#VALUE!</v>
      </c>
      <c r="M4351" s="8" t="str">
        <f>VLOOKUP(MONTH($J4351),Lookup!$A$2:$B$13,2,0)&amp;" "&amp;YEAR($J4351)</f>
        <v>Jan 1900</v>
      </c>
      <c r="N4351" s="34" t="str">
        <f t="shared" si="406"/>
        <v>1/1/9999</v>
      </c>
      <c r="O4351" s="8" t="str">
        <f>IF(ISERROR(VLOOKUP($I4351,Lookup!$H$2:$I$11,2,0)),"",VLOOKUP($I4351,Lookup!$H$2:$I$11,2,0))</f>
        <v/>
      </c>
      <c r="P4351" s="8">
        <f>COUNTIF(J$4:J4351,J4351)</f>
        <v>0</v>
      </c>
    </row>
    <row r="4352" spans="1:16" x14ac:dyDescent="0.25">
      <c r="A4352" s="35">
        <f t="shared" si="407"/>
        <v>0</v>
      </c>
      <c r="B4352" s="8">
        <f t="shared" si="408"/>
        <v>0</v>
      </c>
      <c r="C4352" s="8">
        <f t="shared" si="409"/>
        <v>0</v>
      </c>
      <c r="D4352" s="38" t="e">
        <f t="shared" si="410"/>
        <v>#VALUE!</v>
      </c>
      <c r="E4352" s="39" t="e">
        <f t="shared" si="405"/>
        <v>#VALUE!</v>
      </c>
      <c r="M4352" s="8" t="str">
        <f>VLOOKUP(MONTH($J4352),Lookup!$A$2:$B$13,2,0)&amp;" "&amp;YEAR($J4352)</f>
        <v>Jan 1900</v>
      </c>
      <c r="N4352" s="34" t="str">
        <f t="shared" si="406"/>
        <v>1/1/9999</v>
      </c>
      <c r="O4352" s="8" t="str">
        <f>IF(ISERROR(VLOOKUP($I4352,Lookup!$H$2:$I$11,2,0)),"",VLOOKUP($I4352,Lookup!$H$2:$I$11,2,0))</f>
        <v/>
      </c>
      <c r="P4352" s="8">
        <f>COUNTIF(J$4:J4352,J4352)</f>
        <v>0</v>
      </c>
    </row>
    <row r="4353" spans="1:16" x14ac:dyDescent="0.25">
      <c r="A4353" s="35">
        <f t="shared" si="407"/>
        <v>0</v>
      </c>
      <c r="B4353" s="8">
        <f t="shared" si="408"/>
        <v>0</v>
      </c>
      <c r="C4353" s="8">
        <f t="shared" si="409"/>
        <v>0</v>
      </c>
      <c r="D4353" s="38" t="e">
        <f t="shared" si="410"/>
        <v>#VALUE!</v>
      </c>
      <c r="E4353" s="39" t="e">
        <f t="shared" si="405"/>
        <v>#VALUE!</v>
      </c>
      <c r="M4353" s="8" t="str">
        <f>VLOOKUP(MONTH($J4353),Lookup!$A$2:$B$13,2,0)&amp;" "&amp;YEAR($J4353)</f>
        <v>Jan 1900</v>
      </c>
      <c r="N4353" s="34" t="str">
        <f t="shared" si="406"/>
        <v>1/1/9999</v>
      </c>
      <c r="O4353" s="8" t="str">
        <f>IF(ISERROR(VLOOKUP($I4353,Lookup!$H$2:$I$11,2,0)),"",VLOOKUP($I4353,Lookup!$H$2:$I$11,2,0))</f>
        <v/>
      </c>
      <c r="P4353" s="8">
        <f>COUNTIF(J$4:J4353,J4353)</f>
        <v>0</v>
      </c>
    </row>
    <row r="4354" spans="1:16" x14ac:dyDescent="0.25">
      <c r="A4354" s="35">
        <f t="shared" si="407"/>
        <v>0</v>
      </c>
      <c r="B4354" s="8">
        <f t="shared" si="408"/>
        <v>0</v>
      </c>
      <c r="C4354" s="8">
        <f t="shared" si="409"/>
        <v>0</v>
      </c>
      <c r="D4354" s="38" t="e">
        <f t="shared" si="410"/>
        <v>#VALUE!</v>
      </c>
      <c r="E4354" s="39" t="e">
        <f t="shared" si="405"/>
        <v>#VALUE!</v>
      </c>
      <c r="M4354" s="8" t="str">
        <f>VLOOKUP(MONTH($J4354),Lookup!$A$2:$B$13,2,0)&amp;" "&amp;YEAR($J4354)</f>
        <v>Jan 1900</v>
      </c>
      <c r="N4354" s="34" t="str">
        <f t="shared" si="406"/>
        <v>1/1/9999</v>
      </c>
      <c r="O4354" s="8" t="str">
        <f>IF(ISERROR(VLOOKUP($I4354,Lookup!$H$2:$I$11,2,0)),"",VLOOKUP($I4354,Lookup!$H$2:$I$11,2,0))</f>
        <v/>
      </c>
      <c r="P4354" s="8">
        <f>COUNTIF(J$4:J4354,J4354)</f>
        <v>0</v>
      </c>
    </row>
    <row r="4355" spans="1:16" x14ac:dyDescent="0.25">
      <c r="A4355" s="35">
        <f t="shared" si="407"/>
        <v>0</v>
      </c>
      <c r="B4355" s="8">
        <f t="shared" si="408"/>
        <v>0</v>
      </c>
      <c r="C4355" s="8">
        <f t="shared" si="409"/>
        <v>0</v>
      </c>
      <c r="D4355" s="38" t="e">
        <f t="shared" si="410"/>
        <v>#VALUE!</v>
      </c>
      <c r="E4355" s="39" t="e">
        <f t="shared" si="405"/>
        <v>#VALUE!</v>
      </c>
      <c r="M4355" s="8" t="str">
        <f>VLOOKUP(MONTH($J4355),Lookup!$A$2:$B$13,2,0)&amp;" "&amp;YEAR($J4355)</f>
        <v>Jan 1900</v>
      </c>
      <c r="N4355" s="34" t="str">
        <f t="shared" si="406"/>
        <v>1/1/9999</v>
      </c>
      <c r="O4355" s="8" t="str">
        <f>IF(ISERROR(VLOOKUP($I4355,Lookup!$H$2:$I$11,2,0)),"",VLOOKUP($I4355,Lookup!$H$2:$I$11,2,0))</f>
        <v/>
      </c>
      <c r="P4355" s="8">
        <f>COUNTIF(J$4:J4355,J4355)</f>
        <v>0</v>
      </c>
    </row>
    <row r="4356" spans="1:16" x14ac:dyDescent="0.25">
      <c r="A4356" s="35">
        <f t="shared" si="407"/>
        <v>0</v>
      </c>
      <c r="B4356" s="8">
        <f t="shared" si="408"/>
        <v>0</v>
      </c>
      <c r="C4356" s="8">
        <f t="shared" si="409"/>
        <v>0</v>
      </c>
      <c r="D4356" s="38" t="e">
        <f t="shared" si="410"/>
        <v>#VALUE!</v>
      </c>
      <c r="E4356" s="39" t="e">
        <f t="shared" si="405"/>
        <v>#VALUE!</v>
      </c>
      <c r="M4356" s="8" t="str">
        <f>VLOOKUP(MONTH($J4356),Lookup!$A$2:$B$13,2,0)&amp;" "&amp;YEAR($J4356)</f>
        <v>Jan 1900</v>
      </c>
      <c r="N4356" s="34" t="str">
        <f t="shared" si="406"/>
        <v>1/1/9999</v>
      </c>
      <c r="O4356" s="8" t="str">
        <f>IF(ISERROR(VLOOKUP($I4356,Lookup!$H$2:$I$11,2,0)),"",VLOOKUP($I4356,Lookup!$H$2:$I$11,2,0))</f>
        <v/>
      </c>
      <c r="P4356" s="8">
        <f>COUNTIF(J$4:J4356,J4356)</f>
        <v>0</v>
      </c>
    </row>
    <row r="4357" spans="1:16" x14ac:dyDescent="0.25">
      <c r="A4357" s="35">
        <f t="shared" si="407"/>
        <v>0</v>
      </c>
      <c r="B4357" s="8">
        <f t="shared" si="408"/>
        <v>0</v>
      </c>
      <c r="C4357" s="8">
        <f t="shared" si="409"/>
        <v>0</v>
      </c>
      <c r="D4357" s="38" t="e">
        <f t="shared" si="410"/>
        <v>#VALUE!</v>
      </c>
      <c r="E4357" s="39" t="e">
        <f t="shared" ref="E4357:E4420" si="411">IF($D4357="","",COUNTIFS($F$4:$F$5000,$F4357,$D$4:$D$5000,"&gt;"&amp;$D4357))</f>
        <v>#VALUE!</v>
      </c>
      <c r="M4357" s="8" t="str">
        <f>VLOOKUP(MONTH($J4357),Lookup!$A$2:$B$13,2,0)&amp;" "&amp;YEAR($J4357)</f>
        <v>Jan 1900</v>
      </c>
      <c r="N4357" s="34" t="str">
        <f t="shared" ref="N4357:N4420" si="412">IF(ISBLANK($J4357),"1/1/9999",J4357)</f>
        <v>1/1/9999</v>
      </c>
      <c r="O4357" s="8" t="str">
        <f>IF(ISERROR(VLOOKUP($I4357,Lookup!$H$2:$I$11,2,0)),"",VLOOKUP($I4357,Lookup!$H$2:$I$11,2,0))</f>
        <v/>
      </c>
      <c r="P4357" s="8">
        <f>COUNTIF(J$4:J4357,J4357)</f>
        <v>0</v>
      </c>
    </row>
    <row r="4358" spans="1:16" x14ac:dyDescent="0.25">
      <c r="A4358" s="35">
        <f t="shared" ref="A4358:A4421" si="413">K4358</f>
        <v>0</v>
      </c>
      <c r="B4358" s="8">
        <f t="shared" ref="B4358:B4421" si="414">J4358</f>
        <v>0</v>
      </c>
      <c r="C4358" s="8">
        <f t="shared" ref="C4358:C4421" si="415">L4358</f>
        <v>0</v>
      </c>
      <c r="D4358" s="38" t="e">
        <f t="shared" ref="D4358:D4421" si="416">SUM(A4358:C4358)+O4358+P4358</f>
        <v>#VALUE!</v>
      </c>
      <c r="E4358" s="39" t="e">
        <f t="shared" si="411"/>
        <v>#VALUE!</v>
      </c>
      <c r="M4358" s="8" t="str">
        <f>VLOOKUP(MONTH($J4358),Lookup!$A$2:$B$13,2,0)&amp;" "&amp;YEAR($J4358)</f>
        <v>Jan 1900</v>
      </c>
      <c r="N4358" s="34" t="str">
        <f t="shared" si="412"/>
        <v>1/1/9999</v>
      </c>
      <c r="O4358" s="8" t="str">
        <f>IF(ISERROR(VLOOKUP($I4358,Lookup!$H$2:$I$11,2,0)),"",VLOOKUP($I4358,Lookup!$H$2:$I$11,2,0))</f>
        <v/>
      </c>
      <c r="P4358" s="8">
        <f>COUNTIF(J$4:J4358,J4358)</f>
        <v>0</v>
      </c>
    </row>
    <row r="4359" spans="1:16" x14ac:dyDescent="0.25">
      <c r="A4359" s="35">
        <f t="shared" si="413"/>
        <v>0</v>
      </c>
      <c r="B4359" s="8">
        <f t="shared" si="414"/>
        <v>0</v>
      </c>
      <c r="C4359" s="8">
        <f t="shared" si="415"/>
        <v>0</v>
      </c>
      <c r="D4359" s="38" t="e">
        <f t="shared" si="416"/>
        <v>#VALUE!</v>
      </c>
      <c r="E4359" s="39" t="e">
        <f t="shared" si="411"/>
        <v>#VALUE!</v>
      </c>
      <c r="M4359" s="8" t="str">
        <f>VLOOKUP(MONTH($J4359),Lookup!$A$2:$B$13,2,0)&amp;" "&amp;YEAR($J4359)</f>
        <v>Jan 1900</v>
      </c>
      <c r="N4359" s="34" t="str">
        <f t="shared" si="412"/>
        <v>1/1/9999</v>
      </c>
      <c r="O4359" s="8" t="str">
        <f>IF(ISERROR(VLOOKUP($I4359,Lookup!$H$2:$I$11,2,0)),"",VLOOKUP($I4359,Lookup!$H$2:$I$11,2,0))</f>
        <v/>
      </c>
      <c r="P4359" s="8">
        <f>COUNTIF(J$4:J4359,J4359)</f>
        <v>0</v>
      </c>
    </row>
    <row r="4360" spans="1:16" x14ac:dyDescent="0.25">
      <c r="A4360" s="35">
        <f t="shared" si="413"/>
        <v>0</v>
      </c>
      <c r="B4360" s="8">
        <f t="shared" si="414"/>
        <v>0</v>
      </c>
      <c r="C4360" s="8">
        <f t="shared" si="415"/>
        <v>0</v>
      </c>
      <c r="D4360" s="38" t="e">
        <f t="shared" si="416"/>
        <v>#VALUE!</v>
      </c>
      <c r="E4360" s="39" t="e">
        <f t="shared" si="411"/>
        <v>#VALUE!</v>
      </c>
      <c r="M4360" s="8" t="str">
        <f>VLOOKUP(MONTH($J4360),Lookup!$A$2:$B$13,2,0)&amp;" "&amp;YEAR($J4360)</f>
        <v>Jan 1900</v>
      </c>
      <c r="N4360" s="34" t="str">
        <f t="shared" si="412"/>
        <v>1/1/9999</v>
      </c>
      <c r="O4360" s="8" t="str">
        <f>IF(ISERROR(VLOOKUP($I4360,Lookup!$H$2:$I$11,2,0)),"",VLOOKUP($I4360,Lookup!$H$2:$I$11,2,0))</f>
        <v/>
      </c>
      <c r="P4360" s="8">
        <f>COUNTIF(J$4:J4360,J4360)</f>
        <v>0</v>
      </c>
    </row>
    <row r="4361" spans="1:16" x14ac:dyDescent="0.25">
      <c r="A4361" s="35">
        <f t="shared" si="413"/>
        <v>0</v>
      </c>
      <c r="B4361" s="8">
        <f t="shared" si="414"/>
        <v>0</v>
      </c>
      <c r="C4361" s="8">
        <f t="shared" si="415"/>
        <v>0</v>
      </c>
      <c r="D4361" s="38" t="e">
        <f t="shared" si="416"/>
        <v>#VALUE!</v>
      </c>
      <c r="E4361" s="39" t="e">
        <f t="shared" si="411"/>
        <v>#VALUE!</v>
      </c>
      <c r="M4361" s="8" t="str">
        <f>VLOOKUP(MONTH($J4361),Lookup!$A$2:$B$13,2,0)&amp;" "&amp;YEAR($J4361)</f>
        <v>Jan 1900</v>
      </c>
      <c r="N4361" s="34" t="str">
        <f t="shared" si="412"/>
        <v>1/1/9999</v>
      </c>
      <c r="O4361" s="8" t="str">
        <f>IF(ISERROR(VLOOKUP($I4361,Lookup!$H$2:$I$11,2,0)),"",VLOOKUP($I4361,Lookup!$H$2:$I$11,2,0))</f>
        <v/>
      </c>
      <c r="P4361" s="8">
        <f>COUNTIF(J$4:J4361,J4361)</f>
        <v>0</v>
      </c>
    </row>
    <row r="4362" spans="1:16" x14ac:dyDescent="0.25">
      <c r="A4362" s="35">
        <f t="shared" si="413"/>
        <v>0</v>
      </c>
      <c r="B4362" s="8">
        <f t="shared" si="414"/>
        <v>0</v>
      </c>
      <c r="C4362" s="8">
        <f t="shared" si="415"/>
        <v>0</v>
      </c>
      <c r="D4362" s="38" t="e">
        <f t="shared" si="416"/>
        <v>#VALUE!</v>
      </c>
      <c r="E4362" s="39" t="e">
        <f t="shared" si="411"/>
        <v>#VALUE!</v>
      </c>
      <c r="M4362" s="8" t="str">
        <f>VLOOKUP(MONTH($J4362),Lookup!$A$2:$B$13,2,0)&amp;" "&amp;YEAR($J4362)</f>
        <v>Jan 1900</v>
      </c>
      <c r="N4362" s="34" t="str">
        <f t="shared" si="412"/>
        <v>1/1/9999</v>
      </c>
      <c r="O4362" s="8" t="str">
        <f>IF(ISERROR(VLOOKUP($I4362,Lookup!$H$2:$I$11,2,0)),"",VLOOKUP($I4362,Lookup!$H$2:$I$11,2,0))</f>
        <v/>
      </c>
      <c r="P4362" s="8">
        <f>COUNTIF(J$4:J4362,J4362)</f>
        <v>0</v>
      </c>
    </row>
    <row r="4363" spans="1:16" x14ac:dyDescent="0.25">
      <c r="A4363" s="35">
        <f t="shared" si="413"/>
        <v>0</v>
      </c>
      <c r="B4363" s="8">
        <f t="shared" si="414"/>
        <v>0</v>
      </c>
      <c r="C4363" s="8">
        <f t="shared" si="415"/>
        <v>0</v>
      </c>
      <c r="D4363" s="38" t="e">
        <f t="shared" si="416"/>
        <v>#VALUE!</v>
      </c>
      <c r="E4363" s="39" t="e">
        <f t="shared" si="411"/>
        <v>#VALUE!</v>
      </c>
      <c r="M4363" s="8" t="str">
        <f>VLOOKUP(MONTH($J4363),Lookup!$A$2:$B$13,2,0)&amp;" "&amp;YEAR($J4363)</f>
        <v>Jan 1900</v>
      </c>
      <c r="N4363" s="34" t="str">
        <f t="shared" si="412"/>
        <v>1/1/9999</v>
      </c>
      <c r="O4363" s="8" t="str">
        <f>IF(ISERROR(VLOOKUP($I4363,Lookup!$H$2:$I$11,2,0)),"",VLOOKUP($I4363,Lookup!$H$2:$I$11,2,0))</f>
        <v/>
      </c>
      <c r="P4363" s="8">
        <f>COUNTIF(J$4:J4363,J4363)</f>
        <v>0</v>
      </c>
    </row>
    <row r="4364" spans="1:16" x14ac:dyDescent="0.25">
      <c r="A4364" s="35">
        <f t="shared" si="413"/>
        <v>0</v>
      </c>
      <c r="B4364" s="8">
        <f t="shared" si="414"/>
        <v>0</v>
      </c>
      <c r="C4364" s="8">
        <f t="shared" si="415"/>
        <v>0</v>
      </c>
      <c r="D4364" s="38" t="e">
        <f t="shared" si="416"/>
        <v>#VALUE!</v>
      </c>
      <c r="E4364" s="39" t="e">
        <f t="shared" si="411"/>
        <v>#VALUE!</v>
      </c>
      <c r="M4364" s="8" t="str">
        <f>VLOOKUP(MONTH($J4364),Lookup!$A$2:$B$13,2,0)&amp;" "&amp;YEAR($J4364)</f>
        <v>Jan 1900</v>
      </c>
      <c r="N4364" s="34" t="str">
        <f t="shared" si="412"/>
        <v>1/1/9999</v>
      </c>
      <c r="O4364" s="8" t="str">
        <f>IF(ISERROR(VLOOKUP($I4364,Lookup!$H$2:$I$11,2,0)),"",VLOOKUP($I4364,Lookup!$H$2:$I$11,2,0))</f>
        <v/>
      </c>
      <c r="P4364" s="8">
        <f>COUNTIF(J$4:J4364,J4364)</f>
        <v>0</v>
      </c>
    </row>
    <row r="4365" spans="1:16" x14ac:dyDescent="0.25">
      <c r="A4365" s="35">
        <f t="shared" si="413"/>
        <v>0</v>
      </c>
      <c r="B4365" s="8">
        <f t="shared" si="414"/>
        <v>0</v>
      </c>
      <c r="C4365" s="8">
        <f t="shared" si="415"/>
        <v>0</v>
      </c>
      <c r="D4365" s="38" t="e">
        <f t="shared" si="416"/>
        <v>#VALUE!</v>
      </c>
      <c r="E4365" s="39" t="e">
        <f t="shared" si="411"/>
        <v>#VALUE!</v>
      </c>
      <c r="M4365" s="8" t="str">
        <f>VLOOKUP(MONTH($J4365),Lookup!$A$2:$B$13,2,0)&amp;" "&amp;YEAR($J4365)</f>
        <v>Jan 1900</v>
      </c>
      <c r="N4365" s="34" t="str">
        <f t="shared" si="412"/>
        <v>1/1/9999</v>
      </c>
      <c r="O4365" s="8" t="str">
        <f>IF(ISERROR(VLOOKUP($I4365,Lookup!$H$2:$I$11,2,0)),"",VLOOKUP($I4365,Lookup!$H$2:$I$11,2,0))</f>
        <v/>
      </c>
      <c r="P4365" s="8">
        <f>COUNTIF(J$4:J4365,J4365)</f>
        <v>0</v>
      </c>
    </row>
    <row r="4366" spans="1:16" x14ac:dyDescent="0.25">
      <c r="A4366" s="35">
        <f t="shared" si="413"/>
        <v>0</v>
      </c>
      <c r="B4366" s="8">
        <f t="shared" si="414"/>
        <v>0</v>
      </c>
      <c r="C4366" s="8">
        <f t="shared" si="415"/>
        <v>0</v>
      </c>
      <c r="D4366" s="38" t="e">
        <f t="shared" si="416"/>
        <v>#VALUE!</v>
      </c>
      <c r="E4366" s="39" t="e">
        <f t="shared" si="411"/>
        <v>#VALUE!</v>
      </c>
      <c r="M4366" s="8" t="str">
        <f>VLOOKUP(MONTH($J4366),Lookup!$A$2:$B$13,2,0)&amp;" "&amp;YEAR($J4366)</f>
        <v>Jan 1900</v>
      </c>
      <c r="N4366" s="34" t="str">
        <f t="shared" si="412"/>
        <v>1/1/9999</v>
      </c>
      <c r="O4366" s="8" t="str">
        <f>IF(ISERROR(VLOOKUP($I4366,Lookup!$H$2:$I$11,2,0)),"",VLOOKUP($I4366,Lookup!$H$2:$I$11,2,0))</f>
        <v/>
      </c>
      <c r="P4366" s="8">
        <f>COUNTIF(J$4:J4366,J4366)</f>
        <v>0</v>
      </c>
    </row>
    <row r="4367" spans="1:16" x14ac:dyDescent="0.25">
      <c r="A4367" s="35">
        <f t="shared" si="413"/>
        <v>0</v>
      </c>
      <c r="B4367" s="8">
        <f t="shared" si="414"/>
        <v>0</v>
      </c>
      <c r="C4367" s="8">
        <f t="shared" si="415"/>
        <v>0</v>
      </c>
      <c r="D4367" s="38" t="e">
        <f t="shared" si="416"/>
        <v>#VALUE!</v>
      </c>
      <c r="E4367" s="39" t="e">
        <f t="shared" si="411"/>
        <v>#VALUE!</v>
      </c>
      <c r="M4367" s="8" t="str">
        <f>VLOOKUP(MONTH($J4367),Lookup!$A$2:$B$13,2,0)&amp;" "&amp;YEAR($J4367)</f>
        <v>Jan 1900</v>
      </c>
      <c r="N4367" s="34" t="str">
        <f t="shared" si="412"/>
        <v>1/1/9999</v>
      </c>
      <c r="O4367" s="8" t="str">
        <f>IF(ISERROR(VLOOKUP($I4367,Lookup!$H$2:$I$11,2,0)),"",VLOOKUP($I4367,Lookup!$H$2:$I$11,2,0))</f>
        <v/>
      </c>
      <c r="P4367" s="8">
        <f>COUNTIF(J$4:J4367,J4367)</f>
        <v>0</v>
      </c>
    </row>
    <row r="4368" spans="1:16" x14ac:dyDescent="0.25">
      <c r="A4368" s="35">
        <f t="shared" si="413"/>
        <v>0</v>
      </c>
      <c r="B4368" s="8">
        <f t="shared" si="414"/>
        <v>0</v>
      </c>
      <c r="C4368" s="8">
        <f t="shared" si="415"/>
        <v>0</v>
      </c>
      <c r="D4368" s="38" t="e">
        <f t="shared" si="416"/>
        <v>#VALUE!</v>
      </c>
      <c r="E4368" s="39" t="e">
        <f t="shared" si="411"/>
        <v>#VALUE!</v>
      </c>
      <c r="M4368" s="8" t="str">
        <f>VLOOKUP(MONTH($J4368),Lookup!$A$2:$B$13,2,0)&amp;" "&amp;YEAR($J4368)</f>
        <v>Jan 1900</v>
      </c>
      <c r="N4368" s="34" t="str">
        <f t="shared" si="412"/>
        <v>1/1/9999</v>
      </c>
      <c r="O4368" s="8" t="str">
        <f>IF(ISERROR(VLOOKUP($I4368,Lookup!$H$2:$I$11,2,0)),"",VLOOKUP($I4368,Lookup!$H$2:$I$11,2,0))</f>
        <v/>
      </c>
      <c r="P4368" s="8">
        <f>COUNTIF(J$4:J4368,J4368)</f>
        <v>0</v>
      </c>
    </row>
    <row r="4369" spans="1:16" x14ac:dyDescent="0.25">
      <c r="A4369" s="35">
        <f t="shared" si="413"/>
        <v>0</v>
      </c>
      <c r="B4369" s="8">
        <f t="shared" si="414"/>
        <v>0</v>
      </c>
      <c r="C4369" s="8">
        <f t="shared" si="415"/>
        <v>0</v>
      </c>
      <c r="D4369" s="38" t="e">
        <f t="shared" si="416"/>
        <v>#VALUE!</v>
      </c>
      <c r="E4369" s="39" t="e">
        <f t="shared" si="411"/>
        <v>#VALUE!</v>
      </c>
      <c r="M4369" s="8" t="str">
        <f>VLOOKUP(MONTH($J4369),Lookup!$A$2:$B$13,2,0)&amp;" "&amp;YEAR($J4369)</f>
        <v>Jan 1900</v>
      </c>
      <c r="N4369" s="34" t="str">
        <f t="shared" si="412"/>
        <v>1/1/9999</v>
      </c>
      <c r="O4369" s="8" t="str">
        <f>IF(ISERROR(VLOOKUP($I4369,Lookup!$H$2:$I$11,2,0)),"",VLOOKUP($I4369,Lookup!$H$2:$I$11,2,0))</f>
        <v/>
      </c>
      <c r="P4369" s="8">
        <f>COUNTIF(J$4:J4369,J4369)</f>
        <v>0</v>
      </c>
    </row>
    <row r="4370" spans="1:16" x14ac:dyDescent="0.25">
      <c r="A4370" s="35">
        <f t="shared" si="413"/>
        <v>0</v>
      </c>
      <c r="B4370" s="8">
        <f t="shared" si="414"/>
        <v>0</v>
      </c>
      <c r="C4370" s="8">
        <f t="shared" si="415"/>
        <v>0</v>
      </c>
      <c r="D4370" s="38" t="e">
        <f t="shared" si="416"/>
        <v>#VALUE!</v>
      </c>
      <c r="E4370" s="39" t="e">
        <f t="shared" si="411"/>
        <v>#VALUE!</v>
      </c>
      <c r="M4370" s="8" t="str">
        <f>VLOOKUP(MONTH($J4370),Lookup!$A$2:$B$13,2,0)&amp;" "&amp;YEAR($J4370)</f>
        <v>Jan 1900</v>
      </c>
      <c r="N4370" s="34" t="str">
        <f t="shared" si="412"/>
        <v>1/1/9999</v>
      </c>
      <c r="O4370" s="8" t="str">
        <f>IF(ISERROR(VLOOKUP($I4370,Lookup!$H$2:$I$11,2,0)),"",VLOOKUP($I4370,Lookup!$H$2:$I$11,2,0))</f>
        <v/>
      </c>
      <c r="P4370" s="8">
        <f>COUNTIF(J$4:J4370,J4370)</f>
        <v>0</v>
      </c>
    </row>
    <row r="4371" spans="1:16" x14ac:dyDescent="0.25">
      <c r="A4371" s="35">
        <f t="shared" si="413"/>
        <v>0</v>
      </c>
      <c r="B4371" s="8">
        <f t="shared" si="414"/>
        <v>0</v>
      </c>
      <c r="C4371" s="8">
        <f t="shared" si="415"/>
        <v>0</v>
      </c>
      <c r="D4371" s="38" t="e">
        <f t="shared" si="416"/>
        <v>#VALUE!</v>
      </c>
      <c r="E4371" s="39" t="e">
        <f t="shared" si="411"/>
        <v>#VALUE!</v>
      </c>
      <c r="M4371" s="8" t="str">
        <f>VLOOKUP(MONTH($J4371),Lookup!$A$2:$B$13,2,0)&amp;" "&amp;YEAR($J4371)</f>
        <v>Jan 1900</v>
      </c>
      <c r="N4371" s="34" t="str">
        <f t="shared" si="412"/>
        <v>1/1/9999</v>
      </c>
      <c r="O4371" s="8" t="str">
        <f>IF(ISERROR(VLOOKUP($I4371,Lookup!$H$2:$I$11,2,0)),"",VLOOKUP($I4371,Lookup!$H$2:$I$11,2,0))</f>
        <v/>
      </c>
      <c r="P4371" s="8">
        <f>COUNTIF(J$4:J4371,J4371)</f>
        <v>0</v>
      </c>
    </row>
    <row r="4372" spans="1:16" x14ac:dyDescent="0.25">
      <c r="A4372" s="35">
        <f t="shared" si="413"/>
        <v>0</v>
      </c>
      <c r="B4372" s="8">
        <f t="shared" si="414"/>
        <v>0</v>
      </c>
      <c r="C4372" s="8">
        <f t="shared" si="415"/>
        <v>0</v>
      </c>
      <c r="D4372" s="38" t="e">
        <f t="shared" si="416"/>
        <v>#VALUE!</v>
      </c>
      <c r="E4372" s="39" t="e">
        <f t="shared" si="411"/>
        <v>#VALUE!</v>
      </c>
      <c r="M4372" s="8" t="str">
        <f>VLOOKUP(MONTH($J4372),Lookup!$A$2:$B$13,2,0)&amp;" "&amp;YEAR($J4372)</f>
        <v>Jan 1900</v>
      </c>
      <c r="N4372" s="34" t="str">
        <f t="shared" si="412"/>
        <v>1/1/9999</v>
      </c>
      <c r="O4372" s="8" t="str">
        <f>IF(ISERROR(VLOOKUP($I4372,Lookup!$H$2:$I$11,2,0)),"",VLOOKUP($I4372,Lookup!$H$2:$I$11,2,0))</f>
        <v/>
      </c>
      <c r="P4372" s="8">
        <f>COUNTIF(J$4:J4372,J4372)</f>
        <v>0</v>
      </c>
    </row>
    <row r="4373" spans="1:16" x14ac:dyDescent="0.25">
      <c r="A4373" s="35">
        <f t="shared" si="413"/>
        <v>0</v>
      </c>
      <c r="B4373" s="8">
        <f t="shared" si="414"/>
        <v>0</v>
      </c>
      <c r="C4373" s="8">
        <f t="shared" si="415"/>
        <v>0</v>
      </c>
      <c r="D4373" s="38" t="e">
        <f t="shared" si="416"/>
        <v>#VALUE!</v>
      </c>
      <c r="E4373" s="39" t="e">
        <f t="shared" si="411"/>
        <v>#VALUE!</v>
      </c>
      <c r="M4373" s="8" t="str">
        <f>VLOOKUP(MONTH($J4373),Lookup!$A$2:$B$13,2,0)&amp;" "&amp;YEAR($J4373)</f>
        <v>Jan 1900</v>
      </c>
      <c r="N4373" s="34" t="str">
        <f t="shared" si="412"/>
        <v>1/1/9999</v>
      </c>
      <c r="O4373" s="8" t="str">
        <f>IF(ISERROR(VLOOKUP($I4373,Lookup!$H$2:$I$11,2,0)),"",VLOOKUP($I4373,Lookup!$H$2:$I$11,2,0))</f>
        <v/>
      </c>
      <c r="P4373" s="8">
        <f>COUNTIF(J$4:J4373,J4373)</f>
        <v>0</v>
      </c>
    </row>
    <row r="4374" spans="1:16" x14ac:dyDescent="0.25">
      <c r="A4374" s="35">
        <f t="shared" si="413"/>
        <v>0</v>
      </c>
      <c r="B4374" s="8">
        <f t="shared" si="414"/>
        <v>0</v>
      </c>
      <c r="C4374" s="8">
        <f t="shared" si="415"/>
        <v>0</v>
      </c>
      <c r="D4374" s="38" t="e">
        <f t="shared" si="416"/>
        <v>#VALUE!</v>
      </c>
      <c r="E4374" s="39" t="e">
        <f t="shared" si="411"/>
        <v>#VALUE!</v>
      </c>
      <c r="M4374" s="8" t="str">
        <f>VLOOKUP(MONTH($J4374),Lookup!$A$2:$B$13,2,0)&amp;" "&amp;YEAR($J4374)</f>
        <v>Jan 1900</v>
      </c>
      <c r="N4374" s="34" t="str">
        <f t="shared" si="412"/>
        <v>1/1/9999</v>
      </c>
      <c r="O4374" s="8" t="str">
        <f>IF(ISERROR(VLOOKUP($I4374,Lookup!$H$2:$I$11,2,0)),"",VLOOKUP($I4374,Lookup!$H$2:$I$11,2,0))</f>
        <v/>
      </c>
      <c r="P4374" s="8">
        <f>COUNTIF(J$4:J4374,J4374)</f>
        <v>0</v>
      </c>
    </row>
    <row r="4375" spans="1:16" x14ac:dyDescent="0.25">
      <c r="A4375" s="35">
        <f t="shared" si="413"/>
        <v>0</v>
      </c>
      <c r="B4375" s="8">
        <f t="shared" si="414"/>
        <v>0</v>
      </c>
      <c r="C4375" s="8">
        <f t="shared" si="415"/>
        <v>0</v>
      </c>
      <c r="D4375" s="38" t="e">
        <f t="shared" si="416"/>
        <v>#VALUE!</v>
      </c>
      <c r="E4375" s="39" t="e">
        <f t="shared" si="411"/>
        <v>#VALUE!</v>
      </c>
      <c r="M4375" s="8" t="str">
        <f>VLOOKUP(MONTH($J4375),Lookup!$A$2:$B$13,2,0)&amp;" "&amp;YEAR($J4375)</f>
        <v>Jan 1900</v>
      </c>
      <c r="N4375" s="34" t="str">
        <f t="shared" si="412"/>
        <v>1/1/9999</v>
      </c>
      <c r="O4375" s="8" t="str">
        <f>IF(ISERROR(VLOOKUP($I4375,Lookup!$H$2:$I$11,2,0)),"",VLOOKUP($I4375,Lookup!$H$2:$I$11,2,0))</f>
        <v/>
      </c>
      <c r="P4375" s="8">
        <f>COUNTIF(J$4:J4375,J4375)</f>
        <v>0</v>
      </c>
    </row>
    <row r="4376" spans="1:16" x14ac:dyDescent="0.25">
      <c r="A4376" s="35">
        <f t="shared" si="413"/>
        <v>0</v>
      </c>
      <c r="B4376" s="8">
        <f t="shared" si="414"/>
        <v>0</v>
      </c>
      <c r="C4376" s="8">
        <f t="shared" si="415"/>
        <v>0</v>
      </c>
      <c r="D4376" s="38" t="e">
        <f t="shared" si="416"/>
        <v>#VALUE!</v>
      </c>
      <c r="E4376" s="39" t="e">
        <f t="shared" si="411"/>
        <v>#VALUE!</v>
      </c>
      <c r="M4376" s="8" t="str">
        <f>VLOOKUP(MONTH($J4376),Lookup!$A$2:$B$13,2,0)&amp;" "&amp;YEAR($J4376)</f>
        <v>Jan 1900</v>
      </c>
      <c r="N4376" s="34" t="str">
        <f t="shared" si="412"/>
        <v>1/1/9999</v>
      </c>
      <c r="O4376" s="8" t="str">
        <f>IF(ISERROR(VLOOKUP($I4376,Lookup!$H$2:$I$11,2,0)),"",VLOOKUP($I4376,Lookup!$H$2:$I$11,2,0))</f>
        <v/>
      </c>
      <c r="P4376" s="8">
        <f>COUNTIF(J$4:J4376,J4376)</f>
        <v>0</v>
      </c>
    </row>
    <row r="4377" spans="1:16" x14ac:dyDescent="0.25">
      <c r="A4377" s="35">
        <f t="shared" si="413"/>
        <v>0</v>
      </c>
      <c r="B4377" s="8">
        <f t="shared" si="414"/>
        <v>0</v>
      </c>
      <c r="C4377" s="8">
        <f t="shared" si="415"/>
        <v>0</v>
      </c>
      <c r="D4377" s="38" t="e">
        <f t="shared" si="416"/>
        <v>#VALUE!</v>
      </c>
      <c r="E4377" s="39" t="e">
        <f t="shared" si="411"/>
        <v>#VALUE!</v>
      </c>
      <c r="M4377" s="8" t="str">
        <f>VLOOKUP(MONTH($J4377),Lookup!$A$2:$B$13,2,0)&amp;" "&amp;YEAR($J4377)</f>
        <v>Jan 1900</v>
      </c>
      <c r="N4377" s="34" t="str">
        <f t="shared" si="412"/>
        <v>1/1/9999</v>
      </c>
      <c r="O4377" s="8" t="str">
        <f>IF(ISERROR(VLOOKUP($I4377,Lookup!$H$2:$I$11,2,0)),"",VLOOKUP($I4377,Lookup!$H$2:$I$11,2,0))</f>
        <v/>
      </c>
      <c r="P4377" s="8">
        <f>COUNTIF(J$4:J4377,J4377)</f>
        <v>0</v>
      </c>
    </row>
    <row r="4378" spans="1:16" x14ac:dyDescent="0.25">
      <c r="A4378" s="35">
        <f t="shared" si="413"/>
        <v>0</v>
      </c>
      <c r="B4378" s="8">
        <f t="shared" si="414"/>
        <v>0</v>
      </c>
      <c r="C4378" s="8">
        <f t="shared" si="415"/>
        <v>0</v>
      </c>
      <c r="D4378" s="38" t="e">
        <f t="shared" si="416"/>
        <v>#VALUE!</v>
      </c>
      <c r="E4378" s="39" t="e">
        <f t="shared" si="411"/>
        <v>#VALUE!</v>
      </c>
      <c r="M4378" s="8" t="str">
        <f>VLOOKUP(MONTH($J4378),Lookup!$A$2:$B$13,2,0)&amp;" "&amp;YEAR($J4378)</f>
        <v>Jan 1900</v>
      </c>
      <c r="N4378" s="34" t="str">
        <f t="shared" si="412"/>
        <v>1/1/9999</v>
      </c>
      <c r="O4378" s="8" t="str">
        <f>IF(ISERROR(VLOOKUP($I4378,Lookup!$H$2:$I$11,2,0)),"",VLOOKUP($I4378,Lookup!$H$2:$I$11,2,0))</f>
        <v/>
      </c>
      <c r="P4378" s="8">
        <f>COUNTIF(J$4:J4378,J4378)</f>
        <v>0</v>
      </c>
    </row>
    <row r="4379" spans="1:16" x14ac:dyDescent="0.25">
      <c r="A4379" s="35">
        <f t="shared" si="413"/>
        <v>0</v>
      </c>
      <c r="B4379" s="8">
        <f t="shared" si="414"/>
        <v>0</v>
      </c>
      <c r="C4379" s="8">
        <f t="shared" si="415"/>
        <v>0</v>
      </c>
      <c r="D4379" s="38" t="e">
        <f t="shared" si="416"/>
        <v>#VALUE!</v>
      </c>
      <c r="E4379" s="39" t="e">
        <f t="shared" si="411"/>
        <v>#VALUE!</v>
      </c>
      <c r="M4379" s="8" t="str">
        <f>VLOOKUP(MONTH($J4379),Lookup!$A$2:$B$13,2,0)&amp;" "&amp;YEAR($J4379)</f>
        <v>Jan 1900</v>
      </c>
      <c r="N4379" s="34" t="str">
        <f t="shared" si="412"/>
        <v>1/1/9999</v>
      </c>
      <c r="O4379" s="8" t="str">
        <f>IF(ISERROR(VLOOKUP($I4379,Lookup!$H$2:$I$11,2,0)),"",VLOOKUP($I4379,Lookup!$H$2:$I$11,2,0))</f>
        <v/>
      </c>
      <c r="P4379" s="8">
        <f>COUNTIF(J$4:J4379,J4379)</f>
        <v>0</v>
      </c>
    </row>
    <row r="4380" spans="1:16" x14ac:dyDescent="0.25">
      <c r="A4380" s="35">
        <f t="shared" si="413"/>
        <v>0</v>
      </c>
      <c r="B4380" s="8">
        <f t="shared" si="414"/>
        <v>0</v>
      </c>
      <c r="C4380" s="8">
        <f t="shared" si="415"/>
        <v>0</v>
      </c>
      <c r="D4380" s="38" t="e">
        <f t="shared" si="416"/>
        <v>#VALUE!</v>
      </c>
      <c r="E4380" s="39" t="e">
        <f t="shared" si="411"/>
        <v>#VALUE!</v>
      </c>
      <c r="M4380" s="8" t="str">
        <f>VLOOKUP(MONTH($J4380),Lookup!$A$2:$B$13,2,0)&amp;" "&amp;YEAR($J4380)</f>
        <v>Jan 1900</v>
      </c>
      <c r="N4380" s="34" t="str">
        <f t="shared" si="412"/>
        <v>1/1/9999</v>
      </c>
      <c r="O4380" s="8" t="str">
        <f>IF(ISERROR(VLOOKUP($I4380,Lookup!$H$2:$I$11,2,0)),"",VLOOKUP($I4380,Lookup!$H$2:$I$11,2,0))</f>
        <v/>
      </c>
      <c r="P4380" s="8">
        <f>COUNTIF(J$4:J4380,J4380)</f>
        <v>0</v>
      </c>
    </row>
    <row r="4381" spans="1:16" x14ac:dyDescent="0.25">
      <c r="A4381" s="35">
        <f t="shared" si="413"/>
        <v>0</v>
      </c>
      <c r="B4381" s="8">
        <f t="shared" si="414"/>
        <v>0</v>
      </c>
      <c r="C4381" s="8">
        <f t="shared" si="415"/>
        <v>0</v>
      </c>
      <c r="D4381" s="38" t="e">
        <f t="shared" si="416"/>
        <v>#VALUE!</v>
      </c>
      <c r="E4381" s="39" t="e">
        <f t="shared" si="411"/>
        <v>#VALUE!</v>
      </c>
      <c r="M4381" s="8" t="str">
        <f>VLOOKUP(MONTH($J4381),Lookup!$A$2:$B$13,2,0)&amp;" "&amp;YEAR($J4381)</f>
        <v>Jan 1900</v>
      </c>
      <c r="N4381" s="34" t="str">
        <f t="shared" si="412"/>
        <v>1/1/9999</v>
      </c>
      <c r="O4381" s="8" t="str">
        <f>IF(ISERROR(VLOOKUP($I4381,Lookup!$H$2:$I$11,2,0)),"",VLOOKUP($I4381,Lookup!$H$2:$I$11,2,0))</f>
        <v/>
      </c>
      <c r="P4381" s="8">
        <f>COUNTIF(J$4:J4381,J4381)</f>
        <v>0</v>
      </c>
    </row>
    <row r="4382" spans="1:16" x14ac:dyDescent="0.25">
      <c r="A4382" s="35">
        <f t="shared" si="413"/>
        <v>0</v>
      </c>
      <c r="B4382" s="8">
        <f t="shared" si="414"/>
        <v>0</v>
      </c>
      <c r="C4382" s="8">
        <f t="shared" si="415"/>
        <v>0</v>
      </c>
      <c r="D4382" s="38" t="e">
        <f t="shared" si="416"/>
        <v>#VALUE!</v>
      </c>
      <c r="E4382" s="39" t="e">
        <f t="shared" si="411"/>
        <v>#VALUE!</v>
      </c>
      <c r="M4382" s="8" t="str">
        <f>VLOOKUP(MONTH($J4382),Lookup!$A$2:$B$13,2,0)&amp;" "&amp;YEAR($J4382)</f>
        <v>Jan 1900</v>
      </c>
      <c r="N4382" s="34" t="str">
        <f t="shared" si="412"/>
        <v>1/1/9999</v>
      </c>
      <c r="O4382" s="8" t="str">
        <f>IF(ISERROR(VLOOKUP($I4382,Lookup!$H$2:$I$11,2,0)),"",VLOOKUP($I4382,Lookup!$H$2:$I$11,2,0))</f>
        <v/>
      </c>
      <c r="P4382" s="8">
        <f>COUNTIF(J$4:J4382,J4382)</f>
        <v>0</v>
      </c>
    </row>
    <row r="4383" spans="1:16" x14ac:dyDescent="0.25">
      <c r="A4383" s="35">
        <f t="shared" si="413"/>
        <v>0</v>
      </c>
      <c r="B4383" s="8">
        <f t="shared" si="414"/>
        <v>0</v>
      </c>
      <c r="C4383" s="8">
        <f t="shared" si="415"/>
        <v>0</v>
      </c>
      <c r="D4383" s="38" t="e">
        <f t="shared" si="416"/>
        <v>#VALUE!</v>
      </c>
      <c r="E4383" s="39" t="e">
        <f t="shared" si="411"/>
        <v>#VALUE!</v>
      </c>
      <c r="M4383" s="8" t="str">
        <f>VLOOKUP(MONTH($J4383),Lookup!$A$2:$B$13,2,0)&amp;" "&amp;YEAR($J4383)</f>
        <v>Jan 1900</v>
      </c>
      <c r="N4383" s="34" t="str">
        <f t="shared" si="412"/>
        <v>1/1/9999</v>
      </c>
      <c r="O4383" s="8" t="str">
        <f>IF(ISERROR(VLOOKUP($I4383,Lookup!$H$2:$I$11,2,0)),"",VLOOKUP($I4383,Lookup!$H$2:$I$11,2,0))</f>
        <v/>
      </c>
      <c r="P4383" s="8">
        <f>COUNTIF(J$4:J4383,J4383)</f>
        <v>0</v>
      </c>
    </row>
    <row r="4384" spans="1:16" x14ac:dyDescent="0.25">
      <c r="A4384" s="35">
        <f t="shared" si="413"/>
        <v>0</v>
      </c>
      <c r="B4384" s="8">
        <f t="shared" si="414"/>
        <v>0</v>
      </c>
      <c r="C4384" s="8">
        <f t="shared" si="415"/>
        <v>0</v>
      </c>
      <c r="D4384" s="38" t="e">
        <f t="shared" si="416"/>
        <v>#VALUE!</v>
      </c>
      <c r="E4384" s="39" t="e">
        <f t="shared" si="411"/>
        <v>#VALUE!</v>
      </c>
      <c r="M4384" s="8" t="str">
        <f>VLOOKUP(MONTH($J4384),Lookup!$A$2:$B$13,2,0)&amp;" "&amp;YEAR($J4384)</f>
        <v>Jan 1900</v>
      </c>
      <c r="N4384" s="34" t="str">
        <f t="shared" si="412"/>
        <v>1/1/9999</v>
      </c>
      <c r="O4384" s="8" t="str">
        <f>IF(ISERROR(VLOOKUP($I4384,Lookup!$H$2:$I$11,2,0)),"",VLOOKUP($I4384,Lookup!$H$2:$I$11,2,0))</f>
        <v/>
      </c>
      <c r="P4384" s="8">
        <f>COUNTIF(J$4:J4384,J4384)</f>
        <v>0</v>
      </c>
    </row>
    <row r="4385" spans="1:16" x14ac:dyDescent="0.25">
      <c r="A4385" s="35">
        <f t="shared" si="413"/>
        <v>0</v>
      </c>
      <c r="B4385" s="8">
        <f t="shared" si="414"/>
        <v>0</v>
      </c>
      <c r="C4385" s="8">
        <f t="shared" si="415"/>
        <v>0</v>
      </c>
      <c r="D4385" s="38" t="e">
        <f t="shared" si="416"/>
        <v>#VALUE!</v>
      </c>
      <c r="E4385" s="39" t="e">
        <f t="shared" si="411"/>
        <v>#VALUE!</v>
      </c>
      <c r="M4385" s="8" t="str">
        <f>VLOOKUP(MONTH($J4385),Lookup!$A$2:$B$13,2,0)&amp;" "&amp;YEAR($J4385)</f>
        <v>Jan 1900</v>
      </c>
      <c r="N4385" s="34" t="str">
        <f t="shared" si="412"/>
        <v>1/1/9999</v>
      </c>
      <c r="O4385" s="8" t="str">
        <f>IF(ISERROR(VLOOKUP($I4385,Lookup!$H$2:$I$11,2,0)),"",VLOOKUP($I4385,Lookup!$H$2:$I$11,2,0))</f>
        <v/>
      </c>
      <c r="P4385" s="8">
        <f>COUNTIF(J$4:J4385,J4385)</f>
        <v>0</v>
      </c>
    </row>
    <row r="4386" spans="1:16" x14ac:dyDescent="0.25">
      <c r="A4386" s="35">
        <f t="shared" si="413"/>
        <v>0</v>
      </c>
      <c r="B4386" s="8">
        <f t="shared" si="414"/>
        <v>0</v>
      </c>
      <c r="C4386" s="8">
        <f t="shared" si="415"/>
        <v>0</v>
      </c>
      <c r="D4386" s="38" t="e">
        <f t="shared" si="416"/>
        <v>#VALUE!</v>
      </c>
      <c r="E4386" s="39" t="e">
        <f t="shared" si="411"/>
        <v>#VALUE!</v>
      </c>
      <c r="M4386" s="8" t="str">
        <f>VLOOKUP(MONTH($J4386),Lookup!$A$2:$B$13,2,0)&amp;" "&amp;YEAR($J4386)</f>
        <v>Jan 1900</v>
      </c>
      <c r="N4386" s="34" t="str">
        <f t="shared" si="412"/>
        <v>1/1/9999</v>
      </c>
      <c r="O4386" s="8" t="str">
        <f>IF(ISERROR(VLOOKUP($I4386,Lookup!$H$2:$I$11,2,0)),"",VLOOKUP($I4386,Lookup!$H$2:$I$11,2,0))</f>
        <v/>
      </c>
      <c r="P4386" s="8">
        <f>COUNTIF(J$4:J4386,J4386)</f>
        <v>0</v>
      </c>
    </row>
    <row r="4387" spans="1:16" x14ac:dyDescent="0.25">
      <c r="A4387" s="35">
        <f t="shared" si="413"/>
        <v>0</v>
      </c>
      <c r="B4387" s="8">
        <f t="shared" si="414"/>
        <v>0</v>
      </c>
      <c r="C4387" s="8">
        <f t="shared" si="415"/>
        <v>0</v>
      </c>
      <c r="D4387" s="38" t="e">
        <f t="shared" si="416"/>
        <v>#VALUE!</v>
      </c>
      <c r="E4387" s="39" t="e">
        <f t="shared" si="411"/>
        <v>#VALUE!</v>
      </c>
      <c r="M4387" s="8" t="str">
        <f>VLOOKUP(MONTH($J4387),Lookup!$A$2:$B$13,2,0)&amp;" "&amp;YEAR($J4387)</f>
        <v>Jan 1900</v>
      </c>
      <c r="N4387" s="34" t="str">
        <f t="shared" si="412"/>
        <v>1/1/9999</v>
      </c>
      <c r="O4387" s="8" t="str">
        <f>IF(ISERROR(VLOOKUP($I4387,Lookup!$H$2:$I$11,2,0)),"",VLOOKUP($I4387,Lookup!$H$2:$I$11,2,0))</f>
        <v/>
      </c>
      <c r="P4387" s="8">
        <f>COUNTIF(J$4:J4387,J4387)</f>
        <v>0</v>
      </c>
    </row>
    <row r="4388" spans="1:16" x14ac:dyDescent="0.25">
      <c r="A4388" s="35">
        <f t="shared" si="413"/>
        <v>0</v>
      </c>
      <c r="B4388" s="8">
        <f t="shared" si="414"/>
        <v>0</v>
      </c>
      <c r="C4388" s="8">
        <f t="shared" si="415"/>
        <v>0</v>
      </c>
      <c r="D4388" s="38" t="e">
        <f t="shared" si="416"/>
        <v>#VALUE!</v>
      </c>
      <c r="E4388" s="39" t="e">
        <f t="shared" si="411"/>
        <v>#VALUE!</v>
      </c>
      <c r="M4388" s="8" t="str">
        <f>VLOOKUP(MONTH($J4388),Lookup!$A$2:$B$13,2,0)&amp;" "&amp;YEAR($J4388)</f>
        <v>Jan 1900</v>
      </c>
      <c r="N4388" s="34" t="str">
        <f t="shared" si="412"/>
        <v>1/1/9999</v>
      </c>
      <c r="O4388" s="8" t="str">
        <f>IF(ISERROR(VLOOKUP($I4388,Lookup!$H$2:$I$11,2,0)),"",VLOOKUP($I4388,Lookup!$H$2:$I$11,2,0))</f>
        <v/>
      </c>
      <c r="P4388" s="8">
        <f>COUNTIF(J$4:J4388,J4388)</f>
        <v>0</v>
      </c>
    </row>
    <row r="4389" spans="1:16" x14ac:dyDescent="0.25">
      <c r="A4389" s="35">
        <f t="shared" si="413"/>
        <v>0</v>
      </c>
      <c r="B4389" s="8">
        <f t="shared" si="414"/>
        <v>0</v>
      </c>
      <c r="C4389" s="8">
        <f t="shared" si="415"/>
        <v>0</v>
      </c>
      <c r="D4389" s="38" t="e">
        <f t="shared" si="416"/>
        <v>#VALUE!</v>
      </c>
      <c r="E4389" s="39" t="e">
        <f t="shared" si="411"/>
        <v>#VALUE!</v>
      </c>
      <c r="M4389" s="8" t="str">
        <f>VLOOKUP(MONTH($J4389),Lookup!$A$2:$B$13,2,0)&amp;" "&amp;YEAR($J4389)</f>
        <v>Jan 1900</v>
      </c>
      <c r="N4389" s="34" t="str">
        <f t="shared" si="412"/>
        <v>1/1/9999</v>
      </c>
      <c r="O4389" s="8" t="str">
        <f>IF(ISERROR(VLOOKUP($I4389,Lookup!$H$2:$I$11,2,0)),"",VLOOKUP($I4389,Lookup!$H$2:$I$11,2,0))</f>
        <v/>
      </c>
      <c r="P4389" s="8">
        <f>COUNTIF(J$4:J4389,J4389)</f>
        <v>0</v>
      </c>
    </row>
    <row r="4390" spans="1:16" x14ac:dyDescent="0.25">
      <c r="A4390" s="35">
        <f t="shared" si="413"/>
        <v>0</v>
      </c>
      <c r="B4390" s="8">
        <f t="shared" si="414"/>
        <v>0</v>
      </c>
      <c r="C4390" s="8">
        <f t="shared" si="415"/>
        <v>0</v>
      </c>
      <c r="D4390" s="38" t="e">
        <f t="shared" si="416"/>
        <v>#VALUE!</v>
      </c>
      <c r="E4390" s="39" t="e">
        <f t="shared" si="411"/>
        <v>#VALUE!</v>
      </c>
      <c r="M4390" s="8" t="str">
        <f>VLOOKUP(MONTH($J4390),Lookup!$A$2:$B$13,2,0)&amp;" "&amp;YEAR($J4390)</f>
        <v>Jan 1900</v>
      </c>
      <c r="N4390" s="34" t="str">
        <f t="shared" si="412"/>
        <v>1/1/9999</v>
      </c>
      <c r="O4390" s="8" t="str">
        <f>IF(ISERROR(VLOOKUP($I4390,Lookup!$H$2:$I$11,2,0)),"",VLOOKUP($I4390,Lookup!$H$2:$I$11,2,0))</f>
        <v/>
      </c>
      <c r="P4390" s="8">
        <f>COUNTIF(J$4:J4390,J4390)</f>
        <v>0</v>
      </c>
    </row>
    <row r="4391" spans="1:16" x14ac:dyDescent="0.25">
      <c r="A4391" s="35">
        <f t="shared" si="413"/>
        <v>0</v>
      </c>
      <c r="B4391" s="8">
        <f t="shared" si="414"/>
        <v>0</v>
      </c>
      <c r="C4391" s="8">
        <f t="shared" si="415"/>
        <v>0</v>
      </c>
      <c r="D4391" s="38" t="e">
        <f t="shared" si="416"/>
        <v>#VALUE!</v>
      </c>
      <c r="E4391" s="39" t="e">
        <f t="shared" si="411"/>
        <v>#VALUE!</v>
      </c>
      <c r="M4391" s="8" t="str">
        <f>VLOOKUP(MONTH($J4391),Lookup!$A$2:$B$13,2,0)&amp;" "&amp;YEAR($J4391)</f>
        <v>Jan 1900</v>
      </c>
      <c r="N4391" s="34" t="str">
        <f t="shared" si="412"/>
        <v>1/1/9999</v>
      </c>
      <c r="O4391" s="8" t="str">
        <f>IF(ISERROR(VLOOKUP($I4391,Lookup!$H$2:$I$11,2,0)),"",VLOOKUP($I4391,Lookup!$H$2:$I$11,2,0))</f>
        <v/>
      </c>
      <c r="P4391" s="8">
        <f>COUNTIF(J$4:J4391,J4391)</f>
        <v>0</v>
      </c>
    </row>
    <row r="4392" spans="1:16" x14ac:dyDescent="0.25">
      <c r="A4392" s="35">
        <f t="shared" si="413"/>
        <v>0</v>
      </c>
      <c r="B4392" s="8">
        <f t="shared" si="414"/>
        <v>0</v>
      </c>
      <c r="C4392" s="8">
        <f t="shared" si="415"/>
        <v>0</v>
      </c>
      <c r="D4392" s="38" t="e">
        <f t="shared" si="416"/>
        <v>#VALUE!</v>
      </c>
      <c r="E4392" s="39" t="e">
        <f t="shared" si="411"/>
        <v>#VALUE!</v>
      </c>
      <c r="M4392" s="8" t="str">
        <f>VLOOKUP(MONTH($J4392),Lookup!$A$2:$B$13,2,0)&amp;" "&amp;YEAR($J4392)</f>
        <v>Jan 1900</v>
      </c>
      <c r="N4392" s="34" t="str">
        <f t="shared" si="412"/>
        <v>1/1/9999</v>
      </c>
      <c r="O4392" s="8" t="str">
        <f>IF(ISERROR(VLOOKUP($I4392,Lookup!$H$2:$I$11,2,0)),"",VLOOKUP($I4392,Lookup!$H$2:$I$11,2,0))</f>
        <v/>
      </c>
      <c r="P4392" s="8">
        <f>COUNTIF(J$4:J4392,J4392)</f>
        <v>0</v>
      </c>
    </row>
    <row r="4393" spans="1:16" x14ac:dyDescent="0.25">
      <c r="A4393" s="35">
        <f t="shared" si="413"/>
        <v>0</v>
      </c>
      <c r="B4393" s="8">
        <f t="shared" si="414"/>
        <v>0</v>
      </c>
      <c r="C4393" s="8">
        <f t="shared" si="415"/>
        <v>0</v>
      </c>
      <c r="D4393" s="38" t="e">
        <f t="shared" si="416"/>
        <v>#VALUE!</v>
      </c>
      <c r="E4393" s="39" t="e">
        <f t="shared" si="411"/>
        <v>#VALUE!</v>
      </c>
      <c r="M4393" s="8" t="str">
        <f>VLOOKUP(MONTH($J4393),Lookup!$A$2:$B$13,2,0)&amp;" "&amp;YEAR($J4393)</f>
        <v>Jan 1900</v>
      </c>
      <c r="N4393" s="34" t="str">
        <f t="shared" si="412"/>
        <v>1/1/9999</v>
      </c>
      <c r="O4393" s="8" t="str">
        <f>IF(ISERROR(VLOOKUP($I4393,Lookup!$H$2:$I$11,2,0)),"",VLOOKUP($I4393,Lookup!$H$2:$I$11,2,0))</f>
        <v/>
      </c>
      <c r="P4393" s="8">
        <f>COUNTIF(J$4:J4393,J4393)</f>
        <v>0</v>
      </c>
    </row>
    <row r="4394" spans="1:16" x14ac:dyDescent="0.25">
      <c r="A4394" s="35">
        <f t="shared" si="413"/>
        <v>0</v>
      </c>
      <c r="B4394" s="8">
        <f t="shared" si="414"/>
        <v>0</v>
      </c>
      <c r="C4394" s="8">
        <f t="shared" si="415"/>
        <v>0</v>
      </c>
      <c r="D4394" s="38" t="e">
        <f t="shared" si="416"/>
        <v>#VALUE!</v>
      </c>
      <c r="E4394" s="39" t="e">
        <f t="shared" si="411"/>
        <v>#VALUE!</v>
      </c>
      <c r="M4394" s="8" t="str">
        <f>VLOOKUP(MONTH($J4394),Lookup!$A$2:$B$13,2,0)&amp;" "&amp;YEAR($J4394)</f>
        <v>Jan 1900</v>
      </c>
      <c r="N4394" s="34" t="str">
        <f t="shared" si="412"/>
        <v>1/1/9999</v>
      </c>
      <c r="O4394" s="8" t="str">
        <f>IF(ISERROR(VLOOKUP($I4394,Lookup!$H$2:$I$11,2,0)),"",VLOOKUP($I4394,Lookup!$H$2:$I$11,2,0))</f>
        <v/>
      </c>
      <c r="P4394" s="8">
        <f>COUNTIF(J$4:J4394,J4394)</f>
        <v>0</v>
      </c>
    </row>
    <row r="4395" spans="1:16" x14ac:dyDescent="0.25">
      <c r="A4395" s="35">
        <f t="shared" si="413"/>
        <v>0</v>
      </c>
      <c r="B4395" s="8">
        <f t="shared" si="414"/>
        <v>0</v>
      </c>
      <c r="C4395" s="8">
        <f t="shared" si="415"/>
        <v>0</v>
      </c>
      <c r="D4395" s="38" t="e">
        <f t="shared" si="416"/>
        <v>#VALUE!</v>
      </c>
      <c r="E4395" s="39" t="e">
        <f t="shared" si="411"/>
        <v>#VALUE!</v>
      </c>
      <c r="M4395" s="8" t="str">
        <f>VLOOKUP(MONTH($J4395),Lookup!$A$2:$B$13,2,0)&amp;" "&amp;YEAR($J4395)</f>
        <v>Jan 1900</v>
      </c>
      <c r="N4395" s="34" t="str">
        <f t="shared" si="412"/>
        <v>1/1/9999</v>
      </c>
      <c r="O4395" s="8" t="str">
        <f>IF(ISERROR(VLOOKUP($I4395,Lookup!$H$2:$I$11,2,0)),"",VLOOKUP($I4395,Lookup!$H$2:$I$11,2,0))</f>
        <v/>
      </c>
      <c r="P4395" s="8">
        <f>COUNTIF(J$4:J4395,J4395)</f>
        <v>0</v>
      </c>
    </row>
    <row r="4396" spans="1:16" x14ac:dyDescent="0.25">
      <c r="A4396" s="35">
        <f t="shared" si="413"/>
        <v>0</v>
      </c>
      <c r="B4396" s="8">
        <f t="shared" si="414"/>
        <v>0</v>
      </c>
      <c r="C4396" s="8">
        <f t="shared" si="415"/>
        <v>0</v>
      </c>
      <c r="D4396" s="38" t="e">
        <f t="shared" si="416"/>
        <v>#VALUE!</v>
      </c>
      <c r="E4396" s="39" t="e">
        <f t="shared" si="411"/>
        <v>#VALUE!</v>
      </c>
      <c r="M4396" s="8" t="str">
        <f>VLOOKUP(MONTH($J4396),Lookup!$A$2:$B$13,2,0)&amp;" "&amp;YEAR($J4396)</f>
        <v>Jan 1900</v>
      </c>
      <c r="N4396" s="34" t="str">
        <f t="shared" si="412"/>
        <v>1/1/9999</v>
      </c>
      <c r="O4396" s="8" t="str">
        <f>IF(ISERROR(VLOOKUP($I4396,Lookup!$H$2:$I$11,2,0)),"",VLOOKUP($I4396,Lookup!$H$2:$I$11,2,0))</f>
        <v/>
      </c>
      <c r="P4396" s="8">
        <f>COUNTIF(J$4:J4396,J4396)</f>
        <v>0</v>
      </c>
    </row>
    <row r="4397" spans="1:16" x14ac:dyDescent="0.25">
      <c r="A4397" s="35">
        <f t="shared" si="413"/>
        <v>0</v>
      </c>
      <c r="B4397" s="8">
        <f t="shared" si="414"/>
        <v>0</v>
      </c>
      <c r="C4397" s="8">
        <f t="shared" si="415"/>
        <v>0</v>
      </c>
      <c r="D4397" s="38" t="e">
        <f t="shared" si="416"/>
        <v>#VALUE!</v>
      </c>
      <c r="E4397" s="39" t="e">
        <f t="shared" si="411"/>
        <v>#VALUE!</v>
      </c>
      <c r="M4397" s="8" t="str">
        <f>VLOOKUP(MONTH($J4397),Lookup!$A$2:$B$13,2,0)&amp;" "&amp;YEAR($J4397)</f>
        <v>Jan 1900</v>
      </c>
      <c r="N4397" s="34" t="str">
        <f t="shared" si="412"/>
        <v>1/1/9999</v>
      </c>
      <c r="O4397" s="8" t="str">
        <f>IF(ISERROR(VLOOKUP($I4397,Lookup!$H$2:$I$11,2,0)),"",VLOOKUP($I4397,Lookup!$H$2:$I$11,2,0))</f>
        <v/>
      </c>
      <c r="P4397" s="8">
        <f>COUNTIF(J$4:J4397,J4397)</f>
        <v>0</v>
      </c>
    </row>
    <row r="4398" spans="1:16" x14ac:dyDescent="0.25">
      <c r="A4398" s="35">
        <f t="shared" si="413"/>
        <v>0</v>
      </c>
      <c r="B4398" s="8">
        <f t="shared" si="414"/>
        <v>0</v>
      </c>
      <c r="C4398" s="8">
        <f t="shared" si="415"/>
        <v>0</v>
      </c>
      <c r="D4398" s="38" t="e">
        <f t="shared" si="416"/>
        <v>#VALUE!</v>
      </c>
      <c r="E4398" s="39" t="e">
        <f t="shared" si="411"/>
        <v>#VALUE!</v>
      </c>
      <c r="M4398" s="8" t="str">
        <f>VLOOKUP(MONTH($J4398),Lookup!$A$2:$B$13,2,0)&amp;" "&amp;YEAR($J4398)</f>
        <v>Jan 1900</v>
      </c>
      <c r="N4398" s="34" t="str">
        <f t="shared" si="412"/>
        <v>1/1/9999</v>
      </c>
      <c r="O4398" s="8" t="str">
        <f>IF(ISERROR(VLOOKUP($I4398,Lookup!$H$2:$I$11,2,0)),"",VLOOKUP($I4398,Lookup!$H$2:$I$11,2,0))</f>
        <v/>
      </c>
      <c r="P4398" s="8">
        <f>COUNTIF(J$4:J4398,J4398)</f>
        <v>0</v>
      </c>
    </row>
    <row r="4399" spans="1:16" x14ac:dyDescent="0.25">
      <c r="A4399" s="35">
        <f t="shared" si="413"/>
        <v>0</v>
      </c>
      <c r="B4399" s="8">
        <f t="shared" si="414"/>
        <v>0</v>
      </c>
      <c r="C4399" s="8">
        <f t="shared" si="415"/>
        <v>0</v>
      </c>
      <c r="D4399" s="38" t="e">
        <f t="shared" si="416"/>
        <v>#VALUE!</v>
      </c>
      <c r="E4399" s="39" t="e">
        <f t="shared" si="411"/>
        <v>#VALUE!</v>
      </c>
      <c r="M4399" s="8" t="str">
        <f>VLOOKUP(MONTH($J4399),Lookup!$A$2:$B$13,2,0)&amp;" "&amp;YEAR($J4399)</f>
        <v>Jan 1900</v>
      </c>
      <c r="N4399" s="34" t="str">
        <f t="shared" si="412"/>
        <v>1/1/9999</v>
      </c>
      <c r="O4399" s="8" t="str">
        <f>IF(ISERROR(VLOOKUP($I4399,Lookup!$H$2:$I$11,2,0)),"",VLOOKUP($I4399,Lookup!$H$2:$I$11,2,0))</f>
        <v/>
      </c>
      <c r="P4399" s="8">
        <f>COUNTIF(J$4:J4399,J4399)</f>
        <v>0</v>
      </c>
    </row>
    <row r="4400" spans="1:16" x14ac:dyDescent="0.25">
      <c r="A4400" s="35">
        <f t="shared" si="413"/>
        <v>0</v>
      </c>
      <c r="B4400" s="8">
        <f t="shared" si="414"/>
        <v>0</v>
      </c>
      <c r="C4400" s="8">
        <f t="shared" si="415"/>
        <v>0</v>
      </c>
      <c r="D4400" s="38" t="e">
        <f t="shared" si="416"/>
        <v>#VALUE!</v>
      </c>
      <c r="E4400" s="39" t="e">
        <f t="shared" si="411"/>
        <v>#VALUE!</v>
      </c>
      <c r="M4400" s="8" t="str">
        <f>VLOOKUP(MONTH($J4400),Lookup!$A$2:$B$13,2,0)&amp;" "&amp;YEAR($J4400)</f>
        <v>Jan 1900</v>
      </c>
      <c r="N4400" s="34" t="str">
        <f t="shared" si="412"/>
        <v>1/1/9999</v>
      </c>
      <c r="O4400" s="8" t="str">
        <f>IF(ISERROR(VLOOKUP($I4400,Lookup!$H$2:$I$11,2,0)),"",VLOOKUP($I4400,Lookup!$H$2:$I$11,2,0))</f>
        <v/>
      </c>
      <c r="P4400" s="8">
        <f>COUNTIF(J$4:J4400,J4400)</f>
        <v>0</v>
      </c>
    </row>
    <row r="4401" spans="1:16" x14ac:dyDescent="0.25">
      <c r="A4401" s="35">
        <f t="shared" si="413"/>
        <v>0</v>
      </c>
      <c r="B4401" s="8">
        <f t="shared" si="414"/>
        <v>0</v>
      </c>
      <c r="C4401" s="8">
        <f t="shared" si="415"/>
        <v>0</v>
      </c>
      <c r="D4401" s="38" t="e">
        <f t="shared" si="416"/>
        <v>#VALUE!</v>
      </c>
      <c r="E4401" s="39" t="e">
        <f t="shared" si="411"/>
        <v>#VALUE!</v>
      </c>
      <c r="M4401" s="8" t="str">
        <f>VLOOKUP(MONTH($J4401),Lookup!$A$2:$B$13,2,0)&amp;" "&amp;YEAR($J4401)</f>
        <v>Jan 1900</v>
      </c>
      <c r="N4401" s="34" t="str">
        <f t="shared" si="412"/>
        <v>1/1/9999</v>
      </c>
      <c r="O4401" s="8" t="str">
        <f>IF(ISERROR(VLOOKUP($I4401,Lookup!$H$2:$I$11,2,0)),"",VLOOKUP($I4401,Lookup!$H$2:$I$11,2,0))</f>
        <v/>
      </c>
      <c r="P4401" s="8">
        <f>COUNTIF(J$4:J4401,J4401)</f>
        <v>0</v>
      </c>
    </row>
    <row r="4402" spans="1:16" x14ac:dyDescent="0.25">
      <c r="A4402" s="35">
        <f t="shared" si="413"/>
        <v>0</v>
      </c>
      <c r="B4402" s="8">
        <f t="shared" si="414"/>
        <v>0</v>
      </c>
      <c r="C4402" s="8">
        <f t="shared" si="415"/>
        <v>0</v>
      </c>
      <c r="D4402" s="38" t="e">
        <f t="shared" si="416"/>
        <v>#VALUE!</v>
      </c>
      <c r="E4402" s="39" t="e">
        <f t="shared" si="411"/>
        <v>#VALUE!</v>
      </c>
      <c r="M4402" s="8" t="str">
        <f>VLOOKUP(MONTH($J4402),Lookup!$A$2:$B$13,2,0)&amp;" "&amp;YEAR($J4402)</f>
        <v>Jan 1900</v>
      </c>
      <c r="N4402" s="34" t="str">
        <f t="shared" si="412"/>
        <v>1/1/9999</v>
      </c>
      <c r="O4402" s="8" t="str">
        <f>IF(ISERROR(VLOOKUP($I4402,Lookup!$H$2:$I$11,2,0)),"",VLOOKUP($I4402,Lookup!$H$2:$I$11,2,0))</f>
        <v/>
      </c>
      <c r="P4402" s="8">
        <f>COUNTIF(J$4:J4402,J4402)</f>
        <v>0</v>
      </c>
    </row>
    <row r="4403" spans="1:16" x14ac:dyDescent="0.25">
      <c r="A4403" s="35">
        <f t="shared" si="413"/>
        <v>0</v>
      </c>
      <c r="B4403" s="8">
        <f t="shared" si="414"/>
        <v>0</v>
      </c>
      <c r="C4403" s="8">
        <f t="shared" si="415"/>
        <v>0</v>
      </c>
      <c r="D4403" s="38" t="e">
        <f t="shared" si="416"/>
        <v>#VALUE!</v>
      </c>
      <c r="E4403" s="39" t="e">
        <f t="shared" si="411"/>
        <v>#VALUE!</v>
      </c>
      <c r="M4403" s="8" t="str">
        <f>VLOOKUP(MONTH($J4403),Lookup!$A$2:$B$13,2,0)&amp;" "&amp;YEAR($J4403)</f>
        <v>Jan 1900</v>
      </c>
      <c r="N4403" s="34" t="str">
        <f t="shared" si="412"/>
        <v>1/1/9999</v>
      </c>
      <c r="O4403" s="8" t="str">
        <f>IF(ISERROR(VLOOKUP($I4403,Lookup!$H$2:$I$11,2,0)),"",VLOOKUP($I4403,Lookup!$H$2:$I$11,2,0))</f>
        <v/>
      </c>
      <c r="P4403" s="8">
        <f>COUNTIF(J$4:J4403,J4403)</f>
        <v>0</v>
      </c>
    </row>
    <row r="4404" spans="1:16" x14ac:dyDescent="0.25">
      <c r="A4404" s="35">
        <f t="shared" si="413"/>
        <v>0</v>
      </c>
      <c r="B4404" s="8">
        <f t="shared" si="414"/>
        <v>0</v>
      </c>
      <c r="C4404" s="8">
        <f t="shared" si="415"/>
        <v>0</v>
      </c>
      <c r="D4404" s="38" t="e">
        <f t="shared" si="416"/>
        <v>#VALUE!</v>
      </c>
      <c r="E4404" s="39" t="e">
        <f t="shared" si="411"/>
        <v>#VALUE!</v>
      </c>
      <c r="M4404" s="8" t="str">
        <f>VLOOKUP(MONTH($J4404),Lookup!$A$2:$B$13,2,0)&amp;" "&amp;YEAR($J4404)</f>
        <v>Jan 1900</v>
      </c>
      <c r="N4404" s="34" t="str">
        <f t="shared" si="412"/>
        <v>1/1/9999</v>
      </c>
      <c r="O4404" s="8" t="str">
        <f>IF(ISERROR(VLOOKUP($I4404,Lookup!$H$2:$I$11,2,0)),"",VLOOKUP($I4404,Lookup!$H$2:$I$11,2,0))</f>
        <v/>
      </c>
      <c r="P4404" s="8">
        <f>COUNTIF(J$4:J4404,J4404)</f>
        <v>0</v>
      </c>
    </row>
    <row r="4405" spans="1:16" x14ac:dyDescent="0.25">
      <c r="A4405" s="35">
        <f t="shared" si="413"/>
        <v>0</v>
      </c>
      <c r="B4405" s="8">
        <f t="shared" si="414"/>
        <v>0</v>
      </c>
      <c r="C4405" s="8">
        <f t="shared" si="415"/>
        <v>0</v>
      </c>
      <c r="D4405" s="38" t="e">
        <f t="shared" si="416"/>
        <v>#VALUE!</v>
      </c>
      <c r="E4405" s="39" t="e">
        <f t="shared" si="411"/>
        <v>#VALUE!</v>
      </c>
      <c r="M4405" s="8" t="str">
        <f>VLOOKUP(MONTH($J4405),Lookup!$A$2:$B$13,2,0)&amp;" "&amp;YEAR($J4405)</f>
        <v>Jan 1900</v>
      </c>
      <c r="N4405" s="34" t="str">
        <f t="shared" si="412"/>
        <v>1/1/9999</v>
      </c>
      <c r="O4405" s="8" t="str">
        <f>IF(ISERROR(VLOOKUP($I4405,Lookup!$H$2:$I$11,2,0)),"",VLOOKUP($I4405,Lookup!$H$2:$I$11,2,0))</f>
        <v/>
      </c>
      <c r="P4405" s="8">
        <f>COUNTIF(J$4:J4405,J4405)</f>
        <v>0</v>
      </c>
    </row>
    <row r="4406" spans="1:16" x14ac:dyDescent="0.25">
      <c r="A4406" s="35">
        <f t="shared" si="413"/>
        <v>0</v>
      </c>
      <c r="B4406" s="8">
        <f t="shared" si="414"/>
        <v>0</v>
      </c>
      <c r="C4406" s="8">
        <f t="shared" si="415"/>
        <v>0</v>
      </c>
      <c r="D4406" s="38" t="e">
        <f t="shared" si="416"/>
        <v>#VALUE!</v>
      </c>
      <c r="E4406" s="39" t="e">
        <f t="shared" si="411"/>
        <v>#VALUE!</v>
      </c>
      <c r="M4406" s="8" t="str">
        <f>VLOOKUP(MONTH($J4406),Lookup!$A$2:$B$13,2,0)&amp;" "&amp;YEAR($J4406)</f>
        <v>Jan 1900</v>
      </c>
      <c r="N4406" s="34" t="str">
        <f t="shared" si="412"/>
        <v>1/1/9999</v>
      </c>
      <c r="O4406" s="8" t="str">
        <f>IF(ISERROR(VLOOKUP($I4406,Lookup!$H$2:$I$11,2,0)),"",VLOOKUP($I4406,Lookup!$H$2:$I$11,2,0))</f>
        <v/>
      </c>
      <c r="P4406" s="8">
        <f>COUNTIF(J$4:J4406,J4406)</f>
        <v>0</v>
      </c>
    </row>
    <row r="4407" spans="1:16" x14ac:dyDescent="0.25">
      <c r="A4407" s="35">
        <f t="shared" si="413"/>
        <v>0</v>
      </c>
      <c r="B4407" s="8">
        <f t="shared" si="414"/>
        <v>0</v>
      </c>
      <c r="C4407" s="8">
        <f t="shared" si="415"/>
        <v>0</v>
      </c>
      <c r="D4407" s="38" t="e">
        <f t="shared" si="416"/>
        <v>#VALUE!</v>
      </c>
      <c r="E4407" s="39" t="e">
        <f t="shared" si="411"/>
        <v>#VALUE!</v>
      </c>
      <c r="M4407" s="8" t="str">
        <f>VLOOKUP(MONTH($J4407),Lookup!$A$2:$B$13,2,0)&amp;" "&amp;YEAR($J4407)</f>
        <v>Jan 1900</v>
      </c>
      <c r="N4407" s="34" t="str">
        <f t="shared" si="412"/>
        <v>1/1/9999</v>
      </c>
      <c r="O4407" s="8" t="str">
        <f>IF(ISERROR(VLOOKUP($I4407,Lookup!$H$2:$I$11,2,0)),"",VLOOKUP($I4407,Lookup!$H$2:$I$11,2,0))</f>
        <v/>
      </c>
      <c r="P4407" s="8">
        <f>COUNTIF(J$4:J4407,J4407)</f>
        <v>0</v>
      </c>
    </row>
    <row r="4408" spans="1:16" x14ac:dyDescent="0.25">
      <c r="A4408" s="35">
        <f t="shared" si="413"/>
        <v>0</v>
      </c>
      <c r="B4408" s="8">
        <f t="shared" si="414"/>
        <v>0</v>
      </c>
      <c r="C4408" s="8">
        <f t="shared" si="415"/>
        <v>0</v>
      </c>
      <c r="D4408" s="38" t="e">
        <f t="shared" si="416"/>
        <v>#VALUE!</v>
      </c>
      <c r="E4408" s="39" t="e">
        <f t="shared" si="411"/>
        <v>#VALUE!</v>
      </c>
      <c r="M4408" s="8" t="str">
        <f>VLOOKUP(MONTH($J4408),Lookup!$A$2:$B$13,2,0)&amp;" "&amp;YEAR($J4408)</f>
        <v>Jan 1900</v>
      </c>
      <c r="N4408" s="34" t="str">
        <f t="shared" si="412"/>
        <v>1/1/9999</v>
      </c>
      <c r="O4408" s="8" t="str">
        <f>IF(ISERROR(VLOOKUP($I4408,Lookup!$H$2:$I$11,2,0)),"",VLOOKUP($I4408,Lookup!$H$2:$I$11,2,0))</f>
        <v/>
      </c>
      <c r="P4408" s="8">
        <f>COUNTIF(J$4:J4408,J4408)</f>
        <v>0</v>
      </c>
    </row>
    <row r="4409" spans="1:16" x14ac:dyDescent="0.25">
      <c r="A4409" s="35">
        <f t="shared" si="413"/>
        <v>0</v>
      </c>
      <c r="B4409" s="8">
        <f t="shared" si="414"/>
        <v>0</v>
      </c>
      <c r="C4409" s="8">
        <f t="shared" si="415"/>
        <v>0</v>
      </c>
      <c r="D4409" s="38" t="e">
        <f t="shared" si="416"/>
        <v>#VALUE!</v>
      </c>
      <c r="E4409" s="39" t="e">
        <f t="shared" si="411"/>
        <v>#VALUE!</v>
      </c>
      <c r="M4409" s="8" t="str">
        <f>VLOOKUP(MONTH($J4409),Lookup!$A$2:$B$13,2,0)&amp;" "&amp;YEAR($J4409)</f>
        <v>Jan 1900</v>
      </c>
      <c r="N4409" s="34" t="str">
        <f t="shared" si="412"/>
        <v>1/1/9999</v>
      </c>
      <c r="O4409" s="8" t="str">
        <f>IF(ISERROR(VLOOKUP($I4409,Lookup!$H$2:$I$11,2,0)),"",VLOOKUP($I4409,Lookup!$H$2:$I$11,2,0))</f>
        <v/>
      </c>
      <c r="P4409" s="8">
        <f>COUNTIF(J$4:J4409,J4409)</f>
        <v>0</v>
      </c>
    </row>
    <row r="4410" spans="1:16" x14ac:dyDescent="0.25">
      <c r="A4410" s="35">
        <f t="shared" si="413"/>
        <v>0</v>
      </c>
      <c r="B4410" s="8">
        <f t="shared" si="414"/>
        <v>0</v>
      </c>
      <c r="C4410" s="8">
        <f t="shared" si="415"/>
        <v>0</v>
      </c>
      <c r="D4410" s="38" t="e">
        <f t="shared" si="416"/>
        <v>#VALUE!</v>
      </c>
      <c r="E4410" s="39" t="e">
        <f t="shared" si="411"/>
        <v>#VALUE!</v>
      </c>
      <c r="M4410" s="8" t="str">
        <f>VLOOKUP(MONTH($J4410),Lookup!$A$2:$B$13,2,0)&amp;" "&amp;YEAR($J4410)</f>
        <v>Jan 1900</v>
      </c>
      <c r="N4410" s="34" t="str">
        <f t="shared" si="412"/>
        <v>1/1/9999</v>
      </c>
      <c r="O4410" s="8" t="str">
        <f>IF(ISERROR(VLOOKUP($I4410,Lookup!$H$2:$I$11,2,0)),"",VLOOKUP($I4410,Lookup!$H$2:$I$11,2,0))</f>
        <v/>
      </c>
      <c r="P4410" s="8">
        <f>COUNTIF(J$4:J4410,J4410)</f>
        <v>0</v>
      </c>
    </row>
    <row r="4411" spans="1:16" x14ac:dyDescent="0.25">
      <c r="A4411" s="35">
        <f t="shared" si="413"/>
        <v>0</v>
      </c>
      <c r="B4411" s="8">
        <f t="shared" si="414"/>
        <v>0</v>
      </c>
      <c r="C4411" s="8">
        <f t="shared" si="415"/>
        <v>0</v>
      </c>
      <c r="D4411" s="38" t="e">
        <f t="shared" si="416"/>
        <v>#VALUE!</v>
      </c>
      <c r="E4411" s="39" t="e">
        <f t="shared" si="411"/>
        <v>#VALUE!</v>
      </c>
      <c r="M4411" s="8" t="str">
        <f>VLOOKUP(MONTH($J4411),Lookup!$A$2:$B$13,2,0)&amp;" "&amp;YEAR($J4411)</f>
        <v>Jan 1900</v>
      </c>
      <c r="N4411" s="34" t="str">
        <f t="shared" si="412"/>
        <v>1/1/9999</v>
      </c>
      <c r="O4411" s="8" t="str">
        <f>IF(ISERROR(VLOOKUP($I4411,Lookup!$H$2:$I$11,2,0)),"",VLOOKUP($I4411,Lookup!$H$2:$I$11,2,0))</f>
        <v/>
      </c>
      <c r="P4411" s="8">
        <f>COUNTIF(J$4:J4411,J4411)</f>
        <v>0</v>
      </c>
    </row>
    <row r="4412" spans="1:16" x14ac:dyDescent="0.25">
      <c r="A4412" s="35">
        <f t="shared" si="413"/>
        <v>0</v>
      </c>
      <c r="B4412" s="8">
        <f t="shared" si="414"/>
        <v>0</v>
      </c>
      <c r="C4412" s="8">
        <f t="shared" si="415"/>
        <v>0</v>
      </c>
      <c r="D4412" s="38" t="e">
        <f t="shared" si="416"/>
        <v>#VALUE!</v>
      </c>
      <c r="E4412" s="39" t="e">
        <f t="shared" si="411"/>
        <v>#VALUE!</v>
      </c>
      <c r="M4412" s="8" t="str">
        <f>VLOOKUP(MONTH($J4412),Lookup!$A$2:$B$13,2,0)&amp;" "&amp;YEAR($J4412)</f>
        <v>Jan 1900</v>
      </c>
      <c r="N4412" s="34" t="str">
        <f t="shared" si="412"/>
        <v>1/1/9999</v>
      </c>
      <c r="O4412" s="8" t="str">
        <f>IF(ISERROR(VLOOKUP($I4412,Lookup!$H$2:$I$11,2,0)),"",VLOOKUP($I4412,Lookup!$H$2:$I$11,2,0))</f>
        <v/>
      </c>
      <c r="P4412" s="8">
        <f>COUNTIF(J$4:J4412,J4412)</f>
        <v>0</v>
      </c>
    </row>
    <row r="4413" spans="1:16" x14ac:dyDescent="0.25">
      <c r="A4413" s="35">
        <f t="shared" si="413"/>
        <v>0</v>
      </c>
      <c r="B4413" s="8">
        <f t="shared" si="414"/>
        <v>0</v>
      </c>
      <c r="C4413" s="8">
        <f t="shared" si="415"/>
        <v>0</v>
      </c>
      <c r="D4413" s="38" t="e">
        <f t="shared" si="416"/>
        <v>#VALUE!</v>
      </c>
      <c r="E4413" s="39" t="e">
        <f t="shared" si="411"/>
        <v>#VALUE!</v>
      </c>
      <c r="M4413" s="8" t="str">
        <f>VLOOKUP(MONTH($J4413),Lookup!$A$2:$B$13,2,0)&amp;" "&amp;YEAR($J4413)</f>
        <v>Jan 1900</v>
      </c>
      <c r="N4413" s="34" t="str">
        <f t="shared" si="412"/>
        <v>1/1/9999</v>
      </c>
      <c r="O4413" s="8" t="str">
        <f>IF(ISERROR(VLOOKUP($I4413,Lookup!$H$2:$I$11,2,0)),"",VLOOKUP($I4413,Lookup!$H$2:$I$11,2,0))</f>
        <v/>
      </c>
      <c r="P4413" s="8">
        <f>COUNTIF(J$4:J4413,J4413)</f>
        <v>0</v>
      </c>
    </row>
    <row r="4414" spans="1:16" x14ac:dyDescent="0.25">
      <c r="A4414" s="35">
        <f t="shared" si="413"/>
        <v>0</v>
      </c>
      <c r="B4414" s="8">
        <f t="shared" si="414"/>
        <v>0</v>
      </c>
      <c r="C4414" s="8">
        <f t="shared" si="415"/>
        <v>0</v>
      </c>
      <c r="D4414" s="38" t="e">
        <f t="shared" si="416"/>
        <v>#VALUE!</v>
      </c>
      <c r="E4414" s="39" t="e">
        <f t="shared" si="411"/>
        <v>#VALUE!</v>
      </c>
      <c r="M4414" s="8" t="str">
        <f>VLOOKUP(MONTH($J4414),Lookup!$A$2:$B$13,2,0)&amp;" "&amp;YEAR($J4414)</f>
        <v>Jan 1900</v>
      </c>
      <c r="N4414" s="34" t="str">
        <f t="shared" si="412"/>
        <v>1/1/9999</v>
      </c>
      <c r="O4414" s="8" t="str">
        <f>IF(ISERROR(VLOOKUP($I4414,Lookup!$H$2:$I$11,2,0)),"",VLOOKUP($I4414,Lookup!$H$2:$I$11,2,0))</f>
        <v/>
      </c>
      <c r="P4414" s="8">
        <f>COUNTIF(J$4:J4414,J4414)</f>
        <v>0</v>
      </c>
    </row>
    <row r="4415" spans="1:16" x14ac:dyDescent="0.25">
      <c r="A4415" s="35">
        <f t="shared" si="413"/>
        <v>0</v>
      </c>
      <c r="B4415" s="8">
        <f t="shared" si="414"/>
        <v>0</v>
      </c>
      <c r="C4415" s="8">
        <f t="shared" si="415"/>
        <v>0</v>
      </c>
      <c r="D4415" s="38" t="e">
        <f t="shared" si="416"/>
        <v>#VALUE!</v>
      </c>
      <c r="E4415" s="39" t="e">
        <f t="shared" si="411"/>
        <v>#VALUE!</v>
      </c>
      <c r="M4415" s="8" t="str">
        <f>VLOOKUP(MONTH($J4415),Lookup!$A$2:$B$13,2,0)&amp;" "&amp;YEAR($J4415)</f>
        <v>Jan 1900</v>
      </c>
      <c r="N4415" s="34" t="str">
        <f t="shared" si="412"/>
        <v>1/1/9999</v>
      </c>
      <c r="O4415" s="8" t="str">
        <f>IF(ISERROR(VLOOKUP($I4415,Lookup!$H$2:$I$11,2,0)),"",VLOOKUP($I4415,Lookup!$H$2:$I$11,2,0))</f>
        <v/>
      </c>
      <c r="P4415" s="8">
        <f>COUNTIF(J$4:J4415,J4415)</f>
        <v>0</v>
      </c>
    </row>
    <row r="4416" spans="1:16" x14ac:dyDescent="0.25">
      <c r="A4416" s="35">
        <f t="shared" si="413"/>
        <v>0</v>
      </c>
      <c r="B4416" s="8">
        <f t="shared" si="414"/>
        <v>0</v>
      </c>
      <c r="C4416" s="8">
        <f t="shared" si="415"/>
        <v>0</v>
      </c>
      <c r="D4416" s="38" t="e">
        <f t="shared" si="416"/>
        <v>#VALUE!</v>
      </c>
      <c r="E4416" s="39" t="e">
        <f t="shared" si="411"/>
        <v>#VALUE!</v>
      </c>
      <c r="M4416" s="8" t="str">
        <f>VLOOKUP(MONTH($J4416),Lookup!$A$2:$B$13,2,0)&amp;" "&amp;YEAR($J4416)</f>
        <v>Jan 1900</v>
      </c>
      <c r="N4416" s="34" t="str">
        <f t="shared" si="412"/>
        <v>1/1/9999</v>
      </c>
      <c r="O4416" s="8" t="str">
        <f>IF(ISERROR(VLOOKUP($I4416,Lookup!$H$2:$I$11,2,0)),"",VLOOKUP($I4416,Lookup!$H$2:$I$11,2,0))</f>
        <v/>
      </c>
      <c r="P4416" s="8">
        <f>COUNTIF(J$4:J4416,J4416)</f>
        <v>0</v>
      </c>
    </row>
    <row r="4417" spans="1:16" x14ac:dyDescent="0.25">
      <c r="A4417" s="35">
        <f t="shared" si="413"/>
        <v>0</v>
      </c>
      <c r="B4417" s="8">
        <f t="shared" si="414"/>
        <v>0</v>
      </c>
      <c r="C4417" s="8">
        <f t="shared" si="415"/>
        <v>0</v>
      </c>
      <c r="D4417" s="38" t="e">
        <f t="shared" si="416"/>
        <v>#VALUE!</v>
      </c>
      <c r="E4417" s="39" t="e">
        <f t="shared" si="411"/>
        <v>#VALUE!</v>
      </c>
      <c r="M4417" s="8" t="str">
        <f>VLOOKUP(MONTH($J4417),Lookup!$A$2:$B$13,2,0)&amp;" "&amp;YEAR($J4417)</f>
        <v>Jan 1900</v>
      </c>
      <c r="N4417" s="34" t="str">
        <f t="shared" si="412"/>
        <v>1/1/9999</v>
      </c>
      <c r="O4417" s="8" t="str">
        <f>IF(ISERROR(VLOOKUP($I4417,Lookup!$H$2:$I$11,2,0)),"",VLOOKUP($I4417,Lookup!$H$2:$I$11,2,0))</f>
        <v/>
      </c>
      <c r="P4417" s="8">
        <f>COUNTIF(J$4:J4417,J4417)</f>
        <v>0</v>
      </c>
    </row>
    <row r="4418" spans="1:16" x14ac:dyDescent="0.25">
      <c r="A4418" s="35">
        <f t="shared" si="413"/>
        <v>0</v>
      </c>
      <c r="B4418" s="8">
        <f t="shared" si="414"/>
        <v>0</v>
      </c>
      <c r="C4418" s="8">
        <f t="shared" si="415"/>
        <v>0</v>
      </c>
      <c r="D4418" s="38" t="e">
        <f t="shared" si="416"/>
        <v>#VALUE!</v>
      </c>
      <c r="E4418" s="39" t="e">
        <f t="shared" si="411"/>
        <v>#VALUE!</v>
      </c>
      <c r="M4418" s="8" t="str">
        <f>VLOOKUP(MONTH($J4418),Lookup!$A$2:$B$13,2,0)&amp;" "&amp;YEAR($J4418)</f>
        <v>Jan 1900</v>
      </c>
      <c r="N4418" s="34" t="str">
        <f t="shared" si="412"/>
        <v>1/1/9999</v>
      </c>
      <c r="O4418" s="8" t="str">
        <f>IF(ISERROR(VLOOKUP($I4418,Lookup!$H$2:$I$11,2,0)),"",VLOOKUP($I4418,Lookup!$H$2:$I$11,2,0))</f>
        <v/>
      </c>
      <c r="P4418" s="8">
        <f>COUNTIF(J$4:J4418,J4418)</f>
        <v>0</v>
      </c>
    </row>
    <row r="4419" spans="1:16" x14ac:dyDescent="0.25">
      <c r="A4419" s="35">
        <f t="shared" si="413"/>
        <v>0</v>
      </c>
      <c r="B4419" s="8">
        <f t="shared" si="414"/>
        <v>0</v>
      </c>
      <c r="C4419" s="8">
        <f t="shared" si="415"/>
        <v>0</v>
      </c>
      <c r="D4419" s="38" t="e">
        <f t="shared" si="416"/>
        <v>#VALUE!</v>
      </c>
      <c r="E4419" s="39" t="e">
        <f t="shared" si="411"/>
        <v>#VALUE!</v>
      </c>
      <c r="M4419" s="8" t="str">
        <f>VLOOKUP(MONTH($J4419),Lookup!$A$2:$B$13,2,0)&amp;" "&amp;YEAR($J4419)</f>
        <v>Jan 1900</v>
      </c>
      <c r="N4419" s="34" t="str">
        <f t="shared" si="412"/>
        <v>1/1/9999</v>
      </c>
      <c r="O4419" s="8" t="str">
        <f>IF(ISERROR(VLOOKUP($I4419,Lookup!$H$2:$I$11,2,0)),"",VLOOKUP($I4419,Lookup!$H$2:$I$11,2,0))</f>
        <v/>
      </c>
      <c r="P4419" s="8">
        <f>COUNTIF(J$4:J4419,J4419)</f>
        <v>0</v>
      </c>
    </row>
    <row r="4420" spans="1:16" x14ac:dyDescent="0.25">
      <c r="A4420" s="35">
        <f t="shared" si="413"/>
        <v>0</v>
      </c>
      <c r="B4420" s="8">
        <f t="shared" si="414"/>
        <v>0</v>
      </c>
      <c r="C4420" s="8">
        <f t="shared" si="415"/>
        <v>0</v>
      </c>
      <c r="D4420" s="38" t="e">
        <f t="shared" si="416"/>
        <v>#VALUE!</v>
      </c>
      <c r="E4420" s="39" t="e">
        <f t="shared" si="411"/>
        <v>#VALUE!</v>
      </c>
      <c r="M4420" s="8" t="str">
        <f>VLOOKUP(MONTH($J4420),Lookup!$A$2:$B$13,2,0)&amp;" "&amp;YEAR($J4420)</f>
        <v>Jan 1900</v>
      </c>
      <c r="N4420" s="34" t="str">
        <f t="shared" si="412"/>
        <v>1/1/9999</v>
      </c>
      <c r="O4420" s="8" t="str">
        <f>IF(ISERROR(VLOOKUP($I4420,Lookup!$H$2:$I$11,2,0)),"",VLOOKUP($I4420,Lookup!$H$2:$I$11,2,0))</f>
        <v/>
      </c>
      <c r="P4420" s="8">
        <f>COUNTIF(J$4:J4420,J4420)</f>
        <v>0</v>
      </c>
    </row>
    <row r="4421" spans="1:16" x14ac:dyDescent="0.25">
      <c r="A4421" s="35">
        <f t="shared" si="413"/>
        <v>0</v>
      </c>
      <c r="B4421" s="8">
        <f t="shared" si="414"/>
        <v>0</v>
      </c>
      <c r="C4421" s="8">
        <f t="shared" si="415"/>
        <v>0</v>
      </c>
      <c r="D4421" s="38" t="e">
        <f t="shared" si="416"/>
        <v>#VALUE!</v>
      </c>
      <c r="E4421" s="39" t="e">
        <f t="shared" ref="E4421:E4484" si="417">IF($D4421="","",COUNTIFS($F$4:$F$5000,$F4421,$D$4:$D$5000,"&gt;"&amp;$D4421))</f>
        <v>#VALUE!</v>
      </c>
      <c r="M4421" s="8" t="str">
        <f>VLOOKUP(MONTH($J4421),Lookup!$A$2:$B$13,2,0)&amp;" "&amp;YEAR($J4421)</f>
        <v>Jan 1900</v>
      </c>
      <c r="N4421" s="34" t="str">
        <f t="shared" ref="N4421:N4484" si="418">IF(ISBLANK($J4421),"1/1/9999",J4421)</f>
        <v>1/1/9999</v>
      </c>
      <c r="O4421" s="8" t="str">
        <f>IF(ISERROR(VLOOKUP($I4421,Lookup!$H$2:$I$11,2,0)),"",VLOOKUP($I4421,Lookup!$H$2:$I$11,2,0))</f>
        <v/>
      </c>
      <c r="P4421" s="8">
        <f>COUNTIF(J$4:J4421,J4421)</f>
        <v>0</v>
      </c>
    </row>
    <row r="4422" spans="1:16" x14ac:dyDescent="0.25">
      <c r="A4422" s="35">
        <f t="shared" ref="A4422:A4485" si="419">K4422</f>
        <v>0</v>
      </c>
      <c r="B4422" s="8">
        <f t="shared" ref="B4422:B4485" si="420">J4422</f>
        <v>0</v>
      </c>
      <c r="C4422" s="8">
        <f t="shared" ref="C4422:C4485" si="421">L4422</f>
        <v>0</v>
      </c>
      <c r="D4422" s="38" t="e">
        <f t="shared" ref="D4422:D4485" si="422">SUM(A4422:C4422)+O4422+P4422</f>
        <v>#VALUE!</v>
      </c>
      <c r="E4422" s="39" t="e">
        <f t="shared" si="417"/>
        <v>#VALUE!</v>
      </c>
      <c r="M4422" s="8" t="str">
        <f>VLOOKUP(MONTH($J4422),Lookup!$A$2:$B$13,2,0)&amp;" "&amp;YEAR($J4422)</f>
        <v>Jan 1900</v>
      </c>
      <c r="N4422" s="34" t="str">
        <f t="shared" si="418"/>
        <v>1/1/9999</v>
      </c>
      <c r="O4422" s="8" t="str">
        <f>IF(ISERROR(VLOOKUP($I4422,Lookup!$H$2:$I$11,2,0)),"",VLOOKUP($I4422,Lookup!$H$2:$I$11,2,0))</f>
        <v/>
      </c>
      <c r="P4422" s="8">
        <f>COUNTIF(J$4:J4422,J4422)</f>
        <v>0</v>
      </c>
    </row>
    <row r="4423" spans="1:16" x14ac:dyDescent="0.25">
      <c r="A4423" s="35">
        <f t="shared" si="419"/>
        <v>0</v>
      </c>
      <c r="B4423" s="8">
        <f t="shared" si="420"/>
        <v>0</v>
      </c>
      <c r="C4423" s="8">
        <f t="shared" si="421"/>
        <v>0</v>
      </c>
      <c r="D4423" s="38" t="e">
        <f t="shared" si="422"/>
        <v>#VALUE!</v>
      </c>
      <c r="E4423" s="39" t="e">
        <f t="shared" si="417"/>
        <v>#VALUE!</v>
      </c>
      <c r="M4423" s="8" t="str">
        <f>VLOOKUP(MONTH($J4423),Lookup!$A$2:$B$13,2,0)&amp;" "&amp;YEAR($J4423)</f>
        <v>Jan 1900</v>
      </c>
      <c r="N4423" s="34" t="str">
        <f t="shared" si="418"/>
        <v>1/1/9999</v>
      </c>
      <c r="O4423" s="8" t="str">
        <f>IF(ISERROR(VLOOKUP($I4423,Lookup!$H$2:$I$11,2,0)),"",VLOOKUP($I4423,Lookup!$H$2:$I$11,2,0))</f>
        <v/>
      </c>
      <c r="P4423" s="8">
        <f>COUNTIF(J$4:J4423,J4423)</f>
        <v>0</v>
      </c>
    </row>
    <row r="4424" spans="1:16" x14ac:dyDescent="0.25">
      <c r="A4424" s="35">
        <f t="shared" si="419"/>
        <v>0</v>
      </c>
      <c r="B4424" s="8">
        <f t="shared" si="420"/>
        <v>0</v>
      </c>
      <c r="C4424" s="8">
        <f t="shared" si="421"/>
        <v>0</v>
      </c>
      <c r="D4424" s="38" t="e">
        <f t="shared" si="422"/>
        <v>#VALUE!</v>
      </c>
      <c r="E4424" s="39" t="e">
        <f t="shared" si="417"/>
        <v>#VALUE!</v>
      </c>
      <c r="M4424" s="8" t="str">
        <f>VLOOKUP(MONTH($J4424),Lookup!$A$2:$B$13,2,0)&amp;" "&amp;YEAR($J4424)</f>
        <v>Jan 1900</v>
      </c>
      <c r="N4424" s="34" t="str">
        <f t="shared" si="418"/>
        <v>1/1/9999</v>
      </c>
      <c r="O4424" s="8" t="str">
        <f>IF(ISERROR(VLOOKUP($I4424,Lookup!$H$2:$I$11,2,0)),"",VLOOKUP($I4424,Lookup!$H$2:$I$11,2,0))</f>
        <v/>
      </c>
      <c r="P4424" s="8">
        <f>COUNTIF(J$4:J4424,J4424)</f>
        <v>0</v>
      </c>
    </row>
    <row r="4425" spans="1:16" x14ac:dyDescent="0.25">
      <c r="A4425" s="35">
        <f t="shared" si="419"/>
        <v>0</v>
      </c>
      <c r="B4425" s="8">
        <f t="shared" si="420"/>
        <v>0</v>
      </c>
      <c r="C4425" s="8">
        <f t="shared" si="421"/>
        <v>0</v>
      </c>
      <c r="D4425" s="38" t="e">
        <f t="shared" si="422"/>
        <v>#VALUE!</v>
      </c>
      <c r="E4425" s="39" t="e">
        <f t="shared" si="417"/>
        <v>#VALUE!</v>
      </c>
      <c r="M4425" s="8" t="str">
        <f>VLOOKUP(MONTH($J4425),Lookup!$A$2:$B$13,2,0)&amp;" "&amp;YEAR($J4425)</f>
        <v>Jan 1900</v>
      </c>
      <c r="N4425" s="34" t="str">
        <f t="shared" si="418"/>
        <v>1/1/9999</v>
      </c>
      <c r="O4425" s="8" t="str">
        <f>IF(ISERROR(VLOOKUP($I4425,Lookup!$H$2:$I$11,2,0)),"",VLOOKUP($I4425,Lookup!$H$2:$I$11,2,0))</f>
        <v/>
      </c>
      <c r="P4425" s="8">
        <f>COUNTIF(J$4:J4425,J4425)</f>
        <v>0</v>
      </c>
    </row>
    <row r="4426" spans="1:16" x14ac:dyDescent="0.25">
      <c r="A4426" s="35">
        <f t="shared" si="419"/>
        <v>0</v>
      </c>
      <c r="B4426" s="8">
        <f t="shared" si="420"/>
        <v>0</v>
      </c>
      <c r="C4426" s="8">
        <f t="shared" si="421"/>
        <v>0</v>
      </c>
      <c r="D4426" s="38" t="e">
        <f t="shared" si="422"/>
        <v>#VALUE!</v>
      </c>
      <c r="E4426" s="39" t="e">
        <f t="shared" si="417"/>
        <v>#VALUE!</v>
      </c>
      <c r="M4426" s="8" t="str">
        <f>VLOOKUP(MONTH($J4426),Lookup!$A$2:$B$13,2,0)&amp;" "&amp;YEAR($J4426)</f>
        <v>Jan 1900</v>
      </c>
      <c r="N4426" s="34" t="str">
        <f t="shared" si="418"/>
        <v>1/1/9999</v>
      </c>
      <c r="O4426" s="8" t="str">
        <f>IF(ISERROR(VLOOKUP($I4426,Lookup!$H$2:$I$11,2,0)),"",VLOOKUP($I4426,Lookup!$H$2:$I$11,2,0))</f>
        <v/>
      </c>
      <c r="P4426" s="8">
        <f>COUNTIF(J$4:J4426,J4426)</f>
        <v>0</v>
      </c>
    </row>
    <row r="4427" spans="1:16" x14ac:dyDescent="0.25">
      <c r="A4427" s="35">
        <f t="shared" si="419"/>
        <v>0</v>
      </c>
      <c r="B4427" s="8">
        <f t="shared" si="420"/>
        <v>0</v>
      </c>
      <c r="C4427" s="8">
        <f t="shared" si="421"/>
        <v>0</v>
      </c>
      <c r="D4427" s="38" t="e">
        <f t="shared" si="422"/>
        <v>#VALUE!</v>
      </c>
      <c r="E4427" s="39" t="e">
        <f t="shared" si="417"/>
        <v>#VALUE!</v>
      </c>
      <c r="M4427" s="8" t="str">
        <f>VLOOKUP(MONTH($J4427),Lookup!$A$2:$B$13,2,0)&amp;" "&amp;YEAR($J4427)</f>
        <v>Jan 1900</v>
      </c>
      <c r="N4427" s="34" t="str">
        <f t="shared" si="418"/>
        <v>1/1/9999</v>
      </c>
      <c r="O4427" s="8" t="str">
        <f>IF(ISERROR(VLOOKUP($I4427,Lookup!$H$2:$I$11,2,0)),"",VLOOKUP($I4427,Lookup!$H$2:$I$11,2,0))</f>
        <v/>
      </c>
      <c r="P4427" s="8">
        <f>COUNTIF(J$4:J4427,J4427)</f>
        <v>0</v>
      </c>
    </row>
    <row r="4428" spans="1:16" x14ac:dyDescent="0.25">
      <c r="A4428" s="35">
        <f t="shared" si="419"/>
        <v>0</v>
      </c>
      <c r="B4428" s="8">
        <f t="shared" si="420"/>
        <v>0</v>
      </c>
      <c r="C4428" s="8">
        <f t="shared" si="421"/>
        <v>0</v>
      </c>
      <c r="D4428" s="38" t="e">
        <f t="shared" si="422"/>
        <v>#VALUE!</v>
      </c>
      <c r="E4428" s="39" t="e">
        <f t="shared" si="417"/>
        <v>#VALUE!</v>
      </c>
      <c r="M4428" s="8" t="str">
        <f>VLOOKUP(MONTH($J4428),Lookup!$A$2:$B$13,2,0)&amp;" "&amp;YEAR($J4428)</f>
        <v>Jan 1900</v>
      </c>
      <c r="N4428" s="34" t="str">
        <f t="shared" si="418"/>
        <v>1/1/9999</v>
      </c>
      <c r="O4428" s="8" t="str">
        <f>IF(ISERROR(VLOOKUP($I4428,Lookup!$H$2:$I$11,2,0)),"",VLOOKUP($I4428,Lookup!$H$2:$I$11,2,0))</f>
        <v/>
      </c>
      <c r="P4428" s="8">
        <f>COUNTIF(J$4:J4428,J4428)</f>
        <v>0</v>
      </c>
    </row>
    <row r="4429" spans="1:16" x14ac:dyDescent="0.25">
      <c r="A4429" s="35">
        <f t="shared" si="419"/>
        <v>0</v>
      </c>
      <c r="B4429" s="8">
        <f t="shared" si="420"/>
        <v>0</v>
      </c>
      <c r="C4429" s="8">
        <f t="shared" si="421"/>
        <v>0</v>
      </c>
      <c r="D4429" s="38" t="e">
        <f t="shared" si="422"/>
        <v>#VALUE!</v>
      </c>
      <c r="E4429" s="39" t="e">
        <f t="shared" si="417"/>
        <v>#VALUE!</v>
      </c>
      <c r="M4429" s="8" t="str">
        <f>VLOOKUP(MONTH($J4429),Lookup!$A$2:$B$13,2,0)&amp;" "&amp;YEAR($J4429)</f>
        <v>Jan 1900</v>
      </c>
      <c r="N4429" s="34" t="str">
        <f t="shared" si="418"/>
        <v>1/1/9999</v>
      </c>
      <c r="O4429" s="8" t="str">
        <f>IF(ISERROR(VLOOKUP($I4429,Lookup!$H$2:$I$11,2,0)),"",VLOOKUP($I4429,Lookup!$H$2:$I$11,2,0))</f>
        <v/>
      </c>
      <c r="P4429" s="8">
        <f>COUNTIF(J$4:J4429,J4429)</f>
        <v>0</v>
      </c>
    </row>
    <row r="4430" spans="1:16" x14ac:dyDescent="0.25">
      <c r="A4430" s="35">
        <f t="shared" si="419"/>
        <v>0</v>
      </c>
      <c r="B4430" s="8">
        <f t="shared" si="420"/>
        <v>0</v>
      </c>
      <c r="C4430" s="8">
        <f t="shared" si="421"/>
        <v>0</v>
      </c>
      <c r="D4430" s="38" t="e">
        <f t="shared" si="422"/>
        <v>#VALUE!</v>
      </c>
      <c r="E4430" s="39" t="e">
        <f t="shared" si="417"/>
        <v>#VALUE!</v>
      </c>
      <c r="M4430" s="8" t="str">
        <f>VLOOKUP(MONTH($J4430),Lookup!$A$2:$B$13,2,0)&amp;" "&amp;YEAR($J4430)</f>
        <v>Jan 1900</v>
      </c>
      <c r="N4430" s="34" t="str">
        <f t="shared" si="418"/>
        <v>1/1/9999</v>
      </c>
      <c r="O4430" s="8" t="str">
        <f>IF(ISERROR(VLOOKUP($I4430,Lookup!$H$2:$I$11,2,0)),"",VLOOKUP($I4430,Lookup!$H$2:$I$11,2,0))</f>
        <v/>
      </c>
      <c r="P4430" s="8">
        <f>COUNTIF(J$4:J4430,J4430)</f>
        <v>0</v>
      </c>
    </row>
    <row r="4431" spans="1:16" x14ac:dyDescent="0.25">
      <c r="A4431" s="35">
        <f t="shared" si="419"/>
        <v>0</v>
      </c>
      <c r="B4431" s="8">
        <f t="shared" si="420"/>
        <v>0</v>
      </c>
      <c r="C4431" s="8">
        <f t="shared" si="421"/>
        <v>0</v>
      </c>
      <c r="D4431" s="38" t="e">
        <f t="shared" si="422"/>
        <v>#VALUE!</v>
      </c>
      <c r="E4431" s="39" t="e">
        <f t="shared" si="417"/>
        <v>#VALUE!</v>
      </c>
      <c r="M4431" s="8" t="str">
        <f>VLOOKUP(MONTH($J4431),Lookup!$A$2:$B$13,2,0)&amp;" "&amp;YEAR($J4431)</f>
        <v>Jan 1900</v>
      </c>
      <c r="N4431" s="34" t="str">
        <f t="shared" si="418"/>
        <v>1/1/9999</v>
      </c>
      <c r="O4431" s="8" t="str">
        <f>IF(ISERROR(VLOOKUP($I4431,Lookup!$H$2:$I$11,2,0)),"",VLOOKUP($I4431,Lookup!$H$2:$I$11,2,0))</f>
        <v/>
      </c>
      <c r="P4431" s="8">
        <f>COUNTIF(J$4:J4431,J4431)</f>
        <v>0</v>
      </c>
    </row>
    <row r="4432" spans="1:16" x14ac:dyDescent="0.25">
      <c r="A4432" s="35">
        <f t="shared" si="419"/>
        <v>0</v>
      </c>
      <c r="B4432" s="8">
        <f t="shared" si="420"/>
        <v>0</v>
      </c>
      <c r="C4432" s="8">
        <f t="shared" si="421"/>
        <v>0</v>
      </c>
      <c r="D4432" s="38" t="e">
        <f t="shared" si="422"/>
        <v>#VALUE!</v>
      </c>
      <c r="E4432" s="39" t="e">
        <f t="shared" si="417"/>
        <v>#VALUE!</v>
      </c>
      <c r="M4432" s="8" t="str">
        <f>VLOOKUP(MONTH($J4432),Lookup!$A$2:$B$13,2,0)&amp;" "&amp;YEAR($J4432)</f>
        <v>Jan 1900</v>
      </c>
      <c r="N4432" s="34" t="str">
        <f t="shared" si="418"/>
        <v>1/1/9999</v>
      </c>
      <c r="O4432" s="8" t="str">
        <f>IF(ISERROR(VLOOKUP($I4432,Lookup!$H$2:$I$11,2,0)),"",VLOOKUP($I4432,Lookup!$H$2:$I$11,2,0))</f>
        <v/>
      </c>
      <c r="P4432" s="8">
        <f>COUNTIF(J$4:J4432,J4432)</f>
        <v>0</v>
      </c>
    </row>
    <row r="4433" spans="1:16" x14ac:dyDescent="0.25">
      <c r="A4433" s="35">
        <f t="shared" si="419"/>
        <v>0</v>
      </c>
      <c r="B4433" s="8">
        <f t="shared" si="420"/>
        <v>0</v>
      </c>
      <c r="C4433" s="8">
        <f t="shared" si="421"/>
        <v>0</v>
      </c>
      <c r="D4433" s="38" t="e">
        <f t="shared" si="422"/>
        <v>#VALUE!</v>
      </c>
      <c r="E4433" s="39" t="e">
        <f t="shared" si="417"/>
        <v>#VALUE!</v>
      </c>
      <c r="M4433" s="8" t="str">
        <f>VLOOKUP(MONTH($J4433),Lookup!$A$2:$B$13,2,0)&amp;" "&amp;YEAR($J4433)</f>
        <v>Jan 1900</v>
      </c>
      <c r="N4433" s="34" t="str">
        <f t="shared" si="418"/>
        <v>1/1/9999</v>
      </c>
      <c r="O4433" s="8" t="str">
        <f>IF(ISERROR(VLOOKUP($I4433,Lookup!$H$2:$I$11,2,0)),"",VLOOKUP($I4433,Lookup!$H$2:$I$11,2,0))</f>
        <v/>
      </c>
      <c r="P4433" s="8">
        <f>COUNTIF(J$4:J4433,J4433)</f>
        <v>0</v>
      </c>
    </row>
    <row r="4434" spans="1:16" x14ac:dyDescent="0.25">
      <c r="A4434" s="35">
        <f t="shared" si="419"/>
        <v>0</v>
      </c>
      <c r="B4434" s="8">
        <f t="shared" si="420"/>
        <v>0</v>
      </c>
      <c r="C4434" s="8">
        <f t="shared" si="421"/>
        <v>0</v>
      </c>
      <c r="D4434" s="38" t="e">
        <f t="shared" si="422"/>
        <v>#VALUE!</v>
      </c>
      <c r="E4434" s="39" t="e">
        <f t="shared" si="417"/>
        <v>#VALUE!</v>
      </c>
      <c r="M4434" s="8" t="str">
        <f>VLOOKUP(MONTH($J4434),Lookup!$A$2:$B$13,2,0)&amp;" "&amp;YEAR($J4434)</f>
        <v>Jan 1900</v>
      </c>
      <c r="N4434" s="34" t="str">
        <f t="shared" si="418"/>
        <v>1/1/9999</v>
      </c>
      <c r="O4434" s="8" t="str">
        <f>IF(ISERROR(VLOOKUP($I4434,Lookup!$H$2:$I$11,2,0)),"",VLOOKUP($I4434,Lookup!$H$2:$I$11,2,0))</f>
        <v/>
      </c>
      <c r="P4434" s="8">
        <f>COUNTIF(J$4:J4434,J4434)</f>
        <v>0</v>
      </c>
    </row>
    <row r="4435" spans="1:16" x14ac:dyDescent="0.25">
      <c r="A4435" s="35">
        <f t="shared" si="419"/>
        <v>0</v>
      </c>
      <c r="B4435" s="8">
        <f t="shared" si="420"/>
        <v>0</v>
      </c>
      <c r="C4435" s="8">
        <f t="shared" si="421"/>
        <v>0</v>
      </c>
      <c r="D4435" s="38" t="e">
        <f t="shared" si="422"/>
        <v>#VALUE!</v>
      </c>
      <c r="E4435" s="39" t="e">
        <f t="shared" si="417"/>
        <v>#VALUE!</v>
      </c>
      <c r="M4435" s="8" t="str">
        <f>VLOOKUP(MONTH($J4435),Lookup!$A$2:$B$13,2,0)&amp;" "&amp;YEAR($J4435)</f>
        <v>Jan 1900</v>
      </c>
      <c r="N4435" s="34" t="str">
        <f t="shared" si="418"/>
        <v>1/1/9999</v>
      </c>
      <c r="O4435" s="8" t="str">
        <f>IF(ISERROR(VLOOKUP($I4435,Lookup!$H$2:$I$11,2,0)),"",VLOOKUP($I4435,Lookup!$H$2:$I$11,2,0))</f>
        <v/>
      </c>
      <c r="P4435" s="8">
        <f>COUNTIF(J$4:J4435,J4435)</f>
        <v>0</v>
      </c>
    </row>
    <row r="4436" spans="1:16" x14ac:dyDescent="0.25">
      <c r="A4436" s="35">
        <f t="shared" si="419"/>
        <v>0</v>
      </c>
      <c r="B4436" s="8">
        <f t="shared" si="420"/>
        <v>0</v>
      </c>
      <c r="C4436" s="8">
        <f t="shared" si="421"/>
        <v>0</v>
      </c>
      <c r="D4436" s="38" t="e">
        <f t="shared" si="422"/>
        <v>#VALUE!</v>
      </c>
      <c r="E4436" s="39" t="e">
        <f t="shared" si="417"/>
        <v>#VALUE!</v>
      </c>
      <c r="M4436" s="8" t="str">
        <f>VLOOKUP(MONTH($J4436),Lookup!$A$2:$B$13,2,0)&amp;" "&amp;YEAR($J4436)</f>
        <v>Jan 1900</v>
      </c>
      <c r="N4436" s="34" t="str">
        <f t="shared" si="418"/>
        <v>1/1/9999</v>
      </c>
      <c r="O4436" s="8" t="str">
        <f>IF(ISERROR(VLOOKUP($I4436,Lookup!$H$2:$I$11,2,0)),"",VLOOKUP($I4436,Lookup!$H$2:$I$11,2,0))</f>
        <v/>
      </c>
      <c r="P4436" s="8">
        <f>COUNTIF(J$4:J4436,J4436)</f>
        <v>0</v>
      </c>
    </row>
    <row r="4437" spans="1:16" x14ac:dyDescent="0.25">
      <c r="A4437" s="35">
        <f t="shared" si="419"/>
        <v>0</v>
      </c>
      <c r="B4437" s="8">
        <f t="shared" si="420"/>
        <v>0</v>
      </c>
      <c r="C4437" s="8">
        <f t="shared" si="421"/>
        <v>0</v>
      </c>
      <c r="D4437" s="38" t="e">
        <f t="shared" si="422"/>
        <v>#VALUE!</v>
      </c>
      <c r="E4437" s="39" t="e">
        <f t="shared" si="417"/>
        <v>#VALUE!</v>
      </c>
      <c r="M4437" s="8" t="str">
        <f>VLOOKUP(MONTH($J4437),Lookup!$A$2:$B$13,2,0)&amp;" "&amp;YEAR($J4437)</f>
        <v>Jan 1900</v>
      </c>
      <c r="N4437" s="34" t="str">
        <f t="shared" si="418"/>
        <v>1/1/9999</v>
      </c>
      <c r="O4437" s="8" t="str">
        <f>IF(ISERROR(VLOOKUP($I4437,Lookup!$H$2:$I$11,2,0)),"",VLOOKUP($I4437,Lookup!$H$2:$I$11,2,0))</f>
        <v/>
      </c>
      <c r="P4437" s="8">
        <f>COUNTIF(J$4:J4437,J4437)</f>
        <v>0</v>
      </c>
    </row>
    <row r="4438" spans="1:16" x14ac:dyDescent="0.25">
      <c r="A4438" s="35">
        <f t="shared" si="419"/>
        <v>0</v>
      </c>
      <c r="B4438" s="8">
        <f t="shared" si="420"/>
        <v>0</v>
      </c>
      <c r="C4438" s="8">
        <f t="shared" si="421"/>
        <v>0</v>
      </c>
      <c r="D4438" s="38" t="e">
        <f t="shared" si="422"/>
        <v>#VALUE!</v>
      </c>
      <c r="E4438" s="39" t="e">
        <f t="shared" si="417"/>
        <v>#VALUE!</v>
      </c>
      <c r="M4438" s="8" t="str">
        <f>VLOOKUP(MONTH($J4438),Lookup!$A$2:$B$13,2,0)&amp;" "&amp;YEAR($J4438)</f>
        <v>Jan 1900</v>
      </c>
      <c r="N4438" s="34" t="str">
        <f t="shared" si="418"/>
        <v>1/1/9999</v>
      </c>
      <c r="O4438" s="8" t="str">
        <f>IF(ISERROR(VLOOKUP($I4438,Lookup!$H$2:$I$11,2,0)),"",VLOOKUP($I4438,Lookup!$H$2:$I$11,2,0))</f>
        <v/>
      </c>
      <c r="P4438" s="8">
        <f>COUNTIF(J$4:J4438,J4438)</f>
        <v>0</v>
      </c>
    </row>
    <row r="4439" spans="1:16" x14ac:dyDescent="0.25">
      <c r="A4439" s="35">
        <f t="shared" si="419"/>
        <v>0</v>
      </c>
      <c r="B4439" s="8">
        <f t="shared" si="420"/>
        <v>0</v>
      </c>
      <c r="C4439" s="8">
        <f t="shared" si="421"/>
        <v>0</v>
      </c>
      <c r="D4439" s="38" t="e">
        <f t="shared" si="422"/>
        <v>#VALUE!</v>
      </c>
      <c r="E4439" s="39" t="e">
        <f t="shared" si="417"/>
        <v>#VALUE!</v>
      </c>
      <c r="M4439" s="8" t="str">
        <f>VLOOKUP(MONTH($J4439),Lookup!$A$2:$B$13,2,0)&amp;" "&amp;YEAR($J4439)</f>
        <v>Jan 1900</v>
      </c>
      <c r="N4439" s="34" t="str">
        <f t="shared" si="418"/>
        <v>1/1/9999</v>
      </c>
      <c r="O4439" s="8" t="str">
        <f>IF(ISERROR(VLOOKUP($I4439,Lookup!$H$2:$I$11,2,0)),"",VLOOKUP($I4439,Lookup!$H$2:$I$11,2,0))</f>
        <v/>
      </c>
      <c r="P4439" s="8">
        <f>COUNTIF(J$4:J4439,J4439)</f>
        <v>0</v>
      </c>
    </row>
    <row r="4440" spans="1:16" x14ac:dyDescent="0.25">
      <c r="A4440" s="35">
        <f t="shared" si="419"/>
        <v>0</v>
      </c>
      <c r="B4440" s="8">
        <f t="shared" si="420"/>
        <v>0</v>
      </c>
      <c r="C4440" s="8">
        <f t="shared" si="421"/>
        <v>0</v>
      </c>
      <c r="D4440" s="38" t="e">
        <f t="shared" si="422"/>
        <v>#VALUE!</v>
      </c>
      <c r="E4440" s="39" t="e">
        <f t="shared" si="417"/>
        <v>#VALUE!</v>
      </c>
      <c r="M4440" s="8" t="str">
        <f>VLOOKUP(MONTH($J4440),Lookup!$A$2:$B$13,2,0)&amp;" "&amp;YEAR($J4440)</f>
        <v>Jan 1900</v>
      </c>
      <c r="N4440" s="34" t="str">
        <f t="shared" si="418"/>
        <v>1/1/9999</v>
      </c>
      <c r="O4440" s="8" t="str">
        <f>IF(ISERROR(VLOOKUP($I4440,Lookup!$H$2:$I$11,2,0)),"",VLOOKUP($I4440,Lookup!$H$2:$I$11,2,0))</f>
        <v/>
      </c>
      <c r="P4440" s="8">
        <f>COUNTIF(J$4:J4440,J4440)</f>
        <v>0</v>
      </c>
    </row>
    <row r="4441" spans="1:16" x14ac:dyDescent="0.25">
      <c r="A4441" s="35">
        <f t="shared" si="419"/>
        <v>0</v>
      </c>
      <c r="B4441" s="8">
        <f t="shared" si="420"/>
        <v>0</v>
      </c>
      <c r="C4441" s="8">
        <f t="shared" si="421"/>
        <v>0</v>
      </c>
      <c r="D4441" s="38" t="e">
        <f t="shared" si="422"/>
        <v>#VALUE!</v>
      </c>
      <c r="E4441" s="39" t="e">
        <f t="shared" si="417"/>
        <v>#VALUE!</v>
      </c>
      <c r="M4441" s="8" t="str">
        <f>VLOOKUP(MONTH($J4441),Lookup!$A$2:$B$13,2,0)&amp;" "&amp;YEAR($J4441)</f>
        <v>Jan 1900</v>
      </c>
      <c r="N4441" s="34" t="str">
        <f t="shared" si="418"/>
        <v>1/1/9999</v>
      </c>
      <c r="O4441" s="8" t="str">
        <f>IF(ISERROR(VLOOKUP($I4441,Lookup!$H$2:$I$11,2,0)),"",VLOOKUP($I4441,Lookup!$H$2:$I$11,2,0))</f>
        <v/>
      </c>
      <c r="P4441" s="8">
        <f>COUNTIF(J$4:J4441,J4441)</f>
        <v>0</v>
      </c>
    </row>
    <row r="4442" spans="1:16" x14ac:dyDescent="0.25">
      <c r="A4442" s="35">
        <f t="shared" si="419"/>
        <v>0</v>
      </c>
      <c r="B4442" s="8">
        <f t="shared" si="420"/>
        <v>0</v>
      </c>
      <c r="C4442" s="8">
        <f t="shared" si="421"/>
        <v>0</v>
      </c>
      <c r="D4442" s="38" t="e">
        <f t="shared" si="422"/>
        <v>#VALUE!</v>
      </c>
      <c r="E4442" s="39" t="e">
        <f t="shared" si="417"/>
        <v>#VALUE!</v>
      </c>
      <c r="M4442" s="8" t="str">
        <f>VLOOKUP(MONTH($J4442),Lookup!$A$2:$B$13,2,0)&amp;" "&amp;YEAR($J4442)</f>
        <v>Jan 1900</v>
      </c>
      <c r="N4442" s="34" t="str">
        <f t="shared" si="418"/>
        <v>1/1/9999</v>
      </c>
      <c r="O4442" s="8" t="str">
        <f>IF(ISERROR(VLOOKUP($I4442,Lookup!$H$2:$I$11,2,0)),"",VLOOKUP($I4442,Lookup!$H$2:$I$11,2,0))</f>
        <v/>
      </c>
      <c r="P4442" s="8">
        <f>COUNTIF(J$4:J4442,J4442)</f>
        <v>0</v>
      </c>
    </row>
    <row r="4443" spans="1:16" x14ac:dyDescent="0.25">
      <c r="A4443" s="35">
        <f t="shared" si="419"/>
        <v>0</v>
      </c>
      <c r="B4443" s="8">
        <f t="shared" si="420"/>
        <v>0</v>
      </c>
      <c r="C4443" s="8">
        <f t="shared" si="421"/>
        <v>0</v>
      </c>
      <c r="D4443" s="38" t="e">
        <f t="shared" si="422"/>
        <v>#VALUE!</v>
      </c>
      <c r="E4443" s="39" t="e">
        <f t="shared" si="417"/>
        <v>#VALUE!</v>
      </c>
      <c r="M4443" s="8" t="str">
        <f>VLOOKUP(MONTH($J4443),Lookup!$A$2:$B$13,2,0)&amp;" "&amp;YEAR($J4443)</f>
        <v>Jan 1900</v>
      </c>
      <c r="N4443" s="34" t="str">
        <f t="shared" si="418"/>
        <v>1/1/9999</v>
      </c>
      <c r="O4443" s="8" t="str">
        <f>IF(ISERROR(VLOOKUP($I4443,Lookup!$H$2:$I$11,2,0)),"",VLOOKUP($I4443,Lookup!$H$2:$I$11,2,0))</f>
        <v/>
      </c>
      <c r="P4443" s="8">
        <f>COUNTIF(J$4:J4443,J4443)</f>
        <v>0</v>
      </c>
    </row>
    <row r="4444" spans="1:16" x14ac:dyDescent="0.25">
      <c r="A4444" s="35">
        <f t="shared" si="419"/>
        <v>0</v>
      </c>
      <c r="B4444" s="8">
        <f t="shared" si="420"/>
        <v>0</v>
      </c>
      <c r="C4444" s="8">
        <f t="shared" si="421"/>
        <v>0</v>
      </c>
      <c r="D4444" s="38" t="e">
        <f t="shared" si="422"/>
        <v>#VALUE!</v>
      </c>
      <c r="E4444" s="39" t="e">
        <f t="shared" si="417"/>
        <v>#VALUE!</v>
      </c>
      <c r="M4444" s="8" t="str">
        <f>VLOOKUP(MONTH($J4444),Lookup!$A$2:$B$13,2,0)&amp;" "&amp;YEAR($J4444)</f>
        <v>Jan 1900</v>
      </c>
      <c r="N4444" s="34" t="str">
        <f t="shared" si="418"/>
        <v>1/1/9999</v>
      </c>
      <c r="O4444" s="8" t="str">
        <f>IF(ISERROR(VLOOKUP($I4444,Lookup!$H$2:$I$11,2,0)),"",VLOOKUP($I4444,Lookup!$H$2:$I$11,2,0))</f>
        <v/>
      </c>
      <c r="P4444" s="8">
        <f>COUNTIF(J$4:J4444,J4444)</f>
        <v>0</v>
      </c>
    </row>
    <row r="4445" spans="1:16" x14ac:dyDescent="0.25">
      <c r="A4445" s="35">
        <f t="shared" si="419"/>
        <v>0</v>
      </c>
      <c r="B4445" s="8">
        <f t="shared" si="420"/>
        <v>0</v>
      </c>
      <c r="C4445" s="8">
        <f t="shared" si="421"/>
        <v>0</v>
      </c>
      <c r="D4445" s="38" t="e">
        <f t="shared" si="422"/>
        <v>#VALUE!</v>
      </c>
      <c r="E4445" s="39" t="e">
        <f t="shared" si="417"/>
        <v>#VALUE!</v>
      </c>
      <c r="M4445" s="8" t="str">
        <f>VLOOKUP(MONTH($J4445),Lookup!$A$2:$B$13,2,0)&amp;" "&amp;YEAR($J4445)</f>
        <v>Jan 1900</v>
      </c>
      <c r="N4445" s="34" t="str">
        <f t="shared" si="418"/>
        <v>1/1/9999</v>
      </c>
      <c r="O4445" s="8" t="str">
        <f>IF(ISERROR(VLOOKUP($I4445,Lookup!$H$2:$I$11,2,0)),"",VLOOKUP($I4445,Lookup!$H$2:$I$11,2,0))</f>
        <v/>
      </c>
      <c r="P4445" s="8">
        <f>COUNTIF(J$4:J4445,J4445)</f>
        <v>0</v>
      </c>
    </row>
    <row r="4446" spans="1:16" x14ac:dyDescent="0.25">
      <c r="A4446" s="35">
        <f t="shared" si="419"/>
        <v>0</v>
      </c>
      <c r="B4446" s="8">
        <f t="shared" si="420"/>
        <v>0</v>
      </c>
      <c r="C4446" s="8">
        <f t="shared" si="421"/>
        <v>0</v>
      </c>
      <c r="D4446" s="38" t="e">
        <f t="shared" si="422"/>
        <v>#VALUE!</v>
      </c>
      <c r="E4446" s="39" t="e">
        <f t="shared" si="417"/>
        <v>#VALUE!</v>
      </c>
      <c r="M4446" s="8" t="str">
        <f>VLOOKUP(MONTH($J4446),Lookup!$A$2:$B$13,2,0)&amp;" "&amp;YEAR($J4446)</f>
        <v>Jan 1900</v>
      </c>
      <c r="N4446" s="34" t="str">
        <f t="shared" si="418"/>
        <v>1/1/9999</v>
      </c>
      <c r="O4446" s="8" t="str">
        <f>IF(ISERROR(VLOOKUP($I4446,Lookup!$H$2:$I$11,2,0)),"",VLOOKUP($I4446,Lookup!$H$2:$I$11,2,0))</f>
        <v/>
      </c>
      <c r="P4446" s="8">
        <f>COUNTIF(J$4:J4446,J4446)</f>
        <v>0</v>
      </c>
    </row>
    <row r="4447" spans="1:16" x14ac:dyDescent="0.25">
      <c r="A4447" s="35">
        <f t="shared" si="419"/>
        <v>0</v>
      </c>
      <c r="B4447" s="8">
        <f t="shared" si="420"/>
        <v>0</v>
      </c>
      <c r="C4447" s="8">
        <f t="shared" si="421"/>
        <v>0</v>
      </c>
      <c r="D4447" s="38" t="e">
        <f t="shared" si="422"/>
        <v>#VALUE!</v>
      </c>
      <c r="E4447" s="39" t="e">
        <f t="shared" si="417"/>
        <v>#VALUE!</v>
      </c>
      <c r="M4447" s="8" t="str">
        <f>VLOOKUP(MONTH($J4447),Lookup!$A$2:$B$13,2,0)&amp;" "&amp;YEAR($J4447)</f>
        <v>Jan 1900</v>
      </c>
      <c r="N4447" s="34" t="str">
        <f t="shared" si="418"/>
        <v>1/1/9999</v>
      </c>
      <c r="O4447" s="8" t="str">
        <f>IF(ISERROR(VLOOKUP($I4447,Lookup!$H$2:$I$11,2,0)),"",VLOOKUP($I4447,Lookup!$H$2:$I$11,2,0))</f>
        <v/>
      </c>
      <c r="P4447" s="8">
        <f>COUNTIF(J$4:J4447,J4447)</f>
        <v>0</v>
      </c>
    </row>
    <row r="4448" spans="1:16" x14ac:dyDescent="0.25">
      <c r="A4448" s="35">
        <f t="shared" si="419"/>
        <v>0</v>
      </c>
      <c r="B4448" s="8">
        <f t="shared" si="420"/>
        <v>0</v>
      </c>
      <c r="C4448" s="8">
        <f t="shared" si="421"/>
        <v>0</v>
      </c>
      <c r="D4448" s="38" t="e">
        <f t="shared" si="422"/>
        <v>#VALUE!</v>
      </c>
      <c r="E4448" s="39" t="e">
        <f t="shared" si="417"/>
        <v>#VALUE!</v>
      </c>
      <c r="M4448" s="8" t="str">
        <f>VLOOKUP(MONTH($J4448),Lookup!$A$2:$B$13,2,0)&amp;" "&amp;YEAR($J4448)</f>
        <v>Jan 1900</v>
      </c>
      <c r="N4448" s="34" t="str">
        <f t="shared" si="418"/>
        <v>1/1/9999</v>
      </c>
      <c r="O4448" s="8" t="str">
        <f>IF(ISERROR(VLOOKUP($I4448,Lookup!$H$2:$I$11,2,0)),"",VLOOKUP($I4448,Lookup!$H$2:$I$11,2,0))</f>
        <v/>
      </c>
      <c r="P4448" s="8">
        <f>COUNTIF(J$4:J4448,J4448)</f>
        <v>0</v>
      </c>
    </row>
    <row r="4449" spans="1:16" x14ac:dyDescent="0.25">
      <c r="A4449" s="35">
        <f t="shared" si="419"/>
        <v>0</v>
      </c>
      <c r="B4449" s="8">
        <f t="shared" si="420"/>
        <v>0</v>
      </c>
      <c r="C4449" s="8">
        <f t="shared" si="421"/>
        <v>0</v>
      </c>
      <c r="D4449" s="38" t="e">
        <f t="shared" si="422"/>
        <v>#VALUE!</v>
      </c>
      <c r="E4449" s="39" t="e">
        <f t="shared" si="417"/>
        <v>#VALUE!</v>
      </c>
      <c r="M4449" s="8" t="str">
        <f>VLOOKUP(MONTH($J4449),Lookup!$A$2:$B$13,2,0)&amp;" "&amp;YEAR($J4449)</f>
        <v>Jan 1900</v>
      </c>
      <c r="N4449" s="34" t="str">
        <f t="shared" si="418"/>
        <v>1/1/9999</v>
      </c>
      <c r="O4449" s="8" t="str">
        <f>IF(ISERROR(VLOOKUP($I4449,Lookup!$H$2:$I$11,2,0)),"",VLOOKUP($I4449,Lookup!$H$2:$I$11,2,0))</f>
        <v/>
      </c>
      <c r="P4449" s="8">
        <f>COUNTIF(J$4:J4449,J4449)</f>
        <v>0</v>
      </c>
    </row>
    <row r="4450" spans="1:16" x14ac:dyDescent="0.25">
      <c r="A4450" s="35">
        <f t="shared" si="419"/>
        <v>0</v>
      </c>
      <c r="B4450" s="8">
        <f t="shared" si="420"/>
        <v>0</v>
      </c>
      <c r="C4450" s="8">
        <f t="shared" si="421"/>
        <v>0</v>
      </c>
      <c r="D4450" s="38" t="e">
        <f t="shared" si="422"/>
        <v>#VALUE!</v>
      </c>
      <c r="E4450" s="39" t="e">
        <f t="shared" si="417"/>
        <v>#VALUE!</v>
      </c>
      <c r="M4450" s="8" t="str">
        <f>VLOOKUP(MONTH($J4450),Lookup!$A$2:$B$13,2,0)&amp;" "&amp;YEAR($J4450)</f>
        <v>Jan 1900</v>
      </c>
      <c r="N4450" s="34" t="str">
        <f t="shared" si="418"/>
        <v>1/1/9999</v>
      </c>
      <c r="O4450" s="8" t="str">
        <f>IF(ISERROR(VLOOKUP($I4450,Lookup!$H$2:$I$11,2,0)),"",VLOOKUP($I4450,Lookup!$H$2:$I$11,2,0))</f>
        <v/>
      </c>
      <c r="P4450" s="8">
        <f>COUNTIF(J$4:J4450,J4450)</f>
        <v>0</v>
      </c>
    </row>
    <row r="4451" spans="1:16" x14ac:dyDescent="0.25">
      <c r="A4451" s="35">
        <f t="shared" si="419"/>
        <v>0</v>
      </c>
      <c r="B4451" s="8">
        <f t="shared" si="420"/>
        <v>0</v>
      </c>
      <c r="C4451" s="8">
        <f t="shared" si="421"/>
        <v>0</v>
      </c>
      <c r="D4451" s="38" t="e">
        <f t="shared" si="422"/>
        <v>#VALUE!</v>
      </c>
      <c r="E4451" s="39" t="e">
        <f t="shared" si="417"/>
        <v>#VALUE!</v>
      </c>
      <c r="M4451" s="8" t="str">
        <f>VLOOKUP(MONTH($J4451),Lookup!$A$2:$B$13,2,0)&amp;" "&amp;YEAR($J4451)</f>
        <v>Jan 1900</v>
      </c>
      <c r="N4451" s="34" t="str">
        <f t="shared" si="418"/>
        <v>1/1/9999</v>
      </c>
      <c r="O4451" s="8" t="str">
        <f>IF(ISERROR(VLOOKUP($I4451,Lookup!$H$2:$I$11,2,0)),"",VLOOKUP($I4451,Lookup!$H$2:$I$11,2,0))</f>
        <v/>
      </c>
      <c r="P4451" s="8">
        <f>COUNTIF(J$4:J4451,J4451)</f>
        <v>0</v>
      </c>
    </row>
    <row r="4452" spans="1:16" x14ac:dyDescent="0.25">
      <c r="A4452" s="35">
        <f t="shared" si="419"/>
        <v>0</v>
      </c>
      <c r="B4452" s="8">
        <f t="shared" si="420"/>
        <v>0</v>
      </c>
      <c r="C4452" s="8">
        <f t="shared" si="421"/>
        <v>0</v>
      </c>
      <c r="D4452" s="38" t="e">
        <f t="shared" si="422"/>
        <v>#VALUE!</v>
      </c>
      <c r="E4452" s="39" t="e">
        <f t="shared" si="417"/>
        <v>#VALUE!</v>
      </c>
      <c r="M4452" s="8" t="str">
        <f>VLOOKUP(MONTH($J4452),Lookup!$A$2:$B$13,2,0)&amp;" "&amp;YEAR($J4452)</f>
        <v>Jan 1900</v>
      </c>
      <c r="N4452" s="34" t="str">
        <f t="shared" si="418"/>
        <v>1/1/9999</v>
      </c>
      <c r="O4452" s="8" t="str">
        <f>IF(ISERROR(VLOOKUP($I4452,Lookup!$H$2:$I$11,2,0)),"",VLOOKUP($I4452,Lookup!$H$2:$I$11,2,0))</f>
        <v/>
      </c>
      <c r="P4452" s="8">
        <f>COUNTIF(J$4:J4452,J4452)</f>
        <v>0</v>
      </c>
    </row>
    <row r="4453" spans="1:16" x14ac:dyDescent="0.25">
      <c r="A4453" s="35">
        <f t="shared" si="419"/>
        <v>0</v>
      </c>
      <c r="B4453" s="8">
        <f t="shared" si="420"/>
        <v>0</v>
      </c>
      <c r="C4453" s="8">
        <f t="shared" si="421"/>
        <v>0</v>
      </c>
      <c r="D4453" s="38" t="e">
        <f t="shared" si="422"/>
        <v>#VALUE!</v>
      </c>
      <c r="E4453" s="39" t="e">
        <f t="shared" si="417"/>
        <v>#VALUE!</v>
      </c>
      <c r="M4453" s="8" t="str">
        <f>VLOOKUP(MONTH($J4453),Lookup!$A$2:$B$13,2,0)&amp;" "&amp;YEAR($J4453)</f>
        <v>Jan 1900</v>
      </c>
      <c r="N4453" s="34" t="str">
        <f t="shared" si="418"/>
        <v>1/1/9999</v>
      </c>
      <c r="O4453" s="8" t="str">
        <f>IF(ISERROR(VLOOKUP($I4453,Lookup!$H$2:$I$11,2,0)),"",VLOOKUP($I4453,Lookup!$H$2:$I$11,2,0))</f>
        <v/>
      </c>
      <c r="P4453" s="8">
        <f>COUNTIF(J$4:J4453,J4453)</f>
        <v>0</v>
      </c>
    </row>
    <row r="4454" spans="1:16" x14ac:dyDescent="0.25">
      <c r="A4454" s="35">
        <f t="shared" si="419"/>
        <v>0</v>
      </c>
      <c r="B4454" s="8">
        <f t="shared" si="420"/>
        <v>0</v>
      </c>
      <c r="C4454" s="8">
        <f t="shared" si="421"/>
        <v>0</v>
      </c>
      <c r="D4454" s="38" t="e">
        <f t="shared" si="422"/>
        <v>#VALUE!</v>
      </c>
      <c r="E4454" s="39" t="e">
        <f t="shared" si="417"/>
        <v>#VALUE!</v>
      </c>
      <c r="M4454" s="8" t="str">
        <f>VLOOKUP(MONTH($J4454),Lookup!$A$2:$B$13,2,0)&amp;" "&amp;YEAR($J4454)</f>
        <v>Jan 1900</v>
      </c>
      <c r="N4454" s="34" t="str">
        <f t="shared" si="418"/>
        <v>1/1/9999</v>
      </c>
      <c r="O4454" s="8" t="str">
        <f>IF(ISERROR(VLOOKUP($I4454,Lookup!$H$2:$I$11,2,0)),"",VLOOKUP($I4454,Lookup!$H$2:$I$11,2,0))</f>
        <v/>
      </c>
      <c r="P4454" s="8">
        <f>COUNTIF(J$4:J4454,J4454)</f>
        <v>0</v>
      </c>
    </row>
    <row r="4455" spans="1:16" x14ac:dyDescent="0.25">
      <c r="A4455" s="35">
        <f t="shared" si="419"/>
        <v>0</v>
      </c>
      <c r="B4455" s="8">
        <f t="shared" si="420"/>
        <v>0</v>
      </c>
      <c r="C4455" s="8">
        <f t="shared" si="421"/>
        <v>0</v>
      </c>
      <c r="D4455" s="38" t="e">
        <f t="shared" si="422"/>
        <v>#VALUE!</v>
      </c>
      <c r="E4455" s="39" t="e">
        <f t="shared" si="417"/>
        <v>#VALUE!</v>
      </c>
      <c r="M4455" s="8" t="str">
        <f>VLOOKUP(MONTH($J4455),Lookup!$A$2:$B$13,2,0)&amp;" "&amp;YEAR($J4455)</f>
        <v>Jan 1900</v>
      </c>
      <c r="N4455" s="34" t="str">
        <f t="shared" si="418"/>
        <v>1/1/9999</v>
      </c>
      <c r="O4455" s="8" t="str">
        <f>IF(ISERROR(VLOOKUP($I4455,Lookup!$H$2:$I$11,2,0)),"",VLOOKUP($I4455,Lookup!$H$2:$I$11,2,0))</f>
        <v/>
      </c>
      <c r="P4455" s="8">
        <f>COUNTIF(J$4:J4455,J4455)</f>
        <v>0</v>
      </c>
    </row>
    <row r="4456" spans="1:16" x14ac:dyDescent="0.25">
      <c r="A4456" s="35">
        <f t="shared" si="419"/>
        <v>0</v>
      </c>
      <c r="B4456" s="8">
        <f t="shared" si="420"/>
        <v>0</v>
      </c>
      <c r="C4456" s="8">
        <f t="shared" si="421"/>
        <v>0</v>
      </c>
      <c r="D4456" s="38" t="e">
        <f t="shared" si="422"/>
        <v>#VALUE!</v>
      </c>
      <c r="E4456" s="39" t="e">
        <f t="shared" si="417"/>
        <v>#VALUE!</v>
      </c>
      <c r="M4456" s="8" t="str">
        <f>VLOOKUP(MONTH($J4456),Lookup!$A$2:$B$13,2,0)&amp;" "&amp;YEAR($J4456)</f>
        <v>Jan 1900</v>
      </c>
      <c r="N4456" s="34" t="str">
        <f t="shared" si="418"/>
        <v>1/1/9999</v>
      </c>
      <c r="O4456" s="8" t="str">
        <f>IF(ISERROR(VLOOKUP($I4456,Lookup!$H$2:$I$11,2,0)),"",VLOOKUP($I4456,Lookup!$H$2:$I$11,2,0))</f>
        <v/>
      </c>
      <c r="P4456" s="8">
        <f>COUNTIF(J$4:J4456,J4456)</f>
        <v>0</v>
      </c>
    </row>
    <row r="4457" spans="1:16" x14ac:dyDescent="0.25">
      <c r="A4457" s="35">
        <f t="shared" si="419"/>
        <v>0</v>
      </c>
      <c r="B4457" s="8">
        <f t="shared" si="420"/>
        <v>0</v>
      </c>
      <c r="C4457" s="8">
        <f t="shared" si="421"/>
        <v>0</v>
      </c>
      <c r="D4457" s="38" t="e">
        <f t="shared" si="422"/>
        <v>#VALUE!</v>
      </c>
      <c r="E4457" s="39" t="e">
        <f t="shared" si="417"/>
        <v>#VALUE!</v>
      </c>
      <c r="M4457" s="8" t="str">
        <f>VLOOKUP(MONTH($J4457),Lookup!$A$2:$B$13,2,0)&amp;" "&amp;YEAR($J4457)</f>
        <v>Jan 1900</v>
      </c>
      <c r="N4457" s="34" t="str">
        <f t="shared" si="418"/>
        <v>1/1/9999</v>
      </c>
      <c r="O4457" s="8" t="str">
        <f>IF(ISERROR(VLOOKUP($I4457,Lookup!$H$2:$I$11,2,0)),"",VLOOKUP($I4457,Lookup!$H$2:$I$11,2,0))</f>
        <v/>
      </c>
      <c r="P4457" s="8">
        <f>COUNTIF(J$4:J4457,J4457)</f>
        <v>0</v>
      </c>
    </row>
    <row r="4458" spans="1:16" x14ac:dyDescent="0.25">
      <c r="A4458" s="35">
        <f t="shared" si="419"/>
        <v>0</v>
      </c>
      <c r="B4458" s="8">
        <f t="shared" si="420"/>
        <v>0</v>
      </c>
      <c r="C4458" s="8">
        <f t="shared" si="421"/>
        <v>0</v>
      </c>
      <c r="D4458" s="38" t="e">
        <f t="shared" si="422"/>
        <v>#VALUE!</v>
      </c>
      <c r="E4458" s="39" t="e">
        <f t="shared" si="417"/>
        <v>#VALUE!</v>
      </c>
      <c r="M4458" s="8" t="str">
        <f>VLOOKUP(MONTH($J4458),Lookup!$A$2:$B$13,2,0)&amp;" "&amp;YEAR($J4458)</f>
        <v>Jan 1900</v>
      </c>
      <c r="N4458" s="34" t="str">
        <f t="shared" si="418"/>
        <v>1/1/9999</v>
      </c>
      <c r="O4458" s="8" t="str">
        <f>IF(ISERROR(VLOOKUP($I4458,Lookup!$H$2:$I$11,2,0)),"",VLOOKUP($I4458,Lookup!$H$2:$I$11,2,0))</f>
        <v/>
      </c>
      <c r="P4458" s="8">
        <f>COUNTIF(J$4:J4458,J4458)</f>
        <v>0</v>
      </c>
    </row>
    <row r="4459" spans="1:16" x14ac:dyDescent="0.25">
      <c r="A4459" s="35">
        <f t="shared" si="419"/>
        <v>0</v>
      </c>
      <c r="B4459" s="8">
        <f t="shared" si="420"/>
        <v>0</v>
      </c>
      <c r="C4459" s="8">
        <f t="shared" si="421"/>
        <v>0</v>
      </c>
      <c r="D4459" s="38" t="e">
        <f t="shared" si="422"/>
        <v>#VALUE!</v>
      </c>
      <c r="E4459" s="39" t="e">
        <f t="shared" si="417"/>
        <v>#VALUE!</v>
      </c>
      <c r="M4459" s="8" t="str">
        <f>VLOOKUP(MONTH($J4459),Lookup!$A$2:$B$13,2,0)&amp;" "&amp;YEAR($J4459)</f>
        <v>Jan 1900</v>
      </c>
      <c r="N4459" s="34" t="str">
        <f t="shared" si="418"/>
        <v>1/1/9999</v>
      </c>
      <c r="O4459" s="8" t="str">
        <f>IF(ISERROR(VLOOKUP($I4459,Lookup!$H$2:$I$11,2,0)),"",VLOOKUP($I4459,Lookup!$H$2:$I$11,2,0))</f>
        <v/>
      </c>
      <c r="P4459" s="8">
        <f>COUNTIF(J$4:J4459,J4459)</f>
        <v>0</v>
      </c>
    </row>
    <row r="4460" spans="1:16" x14ac:dyDescent="0.25">
      <c r="A4460" s="35">
        <f t="shared" si="419"/>
        <v>0</v>
      </c>
      <c r="B4460" s="8">
        <f t="shared" si="420"/>
        <v>0</v>
      </c>
      <c r="C4460" s="8">
        <f t="shared" si="421"/>
        <v>0</v>
      </c>
      <c r="D4460" s="38" t="e">
        <f t="shared" si="422"/>
        <v>#VALUE!</v>
      </c>
      <c r="E4460" s="39" t="e">
        <f t="shared" si="417"/>
        <v>#VALUE!</v>
      </c>
      <c r="M4460" s="8" t="str">
        <f>VLOOKUP(MONTH($J4460),Lookup!$A$2:$B$13,2,0)&amp;" "&amp;YEAR($J4460)</f>
        <v>Jan 1900</v>
      </c>
      <c r="N4460" s="34" t="str">
        <f t="shared" si="418"/>
        <v>1/1/9999</v>
      </c>
      <c r="O4460" s="8" t="str">
        <f>IF(ISERROR(VLOOKUP($I4460,Lookup!$H$2:$I$11,2,0)),"",VLOOKUP($I4460,Lookup!$H$2:$I$11,2,0))</f>
        <v/>
      </c>
      <c r="P4460" s="8">
        <f>COUNTIF(J$4:J4460,J4460)</f>
        <v>0</v>
      </c>
    </row>
    <row r="4461" spans="1:16" x14ac:dyDescent="0.25">
      <c r="A4461" s="35">
        <f t="shared" si="419"/>
        <v>0</v>
      </c>
      <c r="B4461" s="8">
        <f t="shared" si="420"/>
        <v>0</v>
      </c>
      <c r="C4461" s="8">
        <f t="shared" si="421"/>
        <v>0</v>
      </c>
      <c r="D4461" s="38" t="e">
        <f t="shared" si="422"/>
        <v>#VALUE!</v>
      </c>
      <c r="E4461" s="39" t="e">
        <f t="shared" si="417"/>
        <v>#VALUE!</v>
      </c>
      <c r="M4461" s="8" t="str">
        <f>VLOOKUP(MONTH($J4461),Lookup!$A$2:$B$13,2,0)&amp;" "&amp;YEAR($J4461)</f>
        <v>Jan 1900</v>
      </c>
      <c r="N4461" s="34" t="str">
        <f t="shared" si="418"/>
        <v>1/1/9999</v>
      </c>
      <c r="O4461" s="8" t="str">
        <f>IF(ISERROR(VLOOKUP($I4461,Lookup!$H$2:$I$11,2,0)),"",VLOOKUP($I4461,Lookup!$H$2:$I$11,2,0))</f>
        <v/>
      </c>
      <c r="P4461" s="8">
        <f>COUNTIF(J$4:J4461,J4461)</f>
        <v>0</v>
      </c>
    </row>
    <row r="4462" spans="1:16" x14ac:dyDescent="0.25">
      <c r="A4462" s="35">
        <f t="shared" si="419"/>
        <v>0</v>
      </c>
      <c r="B4462" s="8">
        <f t="shared" si="420"/>
        <v>0</v>
      </c>
      <c r="C4462" s="8">
        <f t="shared" si="421"/>
        <v>0</v>
      </c>
      <c r="D4462" s="38" t="e">
        <f t="shared" si="422"/>
        <v>#VALUE!</v>
      </c>
      <c r="E4462" s="39" t="e">
        <f t="shared" si="417"/>
        <v>#VALUE!</v>
      </c>
      <c r="M4462" s="8" t="str">
        <f>VLOOKUP(MONTH($J4462),Lookup!$A$2:$B$13,2,0)&amp;" "&amp;YEAR($J4462)</f>
        <v>Jan 1900</v>
      </c>
      <c r="N4462" s="34" t="str">
        <f t="shared" si="418"/>
        <v>1/1/9999</v>
      </c>
      <c r="O4462" s="8" t="str">
        <f>IF(ISERROR(VLOOKUP($I4462,Lookup!$H$2:$I$11,2,0)),"",VLOOKUP($I4462,Lookup!$H$2:$I$11,2,0))</f>
        <v/>
      </c>
      <c r="P4462" s="8">
        <f>COUNTIF(J$4:J4462,J4462)</f>
        <v>0</v>
      </c>
    </row>
    <row r="4463" spans="1:16" x14ac:dyDescent="0.25">
      <c r="A4463" s="35">
        <f t="shared" si="419"/>
        <v>0</v>
      </c>
      <c r="B4463" s="8">
        <f t="shared" si="420"/>
        <v>0</v>
      </c>
      <c r="C4463" s="8">
        <f t="shared" si="421"/>
        <v>0</v>
      </c>
      <c r="D4463" s="38" t="e">
        <f t="shared" si="422"/>
        <v>#VALUE!</v>
      </c>
      <c r="E4463" s="39" t="e">
        <f t="shared" si="417"/>
        <v>#VALUE!</v>
      </c>
      <c r="M4463" s="8" t="str">
        <f>VLOOKUP(MONTH($J4463),Lookup!$A$2:$B$13,2,0)&amp;" "&amp;YEAR($J4463)</f>
        <v>Jan 1900</v>
      </c>
      <c r="N4463" s="34" t="str">
        <f t="shared" si="418"/>
        <v>1/1/9999</v>
      </c>
      <c r="O4463" s="8" t="str">
        <f>IF(ISERROR(VLOOKUP($I4463,Lookup!$H$2:$I$11,2,0)),"",VLOOKUP($I4463,Lookup!$H$2:$I$11,2,0))</f>
        <v/>
      </c>
      <c r="P4463" s="8">
        <f>COUNTIF(J$4:J4463,J4463)</f>
        <v>0</v>
      </c>
    </row>
    <row r="4464" spans="1:16" x14ac:dyDescent="0.25">
      <c r="A4464" s="35">
        <f t="shared" si="419"/>
        <v>0</v>
      </c>
      <c r="B4464" s="8">
        <f t="shared" si="420"/>
        <v>0</v>
      </c>
      <c r="C4464" s="8">
        <f t="shared" si="421"/>
        <v>0</v>
      </c>
      <c r="D4464" s="38" t="e">
        <f t="shared" si="422"/>
        <v>#VALUE!</v>
      </c>
      <c r="E4464" s="39" t="e">
        <f t="shared" si="417"/>
        <v>#VALUE!</v>
      </c>
      <c r="M4464" s="8" t="str">
        <f>VLOOKUP(MONTH($J4464),Lookup!$A$2:$B$13,2,0)&amp;" "&amp;YEAR($J4464)</f>
        <v>Jan 1900</v>
      </c>
      <c r="N4464" s="34" t="str">
        <f t="shared" si="418"/>
        <v>1/1/9999</v>
      </c>
      <c r="O4464" s="8" t="str">
        <f>IF(ISERROR(VLOOKUP($I4464,Lookup!$H$2:$I$11,2,0)),"",VLOOKUP($I4464,Lookup!$H$2:$I$11,2,0))</f>
        <v/>
      </c>
      <c r="P4464" s="8">
        <f>COUNTIF(J$4:J4464,J4464)</f>
        <v>0</v>
      </c>
    </row>
    <row r="4465" spans="1:16" x14ac:dyDescent="0.25">
      <c r="A4465" s="35">
        <f t="shared" si="419"/>
        <v>0</v>
      </c>
      <c r="B4465" s="8">
        <f t="shared" si="420"/>
        <v>0</v>
      </c>
      <c r="C4465" s="8">
        <f t="shared" si="421"/>
        <v>0</v>
      </c>
      <c r="D4465" s="38" t="e">
        <f t="shared" si="422"/>
        <v>#VALUE!</v>
      </c>
      <c r="E4465" s="39" t="e">
        <f t="shared" si="417"/>
        <v>#VALUE!</v>
      </c>
      <c r="M4465" s="8" t="str">
        <f>VLOOKUP(MONTH($J4465),Lookup!$A$2:$B$13,2,0)&amp;" "&amp;YEAR($J4465)</f>
        <v>Jan 1900</v>
      </c>
      <c r="N4465" s="34" t="str">
        <f t="shared" si="418"/>
        <v>1/1/9999</v>
      </c>
      <c r="O4465" s="8" t="str">
        <f>IF(ISERROR(VLOOKUP($I4465,Lookup!$H$2:$I$11,2,0)),"",VLOOKUP($I4465,Lookup!$H$2:$I$11,2,0))</f>
        <v/>
      </c>
      <c r="P4465" s="8">
        <f>COUNTIF(J$4:J4465,J4465)</f>
        <v>0</v>
      </c>
    </row>
    <row r="4466" spans="1:16" x14ac:dyDescent="0.25">
      <c r="A4466" s="35">
        <f t="shared" si="419"/>
        <v>0</v>
      </c>
      <c r="B4466" s="8">
        <f t="shared" si="420"/>
        <v>0</v>
      </c>
      <c r="C4466" s="8">
        <f t="shared" si="421"/>
        <v>0</v>
      </c>
      <c r="D4466" s="38" t="e">
        <f t="shared" si="422"/>
        <v>#VALUE!</v>
      </c>
      <c r="E4466" s="39" t="e">
        <f t="shared" si="417"/>
        <v>#VALUE!</v>
      </c>
      <c r="M4466" s="8" t="str">
        <f>VLOOKUP(MONTH($J4466),Lookup!$A$2:$B$13,2,0)&amp;" "&amp;YEAR($J4466)</f>
        <v>Jan 1900</v>
      </c>
      <c r="N4466" s="34" t="str">
        <f t="shared" si="418"/>
        <v>1/1/9999</v>
      </c>
      <c r="O4466" s="8" t="str">
        <f>IF(ISERROR(VLOOKUP($I4466,Lookup!$H$2:$I$11,2,0)),"",VLOOKUP($I4466,Lookup!$H$2:$I$11,2,0))</f>
        <v/>
      </c>
      <c r="P4466" s="8">
        <f>COUNTIF(J$4:J4466,J4466)</f>
        <v>0</v>
      </c>
    </row>
    <row r="4467" spans="1:16" x14ac:dyDescent="0.25">
      <c r="A4467" s="35">
        <f t="shared" si="419"/>
        <v>0</v>
      </c>
      <c r="B4467" s="8">
        <f t="shared" si="420"/>
        <v>0</v>
      </c>
      <c r="C4467" s="8">
        <f t="shared" si="421"/>
        <v>0</v>
      </c>
      <c r="D4467" s="38" t="e">
        <f t="shared" si="422"/>
        <v>#VALUE!</v>
      </c>
      <c r="E4467" s="39" t="e">
        <f t="shared" si="417"/>
        <v>#VALUE!</v>
      </c>
      <c r="M4467" s="8" t="str">
        <f>VLOOKUP(MONTH($J4467),Lookup!$A$2:$B$13,2,0)&amp;" "&amp;YEAR($J4467)</f>
        <v>Jan 1900</v>
      </c>
      <c r="N4467" s="34" t="str">
        <f t="shared" si="418"/>
        <v>1/1/9999</v>
      </c>
      <c r="O4467" s="8" t="str">
        <f>IF(ISERROR(VLOOKUP($I4467,Lookup!$H$2:$I$11,2,0)),"",VLOOKUP($I4467,Lookup!$H$2:$I$11,2,0))</f>
        <v/>
      </c>
      <c r="P4467" s="8">
        <f>COUNTIF(J$4:J4467,J4467)</f>
        <v>0</v>
      </c>
    </row>
    <row r="4468" spans="1:16" x14ac:dyDescent="0.25">
      <c r="A4468" s="35">
        <f t="shared" si="419"/>
        <v>0</v>
      </c>
      <c r="B4468" s="8">
        <f t="shared" si="420"/>
        <v>0</v>
      </c>
      <c r="C4468" s="8">
        <f t="shared" si="421"/>
        <v>0</v>
      </c>
      <c r="D4468" s="38" t="e">
        <f t="shared" si="422"/>
        <v>#VALUE!</v>
      </c>
      <c r="E4468" s="39" t="e">
        <f t="shared" si="417"/>
        <v>#VALUE!</v>
      </c>
      <c r="M4468" s="8" t="str">
        <f>VLOOKUP(MONTH($J4468),Lookup!$A$2:$B$13,2,0)&amp;" "&amp;YEAR($J4468)</f>
        <v>Jan 1900</v>
      </c>
      <c r="N4468" s="34" t="str">
        <f t="shared" si="418"/>
        <v>1/1/9999</v>
      </c>
      <c r="O4468" s="8" t="str">
        <f>IF(ISERROR(VLOOKUP($I4468,Lookup!$H$2:$I$11,2,0)),"",VLOOKUP($I4468,Lookup!$H$2:$I$11,2,0))</f>
        <v/>
      </c>
      <c r="P4468" s="8">
        <f>COUNTIF(J$4:J4468,J4468)</f>
        <v>0</v>
      </c>
    </row>
    <row r="4469" spans="1:16" x14ac:dyDescent="0.25">
      <c r="A4469" s="35">
        <f t="shared" si="419"/>
        <v>0</v>
      </c>
      <c r="B4469" s="8">
        <f t="shared" si="420"/>
        <v>0</v>
      </c>
      <c r="C4469" s="8">
        <f t="shared" si="421"/>
        <v>0</v>
      </c>
      <c r="D4469" s="38" t="e">
        <f t="shared" si="422"/>
        <v>#VALUE!</v>
      </c>
      <c r="E4469" s="39" t="e">
        <f t="shared" si="417"/>
        <v>#VALUE!</v>
      </c>
      <c r="M4469" s="8" t="str">
        <f>VLOOKUP(MONTH($J4469),Lookup!$A$2:$B$13,2,0)&amp;" "&amp;YEAR($J4469)</f>
        <v>Jan 1900</v>
      </c>
      <c r="N4469" s="34" t="str">
        <f t="shared" si="418"/>
        <v>1/1/9999</v>
      </c>
      <c r="O4469" s="8" t="str">
        <f>IF(ISERROR(VLOOKUP($I4469,Lookup!$H$2:$I$11,2,0)),"",VLOOKUP($I4469,Lookup!$H$2:$I$11,2,0))</f>
        <v/>
      </c>
      <c r="P4469" s="8">
        <f>COUNTIF(J$4:J4469,J4469)</f>
        <v>0</v>
      </c>
    </row>
    <row r="4470" spans="1:16" x14ac:dyDescent="0.25">
      <c r="A4470" s="35">
        <f t="shared" si="419"/>
        <v>0</v>
      </c>
      <c r="B4470" s="8">
        <f t="shared" si="420"/>
        <v>0</v>
      </c>
      <c r="C4470" s="8">
        <f t="shared" si="421"/>
        <v>0</v>
      </c>
      <c r="D4470" s="38" t="e">
        <f t="shared" si="422"/>
        <v>#VALUE!</v>
      </c>
      <c r="E4470" s="39" t="e">
        <f t="shared" si="417"/>
        <v>#VALUE!</v>
      </c>
      <c r="M4470" s="8" t="str">
        <f>VLOOKUP(MONTH($J4470),Lookup!$A$2:$B$13,2,0)&amp;" "&amp;YEAR($J4470)</f>
        <v>Jan 1900</v>
      </c>
      <c r="N4470" s="34" t="str">
        <f t="shared" si="418"/>
        <v>1/1/9999</v>
      </c>
      <c r="O4470" s="8" t="str">
        <f>IF(ISERROR(VLOOKUP($I4470,Lookup!$H$2:$I$11,2,0)),"",VLOOKUP($I4470,Lookup!$H$2:$I$11,2,0))</f>
        <v/>
      </c>
      <c r="P4470" s="8">
        <f>COUNTIF(J$4:J4470,J4470)</f>
        <v>0</v>
      </c>
    </row>
    <row r="4471" spans="1:16" x14ac:dyDescent="0.25">
      <c r="A4471" s="35">
        <f t="shared" si="419"/>
        <v>0</v>
      </c>
      <c r="B4471" s="8">
        <f t="shared" si="420"/>
        <v>0</v>
      </c>
      <c r="C4471" s="8">
        <f t="shared" si="421"/>
        <v>0</v>
      </c>
      <c r="D4471" s="38" t="e">
        <f t="shared" si="422"/>
        <v>#VALUE!</v>
      </c>
      <c r="E4471" s="39" t="e">
        <f t="shared" si="417"/>
        <v>#VALUE!</v>
      </c>
      <c r="M4471" s="8" t="str">
        <f>VLOOKUP(MONTH($J4471),Lookup!$A$2:$B$13,2,0)&amp;" "&amp;YEAR($J4471)</f>
        <v>Jan 1900</v>
      </c>
      <c r="N4471" s="34" t="str">
        <f t="shared" si="418"/>
        <v>1/1/9999</v>
      </c>
      <c r="O4471" s="8" t="str">
        <f>IF(ISERROR(VLOOKUP($I4471,Lookup!$H$2:$I$11,2,0)),"",VLOOKUP($I4471,Lookup!$H$2:$I$11,2,0))</f>
        <v/>
      </c>
      <c r="P4471" s="8">
        <f>COUNTIF(J$4:J4471,J4471)</f>
        <v>0</v>
      </c>
    </row>
    <row r="4472" spans="1:16" x14ac:dyDescent="0.25">
      <c r="A4472" s="35">
        <f t="shared" si="419"/>
        <v>0</v>
      </c>
      <c r="B4472" s="8">
        <f t="shared" si="420"/>
        <v>0</v>
      </c>
      <c r="C4472" s="8">
        <f t="shared" si="421"/>
        <v>0</v>
      </c>
      <c r="D4472" s="38" t="e">
        <f t="shared" si="422"/>
        <v>#VALUE!</v>
      </c>
      <c r="E4472" s="39" t="e">
        <f t="shared" si="417"/>
        <v>#VALUE!</v>
      </c>
      <c r="M4472" s="8" t="str">
        <f>VLOOKUP(MONTH($J4472),Lookup!$A$2:$B$13,2,0)&amp;" "&amp;YEAR($J4472)</f>
        <v>Jan 1900</v>
      </c>
      <c r="N4472" s="34" t="str">
        <f t="shared" si="418"/>
        <v>1/1/9999</v>
      </c>
      <c r="O4472" s="8" t="str">
        <f>IF(ISERROR(VLOOKUP($I4472,Lookup!$H$2:$I$11,2,0)),"",VLOOKUP($I4472,Lookup!$H$2:$I$11,2,0))</f>
        <v/>
      </c>
      <c r="P4472" s="8">
        <f>COUNTIF(J$4:J4472,J4472)</f>
        <v>0</v>
      </c>
    </row>
    <row r="4473" spans="1:16" x14ac:dyDescent="0.25">
      <c r="A4473" s="35">
        <f t="shared" si="419"/>
        <v>0</v>
      </c>
      <c r="B4473" s="8">
        <f t="shared" si="420"/>
        <v>0</v>
      </c>
      <c r="C4473" s="8">
        <f t="shared" si="421"/>
        <v>0</v>
      </c>
      <c r="D4473" s="38" t="e">
        <f t="shared" si="422"/>
        <v>#VALUE!</v>
      </c>
      <c r="E4473" s="39" t="e">
        <f t="shared" si="417"/>
        <v>#VALUE!</v>
      </c>
      <c r="M4473" s="8" t="str">
        <f>VLOOKUP(MONTH($J4473),Lookup!$A$2:$B$13,2,0)&amp;" "&amp;YEAR($J4473)</f>
        <v>Jan 1900</v>
      </c>
      <c r="N4473" s="34" t="str">
        <f t="shared" si="418"/>
        <v>1/1/9999</v>
      </c>
      <c r="O4473" s="8" t="str">
        <f>IF(ISERROR(VLOOKUP($I4473,Lookup!$H$2:$I$11,2,0)),"",VLOOKUP($I4473,Lookup!$H$2:$I$11,2,0))</f>
        <v/>
      </c>
      <c r="P4473" s="8">
        <f>COUNTIF(J$4:J4473,J4473)</f>
        <v>0</v>
      </c>
    </row>
    <row r="4474" spans="1:16" x14ac:dyDescent="0.25">
      <c r="A4474" s="35">
        <f t="shared" si="419"/>
        <v>0</v>
      </c>
      <c r="B4474" s="8">
        <f t="shared" si="420"/>
        <v>0</v>
      </c>
      <c r="C4474" s="8">
        <f t="shared" si="421"/>
        <v>0</v>
      </c>
      <c r="D4474" s="38" t="e">
        <f t="shared" si="422"/>
        <v>#VALUE!</v>
      </c>
      <c r="E4474" s="39" t="e">
        <f t="shared" si="417"/>
        <v>#VALUE!</v>
      </c>
      <c r="M4474" s="8" t="str">
        <f>VLOOKUP(MONTH($J4474),Lookup!$A$2:$B$13,2,0)&amp;" "&amp;YEAR($J4474)</f>
        <v>Jan 1900</v>
      </c>
      <c r="N4474" s="34" t="str">
        <f t="shared" si="418"/>
        <v>1/1/9999</v>
      </c>
      <c r="O4474" s="8" t="str">
        <f>IF(ISERROR(VLOOKUP($I4474,Lookup!$H$2:$I$11,2,0)),"",VLOOKUP($I4474,Lookup!$H$2:$I$11,2,0))</f>
        <v/>
      </c>
      <c r="P4474" s="8">
        <f>COUNTIF(J$4:J4474,J4474)</f>
        <v>0</v>
      </c>
    </row>
    <row r="4475" spans="1:16" x14ac:dyDescent="0.25">
      <c r="A4475" s="35">
        <f t="shared" si="419"/>
        <v>0</v>
      </c>
      <c r="B4475" s="8">
        <f t="shared" si="420"/>
        <v>0</v>
      </c>
      <c r="C4475" s="8">
        <f t="shared" si="421"/>
        <v>0</v>
      </c>
      <c r="D4475" s="38" t="e">
        <f t="shared" si="422"/>
        <v>#VALUE!</v>
      </c>
      <c r="E4475" s="39" t="e">
        <f t="shared" si="417"/>
        <v>#VALUE!</v>
      </c>
      <c r="M4475" s="8" t="str">
        <f>VLOOKUP(MONTH($J4475),Lookup!$A$2:$B$13,2,0)&amp;" "&amp;YEAR($J4475)</f>
        <v>Jan 1900</v>
      </c>
      <c r="N4475" s="34" t="str">
        <f t="shared" si="418"/>
        <v>1/1/9999</v>
      </c>
      <c r="O4475" s="8" t="str">
        <f>IF(ISERROR(VLOOKUP($I4475,Lookup!$H$2:$I$11,2,0)),"",VLOOKUP($I4475,Lookup!$H$2:$I$11,2,0))</f>
        <v/>
      </c>
      <c r="P4475" s="8">
        <f>COUNTIF(J$4:J4475,J4475)</f>
        <v>0</v>
      </c>
    </row>
    <row r="4476" spans="1:16" x14ac:dyDescent="0.25">
      <c r="A4476" s="35">
        <f t="shared" si="419"/>
        <v>0</v>
      </c>
      <c r="B4476" s="8">
        <f t="shared" si="420"/>
        <v>0</v>
      </c>
      <c r="C4476" s="8">
        <f t="shared" si="421"/>
        <v>0</v>
      </c>
      <c r="D4476" s="38" t="e">
        <f t="shared" si="422"/>
        <v>#VALUE!</v>
      </c>
      <c r="E4476" s="39" t="e">
        <f t="shared" si="417"/>
        <v>#VALUE!</v>
      </c>
      <c r="M4476" s="8" t="str">
        <f>VLOOKUP(MONTH($J4476),Lookup!$A$2:$B$13,2,0)&amp;" "&amp;YEAR($J4476)</f>
        <v>Jan 1900</v>
      </c>
      <c r="N4476" s="34" t="str">
        <f t="shared" si="418"/>
        <v>1/1/9999</v>
      </c>
      <c r="O4476" s="8" t="str">
        <f>IF(ISERROR(VLOOKUP($I4476,Lookup!$H$2:$I$11,2,0)),"",VLOOKUP($I4476,Lookup!$H$2:$I$11,2,0))</f>
        <v/>
      </c>
      <c r="P4476" s="8">
        <f>COUNTIF(J$4:J4476,J4476)</f>
        <v>0</v>
      </c>
    </row>
    <row r="4477" spans="1:16" x14ac:dyDescent="0.25">
      <c r="A4477" s="35">
        <f t="shared" si="419"/>
        <v>0</v>
      </c>
      <c r="B4477" s="8">
        <f t="shared" si="420"/>
        <v>0</v>
      </c>
      <c r="C4477" s="8">
        <f t="shared" si="421"/>
        <v>0</v>
      </c>
      <c r="D4477" s="38" t="e">
        <f t="shared" si="422"/>
        <v>#VALUE!</v>
      </c>
      <c r="E4477" s="39" t="e">
        <f t="shared" si="417"/>
        <v>#VALUE!</v>
      </c>
      <c r="M4477" s="8" t="str">
        <f>VLOOKUP(MONTH($J4477),Lookup!$A$2:$B$13,2,0)&amp;" "&amp;YEAR($J4477)</f>
        <v>Jan 1900</v>
      </c>
      <c r="N4477" s="34" t="str">
        <f t="shared" si="418"/>
        <v>1/1/9999</v>
      </c>
      <c r="O4477" s="8" t="str">
        <f>IF(ISERROR(VLOOKUP($I4477,Lookup!$H$2:$I$11,2,0)),"",VLOOKUP($I4477,Lookup!$H$2:$I$11,2,0))</f>
        <v/>
      </c>
      <c r="P4477" s="8">
        <f>COUNTIF(J$4:J4477,J4477)</f>
        <v>0</v>
      </c>
    </row>
    <row r="4478" spans="1:16" x14ac:dyDescent="0.25">
      <c r="A4478" s="35">
        <f t="shared" si="419"/>
        <v>0</v>
      </c>
      <c r="B4478" s="8">
        <f t="shared" si="420"/>
        <v>0</v>
      </c>
      <c r="C4478" s="8">
        <f t="shared" si="421"/>
        <v>0</v>
      </c>
      <c r="D4478" s="38" t="e">
        <f t="shared" si="422"/>
        <v>#VALUE!</v>
      </c>
      <c r="E4478" s="39" t="e">
        <f t="shared" si="417"/>
        <v>#VALUE!</v>
      </c>
      <c r="M4478" s="8" t="str">
        <f>VLOOKUP(MONTH($J4478),Lookup!$A$2:$B$13,2,0)&amp;" "&amp;YEAR($J4478)</f>
        <v>Jan 1900</v>
      </c>
      <c r="N4478" s="34" t="str">
        <f t="shared" si="418"/>
        <v>1/1/9999</v>
      </c>
      <c r="O4478" s="8" t="str">
        <f>IF(ISERROR(VLOOKUP($I4478,Lookup!$H$2:$I$11,2,0)),"",VLOOKUP($I4478,Lookup!$H$2:$I$11,2,0))</f>
        <v/>
      </c>
      <c r="P4478" s="8">
        <f>COUNTIF(J$4:J4478,J4478)</f>
        <v>0</v>
      </c>
    </row>
    <row r="4479" spans="1:16" x14ac:dyDescent="0.25">
      <c r="A4479" s="35">
        <f t="shared" si="419"/>
        <v>0</v>
      </c>
      <c r="B4479" s="8">
        <f t="shared" si="420"/>
        <v>0</v>
      </c>
      <c r="C4479" s="8">
        <f t="shared" si="421"/>
        <v>0</v>
      </c>
      <c r="D4479" s="38" t="e">
        <f t="shared" si="422"/>
        <v>#VALUE!</v>
      </c>
      <c r="E4479" s="39" t="e">
        <f t="shared" si="417"/>
        <v>#VALUE!</v>
      </c>
      <c r="M4479" s="8" t="str">
        <f>VLOOKUP(MONTH($J4479),Lookup!$A$2:$B$13,2,0)&amp;" "&amp;YEAR($J4479)</f>
        <v>Jan 1900</v>
      </c>
      <c r="N4479" s="34" t="str">
        <f t="shared" si="418"/>
        <v>1/1/9999</v>
      </c>
      <c r="O4479" s="8" t="str">
        <f>IF(ISERROR(VLOOKUP($I4479,Lookup!$H$2:$I$11,2,0)),"",VLOOKUP($I4479,Lookup!$H$2:$I$11,2,0))</f>
        <v/>
      </c>
      <c r="P4479" s="8">
        <f>COUNTIF(J$4:J4479,J4479)</f>
        <v>0</v>
      </c>
    </row>
    <row r="4480" spans="1:16" x14ac:dyDescent="0.25">
      <c r="A4480" s="35">
        <f t="shared" si="419"/>
        <v>0</v>
      </c>
      <c r="B4480" s="8">
        <f t="shared" si="420"/>
        <v>0</v>
      </c>
      <c r="C4480" s="8">
        <f t="shared" si="421"/>
        <v>0</v>
      </c>
      <c r="D4480" s="38" t="e">
        <f t="shared" si="422"/>
        <v>#VALUE!</v>
      </c>
      <c r="E4480" s="39" t="e">
        <f t="shared" si="417"/>
        <v>#VALUE!</v>
      </c>
      <c r="M4480" s="8" t="str">
        <f>VLOOKUP(MONTH($J4480),Lookup!$A$2:$B$13,2,0)&amp;" "&amp;YEAR($J4480)</f>
        <v>Jan 1900</v>
      </c>
      <c r="N4480" s="34" t="str">
        <f t="shared" si="418"/>
        <v>1/1/9999</v>
      </c>
      <c r="O4480" s="8" t="str">
        <f>IF(ISERROR(VLOOKUP($I4480,Lookup!$H$2:$I$11,2,0)),"",VLOOKUP($I4480,Lookup!$H$2:$I$11,2,0))</f>
        <v/>
      </c>
      <c r="P4480" s="8">
        <f>COUNTIF(J$4:J4480,J4480)</f>
        <v>0</v>
      </c>
    </row>
    <row r="4481" spans="1:16" x14ac:dyDescent="0.25">
      <c r="A4481" s="35">
        <f t="shared" si="419"/>
        <v>0</v>
      </c>
      <c r="B4481" s="8">
        <f t="shared" si="420"/>
        <v>0</v>
      </c>
      <c r="C4481" s="8">
        <f t="shared" si="421"/>
        <v>0</v>
      </c>
      <c r="D4481" s="38" t="e">
        <f t="shared" si="422"/>
        <v>#VALUE!</v>
      </c>
      <c r="E4481" s="39" t="e">
        <f t="shared" si="417"/>
        <v>#VALUE!</v>
      </c>
      <c r="M4481" s="8" t="str">
        <f>VLOOKUP(MONTH($J4481),Lookup!$A$2:$B$13,2,0)&amp;" "&amp;YEAR($J4481)</f>
        <v>Jan 1900</v>
      </c>
      <c r="N4481" s="34" t="str">
        <f t="shared" si="418"/>
        <v>1/1/9999</v>
      </c>
      <c r="O4481" s="8" t="str">
        <f>IF(ISERROR(VLOOKUP($I4481,Lookup!$H$2:$I$11,2,0)),"",VLOOKUP($I4481,Lookup!$H$2:$I$11,2,0))</f>
        <v/>
      </c>
      <c r="P4481" s="8">
        <f>COUNTIF(J$4:J4481,J4481)</f>
        <v>0</v>
      </c>
    </row>
    <row r="4482" spans="1:16" x14ac:dyDescent="0.25">
      <c r="A4482" s="35">
        <f t="shared" si="419"/>
        <v>0</v>
      </c>
      <c r="B4482" s="8">
        <f t="shared" si="420"/>
        <v>0</v>
      </c>
      <c r="C4482" s="8">
        <f t="shared" si="421"/>
        <v>0</v>
      </c>
      <c r="D4482" s="38" t="e">
        <f t="shared" si="422"/>
        <v>#VALUE!</v>
      </c>
      <c r="E4482" s="39" t="e">
        <f t="shared" si="417"/>
        <v>#VALUE!</v>
      </c>
      <c r="M4482" s="8" t="str">
        <f>VLOOKUP(MONTH($J4482),Lookup!$A$2:$B$13,2,0)&amp;" "&amp;YEAR($J4482)</f>
        <v>Jan 1900</v>
      </c>
      <c r="N4482" s="34" t="str">
        <f t="shared" si="418"/>
        <v>1/1/9999</v>
      </c>
      <c r="O4482" s="8" t="str">
        <f>IF(ISERROR(VLOOKUP($I4482,Lookup!$H$2:$I$11,2,0)),"",VLOOKUP($I4482,Lookup!$H$2:$I$11,2,0))</f>
        <v/>
      </c>
      <c r="P4482" s="8">
        <f>COUNTIF(J$4:J4482,J4482)</f>
        <v>0</v>
      </c>
    </row>
    <row r="4483" spans="1:16" x14ac:dyDescent="0.25">
      <c r="A4483" s="35">
        <f t="shared" si="419"/>
        <v>0</v>
      </c>
      <c r="B4483" s="8">
        <f t="shared" si="420"/>
        <v>0</v>
      </c>
      <c r="C4483" s="8">
        <f t="shared" si="421"/>
        <v>0</v>
      </c>
      <c r="D4483" s="38" t="e">
        <f t="shared" si="422"/>
        <v>#VALUE!</v>
      </c>
      <c r="E4483" s="39" t="e">
        <f t="shared" si="417"/>
        <v>#VALUE!</v>
      </c>
      <c r="M4483" s="8" t="str">
        <f>VLOOKUP(MONTH($J4483),Lookup!$A$2:$B$13,2,0)&amp;" "&amp;YEAR($J4483)</f>
        <v>Jan 1900</v>
      </c>
      <c r="N4483" s="34" t="str">
        <f t="shared" si="418"/>
        <v>1/1/9999</v>
      </c>
      <c r="O4483" s="8" t="str">
        <f>IF(ISERROR(VLOOKUP($I4483,Lookup!$H$2:$I$11,2,0)),"",VLOOKUP($I4483,Lookup!$H$2:$I$11,2,0))</f>
        <v/>
      </c>
      <c r="P4483" s="8">
        <f>COUNTIF(J$4:J4483,J4483)</f>
        <v>0</v>
      </c>
    </row>
    <row r="4484" spans="1:16" x14ac:dyDescent="0.25">
      <c r="A4484" s="35">
        <f t="shared" si="419"/>
        <v>0</v>
      </c>
      <c r="B4484" s="8">
        <f t="shared" si="420"/>
        <v>0</v>
      </c>
      <c r="C4484" s="8">
        <f t="shared" si="421"/>
        <v>0</v>
      </c>
      <c r="D4484" s="38" t="e">
        <f t="shared" si="422"/>
        <v>#VALUE!</v>
      </c>
      <c r="E4484" s="39" t="e">
        <f t="shared" si="417"/>
        <v>#VALUE!</v>
      </c>
      <c r="M4484" s="8" t="str">
        <f>VLOOKUP(MONTH($J4484),Lookup!$A$2:$B$13,2,0)&amp;" "&amp;YEAR($J4484)</f>
        <v>Jan 1900</v>
      </c>
      <c r="N4484" s="34" t="str">
        <f t="shared" si="418"/>
        <v>1/1/9999</v>
      </c>
      <c r="O4484" s="8" t="str">
        <f>IF(ISERROR(VLOOKUP($I4484,Lookup!$H$2:$I$11,2,0)),"",VLOOKUP($I4484,Lookup!$H$2:$I$11,2,0))</f>
        <v/>
      </c>
      <c r="P4484" s="8">
        <f>COUNTIF(J$4:J4484,J4484)</f>
        <v>0</v>
      </c>
    </row>
    <row r="4485" spans="1:16" x14ac:dyDescent="0.25">
      <c r="A4485" s="35">
        <f t="shared" si="419"/>
        <v>0</v>
      </c>
      <c r="B4485" s="8">
        <f t="shared" si="420"/>
        <v>0</v>
      </c>
      <c r="C4485" s="8">
        <f t="shared" si="421"/>
        <v>0</v>
      </c>
      <c r="D4485" s="38" t="e">
        <f t="shared" si="422"/>
        <v>#VALUE!</v>
      </c>
      <c r="E4485" s="39" t="e">
        <f t="shared" ref="E4485:E4548" si="423">IF($D4485="","",COUNTIFS($F$4:$F$5000,$F4485,$D$4:$D$5000,"&gt;"&amp;$D4485))</f>
        <v>#VALUE!</v>
      </c>
      <c r="M4485" s="8" t="str">
        <f>VLOOKUP(MONTH($J4485),Lookup!$A$2:$B$13,2,0)&amp;" "&amp;YEAR($J4485)</f>
        <v>Jan 1900</v>
      </c>
      <c r="N4485" s="34" t="str">
        <f t="shared" ref="N4485:N4548" si="424">IF(ISBLANK($J4485),"1/1/9999",J4485)</f>
        <v>1/1/9999</v>
      </c>
      <c r="O4485" s="8" t="str">
        <f>IF(ISERROR(VLOOKUP($I4485,Lookup!$H$2:$I$11,2,0)),"",VLOOKUP($I4485,Lookup!$H$2:$I$11,2,0))</f>
        <v/>
      </c>
      <c r="P4485" s="8">
        <f>COUNTIF(J$4:J4485,J4485)</f>
        <v>0</v>
      </c>
    </row>
    <row r="4486" spans="1:16" x14ac:dyDescent="0.25">
      <c r="A4486" s="35">
        <f t="shared" ref="A4486:A4549" si="425">K4486</f>
        <v>0</v>
      </c>
      <c r="B4486" s="8">
        <f t="shared" ref="B4486:B4549" si="426">J4486</f>
        <v>0</v>
      </c>
      <c r="C4486" s="8">
        <f t="shared" ref="C4486:C4549" si="427">L4486</f>
        <v>0</v>
      </c>
      <c r="D4486" s="38" t="e">
        <f t="shared" ref="D4486:D4549" si="428">SUM(A4486:C4486)+O4486+P4486</f>
        <v>#VALUE!</v>
      </c>
      <c r="E4486" s="39" t="e">
        <f t="shared" si="423"/>
        <v>#VALUE!</v>
      </c>
      <c r="M4486" s="8" t="str">
        <f>VLOOKUP(MONTH($J4486),Lookup!$A$2:$B$13,2,0)&amp;" "&amp;YEAR($J4486)</f>
        <v>Jan 1900</v>
      </c>
      <c r="N4486" s="34" t="str">
        <f t="shared" si="424"/>
        <v>1/1/9999</v>
      </c>
      <c r="O4486" s="8" t="str">
        <f>IF(ISERROR(VLOOKUP($I4486,Lookup!$H$2:$I$11,2,0)),"",VLOOKUP($I4486,Lookup!$H$2:$I$11,2,0))</f>
        <v/>
      </c>
      <c r="P4486" s="8">
        <f>COUNTIF(J$4:J4486,J4486)</f>
        <v>0</v>
      </c>
    </row>
    <row r="4487" spans="1:16" x14ac:dyDescent="0.25">
      <c r="A4487" s="35">
        <f t="shared" si="425"/>
        <v>0</v>
      </c>
      <c r="B4487" s="8">
        <f t="shared" si="426"/>
        <v>0</v>
      </c>
      <c r="C4487" s="8">
        <f t="shared" si="427"/>
        <v>0</v>
      </c>
      <c r="D4487" s="38" t="e">
        <f t="shared" si="428"/>
        <v>#VALUE!</v>
      </c>
      <c r="E4487" s="39" t="e">
        <f t="shared" si="423"/>
        <v>#VALUE!</v>
      </c>
      <c r="M4487" s="8" t="str">
        <f>VLOOKUP(MONTH($J4487),Lookup!$A$2:$B$13,2,0)&amp;" "&amp;YEAR($J4487)</f>
        <v>Jan 1900</v>
      </c>
      <c r="N4487" s="34" t="str">
        <f t="shared" si="424"/>
        <v>1/1/9999</v>
      </c>
      <c r="O4487" s="8" t="str">
        <f>IF(ISERROR(VLOOKUP($I4487,Lookup!$H$2:$I$11,2,0)),"",VLOOKUP($I4487,Lookup!$H$2:$I$11,2,0))</f>
        <v/>
      </c>
      <c r="P4487" s="8">
        <f>COUNTIF(J$4:J4487,J4487)</f>
        <v>0</v>
      </c>
    </row>
    <row r="4488" spans="1:16" x14ac:dyDescent="0.25">
      <c r="A4488" s="35">
        <f t="shared" si="425"/>
        <v>0</v>
      </c>
      <c r="B4488" s="8">
        <f t="shared" si="426"/>
        <v>0</v>
      </c>
      <c r="C4488" s="8">
        <f t="shared" si="427"/>
        <v>0</v>
      </c>
      <c r="D4488" s="38" t="e">
        <f t="shared" si="428"/>
        <v>#VALUE!</v>
      </c>
      <c r="E4488" s="39" t="e">
        <f t="shared" si="423"/>
        <v>#VALUE!</v>
      </c>
      <c r="M4488" s="8" t="str">
        <f>VLOOKUP(MONTH($J4488),Lookup!$A$2:$B$13,2,0)&amp;" "&amp;YEAR($J4488)</f>
        <v>Jan 1900</v>
      </c>
      <c r="N4488" s="34" t="str">
        <f t="shared" si="424"/>
        <v>1/1/9999</v>
      </c>
      <c r="O4488" s="8" t="str">
        <f>IF(ISERROR(VLOOKUP($I4488,Lookup!$H$2:$I$11,2,0)),"",VLOOKUP($I4488,Lookup!$H$2:$I$11,2,0))</f>
        <v/>
      </c>
      <c r="P4488" s="8">
        <f>COUNTIF(J$4:J4488,J4488)</f>
        <v>0</v>
      </c>
    </row>
    <row r="4489" spans="1:16" x14ac:dyDescent="0.25">
      <c r="A4489" s="35">
        <f t="shared" si="425"/>
        <v>0</v>
      </c>
      <c r="B4489" s="8">
        <f t="shared" si="426"/>
        <v>0</v>
      </c>
      <c r="C4489" s="8">
        <f t="shared" si="427"/>
        <v>0</v>
      </c>
      <c r="D4489" s="38" t="e">
        <f t="shared" si="428"/>
        <v>#VALUE!</v>
      </c>
      <c r="E4489" s="39" t="e">
        <f t="shared" si="423"/>
        <v>#VALUE!</v>
      </c>
      <c r="M4489" s="8" t="str">
        <f>VLOOKUP(MONTH($J4489),Lookup!$A$2:$B$13,2,0)&amp;" "&amp;YEAR($J4489)</f>
        <v>Jan 1900</v>
      </c>
      <c r="N4489" s="34" t="str">
        <f t="shared" si="424"/>
        <v>1/1/9999</v>
      </c>
      <c r="O4489" s="8" t="str">
        <f>IF(ISERROR(VLOOKUP($I4489,Lookup!$H$2:$I$11,2,0)),"",VLOOKUP($I4489,Lookup!$H$2:$I$11,2,0))</f>
        <v/>
      </c>
      <c r="P4489" s="8">
        <f>COUNTIF(J$4:J4489,J4489)</f>
        <v>0</v>
      </c>
    </row>
    <row r="4490" spans="1:16" x14ac:dyDescent="0.25">
      <c r="A4490" s="35">
        <f t="shared" si="425"/>
        <v>0</v>
      </c>
      <c r="B4490" s="8">
        <f t="shared" si="426"/>
        <v>0</v>
      </c>
      <c r="C4490" s="8">
        <f t="shared" si="427"/>
        <v>0</v>
      </c>
      <c r="D4490" s="38" t="e">
        <f t="shared" si="428"/>
        <v>#VALUE!</v>
      </c>
      <c r="E4490" s="39" t="e">
        <f t="shared" si="423"/>
        <v>#VALUE!</v>
      </c>
      <c r="M4490" s="8" t="str">
        <f>VLOOKUP(MONTH($J4490),Lookup!$A$2:$B$13,2,0)&amp;" "&amp;YEAR($J4490)</f>
        <v>Jan 1900</v>
      </c>
      <c r="N4490" s="34" t="str">
        <f t="shared" si="424"/>
        <v>1/1/9999</v>
      </c>
      <c r="O4490" s="8" t="str">
        <f>IF(ISERROR(VLOOKUP($I4490,Lookup!$H$2:$I$11,2,0)),"",VLOOKUP($I4490,Lookup!$H$2:$I$11,2,0))</f>
        <v/>
      </c>
      <c r="P4490" s="8">
        <f>COUNTIF(J$4:J4490,J4490)</f>
        <v>0</v>
      </c>
    </row>
    <row r="4491" spans="1:16" x14ac:dyDescent="0.25">
      <c r="A4491" s="35">
        <f t="shared" si="425"/>
        <v>0</v>
      </c>
      <c r="B4491" s="8">
        <f t="shared" si="426"/>
        <v>0</v>
      </c>
      <c r="C4491" s="8">
        <f t="shared" si="427"/>
        <v>0</v>
      </c>
      <c r="D4491" s="38" t="e">
        <f t="shared" si="428"/>
        <v>#VALUE!</v>
      </c>
      <c r="E4491" s="39" t="e">
        <f t="shared" si="423"/>
        <v>#VALUE!</v>
      </c>
      <c r="M4491" s="8" t="str">
        <f>VLOOKUP(MONTH($J4491),Lookup!$A$2:$B$13,2,0)&amp;" "&amp;YEAR($J4491)</f>
        <v>Jan 1900</v>
      </c>
      <c r="N4491" s="34" t="str">
        <f t="shared" si="424"/>
        <v>1/1/9999</v>
      </c>
      <c r="O4491" s="8" t="str">
        <f>IF(ISERROR(VLOOKUP($I4491,Lookup!$H$2:$I$11,2,0)),"",VLOOKUP($I4491,Lookup!$H$2:$I$11,2,0))</f>
        <v/>
      </c>
      <c r="P4491" s="8">
        <f>COUNTIF(J$4:J4491,J4491)</f>
        <v>0</v>
      </c>
    </row>
    <row r="4492" spans="1:16" x14ac:dyDescent="0.25">
      <c r="A4492" s="35">
        <f t="shared" si="425"/>
        <v>0</v>
      </c>
      <c r="B4492" s="8">
        <f t="shared" si="426"/>
        <v>0</v>
      </c>
      <c r="C4492" s="8">
        <f t="shared" si="427"/>
        <v>0</v>
      </c>
      <c r="D4492" s="38" t="e">
        <f t="shared" si="428"/>
        <v>#VALUE!</v>
      </c>
      <c r="E4492" s="39" t="e">
        <f t="shared" si="423"/>
        <v>#VALUE!</v>
      </c>
      <c r="M4492" s="8" t="str">
        <f>VLOOKUP(MONTH($J4492),Lookup!$A$2:$B$13,2,0)&amp;" "&amp;YEAR($J4492)</f>
        <v>Jan 1900</v>
      </c>
      <c r="N4492" s="34" t="str">
        <f t="shared" si="424"/>
        <v>1/1/9999</v>
      </c>
      <c r="O4492" s="8" t="str">
        <f>IF(ISERROR(VLOOKUP($I4492,Lookup!$H$2:$I$11,2,0)),"",VLOOKUP($I4492,Lookup!$H$2:$I$11,2,0))</f>
        <v/>
      </c>
      <c r="P4492" s="8">
        <f>COUNTIF(J$4:J4492,J4492)</f>
        <v>0</v>
      </c>
    </row>
    <row r="4493" spans="1:16" x14ac:dyDescent="0.25">
      <c r="A4493" s="35">
        <f t="shared" si="425"/>
        <v>0</v>
      </c>
      <c r="B4493" s="8">
        <f t="shared" si="426"/>
        <v>0</v>
      </c>
      <c r="C4493" s="8">
        <f t="shared" si="427"/>
        <v>0</v>
      </c>
      <c r="D4493" s="38" t="e">
        <f t="shared" si="428"/>
        <v>#VALUE!</v>
      </c>
      <c r="E4493" s="39" t="e">
        <f t="shared" si="423"/>
        <v>#VALUE!</v>
      </c>
      <c r="M4493" s="8" t="str">
        <f>VLOOKUP(MONTH($J4493),Lookup!$A$2:$B$13,2,0)&amp;" "&amp;YEAR($J4493)</f>
        <v>Jan 1900</v>
      </c>
      <c r="N4493" s="34" t="str">
        <f t="shared" si="424"/>
        <v>1/1/9999</v>
      </c>
      <c r="O4493" s="8" t="str">
        <f>IF(ISERROR(VLOOKUP($I4493,Lookup!$H$2:$I$11,2,0)),"",VLOOKUP($I4493,Lookup!$H$2:$I$11,2,0))</f>
        <v/>
      </c>
      <c r="P4493" s="8">
        <f>COUNTIF(J$4:J4493,J4493)</f>
        <v>0</v>
      </c>
    </row>
    <row r="4494" spans="1:16" x14ac:dyDescent="0.25">
      <c r="A4494" s="35">
        <f t="shared" si="425"/>
        <v>0</v>
      </c>
      <c r="B4494" s="8">
        <f t="shared" si="426"/>
        <v>0</v>
      </c>
      <c r="C4494" s="8">
        <f t="shared" si="427"/>
        <v>0</v>
      </c>
      <c r="D4494" s="38" t="e">
        <f t="shared" si="428"/>
        <v>#VALUE!</v>
      </c>
      <c r="E4494" s="39" t="e">
        <f t="shared" si="423"/>
        <v>#VALUE!</v>
      </c>
      <c r="M4494" s="8" t="str">
        <f>VLOOKUP(MONTH($J4494),Lookup!$A$2:$B$13,2,0)&amp;" "&amp;YEAR($J4494)</f>
        <v>Jan 1900</v>
      </c>
      <c r="N4494" s="34" t="str">
        <f t="shared" si="424"/>
        <v>1/1/9999</v>
      </c>
      <c r="O4494" s="8" t="str">
        <f>IF(ISERROR(VLOOKUP($I4494,Lookup!$H$2:$I$11,2,0)),"",VLOOKUP($I4494,Lookup!$H$2:$I$11,2,0))</f>
        <v/>
      </c>
      <c r="P4494" s="8">
        <f>COUNTIF(J$4:J4494,J4494)</f>
        <v>0</v>
      </c>
    </row>
    <row r="4495" spans="1:16" x14ac:dyDescent="0.25">
      <c r="A4495" s="35">
        <f t="shared" si="425"/>
        <v>0</v>
      </c>
      <c r="B4495" s="8">
        <f t="shared" si="426"/>
        <v>0</v>
      </c>
      <c r="C4495" s="8">
        <f t="shared" si="427"/>
        <v>0</v>
      </c>
      <c r="D4495" s="38" t="e">
        <f t="shared" si="428"/>
        <v>#VALUE!</v>
      </c>
      <c r="E4495" s="39" t="e">
        <f t="shared" si="423"/>
        <v>#VALUE!</v>
      </c>
      <c r="M4495" s="8" t="str">
        <f>VLOOKUP(MONTH($J4495),Lookup!$A$2:$B$13,2,0)&amp;" "&amp;YEAR($J4495)</f>
        <v>Jan 1900</v>
      </c>
      <c r="N4495" s="34" t="str">
        <f t="shared" si="424"/>
        <v>1/1/9999</v>
      </c>
      <c r="O4495" s="8" t="str">
        <f>IF(ISERROR(VLOOKUP($I4495,Lookup!$H$2:$I$11,2,0)),"",VLOOKUP($I4495,Lookup!$H$2:$I$11,2,0))</f>
        <v/>
      </c>
      <c r="P4495" s="8">
        <f>COUNTIF(J$4:J4495,J4495)</f>
        <v>0</v>
      </c>
    </row>
    <row r="4496" spans="1:16" x14ac:dyDescent="0.25">
      <c r="A4496" s="35">
        <f t="shared" si="425"/>
        <v>0</v>
      </c>
      <c r="B4496" s="8">
        <f t="shared" si="426"/>
        <v>0</v>
      </c>
      <c r="C4496" s="8">
        <f t="shared" si="427"/>
        <v>0</v>
      </c>
      <c r="D4496" s="38" t="e">
        <f t="shared" si="428"/>
        <v>#VALUE!</v>
      </c>
      <c r="E4496" s="39" t="e">
        <f t="shared" si="423"/>
        <v>#VALUE!</v>
      </c>
      <c r="M4496" s="8" t="str">
        <f>VLOOKUP(MONTH($J4496),Lookup!$A$2:$B$13,2,0)&amp;" "&amp;YEAR($J4496)</f>
        <v>Jan 1900</v>
      </c>
      <c r="N4496" s="34" t="str">
        <f t="shared" si="424"/>
        <v>1/1/9999</v>
      </c>
      <c r="O4496" s="8" t="str">
        <f>IF(ISERROR(VLOOKUP($I4496,Lookup!$H$2:$I$11,2,0)),"",VLOOKUP($I4496,Lookup!$H$2:$I$11,2,0))</f>
        <v/>
      </c>
      <c r="P4496" s="8">
        <f>COUNTIF(J$4:J4496,J4496)</f>
        <v>0</v>
      </c>
    </row>
    <row r="4497" spans="1:16" x14ac:dyDescent="0.25">
      <c r="A4497" s="35">
        <f t="shared" si="425"/>
        <v>0</v>
      </c>
      <c r="B4497" s="8">
        <f t="shared" si="426"/>
        <v>0</v>
      </c>
      <c r="C4497" s="8">
        <f t="shared" si="427"/>
        <v>0</v>
      </c>
      <c r="D4497" s="38" t="e">
        <f t="shared" si="428"/>
        <v>#VALUE!</v>
      </c>
      <c r="E4497" s="39" t="e">
        <f t="shared" si="423"/>
        <v>#VALUE!</v>
      </c>
      <c r="M4497" s="8" t="str">
        <f>VLOOKUP(MONTH($J4497),Lookup!$A$2:$B$13,2,0)&amp;" "&amp;YEAR($J4497)</f>
        <v>Jan 1900</v>
      </c>
      <c r="N4497" s="34" t="str">
        <f t="shared" si="424"/>
        <v>1/1/9999</v>
      </c>
      <c r="O4497" s="8" t="str">
        <f>IF(ISERROR(VLOOKUP($I4497,Lookup!$H$2:$I$11,2,0)),"",VLOOKUP($I4497,Lookup!$H$2:$I$11,2,0))</f>
        <v/>
      </c>
      <c r="P4497" s="8">
        <f>COUNTIF(J$4:J4497,J4497)</f>
        <v>0</v>
      </c>
    </row>
    <row r="4498" spans="1:16" x14ac:dyDescent="0.25">
      <c r="A4498" s="35">
        <f t="shared" si="425"/>
        <v>0</v>
      </c>
      <c r="B4498" s="8">
        <f t="shared" si="426"/>
        <v>0</v>
      </c>
      <c r="C4498" s="8">
        <f t="shared" si="427"/>
        <v>0</v>
      </c>
      <c r="D4498" s="38" t="e">
        <f t="shared" si="428"/>
        <v>#VALUE!</v>
      </c>
      <c r="E4498" s="39" t="e">
        <f t="shared" si="423"/>
        <v>#VALUE!</v>
      </c>
      <c r="M4498" s="8" t="str">
        <f>VLOOKUP(MONTH($J4498),Lookup!$A$2:$B$13,2,0)&amp;" "&amp;YEAR($J4498)</f>
        <v>Jan 1900</v>
      </c>
      <c r="N4498" s="34" t="str">
        <f t="shared" si="424"/>
        <v>1/1/9999</v>
      </c>
      <c r="O4498" s="8" t="str">
        <f>IF(ISERROR(VLOOKUP($I4498,Lookup!$H$2:$I$11,2,0)),"",VLOOKUP($I4498,Lookup!$H$2:$I$11,2,0))</f>
        <v/>
      </c>
      <c r="P4498" s="8">
        <f>COUNTIF(J$4:J4498,J4498)</f>
        <v>0</v>
      </c>
    </row>
    <row r="4499" spans="1:16" x14ac:dyDescent="0.25">
      <c r="A4499" s="35">
        <f t="shared" si="425"/>
        <v>0</v>
      </c>
      <c r="B4499" s="8">
        <f t="shared" si="426"/>
        <v>0</v>
      </c>
      <c r="C4499" s="8">
        <f t="shared" si="427"/>
        <v>0</v>
      </c>
      <c r="D4499" s="38" t="e">
        <f t="shared" si="428"/>
        <v>#VALUE!</v>
      </c>
      <c r="E4499" s="39" t="e">
        <f t="shared" si="423"/>
        <v>#VALUE!</v>
      </c>
      <c r="M4499" s="8" t="str">
        <f>VLOOKUP(MONTH($J4499),Lookup!$A$2:$B$13,2,0)&amp;" "&amp;YEAR($J4499)</f>
        <v>Jan 1900</v>
      </c>
      <c r="N4499" s="34" t="str">
        <f t="shared" si="424"/>
        <v>1/1/9999</v>
      </c>
      <c r="O4499" s="8" t="str">
        <f>IF(ISERROR(VLOOKUP($I4499,Lookup!$H$2:$I$11,2,0)),"",VLOOKUP($I4499,Lookup!$H$2:$I$11,2,0))</f>
        <v/>
      </c>
      <c r="P4499" s="8">
        <f>COUNTIF(J$4:J4499,J4499)</f>
        <v>0</v>
      </c>
    </row>
    <row r="4500" spans="1:16" x14ac:dyDescent="0.25">
      <c r="A4500" s="35">
        <f t="shared" si="425"/>
        <v>0</v>
      </c>
      <c r="B4500" s="8">
        <f t="shared" si="426"/>
        <v>0</v>
      </c>
      <c r="C4500" s="8">
        <f t="shared" si="427"/>
        <v>0</v>
      </c>
      <c r="D4500" s="38" t="e">
        <f t="shared" si="428"/>
        <v>#VALUE!</v>
      </c>
      <c r="E4500" s="39" t="e">
        <f t="shared" si="423"/>
        <v>#VALUE!</v>
      </c>
      <c r="M4500" s="8" t="str">
        <f>VLOOKUP(MONTH($J4500),Lookup!$A$2:$B$13,2,0)&amp;" "&amp;YEAR($J4500)</f>
        <v>Jan 1900</v>
      </c>
      <c r="N4500" s="34" t="str">
        <f t="shared" si="424"/>
        <v>1/1/9999</v>
      </c>
      <c r="O4500" s="8" t="str">
        <f>IF(ISERROR(VLOOKUP($I4500,Lookup!$H$2:$I$11,2,0)),"",VLOOKUP($I4500,Lookup!$H$2:$I$11,2,0))</f>
        <v/>
      </c>
      <c r="P4500" s="8">
        <f>COUNTIF(J$4:J4500,J4500)</f>
        <v>0</v>
      </c>
    </row>
    <row r="4501" spans="1:16" x14ac:dyDescent="0.25">
      <c r="A4501" s="35">
        <f t="shared" si="425"/>
        <v>0</v>
      </c>
      <c r="B4501" s="8">
        <f t="shared" si="426"/>
        <v>0</v>
      </c>
      <c r="C4501" s="8">
        <f t="shared" si="427"/>
        <v>0</v>
      </c>
      <c r="D4501" s="38" t="e">
        <f t="shared" si="428"/>
        <v>#VALUE!</v>
      </c>
      <c r="E4501" s="39" t="e">
        <f t="shared" si="423"/>
        <v>#VALUE!</v>
      </c>
      <c r="M4501" s="8" t="str">
        <f>VLOOKUP(MONTH($J4501),Lookup!$A$2:$B$13,2,0)&amp;" "&amp;YEAR($J4501)</f>
        <v>Jan 1900</v>
      </c>
      <c r="N4501" s="34" t="str">
        <f t="shared" si="424"/>
        <v>1/1/9999</v>
      </c>
      <c r="O4501" s="8" t="str">
        <f>IF(ISERROR(VLOOKUP($I4501,Lookup!$H$2:$I$11,2,0)),"",VLOOKUP($I4501,Lookup!$H$2:$I$11,2,0))</f>
        <v/>
      </c>
      <c r="P4501" s="8">
        <f>COUNTIF(J$4:J4501,J4501)</f>
        <v>0</v>
      </c>
    </row>
    <row r="4502" spans="1:16" x14ac:dyDescent="0.25">
      <c r="A4502" s="35">
        <f t="shared" si="425"/>
        <v>0</v>
      </c>
      <c r="B4502" s="8">
        <f t="shared" si="426"/>
        <v>0</v>
      </c>
      <c r="C4502" s="8">
        <f t="shared" si="427"/>
        <v>0</v>
      </c>
      <c r="D4502" s="38" t="e">
        <f t="shared" si="428"/>
        <v>#VALUE!</v>
      </c>
      <c r="E4502" s="39" t="e">
        <f t="shared" si="423"/>
        <v>#VALUE!</v>
      </c>
      <c r="M4502" s="8" t="str">
        <f>VLOOKUP(MONTH($J4502),Lookup!$A$2:$B$13,2,0)&amp;" "&amp;YEAR($J4502)</f>
        <v>Jan 1900</v>
      </c>
      <c r="N4502" s="34" t="str">
        <f t="shared" si="424"/>
        <v>1/1/9999</v>
      </c>
      <c r="O4502" s="8" t="str">
        <f>IF(ISERROR(VLOOKUP($I4502,Lookup!$H$2:$I$11,2,0)),"",VLOOKUP($I4502,Lookup!$H$2:$I$11,2,0))</f>
        <v/>
      </c>
      <c r="P4502" s="8">
        <f>COUNTIF(J$4:J4502,J4502)</f>
        <v>0</v>
      </c>
    </row>
    <row r="4503" spans="1:16" x14ac:dyDescent="0.25">
      <c r="A4503" s="35">
        <f t="shared" si="425"/>
        <v>0</v>
      </c>
      <c r="B4503" s="8">
        <f t="shared" si="426"/>
        <v>0</v>
      </c>
      <c r="C4503" s="8">
        <f t="shared" si="427"/>
        <v>0</v>
      </c>
      <c r="D4503" s="38" t="e">
        <f t="shared" si="428"/>
        <v>#VALUE!</v>
      </c>
      <c r="E4503" s="39" t="e">
        <f t="shared" si="423"/>
        <v>#VALUE!</v>
      </c>
      <c r="M4503" s="8" t="str">
        <f>VLOOKUP(MONTH($J4503),Lookup!$A$2:$B$13,2,0)&amp;" "&amp;YEAR($J4503)</f>
        <v>Jan 1900</v>
      </c>
      <c r="N4503" s="34" t="str">
        <f t="shared" si="424"/>
        <v>1/1/9999</v>
      </c>
      <c r="O4503" s="8" t="str">
        <f>IF(ISERROR(VLOOKUP($I4503,Lookup!$H$2:$I$11,2,0)),"",VLOOKUP($I4503,Lookup!$H$2:$I$11,2,0))</f>
        <v/>
      </c>
      <c r="P4503" s="8">
        <f>COUNTIF(J$4:J4503,J4503)</f>
        <v>0</v>
      </c>
    </row>
    <row r="4504" spans="1:16" x14ac:dyDescent="0.25">
      <c r="A4504" s="35">
        <f t="shared" si="425"/>
        <v>0</v>
      </c>
      <c r="B4504" s="8">
        <f t="shared" si="426"/>
        <v>0</v>
      </c>
      <c r="C4504" s="8">
        <f t="shared" si="427"/>
        <v>0</v>
      </c>
      <c r="D4504" s="38" t="e">
        <f t="shared" si="428"/>
        <v>#VALUE!</v>
      </c>
      <c r="E4504" s="39" t="e">
        <f t="shared" si="423"/>
        <v>#VALUE!</v>
      </c>
      <c r="M4504" s="8" t="str">
        <f>VLOOKUP(MONTH($J4504),Lookup!$A$2:$B$13,2,0)&amp;" "&amp;YEAR($J4504)</f>
        <v>Jan 1900</v>
      </c>
      <c r="N4504" s="34" t="str">
        <f t="shared" si="424"/>
        <v>1/1/9999</v>
      </c>
      <c r="O4504" s="8" t="str">
        <f>IF(ISERROR(VLOOKUP($I4504,Lookup!$H$2:$I$11,2,0)),"",VLOOKUP($I4504,Lookup!$H$2:$I$11,2,0))</f>
        <v/>
      </c>
      <c r="P4504" s="8">
        <f>COUNTIF(J$4:J4504,J4504)</f>
        <v>0</v>
      </c>
    </row>
    <row r="4505" spans="1:16" x14ac:dyDescent="0.25">
      <c r="A4505" s="35">
        <f t="shared" si="425"/>
        <v>0</v>
      </c>
      <c r="B4505" s="8">
        <f t="shared" si="426"/>
        <v>0</v>
      </c>
      <c r="C4505" s="8">
        <f t="shared" si="427"/>
        <v>0</v>
      </c>
      <c r="D4505" s="38" t="e">
        <f t="shared" si="428"/>
        <v>#VALUE!</v>
      </c>
      <c r="E4505" s="39" t="e">
        <f t="shared" si="423"/>
        <v>#VALUE!</v>
      </c>
      <c r="M4505" s="8" t="str">
        <f>VLOOKUP(MONTH($J4505),Lookup!$A$2:$B$13,2,0)&amp;" "&amp;YEAR($J4505)</f>
        <v>Jan 1900</v>
      </c>
      <c r="N4505" s="34" t="str">
        <f t="shared" si="424"/>
        <v>1/1/9999</v>
      </c>
      <c r="O4505" s="8" t="str">
        <f>IF(ISERROR(VLOOKUP($I4505,Lookup!$H$2:$I$11,2,0)),"",VLOOKUP($I4505,Lookup!$H$2:$I$11,2,0))</f>
        <v/>
      </c>
      <c r="P4505" s="8">
        <f>COUNTIF(J$4:J4505,J4505)</f>
        <v>0</v>
      </c>
    </row>
    <row r="4506" spans="1:16" x14ac:dyDescent="0.25">
      <c r="A4506" s="35">
        <f t="shared" si="425"/>
        <v>0</v>
      </c>
      <c r="B4506" s="8">
        <f t="shared" si="426"/>
        <v>0</v>
      </c>
      <c r="C4506" s="8">
        <f t="shared" si="427"/>
        <v>0</v>
      </c>
      <c r="D4506" s="38" t="e">
        <f t="shared" si="428"/>
        <v>#VALUE!</v>
      </c>
      <c r="E4506" s="39" t="e">
        <f t="shared" si="423"/>
        <v>#VALUE!</v>
      </c>
      <c r="M4506" s="8" t="str">
        <f>VLOOKUP(MONTH($J4506),Lookup!$A$2:$B$13,2,0)&amp;" "&amp;YEAR($J4506)</f>
        <v>Jan 1900</v>
      </c>
      <c r="N4506" s="34" t="str">
        <f t="shared" si="424"/>
        <v>1/1/9999</v>
      </c>
      <c r="O4506" s="8" t="str">
        <f>IF(ISERROR(VLOOKUP($I4506,Lookup!$H$2:$I$11,2,0)),"",VLOOKUP($I4506,Lookup!$H$2:$I$11,2,0))</f>
        <v/>
      </c>
      <c r="P4506" s="8">
        <f>COUNTIF(J$4:J4506,J4506)</f>
        <v>0</v>
      </c>
    </row>
    <row r="4507" spans="1:16" x14ac:dyDescent="0.25">
      <c r="A4507" s="35">
        <f t="shared" si="425"/>
        <v>0</v>
      </c>
      <c r="B4507" s="8">
        <f t="shared" si="426"/>
        <v>0</v>
      </c>
      <c r="C4507" s="8">
        <f t="shared" si="427"/>
        <v>0</v>
      </c>
      <c r="D4507" s="38" t="e">
        <f t="shared" si="428"/>
        <v>#VALUE!</v>
      </c>
      <c r="E4507" s="39" t="e">
        <f t="shared" si="423"/>
        <v>#VALUE!</v>
      </c>
      <c r="M4507" s="8" t="str">
        <f>VLOOKUP(MONTH($J4507),Lookup!$A$2:$B$13,2,0)&amp;" "&amp;YEAR($J4507)</f>
        <v>Jan 1900</v>
      </c>
      <c r="N4507" s="34" t="str">
        <f t="shared" si="424"/>
        <v>1/1/9999</v>
      </c>
      <c r="O4507" s="8" t="str">
        <f>IF(ISERROR(VLOOKUP($I4507,Lookup!$H$2:$I$11,2,0)),"",VLOOKUP($I4507,Lookup!$H$2:$I$11,2,0))</f>
        <v/>
      </c>
      <c r="P4507" s="8">
        <f>COUNTIF(J$4:J4507,J4507)</f>
        <v>0</v>
      </c>
    </row>
    <row r="4508" spans="1:16" x14ac:dyDescent="0.25">
      <c r="A4508" s="35">
        <f t="shared" si="425"/>
        <v>0</v>
      </c>
      <c r="B4508" s="8">
        <f t="shared" si="426"/>
        <v>0</v>
      </c>
      <c r="C4508" s="8">
        <f t="shared" si="427"/>
        <v>0</v>
      </c>
      <c r="D4508" s="38" t="e">
        <f t="shared" si="428"/>
        <v>#VALUE!</v>
      </c>
      <c r="E4508" s="39" t="e">
        <f t="shared" si="423"/>
        <v>#VALUE!</v>
      </c>
      <c r="M4508" s="8" t="str">
        <f>VLOOKUP(MONTH($J4508),Lookup!$A$2:$B$13,2,0)&amp;" "&amp;YEAR($J4508)</f>
        <v>Jan 1900</v>
      </c>
      <c r="N4508" s="34" t="str">
        <f t="shared" si="424"/>
        <v>1/1/9999</v>
      </c>
      <c r="O4508" s="8" t="str">
        <f>IF(ISERROR(VLOOKUP($I4508,Lookup!$H$2:$I$11,2,0)),"",VLOOKUP($I4508,Lookup!$H$2:$I$11,2,0))</f>
        <v/>
      </c>
      <c r="P4508" s="8">
        <f>COUNTIF(J$4:J4508,J4508)</f>
        <v>0</v>
      </c>
    </row>
    <row r="4509" spans="1:16" x14ac:dyDescent="0.25">
      <c r="A4509" s="35">
        <f t="shared" si="425"/>
        <v>0</v>
      </c>
      <c r="B4509" s="8">
        <f t="shared" si="426"/>
        <v>0</v>
      </c>
      <c r="C4509" s="8">
        <f t="shared" si="427"/>
        <v>0</v>
      </c>
      <c r="D4509" s="38" t="e">
        <f t="shared" si="428"/>
        <v>#VALUE!</v>
      </c>
      <c r="E4509" s="39" t="e">
        <f t="shared" si="423"/>
        <v>#VALUE!</v>
      </c>
      <c r="M4509" s="8" t="str">
        <f>VLOOKUP(MONTH($J4509),Lookup!$A$2:$B$13,2,0)&amp;" "&amp;YEAR($J4509)</f>
        <v>Jan 1900</v>
      </c>
      <c r="N4509" s="34" t="str">
        <f t="shared" si="424"/>
        <v>1/1/9999</v>
      </c>
      <c r="O4509" s="8" t="str">
        <f>IF(ISERROR(VLOOKUP($I4509,Lookup!$H$2:$I$11,2,0)),"",VLOOKUP($I4509,Lookup!$H$2:$I$11,2,0))</f>
        <v/>
      </c>
      <c r="P4509" s="8">
        <f>COUNTIF(J$4:J4509,J4509)</f>
        <v>0</v>
      </c>
    </row>
    <row r="4510" spans="1:16" x14ac:dyDescent="0.25">
      <c r="A4510" s="35">
        <f t="shared" si="425"/>
        <v>0</v>
      </c>
      <c r="B4510" s="8">
        <f t="shared" si="426"/>
        <v>0</v>
      </c>
      <c r="C4510" s="8">
        <f t="shared" si="427"/>
        <v>0</v>
      </c>
      <c r="D4510" s="38" t="e">
        <f t="shared" si="428"/>
        <v>#VALUE!</v>
      </c>
      <c r="E4510" s="39" t="e">
        <f t="shared" si="423"/>
        <v>#VALUE!</v>
      </c>
      <c r="M4510" s="8" t="str">
        <f>VLOOKUP(MONTH($J4510),Lookup!$A$2:$B$13,2,0)&amp;" "&amp;YEAR($J4510)</f>
        <v>Jan 1900</v>
      </c>
      <c r="N4510" s="34" t="str">
        <f t="shared" si="424"/>
        <v>1/1/9999</v>
      </c>
      <c r="O4510" s="8" t="str">
        <f>IF(ISERROR(VLOOKUP($I4510,Lookup!$H$2:$I$11,2,0)),"",VLOOKUP($I4510,Lookup!$H$2:$I$11,2,0))</f>
        <v/>
      </c>
      <c r="P4510" s="8">
        <f>COUNTIF(J$4:J4510,J4510)</f>
        <v>0</v>
      </c>
    </row>
    <row r="4511" spans="1:16" x14ac:dyDescent="0.25">
      <c r="A4511" s="35">
        <f t="shared" si="425"/>
        <v>0</v>
      </c>
      <c r="B4511" s="8">
        <f t="shared" si="426"/>
        <v>0</v>
      </c>
      <c r="C4511" s="8">
        <f t="shared" si="427"/>
        <v>0</v>
      </c>
      <c r="D4511" s="38" t="e">
        <f t="shared" si="428"/>
        <v>#VALUE!</v>
      </c>
      <c r="E4511" s="39" t="e">
        <f t="shared" si="423"/>
        <v>#VALUE!</v>
      </c>
      <c r="M4511" s="8" t="str">
        <f>VLOOKUP(MONTH($J4511),Lookup!$A$2:$B$13,2,0)&amp;" "&amp;YEAR($J4511)</f>
        <v>Jan 1900</v>
      </c>
      <c r="N4511" s="34" t="str">
        <f t="shared" si="424"/>
        <v>1/1/9999</v>
      </c>
      <c r="O4511" s="8" t="str">
        <f>IF(ISERROR(VLOOKUP($I4511,Lookup!$H$2:$I$11,2,0)),"",VLOOKUP($I4511,Lookup!$H$2:$I$11,2,0))</f>
        <v/>
      </c>
      <c r="P4511" s="8">
        <f>COUNTIF(J$4:J4511,J4511)</f>
        <v>0</v>
      </c>
    </row>
    <row r="4512" spans="1:16" x14ac:dyDescent="0.25">
      <c r="A4512" s="35">
        <f t="shared" si="425"/>
        <v>0</v>
      </c>
      <c r="B4512" s="8">
        <f t="shared" si="426"/>
        <v>0</v>
      </c>
      <c r="C4512" s="8">
        <f t="shared" si="427"/>
        <v>0</v>
      </c>
      <c r="D4512" s="38" t="e">
        <f t="shared" si="428"/>
        <v>#VALUE!</v>
      </c>
      <c r="E4512" s="39" t="e">
        <f t="shared" si="423"/>
        <v>#VALUE!</v>
      </c>
      <c r="M4512" s="8" t="str">
        <f>VLOOKUP(MONTH($J4512),Lookup!$A$2:$B$13,2,0)&amp;" "&amp;YEAR($J4512)</f>
        <v>Jan 1900</v>
      </c>
      <c r="N4512" s="34" t="str">
        <f t="shared" si="424"/>
        <v>1/1/9999</v>
      </c>
      <c r="O4512" s="8" t="str">
        <f>IF(ISERROR(VLOOKUP($I4512,Lookup!$H$2:$I$11,2,0)),"",VLOOKUP($I4512,Lookup!$H$2:$I$11,2,0))</f>
        <v/>
      </c>
      <c r="P4512" s="8">
        <f>COUNTIF(J$4:J4512,J4512)</f>
        <v>0</v>
      </c>
    </row>
    <row r="4513" spans="1:16" x14ac:dyDescent="0.25">
      <c r="A4513" s="35">
        <f t="shared" si="425"/>
        <v>0</v>
      </c>
      <c r="B4513" s="8">
        <f t="shared" si="426"/>
        <v>0</v>
      </c>
      <c r="C4513" s="8">
        <f t="shared" si="427"/>
        <v>0</v>
      </c>
      <c r="D4513" s="38" t="e">
        <f t="shared" si="428"/>
        <v>#VALUE!</v>
      </c>
      <c r="E4513" s="39" t="e">
        <f t="shared" si="423"/>
        <v>#VALUE!</v>
      </c>
      <c r="M4513" s="8" t="str">
        <f>VLOOKUP(MONTH($J4513),Lookup!$A$2:$B$13,2,0)&amp;" "&amp;YEAR($J4513)</f>
        <v>Jan 1900</v>
      </c>
      <c r="N4513" s="34" t="str">
        <f t="shared" si="424"/>
        <v>1/1/9999</v>
      </c>
      <c r="O4513" s="8" t="str">
        <f>IF(ISERROR(VLOOKUP($I4513,Lookup!$H$2:$I$11,2,0)),"",VLOOKUP($I4513,Lookup!$H$2:$I$11,2,0))</f>
        <v/>
      </c>
      <c r="P4513" s="8">
        <f>COUNTIF(J$4:J4513,J4513)</f>
        <v>0</v>
      </c>
    </row>
    <row r="4514" spans="1:16" x14ac:dyDescent="0.25">
      <c r="A4514" s="35">
        <f t="shared" si="425"/>
        <v>0</v>
      </c>
      <c r="B4514" s="8">
        <f t="shared" si="426"/>
        <v>0</v>
      </c>
      <c r="C4514" s="8">
        <f t="shared" si="427"/>
        <v>0</v>
      </c>
      <c r="D4514" s="38" t="e">
        <f t="shared" si="428"/>
        <v>#VALUE!</v>
      </c>
      <c r="E4514" s="39" t="e">
        <f t="shared" si="423"/>
        <v>#VALUE!</v>
      </c>
      <c r="M4514" s="8" t="str">
        <f>VLOOKUP(MONTH($J4514),Lookup!$A$2:$B$13,2,0)&amp;" "&amp;YEAR($J4514)</f>
        <v>Jan 1900</v>
      </c>
      <c r="N4514" s="34" t="str">
        <f t="shared" si="424"/>
        <v>1/1/9999</v>
      </c>
      <c r="O4514" s="8" t="str">
        <f>IF(ISERROR(VLOOKUP($I4514,Lookup!$H$2:$I$11,2,0)),"",VLOOKUP($I4514,Lookup!$H$2:$I$11,2,0))</f>
        <v/>
      </c>
      <c r="P4514" s="8">
        <f>COUNTIF(J$4:J4514,J4514)</f>
        <v>0</v>
      </c>
    </row>
    <row r="4515" spans="1:16" x14ac:dyDescent="0.25">
      <c r="A4515" s="35">
        <f t="shared" si="425"/>
        <v>0</v>
      </c>
      <c r="B4515" s="8">
        <f t="shared" si="426"/>
        <v>0</v>
      </c>
      <c r="C4515" s="8">
        <f t="shared" si="427"/>
        <v>0</v>
      </c>
      <c r="D4515" s="38" t="e">
        <f t="shared" si="428"/>
        <v>#VALUE!</v>
      </c>
      <c r="E4515" s="39" t="e">
        <f t="shared" si="423"/>
        <v>#VALUE!</v>
      </c>
      <c r="M4515" s="8" t="str">
        <f>VLOOKUP(MONTH($J4515),Lookup!$A$2:$B$13,2,0)&amp;" "&amp;YEAR($J4515)</f>
        <v>Jan 1900</v>
      </c>
      <c r="N4515" s="34" t="str">
        <f t="shared" si="424"/>
        <v>1/1/9999</v>
      </c>
      <c r="O4515" s="8" t="str">
        <f>IF(ISERROR(VLOOKUP($I4515,Lookup!$H$2:$I$11,2,0)),"",VLOOKUP($I4515,Lookup!$H$2:$I$11,2,0))</f>
        <v/>
      </c>
      <c r="P4515" s="8">
        <f>COUNTIF(J$4:J4515,J4515)</f>
        <v>0</v>
      </c>
    </row>
    <row r="4516" spans="1:16" x14ac:dyDescent="0.25">
      <c r="A4516" s="35">
        <f t="shared" si="425"/>
        <v>0</v>
      </c>
      <c r="B4516" s="8">
        <f t="shared" si="426"/>
        <v>0</v>
      </c>
      <c r="C4516" s="8">
        <f t="shared" si="427"/>
        <v>0</v>
      </c>
      <c r="D4516" s="38" t="e">
        <f t="shared" si="428"/>
        <v>#VALUE!</v>
      </c>
      <c r="E4516" s="39" t="e">
        <f t="shared" si="423"/>
        <v>#VALUE!</v>
      </c>
      <c r="M4516" s="8" t="str">
        <f>VLOOKUP(MONTH($J4516),Lookup!$A$2:$B$13,2,0)&amp;" "&amp;YEAR($J4516)</f>
        <v>Jan 1900</v>
      </c>
      <c r="N4516" s="34" t="str">
        <f t="shared" si="424"/>
        <v>1/1/9999</v>
      </c>
      <c r="O4516" s="8" t="str">
        <f>IF(ISERROR(VLOOKUP($I4516,Lookup!$H$2:$I$11,2,0)),"",VLOOKUP($I4516,Lookup!$H$2:$I$11,2,0))</f>
        <v/>
      </c>
      <c r="P4516" s="8">
        <f>COUNTIF(J$4:J4516,J4516)</f>
        <v>0</v>
      </c>
    </row>
    <row r="4517" spans="1:16" x14ac:dyDescent="0.25">
      <c r="A4517" s="35">
        <f t="shared" si="425"/>
        <v>0</v>
      </c>
      <c r="B4517" s="8">
        <f t="shared" si="426"/>
        <v>0</v>
      </c>
      <c r="C4517" s="8">
        <f t="shared" si="427"/>
        <v>0</v>
      </c>
      <c r="D4517" s="38" t="e">
        <f t="shared" si="428"/>
        <v>#VALUE!</v>
      </c>
      <c r="E4517" s="39" t="e">
        <f t="shared" si="423"/>
        <v>#VALUE!</v>
      </c>
      <c r="M4517" s="8" t="str">
        <f>VLOOKUP(MONTH($J4517),Lookup!$A$2:$B$13,2,0)&amp;" "&amp;YEAR($J4517)</f>
        <v>Jan 1900</v>
      </c>
      <c r="N4517" s="34" t="str">
        <f t="shared" si="424"/>
        <v>1/1/9999</v>
      </c>
      <c r="O4517" s="8" t="str">
        <f>IF(ISERROR(VLOOKUP($I4517,Lookup!$H$2:$I$11,2,0)),"",VLOOKUP($I4517,Lookup!$H$2:$I$11,2,0))</f>
        <v/>
      </c>
      <c r="P4517" s="8">
        <f>COUNTIF(J$4:J4517,J4517)</f>
        <v>0</v>
      </c>
    </row>
    <row r="4518" spans="1:16" x14ac:dyDescent="0.25">
      <c r="A4518" s="35">
        <f t="shared" si="425"/>
        <v>0</v>
      </c>
      <c r="B4518" s="8">
        <f t="shared" si="426"/>
        <v>0</v>
      </c>
      <c r="C4518" s="8">
        <f t="shared" si="427"/>
        <v>0</v>
      </c>
      <c r="D4518" s="38" t="e">
        <f t="shared" si="428"/>
        <v>#VALUE!</v>
      </c>
      <c r="E4518" s="39" t="e">
        <f t="shared" si="423"/>
        <v>#VALUE!</v>
      </c>
      <c r="M4518" s="8" t="str">
        <f>VLOOKUP(MONTH($J4518),Lookup!$A$2:$B$13,2,0)&amp;" "&amp;YEAR($J4518)</f>
        <v>Jan 1900</v>
      </c>
      <c r="N4518" s="34" t="str">
        <f t="shared" si="424"/>
        <v>1/1/9999</v>
      </c>
      <c r="O4518" s="8" t="str">
        <f>IF(ISERROR(VLOOKUP($I4518,Lookup!$H$2:$I$11,2,0)),"",VLOOKUP($I4518,Lookup!$H$2:$I$11,2,0))</f>
        <v/>
      </c>
      <c r="P4518" s="8">
        <f>COUNTIF(J$4:J4518,J4518)</f>
        <v>0</v>
      </c>
    </row>
    <row r="4519" spans="1:16" x14ac:dyDescent="0.25">
      <c r="A4519" s="35">
        <f t="shared" si="425"/>
        <v>0</v>
      </c>
      <c r="B4519" s="8">
        <f t="shared" si="426"/>
        <v>0</v>
      </c>
      <c r="C4519" s="8">
        <f t="shared" si="427"/>
        <v>0</v>
      </c>
      <c r="D4519" s="38" t="e">
        <f t="shared" si="428"/>
        <v>#VALUE!</v>
      </c>
      <c r="E4519" s="39" t="e">
        <f t="shared" si="423"/>
        <v>#VALUE!</v>
      </c>
      <c r="M4519" s="8" t="str">
        <f>VLOOKUP(MONTH($J4519),Lookup!$A$2:$B$13,2,0)&amp;" "&amp;YEAR($J4519)</f>
        <v>Jan 1900</v>
      </c>
      <c r="N4519" s="34" t="str">
        <f t="shared" si="424"/>
        <v>1/1/9999</v>
      </c>
      <c r="O4519" s="8" t="str">
        <f>IF(ISERROR(VLOOKUP($I4519,Lookup!$H$2:$I$11,2,0)),"",VLOOKUP($I4519,Lookup!$H$2:$I$11,2,0))</f>
        <v/>
      </c>
      <c r="P4519" s="8">
        <f>COUNTIF(J$4:J4519,J4519)</f>
        <v>0</v>
      </c>
    </row>
    <row r="4520" spans="1:16" x14ac:dyDescent="0.25">
      <c r="A4520" s="35">
        <f t="shared" si="425"/>
        <v>0</v>
      </c>
      <c r="B4520" s="8">
        <f t="shared" si="426"/>
        <v>0</v>
      </c>
      <c r="C4520" s="8">
        <f t="shared" si="427"/>
        <v>0</v>
      </c>
      <c r="D4520" s="38" t="e">
        <f t="shared" si="428"/>
        <v>#VALUE!</v>
      </c>
      <c r="E4520" s="39" t="e">
        <f t="shared" si="423"/>
        <v>#VALUE!</v>
      </c>
      <c r="M4520" s="8" t="str">
        <f>VLOOKUP(MONTH($J4520),Lookup!$A$2:$B$13,2,0)&amp;" "&amp;YEAR($J4520)</f>
        <v>Jan 1900</v>
      </c>
      <c r="N4520" s="34" t="str">
        <f t="shared" si="424"/>
        <v>1/1/9999</v>
      </c>
      <c r="O4520" s="8" t="str">
        <f>IF(ISERROR(VLOOKUP($I4520,Lookup!$H$2:$I$11,2,0)),"",VLOOKUP($I4520,Lookup!$H$2:$I$11,2,0))</f>
        <v/>
      </c>
      <c r="P4520" s="8">
        <f>COUNTIF(J$4:J4520,J4520)</f>
        <v>0</v>
      </c>
    </row>
    <row r="4521" spans="1:16" x14ac:dyDescent="0.25">
      <c r="A4521" s="35">
        <f t="shared" si="425"/>
        <v>0</v>
      </c>
      <c r="B4521" s="8">
        <f t="shared" si="426"/>
        <v>0</v>
      </c>
      <c r="C4521" s="8">
        <f t="shared" si="427"/>
        <v>0</v>
      </c>
      <c r="D4521" s="38" t="e">
        <f t="shared" si="428"/>
        <v>#VALUE!</v>
      </c>
      <c r="E4521" s="39" t="e">
        <f t="shared" si="423"/>
        <v>#VALUE!</v>
      </c>
      <c r="M4521" s="8" t="str">
        <f>VLOOKUP(MONTH($J4521),Lookup!$A$2:$B$13,2,0)&amp;" "&amp;YEAR($J4521)</f>
        <v>Jan 1900</v>
      </c>
      <c r="N4521" s="34" t="str">
        <f t="shared" si="424"/>
        <v>1/1/9999</v>
      </c>
      <c r="O4521" s="8" t="str">
        <f>IF(ISERROR(VLOOKUP($I4521,Lookup!$H$2:$I$11,2,0)),"",VLOOKUP($I4521,Lookup!$H$2:$I$11,2,0))</f>
        <v/>
      </c>
      <c r="P4521" s="8">
        <f>COUNTIF(J$4:J4521,J4521)</f>
        <v>0</v>
      </c>
    </row>
    <row r="4522" spans="1:16" x14ac:dyDescent="0.25">
      <c r="A4522" s="35">
        <f t="shared" si="425"/>
        <v>0</v>
      </c>
      <c r="B4522" s="8">
        <f t="shared" si="426"/>
        <v>0</v>
      </c>
      <c r="C4522" s="8">
        <f t="shared" si="427"/>
        <v>0</v>
      </c>
      <c r="D4522" s="38" t="e">
        <f t="shared" si="428"/>
        <v>#VALUE!</v>
      </c>
      <c r="E4522" s="39" t="e">
        <f t="shared" si="423"/>
        <v>#VALUE!</v>
      </c>
      <c r="M4522" s="8" t="str">
        <f>VLOOKUP(MONTH($J4522),Lookup!$A$2:$B$13,2,0)&amp;" "&amp;YEAR($J4522)</f>
        <v>Jan 1900</v>
      </c>
      <c r="N4522" s="34" t="str">
        <f t="shared" si="424"/>
        <v>1/1/9999</v>
      </c>
      <c r="O4522" s="8" t="str">
        <f>IF(ISERROR(VLOOKUP($I4522,Lookup!$H$2:$I$11,2,0)),"",VLOOKUP($I4522,Lookup!$H$2:$I$11,2,0))</f>
        <v/>
      </c>
      <c r="P4522" s="8">
        <f>COUNTIF(J$4:J4522,J4522)</f>
        <v>0</v>
      </c>
    </row>
    <row r="4523" spans="1:16" x14ac:dyDescent="0.25">
      <c r="A4523" s="35">
        <f t="shared" si="425"/>
        <v>0</v>
      </c>
      <c r="B4523" s="8">
        <f t="shared" si="426"/>
        <v>0</v>
      </c>
      <c r="C4523" s="8">
        <f t="shared" si="427"/>
        <v>0</v>
      </c>
      <c r="D4523" s="38" t="e">
        <f t="shared" si="428"/>
        <v>#VALUE!</v>
      </c>
      <c r="E4523" s="39" t="e">
        <f t="shared" si="423"/>
        <v>#VALUE!</v>
      </c>
      <c r="M4523" s="8" t="str">
        <f>VLOOKUP(MONTH($J4523),Lookup!$A$2:$B$13,2,0)&amp;" "&amp;YEAR($J4523)</f>
        <v>Jan 1900</v>
      </c>
      <c r="N4523" s="34" t="str">
        <f t="shared" si="424"/>
        <v>1/1/9999</v>
      </c>
      <c r="O4523" s="8" t="str">
        <f>IF(ISERROR(VLOOKUP($I4523,Lookup!$H$2:$I$11,2,0)),"",VLOOKUP($I4523,Lookup!$H$2:$I$11,2,0))</f>
        <v/>
      </c>
      <c r="P4523" s="8">
        <f>COUNTIF(J$4:J4523,J4523)</f>
        <v>0</v>
      </c>
    </row>
    <row r="4524" spans="1:16" x14ac:dyDescent="0.25">
      <c r="A4524" s="35">
        <f t="shared" si="425"/>
        <v>0</v>
      </c>
      <c r="B4524" s="8">
        <f t="shared" si="426"/>
        <v>0</v>
      </c>
      <c r="C4524" s="8">
        <f t="shared" si="427"/>
        <v>0</v>
      </c>
      <c r="D4524" s="38" t="e">
        <f t="shared" si="428"/>
        <v>#VALUE!</v>
      </c>
      <c r="E4524" s="39" t="e">
        <f t="shared" si="423"/>
        <v>#VALUE!</v>
      </c>
      <c r="M4524" s="8" t="str">
        <f>VLOOKUP(MONTH($J4524),Lookup!$A$2:$B$13,2,0)&amp;" "&amp;YEAR($J4524)</f>
        <v>Jan 1900</v>
      </c>
      <c r="N4524" s="34" t="str">
        <f t="shared" si="424"/>
        <v>1/1/9999</v>
      </c>
      <c r="O4524" s="8" t="str">
        <f>IF(ISERROR(VLOOKUP($I4524,Lookup!$H$2:$I$11,2,0)),"",VLOOKUP($I4524,Lookup!$H$2:$I$11,2,0))</f>
        <v/>
      </c>
      <c r="P4524" s="8">
        <f>COUNTIF(J$4:J4524,J4524)</f>
        <v>0</v>
      </c>
    </row>
    <row r="4525" spans="1:16" x14ac:dyDescent="0.25">
      <c r="A4525" s="35">
        <f t="shared" si="425"/>
        <v>0</v>
      </c>
      <c r="B4525" s="8">
        <f t="shared" si="426"/>
        <v>0</v>
      </c>
      <c r="C4525" s="8">
        <f t="shared" si="427"/>
        <v>0</v>
      </c>
      <c r="D4525" s="38" t="e">
        <f t="shared" si="428"/>
        <v>#VALUE!</v>
      </c>
      <c r="E4525" s="39" t="e">
        <f t="shared" si="423"/>
        <v>#VALUE!</v>
      </c>
      <c r="M4525" s="8" t="str">
        <f>VLOOKUP(MONTH($J4525),Lookup!$A$2:$B$13,2,0)&amp;" "&amp;YEAR($J4525)</f>
        <v>Jan 1900</v>
      </c>
      <c r="N4525" s="34" t="str">
        <f t="shared" si="424"/>
        <v>1/1/9999</v>
      </c>
      <c r="O4525" s="8" t="str">
        <f>IF(ISERROR(VLOOKUP($I4525,Lookup!$H$2:$I$11,2,0)),"",VLOOKUP($I4525,Lookup!$H$2:$I$11,2,0))</f>
        <v/>
      </c>
      <c r="P4525" s="8">
        <f>COUNTIF(J$4:J4525,J4525)</f>
        <v>0</v>
      </c>
    </row>
    <row r="4526" spans="1:16" x14ac:dyDescent="0.25">
      <c r="A4526" s="35">
        <f t="shared" si="425"/>
        <v>0</v>
      </c>
      <c r="B4526" s="8">
        <f t="shared" si="426"/>
        <v>0</v>
      </c>
      <c r="C4526" s="8">
        <f t="shared" si="427"/>
        <v>0</v>
      </c>
      <c r="D4526" s="38" t="e">
        <f t="shared" si="428"/>
        <v>#VALUE!</v>
      </c>
      <c r="E4526" s="39" t="e">
        <f t="shared" si="423"/>
        <v>#VALUE!</v>
      </c>
      <c r="M4526" s="8" t="str">
        <f>VLOOKUP(MONTH($J4526),Lookup!$A$2:$B$13,2,0)&amp;" "&amp;YEAR($J4526)</f>
        <v>Jan 1900</v>
      </c>
      <c r="N4526" s="34" t="str">
        <f t="shared" si="424"/>
        <v>1/1/9999</v>
      </c>
      <c r="O4526" s="8" t="str">
        <f>IF(ISERROR(VLOOKUP($I4526,Lookup!$H$2:$I$11,2,0)),"",VLOOKUP($I4526,Lookup!$H$2:$I$11,2,0))</f>
        <v/>
      </c>
      <c r="P4526" s="8">
        <f>COUNTIF(J$4:J4526,J4526)</f>
        <v>0</v>
      </c>
    </row>
    <row r="4527" spans="1:16" x14ac:dyDescent="0.25">
      <c r="A4527" s="35">
        <f t="shared" si="425"/>
        <v>0</v>
      </c>
      <c r="B4527" s="8">
        <f t="shared" si="426"/>
        <v>0</v>
      </c>
      <c r="C4527" s="8">
        <f t="shared" si="427"/>
        <v>0</v>
      </c>
      <c r="D4527" s="38" t="e">
        <f t="shared" si="428"/>
        <v>#VALUE!</v>
      </c>
      <c r="E4527" s="39" t="e">
        <f t="shared" si="423"/>
        <v>#VALUE!</v>
      </c>
      <c r="M4527" s="8" t="str">
        <f>VLOOKUP(MONTH($J4527),Lookup!$A$2:$B$13,2,0)&amp;" "&amp;YEAR($J4527)</f>
        <v>Jan 1900</v>
      </c>
      <c r="N4527" s="34" t="str">
        <f t="shared" si="424"/>
        <v>1/1/9999</v>
      </c>
      <c r="O4527" s="8" t="str">
        <f>IF(ISERROR(VLOOKUP($I4527,Lookup!$H$2:$I$11,2,0)),"",VLOOKUP($I4527,Lookup!$H$2:$I$11,2,0))</f>
        <v/>
      </c>
      <c r="P4527" s="8">
        <f>COUNTIF(J$4:J4527,J4527)</f>
        <v>0</v>
      </c>
    </row>
    <row r="4528" spans="1:16" x14ac:dyDescent="0.25">
      <c r="A4528" s="35">
        <f t="shared" si="425"/>
        <v>0</v>
      </c>
      <c r="B4528" s="8">
        <f t="shared" si="426"/>
        <v>0</v>
      </c>
      <c r="C4528" s="8">
        <f t="shared" si="427"/>
        <v>0</v>
      </c>
      <c r="D4528" s="38" t="e">
        <f t="shared" si="428"/>
        <v>#VALUE!</v>
      </c>
      <c r="E4528" s="39" t="e">
        <f t="shared" si="423"/>
        <v>#VALUE!</v>
      </c>
      <c r="M4528" s="8" t="str">
        <f>VLOOKUP(MONTH($J4528),Lookup!$A$2:$B$13,2,0)&amp;" "&amp;YEAR($J4528)</f>
        <v>Jan 1900</v>
      </c>
      <c r="N4528" s="34" t="str">
        <f t="shared" si="424"/>
        <v>1/1/9999</v>
      </c>
      <c r="O4528" s="8" t="str">
        <f>IF(ISERROR(VLOOKUP($I4528,Lookup!$H$2:$I$11,2,0)),"",VLOOKUP($I4528,Lookup!$H$2:$I$11,2,0))</f>
        <v/>
      </c>
      <c r="P4528" s="8">
        <f>COUNTIF(J$4:J4528,J4528)</f>
        <v>0</v>
      </c>
    </row>
    <row r="4529" spans="1:16" x14ac:dyDescent="0.25">
      <c r="A4529" s="35">
        <f t="shared" si="425"/>
        <v>0</v>
      </c>
      <c r="B4529" s="8">
        <f t="shared" si="426"/>
        <v>0</v>
      </c>
      <c r="C4529" s="8">
        <f t="shared" si="427"/>
        <v>0</v>
      </c>
      <c r="D4529" s="38" t="e">
        <f t="shared" si="428"/>
        <v>#VALUE!</v>
      </c>
      <c r="E4529" s="39" t="e">
        <f t="shared" si="423"/>
        <v>#VALUE!</v>
      </c>
      <c r="M4529" s="8" t="str">
        <f>VLOOKUP(MONTH($J4529),Lookup!$A$2:$B$13,2,0)&amp;" "&amp;YEAR($J4529)</f>
        <v>Jan 1900</v>
      </c>
      <c r="N4529" s="34" t="str">
        <f t="shared" si="424"/>
        <v>1/1/9999</v>
      </c>
      <c r="O4529" s="8" t="str">
        <f>IF(ISERROR(VLOOKUP($I4529,Lookup!$H$2:$I$11,2,0)),"",VLOOKUP($I4529,Lookup!$H$2:$I$11,2,0))</f>
        <v/>
      </c>
      <c r="P4529" s="8">
        <f>COUNTIF(J$4:J4529,J4529)</f>
        <v>0</v>
      </c>
    </row>
    <row r="4530" spans="1:16" x14ac:dyDescent="0.25">
      <c r="A4530" s="35">
        <f t="shared" si="425"/>
        <v>0</v>
      </c>
      <c r="B4530" s="8">
        <f t="shared" si="426"/>
        <v>0</v>
      </c>
      <c r="C4530" s="8">
        <f t="shared" si="427"/>
        <v>0</v>
      </c>
      <c r="D4530" s="38" t="e">
        <f t="shared" si="428"/>
        <v>#VALUE!</v>
      </c>
      <c r="E4530" s="39" t="e">
        <f t="shared" si="423"/>
        <v>#VALUE!</v>
      </c>
      <c r="M4530" s="8" t="str">
        <f>VLOOKUP(MONTH($J4530),Lookup!$A$2:$B$13,2,0)&amp;" "&amp;YEAR($J4530)</f>
        <v>Jan 1900</v>
      </c>
      <c r="N4530" s="34" t="str">
        <f t="shared" si="424"/>
        <v>1/1/9999</v>
      </c>
      <c r="O4530" s="8" t="str">
        <f>IF(ISERROR(VLOOKUP($I4530,Lookup!$H$2:$I$11,2,0)),"",VLOOKUP($I4530,Lookup!$H$2:$I$11,2,0))</f>
        <v/>
      </c>
      <c r="P4530" s="8">
        <f>COUNTIF(J$4:J4530,J4530)</f>
        <v>0</v>
      </c>
    </row>
    <row r="4531" spans="1:16" x14ac:dyDescent="0.25">
      <c r="A4531" s="35">
        <f t="shared" si="425"/>
        <v>0</v>
      </c>
      <c r="B4531" s="8">
        <f t="shared" si="426"/>
        <v>0</v>
      </c>
      <c r="C4531" s="8">
        <f t="shared" si="427"/>
        <v>0</v>
      </c>
      <c r="D4531" s="38" t="e">
        <f t="shared" si="428"/>
        <v>#VALUE!</v>
      </c>
      <c r="E4531" s="39" t="e">
        <f t="shared" si="423"/>
        <v>#VALUE!</v>
      </c>
      <c r="M4531" s="8" t="str">
        <f>VLOOKUP(MONTH($J4531),Lookup!$A$2:$B$13,2,0)&amp;" "&amp;YEAR($J4531)</f>
        <v>Jan 1900</v>
      </c>
      <c r="N4531" s="34" t="str">
        <f t="shared" si="424"/>
        <v>1/1/9999</v>
      </c>
      <c r="O4531" s="8" t="str">
        <f>IF(ISERROR(VLOOKUP($I4531,Lookup!$H$2:$I$11,2,0)),"",VLOOKUP($I4531,Lookup!$H$2:$I$11,2,0))</f>
        <v/>
      </c>
      <c r="P4531" s="8">
        <f>COUNTIF(J$4:J4531,J4531)</f>
        <v>0</v>
      </c>
    </row>
    <row r="4532" spans="1:16" x14ac:dyDescent="0.25">
      <c r="A4532" s="35">
        <f t="shared" si="425"/>
        <v>0</v>
      </c>
      <c r="B4532" s="8">
        <f t="shared" si="426"/>
        <v>0</v>
      </c>
      <c r="C4532" s="8">
        <f t="shared" si="427"/>
        <v>0</v>
      </c>
      <c r="D4532" s="38" t="e">
        <f t="shared" si="428"/>
        <v>#VALUE!</v>
      </c>
      <c r="E4532" s="39" t="e">
        <f t="shared" si="423"/>
        <v>#VALUE!</v>
      </c>
      <c r="M4532" s="8" t="str">
        <f>VLOOKUP(MONTH($J4532),Lookup!$A$2:$B$13,2,0)&amp;" "&amp;YEAR($J4532)</f>
        <v>Jan 1900</v>
      </c>
      <c r="N4532" s="34" t="str">
        <f t="shared" si="424"/>
        <v>1/1/9999</v>
      </c>
      <c r="O4532" s="8" t="str">
        <f>IF(ISERROR(VLOOKUP($I4532,Lookup!$H$2:$I$11,2,0)),"",VLOOKUP($I4532,Lookup!$H$2:$I$11,2,0))</f>
        <v/>
      </c>
      <c r="P4532" s="8">
        <f>COUNTIF(J$4:J4532,J4532)</f>
        <v>0</v>
      </c>
    </row>
    <row r="4533" spans="1:16" x14ac:dyDescent="0.25">
      <c r="A4533" s="35">
        <f t="shared" si="425"/>
        <v>0</v>
      </c>
      <c r="B4533" s="8">
        <f t="shared" si="426"/>
        <v>0</v>
      </c>
      <c r="C4533" s="8">
        <f t="shared" si="427"/>
        <v>0</v>
      </c>
      <c r="D4533" s="38" t="e">
        <f t="shared" si="428"/>
        <v>#VALUE!</v>
      </c>
      <c r="E4533" s="39" t="e">
        <f t="shared" si="423"/>
        <v>#VALUE!</v>
      </c>
      <c r="M4533" s="8" t="str">
        <f>VLOOKUP(MONTH($J4533),Lookup!$A$2:$B$13,2,0)&amp;" "&amp;YEAR($J4533)</f>
        <v>Jan 1900</v>
      </c>
      <c r="N4533" s="34" t="str">
        <f t="shared" si="424"/>
        <v>1/1/9999</v>
      </c>
      <c r="O4533" s="8" t="str">
        <f>IF(ISERROR(VLOOKUP($I4533,Lookup!$H$2:$I$11,2,0)),"",VLOOKUP($I4533,Lookup!$H$2:$I$11,2,0))</f>
        <v/>
      </c>
      <c r="P4533" s="8">
        <f>COUNTIF(J$4:J4533,J4533)</f>
        <v>0</v>
      </c>
    </row>
    <row r="4534" spans="1:16" x14ac:dyDescent="0.25">
      <c r="A4534" s="35">
        <f t="shared" si="425"/>
        <v>0</v>
      </c>
      <c r="B4534" s="8">
        <f t="shared" si="426"/>
        <v>0</v>
      </c>
      <c r="C4534" s="8">
        <f t="shared" si="427"/>
        <v>0</v>
      </c>
      <c r="D4534" s="38" t="e">
        <f t="shared" si="428"/>
        <v>#VALUE!</v>
      </c>
      <c r="E4534" s="39" t="e">
        <f t="shared" si="423"/>
        <v>#VALUE!</v>
      </c>
      <c r="M4534" s="8" t="str">
        <f>VLOOKUP(MONTH($J4534),Lookup!$A$2:$B$13,2,0)&amp;" "&amp;YEAR($J4534)</f>
        <v>Jan 1900</v>
      </c>
      <c r="N4534" s="34" t="str">
        <f t="shared" si="424"/>
        <v>1/1/9999</v>
      </c>
      <c r="O4534" s="8" t="str">
        <f>IF(ISERROR(VLOOKUP($I4534,Lookup!$H$2:$I$11,2,0)),"",VLOOKUP($I4534,Lookup!$H$2:$I$11,2,0))</f>
        <v/>
      </c>
      <c r="P4534" s="8">
        <f>COUNTIF(J$4:J4534,J4534)</f>
        <v>0</v>
      </c>
    </row>
    <row r="4535" spans="1:16" x14ac:dyDescent="0.25">
      <c r="A4535" s="35">
        <f t="shared" si="425"/>
        <v>0</v>
      </c>
      <c r="B4535" s="8">
        <f t="shared" si="426"/>
        <v>0</v>
      </c>
      <c r="C4535" s="8">
        <f t="shared" si="427"/>
        <v>0</v>
      </c>
      <c r="D4535" s="38" t="e">
        <f t="shared" si="428"/>
        <v>#VALUE!</v>
      </c>
      <c r="E4535" s="39" t="e">
        <f t="shared" si="423"/>
        <v>#VALUE!</v>
      </c>
      <c r="M4535" s="8" t="str">
        <f>VLOOKUP(MONTH($J4535),Lookup!$A$2:$B$13,2,0)&amp;" "&amp;YEAR($J4535)</f>
        <v>Jan 1900</v>
      </c>
      <c r="N4535" s="34" t="str">
        <f t="shared" si="424"/>
        <v>1/1/9999</v>
      </c>
      <c r="O4535" s="8" t="str">
        <f>IF(ISERROR(VLOOKUP($I4535,Lookup!$H$2:$I$11,2,0)),"",VLOOKUP($I4535,Lookup!$H$2:$I$11,2,0))</f>
        <v/>
      </c>
      <c r="P4535" s="8">
        <f>COUNTIF(J$4:J4535,J4535)</f>
        <v>0</v>
      </c>
    </row>
    <row r="4536" spans="1:16" x14ac:dyDescent="0.25">
      <c r="A4536" s="35">
        <f t="shared" si="425"/>
        <v>0</v>
      </c>
      <c r="B4536" s="8">
        <f t="shared" si="426"/>
        <v>0</v>
      </c>
      <c r="C4536" s="8">
        <f t="shared" si="427"/>
        <v>0</v>
      </c>
      <c r="D4536" s="38" t="e">
        <f t="shared" si="428"/>
        <v>#VALUE!</v>
      </c>
      <c r="E4536" s="39" t="e">
        <f t="shared" si="423"/>
        <v>#VALUE!</v>
      </c>
      <c r="M4536" s="8" t="str">
        <f>VLOOKUP(MONTH($J4536),Lookup!$A$2:$B$13,2,0)&amp;" "&amp;YEAR($J4536)</f>
        <v>Jan 1900</v>
      </c>
      <c r="N4536" s="34" t="str">
        <f t="shared" si="424"/>
        <v>1/1/9999</v>
      </c>
      <c r="O4536" s="8" t="str">
        <f>IF(ISERROR(VLOOKUP($I4536,Lookup!$H$2:$I$11,2,0)),"",VLOOKUP($I4536,Lookup!$H$2:$I$11,2,0))</f>
        <v/>
      </c>
      <c r="P4536" s="8">
        <f>COUNTIF(J$4:J4536,J4536)</f>
        <v>0</v>
      </c>
    </row>
    <row r="4537" spans="1:16" x14ac:dyDescent="0.25">
      <c r="A4537" s="35">
        <f t="shared" si="425"/>
        <v>0</v>
      </c>
      <c r="B4537" s="8">
        <f t="shared" si="426"/>
        <v>0</v>
      </c>
      <c r="C4537" s="8">
        <f t="shared" si="427"/>
        <v>0</v>
      </c>
      <c r="D4537" s="38" t="e">
        <f t="shared" si="428"/>
        <v>#VALUE!</v>
      </c>
      <c r="E4537" s="39" t="e">
        <f t="shared" si="423"/>
        <v>#VALUE!</v>
      </c>
      <c r="M4537" s="8" t="str">
        <f>VLOOKUP(MONTH($J4537),Lookup!$A$2:$B$13,2,0)&amp;" "&amp;YEAR($J4537)</f>
        <v>Jan 1900</v>
      </c>
      <c r="N4537" s="34" t="str">
        <f t="shared" si="424"/>
        <v>1/1/9999</v>
      </c>
      <c r="O4537" s="8" t="str">
        <f>IF(ISERROR(VLOOKUP($I4537,Lookup!$H$2:$I$11,2,0)),"",VLOOKUP($I4537,Lookup!$H$2:$I$11,2,0))</f>
        <v/>
      </c>
      <c r="P4537" s="8">
        <f>COUNTIF(J$4:J4537,J4537)</f>
        <v>0</v>
      </c>
    </row>
    <row r="4538" spans="1:16" x14ac:dyDescent="0.25">
      <c r="A4538" s="35">
        <f t="shared" si="425"/>
        <v>0</v>
      </c>
      <c r="B4538" s="8">
        <f t="shared" si="426"/>
        <v>0</v>
      </c>
      <c r="C4538" s="8">
        <f t="shared" si="427"/>
        <v>0</v>
      </c>
      <c r="D4538" s="38" t="e">
        <f t="shared" si="428"/>
        <v>#VALUE!</v>
      </c>
      <c r="E4538" s="39" t="e">
        <f t="shared" si="423"/>
        <v>#VALUE!</v>
      </c>
      <c r="M4538" s="8" t="str">
        <f>VLOOKUP(MONTH($J4538),Lookup!$A$2:$B$13,2,0)&amp;" "&amp;YEAR($J4538)</f>
        <v>Jan 1900</v>
      </c>
      <c r="N4538" s="34" t="str">
        <f t="shared" si="424"/>
        <v>1/1/9999</v>
      </c>
      <c r="O4538" s="8" t="str">
        <f>IF(ISERROR(VLOOKUP($I4538,Lookup!$H$2:$I$11,2,0)),"",VLOOKUP($I4538,Lookup!$H$2:$I$11,2,0))</f>
        <v/>
      </c>
      <c r="P4538" s="8">
        <f>COUNTIF(J$4:J4538,J4538)</f>
        <v>0</v>
      </c>
    </row>
    <row r="4539" spans="1:16" x14ac:dyDescent="0.25">
      <c r="A4539" s="35">
        <f t="shared" si="425"/>
        <v>0</v>
      </c>
      <c r="B4539" s="8">
        <f t="shared" si="426"/>
        <v>0</v>
      </c>
      <c r="C4539" s="8">
        <f t="shared" si="427"/>
        <v>0</v>
      </c>
      <c r="D4539" s="38" t="e">
        <f t="shared" si="428"/>
        <v>#VALUE!</v>
      </c>
      <c r="E4539" s="39" t="e">
        <f t="shared" si="423"/>
        <v>#VALUE!</v>
      </c>
      <c r="M4539" s="8" t="str">
        <f>VLOOKUP(MONTH($J4539),Lookup!$A$2:$B$13,2,0)&amp;" "&amp;YEAR($J4539)</f>
        <v>Jan 1900</v>
      </c>
      <c r="N4539" s="34" t="str">
        <f t="shared" si="424"/>
        <v>1/1/9999</v>
      </c>
      <c r="O4539" s="8" t="str">
        <f>IF(ISERROR(VLOOKUP($I4539,Lookup!$H$2:$I$11,2,0)),"",VLOOKUP($I4539,Lookup!$H$2:$I$11,2,0))</f>
        <v/>
      </c>
      <c r="P4539" s="8">
        <f>COUNTIF(J$4:J4539,J4539)</f>
        <v>0</v>
      </c>
    </row>
    <row r="4540" spans="1:16" x14ac:dyDescent="0.25">
      <c r="A4540" s="35">
        <f t="shared" si="425"/>
        <v>0</v>
      </c>
      <c r="B4540" s="8">
        <f t="shared" si="426"/>
        <v>0</v>
      </c>
      <c r="C4540" s="8">
        <f t="shared" si="427"/>
        <v>0</v>
      </c>
      <c r="D4540" s="38" t="e">
        <f t="shared" si="428"/>
        <v>#VALUE!</v>
      </c>
      <c r="E4540" s="39" t="e">
        <f t="shared" si="423"/>
        <v>#VALUE!</v>
      </c>
      <c r="M4540" s="8" t="str">
        <f>VLOOKUP(MONTH($J4540),Lookup!$A$2:$B$13,2,0)&amp;" "&amp;YEAR($J4540)</f>
        <v>Jan 1900</v>
      </c>
      <c r="N4540" s="34" t="str">
        <f t="shared" si="424"/>
        <v>1/1/9999</v>
      </c>
      <c r="O4540" s="8" t="str">
        <f>IF(ISERROR(VLOOKUP($I4540,Lookup!$H$2:$I$11,2,0)),"",VLOOKUP($I4540,Lookup!$H$2:$I$11,2,0))</f>
        <v/>
      </c>
      <c r="P4540" s="8">
        <f>COUNTIF(J$4:J4540,J4540)</f>
        <v>0</v>
      </c>
    </row>
    <row r="4541" spans="1:16" x14ac:dyDescent="0.25">
      <c r="A4541" s="35">
        <f t="shared" si="425"/>
        <v>0</v>
      </c>
      <c r="B4541" s="8">
        <f t="shared" si="426"/>
        <v>0</v>
      </c>
      <c r="C4541" s="8">
        <f t="shared" si="427"/>
        <v>0</v>
      </c>
      <c r="D4541" s="38" t="e">
        <f t="shared" si="428"/>
        <v>#VALUE!</v>
      </c>
      <c r="E4541" s="39" t="e">
        <f t="shared" si="423"/>
        <v>#VALUE!</v>
      </c>
      <c r="M4541" s="8" t="str">
        <f>VLOOKUP(MONTH($J4541),Lookup!$A$2:$B$13,2,0)&amp;" "&amp;YEAR($J4541)</f>
        <v>Jan 1900</v>
      </c>
      <c r="N4541" s="34" t="str">
        <f t="shared" si="424"/>
        <v>1/1/9999</v>
      </c>
      <c r="O4541" s="8" t="str">
        <f>IF(ISERROR(VLOOKUP($I4541,Lookup!$H$2:$I$11,2,0)),"",VLOOKUP($I4541,Lookup!$H$2:$I$11,2,0))</f>
        <v/>
      </c>
      <c r="P4541" s="8">
        <f>COUNTIF(J$4:J4541,J4541)</f>
        <v>0</v>
      </c>
    </row>
    <row r="4542" spans="1:16" x14ac:dyDescent="0.25">
      <c r="A4542" s="35">
        <f t="shared" si="425"/>
        <v>0</v>
      </c>
      <c r="B4542" s="8">
        <f t="shared" si="426"/>
        <v>0</v>
      </c>
      <c r="C4542" s="8">
        <f t="shared" si="427"/>
        <v>0</v>
      </c>
      <c r="D4542" s="38" t="e">
        <f t="shared" si="428"/>
        <v>#VALUE!</v>
      </c>
      <c r="E4542" s="39" t="e">
        <f t="shared" si="423"/>
        <v>#VALUE!</v>
      </c>
      <c r="M4542" s="8" t="str">
        <f>VLOOKUP(MONTH($J4542),Lookup!$A$2:$B$13,2,0)&amp;" "&amp;YEAR($J4542)</f>
        <v>Jan 1900</v>
      </c>
      <c r="N4542" s="34" t="str">
        <f t="shared" si="424"/>
        <v>1/1/9999</v>
      </c>
      <c r="O4542" s="8" t="str">
        <f>IF(ISERROR(VLOOKUP($I4542,Lookup!$H$2:$I$11,2,0)),"",VLOOKUP($I4542,Lookup!$H$2:$I$11,2,0))</f>
        <v/>
      </c>
      <c r="P4542" s="8">
        <f>COUNTIF(J$4:J4542,J4542)</f>
        <v>0</v>
      </c>
    </row>
    <row r="4543" spans="1:16" x14ac:dyDescent="0.25">
      <c r="A4543" s="35">
        <f t="shared" si="425"/>
        <v>0</v>
      </c>
      <c r="B4543" s="8">
        <f t="shared" si="426"/>
        <v>0</v>
      </c>
      <c r="C4543" s="8">
        <f t="shared" si="427"/>
        <v>0</v>
      </c>
      <c r="D4543" s="38" t="e">
        <f t="shared" si="428"/>
        <v>#VALUE!</v>
      </c>
      <c r="E4543" s="39" t="e">
        <f t="shared" si="423"/>
        <v>#VALUE!</v>
      </c>
      <c r="M4543" s="8" t="str">
        <f>VLOOKUP(MONTH($J4543),Lookup!$A$2:$B$13,2,0)&amp;" "&amp;YEAR($J4543)</f>
        <v>Jan 1900</v>
      </c>
      <c r="N4543" s="34" t="str">
        <f t="shared" si="424"/>
        <v>1/1/9999</v>
      </c>
      <c r="O4543" s="8" t="str">
        <f>IF(ISERROR(VLOOKUP($I4543,Lookup!$H$2:$I$11,2,0)),"",VLOOKUP($I4543,Lookup!$H$2:$I$11,2,0))</f>
        <v/>
      </c>
      <c r="P4543" s="8">
        <f>COUNTIF(J$4:J4543,J4543)</f>
        <v>0</v>
      </c>
    </row>
    <row r="4544" spans="1:16" x14ac:dyDescent="0.25">
      <c r="A4544" s="35">
        <f t="shared" si="425"/>
        <v>0</v>
      </c>
      <c r="B4544" s="8">
        <f t="shared" si="426"/>
        <v>0</v>
      </c>
      <c r="C4544" s="8">
        <f t="shared" si="427"/>
        <v>0</v>
      </c>
      <c r="D4544" s="38" t="e">
        <f t="shared" si="428"/>
        <v>#VALUE!</v>
      </c>
      <c r="E4544" s="39" t="e">
        <f t="shared" si="423"/>
        <v>#VALUE!</v>
      </c>
      <c r="M4544" s="8" t="str">
        <f>VLOOKUP(MONTH($J4544),Lookup!$A$2:$B$13,2,0)&amp;" "&amp;YEAR($J4544)</f>
        <v>Jan 1900</v>
      </c>
      <c r="N4544" s="34" t="str">
        <f t="shared" si="424"/>
        <v>1/1/9999</v>
      </c>
      <c r="O4544" s="8" t="str">
        <f>IF(ISERROR(VLOOKUP($I4544,Lookup!$H$2:$I$11,2,0)),"",VLOOKUP($I4544,Lookup!$H$2:$I$11,2,0))</f>
        <v/>
      </c>
      <c r="P4544" s="8">
        <f>COUNTIF(J$4:J4544,J4544)</f>
        <v>0</v>
      </c>
    </row>
    <row r="4545" spans="1:16" x14ac:dyDescent="0.25">
      <c r="A4545" s="35">
        <f t="shared" si="425"/>
        <v>0</v>
      </c>
      <c r="B4545" s="8">
        <f t="shared" si="426"/>
        <v>0</v>
      </c>
      <c r="C4545" s="8">
        <f t="shared" si="427"/>
        <v>0</v>
      </c>
      <c r="D4545" s="38" t="e">
        <f t="shared" si="428"/>
        <v>#VALUE!</v>
      </c>
      <c r="E4545" s="39" t="e">
        <f t="shared" si="423"/>
        <v>#VALUE!</v>
      </c>
      <c r="M4545" s="8" t="str">
        <f>VLOOKUP(MONTH($J4545),Lookup!$A$2:$B$13,2,0)&amp;" "&amp;YEAR($J4545)</f>
        <v>Jan 1900</v>
      </c>
      <c r="N4545" s="34" t="str">
        <f t="shared" si="424"/>
        <v>1/1/9999</v>
      </c>
      <c r="O4545" s="8" t="str">
        <f>IF(ISERROR(VLOOKUP($I4545,Lookup!$H$2:$I$11,2,0)),"",VLOOKUP($I4545,Lookup!$H$2:$I$11,2,0))</f>
        <v/>
      </c>
      <c r="P4545" s="8">
        <f>COUNTIF(J$4:J4545,J4545)</f>
        <v>0</v>
      </c>
    </row>
    <row r="4546" spans="1:16" x14ac:dyDescent="0.25">
      <c r="A4546" s="35">
        <f t="shared" si="425"/>
        <v>0</v>
      </c>
      <c r="B4546" s="8">
        <f t="shared" si="426"/>
        <v>0</v>
      </c>
      <c r="C4546" s="8">
        <f t="shared" si="427"/>
        <v>0</v>
      </c>
      <c r="D4546" s="38" t="e">
        <f t="shared" si="428"/>
        <v>#VALUE!</v>
      </c>
      <c r="E4546" s="39" t="e">
        <f t="shared" si="423"/>
        <v>#VALUE!</v>
      </c>
      <c r="M4546" s="8" t="str">
        <f>VLOOKUP(MONTH($J4546),Lookup!$A$2:$B$13,2,0)&amp;" "&amp;YEAR($J4546)</f>
        <v>Jan 1900</v>
      </c>
      <c r="N4546" s="34" t="str">
        <f t="shared" si="424"/>
        <v>1/1/9999</v>
      </c>
      <c r="O4546" s="8" t="str">
        <f>IF(ISERROR(VLOOKUP($I4546,Lookup!$H$2:$I$11,2,0)),"",VLOOKUP($I4546,Lookup!$H$2:$I$11,2,0))</f>
        <v/>
      </c>
      <c r="P4546" s="8">
        <f>COUNTIF(J$4:J4546,J4546)</f>
        <v>0</v>
      </c>
    </row>
    <row r="4547" spans="1:16" x14ac:dyDescent="0.25">
      <c r="A4547" s="35">
        <f t="shared" si="425"/>
        <v>0</v>
      </c>
      <c r="B4547" s="8">
        <f t="shared" si="426"/>
        <v>0</v>
      </c>
      <c r="C4547" s="8">
        <f t="shared" si="427"/>
        <v>0</v>
      </c>
      <c r="D4547" s="38" t="e">
        <f t="shared" si="428"/>
        <v>#VALUE!</v>
      </c>
      <c r="E4547" s="39" t="e">
        <f t="shared" si="423"/>
        <v>#VALUE!</v>
      </c>
      <c r="M4547" s="8" t="str">
        <f>VLOOKUP(MONTH($J4547),Lookup!$A$2:$B$13,2,0)&amp;" "&amp;YEAR($J4547)</f>
        <v>Jan 1900</v>
      </c>
      <c r="N4547" s="34" t="str">
        <f t="shared" si="424"/>
        <v>1/1/9999</v>
      </c>
      <c r="O4547" s="8" t="str">
        <f>IF(ISERROR(VLOOKUP($I4547,Lookup!$H$2:$I$11,2,0)),"",VLOOKUP($I4547,Lookup!$H$2:$I$11,2,0))</f>
        <v/>
      </c>
      <c r="P4547" s="8">
        <f>COUNTIF(J$4:J4547,J4547)</f>
        <v>0</v>
      </c>
    </row>
    <row r="4548" spans="1:16" x14ac:dyDescent="0.25">
      <c r="A4548" s="35">
        <f t="shared" si="425"/>
        <v>0</v>
      </c>
      <c r="B4548" s="8">
        <f t="shared" si="426"/>
        <v>0</v>
      </c>
      <c r="C4548" s="8">
        <f t="shared" si="427"/>
        <v>0</v>
      </c>
      <c r="D4548" s="38" t="e">
        <f t="shared" si="428"/>
        <v>#VALUE!</v>
      </c>
      <c r="E4548" s="39" t="e">
        <f t="shared" si="423"/>
        <v>#VALUE!</v>
      </c>
      <c r="M4548" s="8" t="str">
        <f>VLOOKUP(MONTH($J4548),Lookup!$A$2:$B$13,2,0)&amp;" "&amp;YEAR($J4548)</f>
        <v>Jan 1900</v>
      </c>
      <c r="N4548" s="34" t="str">
        <f t="shared" si="424"/>
        <v>1/1/9999</v>
      </c>
      <c r="O4548" s="8" t="str">
        <f>IF(ISERROR(VLOOKUP($I4548,Lookup!$H$2:$I$11,2,0)),"",VLOOKUP($I4548,Lookup!$H$2:$I$11,2,0))</f>
        <v/>
      </c>
      <c r="P4548" s="8">
        <f>COUNTIF(J$4:J4548,J4548)</f>
        <v>0</v>
      </c>
    </row>
    <row r="4549" spans="1:16" x14ac:dyDescent="0.25">
      <c r="A4549" s="35">
        <f t="shared" si="425"/>
        <v>0</v>
      </c>
      <c r="B4549" s="8">
        <f t="shared" si="426"/>
        <v>0</v>
      </c>
      <c r="C4549" s="8">
        <f t="shared" si="427"/>
        <v>0</v>
      </c>
      <c r="D4549" s="38" t="e">
        <f t="shared" si="428"/>
        <v>#VALUE!</v>
      </c>
      <c r="E4549" s="39" t="e">
        <f t="shared" ref="E4549:E4612" si="429">IF($D4549="","",COUNTIFS($F$4:$F$5000,$F4549,$D$4:$D$5000,"&gt;"&amp;$D4549))</f>
        <v>#VALUE!</v>
      </c>
      <c r="M4549" s="8" t="str">
        <f>VLOOKUP(MONTH($J4549),Lookup!$A$2:$B$13,2,0)&amp;" "&amp;YEAR($J4549)</f>
        <v>Jan 1900</v>
      </c>
      <c r="N4549" s="34" t="str">
        <f t="shared" ref="N4549:N4612" si="430">IF(ISBLANK($J4549),"1/1/9999",J4549)</f>
        <v>1/1/9999</v>
      </c>
      <c r="O4549" s="8" t="str">
        <f>IF(ISERROR(VLOOKUP($I4549,Lookup!$H$2:$I$11,2,0)),"",VLOOKUP($I4549,Lookup!$H$2:$I$11,2,0))</f>
        <v/>
      </c>
      <c r="P4549" s="8">
        <f>COUNTIF(J$4:J4549,J4549)</f>
        <v>0</v>
      </c>
    </row>
    <row r="4550" spans="1:16" x14ac:dyDescent="0.25">
      <c r="A4550" s="35">
        <f t="shared" ref="A4550:A4613" si="431">K4550</f>
        <v>0</v>
      </c>
      <c r="B4550" s="8">
        <f t="shared" ref="B4550:B4613" si="432">J4550</f>
        <v>0</v>
      </c>
      <c r="C4550" s="8">
        <f t="shared" ref="C4550:C4613" si="433">L4550</f>
        <v>0</v>
      </c>
      <c r="D4550" s="38" t="e">
        <f t="shared" ref="D4550:D4613" si="434">SUM(A4550:C4550)+O4550+P4550</f>
        <v>#VALUE!</v>
      </c>
      <c r="E4550" s="39" t="e">
        <f t="shared" si="429"/>
        <v>#VALUE!</v>
      </c>
      <c r="M4550" s="8" t="str">
        <f>VLOOKUP(MONTH($J4550),Lookup!$A$2:$B$13,2,0)&amp;" "&amp;YEAR($J4550)</f>
        <v>Jan 1900</v>
      </c>
      <c r="N4550" s="34" t="str">
        <f t="shared" si="430"/>
        <v>1/1/9999</v>
      </c>
      <c r="O4550" s="8" t="str">
        <f>IF(ISERROR(VLOOKUP($I4550,Lookup!$H$2:$I$11,2,0)),"",VLOOKUP($I4550,Lookup!$H$2:$I$11,2,0))</f>
        <v/>
      </c>
      <c r="P4550" s="8">
        <f>COUNTIF(J$4:J4550,J4550)</f>
        <v>0</v>
      </c>
    </row>
    <row r="4551" spans="1:16" x14ac:dyDescent="0.25">
      <c r="A4551" s="35">
        <f t="shared" si="431"/>
        <v>0</v>
      </c>
      <c r="B4551" s="8">
        <f t="shared" si="432"/>
        <v>0</v>
      </c>
      <c r="C4551" s="8">
        <f t="shared" si="433"/>
        <v>0</v>
      </c>
      <c r="D4551" s="38" t="e">
        <f t="shared" si="434"/>
        <v>#VALUE!</v>
      </c>
      <c r="E4551" s="39" t="e">
        <f t="shared" si="429"/>
        <v>#VALUE!</v>
      </c>
      <c r="M4551" s="8" t="str">
        <f>VLOOKUP(MONTH($J4551),Lookup!$A$2:$B$13,2,0)&amp;" "&amp;YEAR($J4551)</f>
        <v>Jan 1900</v>
      </c>
      <c r="N4551" s="34" t="str">
        <f t="shared" si="430"/>
        <v>1/1/9999</v>
      </c>
      <c r="O4551" s="8" t="str">
        <f>IF(ISERROR(VLOOKUP($I4551,Lookup!$H$2:$I$11,2,0)),"",VLOOKUP($I4551,Lookup!$H$2:$I$11,2,0))</f>
        <v/>
      </c>
      <c r="P4551" s="8">
        <f>COUNTIF(J$4:J4551,J4551)</f>
        <v>0</v>
      </c>
    </row>
    <row r="4552" spans="1:16" x14ac:dyDescent="0.25">
      <c r="A4552" s="35">
        <f t="shared" si="431"/>
        <v>0</v>
      </c>
      <c r="B4552" s="8">
        <f t="shared" si="432"/>
        <v>0</v>
      </c>
      <c r="C4552" s="8">
        <f t="shared" si="433"/>
        <v>0</v>
      </c>
      <c r="D4552" s="38" t="e">
        <f t="shared" si="434"/>
        <v>#VALUE!</v>
      </c>
      <c r="E4552" s="39" t="e">
        <f t="shared" si="429"/>
        <v>#VALUE!</v>
      </c>
      <c r="M4552" s="8" t="str">
        <f>VLOOKUP(MONTH($J4552),Lookup!$A$2:$B$13,2,0)&amp;" "&amp;YEAR($J4552)</f>
        <v>Jan 1900</v>
      </c>
      <c r="N4552" s="34" t="str">
        <f t="shared" si="430"/>
        <v>1/1/9999</v>
      </c>
      <c r="O4552" s="8" t="str">
        <f>IF(ISERROR(VLOOKUP($I4552,Lookup!$H$2:$I$11,2,0)),"",VLOOKUP($I4552,Lookup!$H$2:$I$11,2,0))</f>
        <v/>
      </c>
      <c r="P4552" s="8">
        <f>COUNTIF(J$4:J4552,J4552)</f>
        <v>0</v>
      </c>
    </row>
    <row r="4553" spans="1:16" x14ac:dyDescent="0.25">
      <c r="A4553" s="35">
        <f t="shared" si="431"/>
        <v>0</v>
      </c>
      <c r="B4553" s="8">
        <f t="shared" si="432"/>
        <v>0</v>
      </c>
      <c r="C4553" s="8">
        <f t="shared" si="433"/>
        <v>0</v>
      </c>
      <c r="D4553" s="38" t="e">
        <f t="shared" si="434"/>
        <v>#VALUE!</v>
      </c>
      <c r="E4553" s="39" t="e">
        <f t="shared" si="429"/>
        <v>#VALUE!</v>
      </c>
      <c r="M4553" s="8" t="str">
        <f>VLOOKUP(MONTH($J4553),Lookup!$A$2:$B$13,2,0)&amp;" "&amp;YEAR($J4553)</f>
        <v>Jan 1900</v>
      </c>
      <c r="N4553" s="34" t="str">
        <f t="shared" si="430"/>
        <v>1/1/9999</v>
      </c>
      <c r="O4553" s="8" t="str">
        <f>IF(ISERROR(VLOOKUP($I4553,Lookup!$H$2:$I$11,2,0)),"",VLOOKUP($I4553,Lookup!$H$2:$I$11,2,0))</f>
        <v/>
      </c>
      <c r="P4553" s="8">
        <f>COUNTIF(J$4:J4553,J4553)</f>
        <v>0</v>
      </c>
    </row>
    <row r="4554" spans="1:16" x14ac:dyDescent="0.25">
      <c r="A4554" s="35">
        <f t="shared" si="431"/>
        <v>0</v>
      </c>
      <c r="B4554" s="8">
        <f t="shared" si="432"/>
        <v>0</v>
      </c>
      <c r="C4554" s="8">
        <f t="shared" si="433"/>
        <v>0</v>
      </c>
      <c r="D4554" s="38" t="e">
        <f t="shared" si="434"/>
        <v>#VALUE!</v>
      </c>
      <c r="E4554" s="39" t="e">
        <f t="shared" si="429"/>
        <v>#VALUE!</v>
      </c>
      <c r="M4554" s="8" t="str">
        <f>VLOOKUP(MONTH($J4554),Lookup!$A$2:$B$13,2,0)&amp;" "&amp;YEAR($J4554)</f>
        <v>Jan 1900</v>
      </c>
      <c r="N4554" s="34" t="str">
        <f t="shared" si="430"/>
        <v>1/1/9999</v>
      </c>
      <c r="O4554" s="8" t="str">
        <f>IF(ISERROR(VLOOKUP($I4554,Lookup!$H$2:$I$11,2,0)),"",VLOOKUP($I4554,Lookup!$H$2:$I$11,2,0))</f>
        <v/>
      </c>
      <c r="P4554" s="8">
        <f>COUNTIF(J$4:J4554,J4554)</f>
        <v>0</v>
      </c>
    </row>
    <row r="4555" spans="1:16" x14ac:dyDescent="0.25">
      <c r="A4555" s="35">
        <f t="shared" si="431"/>
        <v>0</v>
      </c>
      <c r="B4555" s="8">
        <f t="shared" si="432"/>
        <v>0</v>
      </c>
      <c r="C4555" s="8">
        <f t="shared" si="433"/>
        <v>0</v>
      </c>
      <c r="D4555" s="38" t="e">
        <f t="shared" si="434"/>
        <v>#VALUE!</v>
      </c>
      <c r="E4555" s="39" t="e">
        <f t="shared" si="429"/>
        <v>#VALUE!</v>
      </c>
      <c r="M4555" s="8" t="str">
        <f>VLOOKUP(MONTH($J4555),Lookup!$A$2:$B$13,2,0)&amp;" "&amp;YEAR($J4555)</f>
        <v>Jan 1900</v>
      </c>
      <c r="N4555" s="34" t="str">
        <f t="shared" si="430"/>
        <v>1/1/9999</v>
      </c>
      <c r="O4555" s="8" t="str">
        <f>IF(ISERROR(VLOOKUP($I4555,Lookup!$H$2:$I$11,2,0)),"",VLOOKUP($I4555,Lookup!$H$2:$I$11,2,0))</f>
        <v/>
      </c>
      <c r="P4555" s="8">
        <f>COUNTIF(J$4:J4555,J4555)</f>
        <v>0</v>
      </c>
    </row>
    <row r="4556" spans="1:16" x14ac:dyDescent="0.25">
      <c r="A4556" s="35">
        <f t="shared" si="431"/>
        <v>0</v>
      </c>
      <c r="B4556" s="8">
        <f t="shared" si="432"/>
        <v>0</v>
      </c>
      <c r="C4556" s="8">
        <f t="shared" si="433"/>
        <v>0</v>
      </c>
      <c r="D4556" s="38" t="e">
        <f t="shared" si="434"/>
        <v>#VALUE!</v>
      </c>
      <c r="E4556" s="39" t="e">
        <f t="shared" si="429"/>
        <v>#VALUE!</v>
      </c>
      <c r="M4556" s="8" t="str">
        <f>VLOOKUP(MONTH($J4556),Lookup!$A$2:$B$13,2,0)&amp;" "&amp;YEAR($J4556)</f>
        <v>Jan 1900</v>
      </c>
      <c r="N4556" s="34" t="str">
        <f t="shared" si="430"/>
        <v>1/1/9999</v>
      </c>
      <c r="O4556" s="8" t="str">
        <f>IF(ISERROR(VLOOKUP($I4556,Lookup!$H$2:$I$11,2,0)),"",VLOOKUP($I4556,Lookup!$H$2:$I$11,2,0))</f>
        <v/>
      </c>
      <c r="P4556" s="8">
        <f>COUNTIF(J$4:J4556,J4556)</f>
        <v>0</v>
      </c>
    </row>
    <row r="4557" spans="1:16" x14ac:dyDescent="0.25">
      <c r="A4557" s="35">
        <f t="shared" si="431"/>
        <v>0</v>
      </c>
      <c r="B4557" s="8">
        <f t="shared" si="432"/>
        <v>0</v>
      </c>
      <c r="C4557" s="8">
        <f t="shared" si="433"/>
        <v>0</v>
      </c>
      <c r="D4557" s="38" t="e">
        <f t="shared" si="434"/>
        <v>#VALUE!</v>
      </c>
      <c r="E4557" s="39" t="e">
        <f t="shared" si="429"/>
        <v>#VALUE!</v>
      </c>
      <c r="M4557" s="8" t="str">
        <f>VLOOKUP(MONTH($J4557),Lookup!$A$2:$B$13,2,0)&amp;" "&amp;YEAR($J4557)</f>
        <v>Jan 1900</v>
      </c>
      <c r="N4557" s="34" t="str">
        <f t="shared" si="430"/>
        <v>1/1/9999</v>
      </c>
      <c r="O4557" s="8" t="str">
        <f>IF(ISERROR(VLOOKUP($I4557,Lookup!$H$2:$I$11,2,0)),"",VLOOKUP($I4557,Lookup!$H$2:$I$11,2,0))</f>
        <v/>
      </c>
      <c r="P4557" s="8">
        <f>COUNTIF(J$4:J4557,J4557)</f>
        <v>0</v>
      </c>
    </row>
    <row r="4558" spans="1:16" x14ac:dyDescent="0.25">
      <c r="A4558" s="35">
        <f t="shared" si="431"/>
        <v>0</v>
      </c>
      <c r="B4558" s="8">
        <f t="shared" si="432"/>
        <v>0</v>
      </c>
      <c r="C4558" s="8">
        <f t="shared" si="433"/>
        <v>0</v>
      </c>
      <c r="D4558" s="38" t="e">
        <f t="shared" si="434"/>
        <v>#VALUE!</v>
      </c>
      <c r="E4558" s="39" t="e">
        <f t="shared" si="429"/>
        <v>#VALUE!</v>
      </c>
      <c r="M4558" s="8" t="str">
        <f>VLOOKUP(MONTH($J4558),Lookup!$A$2:$B$13,2,0)&amp;" "&amp;YEAR($J4558)</f>
        <v>Jan 1900</v>
      </c>
      <c r="N4558" s="34" t="str">
        <f t="shared" si="430"/>
        <v>1/1/9999</v>
      </c>
      <c r="O4558" s="8" t="str">
        <f>IF(ISERROR(VLOOKUP($I4558,Lookup!$H$2:$I$11,2,0)),"",VLOOKUP($I4558,Lookup!$H$2:$I$11,2,0))</f>
        <v/>
      </c>
      <c r="P4558" s="8">
        <f>COUNTIF(J$4:J4558,J4558)</f>
        <v>0</v>
      </c>
    </row>
    <row r="4559" spans="1:16" x14ac:dyDescent="0.25">
      <c r="A4559" s="35">
        <f t="shared" si="431"/>
        <v>0</v>
      </c>
      <c r="B4559" s="8">
        <f t="shared" si="432"/>
        <v>0</v>
      </c>
      <c r="C4559" s="8">
        <f t="shared" si="433"/>
        <v>0</v>
      </c>
      <c r="D4559" s="38" t="e">
        <f t="shared" si="434"/>
        <v>#VALUE!</v>
      </c>
      <c r="E4559" s="39" t="e">
        <f t="shared" si="429"/>
        <v>#VALUE!</v>
      </c>
      <c r="M4559" s="8" t="str">
        <f>VLOOKUP(MONTH($J4559),Lookup!$A$2:$B$13,2,0)&amp;" "&amp;YEAR($J4559)</f>
        <v>Jan 1900</v>
      </c>
      <c r="N4559" s="34" t="str">
        <f t="shared" si="430"/>
        <v>1/1/9999</v>
      </c>
      <c r="O4559" s="8" t="str">
        <f>IF(ISERROR(VLOOKUP($I4559,Lookup!$H$2:$I$11,2,0)),"",VLOOKUP($I4559,Lookup!$H$2:$I$11,2,0))</f>
        <v/>
      </c>
      <c r="P4559" s="8">
        <f>COUNTIF(J$4:J4559,J4559)</f>
        <v>0</v>
      </c>
    </row>
    <row r="4560" spans="1:16" x14ac:dyDescent="0.25">
      <c r="A4560" s="35">
        <f t="shared" si="431"/>
        <v>0</v>
      </c>
      <c r="B4560" s="8">
        <f t="shared" si="432"/>
        <v>0</v>
      </c>
      <c r="C4560" s="8">
        <f t="shared" si="433"/>
        <v>0</v>
      </c>
      <c r="D4560" s="38" t="e">
        <f t="shared" si="434"/>
        <v>#VALUE!</v>
      </c>
      <c r="E4560" s="39" t="e">
        <f t="shared" si="429"/>
        <v>#VALUE!</v>
      </c>
      <c r="M4560" s="8" t="str">
        <f>VLOOKUP(MONTH($J4560),Lookup!$A$2:$B$13,2,0)&amp;" "&amp;YEAR($J4560)</f>
        <v>Jan 1900</v>
      </c>
      <c r="N4560" s="34" t="str">
        <f t="shared" si="430"/>
        <v>1/1/9999</v>
      </c>
      <c r="O4560" s="8" t="str">
        <f>IF(ISERROR(VLOOKUP($I4560,Lookup!$H$2:$I$11,2,0)),"",VLOOKUP($I4560,Lookup!$H$2:$I$11,2,0))</f>
        <v/>
      </c>
      <c r="P4560" s="8">
        <f>COUNTIF(J$4:J4560,J4560)</f>
        <v>0</v>
      </c>
    </row>
    <row r="4561" spans="1:16" x14ac:dyDescent="0.25">
      <c r="A4561" s="35">
        <f t="shared" si="431"/>
        <v>0</v>
      </c>
      <c r="B4561" s="8">
        <f t="shared" si="432"/>
        <v>0</v>
      </c>
      <c r="C4561" s="8">
        <f t="shared" si="433"/>
        <v>0</v>
      </c>
      <c r="D4561" s="38" t="e">
        <f t="shared" si="434"/>
        <v>#VALUE!</v>
      </c>
      <c r="E4561" s="39" t="e">
        <f t="shared" si="429"/>
        <v>#VALUE!</v>
      </c>
      <c r="M4561" s="8" t="str">
        <f>VLOOKUP(MONTH($J4561),Lookup!$A$2:$B$13,2,0)&amp;" "&amp;YEAR($J4561)</f>
        <v>Jan 1900</v>
      </c>
      <c r="N4561" s="34" t="str">
        <f t="shared" si="430"/>
        <v>1/1/9999</v>
      </c>
      <c r="O4561" s="8" t="str">
        <f>IF(ISERROR(VLOOKUP($I4561,Lookup!$H$2:$I$11,2,0)),"",VLOOKUP($I4561,Lookup!$H$2:$I$11,2,0))</f>
        <v/>
      </c>
      <c r="P4561" s="8">
        <f>COUNTIF(J$4:J4561,J4561)</f>
        <v>0</v>
      </c>
    </row>
    <row r="4562" spans="1:16" x14ac:dyDescent="0.25">
      <c r="A4562" s="35">
        <f t="shared" si="431"/>
        <v>0</v>
      </c>
      <c r="B4562" s="8">
        <f t="shared" si="432"/>
        <v>0</v>
      </c>
      <c r="C4562" s="8">
        <f t="shared" si="433"/>
        <v>0</v>
      </c>
      <c r="D4562" s="38" t="e">
        <f t="shared" si="434"/>
        <v>#VALUE!</v>
      </c>
      <c r="E4562" s="39" t="e">
        <f t="shared" si="429"/>
        <v>#VALUE!</v>
      </c>
      <c r="M4562" s="8" t="str">
        <f>VLOOKUP(MONTH($J4562),Lookup!$A$2:$B$13,2,0)&amp;" "&amp;YEAR($J4562)</f>
        <v>Jan 1900</v>
      </c>
      <c r="N4562" s="34" t="str">
        <f t="shared" si="430"/>
        <v>1/1/9999</v>
      </c>
      <c r="O4562" s="8" t="str">
        <f>IF(ISERROR(VLOOKUP($I4562,Lookup!$H$2:$I$11,2,0)),"",VLOOKUP($I4562,Lookup!$H$2:$I$11,2,0))</f>
        <v/>
      </c>
      <c r="P4562" s="8">
        <f>COUNTIF(J$4:J4562,J4562)</f>
        <v>0</v>
      </c>
    </row>
    <row r="4563" spans="1:16" x14ac:dyDescent="0.25">
      <c r="A4563" s="35">
        <f t="shared" si="431"/>
        <v>0</v>
      </c>
      <c r="B4563" s="8">
        <f t="shared" si="432"/>
        <v>0</v>
      </c>
      <c r="C4563" s="8">
        <f t="shared" si="433"/>
        <v>0</v>
      </c>
      <c r="D4563" s="38" t="e">
        <f t="shared" si="434"/>
        <v>#VALUE!</v>
      </c>
      <c r="E4563" s="39" t="e">
        <f t="shared" si="429"/>
        <v>#VALUE!</v>
      </c>
      <c r="M4563" s="8" t="str">
        <f>VLOOKUP(MONTH($J4563),Lookup!$A$2:$B$13,2,0)&amp;" "&amp;YEAR($J4563)</f>
        <v>Jan 1900</v>
      </c>
      <c r="N4563" s="34" t="str">
        <f t="shared" si="430"/>
        <v>1/1/9999</v>
      </c>
      <c r="O4563" s="8" t="str">
        <f>IF(ISERROR(VLOOKUP($I4563,Lookup!$H$2:$I$11,2,0)),"",VLOOKUP($I4563,Lookup!$H$2:$I$11,2,0))</f>
        <v/>
      </c>
      <c r="P4563" s="8">
        <f>COUNTIF(J$4:J4563,J4563)</f>
        <v>0</v>
      </c>
    </row>
    <row r="4564" spans="1:16" x14ac:dyDescent="0.25">
      <c r="A4564" s="35">
        <f t="shared" si="431"/>
        <v>0</v>
      </c>
      <c r="B4564" s="8">
        <f t="shared" si="432"/>
        <v>0</v>
      </c>
      <c r="C4564" s="8">
        <f t="shared" si="433"/>
        <v>0</v>
      </c>
      <c r="D4564" s="38" t="e">
        <f t="shared" si="434"/>
        <v>#VALUE!</v>
      </c>
      <c r="E4564" s="39" t="e">
        <f t="shared" si="429"/>
        <v>#VALUE!</v>
      </c>
      <c r="M4564" s="8" t="str">
        <f>VLOOKUP(MONTH($J4564),Lookup!$A$2:$B$13,2,0)&amp;" "&amp;YEAR($J4564)</f>
        <v>Jan 1900</v>
      </c>
      <c r="N4564" s="34" t="str">
        <f t="shared" si="430"/>
        <v>1/1/9999</v>
      </c>
      <c r="O4564" s="8" t="str">
        <f>IF(ISERROR(VLOOKUP($I4564,Lookup!$H$2:$I$11,2,0)),"",VLOOKUP($I4564,Lookup!$H$2:$I$11,2,0))</f>
        <v/>
      </c>
      <c r="P4564" s="8">
        <f>COUNTIF(J$4:J4564,J4564)</f>
        <v>0</v>
      </c>
    </row>
    <row r="4565" spans="1:16" x14ac:dyDescent="0.25">
      <c r="A4565" s="35">
        <f t="shared" si="431"/>
        <v>0</v>
      </c>
      <c r="B4565" s="8">
        <f t="shared" si="432"/>
        <v>0</v>
      </c>
      <c r="C4565" s="8">
        <f t="shared" si="433"/>
        <v>0</v>
      </c>
      <c r="D4565" s="38" t="e">
        <f t="shared" si="434"/>
        <v>#VALUE!</v>
      </c>
      <c r="E4565" s="39" t="e">
        <f t="shared" si="429"/>
        <v>#VALUE!</v>
      </c>
      <c r="M4565" s="8" t="str">
        <f>VLOOKUP(MONTH($J4565),Lookup!$A$2:$B$13,2,0)&amp;" "&amp;YEAR($J4565)</f>
        <v>Jan 1900</v>
      </c>
      <c r="N4565" s="34" t="str">
        <f t="shared" si="430"/>
        <v>1/1/9999</v>
      </c>
      <c r="O4565" s="8" t="str">
        <f>IF(ISERROR(VLOOKUP($I4565,Lookup!$H$2:$I$11,2,0)),"",VLOOKUP($I4565,Lookup!$H$2:$I$11,2,0))</f>
        <v/>
      </c>
      <c r="P4565" s="8">
        <f>COUNTIF(J$4:J4565,J4565)</f>
        <v>0</v>
      </c>
    </row>
    <row r="4566" spans="1:16" x14ac:dyDescent="0.25">
      <c r="A4566" s="35">
        <f t="shared" si="431"/>
        <v>0</v>
      </c>
      <c r="B4566" s="8">
        <f t="shared" si="432"/>
        <v>0</v>
      </c>
      <c r="C4566" s="8">
        <f t="shared" si="433"/>
        <v>0</v>
      </c>
      <c r="D4566" s="38" t="e">
        <f t="shared" si="434"/>
        <v>#VALUE!</v>
      </c>
      <c r="E4566" s="39" t="e">
        <f t="shared" si="429"/>
        <v>#VALUE!</v>
      </c>
      <c r="M4566" s="8" t="str">
        <f>VLOOKUP(MONTH($J4566),Lookup!$A$2:$B$13,2,0)&amp;" "&amp;YEAR($J4566)</f>
        <v>Jan 1900</v>
      </c>
      <c r="N4566" s="34" t="str">
        <f t="shared" si="430"/>
        <v>1/1/9999</v>
      </c>
      <c r="O4566" s="8" t="str">
        <f>IF(ISERROR(VLOOKUP($I4566,Lookup!$H$2:$I$11,2,0)),"",VLOOKUP($I4566,Lookup!$H$2:$I$11,2,0))</f>
        <v/>
      </c>
      <c r="P4566" s="8">
        <f>COUNTIF(J$4:J4566,J4566)</f>
        <v>0</v>
      </c>
    </row>
    <row r="4567" spans="1:16" x14ac:dyDescent="0.25">
      <c r="A4567" s="35">
        <f t="shared" si="431"/>
        <v>0</v>
      </c>
      <c r="B4567" s="8">
        <f t="shared" si="432"/>
        <v>0</v>
      </c>
      <c r="C4567" s="8">
        <f t="shared" si="433"/>
        <v>0</v>
      </c>
      <c r="D4567" s="38" t="e">
        <f t="shared" si="434"/>
        <v>#VALUE!</v>
      </c>
      <c r="E4567" s="39" t="e">
        <f t="shared" si="429"/>
        <v>#VALUE!</v>
      </c>
      <c r="M4567" s="8" t="str">
        <f>VLOOKUP(MONTH($J4567),Lookup!$A$2:$B$13,2,0)&amp;" "&amp;YEAR($J4567)</f>
        <v>Jan 1900</v>
      </c>
      <c r="N4567" s="34" t="str">
        <f t="shared" si="430"/>
        <v>1/1/9999</v>
      </c>
      <c r="O4567" s="8" t="str">
        <f>IF(ISERROR(VLOOKUP($I4567,Lookup!$H$2:$I$11,2,0)),"",VLOOKUP($I4567,Lookup!$H$2:$I$11,2,0))</f>
        <v/>
      </c>
      <c r="P4567" s="8">
        <f>COUNTIF(J$4:J4567,J4567)</f>
        <v>0</v>
      </c>
    </row>
    <row r="4568" spans="1:16" x14ac:dyDescent="0.25">
      <c r="A4568" s="35">
        <f t="shared" si="431"/>
        <v>0</v>
      </c>
      <c r="B4568" s="8">
        <f t="shared" si="432"/>
        <v>0</v>
      </c>
      <c r="C4568" s="8">
        <f t="shared" si="433"/>
        <v>0</v>
      </c>
      <c r="D4568" s="38" t="e">
        <f t="shared" si="434"/>
        <v>#VALUE!</v>
      </c>
      <c r="E4568" s="39" t="e">
        <f t="shared" si="429"/>
        <v>#VALUE!</v>
      </c>
      <c r="M4568" s="8" t="str">
        <f>VLOOKUP(MONTH($J4568),Lookup!$A$2:$B$13,2,0)&amp;" "&amp;YEAR($J4568)</f>
        <v>Jan 1900</v>
      </c>
      <c r="N4568" s="34" t="str">
        <f t="shared" si="430"/>
        <v>1/1/9999</v>
      </c>
      <c r="O4568" s="8" t="str">
        <f>IF(ISERROR(VLOOKUP($I4568,Lookup!$H$2:$I$11,2,0)),"",VLOOKUP($I4568,Lookup!$H$2:$I$11,2,0))</f>
        <v/>
      </c>
      <c r="P4568" s="8">
        <f>COUNTIF(J$4:J4568,J4568)</f>
        <v>0</v>
      </c>
    </row>
    <row r="4569" spans="1:16" x14ac:dyDescent="0.25">
      <c r="A4569" s="35">
        <f t="shared" si="431"/>
        <v>0</v>
      </c>
      <c r="B4569" s="8">
        <f t="shared" si="432"/>
        <v>0</v>
      </c>
      <c r="C4569" s="8">
        <f t="shared" si="433"/>
        <v>0</v>
      </c>
      <c r="D4569" s="38" t="e">
        <f t="shared" si="434"/>
        <v>#VALUE!</v>
      </c>
      <c r="E4569" s="39" t="e">
        <f t="shared" si="429"/>
        <v>#VALUE!</v>
      </c>
      <c r="M4569" s="8" t="str">
        <f>VLOOKUP(MONTH($J4569),Lookup!$A$2:$B$13,2,0)&amp;" "&amp;YEAR($J4569)</f>
        <v>Jan 1900</v>
      </c>
      <c r="N4569" s="34" t="str">
        <f t="shared" si="430"/>
        <v>1/1/9999</v>
      </c>
      <c r="O4569" s="8" t="str">
        <f>IF(ISERROR(VLOOKUP($I4569,Lookup!$H$2:$I$11,2,0)),"",VLOOKUP($I4569,Lookup!$H$2:$I$11,2,0))</f>
        <v/>
      </c>
      <c r="P4569" s="8">
        <f>COUNTIF(J$4:J4569,J4569)</f>
        <v>0</v>
      </c>
    </row>
    <row r="4570" spans="1:16" x14ac:dyDescent="0.25">
      <c r="A4570" s="35">
        <f t="shared" si="431"/>
        <v>0</v>
      </c>
      <c r="B4570" s="8">
        <f t="shared" si="432"/>
        <v>0</v>
      </c>
      <c r="C4570" s="8">
        <f t="shared" si="433"/>
        <v>0</v>
      </c>
      <c r="D4570" s="38" t="e">
        <f t="shared" si="434"/>
        <v>#VALUE!</v>
      </c>
      <c r="E4570" s="39" t="e">
        <f t="shared" si="429"/>
        <v>#VALUE!</v>
      </c>
      <c r="M4570" s="8" t="str">
        <f>VLOOKUP(MONTH($J4570),Lookup!$A$2:$B$13,2,0)&amp;" "&amp;YEAR($J4570)</f>
        <v>Jan 1900</v>
      </c>
      <c r="N4570" s="34" t="str">
        <f t="shared" si="430"/>
        <v>1/1/9999</v>
      </c>
      <c r="O4570" s="8" t="str">
        <f>IF(ISERROR(VLOOKUP($I4570,Lookup!$H$2:$I$11,2,0)),"",VLOOKUP($I4570,Lookup!$H$2:$I$11,2,0))</f>
        <v/>
      </c>
      <c r="P4570" s="8">
        <f>COUNTIF(J$4:J4570,J4570)</f>
        <v>0</v>
      </c>
    </row>
    <row r="4571" spans="1:16" x14ac:dyDescent="0.25">
      <c r="A4571" s="35">
        <f t="shared" si="431"/>
        <v>0</v>
      </c>
      <c r="B4571" s="8">
        <f t="shared" si="432"/>
        <v>0</v>
      </c>
      <c r="C4571" s="8">
        <f t="shared" si="433"/>
        <v>0</v>
      </c>
      <c r="D4571" s="38" t="e">
        <f t="shared" si="434"/>
        <v>#VALUE!</v>
      </c>
      <c r="E4571" s="39" t="e">
        <f t="shared" si="429"/>
        <v>#VALUE!</v>
      </c>
      <c r="M4571" s="8" t="str">
        <f>VLOOKUP(MONTH($J4571),Lookup!$A$2:$B$13,2,0)&amp;" "&amp;YEAR($J4571)</f>
        <v>Jan 1900</v>
      </c>
      <c r="N4571" s="34" t="str">
        <f t="shared" si="430"/>
        <v>1/1/9999</v>
      </c>
      <c r="O4571" s="8" t="str">
        <f>IF(ISERROR(VLOOKUP($I4571,Lookup!$H$2:$I$11,2,0)),"",VLOOKUP($I4571,Lookup!$H$2:$I$11,2,0))</f>
        <v/>
      </c>
      <c r="P4571" s="8">
        <f>COUNTIF(J$4:J4571,J4571)</f>
        <v>0</v>
      </c>
    </row>
    <row r="4572" spans="1:16" x14ac:dyDescent="0.25">
      <c r="A4572" s="35">
        <f t="shared" si="431"/>
        <v>0</v>
      </c>
      <c r="B4572" s="8">
        <f t="shared" si="432"/>
        <v>0</v>
      </c>
      <c r="C4572" s="8">
        <f t="shared" si="433"/>
        <v>0</v>
      </c>
      <c r="D4572" s="38" t="e">
        <f t="shared" si="434"/>
        <v>#VALUE!</v>
      </c>
      <c r="E4572" s="39" t="e">
        <f t="shared" si="429"/>
        <v>#VALUE!</v>
      </c>
      <c r="M4572" s="8" t="str">
        <f>VLOOKUP(MONTH($J4572),Lookup!$A$2:$B$13,2,0)&amp;" "&amp;YEAR($J4572)</f>
        <v>Jan 1900</v>
      </c>
      <c r="N4572" s="34" t="str">
        <f t="shared" si="430"/>
        <v>1/1/9999</v>
      </c>
      <c r="O4572" s="8" t="str">
        <f>IF(ISERROR(VLOOKUP($I4572,Lookup!$H$2:$I$11,2,0)),"",VLOOKUP($I4572,Lookup!$H$2:$I$11,2,0))</f>
        <v/>
      </c>
      <c r="P4572" s="8">
        <f>COUNTIF(J$4:J4572,J4572)</f>
        <v>0</v>
      </c>
    </row>
    <row r="4573" spans="1:16" x14ac:dyDescent="0.25">
      <c r="A4573" s="35">
        <f t="shared" si="431"/>
        <v>0</v>
      </c>
      <c r="B4573" s="8">
        <f t="shared" si="432"/>
        <v>0</v>
      </c>
      <c r="C4573" s="8">
        <f t="shared" si="433"/>
        <v>0</v>
      </c>
      <c r="D4573" s="38" t="e">
        <f t="shared" si="434"/>
        <v>#VALUE!</v>
      </c>
      <c r="E4573" s="39" t="e">
        <f t="shared" si="429"/>
        <v>#VALUE!</v>
      </c>
      <c r="M4573" s="8" t="str">
        <f>VLOOKUP(MONTH($J4573),Lookup!$A$2:$B$13,2,0)&amp;" "&amp;YEAR($J4573)</f>
        <v>Jan 1900</v>
      </c>
      <c r="N4573" s="34" t="str">
        <f t="shared" si="430"/>
        <v>1/1/9999</v>
      </c>
      <c r="O4573" s="8" t="str">
        <f>IF(ISERROR(VLOOKUP($I4573,Lookup!$H$2:$I$11,2,0)),"",VLOOKUP($I4573,Lookup!$H$2:$I$11,2,0))</f>
        <v/>
      </c>
      <c r="P4573" s="8">
        <f>COUNTIF(J$4:J4573,J4573)</f>
        <v>0</v>
      </c>
    </row>
    <row r="4574" spans="1:16" x14ac:dyDescent="0.25">
      <c r="A4574" s="35">
        <f t="shared" si="431"/>
        <v>0</v>
      </c>
      <c r="B4574" s="8">
        <f t="shared" si="432"/>
        <v>0</v>
      </c>
      <c r="C4574" s="8">
        <f t="shared" si="433"/>
        <v>0</v>
      </c>
      <c r="D4574" s="38" t="e">
        <f t="shared" si="434"/>
        <v>#VALUE!</v>
      </c>
      <c r="E4574" s="39" t="e">
        <f t="shared" si="429"/>
        <v>#VALUE!</v>
      </c>
      <c r="M4574" s="8" t="str">
        <f>VLOOKUP(MONTH($J4574),Lookup!$A$2:$B$13,2,0)&amp;" "&amp;YEAR($J4574)</f>
        <v>Jan 1900</v>
      </c>
      <c r="N4574" s="34" t="str">
        <f t="shared" si="430"/>
        <v>1/1/9999</v>
      </c>
      <c r="O4574" s="8" t="str">
        <f>IF(ISERROR(VLOOKUP($I4574,Lookup!$H$2:$I$11,2,0)),"",VLOOKUP($I4574,Lookup!$H$2:$I$11,2,0))</f>
        <v/>
      </c>
      <c r="P4574" s="8">
        <f>COUNTIF(J$4:J4574,J4574)</f>
        <v>0</v>
      </c>
    </row>
    <row r="4575" spans="1:16" x14ac:dyDescent="0.25">
      <c r="A4575" s="35">
        <f t="shared" si="431"/>
        <v>0</v>
      </c>
      <c r="B4575" s="8">
        <f t="shared" si="432"/>
        <v>0</v>
      </c>
      <c r="C4575" s="8">
        <f t="shared" si="433"/>
        <v>0</v>
      </c>
      <c r="D4575" s="38" t="e">
        <f t="shared" si="434"/>
        <v>#VALUE!</v>
      </c>
      <c r="E4575" s="39" t="e">
        <f t="shared" si="429"/>
        <v>#VALUE!</v>
      </c>
      <c r="M4575" s="8" t="str">
        <f>VLOOKUP(MONTH($J4575),Lookup!$A$2:$B$13,2,0)&amp;" "&amp;YEAR($J4575)</f>
        <v>Jan 1900</v>
      </c>
      <c r="N4575" s="34" t="str">
        <f t="shared" si="430"/>
        <v>1/1/9999</v>
      </c>
      <c r="O4575" s="8" t="str">
        <f>IF(ISERROR(VLOOKUP($I4575,Lookup!$H$2:$I$11,2,0)),"",VLOOKUP($I4575,Lookup!$H$2:$I$11,2,0))</f>
        <v/>
      </c>
      <c r="P4575" s="8">
        <f>COUNTIF(J$4:J4575,J4575)</f>
        <v>0</v>
      </c>
    </row>
    <row r="4576" spans="1:16" x14ac:dyDescent="0.25">
      <c r="A4576" s="35">
        <f t="shared" si="431"/>
        <v>0</v>
      </c>
      <c r="B4576" s="8">
        <f t="shared" si="432"/>
        <v>0</v>
      </c>
      <c r="C4576" s="8">
        <f t="shared" si="433"/>
        <v>0</v>
      </c>
      <c r="D4576" s="38" t="e">
        <f t="shared" si="434"/>
        <v>#VALUE!</v>
      </c>
      <c r="E4576" s="39" t="e">
        <f t="shared" si="429"/>
        <v>#VALUE!</v>
      </c>
      <c r="M4576" s="8" t="str">
        <f>VLOOKUP(MONTH($J4576),Lookup!$A$2:$B$13,2,0)&amp;" "&amp;YEAR($J4576)</f>
        <v>Jan 1900</v>
      </c>
      <c r="N4576" s="34" t="str">
        <f t="shared" si="430"/>
        <v>1/1/9999</v>
      </c>
      <c r="O4576" s="8" t="str">
        <f>IF(ISERROR(VLOOKUP($I4576,Lookup!$H$2:$I$11,2,0)),"",VLOOKUP($I4576,Lookup!$H$2:$I$11,2,0))</f>
        <v/>
      </c>
      <c r="P4576" s="8">
        <f>COUNTIF(J$4:J4576,J4576)</f>
        <v>0</v>
      </c>
    </row>
    <row r="4577" spans="1:16" x14ac:dyDescent="0.25">
      <c r="A4577" s="35">
        <f t="shared" si="431"/>
        <v>0</v>
      </c>
      <c r="B4577" s="8">
        <f t="shared" si="432"/>
        <v>0</v>
      </c>
      <c r="C4577" s="8">
        <f t="shared" si="433"/>
        <v>0</v>
      </c>
      <c r="D4577" s="38" t="e">
        <f t="shared" si="434"/>
        <v>#VALUE!</v>
      </c>
      <c r="E4577" s="39" t="e">
        <f t="shared" si="429"/>
        <v>#VALUE!</v>
      </c>
      <c r="M4577" s="8" t="str">
        <f>VLOOKUP(MONTH($J4577),Lookup!$A$2:$B$13,2,0)&amp;" "&amp;YEAR($J4577)</f>
        <v>Jan 1900</v>
      </c>
      <c r="N4577" s="34" t="str">
        <f t="shared" si="430"/>
        <v>1/1/9999</v>
      </c>
      <c r="O4577" s="8" t="str">
        <f>IF(ISERROR(VLOOKUP($I4577,Lookup!$H$2:$I$11,2,0)),"",VLOOKUP($I4577,Lookup!$H$2:$I$11,2,0))</f>
        <v/>
      </c>
      <c r="P4577" s="8">
        <f>COUNTIF(J$4:J4577,J4577)</f>
        <v>0</v>
      </c>
    </row>
    <row r="4578" spans="1:16" x14ac:dyDescent="0.25">
      <c r="A4578" s="35">
        <f t="shared" si="431"/>
        <v>0</v>
      </c>
      <c r="B4578" s="8">
        <f t="shared" si="432"/>
        <v>0</v>
      </c>
      <c r="C4578" s="8">
        <f t="shared" si="433"/>
        <v>0</v>
      </c>
      <c r="D4578" s="38" t="e">
        <f t="shared" si="434"/>
        <v>#VALUE!</v>
      </c>
      <c r="E4578" s="39" t="e">
        <f t="shared" si="429"/>
        <v>#VALUE!</v>
      </c>
      <c r="M4578" s="8" t="str">
        <f>VLOOKUP(MONTH($J4578),Lookup!$A$2:$B$13,2,0)&amp;" "&amp;YEAR($J4578)</f>
        <v>Jan 1900</v>
      </c>
      <c r="N4578" s="34" t="str">
        <f t="shared" si="430"/>
        <v>1/1/9999</v>
      </c>
      <c r="O4578" s="8" t="str">
        <f>IF(ISERROR(VLOOKUP($I4578,Lookup!$H$2:$I$11,2,0)),"",VLOOKUP($I4578,Lookup!$H$2:$I$11,2,0))</f>
        <v/>
      </c>
      <c r="P4578" s="8">
        <f>COUNTIF(J$4:J4578,J4578)</f>
        <v>0</v>
      </c>
    </row>
    <row r="4579" spans="1:16" x14ac:dyDescent="0.25">
      <c r="A4579" s="35">
        <f t="shared" si="431"/>
        <v>0</v>
      </c>
      <c r="B4579" s="8">
        <f t="shared" si="432"/>
        <v>0</v>
      </c>
      <c r="C4579" s="8">
        <f t="shared" si="433"/>
        <v>0</v>
      </c>
      <c r="D4579" s="38" t="e">
        <f t="shared" si="434"/>
        <v>#VALUE!</v>
      </c>
      <c r="E4579" s="39" t="e">
        <f t="shared" si="429"/>
        <v>#VALUE!</v>
      </c>
      <c r="M4579" s="8" t="str">
        <f>VLOOKUP(MONTH($J4579),Lookup!$A$2:$B$13,2,0)&amp;" "&amp;YEAR($J4579)</f>
        <v>Jan 1900</v>
      </c>
      <c r="N4579" s="34" t="str">
        <f t="shared" si="430"/>
        <v>1/1/9999</v>
      </c>
      <c r="O4579" s="8" t="str">
        <f>IF(ISERROR(VLOOKUP($I4579,Lookup!$H$2:$I$11,2,0)),"",VLOOKUP($I4579,Lookup!$H$2:$I$11,2,0))</f>
        <v/>
      </c>
      <c r="P4579" s="8">
        <f>COUNTIF(J$4:J4579,J4579)</f>
        <v>0</v>
      </c>
    </row>
    <row r="4580" spans="1:16" x14ac:dyDescent="0.25">
      <c r="A4580" s="35">
        <f t="shared" si="431"/>
        <v>0</v>
      </c>
      <c r="B4580" s="8">
        <f t="shared" si="432"/>
        <v>0</v>
      </c>
      <c r="C4580" s="8">
        <f t="shared" si="433"/>
        <v>0</v>
      </c>
      <c r="D4580" s="38" t="e">
        <f t="shared" si="434"/>
        <v>#VALUE!</v>
      </c>
      <c r="E4580" s="39" t="e">
        <f t="shared" si="429"/>
        <v>#VALUE!</v>
      </c>
      <c r="M4580" s="8" t="str">
        <f>VLOOKUP(MONTH($J4580),Lookup!$A$2:$B$13,2,0)&amp;" "&amp;YEAR($J4580)</f>
        <v>Jan 1900</v>
      </c>
      <c r="N4580" s="34" t="str">
        <f t="shared" si="430"/>
        <v>1/1/9999</v>
      </c>
      <c r="O4580" s="8" t="str">
        <f>IF(ISERROR(VLOOKUP($I4580,Lookup!$H$2:$I$11,2,0)),"",VLOOKUP($I4580,Lookup!$H$2:$I$11,2,0))</f>
        <v/>
      </c>
      <c r="P4580" s="8">
        <f>COUNTIF(J$4:J4580,J4580)</f>
        <v>0</v>
      </c>
    </row>
    <row r="4581" spans="1:16" x14ac:dyDescent="0.25">
      <c r="A4581" s="35">
        <f t="shared" si="431"/>
        <v>0</v>
      </c>
      <c r="B4581" s="8">
        <f t="shared" si="432"/>
        <v>0</v>
      </c>
      <c r="C4581" s="8">
        <f t="shared" si="433"/>
        <v>0</v>
      </c>
      <c r="D4581" s="38" t="e">
        <f t="shared" si="434"/>
        <v>#VALUE!</v>
      </c>
      <c r="E4581" s="39" t="e">
        <f t="shared" si="429"/>
        <v>#VALUE!</v>
      </c>
      <c r="M4581" s="8" t="str">
        <f>VLOOKUP(MONTH($J4581),Lookup!$A$2:$B$13,2,0)&amp;" "&amp;YEAR($J4581)</f>
        <v>Jan 1900</v>
      </c>
      <c r="N4581" s="34" t="str">
        <f t="shared" si="430"/>
        <v>1/1/9999</v>
      </c>
      <c r="O4581" s="8" t="str">
        <f>IF(ISERROR(VLOOKUP($I4581,Lookup!$H$2:$I$11,2,0)),"",VLOOKUP($I4581,Lookup!$H$2:$I$11,2,0))</f>
        <v/>
      </c>
      <c r="P4581" s="8">
        <f>COUNTIF(J$4:J4581,J4581)</f>
        <v>0</v>
      </c>
    </row>
    <row r="4582" spans="1:16" x14ac:dyDescent="0.25">
      <c r="A4582" s="35">
        <f t="shared" si="431"/>
        <v>0</v>
      </c>
      <c r="B4582" s="8">
        <f t="shared" si="432"/>
        <v>0</v>
      </c>
      <c r="C4582" s="8">
        <f t="shared" si="433"/>
        <v>0</v>
      </c>
      <c r="D4582" s="38" t="e">
        <f t="shared" si="434"/>
        <v>#VALUE!</v>
      </c>
      <c r="E4582" s="39" t="e">
        <f t="shared" si="429"/>
        <v>#VALUE!</v>
      </c>
      <c r="M4582" s="8" t="str">
        <f>VLOOKUP(MONTH($J4582),Lookup!$A$2:$B$13,2,0)&amp;" "&amp;YEAR($J4582)</f>
        <v>Jan 1900</v>
      </c>
      <c r="N4582" s="34" t="str">
        <f t="shared" si="430"/>
        <v>1/1/9999</v>
      </c>
      <c r="O4582" s="8" t="str">
        <f>IF(ISERROR(VLOOKUP($I4582,Lookup!$H$2:$I$11,2,0)),"",VLOOKUP($I4582,Lookup!$H$2:$I$11,2,0))</f>
        <v/>
      </c>
      <c r="P4582" s="8">
        <f>COUNTIF(J$4:J4582,J4582)</f>
        <v>0</v>
      </c>
    </row>
    <row r="4583" spans="1:16" x14ac:dyDescent="0.25">
      <c r="A4583" s="35">
        <f t="shared" si="431"/>
        <v>0</v>
      </c>
      <c r="B4583" s="8">
        <f t="shared" si="432"/>
        <v>0</v>
      </c>
      <c r="C4583" s="8">
        <f t="shared" si="433"/>
        <v>0</v>
      </c>
      <c r="D4583" s="38" t="e">
        <f t="shared" si="434"/>
        <v>#VALUE!</v>
      </c>
      <c r="E4583" s="39" t="e">
        <f t="shared" si="429"/>
        <v>#VALUE!</v>
      </c>
      <c r="M4583" s="8" t="str">
        <f>VLOOKUP(MONTH($J4583),Lookup!$A$2:$B$13,2,0)&amp;" "&amp;YEAR($J4583)</f>
        <v>Jan 1900</v>
      </c>
      <c r="N4583" s="34" t="str">
        <f t="shared" si="430"/>
        <v>1/1/9999</v>
      </c>
      <c r="O4583" s="8" t="str">
        <f>IF(ISERROR(VLOOKUP($I4583,Lookup!$H$2:$I$11,2,0)),"",VLOOKUP($I4583,Lookup!$H$2:$I$11,2,0))</f>
        <v/>
      </c>
      <c r="P4583" s="8">
        <f>COUNTIF(J$4:J4583,J4583)</f>
        <v>0</v>
      </c>
    </row>
    <row r="4584" spans="1:16" x14ac:dyDescent="0.25">
      <c r="A4584" s="35">
        <f t="shared" si="431"/>
        <v>0</v>
      </c>
      <c r="B4584" s="8">
        <f t="shared" si="432"/>
        <v>0</v>
      </c>
      <c r="C4584" s="8">
        <f t="shared" si="433"/>
        <v>0</v>
      </c>
      <c r="D4584" s="38" t="e">
        <f t="shared" si="434"/>
        <v>#VALUE!</v>
      </c>
      <c r="E4584" s="39" t="e">
        <f t="shared" si="429"/>
        <v>#VALUE!</v>
      </c>
      <c r="M4584" s="8" t="str">
        <f>VLOOKUP(MONTH($J4584),Lookup!$A$2:$B$13,2,0)&amp;" "&amp;YEAR($J4584)</f>
        <v>Jan 1900</v>
      </c>
      <c r="N4584" s="34" t="str">
        <f t="shared" si="430"/>
        <v>1/1/9999</v>
      </c>
      <c r="O4584" s="8" t="str">
        <f>IF(ISERROR(VLOOKUP($I4584,Lookup!$H$2:$I$11,2,0)),"",VLOOKUP($I4584,Lookup!$H$2:$I$11,2,0))</f>
        <v/>
      </c>
      <c r="P4584" s="8">
        <f>COUNTIF(J$4:J4584,J4584)</f>
        <v>0</v>
      </c>
    </row>
    <row r="4585" spans="1:16" x14ac:dyDescent="0.25">
      <c r="A4585" s="35">
        <f t="shared" si="431"/>
        <v>0</v>
      </c>
      <c r="B4585" s="8">
        <f t="shared" si="432"/>
        <v>0</v>
      </c>
      <c r="C4585" s="8">
        <f t="shared" si="433"/>
        <v>0</v>
      </c>
      <c r="D4585" s="38" t="e">
        <f t="shared" si="434"/>
        <v>#VALUE!</v>
      </c>
      <c r="E4585" s="39" t="e">
        <f t="shared" si="429"/>
        <v>#VALUE!</v>
      </c>
      <c r="M4585" s="8" t="str">
        <f>VLOOKUP(MONTH($J4585),Lookup!$A$2:$B$13,2,0)&amp;" "&amp;YEAR($J4585)</f>
        <v>Jan 1900</v>
      </c>
      <c r="N4585" s="34" t="str">
        <f t="shared" si="430"/>
        <v>1/1/9999</v>
      </c>
      <c r="O4585" s="8" t="str">
        <f>IF(ISERROR(VLOOKUP($I4585,Lookup!$H$2:$I$11,2,0)),"",VLOOKUP($I4585,Lookup!$H$2:$I$11,2,0))</f>
        <v/>
      </c>
      <c r="P4585" s="8">
        <f>COUNTIF(J$4:J4585,J4585)</f>
        <v>0</v>
      </c>
    </row>
    <row r="4586" spans="1:16" x14ac:dyDescent="0.25">
      <c r="A4586" s="35">
        <f t="shared" si="431"/>
        <v>0</v>
      </c>
      <c r="B4586" s="8">
        <f t="shared" si="432"/>
        <v>0</v>
      </c>
      <c r="C4586" s="8">
        <f t="shared" si="433"/>
        <v>0</v>
      </c>
      <c r="D4586" s="38" t="e">
        <f t="shared" si="434"/>
        <v>#VALUE!</v>
      </c>
      <c r="E4586" s="39" t="e">
        <f t="shared" si="429"/>
        <v>#VALUE!</v>
      </c>
      <c r="M4586" s="8" t="str">
        <f>VLOOKUP(MONTH($J4586),Lookup!$A$2:$B$13,2,0)&amp;" "&amp;YEAR($J4586)</f>
        <v>Jan 1900</v>
      </c>
      <c r="N4586" s="34" t="str">
        <f t="shared" si="430"/>
        <v>1/1/9999</v>
      </c>
      <c r="O4586" s="8" t="str">
        <f>IF(ISERROR(VLOOKUP($I4586,Lookup!$H$2:$I$11,2,0)),"",VLOOKUP($I4586,Lookup!$H$2:$I$11,2,0))</f>
        <v/>
      </c>
      <c r="P4586" s="8">
        <f>COUNTIF(J$4:J4586,J4586)</f>
        <v>0</v>
      </c>
    </row>
    <row r="4587" spans="1:16" x14ac:dyDescent="0.25">
      <c r="A4587" s="35">
        <f t="shared" si="431"/>
        <v>0</v>
      </c>
      <c r="B4587" s="8">
        <f t="shared" si="432"/>
        <v>0</v>
      </c>
      <c r="C4587" s="8">
        <f t="shared" si="433"/>
        <v>0</v>
      </c>
      <c r="D4587" s="38" t="e">
        <f t="shared" si="434"/>
        <v>#VALUE!</v>
      </c>
      <c r="E4587" s="39" t="e">
        <f t="shared" si="429"/>
        <v>#VALUE!</v>
      </c>
      <c r="M4587" s="8" t="str">
        <f>VLOOKUP(MONTH($J4587),Lookup!$A$2:$B$13,2,0)&amp;" "&amp;YEAR($J4587)</f>
        <v>Jan 1900</v>
      </c>
      <c r="N4587" s="34" t="str">
        <f t="shared" si="430"/>
        <v>1/1/9999</v>
      </c>
      <c r="O4587" s="8" t="str">
        <f>IF(ISERROR(VLOOKUP($I4587,Lookup!$H$2:$I$11,2,0)),"",VLOOKUP($I4587,Lookup!$H$2:$I$11,2,0))</f>
        <v/>
      </c>
      <c r="P4587" s="8">
        <f>COUNTIF(J$4:J4587,J4587)</f>
        <v>0</v>
      </c>
    </row>
    <row r="4588" spans="1:16" x14ac:dyDescent="0.25">
      <c r="A4588" s="35">
        <f t="shared" si="431"/>
        <v>0</v>
      </c>
      <c r="B4588" s="8">
        <f t="shared" si="432"/>
        <v>0</v>
      </c>
      <c r="C4588" s="8">
        <f t="shared" si="433"/>
        <v>0</v>
      </c>
      <c r="D4588" s="38" t="e">
        <f t="shared" si="434"/>
        <v>#VALUE!</v>
      </c>
      <c r="E4588" s="39" t="e">
        <f t="shared" si="429"/>
        <v>#VALUE!</v>
      </c>
      <c r="M4588" s="8" t="str">
        <f>VLOOKUP(MONTH($J4588),Lookup!$A$2:$B$13,2,0)&amp;" "&amp;YEAR($J4588)</f>
        <v>Jan 1900</v>
      </c>
      <c r="N4588" s="34" t="str">
        <f t="shared" si="430"/>
        <v>1/1/9999</v>
      </c>
      <c r="O4588" s="8" t="str">
        <f>IF(ISERROR(VLOOKUP($I4588,Lookup!$H$2:$I$11,2,0)),"",VLOOKUP($I4588,Lookup!$H$2:$I$11,2,0))</f>
        <v/>
      </c>
      <c r="P4588" s="8">
        <f>COUNTIF(J$4:J4588,J4588)</f>
        <v>0</v>
      </c>
    </row>
    <row r="4589" spans="1:16" x14ac:dyDescent="0.25">
      <c r="A4589" s="35">
        <f t="shared" si="431"/>
        <v>0</v>
      </c>
      <c r="B4589" s="8">
        <f t="shared" si="432"/>
        <v>0</v>
      </c>
      <c r="C4589" s="8">
        <f t="shared" si="433"/>
        <v>0</v>
      </c>
      <c r="D4589" s="38" t="e">
        <f t="shared" si="434"/>
        <v>#VALUE!</v>
      </c>
      <c r="E4589" s="39" t="e">
        <f t="shared" si="429"/>
        <v>#VALUE!</v>
      </c>
      <c r="M4589" s="8" t="str">
        <f>VLOOKUP(MONTH($J4589),Lookup!$A$2:$B$13,2,0)&amp;" "&amp;YEAR($J4589)</f>
        <v>Jan 1900</v>
      </c>
      <c r="N4589" s="34" t="str">
        <f t="shared" si="430"/>
        <v>1/1/9999</v>
      </c>
      <c r="O4589" s="8" t="str">
        <f>IF(ISERROR(VLOOKUP($I4589,Lookup!$H$2:$I$11,2,0)),"",VLOOKUP($I4589,Lookup!$H$2:$I$11,2,0))</f>
        <v/>
      </c>
      <c r="P4589" s="8">
        <f>COUNTIF(J$4:J4589,J4589)</f>
        <v>0</v>
      </c>
    </row>
    <row r="4590" spans="1:16" x14ac:dyDescent="0.25">
      <c r="A4590" s="35">
        <f t="shared" si="431"/>
        <v>0</v>
      </c>
      <c r="B4590" s="8">
        <f t="shared" si="432"/>
        <v>0</v>
      </c>
      <c r="C4590" s="8">
        <f t="shared" si="433"/>
        <v>0</v>
      </c>
      <c r="D4590" s="38" t="e">
        <f t="shared" si="434"/>
        <v>#VALUE!</v>
      </c>
      <c r="E4590" s="39" t="e">
        <f t="shared" si="429"/>
        <v>#VALUE!</v>
      </c>
      <c r="M4590" s="8" t="str">
        <f>VLOOKUP(MONTH($J4590),Lookup!$A$2:$B$13,2,0)&amp;" "&amp;YEAR($J4590)</f>
        <v>Jan 1900</v>
      </c>
      <c r="N4590" s="34" t="str">
        <f t="shared" si="430"/>
        <v>1/1/9999</v>
      </c>
      <c r="O4590" s="8" t="str">
        <f>IF(ISERROR(VLOOKUP($I4590,Lookup!$H$2:$I$11,2,0)),"",VLOOKUP($I4590,Lookup!$H$2:$I$11,2,0))</f>
        <v/>
      </c>
      <c r="P4590" s="8">
        <f>COUNTIF(J$4:J4590,J4590)</f>
        <v>0</v>
      </c>
    </row>
    <row r="4591" spans="1:16" x14ac:dyDescent="0.25">
      <c r="A4591" s="35">
        <f t="shared" si="431"/>
        <v>0</v>
      </c>
      <c r="B4591" s="8">
        <f t="shared" si="432"/>
        <v>0</v>
      </c>
      <c r="C4591" s="8">
        <f t="shared" si="433"/>
        <v>0</v>
      </c>
      <c r="D4591" s="38" t="e">
        <f t="shared" si="434"/>
        <v>#VALUE!</v>
      </c>
      <c r="E4591" s="39" t="e">
        <f t="shared" si="429"/>
        <v>#VALUE!</v>
      </c>
      <c r="M4591" s="8" t="str">
        <f>VLOOKUP(MONTH($J4591),Lookup!$A$2:$B$13,2,0)&amp;" "&amp;YEAR($J4591)</f>
        <v>Jan 1900</v>
      </c>
      <c r="N4591" s="34" t="str">
        <f t="shared" si="430"/>
        <v>1/1/9999</v>
      </c>
      <c r="O4591" s="8" t="str">
        <f>IF(ISERROR(VLOOKUP($I4591,Lookup!$H$2:$I$11,2,0)),"",VLOOKUP($I4591,Lookup!$H$2:$I$11,2,0))</f>
        <v/>
      </c>
      <c r="P4591" s="8">
        <f>COUNTIF(J$4:J4591,J4591)</f>
        <v>0</v>
      </c>
    </row>
    <row r="4592" spans="1:16" x14ac:dyDescent="0.25">
      <c r="A4592" s="35">
        <f t="shared" si="431"/>
        <v>0</v>
      </c>
      <c r="B4592" s="8">
        <f t="shared" si="432"/>
        <v>0</v>
      </c>
      <c r="C4592" s="8">
        <f t="shared" si="433"/>
        <v>0</v>
      </c>
      <c r="D4592" s="38" t="e">
        <f t="shared" si="434"/>
        <v>#VALUE!</v>
      </c>
      <c r="E4592" s="39" t="e">
        <f t="shared" si="429"/>
        <v>#VALUE!</v>
      </c>
      <c r="M4592" s="8" t="str">
        <f>VLOOKUP(MONTH($J4592),Lookup!$A$2:$B$13,2,0)&amp;" "&amp;YEAR($J4592)</f>
        <v>Jan 1900</v>
      </c>
      <c r="N4592" s="34" t="str">
        <f t="shared" si="430"/>
        <v>1/1/9999</v>
      </c>
      <c r="O4592" s="8" t="str">
        <f>IF(ISERROR(VLOOKUP($I4592,Lookup!$H$2:$I$11,2,0)),"",VLOOKUP($I4592,Lookup!$H$2:$I$11,2,0))</f>
        <v/>
      </c>
      <c r="P4592" s="8">
        <f>COUNTIF(J$4:J4592,J4592)</f>
        <v>0</v>
      </c>
    </row>
    <row r="4593" spans="1:16" x14ac:dyDescent="0.25">
      <c r="A4593" s="35">
        <f t="shared" si="431"/>
        <v>0</v>
      </c>
      <c r="B4593" s="8">
        <f t="shared" si="432"/>
        <v>0</v>
      </c>
      <c r="C4593" s="8">
        <f t="shared" si="433"/>
        <v>0</v>
      </c>
      <c r="D4593" s="38" t="e">
        <f t="shared" si="434"/>
        <v>#VALUE!</v>
      </c>
      <c r="E4593" s="39" t="e">
        <f t="shared" si="429"/>
        <v>#VALUE!</v>
      </c>
      <c r="M4593" s="8" t="str">
        <f>VLOOKUP(MONTH($J4593),Lookup!$A$2:$B$13,2,0)&amp;" "&amp;YEAR($J4593)</f>
        <v>Jan 1900</v>
      </c>
      <c r="N4593" s="34" t="str">
        <f t="shared" si="430"/>
        <v>1/1/9999</v>
      </c>
      <c r="O4593" s="8" t="str">
        <f>IF(ISERROR(VLOOKUP($I4593,Lookup!$H$2:$I$11,2,0)),"",VLOOKUP($I4593,Lookup!$H$2:$I$11,2,0))</f>
        <v/>
      </c>
      <c r="P4593" s="8">
        <f>COUNTIF(J$4:J4593,J4593)</f>
        <v>0</v>
      </c>
    </row>
    <row r="4594" spans="1:16" x14ac:dyDescent="0.25">
      <c r="A4594" s="35">
        <f t="shared" si="431"/>
        <v>0</v>
      </c>
      <c r="B4594" s="8">
        <f t="shared" si="432"/>
        <v>0</v>
      </c>
      <c r="C4594" s="8">
        <f t="shared" si="433"/>
        <v>0</v>
      </c>
      <c r="D4594" s="38" t="e">
        <f t="shared" si="434"/>
        <v>#VALUE!</v>
      </c>
      <c r="E4594" s="39" t="e">
        <f t="shared" si="429"/>
        <v>#VALUE!</v>
      </c>
      <c r="M4594" s="8" t="str">
        <f>VLOOKUP(MONTH($J4594),Lookup!$A$2:$B$13,2,0)&amp;" "&amp;YEAR($J4594)</f>
        <v>Jan 1900</v>
      </c>
      <c r="N4594" s="34" t="str">
        <f t="shared" si="430"/>
        <v>1/1/9999</v>
      </c>
      <c r="O4594" s="8" t="str">
        <f>IF(ISERROR(VLOOKUP($I4594,Lookup!$H$2:$I$11,2,0)),"",VLOOKUP($I4594,Lookup!$H$2:$I$11,2,0))</f>
        <v/>
      </c>
      <c r="P4594" s="8">
        <f>COUNTIF(J$4:J4594,J4594)</f>
        <v>0</v>
      </c>
    </row>
    <row r="4595" spans="1:16" x14ac:dyDescent="0.25">
      <c r="A4595" s="35">
        <f t="shared" si="431"/>
        <v>0</v>
      </c>
      <c r="B4595" s="8">
        <f t="shared" si="432"/>
        <v>0</v>
      </c>
      <c r="C4595" s="8">
        <f t="shared" si="433"/>
        <v>0</v>
      </c>
      <c r="D4595" s="38" t="e">
        <f t="shared" si="434"/>
        <v>#VALUE!</v>
      </c>
      <c r="E4595" s="39" t="e">
        <f t="shared" si="429"/>
        <v>#VALUE!</v>
      </c>
      <c r="M4595" s="8" t="str">
        <f>VLOOKUP(MONTH($J4595),Lookup!$A$2:$B$13,2,0)&amp;" "&amp;YEAR($J4595)</f>
        <v>Jan 1900</v>
      </c>
      <c r="N4595" s="34" t="str">
        <f t="shared" si="430"/>
        <v>1/1/9999</v>
      </c>
      <c r="O4595" s="8" t="str">
        <f>IF(ISERROR(VLOOKUP($I4595,Lookup!$H$2:$I$11,2,0)),"",VLOOKUP($I4595,Lookup!$H$2:$I$11,2,0))</f>
        <v/>
      </c>
      <c r="P4595" s="8">
        <f>COUNTIF(J$4:J4595,J4595)</f>
        <v>0</v>
      </c>
    </row>
    <row r="4596" spans="1:16" x14ac:dyDescent="0.25">
      <c r="A4596" s="35">
        <f t="shared" si="431"/>
        <v>0</v>
      </c>
      <c r="B4596" s="8">
        <f t="shared" si="432"/>
        <v>0</v>
      </c>
      <c r="C4596" s="8">
        <f t="shared" si="433"/>
        <v>0</v>
      </c>
      <c r="D4596" s="38" t="e">
        <f t="shared" si="434"/>
        <v>#VALUE!</v>
      </c>
      <c r="E4596" s="39" t="e">
        <f t="shared" si="429"/>
        <v>#VALUE!</v>
      </c>
      <c r="M4596" s="8" t="str">
        <f>VLOOKUP(MONTH($J4596),Lookup!$A$2:$B$13,2,0)&amp;" "&amp;YEAR($J4596)</f>
        <v>Jan 1900</v>
      </c>
      <c r="N4596" s="34" t="str">
        <f t="shared" si="430"/>
        <v>1/1/9999</v>
      </c>
      <c r="O4596" s="8" t="str">
        <f>IF(ISERROR(VLOOKUP($I4596,Lookup!$H$2:$I$11,2,0)),"",VLOOKUP($I4596,Lookup!$H$2:$I$11,2,0))</f>
        <v/>
      </c>
      <c r="P4596" s="8">
        <f>COUNTIF(J$4:J4596,J4596)</f>
        <v>0</v>
      </c>
    </row>
    <row r="4597" spans="1:16" x14ac:dyDescent="0.25">
      <c r="A4597" s="35">
        <f t="shared" si="431"/>
        <v>0</v>
      </c>
      <c r="B4597" s="8">
        <f t="shared" si="432"/>
        <v>0</v>
      </c>
      <c r="C4597" s="8">
        <f t="shared" si="433"/>
        <v>0</v>
      </c>
      <c r="D4597" s="38" t="e">
        <f t="shared" si="434"/>
        <v>#VALUE!</v>
      </c>
      <c r="E4597" s="39" t="e">
        <f t="shared" si="429"/>
        <v>#VALUE!</v>
      </c>
      <c r="M4597" s="8" t="str">
        <f>VLOOKUP(MONTH($J4597),Lookup!$A$2:$B$13,2,0)&amp;" "&amp;YEAR($J4597)</f>
        <v>Jan 1900</v>
      </c>
      <c r="N4597" s="34" t="str">
        <f t="shared" si="430"/>
        <v>1/1/9999</v>
      </c>
      <c r="O4597" s="8" t="str">
        <f>IF(ISERROR(VLOOKUP($I4597,Lookup!$H$2:$I$11,2,0)),"",VLOOKUP($I4597,Lookup!$H$2:$I$11,2,0))</f>
        <v/>
      </c>
      <c r="P4597" s="8">
        <f>COUNTIF(J$4:J4597,J4597)</f>
        <v>0</v>
      </c>
    </row>
    <row r="4598" spans="1:16" x14ac:dyDescent="0.25">
      <c r="A4598" s="35">
        <f t="shared" si="431"/>
        <v>0</v>
      </c>
      <c r="B4598" s="8">
        <f t="shared" si="432"/>
        <v>0</v>
      </c>
      <c r="C4598" s="8">
        <f t="shared" si="433"/>
        <v>0</v>
      </c>
      <c r="D4598" s="38" t="e">
        <f t="shared" si="434"/>
        <v>#VALUE!</v>
      </c>
      <c r="E4598" s="39" t="e">
        <f t="shared" si="429"/>
        <v>#VALUE!</v>
      </c>
      <c r="M4598" s="8" t="str">
        <f>VLOOKUP(MONTH($J4598),Lookup!$A$2:$B$13,2,0)&amp;" "&amp;YEAR($J4598)</f>
        <v>Jan 1900</v>
      </c>
      <c r="N4598" s="34" t="str">
        <f t="shared" si="430"/>
        <v>1/1/9999</v>
      </c>
      <c r="O4598" s="8" t="str">
        <f>IF(ISERROR(VLOOKUP($I4598,Lookup!$H$2:$I$11,2,0)),"",VLOOKUP($I4598,Lookup!$H$2:$I$11,2,0))</f>
        <v/>
      </c>
      <c r="P4598" s="8">
        <f>COUNTIF(J$4:J4598,J4598)</f>
        <v>0</v>
      </c>
    </row>
    <row r="4599" spans="1:16" x14ac:dyDescent="0.25">
      <c r="A4599" s="35">
        <f t="shared" si="431"/>
        <v>0</v>
      </c>
      <c r="B4599" s="8">
        <f t="shared" si="432"/>
        <v>0</v>
      </c>
      <c r="C4599" s="8">
        <f t="shared" si="433"/>
        <v>0</v>
      </c>
      <c r="D4599" s="38" t="e">
        <f t="shared" si="434"/>
        <v>#VALUE!</v>
      </c>
      <c r="E4599" s="39" t="e">
        <f t="shared" si="429"/>
        <v>#VALUE!</v>
      </c>
      <c r="M4599" s="8" t="str">
        <f>VLOOKUP(MONTH($J4599),Lookup!$A$2:$B$13,2,0)&amp;" "&amp;YEAR($J4599)</f>
        <v>Jan 1900</v>
      </c>
      <c r="N4599" s="34" t="str">
        <f t="shared" si="430"/>
        <v>1/1/9999</v>
      </c>
      <c r="O4599" s="8" t="str">
        <f>IF(ISERROR(VLOOKUP($I4599,Lookup!$H$2:$I$11,2,0)),"",VLOOKUP($I4599,Lookup!$H$2:$I$11,2,0))</f>
        <v/>
      </c>
      <c r="P4599" s="8">
        <f>COUNTIF(J$4:J4599,J4599)</f>
        <v>0</v>
      </c>
    </row>
    <row r="4600" spans="1:16" x14ac:dyDescent="0.25">
      <c r="A4600" s="35">
        <f t="shared" si="431"/>
        <v>0</v>
      </c>
      <c r="B4600" s="8">
        <f t="shared" si="432"/>
        <v>0</v>
      </c>
      <c r="C4600" s="8">
        <f t="shared" si="433"/>
        <v>0</v>
      </c>
      <c r="D4600" s="38" t="e">
        <f t="shared" si="434"/>
        <v>#VALUE!</v>
      </c>
      <c r="E4600" s="39" t="e">
        <f t="shared" si="429"/>
        <v>#VALUE!</v>
      </c>
      <c r="M4600" s="8" t="str">
        <f>VLOOKUP(MONTH($J4600),Lookup!$A$2:$B$13,2,0)&amp;" "&amp;YEAR($J4600)</f>
        <v>Jan 1900</v>
      </c>
      <c r="N4600" s="34" t="str">
        <f t="shared" si="430"/>
        <v>1/1/9999</v>
      </c>
      <c r="O4600" s="8" t="str">
        <f>IF(ISERROR(VLOOKUP($I4600,Lookup!$H$2:$I$11,2,0)),"",VLOOKUP($I4600,Lookup!$H$2:$I$11,2,0))</f>
        <v/>
      </c>
      <c r="P4600" s="8">
        <f>COUNTIF(J$4:J4600,J4600)</f>
        <v>0</v>
      </c>
    </row>
    <row r="4601" spans="1:16" x14ac:dyDescent="0.25">
      <c r="A4601" s="35">
        <f t="shared" si="431"/>
        <v>0</v>
      </c>
      <c r="B4601" s="8">
        <f t="shared" si="432"/>
        <v>0</v>
      </c>
      <c r="C4601" s="8">
        <f t="shared" si="433"/>
        <v>0</v>
      </c>
      <c r="D4601" s="38" t="e">
        <f t="shared" si="434"/>
        <v>#VALUE!</v>
      </c>
      <c r="E4601" s="39" t="e">
        <f t="shared" si="429"/>
        <v>#VALUE!</v>
      </c>
      <c r="M4601" s="8" t="str">
        <f>VLOOKUP(MONTH($J4601),Lookup!$A$2:$B$13,2,0)&amp;" "&amp;YEAR($J4601)</f>
        <v>Jan 1900</v>
      </c>
      <c r="N4601" s="34" t="str">
        <f t="shared" si="430"/>
        <v>1/1/9999</v>
      </c>
      <c r="O4601" s="8" t="str">
        <f>IF(ISERROR(VLOOKUP($I4601,Lookup!$H$2:$I$11,2,0)),"",VLOOKUP($I4601,Lookup!$H$2:$I$11,2,0))</f>
        <v/>
      </c>
      <c r="P4601" s="8">
        <f>COUNTIF(J$4:J4601,J4601)</f>
        <v>0</v>
      </c>
    </row>
    <row r="4602" spans="1:16" x14ac:dyDescent="0.25">
      <c r="A4602" s="35">
        <f t="shared" si="431"/>
        <v>0</v>
      </c>
      <c r="B4602" s="8">
        <f t="shared" si="432"/>
        <v>0</v>
      </c>
      <c r="C4602" s="8">
        <f t="shared" si="433"/>
        <v>0</v>
      </c>
      <c r="D4602" s="38" t="e">
        <f t="shared" si="434"/>
        <v>#VALUE!</v>
      </c>
      <c r="E4602" s="39" t="e">
        <f t="shared" si="429"/>
        <v>#VALUE!</v>
      </c>
      <c r="M4602" s="8" t="str">
        <f>VLOOKUP(MONTH($J4602),Lookup!$A$2:$B$13,2,0)&amp;" "&amp;YEAR($J4602)</f>
        <v>Jan 1900</v>
      </c>
      <c r="N4602" s="34" t="str">
        <f t="shared" si="430"/>
        <v>1/1/9999</v>
      </c>
      <c r="O4602" s="8" t="str">
        <f>IF(ISERROR(VLOOKUP($I4602,Lookup!$H$2:$I$11,2,0)),"",VLOOKUP($I4602,Lookup!$H$2:$I$11,2,0))</f>
        <v/>
      </c>
      <c r="P4602" s="8">
        <f>COUNTIF(J$4:J4602,J4602)</f>
        <v>0</v>
      </c>
    </row>
    <row r="4603" spans="1:16" x14ac:dyDescent="0.25">
      <c r="A4603" s="35">
        <f t="shared" si="431"/>
        <v>0</v>
      </c>
      <c r="B4603" s="8">
        <f t="shared" si="432"/>
        <v>0</v>
      </c>
      <c r="C4603" s="8">
        <f t="shared" si="433"/>
        <v>0</v>
      </c>
      <c r="D4603" s="38" t="e">
        <f t="shared" si="434"/>
        <v>#VALUE!</v>
      </c>
      <c r="E4603" s="39" t="e">
        <f t="shared" si="429"/>
        <v>#VALUE!</v>
      </c>
      <c r="M4603" s="8" t="str">
        <f>VLOOKUP(MONTH($J4603),Lookup!$A$2:$B$13,2,0)&amp;" "&amp;YEAR($J4603)</f>
        <v>Jan 1900</v>
      </c>
      <c r="N4603" s="34" t="str">
        <f t="shared" si="430"/>
        <v>1/1/9999</v>
      </c>
      <c r="O4603" s="8" t="str">
        <f>IF(ISERROR(VLOOKUP($I4603,Lookup!$H$2:$I$11,2,0)),"",VLOOKUP($I4603,Lookup!$H$2:$I$11,2,0))</f>
        <v/>
      </c>
      <c r="P4603" s="8">
        <f>COUNTIF(J$4:J4603,J4603)</f>
        <v>0</v>
      </c>
    </row>
    <row r="4604" spans="1:16" x14ac:dyDescent="0.25">
      <c r="A4604" s="35">
        <f t="shared" si="431"/>
        <v>0</v>
      </c>
      <c r="B4604" s="8">
        <f t="shared" si="432"/>
        <v>0</v>
      </c>
      <c r="C4604" s="8">
        <f t="shared" si="433"/>
        <v>0</v>
      </c>
      <c r="D4604" s="38" t="e">
        <f t="shared" si="434"/>
        <v>#VALUE!</v>
      </c>
      <c r="E4604" s="39" t="e">
        <f t="shared" si="429"/>
        <v>#VALUE!</v>
      </c>
      <c r="M4604" s="8" t="str">
        <f>VLOOKUP(MONTH($J4604),Lookup!$A$2:$B$13,2,0)&amp;" "&amp;YEAR($J4604)</f>
        <v>Jan 1900</v>
      </c>
      <c r="N4604" s="34" t="str">
        <f t="shared" si="430"/>
        <v>1/1/9999</v>
      </c>
      <c r="O4604" s="8" t="str">
        <f>IF(ISERROR(VLOOKUP($I4604,Lookup!$H$2:$I$11,2,0)),"",VLOOKUP($I4604,Lookup!$H$2:$I$11,2,0))</f>
        <v/>
      </c>
      <c r="P4604" s="8">
        <f>COUNTIF(J$4:J4604,J4604)</f>
        <v>0</v>
      </c>
    </row>
    <row r="4605" spans="1:16" x14ac:dyDescent="0.25">
      <c r="A4605" s="35">
        <f t="shared" si="431"/>
        <v>0</v>
      </c>
      <c r="B4605" s="8">
        <f t="shared" si="432"/>
        <v>0</v>
      </c>
      <c r="C4605" s="8">
        <f t="shared" si="433"/>
        <v>0</v>
      </c>
      <c r="D4605" s="38" t="e">
        <f t="shared" si="434"/>
        <v>#VALUE!</v>
      </c>
      <c r="E4605" s="39" t="e">
        <f t="shared" si="429"/>
        <v>#VALUE!</v>
      </c>
      <c r="M4605" s="8" t="str">
        <f>VLOOKUP(MONTH($J4605),Lookup!$A$2:$B$13,2,0)&amp;" "&amp;YEAR($J4605)</f>
        <v>Jan 1900</v>
      </c>
      <c r="N4605" s="34" t="str">
        <f t="shared" si="430"/>
        <v>1/1/9999</v>
      </c>
      <c r="O4605" s="8" t="str">
        <f>IF(ISERROR(VLOOKUP($I4605,Lookup!$H$2:$I$11,2,0)),"",VLOOKUP($I4605,Lookup!$H$2:$I$11,2,0))</f>
        <v/>
      </c>
      <c r="P4605" s="8">
        <f>COUNTIF(J$4:J4605,J4605)</f>
        <v>0</v>
      </c>
    </row>
    <row r="4606" spans="1:16" x14ac:dyDescent="0.25">
      <c r="A4606" s="35">
        <f t="shared" si="431"/>
        <v>0</v>
      </c>
      <c r="B4606" s="8">
        <f t="shared" si="432"/>
        <v>0</v>
      </c>
      <c r="C4606" s="8">
        <f t="shared" si="433"/>
        <v>0</v>
      </c>
      <c r="D4606" s="38" t="e">
        <f t="shared" si="434"/>
        <v>#VALUE!</v>
      </c>
      <c r="E4606" s="39" t="e">
        <f t="shared" si="429"/>
        <v>#VALUE!</v>
      </c>
      <c r="M4606" s="8" t="str">
        <f>VLOOKUP(MONTH($J4606),Lookup!$A$2:$B$13,2,0)&amp;" "&amp;YEAR($J4606)</f>
        <v>Jan 1900</v>
      </c>
      <c r="N4606" s="34" t="str">
        <f t="shared" si="430"/>
        <v>1/1/9999</v>
      </c>
      <c r="O4606" s="8" t="str">
        <f>IF(ISERROR(VLOOKUP($I4606,Lookup!$H$2:$I$11,2,0)),"",VLOOKUP($I4606,Lookup!$H$2:$I$11,2,0))</f>
        <v/>
      </c>
      <c r="P4606" s="8">
        <f>COUNTIF(J$4:J4606,J4606)</f>
        <v>0</v>
      </c>
    </row>
    <row r="4607" spans="1:16" x14ac:dyDescent="0.25">
      <c r="A4607" s="35">
        <f t="shared" si="431"/>
        <v>0</v>
      </c>
      <c r="B4607" s="8">
        <f t="shared" si="432"/>
        <v>0</v>
      </c>
      <c r="C4607" s="8">
        <f t="shared" si="433"/>
        <v>0</v>
      </c>
      <c r="D4607" s="38" t="e">
        <f t="shared" si="434"/>
        <v>#VALUE!</v>
      </c>
      <c r="E4607" s="39" t="e">
        <f t="shared" si="429"/>
        <v>#VALUE!</v>
      </c>
      <c r="M4607" s="8" t="str">
        <f>VLOOKUP(MONTH($J4607),Lookup!$A$2:$B$13,2,0)&amp;" "&amp;YEAR($J4607)</f>
        <v>Jan 1900</v>
      </c>
      <c r="N4607" s="34" t="str">
        <f t="shared" si="430"/>
        <v>1/1/9999</v>
      </c>
      <c r="O4607" s="8" t="str">
        <f>IF(ISERROR(VLOOKUP($I4607,Lookup!$H$2:$I$11,2,0)),"",VLOOKUP($I4607,Lookup!$H$2:$I$11,2,0))</f>
        <v/>
      </c>
      <c r="P4607" s="8">
        <f>COUNTIF(J$4:J4607,J4607)</f>
        <v>0</v>
      </c>
    </row>
    <row r="4608" spans="1:16" x14ac:dyDescent="0.25">
      <c r="A4608" s="35">
        <f t="shared" si="431"/>
        <v>0</v>
      </c>
      <c r="B4608" s="8">
        <f t="shared" si="432"/>
        <v>0</v>
      </c>
      <c r="C4608" s="8">
        <f t="shared" si="433"/>
        <v>0</v>
      </c>
      <c r="D4608" s="38" t="e">
        <f t="shared" si="434"/>
        <v>#VALUE!</v>
      </c>
      <c r="E4608" s="39" t="e">
        <f t="shared" si="429"/>
        <v>#VALUE!</v>
      </c>
      <c r="M4608" s="8" t="str">
        <f>VLOOKUP(MONTH($J4608),Lookup!$A$2:$B$13,2,0)&amp;" "&amp;YEAR($J4608)</f>
        <v>Jan 1900</v>
      </c>
      <c r="N4608" s="34" t="str">
        <f t="shared" si="430"/>
        <v>1/1/9999</v>
      </c>
      <c r="O4608" s="8" t="str">
        <f>IF(ISERROR(VLOOKUP($I4608,Lookup!$H$2:$I$11,2,0)),"",VLOOKUP($I4608,Lookup!$H$2:$I$11,2,0))</f>
        <v/>
      </c>
      <c r="P4608" s="8">
        <f>COUNTIF(J$4:J4608,J4608)</f>
        <v>0</v>
      </c>
    </row>
    <row r="4609" spans="1:16" x14ac:dyDescent="0.25">
      <c r="A4609" s="35">
        <f t="shared" si="431"/>
        <v>0</v>
      </c>
      <c r="B4609" s="8">
        <f t="shared" si="432"/>
        <v>0</v>
      </c>
      <c r="C4609" s="8">
        <f t="shared" si="433"/>
        <v>0</v>
      </c>
      <c r="D4609" s="38" t="e">
        <f t="shared" si="434"/>
        <v>#VALUE!</v>
      </c>
      <c r="E4609" s="39" t="e">
        <f t="shared" si="429"/>
        <v>#VALUE!</v>
      </c>
      <c r="M4609" s="8" t="str">
        <f>VLOOKUP(MONTH($J4609),Lookup!$A$2:$B$13,2,0)&amp;" "&amp;YEAR($J4609)</f>
        <v>Jan 1900</v>
      </c>
      <c r="N4609" s="34" t="str">
        <f t="shared" si="430"/>
        <v>1/1/9999</v>
      </c>
      <c r="O4609" s="8" t="str">
        <f>IF(ISERROR(VLOOKUP($I4609,Lookup!$H$2:$I$11,2,0)),"",VLOOKUP($I4609,Lookup!$H$2:$I$11,2,0))</f>
        <v/>
      </c>
      <c r="P4609" s="8">
        <f>COUNTIF(J$4:J4609,J4609)</f>
        <v>0</v>
      </c>
    </row>
    <row r="4610" spans="1:16" x14ac:dyDescent="0.25">
      <c r="A4610" s="35">
        <f t="shared" si="431"/>
        <v>0</v>
      </c>
      <c r="B4610" s="8">
        <f t="shared" si="432"/>
        <v>0</v>
      </c>
      <c r="C4610" s="8">
        <f t="shared" si="433"/>
        <v>0</v>
      </c>
      <c r="D4610" s="38" t="e">
        <f t="shared" si="434"/>
        <v>#VALUE!</v>
      </c>
      <c r="E4610" s="39" t="e">
        <f t="shared" si="429"/>
        <v>#VALUE!</v>
      </c>
      <c r="M4610" s="8" t="str">
        <f>VLOOKUP(MONTH($J4610),Lookup!$A$2:$B$13,2,0)&amp;" "&amp;YEAR($J4610)</f>
        <v>Jan 1900</v>
      </c>
      <c r="N4610" s="34" t="str">
        <f t="shared" si="430"/>
        <v>1/1/9999</v>
      </c>
      <c r="O4610" s="8" t="str">
        <f>IF(ISERROR(VLOOKUP($I4610,Lookup!$H$2:$I$11,2,0)),"",VLOOKUP($I4610,Lookup!$H$2:$I$11,2,0))</f>
        <v/>
      </c>
      <c r="P4610" s="8">
        <f>COUNTIF(J$4:J4610,J4610)</f>
        <v>0</v>
      </c>
    </row>
    <row r="4611" spans="1:16" x14ac:dyDescent="0.25">
      <c r="A4611" s="35">
        <f t="shared" si="431"/>
        <v>0</v>
      </c>
      <c r="B4611" s="8">
        <f t="shared" si="432"/>
        <v>0</v>
      </c>
      <c r="C4611" s="8">
        <f t="shared" si="433"/>
        <v>0</v>
      </c>
      <c r="D4611" s="38" t="e">
        <f t="shared" si="434"/>
        <v>#VALUE!</v>
      </c>
      <c r="E4611" s="39" t="e">
        <f t="shared" si="429"/>
        <v>#VALUE!</v>
      </c>
      <c r="M4611" s="8" t="str">
        <f>VLOOKUP(MONTH($J4611),Lookup!$A$2:$B$13,2,0)&amp;" "&amp;YEAR($J4611)</f>
        <v>Jan 1900</v>
      </c>
      <c r="N4611" s="34" t="str">
        <f t="shared" si="430"/>
        <v>1/1/9999</v>
      </c>
      <c r="O4611" s="8" t="str">
        <f>IF(ISERROR(VLOOKUP($I4611,Lookup!$H$2:$I$11,2,0)),"",VLOOKUP($I4611,Lookup!$H$2:$I$11,2,0))</f>
        <v/>
      </c>
      <c r="P4611" s="8">
        <f>COUNTIF(J$4:J4611,J4611)</f>
        <v>0</v>
      </c>
    </row>
    <row r="4612" spans="1:16" x14ac:dyDescent="0.25">
      <c r="A4612" s="35">
        <f t="shared" si="431"/>
        <v>0</v>
      </c>
      <c r="B4612" s="8">
        <f t="shared" si="432"/>
        <v>0</v>
      </c>
      <c r="C4612" s="8">
        <f t="shared" si="433"/>
        <v>0</v>
      </c>
      <c r="D4612" s="38" t="e">
        <f t="shared" si="434"/>
        <v>#VALUE!</v>
      </c>
      <c r="E4612" s="39" t="e">
        <f t="shared" si="429"/>
        <v>#VALUE!</v>
      </c>
      <c r="M4612" s="8" t="str">
        <f>VLOOKUP(MONTH($J4612),Lookup!$A$2:$B$13,2,0)&amp;" "&amp;YEAR($J4612)</f>
        <v>Jan 1900</v>
      </c>
      <c r="N4612" s="34" t="str">
        <f t="shared" si="430"/>
        <v>1/1/9999</v>
      </c>
      <c r="O4612" s="8" t="str">
        <f>IF(ISERROR(VLOOKUP($I4612,Lookup!$H$2:$I$11,2,0)),"",VLOOKUP($I4612,Lookup!$H$2:$I$11,2,0))</f>
        <v/>
      </c>
      <c r="P4612" s="8">
        <f>COUNTIF(J$4:J4612,J4612)</f>
        <v>0</v>
      </c>
    </row>
    <row r="4613" spans="1:16" x14ac:dyDescent="0.25">
      <c r="A4613" s="35">
        <f t="shared" si="431"/>
        <v>0</v>
      </c>
      <c r="B4613" s="8">
        <f t="shared" si="432"/>
        <v>0</v>
      </c>
      <c r="C4613" s="8">
        <f t="shared" si="433"/>
        <v>0</v>
      </c>
      <c r="D4613" s="38" t="e">
        <f t="shared" si="434"/>
        <v>#VALUE!</v>
      </c>
      <c r="E4613" s="39" t="e">
        <f t="shared" ref="E4613:E4676" si="435">IF($D4613="","",COUNTIFS($F$4:$F$5000,$F4613,$D$4:$D$5000,"&gt;"&amp;$D4613))</f>
        <v>#VALUE!</v>
      </c>
      <c r="M4613" s="8" t="str">
        <f>VLOOKUP(MONTH($J4613),Lookup!$A$2:$B$13,2,0)&amp;" "&amp;YEAR($J4613)</f>
        <v>Jan 1900</v>
      </c>
      <c r="N4613" s="34" t="str">
        <f t="shared" ref="N4613:N4676" si="436">IF(ISBLANK($J4613),"1/1/9999",J4613)</f>
        <v>1/1/9999</v>
      </c>
      <c r="O4613" s="8" t="str">
        <f>IF(ISERROR(VLOOKUP($I4613,Lookup!$H$2:$I$11,2,0)),"",VLOOKUP($I4613,Lookup!$H$2:$I$11,2,0))</f>
        <v/>
      </c>
      <c r="P4613" s="8">
        <f>COUNTIF(J$4:J4613,J4613)</f>
        <v>0</v>
      </c>
    </row>
    <row r="4614" spans="1:16" x14ac:dyDescent="0.25">
      <c r="A4614" s="35">
        <f t="shared" ref="A4614:A4677" si="437">K4614</f>
        <v>0</v>
      </c>
      <c r="B4614" s="8">
        <f t="shared" ref="B4614:B4677" si="438">J4614</f>
        <v>0</v>
      </c>
      <c r="C4614" s="8">
        <f t="shared" ref="C4614:C4677" si="439">L4614</f>
        <v>0</v>
      </c>
      <c r="D4614" s="38" t="e">
        <f t="shared" ref="D4614:D4677" si="440">SUM(A4614:C4614)+O4614+P4614</f>
        <v>#VALUE!</v>
      </c>
      <c r="E4614" s="39" t="e">
        <f t="shared" si="435"/>
        <v>#VALUE!</v>
      </c>
      <c r="M4614" s="8" t="str">
        <f>VLOOKUP(MONTH($J4614),Lookup!$A$2:$B$13,2,0)&amp;" "&amp;YEAR($J4614)</f>
        <v>Jan 1900</v>
      </c>
      <c r="N4614" s="34" t="str">
        <f t="shared" si="436"/>
        <v>1/1/9999</v>
      </c>
      <c r="O4614" s="8" t="str">
        <f>IF(ISERROR(VLOOKUP($I4614,Lookup!$H$2:$I$11,2,0)),"",VLOOKUP($I4614,Lookup!$H$2:$I$11,2,0))</f>
        <v/>
      </c>
      <c r="P4614" s="8">
        <f>COUNTIF(J$4:J4614,J4614)</f>
        <v>0</v>
      </c>
    </row>
    <row r="4615" spans="1:16" x14ac:dyDescent="0.25">
      <c r="A4615" s="35">
        <f t="shared" si="437"/>
        <v>0</v>
      </c>
      <c r="B4615" s="8">
        <f t="shared" si="438"/>
        <v>0</v>
      </c>
      <c r="C4615" s="8">
        <f t="shared" si="439"/>
        <v>0</v>
      </c>
      <c r="D4615" s="38" t="e">
        <f t="shared" si="440"/>
        <v>#VALUE!</v>
      </c>
      <c r="E4615" s="39" t="e">
        <f t="shared" si="435"/>
        <v>#VALUE!</v>
      </c>
      <c r="M4615" s="8" t="str">
        <f>VLOOKUP(MONTH($J4615),Lookup!$A$2:$B$13,2,0)&amp;" "&amp;YEAR($J4615)</f>
        <v>Jan 1900</v>
      </c>
      <c r="N4615" s="34" t="str">
        <f t="shared" si="436"/>
        <v>1/1/9999</v>
      </c>
      <c r="O4615" s="8" t="str">
        <f>IF(ISERROR(VLOOKUP($I4615,Lookup!$H$2:$I$11,2,0)),"",VLOOKUP($I4615,Lookup!$H$2:$I$11,2,0))</f>
        <v/>
      </c>
      <c r="P4615" s="8">
        <f>COUNTIF(J$4:J4615,J4615)</f>
        <v>0</v>
      </c>
    </row>
    <row r="4616" spans="1:16" x14ac:dyDescent="0.25">
      <c r="A4616" s="35">
        <f t="shared" si="437"/>
        <v>0</v>
      </c>
      <c r="B4616" s="8">
        <f t="shared" si="438"/>
        <v>0</v>
      </c>
      <c r="C4616" s="8">
        <f t="shared" si="439"/>
        <v>0</v>
      </c>
      <c r="D4616" s="38" t="e">
        <f t="shared" si="440"/>
        <v>#VALUE!</v>
      </c>
      <c r="E4616" s="39" t="e">
        <f t="shared" si="435"/>
        <v>#VALUE!</v>
      </c>
      <c r="M4616" s="8" t="str">
        <f>VLOOKUP(MONTH($J4616),Lookup!$A$2:$B$13,2,0)&amp;" "&amp;YEAR($J4616)</f>
        <v>Jan 1900</v>
      </c>
      <c r="N4616" s="34" t="str">
        <f t="shared" si="436"/>
        <v>1/1/9999</v>
      </c>
      <c r="O4616" s="8" t="str">
        <f>IF(ISERROR(VLOOKUP($I4616,Lookup!$H$2:$I$11,2,0)),"",VLOOKUP($I4616,Lookup!$H$2:$I$11,2,0))</f>
        <v/>
      </c>
      <c r="P4616" s="8">
        <f>COUNTIF(J$4:J4616,J4616)</f>
        <v>0</v>
      </c>
    </row>
    <row r="4617" spans="1:16" x14ac:dyDescent="0.25">
      <c r="A4617" s="35">
        <f t="shared" si="437"/>
        <v>0</v>
      </c>
      <c r="B4617" s="8">
        <f t="shared" si="438"/>
        <v>0</v>
      </c>
      <c r="C4617" s="8">
        <f t="shared" si="439"/>
        <v>0</v>
      </c>
      <c r="D4617" s="38" t="e">
        <f t="shared" si="440"/>
        <v>#VALUE!</v>
      </c>
      <c r="E4617" s="39" t="e">
        <f t="shared" si="435"/>
        <v>#VALUE!</v>
      </c>
      <c r="M4617" s="8" t="str">
        <f>VLOOKUP(MONTH($J4617),Lookup!$A$2:$B$13,2,0)&amp;" "&amp;YEAR($J4617)</f>
        <v>Jan 1900</v>
      </c>
      <c r="N4617" s="34" t="str">
        <f t="shared" si="436"/>
        <v>1/1/9999</v>
      </c>
      <c r="O4617" s="8" t="str">
        <f>IF(ISERROR(VLOOKUP($I4617,Lookup!$H$2:$I$11,2,0)),"",VLOOKUP($I4617,Lookup!$H$2:$I$11,2,0))</f>
        <v/>
      </c>
      <c r="P4617" s="8">
        <f>COUNTIF(J$4:J4617,J4617)</f>
        <v>0</v>
      </c>
    </row>
    <row r="4618" spans="1:16" x14ac:dyDescent="0.25">
      <c r="A4618" s="35">
        <f t="shared" si="437"/>
        <v>0</v>
      </c>
      <c r="B4618" s="8">
        <f t="shared" si="438"/>
        <v>0</v>
      </c>
      <c r="C4618" s="8">
        <f t="shared" si="439"/>
        <v>0</v>
      </c>
      <c r="D4618" s="38" t="e">
        <f t="shared" si="440"/>
        <v>#VALUE!</v>
      </c>
      <c r="E4618" s="39" t="e">
        <f t="shared" si="435"/>
        <v>#VALUE!</v>
      </c>
      <c r="M4618" s="8" t="str">
        <f>VLOOKUP(MONTH($J4618),Lookup!$A$2:$B$13,2,0)&amp;" "&amp;YEAR($J4618)</f>
        <v>Jan 1900</v>
      </c>
      <c r="N4618" s="34" t="str">
        <f t="shared" si="436"/>
        <v>1/1/9999</v>
      </c>
      <c r="O4618" s="8" t="str">
        <f>IF(ISERROR(VLOOKUP($I4618,Lookup!$H$2:$I$11,2,0)),"",VLOOKUP($I4618,Lookup!$H$2:$I$11,2,0))</f>
        <v/>
      </c>
      <c r="P4618" s="8">
        <f>COUNTIF(J$4:J4618,J4618)</f>
        <v>0</v>
      </c>
    </row>
    <row r="4619" spans="1:16" x14ac:dyDescent="0.25">
      <c r="A4619" s="35">
        <f t="shared" si="437"/>
        <v>0</v>
      </c>
      <c r="B4619" s="8">
        <f t="shared" si="438"/>
        <v>0</v>
      </c>
      <c r="C4619" s="8">
        <f t="shared" si="439"/>
        <v>0</v>
      </c>
      <c r="D4619" s="38" t="e">
        <f t="shared" si="440"/>
        <v>#VALUE!</v>
      </c>
      <c r="E4619" s="39" t="e">
        <f t="shared" si="435"/>
        <v>#VALUE!</v>
      </c>
      <c r="M4619" s="8" t="str">
        <f>VLOOKUP(MONTH($J4619),Lookup!$A$2:$B$13,2,0)&amp;" "&amp;YEAR($J4619)</f>
        <v>Jan 1900</v>
      </c>
      <c r="N4619" s="34" t="str">
        <f t="shared" si="436"/>
        <v>1/1/9999</v>
      </c>
      <c r="O4619" s="8" t="str">
        <f>IF(ISERROR(VLOOKUP($I4619,Lookup!$H$2:$I$11,2,0)),"",VLOOKUP($I4619,Lookup!$H$2:$I$11,2,0))</f>
        <v/>
      </c>
      <c r="P4619" s="8">
        <f>COUNTIF(J$4:J4619,J4619)</f>
        <v>0</v>
      </c>
    </row>
    <row r="4620" spans="1:16" x14ac:dyDescent="0.25">
      <c r="A4620" s="35">
        <f t="shared" si="437"/>
        <v>0</v>
      </c>
      <c r="B4620" s="8">
        <f t="shared" si="438"/>
        <v>0</v>
      </c>
      <c r="C4620" s="8">
        <f t="shared" si="439"/>
        <v>0</v>
      </c>
      <c r="D4620" s="38" t="e">
        <f t="shared" si="440"/>
        <v>#VALUE!</v>
      </c>
      <c r="E4620" s="39" t="e">
        <f t="shared" si="435"/>
        <v>#VALUE!</v>
      </c>
      <c r="M4620" s="8" t="str">
        <f>VLOOKUP(MONTH($J4620),Lookup!$A$2:$B$13,2,0)&amp;" "&amp;YEAR($J4620)</f>
        <v>Jan 1900</v>
      </c>
      <c r="N4620" s="34" t="str">
        <f t="shared" si="436"/>
        <v>1/1/9999</v>
      </c>
      <c r="O4620" s="8" t="str">
        <f>IF(ISERROR(VLOOKUP($I4620,Lookup!$H$2:$I$11,2,0)),"",VLOOKUP($I4620,Lookup!$H$2:$I$11,2,0))</f>
        <v/>
      </c>
      <c r="P4620" s="8">
        <f>COUNTIF(J$4:J4620,J4620)</f>
        <v>0</v>
      </c>
    </row>
    <row r="4621" spans="1:16" x14ac:dyDescent="0.25">
      <c r="A4621" s="35">
        <f t="shared" si="437"/>
        <v>0</v>
      </c>
      <c r="B4621" s="8">
        <f t="shared" si="438"/>
        <v>0</v>
      </c>
      <c r="C4621" s="8">
        <f t="shared" si="439"/>
        <v>0</v>
      </c>
      <c r="D4621" s="38" t="e">
        <f t="shared" si="440"/>
        <v>#VALUE!</v>
      </c>
      <c r="E4621" s="39" t="e">
        <f t="shared" si="435"/>
        <v>#VALUE!</v>
      </c>
      <c r="M4621" s="8" t="str">
        <f>VLOOKUP(MONTH($J4621),Lookup!$A$2:$B$13,2,0)&amp;" "&amp;YEAR($J4621)</f>
        <v>Jan 1900</v>
      </c>
      <c r="N4621" s="34" t="str">
        <f t="shared" si="436"/>
        <v>1/1/9999</v>
      </c>
      <c r="O4621" s="8" t="str">
        <f>IF(ISERROR(VLOOKUP($I4621,Lookup!$H$2:$I$11,2,0)),"",VLOOKUP($I4621,Lookup!$H$2:$I$11,2,0))</f>
        <v/>
      </c>
      <c r="P4621" s="8">
        <f>COUNTIF(J$4:J4621,J4621)</f>
        <v>0</v>
      </c>
    </row>
    <row r="4622" spans="1:16" x14ac:dyDescent="0.25">
      <c r="A4622" s="35">
        <f t="shared" si="437"/>
        <v>0</v>
      </c>
      <c r="B4622" s="8">
        <f t="shared" si="438"/>
        <v>0</v>
      </c>
      <c r="C4622" s="8">
        <f t="shared" si="439"/>
        <v>0</v>
      </c>
      <c r="D4622" s="38" t="e">
        <f t="shared" si="440"/>
        <v>#VALUE!</v>
      </c>
      <c r="E4622" s="39" t="e">
        <f t="shared" si="435"/>
        <v>#VALUE!</v>
      </c>
      <c r="M4622" s="8" t="str">
        <f>VLOOKUP(MONTH($J4622),Lookup!$A$2:$B$13,2,0)&amp;" "&amp;YEAR($J4622)</f>
        <v>Jan 1900</v>
      </c>
      <c r="N4622" s="34" t="str">
        <f t="shared" si="436"/>
        <v>1/1/9999</v>
      </c>
      <c r="O4622" s="8" t="str">
        <f>IF(ISERROR(VLOOKUP($I4622,Lookup!$H$2:$I$11,2,0)),"",VLOOKUP($I4622,Lookup!$H$2:$I$11,2,0))</f>
        <v/>
      </c>
      <c r="P4622" s="8">
        <f>COUNTIF(J$4:J4622,J4622)</f>
        <v>0</v>
      </c>
    </row>
    <row r="4623" spans="1:16" x14ac:dyDescent="0.25">
      <c r="A4623" s="35">
        <f t="shared" si="437"/>
        <v>0</v>
      </c>
      <c r="B4623" s="8">
        <f t="shared" si="438"/>
        <v>0</v>
      </c>
      <c r="C4623" s="8">
        <f t="shared" si="439"/>
        <v>0</v>
      </c>
      <c r="D4623" s="38" t="e">
        <f t="shared" si="440"/>
        <v>#VALUE!</v>
      </c>
      <c r="E4623" s="39" t="e">
        <f t="shared" si="435"/>
        <v>#VALUE!</v>
      </c>
      <c r="M4623" s="8" t="str">
        <f>VLOOKUP(MONTH($J4623),Lookup!$A$2:$B$13,2,0)&amp;" "&amp;YEAR($J4623)</f>
        <v>Jan 1900</v>
      </c>
      <c r="N4623" s="34" t="str">
        <f t="shared" si="436"/>
        <v>1/1/9999</v>
      </c>
      <c r="O4623" s="8" t="str">
        <f>IF(ISERROR(VLOOKUP($I4623,Lookup!$H$2:$I$11,2,0)),"",VLOOKUP($I4623,Lookup!$H$2:$I$11,2,0))</f>
        <v/>
      </c>
      <c r="P4623" s="8">
        <f>COUNTIF(J$4:J4623,J4623)</f>
        <v>0</v>
      </c>
    </row>
    <row r="4624" spans="1:16" x14ac:dyDescent="0.25">
      <c r="A4624" s="35">
        <f t="shared" si="437"/>
        <v>0</v>
      </c>
      <c r="B4624" s="8">
        <f t="shared" si="438"/>
        <v>0</v>
      </c>
      <c r="C4624" s="8">
        <f t="shared" si="439"/>
        <v>0</v>
      </c>
      <c r="D4624" s="38" t="e">
        <f t="shared" si="440"/>
        <v>#VALUE!</v>
      </c>
      <c r="E4624" s="39" t="e">
        <f t="shared" si="435"/>
        <v>#VALUE!</v>
      </c>
      <c r="M4624" s="8" t="str">
        <f>VLOOKUP(MONTH($J4624),Lookup!$A$2:$B$13,2,0)&amp;" "&amp;YEAR($J4624)</f>
        <v>Jan 1900</v>
      </c>
      <c r="N4624" s="34" t="str">
        <f t="shared" si="436"/>
        <v>1/1/9999</v>
      </c>
      <c r="O4624" s="8" t="str">
        <f>IF(ISERROR(VLOOKUP($I4624,Lookup!$H$2:$I$11,2,0)),"",VLOOKUP($I4624,Lookup!$H$2:$I$11,2,0))</f>
        <v/>
      </c>
      <c r="P4624" s="8">
        <f>COUNTIF(J$4:J4624,J4624)</f>
        <v>0</v>
      </c>
    </row>
    <row r="4625" spans="1:16" x14ac:dyDescent="0.25">
      <c r="A4625" s="35">
        <f t="shared" si="437"/>
        <v>0</v>
      </c>
      <c r="B4625" s="8">
        <f t="shared" si="438"/>
        <v>0</v>
      </c>
      <c r="C4625" s="8">
        <f t="shared" si="439"/>
        <v>0</v>
      </c>
      <c r="D4625" s="38" t="e">
        <f t="shared" si="440"/>
        <v>#VALUE!</v>
      </c>
      <c r="E4625" s="39" t="e">
        <f t="shared" si="435"/>
        <v>#VALUE!</v>
      </c>
      <c r="M4625" s="8" t="str">
        <f>VLOOKUP(MONTH($J4625),Lookup!$A$2:$B$13,2,0)&amp;" "&amp;YEAR($J4625)</f>
        <v>Jan 1900</v>
      </c>
      <c r="N4625" s="34" t="str">
        <f t="shared" si="436"/>
        <v>1/1/9999</v>
      </c>
      <c r="O4625" s="8" t="str">
        <f>IF(ISERROR(VLOOKUP($I4625,Lookup!$H$2:$I$11,2,0)),"",VLOOKUP($I4625,Lookup!$H$2:$I$11,2,0))</f>
        <v/>
      </c>
      <c r="P4625" s="8">
        <f>COUNTIF(J$4:J4625,J4625)</f>
        <v>0</v>
      </c>
    </row>
    <row r="4626" spans="1:16" x14ac:dyDescent="0.25">
      <c r="A4626" s="35">
        <f t="shared" si="437"/>
        <v>0</v>
      </c>
      <c r="B4626" s="8">
        <f t="shared" si="438"/>
        <v>0</v>
      </c>
      <c r="C4626" s="8">
        <f t="shared" si="439"/>
        <v>0</v>
      </c>
      <c r="D4626" s="38" t="e">
        <f t="shared" si="440"/>
        <v>#VALUE!</v>
      </c>
      <c r="E4626" s="39" t="e">
        <f t="shared" si="435"/>
        <v>#VALUE!</v>
      </c>
      <c r="M4626" s="8" t="str">
        <f>VLOOKUP(MONTH($J4626),Lookup!$A$2:$B$13,2,0)&amp;" "&amp;YEAR($J4626)</f>
        <v>Jan 1900</v>
      </c>
      <c r="N4626" s="34" t="str">
        <f t="shared" si="436"/>
        <v>1/1/9999</v>
      </c>
      <c r="O4626" s="8" t="str">
        <f>IF(ISERROR(VLOOKUP($I4626,Lookup!$H$2:$I$11,2,0)),"",VLOOKUP($I4626,Lookup!$H$2:$I$11,2,0))</f>
        <v/>
      </c>
      <c r="P4626" s="8">
        <f>COUNTIF(J$4:J4626,J4626)</f>
        <v>0</v>
      </c>
    </row>
    <row r="4627" spans="1:16" x14ac:dyDescent="0.25">
      <c r="A4627" s="35">
        <f t="shared" si="437"/>
        <v>0</v>
      </c>
      <c r="B4627" s="8">
        <f t="shared" si="438"/>
        <v>0</v>
      </c>
      <c r="C4627" s="8">
        <f t="shared" si="439"/>
        <v>0</v>
      </c>
      <c r="D4627" s="38" t="e">
        <f t="shared" si="440"/>
        <v>#VALUE!</v>
      </c>
      <c r="E4627" s="39" t="e">
        <f t="shared" si="435"/>
        <v>#VALUE!</v>
      </c>
      <c r="M4627" s="8" t="str">
        <f>VLOOKUP(MONTH($J4627),Lookup!$A$2:$B$13,2,0)&amp;" "&amp;YEAR($J4627)</f>
        <v>Jan 1900</v>
      </c>
      <c r="N4627" s="34" t="str">
        <f t="shared" si="436"/>
        <v>1/1/9999</v>
      </c>
      <c r="O4627" s="8" t="str">
        <f>IF(ISERROR(VLOOKUP($I4627,Lookup!$H$2:$I$11,2,0)),"",VLOOKUP($I4627,Lookup!$H$2:$I$11,2,0))</f>
        <v/>
      </c>
      <c r="P4627" s="8">
        <f>COUNTIF(J$4:J4627,J4627)</f>
        <v>0</v>
      </c>
    </row>
    <row r="4628" spans="1:16" x14ac:dyDescent="0.25">
      <c r="A4628" s="35">
        <f t="shared" si="437"/>
        <v>0</v>
      </c>
      <c r="B4628" s="8">
        <f t="shared" si="438"/>
        <v>0</v>
      </c>
      <c r="C4628" s="8">
        <f t="shared" si="439"/>
        <v>0</v>
      </c>
      <c r="D4628" s="38" t="e">
        <f t="shared" si="440"/>
        <v>#VALUE!</v>
      </c>
      <c r="E4628" s="39" t="e">
        <f t="shared" si="435"/>
        <v>#VALUE!</v>
      </c>
      <c r="M4628" s="8" t="str">
        <f>VLOOKUP(MONTH($J4628),Lookup!$A$2:$B$13,2,0)&amp;" "&amp;YEAR($J4628)</f>
        <v>Jan 1900</v>
      </c>
      <c r="N4628" s="34" t="str">
        <f t="shared" si="436"/>
        <v>1/1/9999</v>
      </c>
      <c r="O4628" s="8" t="str">
        <f>IF(ISERROR(VLOOKUP($I4628,Lookup!$H$2:$I$11,2,0)),"",VLOOKUP($I4628,Lookup!$H$2:$I$11,2,0))</f>
        <v/>
      </c>
      <c r="P4628" s="8">
        <f>COUNTIF(J$4:J4628,J4628)</f>
        <v>0</v>
      </c>
    </row>
    <row r="4629" spans="1:16" x14ac:dyDescent="0.25">
      <c r="A4629" s="35">
        <f t="shared" si="437"/>
        <v>0</v>
      </c>
      <c r="B4629" s="8">
        <f t="shared" si="438"/>
        <v>0</v>
      </c>
      <c r="C4629" s="8">
        <f t="shared" si="439"/>
        <v>0</v>
      </c>
      <c r="D4629" s="38" t="e">
        <f t="shared" si="440"/>
        <v>#VALUE!</v>
      </c>
      <c r="E4629" s="39" t="e">
        <f t="shared" si="435"/>
        <v>#VALUE!</v>
      </c>
      <c r="M4629" s="8" t="str">
        <f>VLOOKUP(MONTH($J4629),Lookup!$A$2:$B$13,2,0)&amp;" "&amp;YEAR($J4629)</f>
        <v>Jan 1900</v>
      </c>
      <c r="N4629" s="34" t="str">
        <f t="shared" si="436"/>
        <v>1/1/9999</v>
      </c>
      <c r="O4629" s="8" t="str">
        <f>IF(ISERROR(VLOOKUP($I4629,Lookup!$H$2:$I$11,2,0)),"",VLOOKUP($I4629,Lookup!$H$2:$I$11,2,0))</f>
        <v/>
      </c>
      <c r="P4629" s="8">
        <f>COUNTIF(J$4:J4629,J4629)</f>
        <v>0</v>
      </c>
    </row>
    <row r="4630" spans="1:16" x14ac:dyDescent="0.25">
      <c r="A4630" s="35">
        <f t="shared" si="437"/>
        <v>0</v>
      </c>
      <c r="B4630" s="8">
        <f t="shared" si="438"/>
        <v>0</v>
      </c>
      <c r="C4630" s="8">
        <f t="shared" si="439"/>
        <v>0</v>
      </c>
      <c r="D4630" s="38" t="e">
        <f t="shared" si="440"/>
        <v>#VALUE!</v>
      </c>
      <c r="E4630" s="39" t="e">
        <f t="shared" si="435"/>
        <v>#VALUE!</v>
      </c>
      <c r="M4630" s="8" t="str">
        <f>VLOOKUP(MONTH($J4630),Lookup!$A$2:$B$13,2,0)&amp;" "&amp;YEAR($J4630)</f>
        <v>Jan 1900</v>
      </c>
      <c r="N4630" s="34" t="str">
        <f t="shared" si="436"/>
        <v>1/1/9999</v>
      </c>
      <c r="O4630" s="8" t="str">
        <f>IF(ISERROR(VLOOKUP($I4630,Lookup!$H$2:$I$11,2,0)),"",VLOOKUP($I4630,Lookup!$H$2:$I$11,2,0))</f>
        <v/>
      </c>
      <c r="P4630" s="8">
        <f>COUNTIF(J$4:J4630,J4630)</f>
        <v>0</v>
      </c>
    </row>
    <row r="4631" spans="1:16" x14ac:dyDescent="0.25">
      <c r="A4631" s="35">
        <f t="shared" si="437"/>
        <v>0</v>
      </c>
      <c r="B4631" s="8">
        <f t="shared" si="438"/>
        <v>0</v>
      </c>
      <c r="C4631" s="8">
        <f t="shared" si="439"/>
        <v>0</v>
      </c>
      <c r="D4631" s="38" t="e">
        <f t="shared" si="440"/>
        <v>#VALUE!</v>
      </c>
      <c r="E4631" s="39" t="e">
        <f t="shared" si="435"/>
        <v>#VALUE!</v>
      </c>
      <c r="M4631" s="8" t="str">
        <f>VLOOKUP(MONTH($J4631),Lookup!$A$2:$B$13,2,0)&amp;" "&amp;YEAR($J4631)</f>
        <v>Jan 1900</v>
      </c>
      <c r="N4631" s="34" t="str">
        <f t="shared" si="436"/>
        <v>1/1/9999</v>
      </c>
      <c r="O4631" s="8" t="str">
        <f>IF(ISERROR(VLOOKUP($I4631,Lookup!$H$2:$I$11,2,0)),"",VLOOKUP($I4631,Lookup!$H$2:$I$11,2,0))</f>
        <v/>
      </c>
      <c r="P4631" s="8">
        <f>COUNTIF(J$4:J4631,J4631)</f>
        <v>0</v>
      </c>
    </row>
    <row r="4632" spans="1:16" x14ac:dyDescent="0.25">
      <c r="A4632" s="35">
        <f t="shared" si="437"/>
        <v>0</v>
      </c>
      <c r="B4632" s="8">
        <f t="shared" si="438"/>
        <v>0</v>
      </c>
      <c r="C4632" s="8">
        <f t="shared" si="439"/>
        <v>0</v>
      </c>
      <c r="D4632" s="38" t="e">
        <f t="shared" si="440"/>
        <v>#VALUE!</v>
      </c>
      <c r="E4632" s="39" t="e">
        <f t="shared" si="435"/>
        <v>#VALUE!</v>
      </c>
      <c r="M4632" s="8" t="str">
        <f>VLOOKUP(MONTH($J4632),Lookup!$A$2:$B$13,2,0)&amp;" "&amp;YEAR($J4632)</f>
        <v>Jan 1900</v>
      </c>
      <c r="N4632" s="34" t="str">
        <f t="shared" si="436"/>
        <v>1/1/9999</v>
      </c>
      <c r="O4632" s="8" t="str">
        <f>IF(ISERROR(VLOOKUP($I4632,Lookup!$H$2:$I$11,2,0)),"",VLOOKUP($I4632,Lookup!$H$2:$I$11,2,0))</f>
        <v/>
      </c>
      <c r="P4632" s="8">
        <f>COUNTIF(J$4:J4632,J4632)</f>
        <v>0</v>
      </c>
    </row>
    <row r="4633" spans="1:16" x14ac:dyDescent="0.25">
      <c r="A4633" s="35">
        <f t="shared" si="437"/>
        <v>0</v>
      </c>
      <c r="B4633" s="8">
        <f t="shared" si="438"/>
        <v>0</v>
      </c>
      <c r="C4633" s="8">
        <f t="shared" si="439"/>
        <v>0</v>
      </c>
      <c r="D4633" s="38" t="e">
        <f t="shared" si="440"/>
        <v>#VALUE!</v>
      </c>
      <c r="E4633" s="39" t="e">
        <f t="shared" si="435"/>
        <v>#VALUE!</v>
      </c>
      <c r="M4633" s="8" t="str">
        <f>VLOOKUP(MONTH($J4633),Lookup!$A$2:$B$13,2,0)&amp;" "&amp;YEAR($J4633)</f>
        <v>Jan 1900</v>
      </c>
      <c r="N4633" s="34" t="str">
        <f t="shared" si="436"/>
        <v>1/1/9999</v>
      </c>
      <c r="O4633" s="8" t="str">
        <f>IF(ISERROR(VLOOKUP($I4633,Lookup!$H$2:$I$11,2,0)),"",VLOOKUP($I4633,Lookup!$H$2:$I$11,2,0))</f>
        <v/>
      </c>
      <c r="P4633" s="8">
        <f>COUNTIF(J$4:J4633,J4633)</f>
        <v>0</v>
      </c>
    </row>
    <row r="4634" spans="1:16" x14ac:dyDescent="0.25">
      <c r="A4634" s="35">
        <f t="shared" si="437"/>
        <v>0</v>
      </c>
      <c r="B4634" s="8">
        <f t="shared" si="438"/>
        <v>0</v>
      </c>
      <c r="C4634" s="8">
        <f t="shared" si="439"/>
        <v>0</v>
      </c>
      <c r="D4634" s="38" t="e">
        <f t="shared" si="440"/>
        <v>#VALUE!</v>
      </c>
      <c r="E4634" s="39" t="e">
        <f t="shared" si="435"/>
        <v>#VALUE!</v>
      </c>
      <c r="M4634" s="8" t="str">
        <f>VLOOKUP(MONTH($J4634),Lookup!$A$2:$B$13,2,0)&amp;" "&amp;YEAR($J4634)</f>
        <v>Jan 1900</v>
      </c>
      <c r="N4634" s="34" t="str">
        <f t="shared" si="436"/>
        <v>1/1/9999</v>
      </c>
      <c r="O4634" s="8" t="str">
        <f>IF(ISERROR(VLOOKUP($I4634,Lookup!$H$2:$I$11,2,0)),"",VLOOKUP($I4634,Lookup!$H$2:$I$11,2,0))</f>
        <v/>
      </c>
      <c r="P4634" s="8">
        <f>COUNTIF(J$4:J4634,J4634)</f>
        <v>0</v>
      </c>
    </row>
    <row r="4635" spans="1:16" x14ac:dyDescent="0.25">
      <c r="A4635" s="35">
        <f t="shared" si="437"/>
        <v>0</v>
      </c>
      <c r="B4635" s="8">
        <f t="shared" si="438"/>
        <v>0</v>
      </c>
      <c r="C4635" s="8">
        <f t="shared" si="439"/>
        <v>0</v>
      </c>
      <c r="D4635" s="38" t="e">
        <f t="shared" si="440"/>
        <v>#VALUE!</v>
      </c>
      <c r="E4635" s="39" t="e">
        <f t="shared" si="435"/>
        <v>#VALUE!</v>
      </c>
      <c r="M4635" s="8" t="str">
        <f>VLOOKUP(MONTH($J4635),Lookup!$A$2:$B$13,2,0)&amp;" "&amp;YEAR($J4635)</f>
        <v>Jan 1900</v>
      </c>
      <c r="N4635" s="34" t="str">
        <f t="shared" si="436"/>
        <v>1/1/9999</v>
      </c>
      <c r="O4635" s="8" t="str">
        <f>IF(ISERROR(VLOOKUP($I4635,Lookup!$H$2:$I$11,2,0)),"",VLOOKUP($I4635,Lookup!$H$2:$I$11,2,0))</f>
        <v/>
      </c>
      <c r="P4635" s="8">
        <f>COUNTIF(J$4:J4635,J4635)</f>
        <v>0</v>
      </c>
    </row>
    <row r="4636" spans="1:16" x14ac:dyDescent="0.25">
      <c r="A4636" s="35">
        <f t="shared" si="437"/>
        <v>0</v>
      </c>
      <c r="B4636" s="8">
        <f t="shared" si="438"/>
        <v>0</v>
      </c>
      <c r="C4636" s="8">
        <f t="shared" si="439"/>
        <v>0</v>
      </c>
      <c r="D4636" s="38" t="e">
        <f t="shared" si="440"/>
        <v>#VALUE!</v>
      </c>
      <c r="E4636" s="39" t="e">
        <f t="shared" si="435"/>
        <v>#VALUE!</v>
      </c>
      <c r="M4636" s="8" t="str">
        <f>VLOOKUP(MONTH($J4636),Lookup!$A$2:$B$13,2,0)&amp;" "&amp;YEAR($J4636)</f>
        <v>Jan 1900</v>
      </c>
      <c r="N4636" s="34" t="str">
        <f t="shared" si="436"/>
        <v>1/1/9999</v>
      </c>
      <c r="O4636" s="8" t="str">
        <f>IF(ISERROR(VLOOKUP($I4636,Lookup!$H$2:$I$11,2,0)),"",VLOOKUP($I4636,Lookup!$H$2:$I$11,2,0))</f>
        <v/>
      </c>
      <c r="P4636" s="8">
        <f>COUNTIF(J$4:J4636,J4636)</f>
        <v>0</v>
      </c>
    </row>
    <row r="4637" spans="1:16" x14ac:dyDescent="0.25">
      <c r="A4637" s="35">
        <f t="shared" si="437"/>
        <v>0</v>
      </c>
      <c r="B4637" s="8">
        <f t="shared" si="438"/>
        <v>0</v>
      </c>
      <c r="C4637" s="8">
        <f t="shared" si="439"/>
        <v>0</v>
      </c>
      <c r="D4637" s="38" t="e">
        <f t="shared" si="440"/>
        <v>#VALUE!</v>
      </c>
      <c r="E4637" s="39" t="e">
        <f t="shared" si="435"/>
        <v>#VALUE!</v>
      </c>
      <c r="M4637" s="8" t="str">
        <f>VLOOKUP(MONTH($J4637),Lookup!$A$2:$B$13,2,0)&amp;" "&amp;YEAR($J4637)</f>
        <v>Jan 1900</v>
      </c>
      <c r="N4637" s="34" t="str">
        <f t="shared" si="436"/>
        <v>1/1/9999</v>
      </c>
      <c r="O4637" s="8" t="str">
        <f>IF(ISERROR(VLOOKUP($I4637,Lookup!$H$2:$I$11,2,0)),"",VLOOKUP($I4637,Lookup!$H$2:$I$11,2,0))</f>
        <v/>
      </c>
      <c r="P4637" s="8">
        <f>COUNTIF(J$4:J4637,J4637)</f>
        <v>0</v>
      </c>
    </row>
    <row r="4638" spans="1:16" x14ac:dyDescent="0.25">
      <c r="A4638" s="35">
        <f t="shared" si="437"/>
        <v>0</v>
      </c>
      <c r="B4638" s="8">
        <f t="shared" si="438"/>
        <v>0</v>
      </c>
      <c r="C4638" s="8">
        <f t="shared" si="439"/>
        <v>0</v>
      </c>
      <c r="D4638" s="38" t="e">
        <f t="shared" si="440"/>
        <v>#VALUE!</v>
      </c>
      <c r="E4638" s="39" t="e">
        <f t="shared" si="435"/>
        <v>#VALUE!</v>
      </c>
      <c r="M4638" s="8" t="str">
        <f>VLOOKUP(MONTH($J4638),Lookup!$A$2:$B$13,2,0)&amp;" "&amp;YEAR($J4638)</f>
        <v>Jan 1900</v>
      </c>
      <c r="N4638" s="34" t="str">
        <f t="shared" si="436"/>
        <v>1/1/9999</v>
      </c>
      <c r="O4638" s="8" t="str">
        <f>IF(ISERROR(VLOOKUP($I4638,Lookup!$H$2:$I$11,2,0)),"",VLOOKUP($I4638,Lookup!$H$2:$I$11,2,0))</f>
        <v/>
      </c>
      <c r="P4638" s="8">
        <f>COUNTIF(J$4:J4638,J4638)</f>
        <v>0</v>
      </c>
    </row>
    <row r="4639" spans="1:16" x14ac:dyDescent="0.25">
      <c r="A4639" s="35">
        <f t="shared" si="437"/>
        <v>0</v>
      </c>
      <c r="B4639" s="8">
        <f t="shared" si="438"/>
        <v>0</v>
      </c>
      <c r="C4639" s="8">
        <f t="shared" si="439"/>
        <v>0</v>
      </c>
      <c r="D4639" s="38" t="e">
        <f t="shared" si="440"/>
        <v>#VALUE!</v>
      </c>
      <c r="E4639" s="39" t="e">
        <f t="shared" si="435"/>
        <v>#VALUE!</v>
      </c>
      <c r="M4639" s="8" t="str">
        <f>VLOOKUP(MONTH($J4639),Lookup!$A$2:$B$13,2,0)&amp;" "&amp;YEAR($J4639)</f>
        <v>Jan 1900</v>
      </c>
      <c r="N4639" s="34" t="str">
        <f t="shared" si="436"/>
        <v>1/1/9999</v>
      </c>
      <c r="O4639" s="8" t="str">
        <f>IF(ISERROR(VLOOKUP($I4639,Lookup!$H$2:$I$11,2,0)),"",VLOOKUP($I4639,Lookup!$H$2:$I$11,2,0))</f>
        <v/>
      </c>
      <c r="P4639" s="8">
        <f>COUNTIF(J$4:J4639,J4639)</f>
        <v>0</v>
      </c>
    </row>
    <row r="4640" spans="1:16" x14ac:dyDescent="0.25">
      <c r="A4640" s="35">
        <f t="shared" si="437"/>
        <v>0</v>
      </c>
      <c r="B4640" s="8">
        <f t="shared" si="438"/>
        <v>0</v>
      </c>
      <c r="C4640" s="8">
        <f t="shared" si="439"/>
        <v>0</v>
      </c>
      <c r="D4640" s="38" t="e">
        <f t="shared" si="440"/>
        <v>#VALUE!</v>
      </c>
      <c r="E4640" s="39" t="e">
        <f t="shared" si="435"/>
        <v>#VALUE!</v>
      </c>
      <c r="M4640" s="8" t="str">
        <f>VLOOKUP(MONTH($J4640),Lookup!$A$2:$B$13,2,0)&amp;" "&amp;YEAR($J4640)</f>
        <v>Jan 1900</v>
      </c>
      <c r="N4640" s="34" t="str">
        <f t="shared" si="436"/>
        <v>1/1/9999</v>
      </c>
      <c r="O4640" s="8" t="str">
        <f>IF(ISERROR(VLOOKUP($I4640,Lookup!$H$2:$I$11,2,0)),"",VLOOKUP($I4640,Lookup!$H$2:$I$11,2,0))</f>
        <v/>
      </c>
      <c r="P4640" s="8">
        <f>COUNTIF(J$4:J4640,J4640)</f>
        <v>0</v>
      </c>
    </row>
    <row r="4641" spans="1:16" x14ac:dyDescent="0.25">
      <c r="A4641" s="35">
        <f t="shared" si="437"/>
        <v>0</v>
      </c>
      <c r="B4641" s="8">
        <f t="shared" si="438"/>
        <v>0</v>
      </c>
      <c r="C4641" s="8">
        <f t="shared" si="439"/>
        <v>0</v>
      </c>
      <c r="D4641" s="38" t="e">
        <f t="shared" si="440"/>
        <v>#VALUE!</v>
      </c>
      <c r="E4641" s="39" t="e">
        <f t="shared" si="435"/>
        <v>#VALUE!</v>
      </c>
      <c r="M4641" s="8" t="str">
        <f>VLOOKUP(MONTH($J4641),Lookup!$A$2:$B$13,2,0)&amp;" "&amp;YEAR($J4641)</f>
        <v>Jan 1900</v>
      </c>
      <c r="N4641" s="34" t="str">
        <f t="shared" si="436"/>
        <v>1/1/9999</v>
      </c>
      <c r="O4641" s="8" t="str">
        <f>IF(ISERROR(VLOOKUP($I4641,Lookup!$H$2:$I$11,2,0)),"",VLOOKUP($I4641,Lookup!$H$2:$I$11,2,0))</f>
        <v/>
      </c>
      <c r="P4641" s="8">
        <f>COUNTIF(J$4:J4641,J4641)</f>
        <v>0</v>
      </c>
    </row>
    <row r="4642" spans="1:16" x14ac:dyDescent="0.25">
      <c r="A4642" s="35">
        <f t="shared" si="437"/>
        <v>0</v>
      </c>
      <c r="B4642" s="8">
        <f t="shared" si="438"/>
        <v>0</v>
      </c>
      <c r="C4642" s="8">
        <f t="shared" si="439"/>
        <v>0</v>
      </c>
      <c r="D4642" s="38" t="e">
        <f t="shared" si="440"/>
        <v>#VALUE!</v>
      </c>
      <c r="E4642" s="39" t="e">
        <f t="shared" si="435"/>
        <v>#VALUE!</v>
      </c>
      <c r="M4642" s="8" t="str">
        <f>VLOOKUP(MONTH($J4642),Lookup!$A$2:$B$13,2,0)&amp;" "&amp;YEAR($J4642)</f>
        <v>Jan 1900</v>
      </c>
      <c r="N4642" s="34" t="str">
        <f t="shared" si="436"/>
        <v>1/1/9999</v>
      </c>
      <c r="O4642" s="8" t="str">
        <f>IF(ISERROR(VLOOKUP($I4642,Lookup!$H$2:$I$11,2,0)),"",VLOOKUP($I4642,Lookup!$H$2:$I$11,2,0))</f>
        <v/>
      </c>
      <c r="P4642" s="8">
        <f>COUNTIF(J$4:J4642,J4642)</f>
        <v>0</v>
      </c>
    </row>
    <row r="4643" spans="1:16" x14ac:dyDescent="0.25">
      <c r="A4643" s="35">
        <f t="shared" si="437"/>
        <v>0</v>
      </c>
      <c r="B4643" s="8">
        <f t="shared" si="438"/>
        <v>0</v>
      </c>
      <c r="C4643" s="8">
        <f t="shared" si="439"/>
        <v>0</v>
      </c>
      <c r="D4643" s="38" t="e">
        <f t="shared" si="440"/>
        <v>#VALUE!</v>
      </c>
      <c r="E4643" s="39" t="e">
        <f t="shared" si="435"/>
        <v>#VALUE!</v>
      </c>
      <c r="M4643" s="8" t="str">
        <f>VLOOKUP(MONTH($J4643),Lookup!$A$2:$B$13,2,0)&amp;" "&amp;YEAR($J4643)</f>
        <v>Jan 1900</v>
      </c>
      <c r="N4643" s="34" t="str">
        <f t="shared" si="436"/>
        <v>1/1/9999</v>
      </c>
      <c r="O4643" s="8" t="str">
        <f>IF(ISERROR(VLOOKUP($I4643,Lookup!$H$2:$I$11,2,0)),"",VLOOKUP($I4643,Lookup!$H$2:$I$11,2,0))</f>
        <v/>
      </c>
      <c r="P4643" s="8">
        <f>COUNTIF(J$4:J4643,J4643)</f>
        <v>0</v>
      </c>
    </row>
    <row r="4644" spans="1:16" x14ac:dyDescent="0.25">
      <c r="A4644" s="35">
        <f t="shared" si="437"/>
        <v>0</v>
      </c>
      <c r="B4644" s="8">
        <f t="shared" si="438"/>
        <v>0</v>
      </c>
      <c r="C4644" s="8">
        <f t="shared" si="439"/>
        <v>0</v>
      </c>
      <c r="D4644" s="38" t="e">
        <f t="shared" si="440"/>
        <v>#VALUE!</v>
      </c>
      <c r="E4644" s="39" t="e">
        <f t="shared" si="435"/>
        <v>#VALUE!</v>
      </c>
      <c r="M4644" s="8" t="str">
        <f>VLOOKUP(MONTH($J4644),Lookup!$A$2:$B$13,2,0)&amp;" "&amp;YEAR($J4644)</f>
        <v>Jan 1900</v>
      </c>
      <c r="N4644" s="34" t="str">
        <f t="shared" si="436"/>
        <v>1/1/9999</v>
      </c>
      <c r="O4644" s="8" t="str">
        <f>IF(ISERROR(VLOOKUP($I4644,Lookup!$H$2:$I$11,2,0)),"",VLOOKUP($I4644,Lookup!$H$2:$I$11,2,0))</f>
        <v/>
      </c>
      <c r="P4644" s="8">
        <f>COUNTIF(J$4:J4644,J4644)</f>
        <v>0</v>
      </c>
    </row>
    <row r="4645" spans="1:16" x14ac:dyDescent="0.25">
      <c r="A4645" s="35">
        <f t="shared" si="437"/>
        <v>0</v>
      </c>
      <c r="B4645" s="8">
        <f t="shared" si="438"/>
        <v>0</v>
      </c>
      <c r="C4645" s="8">
        <f t="shared" si="439"/>
        <v>0</v>
      </c>
      <c r="D4645" s="38" t="e">
        <f t="shared" si="440"/>
        <v>#VALUE!</v>
      </c>
      <c r="E4645" s="39" t="e">
        <f t="shared" si="435"/>
        <v>#VALUE!</v>
      </c>
      <c r="M4645" s="8" t="str">
        <f>VLOOKUP(MONTH($J4645),Lookup!$A$2:$B$13,2,0)&amp;" "&amp;YEAR($J4645)</f>
        <v>Jan 1900</v>
      </c>
      <c r="N4645" s="34" t="str">
        <f t="shared" si="436"/>
        <v>1/1/9999</v>
      </c>
      <c r="O4645" s="8" t="str">
        <f>IF(ISERROR(VLOOKUP($I4645,Lookup!$H$2:$I$11,2,0)),"",VLOOKUP($I4645,Lookup!$H$2:$I$11,2,0))</f>
        <v/>
      </c>
      <c r="P4645" s="8">
        <f>COUNTIF(J$4:J4645,J4645)</f>
        <v>0</v>
      </c>
    </row>
    <row r="4646" spans="1:16" x14ac:dyDescent="0.25">
      <c r="A4646" s="35">
        <f t="shared" si="437"/>
        <v>0</v>
      </c>
      <c r="B4646" s="8">
        <f t="shared" si="438"/>
        <v>0</v>
      </c>
      <c r="C4646" s="8">
        <f t="shared" si="439"/>
        <v>0</v>
      </c>
      <c r="D4646" s="38" t="e">
        <f t="shared" si="440"/>
        <v>#VALUE!</v>
      </c>
      <c r="E4646" s="39" t="e">
        <f t="shared" si="435"/>
        <v>#VALUE!</v>
      </c>
      <c r="M4646" s="8" t="str">
        <f>VLOOKUP(MONTH($J4646),Lookup!$A$2:$B$13,2,0)&amp;" "&amp;YEAR($J4646)</f>
        <v>Jan 1900</v>
      </c>
      <c r="N4646" s="34" t="str">
        <f t="shared" si="436"/>
        <v>1/1/9999</v>
      </c>
      <c r="O4646" s="8" t="str">
        <f>IF(ISERROR(VLOOKUP($I4646,Lookup!$H$2:$I$11,2,0)),"",VLOOKUP($I4646,Lookup!$H$2:$I$11,2,0))</f>
        <v/>
      </c>
      <c r="P4646" s="8">
        <f>COUNTIF(J$4:J4646,J4646)</f>
        <v>0</v>
      </c>
    </row>
    <row r="4647" spans="1:16" x14ac:dyDescent="0.25">
      <c r="A4647" s="35">
        <f t="shared" si="437"/>
        <v>0</v>
      </c>
      <c r="B4647" s="8">
        <f t="shared" si="438"/>
        <v>0</v>
      </c>
      <c r="C4647" s="8">
        <f t="shared" si="439"/>
        <v>0</v>
      </c>
      <c r="D4647" s="38" t="e">
        <f t="shared" si="440"/>
        <v>#VALUE!</v>
      </c>
      <c r="E4647" s="39" t="e">
        <f t="shared" si="435"/>
        <v>#VALUE!</v>
      </c>
      <c r="M4647" s="8" t="str">
        <f>VLOOKUP(MONTH($J4647),Lookup!$A$2:$B$13,2,0)&amp;" "&amp;YEAR($J4647)</f>
        <v>Jan 1900</v>
      </c>
      <c r="N4647" s="34" t="str">
        <f t="shared" si="436"/>
        <v>1/1/9999</v>
      </c>
      <c r="O4647" s="8" t="str">
        <f>IF(ISERROR(VLOOKUP($I4647,Lookup!$H$2:$I$11,2,0)),"",VLOOKUP($I4647,Lookup!$H$2:$I$11,2,0))</f>
        <v/>
      </c>
      <c r="P4647" s="8">
        <f>COUNTIF(J$4:J4647,J4647)</f>
        <v>0</v>
      </c>
    </row>
    <row r="4648" spans="1:16" x14ac:dyDescent="0.25">
      <c r="A4648" s="35">
        <f t="shared" si="437"/>
        <v>0</v>
      </c>
      <c r="B4648" s="8">
        <f t="shared" si="438"/>
        <v>0</v>
      </c>
      <c r="C4648" s="8">
        <f t="shared" si="439"/>
        <v>0</v>
      </c>
      <c r="D4648" s="38" t="e">
        <f t="shared" si="440"/>
        <v>#VALUE!</v>
      </c>
      <c r="E4648" s="39" t="e">
        <f t="shared" si="435"/>
        <v>#VALUE!</v>
      </c>
      <c r="M4648" s="8" t="str">
        <f>VLOOKUP(MONTH($J4648),Lookup!$A$2:$B$13,2,0)&amp;" "&amp;YEAR($J4648)</f>
        <v>Jan 1900</v>
      </c>
      <c r="N4648" s="34" t="str">
        <f t="shared" si="436"/>
        <v>1/1/9999</v>
      </c>
      <c r="O4648" s="8" t="str">
        <f>IF(ISERROR(VLOOKUP($I4648,Lookup!$H$2:$I$11,2,0)),"",VLOOKUP($I4648,Lookup!$H$2:$I$11,2,0))</f>
        <v/>
      </c>
      <c r="P4648" s="8">
        <f>COUNTIF(J$4:J4648,J4648)</f>
        <v>0</v>
      </c>
    </row>
    <row r="4649" spans="1:16" x14ac:dyDescent="0.25">
      <c r="A4649" s="35">
        <f t="shared" si="437"/>
        <v>0</v>
      </c>
      <c r="B4649" s="8">
        <f t="shared" si="438"/>
        <v>0</v>
      </c>
      <c r="C4649" s="8">
        <f t="shared" si="439"/>
        <v>0</v>
      </c>
      <c r="D4649" s="38" t="e">
        <f t="shared" si="440"/>
        <v>#VALUE!</v>
      </c>
      <c r="E4649" s="39" t="e">
        <f t="shared" si="435"/>
        <v>#VALUE!</v>
      </c>
      <c r="M4649" s="8" t="str">
        <f>VLOOKUP(MONTH($J4649),Lookup!$A$2:$B$13,2,0)&amp;" "&amp;YEAR($J4649)</f>
        <v>Jan 1900</v>
      </c>
      <c r="N4649" s="34" t="str">
        <f t="shared" si="436"/>
        <v>1/1/9999</v>
      </c>
      <c r="O4649" s="8" t="str">
        <f>IF(ISERROR(VLOOKUP($I4649,Lookup!$H$2:$I$11,2,0)),"",VLOOKUP($I4649,Lookup!$H$2:$I$11,2,0))</f>
        <v/>
      </c>
      <c r="P4649" s="8">
        <f>COUNTIF(J$4:J4649,J4649)</f>
        <v>0</v>
      </c>
    </row>
    <row r="4650" spans="1:16" x14ac:dyDescent="0.25">
      <c r="A4650" s="35">
        <f t="shared" si="437"/>
        <v>0</v>
      </c>
      <c r="B4650" s="8">
        <f t="shared" si="438"/>
        <v>0</v>
      </c>
      <c r="C4650" s="8">
        <f t="shared" si="439"/>
        <v>0</v>
      </c>
      <c r="D4650" s="38" t="e">
        <f t="shared" si="440"/>
        <v>#VALUE!</v>
      </c>
      <c r="E4650" s="39" t="e">
        <f t="shared" si="435"/>
        <v>#VALUE!</v>
      </c>
      <c r="M4650" s="8" t="str">
        <f>VLOOKUP(MONTH($J4650),Lookup!$A$2:$B$13,2,0)&amp;" "&amp;YEAR($J4650)</f>
        <v>Jan 1900</v>
      </c>
      <c r="N4650" s="34" t="str">
        <f t="shared" si="436"/>
        <v>1/1/9999</v>
      </c>
      <c r="O4650" s="8" t="str">
        <f>IF(ISERROR(VLOOKUP($I4650,Lookup!$H$2:$I$11,2,0)),"",VLOOKUP($I4650,Lookup!$H$2:$I$11,2,0))</f>
        <v/>
      </c>
      <c r="P4650" s="8">
        <f>COUNTIF(J$4:J4650,J4650)</f>
        <v>0</v>
      </c>
    </row>
    <row r="4651" spans="1:16" x14ac:dyDescent="0.25">
      <c r="A4651" s="35">
        <f t="shared" si="437"/>
        <v>0</v>
      </c>
      <c r="B4651" s="8">
        <f t="shared" si="438"/>
        <v>0</v>
      </c>
      <c r="C4651" s="8">
        <f t="shared" si="439"/>
        <v>0</v>
      </c>
      <c r="D4651" s="38" t="e">
        <f t="shared" si="440"/>
        <v>#VALUE!</v>
      </c>
      <c r="E4651" s="39" t="e">
        <f t="shared" si="435"/>
        <v>#VALUE!</v>
      </c>
      <c r="M4651" s="8" t="str">
        <f>VLOOKUP(MONTH($J4651),Lookup!$A$2:$B$13,2,0)&amp;" "&amp;YEAR($J4651)</f>
        <v>Jan 1900</v>
      </c>
      <c r="N4651" s="34" t="str">
        <f t="shared" si="436"/>
        <v>1/1/9999</v>
      </c>
      <c r="O4651" s="8" t="str">
        <f>IF(ISERROR(VLOOKUP($I4651,Lookup!$H$2:$I$11,2,0)),"",VLOOKUP($I4651,Lookup!$H$2:$I$11,2,0))</f>
        <v/>
      </c>
      <c r="P4651" s="8">
        <f>COUNTIF(J$4:J4651,J4651)</f>
        <v>0</v>
      </c>
    </row>
    <row r="4652" spans="1:16" x14ac:dyDescent="0.25">
      <c r="A4652" s="35">
        <f t="shared" si="437"/>
        <v>0</v>
      </c>
      <c r="B4652" s="8">
        <f t="shared" si="438"/>
        <v>0</v>
      </c>
      <c r="C4652" s="8">
        <f t="shared" si="439"/>
        <v>0</v>
      </c>
      <c r="D4652" s="38" t="e">
        <f t="shared" si="440"/>
        <v>#VALUE!</v>
      </c>
      <c r="E4652" s="39" t="e">
        <f t="shared" si="435"/>
        <v>#VALUE!</v>
      </c>
      <c r="M4652" s="8" t="str">
        <f>VLOOKUP(MONTH($J4652),Lookup!$A$2:$B$13,2,0)&amp;" "&amp;YEAR($J4652)</f>
        <v>Jan 1900</v>
      </c>
      <c r="N4652" s="34" t="str">
        <f t="shared" si="436"/>
        <v>1/1/9999</v>
      </c>
      <c r="O4652" s="8" t="str">
        <f>IF(ISERROR(VLOOKUP($I4652,Lookup!$H$2:$I$11,2,0)),"",VLOOKUP($I4652,Lookup!$H$2:$I$11,2,0))</f>
        <v/>
      </c>
      <c r="P4652" s="8">
        <f>COUNTIF(J$4:J4652,J4652)</f>
        <v>0</v>
      </c>
    </row>
    <row r="4653" spans="1:16" x14ac:dyDescent="0.25">
      <c r="A4653" s="35">
        <f t="shared" si="437"/>
        <v>0</v>
      </c>
      <c r="B4653" s="8">
        <f t="shared" si="438"/>
        <v>0</v>
      </c>
      <c r="C4653" s="8">
        <f t="shared" si="439"/>
        <v>0</v>
      </c>
      <c r="D4653" s="38" t="e">
        <f t="shared" si="440"/>
        <v>#VALUE!</v>
      </c>
      <c r="E4653" s="39" t="e">
        <f t="shared" si="435"/>
        <v>#VALUE!</v>
      </c>
      <c r="M4653" s="8" t="str">
        <f>VLOOKUP(MONTH($J4653),Lookup!$A$2:$B$13,2,0)&amp;" "&amp;YEAR($J4653)</f>
        <v>Jan 1900</v>
      </c>
      <c r="N4653" s="34" t="str">
        <f t="shared" si="436"/>
        <v>1/1/9999</v>
      </c>
      <c r="O4653" s="8" t="str">
        <f>IF(ISERROR(VLOOKUP($I4653,Lookup!$H$2:$I$11,2,0)),"",VLOOKUP($I4653,Lookup!$H$2:$I$11,2,0))</f>
        <v/>
      </c>
      <c r="P4653" s="8">
        <f>COUNTIF(J$4:J4653,J4653)</f>
        <v>0</v>
      </c>
    </row>
    <row r="4654" spans="1:16" x14ac:dyDescent="0.25">
      <c r="A4654" s="35">
        <f t="shared" si="437"/>
        <v>0</v>
      </c>
      <c r="B4654" s="8">
        <f t="shared" si="438"/>
        <v>0</v>
      </c>
      <c r="C4654" s="8">
        <f t="shared" si="439"/>
        <v>0</v>
      </c>
      <c r="D4654" s="38" t="e">
        <f t="shared" si="440"/>
        <v>#VALUE!</v>
      </c>
      <c r="E4654" s="39" t="e">
        <f t="shared" si="435"/>
        <v>#VALUE!</v>
      </c>
      <c r="M4654" s="8" t="str">
        <f>VLOOKUP(MONTH($J4654),Lookup!$A$2:$B$13,2,0)&amp;" "&amp;YEAR($J4654)</f>
        <v>Jan 1900</v>
      </c>
      <c r="N4654" s="34" t="str">
        <f t="shared" si="436"/>
        <v>1/1/9999</v>
      </c>
      <c r="O4654" s="8" t="str">
        <f>IF(ISERROR(VLOOKUP($I4654,Lookup!$H$2:$I$11,2,0)),"",VLOOKUP($I4654,Lookup!$H$2:$I$11,2,0))</f>
        <v/>
      </c>
      <c r="P4654" s="8">
        <f>COUNTIF(J$4:J4654,J4654)</f>
        <v>0</v>
      </c>
    </row>
    <row r="4655" spans="1:16" x14ac:dyDescent="0.25">
      <c r="A4655" s="35">
        <f t="shared" si="437"/>
        <v>0</v>
      </c>
      <c r="B4655" s="8">
        <f t="shared" si="438"/>
        <v>0</v>
      </c>
      <c r="C4655" s="8">
        <f t="shared" si="439"/>
        <v>0</v>
      </c>
      <c r="D4655" s="38" t="e">
        <f t="shared" si="440"/>
        <v>#VALUE!</v>
      </c>
      <c r="E4655" s="39" t="e">
        <f t="shared" si="435"/>
        <v>#VALUE!</v>
      </c>
      <c r="M4655" s="8" t="str">
        <f>VLOOKUP(MONTH($J4655),Lookup!$A$2:$B$13,2,0)&amp;" "&amp;YEAR($J4655)</f>
        <v>Jan 1900</v>
      </c>
      <c r="N4655" s="34" t="str">
        <f t="shared" si="436"/>
        <v>1/1/9999</v>
      </c>
      <c r="O4655" s="8" t="str">
        <f>IF(ISERROR(VLOOKUP($I4655,Lookup!$H$2:$I$11,2,0)),"",VLOOKUP($I4655,Lookup!$H$2:$I$11,2,0))</f>
        <v/>
      </c>
      <c r="P4655" s="8">
        <f>COUNTIF(J$4:J4655,J4655)</f>
        <v>0</v>
      </c>
    </row>
    <row r="4656" spans="1:16" x14ac:dyDescent="0.25">
      <c r="A4656" s="35">
        <f t="shared" si="437"/>
        <v>0</v>
      </c>
      <c r="B4656" s="8">
        <f t="shared" si="438"/>
        <v>0</v>
      </c>
      <c r="C4656" s="8">
        <f t="shared" si="439"/>
        <v>0</v>
      </c>
      <c r="D4656" s="38" t="e">
        <f t="shared" si="440"/>
        <v>#VALUE!</v>
      </c>
      <c r="E4656" s="39" t="e">
        <f t="shared" si="435"/>
        <v>#VALUE!</v>
      </c>
      <c r="M4656" s="8" t="str">
        <f>VLOOKUP(MONTH($J4656),Lookup!$A$2:$B$13,2,0)&amp;" "&amp;YEAR($J4656)</f>
        <v>Jan 1900</v>
      </c>
      <c r="N4656" s="34" t="str">
        <f t="shared" si="436"/>
        <v>1/1/9999</v>
      </c>
      <c r="O4656" s="8" t="str">
        <f>IF(ISERROR(VLOOKUP($I4656,Lookup!$H$2:$I$11,2,0)),"",VLOOKUP($I4656,Lookup!$H$2:$I$11,2,0))</f>
        <v/>
      </c>
      <c r="P4656" s="8">
        <f>COUNTIF(J$4:J4656,J4656)</f>
        <v>0</v>
      </c>
    </row>
    <row r="4657" spans="1:16" x14ac:dyDescent="0.25">
      <c r="A4657" s="35">
        <f t="shared" si="437"/>
        <v>0</v>
      </c>
      <c r="B4657" s="8">
        <f t="shared" si="438"/>
        <v>0</v>
      </c>
      <c r="C4657" s="8">
        <f t="shared" si="439"/>
        <v>0</v>
      </c>
      <c r="D4657" s="38" t="e">
        <f t="shared" si="440"/>
        <v>#VALUE!</v>
      </c>
      <c r="E4657" s="39" t="e">
        <f t="shared" si="435"/>
        <v>#VALUE!</v>
      </c>
      <c r="M4657" s="8" t="str">
        <f>VLOOKUP(MONTH($J4657),Lookup!$A$2:$B$13,2,0)&amp;" "&amp;YEAR($J4657)</f>
        <v>Jan 1900</v>
      </c>
      <c r="N4657" s="34" t="str">
        <f t="shared" si="436"/>
        <v>1/1/9999</v>
      </c>
      <c r="O4657" s="8" t="str">
        <f>IF(ISERROR(VLOOKUP($I4657,Lookup!$H$2:$I$11,2,0)),"",VLOOKUP($I4657,Lookup!$H$2:$I$11,2,0))</f>
        <v/>
      </c>
      <c r="P4657" s="8">
        <f>COUNTIF(J$4:J4657,J4657)</f>
        <v>0</v>
      </c>
    </row>
    <row r="4658" spans="1:16" x14ac:dyDescent="0.25">
      <c r="A4658" s="35">
        <f t="shared" si="437"/>
        <v>0</v>
      </c>
      <c r="B4658" s="8">
        <f t="shared" si="438"/>
        <v>0</v>
      </c>
      <c r="C4658" s="8">
        <f t="shared" si="439"/>
        <v>0</v>
      </c>
      <c r="D4658" s="38" t="e">
        <f t="shared" si="440"/>
        <v>#VALUE!</v>
      </c>
      <c r="E4658" s="39" t="e">
        <f t="shared" si="435"/>
        <v>#VALUE!</v>
      </c>
      <c r="M4658" s="8" t="str">
        <f>VLOOKUP(MONTH($J4658),Lookup!$A$2:$B$13,2,0)&amp;" "&amp;YEAR($J4658)</f>
        <v>Jan 1900</v>
      </c>
      <c r="N4658" s="34" t="str">
        <f t="shared" si="436"/>
        <v>1/1/9999</v>
      </c>
      <c r="O4658" s="8" t="str">
        <f>IF(ISERROR(VLOOKUP($I4658,Lookup!$H$2:$I$11,2,0)),"",VLOOKUP($I4658,Lookup!$H$2:$I$11,2,0))</f>
        <v/>
      </c>
      <c r="P4658" s="8">
        <f>COUNTIF(J$4:J4658,J4658)</f>
        <v>0</v>
      </c>
    </row>
    <row r="4659" spans="1:16" x14ac:dyDescent="0.25">
      <c r="A4659" s="35">
        <f t="shared" si="437"/>
        <v>0</v>
      </c>
      <c r="B4659" s="8">
        <f t="shared" si="438"/>
        <v>0</v>
      </c>
      <c r="C4659" s="8">
        <f t="shared" si="439"/>
        <v>0</v>
      </c>
      <c r="D4659" s="38" t="e">
        <f t="shared" si="440"/>
        <v>#VALUE!</v>
      </c>
      <c r="E4659" s="39" t="e">
        <f t="shared" si="435"/>
        <v>#VALUE!</v>
      </c>
      <c r="M4659" s="8" t="str">
        <f>VLOOKUP(MONTH($J4659),Lookup!$A$2:$B$13,2,0)&amp;" "&amp;YEAR($J4659)</f>
        <v>Jan 1900</v>
      </c>
      <c r="N4659" s="34" t="str">
        <f t="shared" si="436"/>
        <v>1/1/9999</v>
      </c>
      <c r="O4659" s="8" t="str">
        <f>IF(ISERROR(VLOOKUP($I4659,Lookup!$H$2:$I$11,2,0)),"",VLOOKUP($I4659,Lookup!$H$2:$I$11,2,0))</f>
        <v/>
      </c>
      <c r="P4659" s="8">
        <f>COUNTIF(J$4:J4659,J4659)</f>
        <v>0</v>
      </c>
    </row>
    <row r="4660" spans="1:16" x14ac:dyDescent="0.25">
      <c r="A4660" s="35">
        <f t="shared" si="437"/>
        <v>0</v>
      </c>
      <c r="B4660" s="8">
        <f t="shared" si="438"/>
        <v>0</v>
      </c>
      <c r="C4660" s="8">
        <f t="shared" si="439"/>
        <v>0</v>
      </c>
      <c r="D4660" s="38" t="e">
        <f t="shared" si="440"/>
        <v>#VALUE!</v>
      </c>
      <c r="E4660" s="39" t="e">
        <f t="shared" si="435"/>
        <v>#VALUE!</v>
      </c>
      <c r="M4660" s="8" t="str">
        <f>VLOOKUP(MONTH($J4660),Lookup!$A$2:$B$13,2,0)&amp;" "&amp;YEAR($J4660)</f>
        <v>Jan 1900</v>
      </c>
      <c r="N4660" s="34" t="str">
        <f t="shared" si="436"/>
        <v>1/1/9999</v>
      </c>
      <c r="O4660" s="8" t="str">
        <f>IF(ISERROR(VLOOKUP($I4660,Lookup!$H$2:$I$11,2,0)),"",VLOOKUP($I4660,Lookup!$H$2:$I$11,2,0))</f>
        <v/>
      </c>
      <c r="P4660" s="8">
        <f>COUNTIF(J$4:J4660,J4660)</f>
        <v>0</v>
      </c>
    </row>
    <row r="4661" spans="1:16" x14ac:dyDescent="0.25">
      <c r="A4661" s="35">
        <f t="shared" si="437"/>
        <v>0</v>
      </c>
      <c r="B4661" s="8">
        <f t="shared" si="438"/>
        <v>0</v>
      </c>
      <c r="C4661" s="8">
        <f t="shared" si="439"/>
        <v>0</v>
      </c>
      <c r="D4661" s="38" t="e">
        <f t="shared" si="440"/>
        <v>#VALUE!</v>
      </c>
      <c r="E4661" s="39" t="e">
        <f t="shared" si="435"/>
        <v>#VALUE!</v>
      </c>
      <c r="M4661" s="8" t="str">
        <f>VLOOKUP(MONTH($J4661),Lookup!$A$2:$B$13,2,0)&amp;" "&amp;YEAR($J4661)</f>
        <v>Jan 1900</v>
      </c>
      <c r="N4661" s="34" t="str">
        <f t="shared" si="436"/>
        <v>1/1/9999</v>
      </c>
      <c r="O4661" s="8" t="str">
        <f>IF(ISERROR(VLOOKUP($I4661,Lookup!$H$2:$I$11,2,0)),"",VLOOKUP($I4661,Lookup!$H$2:$I$11,2,0))</f>
        <v/>
      </c>
      <c r="P4661" s="8">
        <f>COUNTIF(J$4:J4661,J4661)</f>
        <v>0</v>
      </c>
    </row>
    <row r="4662" spans="1:16" x14ac:dyDescent="0.25">
      <c r="A4662" s="35">
        <f t="shared" si="437"/>
        <v>0</v>
      </c>
      <c r="B4662" s="8">
        <f t="shared" si="438"/>
        <v>0</v>
      </c>
      <c r="C4662" s="8">
        <f t="shared" si="439"/>
        <v>0</v>
      </c>
      <c r="D4662" s="38" t="e">
        <f t="shared" si="440"/>
        <v>#VALUE!</v>
      </c>
      <c r="E4662" s="39" t="e">
        <f t="shared" si="435"/>
        <v>#VALUE!</v>
      </c>
      <c r="M4662" s="8" t="str">
        <f>VLOOKUP(MONTH($J4662),Lookup!$A$2:$B$13,2,0)&amp;" "&amp;YEAR($J4662)</f>
        <v>Jan 1900</v>
      </c>
      <c r="N4662" s="34" t="str">
        <f t="shared" si="436"/>
        <v>1/1/9999</v>
      </c>
      <c r="O4662" s="8" t="str">
        <f>IF(ISERROR(VLOOKUP($I4662,Lookup!$H$2:$I$11,2,0)),"",VLOOKUP($I4662,Lookup!$H$2:$I$11,2,0))</f>
        <v/>
      </c>
      <c r="P4662" s="8">
        <f>COUNTIF(J$4:J4662,J4662)</f>
        <v>0</v>
      </c>
    </row>
    <row r="4663" spans="1:16" x14ac:dyDescent="0.25">
      <c r="A4663" s="35">
        <f t="shared" si="437"/>
        <v>0</v>
      </c>
      <c r="B4663" s="8">
        <f t="shared" si="438"/>
        <v>0</v>
      </c>
      <c r="C4663" s="8">
        <f t="shared" si="439"/>
        <v>0</v>
      </c>
      <c r="D4663" s="38" t="e">
        <f t="shared" si="440"/>
        <v>#VALUE!</v>
      </c>
      <c r="E4663" s="39" t="e">
        <f t="shared" si="435"/>
        <v>#VALUE!</v>
      </c>
      <c r="M4663" s="8" t="str">
        <f>VLOOKUP(MONTH($J4663),Lookup!$A$2:$B$13,2,0)&amp;" "&amp;YEAR($J4663)</f>
        <v>Jan 1900</v>
      </c>
      <c r="N4663" s="34" t="str">
        <f t="shared" si="436"/>
        <v>1/1/9999</v>
      </c>
      <c r="O4663" s="8" t="str">
        <f>IF(ISERROR(VLOOKUP($I4663,Lookup!$H$2:$I$11,2,0)),"",VLOOKUP($I4663,Lookup!$H$2:$I$11,2,0))</f>
        <v/>
      </c>
      <c r="P4663" s="8">
        <f>COUNTIF(J$4:J4663,J4663)</f>
        <v>0</v>
      </c>
    </row>
    <row r="4664" spans="1:16" x14ac:dyDescent="0.25">
      <c r="A4664" s="35">
        <f t="shared" si="437"/>
        <v>0</v>
      </c>
      <c r="B4664" s="8">
        <f t="shared" si="438"/>
        <v>0</v>
      </c>
      <c r="C4664" s="8">
        <f t="shared" si="439"/>
        <v>0</v>
      </c>
      <c r="D4664" s="38" t="e">
        <f t="shared" si="440"/>
        <v>#VALUE!</v>
      </c>
      <c r="E4664" s="39" t="e">
        <f t="shared" si="435"/>
        <v>#VALUE!</v>
      </c>
      <c r="M4664" s="8" t="str">
        <f>VLOOKUP(MONTH($J4664),Lookup!$A$2:$B$13,2,0)&amp;" "&amp;YEAR($J4664)</f>
        <v>Jan 1900</v>
      </c>
      <c r="N4664" s="34" t="str">
        <f t="shared" si="436"/>
        <v>1/1/9999</v>
      </c>
      <c r="O4664" s="8" t="str">
        <f>IF(ISERROR(VLOOKUP($I4664,Lookup!$H$2:$I$11,2,0)),"",VLOOKUP($I4664,Lookup!$H$2:$I$11,2,0))</f>
        <v/>
      </c>
      <c r="P4664" s="8">
        <f>COUNTIF(J$4:J4664,J4664)</f>
        <v>0</v>
      </c>
    </row>
    <row r="4665" spans="1:16" x14ac:dyDescent="0.25">
      <c r="A4665" s="35">
        <f t="shared" si="437"/>
        <v>0</v>
      </c>
      <c r="B4665" s="8">
        <f t="shared" si="438"/>
        <v>0</v>
      </c>
      <c r="C4665" s="8">
        <f t="shared" si="439"/>
        <v>0</v>
      </c>
      <c r="D4665" s="38" t="e">
        <f t="shared" si="440"/>
        <v>#VALUE!</v>
      </c>
      <c r="E4665" s="39" t="e">
        <f t="shared" si="435"/>
        <v>#VALUE!</v>
      </c>
      <c r="M4665" s="8" t="str">
        <f>VLOOKUP(MONTH($J4665),Lookup!$A$2:$B$13,2,0)&amp;" "&amp;YEAR($J4665)</f>
        <v>Jan 1900</v>
      </c>
      <c r="N4665" s="34" t="str">
        <f t="shared" si="436"/>
        <v>1/1/9999</v>
      </c>
      <c r="O4665" s="8" t="str">
        <f>IF(ISERROR(VLOOKUP($I4665,Lookup!$H$2:$I$11,2,0)),"",VLOOKUP($I4665,Lookup!$H$2:$I$11,2,0))</f>
        <v/>
      </c>
      <c r="P4665" s="8">
        <f>COUNTIF(J$4:J4665,J4665)</f>
        <v>0</v>
      </c>
    </row>
    <row r="4666" spans="1:16" x14ac:dyDescent="0.25">
      <c r="A4666" s="35">
        <f t="shared" si="437"/>
        <v>0</v>
      </c>
      <c r="B4666" s="8">
        <f t="shared" si="438"/>
        <v>0</v>
      </c>
      <c r="C4666" s="8">
        <f t="shared" si="439"/>
        <v>0</v>
      </c>
      <c r="D4666" s="38" t="e">
        <f t="shared" si="440"/>
        <v>#VALUE!</v>
      </c>
      <c r="E4666" s="39" t="e">
        <f t="shared" si="435"/>
        <v>#VALUE!</v>
      </c>
      <c r="M4666" s="8" t="str">
        <f>VLOOKUP(MONTH($J4666),Lookup!$A$2:$B$13,2,0)&amp;" "&amp;YEAR($J4666)</f>
        <v>Jan 1900</v>
      </c>
      <c r="N4666" s="34" t="str">
        <f t="shared" si="436"/>
        <v>1/1/9999</v>
      </c>
      <c r="O4666" s="8" t="str">
        <f>IF(ISERROR(VLOOKUP($I4666,Lookup!$H$2:$I$11,2,0)),"",VLOOKUP($I4666,Lookup!$H$2:$I$11,2,0))</f>
        <v/>
      </c>
      <c r="P4666" s="8">
        <f>COUNTIF(J$4:J4666,J4666)</f>
        <v>0</v>
      </c>
    </row>
    <row r="4667" spans="1:16" x14ac:dyDescent="0.25">
      <c r="A4667" s="35">
        <f t="shared" si="437"/>
        <v>0</v>
      </c>
      <c r="B4667" s="8">
        <f t="shared" si="438"/>
        <v>0</v>
      </c>
      <c r="C4667" s="8">
        <f t="shared" si="439"/>
        <v>0</v>
      </c>
      <c r="D4667" s="38" t="e">
        <f t="shared" si="440"/>
        <v>#VALUE!</v>
      </c>
      <c r="E4667" s="39" t="e">
        <f t="shared" si="435"/>
        <v>#VALUE!</v>
      </c>
      <c r="M4667" s="8" t="str">
        <f>VLOOKUP(MONTH($J4667),Lookup!$A$2:$B$13,2,0)&amp;" "&amp;YEAR($J4667)</f>
        <v>Jan 1900</v>
      </c>
      <c r="N4667" s="34" t="str">
        <f t="shared" si="436"/>
        <v>1/1/9999</v>
      </c>
      <c r="O4667" s="8" t="str">
        <f>IF(ISERROR(VLOOKUP($I4667,Lookup!$H$2:$I$11,2,0)),"",VLOOKUP($I4667,Lookup!$H$2:$I$11,2,0))</f>
        <v/>
      </c>
      <c r="P4667" s="8">
        <f>COUNTIF(J$4:J4667,J4667)</f>
        <v>0</v>
      </c>
    </row>
    <row r="4668" spans="1:16" x14ac:dyDescent="0.25">
      <c r="A4668" s="35">
        <f t="shared" si="437"/>
        <v>0</v>
      </c>
      <c r="B4668" s="8">
        <f t="shared" si="438"/>
        <v>0</v>
      </c>
      <c r="C4668" s="8">
        <f t="shared" si="439"/>
        <v>0</v>
      </c>
      <c r="D4668" s="38" t="e">
        <f t="shared" si="440"/>
        <v>#VALUE!</v>
      </c>
      <c r="E4668" s="39" t="e">
        <f t="shared" si="435"/>
        <v>#VALUE!</v>
      </c>
      <c r="M4668" s="8" t="str">
        <f>VLOOKUP(MONTH($J4668),Lookup!$A$2:$B$13,2,0)&amp;" "&amp;YEAR($J4668)</f>
        <v>Jan 1900</v>
      </c>
      <c r="N4668" s="34" t="str">
        <f t="shared" si="436"/>
        <v>1/1/9999</v>
      </c>
      <c r="O4668" s="8" t="str">
        <f>IF(ISERROR(VLOOKUP($I4668,Lookup!$H$2:$I$11,2,0)),"",VLOOKUP($I4668,Lookup!$H$2:$I$11,2,0))</f>
        <v/>
      </c>
      <c r="P4668" s="8">
        <f>COUNTIF(J$4:J4668,J4668)</f>
        <v>0</v>
      </c>
    </row>
    <row r="4669" spans="1:16" x14ac:dyDescent="0.25">
      <c r="A4669" s="35">
        <f t="shared" si="437"/>
        <v>0</v>
      </c>
      <c r="B4669" s="8">
        <f t="shared" si="438"/>
        <v>0</v>
      </c>
      <c r="C4669" s="8">
        <f t="shared" si="439"/>
        <v>0</v>
      </c>
      <c r="D4669" s="38" t="e">
        <f t="shared" si="440"/>
        <v>#VALUE!</v>
      </c>
      <c r="E4669" s="39" t="e">
        <f t="shared" si="435"/>
        <v>#VALUE!</v>
      </c>
      <c r="M4669" s="8" t="str">
        <f>VLOOKUP(MONTH($J4669),Lookup!$A$2:$B$13,2,0)&amp;" "&amp;YEAR($J4669)</f>
        <v>Jan 1900</v>
      </c>
      <c r="N4669" s="34" t="str">
        <f t="shared" si="436"/>
        <v>1/1/9999</v>
      </c>
      <c r="O4669" s="8" t="str">
        <f>IF(ISERROR(VLOOKUP($I4669,Lookup!$H$2:$I$11,2,0)),"",VLOOKUP($I4669,Lookup!$H$2:$I$11,2,0))</f>
        <v/>
      </c>
      <c r="P4669" s="8">
        <f>COUNTIF(J$4:J4669,J4669)</f>
        <v>0</v>
      </c>
    </row>
    <row r="4670" spans="1:16" x14ac:dyDescent="0.25">
      <c r="A4670" s="35">
        <f t="shared" si="437"/>
        <v>0</v>
      </c>
      <c r="B4670" s="8">
        <f t="shared" si="438"/>
        <v>0</v>
      </c>
      <c r="C4670" s="8">
        <f t="shared" si="439"/>
        <v>0</v>
      </c>
      <c r="D4670" s="38" t="e">
        <f t="shared" si="440"/>
        <v>#VALUE!</v>
      </c>
      <c r="E4670" s="39" t="e">
        <f t="shared" si="435"/>
        <v>#VALUE!</v>
      </c>
      <c r="M4670" s="8" t="str">
        <f>VLOOKUP(MONTH($J4670),Lookup!$A$2:$B$13,2,0)&amp;" "&amp;YEAR($J4670)</f>
        <v>Jan 1900</v>
      </c>
      <c r="N4670" s="34" t="str">
        <f t="shared" si="436"/>
        <v>1/1/9999</v>
      </c>
      <c r="O4670" s="8" t="str">
        <f>IF(ISERROR(VLOOKUP($I4670,Lookup!$H$2:$I$11,2,0)),"",VLOOKUP($I4670,Lookup!$H$2:$I$11,2,0))</f>
        <v/>
      </c>
      <c r="P4670" s="8">
        <f>COUNTIF(J$4:J4670,J4670)</f>
        <v>0</v>
      </c>
    </row>
    <row r="4671" spans="1:16" x14ac:dyDescent="0.25">
      <c r="A4671" s="35">
        <f t="shared" si="437"/>
        <v>0</v>
      </c>
      <c r="B4671" s="8">
        <f t="shared" si="438"/>
        <v>0</v>
      </c>
      <c r="C4671" s="8">
        <f t="shared" si="439"/>
        <v>0</v>
      </c>
      <c r="D4671" s="38" t="e">
        <f t="shared" si="440"/>
        <v>#VALUE!</v>
      </c>
      <c r="E4671" s="39" t="e">
        <f t="shared" si="435"/>
        <v>#VALUE!</v>
      </c>
      <c r="M4671" s="8" t="str">
        <f>VLOOKUP(MONTH($J4671),Lookup!$A$2:$B$13,2,0)&amp;" "&amp;YEAR($J4671)</f>
        <v>Jan 1900</v>
      </c>
      <c r="N4671" s="34" t="str">
        <f t="shared" si="436"/>
        <v>1/1/9999</v>
      </c>
      <c r="O4671" s="8" t="str">
        <f>IF(ISERROR(VLOOKUP($I4671,Lookup!$H$2:$I$11,2,0)),"",VLOOKUP($I4671,Lookup!$H$2:$I$11,2,0))</f>
        <v/>
      </c>
      <c r="P4671" s="8">
        <f>COUNTIF(J$4:J4671,J4671)</f>
        <v>0</v>
      </c>
    </row>
    <row r="4672" spans="1:16" x14ac:dyDescent="0.25">
      <c r="A4672" s="35">
        <f t="shared" si="437"/>
        <v>0</v>
      </c>
      <c r="B4672" s="8">
        <f t="shared" si="438"/>
        <v>0</v>
      </c>
      <c r="C4672" s="8">
        <f t="shared" si="439"/>
        <v>0</v>
      </c>
      <c r="D4672" s="38" t="e">
        <f t="shared" si="440"/>
        <v>#VALUE!</v>
      </c>
      <c r="E4672" s="39" t="e">
        <f t="shared" si="435"/>
        <v>#VALUE!</v>
      </c>
      <c r="M4672" s="8" t="str">
        <f>VLOOKUP(MONTH($J4672),Lookup!$A$2:$B$13,2,0)&amp;" "&amp;YEAR($J4672)</f>
        <v>Jan 1900</v>
      </c>
      <c r="N4672" s="34" t="str">
        <f t="shared" si="436"/>
        <v>1/1/9999</v>
      </c>
      <c r="O4672" s="8" t="str">
        <f>IF(ISERROR(VLOOKUP($I4672,Lookup!$H$2:$I$11,2,0)),"",VLOOKUP($I4672,Lookup!$H$2:$I$11,2,0))</f>
        <v/>
      </c>
      <c r="P4672" s="8">
        <f>COUNTIF(J$4:J4672,J4672)</f>
        <v>0</v>
      </c>
    </row>
    <row r="4673" spans="1:16" x14ac:dyDescent="0.25">
      <c r="A4673" s="35">
        <f t="shared" si="437"/>
        <v>0</v>
      </c>
      <c r="B4673" s="8">
        <f t="shared" si="438"/>
        <v>0</v>
      </c>
      <c r="C4673" s="8">
        <f t="shared" si="439"/>
        <v>0</v>
      </c>
      <c r="D4673" s="38" t="e">
        <f t="shared" si="440"/>
        <v>#VALUE!</v>
      </c>
      <c r="E4673" s="39" t="e">
        <f t="shared" si="435"/>
        <v>#VALUE!</v>
      </c>
      <c r="M4673" s="8" t="str">
        <f>VLOOKUP(MONTH($J4673),Lookup!$A$2:$B$13,2,0)&amp;" "&amp;YEAR($J4673)</f>
        <v>Jan 1900</v>
      </c>
      <c r="N4673" s="34" t="str">
        <f t="shared" si="436"/>
        <v>1/1/9999</v>
      </c>
      <c r="O4673" s="8" t="str">
        <f>IF(ISERROR(VLOOKUP($I4673,Lookup!$H$2:$I$11,2,0)),"",VLOOKUP($I4673,Lookup!$H$2:$I$11,2,0))</f>
        <v/>
      </c>
      <c r="P4673" s="8">
        <f>COUNTIF(J$4:J4673,J4673)</f>
        <v>0</v>
      </c>
    </row>
    <row r="4674" spans="1:16" x14ac:dyDescent="0.25">
      <c r="A4674" s="35">
        <f t="shared" si="437"/>
        <v>0</v>
      </c>
      <c r="B4674" s="8">
        <f t="shared" si="438"/>
        <v>0</v>
      </c>
      <c r="C4674" s="8">
        <f t="shared" si="439"/>
        <v>0</v>
      </c>
      <c r="D4674" s="38" t="e">
        <f t="shared" si="440"/>
        <v>#VALUE!</v>
      </c>
      <c r="E4674" s="39" t="e">
        <f t="shared" si="435"/>
        <v>#VALUE!</v>
      </c>
      <c r="M4674" s="8" t="str">
        <f>VLOOKUP(MONTH($J4674),Lookup!$A$2:$B$13,2,0)&amp;" "&amp;YEAR($J4674)</f>
        <v>Jan 1900</v>
      </c>
      <c r="N4674" s="34" t="str">
        <f t="shared" si="436"/>
        <v>1/1/9999</v>
      </c>
      <c r="O4674" s="8" t="str">
        <f>IF(ISERROR(VLOOKUP($I4674,Lookup!$H$2:$I$11,2,0)),"",VLOOKUP($I4674,Lookup!$H$2:$I$11,2,0))</f>
        <v/>
      </c>
      <c r="P4674" s="8">
        <f>COUNTIF(J$4:J4674,J4674)</f>
        <v>0</v>
      </c>
    </row>
    <row r="4675" spans="1:16" x14ac:dyDescent="0.25">
      <c r="A4675" s="35">
        <f t="shared" si="437"/>
        <v>0</v>
      </c>
      <c r="B4675" s="8">
        <f t="shared" si="438"/>
        <v>0</v>
      </c>
      <c r="C4675" s="8">
        <f t="shared" si="439"/>
        <v>0</v>
      </c>
      <c r="D4675" s="38" t="e">
        <f t="shared" si="440"/>
        <v>#VALUE!</v>
      </c>
      <c r="E4675" s="39" t="e">
        <f t="shared" si="435"/>
        <v>#VALUE!</v>
      </c>
      <c r="M4675" s="8" t="str">
        <f>VLOOKUP(MONTH($J4675),Lookup!$A$2:$B$13,2,0)&amp;" "&amp;YEAR($J4675)</f>
        <v>Jan 1900</v>
      </c>
      <c r="N4675" s="34" t="str">
        <f t="shared" si="436"/>
        <v>1/1/9999</v>
      </c>
      <c r="O4675" s="8" t="str">
        <f>IF(ISERROR(VLOOKUP($I4675,Lookup!$H$2:$I$11,2,0)),"",VLOOKUP($I4675,Lookup!$H$2:$I$11,2,0))</f>
        <v/>
      </c>
      <c r="P4675" s="8">
        <f>COUNTIF(J$4:J4675,J4675)</f>
        <v>0</v>
      </c>
    </row>
    <row r="4676" spans="1:16" x14ac:dyDescent="0.25">
      <c r="A4676" s="35">
        <f t="shared" si="437"/>
        <v>0</v>
      </c>
      <c r="B4676" s="8">
        <f t="shared" si="438"/>
        <v>0</v>
      </c>
      <c r="C4676" s="8">
        <f t="shared" si="439"/>
        <v>0</v>
      </c>
      <c r="D4676" s="38" t="e">
        <f t="shared" si="440"/>
        <v>#VALUE!</v>
      </c>
      <c r="E4676" s="39" t="e">
        <f t="shared" si="435"/>
        <v>#VALUE!</v>
      </c>
      <c r="M4676" s="8" t="str">
        <f>VLOOKUP(MONTH($J4676),Lookup!$A$2:$B$13,2,0)&amp;" "&amp;YEAR($J4676)</f>
        <v>Jan 1900</v>
      </c>
      <c r="N4676" s="34" t="str">
        <f t="shared" si="436"/>
        <v>1/1/9999</v>
      </c>
      <c r="O4676" s="8" t="str">
        <f>IF(ISERROR(VLOOKUP($I4676,Lookup!$H$2:$I$11,2,0)),"",VLOOKUP($I4676,Lookup!$H$2:$I$11,2,0))</f>
        <v/>
      </c>
      <c r="P4676" s="8">
        <f>COUNTIF(J$4:J4676,J4676)</f>
        <v>0</v>
      </c>
    </row>
    <row r="4677" spans="1:16" x14ac:dyDescent="0.25">
      <c r="A4677" s="35">
        <f t="shared" si="437"/>
        <v>0</v>
      </c>
      <c r="B4677" s="8">
        <f t="shared" si="438"/>
        <v>0</v>
      </c>
      <c r="C4677" s="8">
        <f t="shared" si="439"/>
        <v>0</v>
      </c>
      <c r="D4677" s="38" t="e">
        <f t="shared" si="440"/>
        <v>#VALUE!</v>
      </c>
      <c r="E4677" s="39" t="e">
        <f t="shared" ref="E4677:E4740" si="441">IF($D4677="","",COUNTIFS($F$4:$F$5000,$F4677,$D$4:$D$5000,"&gt;"&amp;$D4677))</f>
        <v>#VALUE!</v>
      </c>
      <c r="M4677" s="8" t="str">
        <f>VLOOKUP(MONTH($J4677),Lookup!$A$2:$B$13,2,0)&amp;" "&amp;YEAR($J4677)</f>
        <v>Jan 1900</v>
      </c>
      <c r="N4677" s="34" t="str">
        <f t="shared" ref="N4677:N4740" si="442">IF(ISBLANK($J4677),"1/1/9999",J4677)</f>
        <v>1/1/9999</v>
      </c>
      <c r="O4677" s="8" t="str">
        <f>IF(ISERROR(VLOOKUP($I4677,Lookup!$H$2:$I$11,2,0)),"",VLOOKUP($I4677,Lookup!$H$2:$I$11,2,0))</f>
        <v/>
      </c>
      <c r="P4677" s="8">
        <f>COUNTIF(J$4:J4677,J4677)</f>
        <v>0</v>
      </c>
    </row>
    <row r="4678" spans="1:16" x14ac:dyDescent="0.25">
      <c r="A4678" s="35">
        <f t="shared" ref="A4678:A4741" si="443">K4678</f>
        <v>0</v>
      </c>
      <c r="B4678" s="8">
        <f t="shared" ref="B4678:B4741" si="444">J4678</f>
        <v>0</v>
      </c>
      <c r="C4678" s="8">
        <f t="shared" ref="C4678:C4741" si="445">L4678</f>
        <v>0</v>
      </c>
      <c r="D4678" s="38" t="e">
        <f t="shared" ref="D4678:D4741" si="446">SUM(A4678:C4678)+O4678+P4678</f>
        <v>#VALUE!</v>
      </c>
      <c r="E4678" s="39" t="e">
        <f t="shared" si="441"/>
        <v>#VALUE!</v>
      </c>
      <c r="M4678" s="8" t="str">
        <f>VLOOKUP(MONTH($J4678),Lookup!$A$2:$B$13,2,0)&amp;" "&amp;YEAR($J4678)</f>
        <v>Jan 1900</v>
      </c>
      <c r="N4678" s="34" t="str">
        <f t="shared" si="442"/>
        <v>1/1/9999</v>
      </c>
      <c r="O4678" s="8" t="str">
        <f>IF(ISERROR(VLOOKUP($I4678,Lookup!$H$2:$I$11,2,0)),"",VLOOKUP($I4678,Lookup!$H$2:$I$11,2,0))</f>
        <v/>
      </c>
      <c r="P4678" s="8">
        <f>COUNTIF(J$4:J4678,J4678)</f>
        <v>0</v>
      </c>
    </row>
    <row r="4679" spans="1:16" x14ac:dyDescent="0.25">
      <c r="A4679" s="35">
        <f t="shared" si="443"/>
        <v>0</v>
      </c>
      <c r="B4679" s="8">
        <f t="shared" si="444"/>
        <v>0</v>
      </c>
      <c r="C4679" s="8">
        <f t="shared" si="445"/>
        <v>0</v>
      </c>
      <c r="D4679" s="38" t="e">
        <f t="shared" si="446"/>
        <v>#VALUE!</v>
      </c>
      <c r="E4679" s="39" t="e">
        <f t="shared" si="441"/>
        <v>#VALUE!</v>
      </c>
      <c r="M4679" s="8" t="str">
        <f>VLOOKUP(MONTH($J4679),Lookup!$A$2:$B$13,2,0)&amp;" "&amp;YEAR($J4679)</f>
        <v>Jan 1900</v>
      </c>
      <c r="N4679" s="34" t="str">
        <f t="shared" si="442"/>
        <v>1/1/9999</v>
      </c>
      <c r="O4679" s="8" t="str">
        <f>IF(ISERROR(VLOOKUP($I4679,Lookup!$H$2:$I$11,2,0)),"",VLOOKUP($I4679,Lookup!$H$2:$I$11,2,0))</f>
        <v/>
      </c>
      <c r="P4679" s="8">
        <f>COUNTIF(J$4:J4679,J4679)</f>
        <v>0</v>
      </c>
    </row>
    <row r="4680" spans="1:16" x14ac:dyDescent="0.25">
      <c r="A4680" s="35">
        <f t="shared" si="443"/>
        <v>0</v>
      </c>
      <c r="B4680" s="8">
        <f t="shared" si="444"/>
        <v>0</v>
      </c>
      <c r="C4680" s="8">
        <f t="shared" si="445"/>
        <v>0</v>
      </c>
      <c r="D4680" s="38" t="e">
        <f t="shared" si="446"/>
        <v>#VALUE!</v>
      </c>
      <c r="E4680" s="39" t="e">
        <f t="shared" si="441"/>
        <v>#VALUE!</v>
      </c>
      <c r="M4680" s="8" t="str">
        <f>VLOOKUP(MONTH($J4680),Lookup!$A$2:$B$13,2,0)&amp;" "&amp;YEAR($J4680)</f>
        <v>Jan 1900</v>
      </c>
      <c r="N4680" s="34" t="str">
        <f t="shared" si="442"/>
        <v>1/1/9999</v>
      </c>
      <c r="O4680" s="8" t="str">
        <f>IF(ISERROR(VLOOKUP($I4680,Lookup!$H$2:$I$11,2,0)),"",VLOOKUP($I4680,Lookup!$H$2:$I$11,2,0))</f>
        <v/>
      </c>
      <c r="P4680" s="8">
        <f>COUNTIF(J$4:J4680,J4680)</f>
        <v>0</v>
      </c>
    </row>
    <row r="4681" spans="1:16" x14ac:dyDescent="0.25">
      <c r="A4681" s="35">
        <f t="shared" si="443"/>
        <v>0</v>
      </c>
      <c r="B4681" s="8">
        <f t="shared" si="444"/>
        <v>0</v>
      </c>
      <c r="C4681" s="8">
        <f t="shared" si="445"/>
        <v>0</v>
      </c>
      <c r="D4681" s="38" t="e">
        <f t="shared" si="446"/>
        <v>#VALUE!</v>
      </c>
      <c r="E4681" s="39" t="e">
        <f t="shared" si="441"/>
        <v>#VALUE!</v>
      </c>
      <c r="M4681" s="8" t="str">
        <f>VLOOKUP(MONTH($J4681),Lookup!$A$2:$B$13,2,0)&amp;" "&amp;YEAR($J4681)</f>
        <v>Jan 1900</v>
      </c>
      <c r="N4681" s="34" t="str">
        <f t="shared" si="442"/>
        <v>1/1/9999</v>
      </c>
      <c r="O4681" s="8" t="str">
        <f>IF(ISERROR(VLOOKUP($I4681,Lookup!$H$2:$I$11,2,0)),"",VLOOKUP($I4681,Lookup!$H$2:$I$11,2,0))</f>
        <v/>
      </c>
      <c r="P4681" s="8">
        <f>COUNTIF(J$4:J4681,J4681)</f>
        <v>0</v>
      </c>
    </row>
    <row r="4682" spans="1:16" x14ac:dyDescent="0.25">
      <c r="A4682" s="35">
        <f t="shared" si="443"/>
        <v>0</v>
      </c>
      <c r="B4682" s="8">
        <f t="shared" si="444"/>
        <v>0</v>
      </c>
      <c r="C4682" s="8">
        <f t="shared" si="445"/>
        <v>0</v>
      </c>
      <c r="D4682" s="38" t="e">
        <f t="shared" si="446"/>
        <v>#VALUE!</v>
      </c>
      <c r="E4682" s="39" t="e">
        <f t="shared" si="441"/>
        <v>#VALUE!</v>
      </c>
      <c r="M4682" s="8" t="str">
        <f>VLOOKUP(MONTH($J4682),Lookup!$A$2:$B$13,2,0)&amp;" "&amp;YEAR($J4682)</f>
        <v>Jan 1900</v>
      </c>
      <c r="N4682" s="34" t="str">
        <f t="shared" si="442"/>
        <v>1/1/9999</v>
      </c>
      <c r="O4682" s="8" t="str">
        <f>IF(ISERROR(VLOOKUP($I4682,Lookup!$H$2:$I$11,2,0)),"",VLOOKUP($I4682,Lookup!$H$2:$I$11,2,0))</f>
        <v/>
      </c>
      <c r="P4682" s="8">
        <f>COUNTIF(J$4:J4682,J4682)</f>
        <v>0</v>
      </c>
    </row>
    <row r="4683" spans="1:16" x14ac:dyDescent="0.25">
      <c r="A4683" s="35">
        <f t="shared" si="443"/>
        <v>0</v>
      </c>
      <c r="B4683" s="8">
        <f t="shared" si="444"/>
        <v>0</v>
      </c>
      <c r="C4683" s="8">
        <f t="shared" si="445"/>
        <v>0</v>
      </c>
      <c r="D4683" s="38" t="e">
        <f t="shared" si="446"/>
        <v>#VALUE!</v>
      </c>
      <c r="E4683" s="39" t="e">
        <f t="shared" si="441"/>
        <v>#VALUE!</v>
      </c>
      <c r="M4683" s="8" t="str">
        <f>VLOOKUP(MONTH($J4683),Lookup!$A$2:$B$13,2,0)&amp;" "&amp;YEAR($J4683)</f>
        <v>Jan 1900</v>
      </c>
      <c r="N4683" s="34" t="str">
        <f t="shared" si="442"/>
        <v>1/1/9999</v>
      </c>
      <c r="O4683" s="8" t="str">
        <f>IF(ISERROR(VLOOKUP($I4683,Lookup!$H$2:$I$11,2,0)),"",VLOOKUP($I4683,Lookup!$H$2:$I$11,2,0))</f>
        <v/>
      </c>
      <c r="P4683" s="8">
        <f>COUNTIF(J$4:J4683,J4683)</f>
        <v>0</v>
      </c>
    </row>
    <row r="4684" spans="1:16" x14ac:dyDescent="0.25">
      <c r="A4684" s="35">
        <f t="shared" si="443"/>
        <v>0</v>
      </c>
      <c r="B4684" s="8">
        <f t="shared" si="444"/>
        <v>0</v>
      </c>
      <c r="C4684" s="8">
        <f t="shared" si="445"/>
        <v>0</v>
      </c>
      <c r="D4684" s="38" t="e">
        <f t="shared" si="446"/>
        <v>#VALUE!</v>
      </c>
      <c r="E4684" s="39" t="e">
        <f t="shared" si="441"/>
        <v>#VALUE!</v>
      </c>
      <c r="M4684" s="8" t="str">
        <f>VLOOKUP(MONTH($J4684),Lookup!$A$2:$B$13,2,0)&amp;" "&amp;YEAR($J4684)</f>
        <v>Jan 1900</v>
      </c>
      <c r="N4684" s="34" t="str">
        <f t="shared" si="442"/>
        <v>1/1/9999</v>
      </c>
      <c r="O4684" s="8" t="str">
        <f>IF(ISERROR(VLOOKUP($I4684,Lookup!$H$2:$I$11,2,0)),"",VLOOKUP($I4684,Lookup!$H$2:$I$11,2,0))</f>
        <v/>
      </c>
      <c r="P4684" s="8">
        <f>COUNTIF(J$4:J4684,J4684)</f>
        <v>0</v>
      </c>
    </row>
    <row r="4685" spans="1:16" x14ac:dyDescent="0.25">
      <c r="A4685" s="35">
        <f t="shared" si="443"/>
        <v>0</v>
      </c>
      <c r="B4685" s="8">
        <f t="shared" si="444"/>
        <v>0</v>
      </c>
      <c r="C4685" s="8">
        <f t="shared" si="445"/>
        <v>0</v>
      </c>
      <c r="D4685" s="38" t="e">
        <f t="shared" si="446"/>
        <v>#VALUE!</v>
      </c>
      <c r="E4685" s="39" t="e">
        <f t="shared" si="441"/>
        <v>#VALUE!</v>
      </c>
      <c r="M4685" s="8" t="str">
        <f>VLOOKUP(MONTH($J4685),Lookup!$A$2:$B$13,2,0)&amp;" "&amp;YEAR($J4685)</f>
        <v>Jan 1900</v>
      </c>
      <c r="N4685" s="34" t="str">
        <f t="shared" si="442"/>
        <v>1/1/9999</v>
      </c>
      <c r="O4685" s="8" t="str">
        <f>IF(ISERROR(VLOOKUP($I4685,Lookup!$H$2:$I$11,2,0)),"",VLOOKUP($I4685,Lookup!$H$2:$I$11,2,0))</f>
        <v/>
      </c>
      <c r="P4685" s="8">
        <f>COUNTIF(J$4:J4685,J4685)</f>
        <v>0</v>
      </c>
    </row>
    <row r="4686" spans="1:16" x14ac:dyDescent="0.25">
      <c r="A4686" s="35">
        <f t="shared" si="443"/>
        <v>0</v>
      </c>
      <c r="B4686" s="8">
        <f t="shared" si="444"/>
        <v>0</v>
      </c>
      <c r="C4686" s="8">
        <f t="shared" si="445"/>
        <v>0</v>
      </c>
      <c r="D4686" s="38" t="e">
        <f t="shared" si="446"/>
        <v>#VALUE!</v>
      </c>
      <c r="E4686" s="39" t="e">
        <f t="shared" si="441"/>
        <v>#VALUE!</v>
      </c>
      <c r="M4686" s="8" t="str">
        <f>VLOOKUP(MONTH($J4686),Lookup!$A$2:$B$13,2,0)&amp;" "&amp;YEAR($J4686)</f>
        <v>Jan 1900</v>
      </c>
      <c r="N4686" s="34" t="str">
        <f t="shared" si="442"/>
        <v>1/1/9999</v>
      </c>
      <c r="O4686" s="8" t="str">
        <f>IF(ISERROR(VLOOKUP($I4686,Lookup!$H$2:$I$11,2,0)),"",VLOOKUP($I4686,Lookup!$H$2:$I$11,2,0))</f>
        <v/>
      </c>
      <c r="P4686" s="8">
        <f>COUNTIF(J$4:J4686,J4686)</f>
        <v>0</v>
      </c>
    </row>
    <row r="4687" spans="1:16" x14ac:dyDescent="0.25">
      <c r="A4687" s="35">
        <f t="shared" si="443"/>
        <v>0</v>
      </c>
      <c r="B4687" s="8">
        <f t="shared" si="444"/>
        <v>0</v>
      </c>
      <c r="C4687" s="8">
        <f t="shared" si="445"/>
        <v>0</v>
      </c>
      <c r="D4687" s="38" t="e">
        <f t="shared" si="446"/>
        <v>#VALUE!</v>
      </c>
      <c r="E4687" s="39" t="e">
        <f t="shared" si="441"/>
        <v>#VALUE!</v>
      </c>
      <c r="M4687" s="8" t="str">
        <f>VLOOKUP(MONTH($J4687),Lookup!$A$2:$B$13,2,0)&amp;" "&amp;YEAR($J4687)</f>
        <v>Jan 1900</v>
      </c>
      <c r="N4687" s="34" t="str">
        <f t="shared" si="442"/>
        <v>1/1/9999</v>
      </c>
      <c r="O4687" s="8" t="str">
        <f>IF(ISERROR(VLOOKUP($I4687,Lookup!$H$2:$I$11,2,0)),"",VLOOKUP($I4687,Lookup!$H$2:$I$11,2,0))</f>
        <v/>
      </c>
      <c r="P4687" s="8">
        <f>COUNTIF(J$4:J4687,J4687)</f>
        <v>0</v>
      </c>
    </row>
    <row r="4688" spans="1:16" x14ac:dyDescent="0.25">
      <c r="A4688" s="35">
        <f t="shared" si="443"/>
        <v>0</v>
      </c>
      <c r="B4688" s="8">
        <f t="shared" si="444"/>
        <v>0</v>
      </c>
      <c r="C4688" s="8">
        <f t="shared" si="445"/>
        <v>0</v>
      </c>
      <c r="D4688" s="38" t="e">
        <f t="shared" si="446"/>
        <v>#VALUE!</v>
      </c>
      <c r="E4688" s="39" t="e">
        <f t="shared" si="441"/>
        <v>#VALUE!</v>
      </c>
      <c r="M4688" s="8" t="str">
        <f>VLOOKUP(MONTH($J4688),Lookup!$A$2:$B$13,2,0)&amp;" "&amp;YEAR($J4688)</f>
        <v>Jan 1900</v>
      </c>
      <c r="N4688" s="34" t="str">
        <f t="shared" si="442"/>
        <v>1/1/9999</v>
      </c>
      <c r="O4688" s="8" t="str">
        <f>IF(ISERROR(VLOOKUP($I4688,Lookup!$H$2:$I$11,2,0)),"",VLOOKUP($I4688,Lookup!$H$2:$I$11,2,0))</f>
        <v/>
      </c>
      <c r="P4688" s="8">
        <f>COUNTIF(J$4:J4688,J4688)</f>
        <v>0</v>
      </c>
    </row>
    <row r="4689" spans="1:16" x14ac:dyDescent="0.25">
      <c r="A4689" s="35">
        <f t="shared" si="443"/>
        <v>0</v>
      </c>
      <c r="B4689" s="8">
        <f t="shared" si="444"/>
        <v>0</v>
      </c>
      <c r="C4689" s="8">
        <f t="shared" si="445"/>
        <v>0</v>
      </c>
      <c r="D4689" s="38" t="e">
        <f t="shared" si="446"/>
        <v>#VALUE!</v>
      </c>
      <c r="E4689" s="39" t="e">
        <f t="shared" si="441"/>
        <v>#VALUE!</v>
      </c>
      <c r="M4689" s="8" t="str">
        <f>VLOOKUP(MONTH($J4689),Lookup!$A$2:$B$13,2,0)&amp;" "&amp;YEAR($J4689)</f>
        <v>Jan 1900</v>
      </c>
      <c r="N4689" s="34" t="str">
        <f t="shared" si="442"/>
        <v>1/1/9999</v>
      </c>
      <c r="O4689" s="8" t="str">
        <f>IF(ISERROR(VLOOKUP($I4689,Lookup!$H$2:$I$11,2,0)),"",VLOOKUP($I4689,Lookup!$H$2:$I$11,2,0))</f>
        <v/>
      </c>
      <c r="P4689" s="8">
        <f>COUNTIF(J$4:J4689,J4689)</f>
        <v>0</v>
      </c>
    </row>
    <row r="4690" spans="1:16" x14ac:dyDescent="0.25">
      <c r="A4690" s="35">
        <f t="shared" si="443"/>
        <v>0</v>
      </c>
      <c r="B4690" s="8">
        <f t="shared" si="444"/>
        <v>0</v>
      </c>
      <c r="C4690" s="8">
        <f t="shared" si="445"/>
        <v>0</v>
      </c>
      <c r="D4690" s="38" t="e">
        <f t="shared" si="446"/>
        <v>#VALUE!</v>
      </c>
      <c r="E4690" s="39" t="e">
        <f t="shared" si="441"/>
        <v>#VALUE!</v>
      </c>
      <c r="M4690" s="8" t="str">
        <f>VLOOKUP(MONTH($J4690),Lookup!$A$2:$B$13,2,0)&amp;" "&amp;YEAR($J4690)</f>
        <v>Jan 1900</v>
      </c>
      <c r="N4690" s="34" t="str">
        <f t="shared" si="442"/>
        <v>1/1/9999</v>
      </c>
      <c r="O4690" s="8" t="str">
        <f>IF(ISERROR(VLOOKUP($I4690,Lookup!$H$2:$I$11,2,0)),"",VLOOKUP($I4690,Lookup!$H$2:$I$11,2,0))</f>
        <v/>
      </c>
      <c r="P4690" s="8">
        <f>COUNTIF(J$4:J4690,J4690)</f>
        <v>0</v>
      </c>
    </row>
    <row r="4691" spans="1:16" x14ac:dyDescent="0.25">
      <c r="A4691" s="35">
        <f t="shared" si="443"/>
        <v>0</v>
      </c>
      <c r="B4691" s="8">
        <f t="shared" si="444"/>
        <v>0</v>
      </c>
      <c r="C4691" s="8">
        <f t="shared" si="445"/>
        <v>0</v>
      </c>
      <c r="D4691" s="38" t="e">
        <f t="shared" si="446"/>
        <v>#VALUE!</v>
      </c>
      <c r="E4691" s="39" t="e">
        <f t="shared" si="441"/>
        <v>#VALUE!</v>
      </c>
      <c r="M4691" s="8" t="str">
        <f>VLOOKUP(MONTH($J4691),Lookup!$A$2:$B$13,2,0)&amp;" "&amp;YEAR($J4691)</f>
        <v>Jan 1900</v>
      </c>
      <c r="N4691" s="34" t="str">
        <f t="shared" si="442"/>
        <v>1/1/9999</v>
      </c>
      <c r="O4691" s="8" t="str">
        <f>IF(ISERROR(VLOOKUP($I4691,Lookup!$H$2:$I$11,2,0)),"",VLOOKUP($I4691,Lookup!$H$2:$I$11,2,0))</f>
        <v/>
      </c>
      <c r="P4691" s="8">
        <f>COUNTIF(J$4:J4691,J4691)</f>
        <v>0</v>
      </c>
    </row>
    <row r="4692" spans="1:16" x14ac:dyDescent="0.25">
      <c r="A4692" s="35">
        <f t="shared" si="443"/>
        <v>0</v>
      </c>
      <c r="B4692" s="8">
        <f t="shared" si="444"/>
        <v>0</v>
      </c>
      <c r="C4692" s="8">
        <f t="shared" si="445"/>
        <v>0</v>
      </c>
      <c r="D4692" s="38" t="e">
        <f t="shared" si="446"/>
        <v>#VALUE!</v>
      </c>
      <c r="E4692" s="39" t="e">
        <f t="shared" si="441"/>
        <v>#VALUE!</v>
      </c>
      <c r="M4692" s="8" t="str">
        <f>VLOOKUP(MONTH($J4692),Lookup!$A$2:$B$13,2,0)&amp;" "&amp;YEAR($J4692)</f>
        <v>Jan 1900</v>
      </c>
      <c r="N4692" s="34" t="str">
        <f t="shared" si="442"/>
        <v>1/1/9999</v>
      </c>
      <c r="O4692" s="8" t="str">
        <f>IF(ISERROR(VLOOKUP($I4692,Lookup!$H$2:$I$11,2,0)),"",VLOOKUP($I4692,Lookup!$H$2:$I$11,2,0))</f>
        <v/>
      </c>
      <c r="P4692" s="8">
        <f>COUNTIF(J$4:J4692,J4692)</f>
        <v>0</v>
      </c>
    </row>
    <row r="4693" spans="1:16" x14ac:dyDescent="0.25">
      <c r="A4693" s="35">
        <f t="shared" si="443"/>
        <v>0</v>
      </c>
      <c r="B4693" s="8">
        <f t="shared" si="444"/>
        <v>0</v>
      </c>
      <c r="C4693" s="8">
        <f t="shared" si="445"/>
        <v>0</v>
      </c>
      <c r="D4693" s="38" t="e">
        <f t="shared" si="446"/>
        <v>#VALUE!</v>
      </c>
      <c r="E4693" s="39" t="e">
        <f t="shared" si="441"/>
        <v>#VALUE!</v>
      </c>
      <c r="M4693" s="8" t="str">
        <f>VLOOKUP(MONTH($J4693),Lookup!$A$2:$B$13,2,0)&amp;" "&amp;YEAR($J4693)</f>
        <v>Jan 1900</v>
      </c>
      <c r="N4693" s="34" t="str">
        <f t="shared" si="442"/>
        <v>1/1/9999</v>
      </c>
      <c r="O4693" s="8" t="str">
        <f>IF(ISERROR(VLOOKUP($I4693,Lookup!$H$2:$I$11,2,0)),"",VLOOKUP($I4693,Lookup!$H$2:$I$11,2,0))</f>
        <v/>
      </c>
      <c r="P4693" s="8">
        <f>COUNTIF(J$4:J4693,J4693)</f>
        <v>0</v>
      </c>
    </row>
    <row r="4694" spans="1:16" x14ac:dyDescent="0.25">
      <c r="A4694" s="35">
        <f t="shared" si="443"/>
        <v>0</v>
      </c>
      <c r="B4694" s="8">
        <f t="shared" si="444"/>
        <v>0</v>
      </c>
      <c r="C4694" s="8">
        <f t="shared" si="445"/>
        <v>0</v>
      </c>
      <c r="D4694" s="38" t="e">
        <f t="shared" si="446"/>
        <v>#VALUE!</v>
      </c>
      <c r="E4694" s="39" t="e">
        <f t="shared" si="441"/>
        <v>#VALUE!</v>
      </c>
      <c r="M4694" s="8" t="str">
        <f>VLOOKUP(MONTH($J4694),Lookup!$A$2:$B$13,2,0)&amp;" "&amp;YEAR($J4694)</f>
        <v>Jan 1900</v>
      </c>
      <c r="N4694" s="34" t="str">
        <f t="shared" si="442"/>
        <v>1/1/9999</v>
      </c>
      <c r="O4694" s="8" t="str">
        <f>IF(ISERROR(VLOOKUP($I4694,Lookup!$H$2:$I$11,2,0)),"",VLOOKUP($I4694,Lookup!$H$2:$I$11,2,0))</f>
        <v/>
      </c>
      <c r="P4694" s="8">
        <f>COUNTIF(J$4:J4694,J4694)</f>
        <v>0</v>
      </c>
    </row>
    <row r="4695" spans="1:16" x14ac:dyDescent="0.25">
      <c r="A4695" s="35">
        <f t="shared" si="443"/>
        <v>0</v>
      </c>
      <c r="B4695" s="8">
        <f t="shared" si="444"/>
        <v>0</v>
      </c>
      <c r="C4695" s="8">
        <f t="shared" si="445"/>
        <v>0</v>
      </c>
      <c r="D4695" s="38" t="e">
        <f t="shared" si="446"/>
        <v>#VALUE!</v>
      </c>
      <c r="E4695" s="39" t="e">
        <f t="shared" si="441"/>
        <v>#VALUE!</v>
      </c>
      <c r="M4695" s="8" t="str">
        <f>VLOOKUP(MONTH($J4695),Lookup!$A$2:$B$13,2,0)&amp;" "&amp;YEAR($J4695)</f>
        <v>Jan 1900</v>
      </c>
      <c r="N4695" s="34" t="str">
        <f t="shared" si="442"/>
        <v>1/1/9999</v>
      </c>
      <c r="O4695" s="8" t="str">
        <f>IF(ISERROR(VLOOKUP($I4695,Lookup!$H$2:$I$11,2,0)),"",VLOOKUP($I4695,Lookup!$H$2:$I$11,2,0))</f>
        <v/>
      </c>
      <c r="P4695" s="8">
        <f>COUNTIF(J$4:J4695,J4695)</f>
        <v>0</v>
      </c>
    </row>
    <row r="4696" spans="1:16" x14ac:dyDescent="0.25">
      <c r="A4696" s="35">
        <f t="shared" si="443"/>
        <v>0</v>
      </c>
      <c r="B4696" s="8">
        <f t="shared" si="444"/>
        <v>0</v>
      </c>
      <c r="C4696" s="8">
        <f t="shared" si="445"/>
        <v>0</v>
      </c>
      <c r="D4696" s="38" t="e">
        <f t="shared" si="446"/>
        <v>#VALUE!</v>
      </c>
      <c r="E4696" s="39" t="e">
        <f t="shared" si="441"/>
        <v>#VALUE!</v>
      </c>
      <c r="M4696" s="8" t="str">
        <f>VLOOKUP(MONTH($J4696),Lookup!$A$2:$B$13,2,0)&amp;" "&amp;YEAR($J4696)</f>
        <v>Jan 1900</v>
      </c>
      <c r="N4696" s="34" t="str">
        <f t="shared" si="442"/>
        <v>1/1/9999</v>
      </c>
      <c r="O4696" s="8" t="str">
        <f>IF(ISERROR(VLOOKUP($I4696,Lookup!$H$2:$I$11,2,0)),"",VLOOKUP($I4696,Lookup!$H$2:$I$11,2,0))</f>
        <v/>
      </c>
      <c r="P4696" s="8">
        <f>COUNTIF(J$4:J4696,J4696)</f>
        <v>0</v>
      </c>
    </row>
    <row r="4697" spans="1:16" x14ac:dyDescent="0.25">
      <c r="A4697" s="35">
        <f t="shared" si="443"/>
        <v>0</v>
      </c>
      <c r="B4697" s="8">
        <f t="shared" si="444"/>
        <v>0</v>
      </c>
      <c r="C4697" s="8">
        <f t="shared" si="445"/>
        <v>0</v>
      </c>
      <c r="D4697" s="38" t="e">
        <f t="shared" si="446"/>
        <v>#VALUE!</v>
      </c>
      <c r="E4697" s="39" t="e">
        <f t="shared" si="441"/>
        <v>#VALUE!</v>
      </c>
      <c r="M4697" s="8" t="str">
        <f>VLOOKUP(MONTH($J4697),Lookup!$A$2:$B$13,2,0)&amp;" "&amp;YEAR($J4697)</f>
        <v>Jan 1900</v>
      </c>
      <c r="N4697" s="34" t="str">
        <f t="shared" si="442"/>
        <v>1/1/9999</v>
      </c>
      <c r="O4697" s="8" t="str">
        <f>IF(ISERROR(VLOOKUP($I4697,Lookup!$H$2:$I$11,2,0)),"",VLOOKUP($I4697,Lookup!$H$2:$I$11,2,0))</f>
        <v/>
      </c>
      <c r="P4697" s="8">
        <f>COUNTIF(J$4:J4697,J4697)</f>
        <v>0</v>
      </c>
    </row>
    <row r="4698" spans="1:16" x14ac:dyDescent="0.25">
      <c r="A4698" s="35">
        <f t="shared" si="443"/>
        <v>0</v>
      </c>
      <c r="B4698" s="8">
        <f t="shared" si="444"/>
        <v>0</v>
      </c>
      <c r="C4698" s="8">
        <f t="shared" si="445"/>
        <v>0</v>
      </c>
      <c r="D4698" s="38" t="e">
        <f t="shared" si="446"/>
        <v>#VALUE!</v>
      </c>
      <c r="E4698" s="39" t="e">
        <f t="shared" si="441"/>
        <v>#VALUE!</v>
      </c>
      <c r="M4698" s="8" t="str">
        <f>VLOOKUP(MONTH($J4698),Lookup!$A$2:$B$13,2,0)&amp;" "&amp;YEAR($J4698)</f>
        <v>Jan 1900</v>
      </c>
      <c r="N4698" s="34" t="str">
        <f t="shared" si="442"/>
        <v>1/1/9999</v>
      </c>
      <c r="O4698" s="8" t="str">
        <f>IF(ISERROR(VLOOKUP($I4698,Lookup!$H$2:$I$11,2,0)),"",VLOOKUP($I4698,Lookup!$H$2:$I$11,2,0))</f>
        <v/>
      </c>
      <c r="P4698" s="8">
        <f>COUNTIF(J$4:J4698,J4698)</f>
        <v>0</v>
      </c>
    </row>
    <row r="4699" spans="1:16" x14ac:dyDescent="0.25">
      <c r="A4699" s="35">
        <f t="shared" si="443"/>
        <v>0</v>
      </c>
      <c r="B4699" s="8">
        <f t="shared" si="444"/>
        <v>0</v>
      </c>
      <c r="C4699" s="8">
        <f t="shared" si="445"/>
        <v>0</v>
      </c>
      <c r="D4699" s="38" t="e">
        <f t="shared" si="446"/>
        <v>#VALUE!</v>
      </c>
      <c r="E4699" s="39" t="e">
        <f t="shared" si="441"/>
        <v>#VALUE!</v>
      </c>
      <c r="M4699" s="8" t="str">
        <f>VLOOKUP(MONTH($J4699),Lookup!$A$2:$B$13,2,0)&amp;" "&amp;YEAR($J4699)</f>
        <v>Jan 1900</v>
      </c>
      <c r="N4699" s="34" t="str">
        <f t="shared" si="442"/>
        <v>1/1/9999</v>
      </c>
      <c r="O4699" s="8" t="str">
        <f>IF(ISERROR(VLOOKUP($I4699,Lookup!$H$2:$I$11,2,0)),"",VLOOKUP($I4699,Lookup!$H$2:$I$11,2,0))</f>
        <v/>
      </c>
      <c r="P4699" s="8">
        <f>COUNTIF(J$4:J4699,J4699)</f>
        <v>0</v>
      </c>
    </row>
    <row r="4700" spans="1:16" x14ac:dyDescent="0.25">
      <c r="A4700" s="35">
        <f t="shared" si="443"/>
        <v>0</v>
      </c>
      <c r="B4700" s="8">
        <f t="shared" si="444"/>
        <v>0</v>
      </c>
      <c r="C4700" s="8">
        <f t="shared" si="445"/>
        <v>0</v>
      </c>
      <c r="D4700" s="38" t="e">
        <f t="shared" si="446"/>
        <v>#VALUE!</v>
      </c>
      <c r="E4700" s="39" t="e">
        <f t="shared" si="441"/>
        <v>#VALUE!</v>
      </c>
      <c r="M4700" s="8" t="str">
        <f>VLOOKUP(MONTH($J4700),Lookup!$A$2:$B$13,2,0)&amp;" "&amp;YEAR($J4700)</f>
        <v>Jan 1900</v>
      </c>
      <c r="N4700" s="34" t="str">
        <f t="shared" si="442"/>
        <v>1/1/9999</v>
      </c>
      <c r="O4700" s="8" t="str">
        <f>IF(ISERROR(VLOOKUP($I4700,Lookup!$H$2:$I$11,2,0)),"",VLOOKUP($I4700,Lookup!$H$2:$I$11,2,0))</f>
        <v/>
      </c>
      <c r="P4700" s="8">
        <f>COUNTIF(J$4:J4700,J4700)</f>
        <v>0</v>
      </c>
    </row>
    <row r="4701" spans="1:16" x14ac:dyDescent="0.25">
      <c r="A4701" s="35">
        <f t="shared" si="443"/>
        <v>0</v>
      </c>
      <c r="B4701" s="8">
        <f t="shared" si="444"/>
        <v>0</v>
      </c>
      <c r="C4701" s="8">
        <f t="shared" si="445"/>
        <v>0</v>
      </c>
      <c r="D4701" s="38" t="e">
        <f t="shared" si="446"/>
        <v>#VALUE!</v>
      </c>
      <c r="E4701" s="39" t="e">
        <f t="shared" si="441"/>
        <v>#VALUE!</v>
      </c>
      <c r="M4701" s="8" t="str">
        <f>VLOOKUP(MONTH($J4701),Lookup!$A$2:$B$13,2,0)&amp;" "&amp;YEAR($J4701)</f>
        <v>Jan 1900</v>
      </c>
      <c r="N4701" s="34" t="str">
        <f t="shared" si="442"/>
        <v>1/1/9999</v>
      </c>
      <c r="O4701" s="8" t="str">
        <f>IF(ISERROR(VLOOKUP($I4701,Lookup!$H$2:$I$11,2,0)),"",VLOOKUP($I4701,Lookup!$H$2:$I$11,2,0))</f>
        <v/>
      </c>
      <c r="P4701" s="8">
        <f>COUNTIF(J$4:J4701,J4701)</f>
        <v>0</v>
      </c>
    </row>
    <row r="4702" spans="1:16" x14ac:dyDescent="0.25">
      <c r="A4702" s="35">
        <f t="shared" si="443"/>
        <v>0</v>
      </c>
      <c r="B4702" s="8">
        <f t="shared" si="444"/>
        <v>0</v>
      </c>
      <c r="C4702" s="8">
        <f t="shared" si="445"/>
        <v>0</v>
      </c>
      <c r="D4702" s="38" t="e">
        <f t="shared" si="446"/>
        <v>#VALUE!</v>
      </c>
      <c r="E4702" s="39" t="e">
        <f t="shared" si="441"/>
        <v>#VALUE!</v>
      </c>
      <c r="M4702" s="8" t="str">
        <f>VLOOKUP(MONTH($J4702),Lookup!$A$2:$B$13,2,0)&amp;" "&amp;YEAR($J4702)</f>
        <v>Jan 1900</v>
      </c>
      <c r="N4702" s="34" t="str">
        <f t="shared" si="442"/>
        <v>1/1/9999</v>
      </c>
      <c r="O4702" s="8" t="str">
        <f>IF(ISERROR(VLOOKUP($I4702,Lookup!$H$2:$I$11,2,0)),"",VLOOKUP($I4702,Lookup!$H$2:$I$11,2,0))</f>
        <v/>
      </c>
      <c r="P4702" s="8">
        <f>COUNTIF(J$4:J4702,J4702)</f>
        <v>0</v>
      </c>
    </row>
    <row r="4703" spans="1:16" x14ac:dyDescent="0.25">
      <c r="A4703" s="35">
        <f t="shared" si="443"/>
        <v>0</v>
      </c>
      <c r="B4703" s="8">
        <f t="shared" si="444"/>
        <v>0</v>
      </c>
      <c r="C4703" s="8">
        <f t="shared" si="445"/>
        <v>0</v>
      </c>
      <c r="D4703" s="38" t="e">
        <f t="shared" si="446"/>
        <v>#VALUE!</v>
      </c>
      <c r="E4703" s="39" t="e">
        <f t="shared" si="441"/>
        <v>#VALUE!</v>
      </c>
      <c r="M4703" s="8" t="str">
        <f>VLOOKUP(MONTH($J4703),Lookup!$A$2:$B$13,2,0)&amp;" "&amp;YEAR($J4703)</f>
        <v>Jan 1900</v>
      </c>
      <c r="N4703" s="34" t="str">
        <f t="shared" si="442"/>
        <v>1/1/9999</v>
      </c>
      <c r="O4703" s="8" t="str">
        <f>IF(ISERROR(VLOOKUP($I4703,Lookup!$H$2:$I$11,2,0)),"",VLOOKUP($I4703,Lookup!$H$2:$I$11,2,0))</f>
        <v/>
      </c>
      <c r="P4703" s="8">
        <f>COUNTIF(J$4:J4703,J4703)</f>
        <v>0</v>
      </c>
    </row>
    <row r="4704" spans="1:16" x14ac:dyDescent="0.25">
      <c r="A4704" s="35">
        <f t="shared" si="443"/>
        <v>0</v>
      </c>
      <c r="B4704" s="8">
        <f t="shared" si="444"/>
        <v>0</v>
      </c>
      <c r="C4704" s="8">
        <f t="shared" si="445"/>
        <v>0</v>
      </c>
      <c r="D4704" s="38" t="e">
        <f t="shared" si="446"/>
        <v>#VALUE!</v>
      </c>
      <c r="E4704" s="39" t="e">
        <f t="shared" si="441"/>
        <v>#VALUE!</v>
      </c>
      <c r="M4704" s="8" t="str">
        <f>VLOOKUP(MONTH($J4704),Lookup!$A$2:$B$13,2,0)&amp;" "&amp;YEAR($J4704)</f>
        <v>Jan 1900</v>
      </c>
      <c r="N4704" s="34" t="str">
        <f t="shared" si="442"/>
        <v>1/1/9999</v>
      </c>
      <c r="O4704" s="8" t="str">
        <f>IF(ISERROR(VLOOKUP($I4704,Lookup!$H$2:$I$11,2,0)),"",VLOOKUP($I4704,Lookup!$H$2:$I$11,2,0))</f>
        <v/>
      </c>
      <c r="P4704" s="8">
        <f>COUNTIF(J$4:J4704,J4704)</f>
        <v>0</v>
      </c>
    </row>
    <row r="4705" spans="1:16" x14ac:dyDescent="0.25">
      <c r="A4705" s="35">
        <f t="shared" si="443"/>
        <v>0</v>
      </c>
      <c r="B4705" s="8">
        <f t="shared" si="444"/>
        <v>0</v>
      </c>
      <c r="C4705" s="8">
        <f t="shared" si="445"/>
        <v>0</v>
      </c>
      <c r="D4705" s="38" t="e">
        <f t="shared" si="446"/>
        <v>#VALUE!</v>
      </c>
      <c r="E4705" s="39" t="e">
        <f t="shared" si="441"/>
        <v>#VALUE!</v>
      </c>
      <c r="M4705" s="8" t="str">
        <f>VLOOKUP(MONTH($J4705),Lookup!$A$2:$B$13,2,0)&amp;" "&amp;YEAR($J4705)</f>
        <v>Jan 1900</v>
      </c>
      <c r="N4705" s="34" t="str">
        <f t="shared" si="442"/>
        <v>1/1/9999</v>
      </c>
      <c r="O4705" s="8" t="str">
        <f>IF(ISERROR(VLOOKUP($I4705,Lookup!$H$2:$I$11,2,0)),"",VLOOKUP($I4705,Lookup!$H$2:$I$11,2,0))</f>
        <v/>
      </c>
      <c r="P4705" s="8">
        <f>COUNTIF(J$4:J4705,J4705)</f>
        <v>0</v>
      </c>
    </row>
    <row r="4706" spans="1:16" x14ac:dyDescent="0.25">
      <c r="A4706" s="35">
        <f t="shared" si="443"/>
        <v>0</v>
      </c>
      <c r="B4706" s="8">
        <f t="shared" si="444"/>
        <v>0</v>
      </c>
      <c r="C4706" s="8">
        <f t="shared" si="445"/>
        <v>0</v>
      </c>
      <c r="D4706" s="38" t="e">
        <f t="shared" si="446"/>
        <v>#VALUE!</v>
      </c>
      <c r="E4706" s="39" t="e">
        <f t="shared" si="441"/>
        <v>#VALUE!</v>
      </c>
      <c r="M4706" s="8" t="str">
        <f>VLOOKUP(MONTH($J4706),Lookup!$A$2:$B$13,2,0)&amp;" "&amp;YEAR($J4706)</f>
        <v>Jan 1900</v>
      </c>
      <c r="N4706" s="34" t="str">
        <f t="shared" si="442"/>
        <v>1/1/9999</v>
      </c>
      <c r="O4706" s="8" t="str">
        <f>IF(ISERROR(VLOOKUP($I4706,Lookup!$H$2:$I$11,2,0)),"",VLOOKUP($I4706,Lookup!$H$2:$I$11,2,0))</f>
        <v/>
      </c>
      <c r="P4706" s="8">
        <f>COUNTIF(J$4:J4706,J4706)</f>
        <v>0</v>
      </c>
    </row>
    <row r="4707" spans="1:16" x14ac:dyDescent="0.25">
      <c r="A4707" s="35">
        <f t="shared" si="443"/>
        <v>0</v>
      </c>
      <c r="B4707" s="8">
        <f t="shared" si="444"/>
        <v>0</v>
      </c>
      <c r="C4707" s="8">
        <f t="shared" si="445"/>
        <v>0</v>
      </c>
      <c r="D4707" s="38" t="e">
        <f t="shared" si="446"/>
        <v>#VALUE!</v>
      </c>
      <c r="E4707" s="39" t="e">
        <f t="shared" si="441"/>
        <v>#VALUE!</v>
      </c>
      <c r="M4707" s="8" t="str">
        <f>VLOOKUP(MONTH($J4707),Lookup!$A$2:$B$13,2,0)&amp;" "&amp;YEAR($J4707)</f>
        <v>Jan 1900</v>
      </c>
      <c r="N4707" s="34" t="str">
        <f t="shared" si="442"/>
        <v>1/1/9999</v>
      </c>
      <c r="O4707" s="8" t="str">
        <f>IF(ISERROR(VLOOKUP($I4707,Lookup!$H$2:$I$11,2,0)),"",VLOOKUP($I4707,Lookup!$H$2:$I$11,2,0))</f>
        <v/>
      </c>
      <c r="P4707" s="8">
        <f>COUNTIF(J$4:J4707,J4707)</f>
        <v>0</v>
      </c>
    </row>
    <row r="4708" spans="1:16" x14ac:dyDescent="0.25">
      <c r="A4708" s="35">
        <f t="shared" si="443"/>
        <v>0</v>
      </c>
      <c r="B4708" s="8">
        <f t="shared" si="444"/>
        <v>0</v>
      </c>
      <c r="C4708" s="8">
        <f t="shared" si="445"/>
        <v>0</v>
      </c>
      <c r="D4708" s="38" t="e">
        <f t="shared" si="446"/>
        <v>#VALUE!</v>
      </c>
      <c r="E4708" s="39" t="e">
        <f t="shared" si="441"/>
        <v>#VALUE!</v>
      </c>
      <c r="M4708" s="8" t="str">
        <f>VLOOKUP(MONTH($J4708),Lookup!$A$2:$B$13,2,0)&amp;" "&amp;YEAR($J4708)</f>
        <v>Jan 1900</v>
      </c>
      <c r="N4708" s="34" t="str">
        <f t="shared" si="442"/>
        <v>1/1/9999</v>
      </c>
      <c r="O4708" s="8" t="str">
        <f>IF(ISERROR(VLOOKUP($I4708,Lookup!$H$2:$I$11,2,0)),"",VLOOKUP($I4708,Lookup!$H$2:$I$11,2,0))</f>
        <v/>
      </c>
      <c r="P4708" s="8">
        <f>COUNTIF(J$4:J4708,J4708)</f>
        <v>0</v>
      </c>
    </row>
    <row r="4709" spans="1:16" x14ac:dyDescent="0.25">
      <c r="A4709" s="35">
        <f t="shared" si="443"/>
        <v>0</v>
      </c>
      <c r="B4709" s="8">
        <f t="shared" si="444"/>
        <v>0</v>
      </c>
      <c r="C4709" s="8">
        <f t="shared" si="445"/>
        <v>0</v>
      </c>
      <c r="D4709" s="38" t="e">
        <f t="shared" si="446"/>
        <v>#VALUE!</v>
      </c>
      <c r="E4709" s="39" t="e">
        <f t="shared" si="441"/>
        <v>#VALUE!</v>
      </c>
      <c r="M4709" s="8" t="str">
        <f>VLOOKUP(MONTH($J4709),Lookup!$A$2:$B$13,2,0)&amp;" "&amp;YEAR($J4709)</f>
        <v>Jan 1900</v>
      </c>
      <c r="N4709" s="34" t="str">
        <f t="shared" si="442"/>
        <v>1/1/9999</v>
      </c>
      <c r="O4709" s="8" t="str">
        <f>IF(ISERROR(VLOOKUP($I4709,Lookup!$H$2:$I$11,2,0)),"",VLOOKUP($I4709,Lookup!$H$2:$I$11,2,0))</f>
        <v/>
      </c>
      <c r="P4709" s="8">
        <f>COUNTIF(J$4:J4709,J4709)</f>
        <v>0</v>
      </c>
    </row>
    <row r="4710" spans="1:16" x14ac:dyDescent="0.25">
      <c r="A4710" s="35">
        <f t="shared" si="443"/>
        <v>0</v>
      </c>
      <c r="B4710" s="8">
        <f t="shared" si="444"/>
        <v>0</v>
      </c>
      <c r="C4710" s="8">
        <f t="shared" si="445"/>
        <v>0</v>
      </c>
      <c r="D4710" s="38" t="e">
        <f t="shared" si="446"/>
        <v>#VALUE!</v>
      </c>
      <c r="E4710" s="39" t="e">
        <f t="shared" si="441"/>
        <v>#VALUE!</v>
      </c>
      <c r="M4710" s="8" t="str">
        <f>VLOOKUP(MONTH($J4710),Lookup!$A$2:$B$13,2,0)&amp;" "&amp;YEAR($J4710)</f>
        <v>Jan 1900</v>
      </c>
      <c r="N4710" s="34" t="str">
        <f t="shared" si="442"/>
        <v>1/1/9999</v>
      </c>
      <c r="O4710" s="8" t="str">
        <f>IF(ISERROR(VLOOKUP($I4710,Lookup!$H$2:$I$11,2,0)),"",VLOOKUP($I4710,Lookup!$H$2:$I$11,2,0))</f>
        <v/>
      </c>
      <c r="P4710" s="8">
        <f>COUNTIF(J$4:J4710,J4710)</f>
        <v>0</v>
      </c>
    </row>
    <row r="4711" spans="1:16" x14ac:dyDescent="0.25">
      <c r="A4711" s="35">
        <f t="shared" si="443"/>
        <v>0</v>
      </c>
      <c r="B4711" s="8">
        <f t="shared" si="444"/>
        <v>0</v>
      </c>
      <c r="C4711" s="8">
        <f t="shared" si="445"/>
        <v>0</v>
      </c>
      <c r="D4711" s="38" t="e">
        <f t="shared" si="446"/>
        <v>#VALUE!</v>
      </c>
      <c r="E4711" s="39" t="e">
        <f t="shared" si="441"/>
        <v>#VALUE!</v>
      </c>
      <c r="M4711" s="8" t="str">
        <f>VLOOKUP(MONTH($J4711),Lookup!$A$2:$B$13,2,0)&amp;" "&amp;YEAR($J4711)</f>
        <v>Jan 1900</v>
      </c>
      <c r="N4711" s="34" t="str">
        <f t="shared" si="442"/>
        <v>1/1/9999</v>
      </c>
      <c r="O4711" s="8" t="str">
        <f>IF(ISERROR(VLOOKUP($I4711,Lookup!$H$2:$I$11,2,0)),"",VLOOKUP($I4711,Lookup!$H$2:$I$11,2,0))</f>
        <v/>
      </c>
      <c r="P4711" s="8">
        <f>COUNTIF(J$4:J4711,J4711)</f>
        <v>0</v>
      </c>
    </row>
    <row r="4712" spans="1:16" x14ac:dyDescent="0.25">
      <c r="A4712" s="35">
        <f t="shared" si="443"/>
        <v>0</v>
      </c>
      <c r="B4712" s="8">
        <f t="shared" si="444"/>
        <v>0</v>
      </c>
      <c r="C4712" s="8">
        <f t="shared" si="445"/>
        <v>0</v>
      </c>
      <c r="D4712" s="38" t="e">
        <f t="shared" si="446"/>
        <v>#VALUE!</v>
      </c>
      <c r="E4712" s="39" t="e">
        <f t="shared" si="441"/>
        <v>#VALUE!</v>
      </c>
      <c r="M4712" s="8" t="str">
        <f>VLOOKUP(MONTH($J4712),Lookup!$A$2:$B$13,2,0)&amp;" "&amp;YEAR($J4712)</f>
        <v>Jan 1900</v>
      </c>
      <c r="N4712" s="34" t="str">
        <f t="shared" si="442"/>
        <v>1/1/9999</v>
      </c>
      <c r="O4712" s="8" t="str">
        <f>IF(ISERROR(VLOOKUP($I4712,Lookup!$H$2:$I$11,2,0)),"",VLOOKUP($I4712,Lookup!$H$2:$I$11,2,0))</f>
        <v/>
      </c>
      <c r="P4712" s="8">
        <f>COUNTIF(J$4:J4712,J4712)</f>
        <v>0</v>
      </c>
    </row>
    <row r="4713" spans="1:16" x14ac:dyDescent="0.25">
      <c r="A4713" s="35">
        <f t="shared" si="443"/>
        <v>0</v>
      </c>
      <c r="B4713" s="8">
        <f t="shared" si="444"/>
        <v>0</v>
      </c>
      <c r="C4713" s="8">
        <f t="shared" si="445"/>
        <v>0</v>
      </c>
      <c r="D4713" s="38" t="e">
        <f t="shared" si="446"/>
        <v>#VALUE!</v>
      </c>
      <c r="E4713" s="39" t="e">
        <f t="shared" si="441"/>
        <v>#VALUE!</v>
      </c>
      <c r="M4713" s="8" t="str">
        <f>VLOOKUP(MONTH($J4713),Lookup!$A$2:$B$13,2,0)&amp;" "&amp;YEAR($J4713)</f>
        <v>Jan 1900</v>
      </c>
      <c r="N4713" s="34" t="str">
        <f t="shared" si="442"/>
        <v>1/1/9999</v>
      </c>
      <c r="O4713" s="8" t="str">
        <f>IF(ISERROR(VLOOKUP($I4713,Lookup!$H$2:$I$11,2,0)),"",VLOOKUP($I4713,Lookup!$H$2:$I$11,2,0))</f>
        <v/>
      </c>
      <c r="P4713" s="8">
        <f>COUNTIF(J$4:J4713,J4713)</f>
        <v>0</v>
      </c>
    </row>
    <row r="4714" spans="1:16" x14ac:dyDescent="0.25">
      <c r="A4714" s="35">
        <f t="shared" si="443"/>
        <v>0</v>
      </c>
      <c r="B4714" s="8">
        <f t="shared" si="444"/>
        <v>0</v>
      </c>
      <c r="C4714" s="8">
        <f t="shared" si="445"/>
        <v>0</v>
      </c>
      <c r="D4714" s="38" t="e">
        <f t="shared" si="446"/>
        <v>#VALUE!</v>
      </c>
      <c r="E4714" s="39" t="e">
        <f t="shared" si="441"/>
        <v>#VALUE!</v>
      </c>
      <c r="M4714" s="8" t="str">
        <f>VLOOKUP(MONTH($J4714),Lookup!$A$2:$B$13,2,0)&amp;" "&amp;YEAR($J4714)</f>
        <v>Jan 1900</v>
      </c>
      <c r="N4714" s="34" t="str">
        <f t="shared" si="442"/>
        <v>1/1/9999</v>
      </c>
      <c r="O4714" s="8" t="str">
        <f>IF(ISERROR(VLOOKUP($I4714,Lookup!$H$2:$I$11,2,0)),"",VLOOKUP($I4714,Lookup!$H$2:$I$11,2,0))</f>
        <v/>
      </c>
      <c r="P4714" s="8">
        <f>COUNTIF(J$4:J4714,J4714)</f>
        <v>0</v>
      </c>
    </row>
    <row r="4715" spans="1:16" x14ac:dyDescent="0.25">
      <c r="A4715" s="35">
        <f t="shared" si="443"/>
        <v>0</v>
      </c>
      <c r="B4715" s="8">
        <f t="shared" si="444"/>
        <v>0</v>
      </c>
      <c r="C4715" s="8">
        <f t="shared" si="445"/>
        <v>0</v>
      </c>
      <c r="D4715" s="38" t="e">
        <f t="shared" si="446"/>
        <v>#VALUE!</v>
      </c>
      <c r="E4715" s="39" t="e">
        <f t="shared" si="441"/>
        <v>#VALUE!</v>
      </c>
      <c r="M4715" s="8" t="str">
        <f>VLOOKUP(MONTH($J4715),Lookup!$A$2:$B$13,2,0)&amp;" "&amp;YEAR($J4715)</f>
        <v>Jan 1900</v>
      </c>
      <c r="N4715" s="34" t="str">
        <f t="shared" si="442"/>
        <v>1/1/9999</v>
      </c>
      <c r="O4715" s="8" t="str">
        <f>IF(ISERROR(VLOOKUP($I4715,Lookup!$H$2:$I$11,2,0)),"",VLOOKUP($I4715,Lookup!$H$2:$I$11,2,0))</f>
        <v/>
      </c>
      <c r="P4715" s="8">
        <f>COUNTIF(J$4:J4715,J4715)</f>
        <v>0</v>
      </c>
    </row>
    <row r="4716" spans="1:16" x14ac:dyDescent="0.25">
      <c r="A4716" s="35">
        <f t="shared" si="443"/>
        <v>0</v>
      </c>
      <c r="B4716" s="8">
        <f t="shared" si="444"/>
        <v>0</v>
      </c>
      <c r="C4716" s="8">
        <f t="shared" si="445"/>
        <v>0</v>
      </c>
      <c r="D4716" s="38" t="e">
        <f t="shared" si="446"/>
        <v>#VALUE!</v>
      </c>
      <c r="E4716" s="39" t="e">
        <f t="shared" si="441"/>
        <v>#VALUE!</v>
      </c>
      <c r="M4716" s="8" t="str">
        <f>VLOOKUP(MONTH($J4716),Lookup!$A$2:$B$13,2,0)&amp;" "&amp;YEAR($J4716)</f>
        <v>Jan 1900</v>
      </c>
      <c r="N4716" s="34" t="str">
        <f t="shared" si="442"/>
        <v>1/1/9999</v>
      </c>
      <c r="O4716" s="8" t="str">
        <f>IF(ISERROR(VLOOKUP($I4716,Lookup!$H$2:$I$11,2,0)),"",VLOOKUP($I4716,Lookup!$H$2:$I$11,2,0))</f>
        <v/>
      </c>
      <c r="P4716" s="8">
        <f>COUNTIF(J$4:J4716,J4716)</f>
        <v>0</v>
      </c>
    </row>
    <row r="4717" spans="1:16" x14ac:dyDescent="0.25">
      <c r="A4717" s="35">
        <f t="shared" si="443"/>
        <v>0</v>
      </c>
      <c r="B4717" s="8">
        <f t="shared" si="444"/>
        <v>0</v>
      </c>
      <c r="C4717" s="8">
        <f t="shared" si="445"/>
        <v>0</v>
      </c>
      <c r="D4717" s="38" t="e">
        <f t="shared" si="446"/>
        <v>#VALUE!</v>
      </c>
      <c r="E4717" s="39" t="e">
        <f t="shared" si="441"/>
        <v>#VALUE!</v>
      </c>
      <c r="M4717" s="8" t="str">
        <f>VLOOKUP(MONTH($J4717),Lookup!$A$2:$B$13,2,0)&amp;" "&amp;YEAR($J4717)</f>
        <v>Jan 1900</v>
      </c>
      <c r="N4717" s="34" t="str">
        <f t="shared" si="442"/>
        <v>1/1/9999</v>
      </c>
      <c r="O4717" s="8" t="str">
        <f>IF(ISERROR(VLOOKUP($I4717,Lookup!$H$2:$I$11,2,0)),"",VLOOKUP($I4717,Lookup!$H$2:$I$11,2,0))</f>
        <v/>
      </c>
      <c r="P4717" s="8">
        <f>COUNTIF(J$4:J4717,J4717)</f>
        <v>0</v>
      </c>
    </row>
    <row r="4718" spans="1:16" x14ac:dyDescent="0.25">
      <c r="A4718" s="35">
        <f t="shared" si="443"/>
        <v>0</v>
      </c>
      <c r="B4718" s="8">
        <f t="shared" si="444"/>
        <v>0</v>
      </c>
      <c r="C4718" s="8">
        <f t="shared" si="445"/>
        <v>0</v>
      </c>
      <c r="D4718" s="38" t="e">
        <f t="shared" si="446"/>
        <v>#VALUE!</v>
      </c>
      <c r="E4718" s="39" t="e">
        <f t="shared" si="441"/>
        <v>#VALUE!</v>
      </c>
      <c r="M4718" s="8" t="str">
        <f>VLOOKUP(MONTH($J4718),Lookup!$A$2:$B$13,2,0)&amp;" "&amp;YEAR($J4718)</f>
        <v>Jan 1900</v>
      </c>
      <c r="N4718" s="34" t="str">
        <f t="shared" si="442"/>
        <v>1/1/9999</v>
      </c>
      <c r="O4718" s="8" t="str">
        <f>IF(ISERROR(VLOOKUP($I4718,Lookup!$H$2:$I$11,2,0)),"",VLOOKUP($I4718,Lookup!$H$2:$I$11,2,0))</f>
        <v/>
      </c>
      <c r="P4718" s="8">
        <f>COUNTIF(J$4:J4718,J4718)</f>
        <v>0</v>
      </c>
    </row>
    <row r="4719" spans="1:16" x14ac:dyDescent="0.25">
      <c r="A4719" s="35">
        <f t="shared" si="443"/>
        <v>0</v>
      </c>
      <c r="B4719" s="8">
        <f t="shared" si="444"/>
        <v>0</v>
      </c>
      <c r="C4719" s="8">
        <f t="shared" si="445"/>
        <v>0</v>
      </c>
      <c r="D4719" s="38" t="e">
        <f t="shared" si="446"/>
        <v>#VALUE!</v>
      </c>
      <c r="E4719" s="39" t="e">
        <f t="shared" si="441"/>
        <v>#VALUE!</v>
      </c>
      <c r="M4719" s="8" t="str">
        <f>VLOOKUP(MONTH($J4719),Lookup!$A$2:$B$13,2,0)&amp;" "&amp;YEAR($J4719)</f>
        <v>Jan 1900</v>
      </c>
      <c r="N4719" s="34" t="str">
        <f t="shared" si="442"/>
        <v>1/1/9999</v>
      </c>
      <c r="O4719" s="8" t="str">
        <f>IF(ISERROR(VLOOKUP($I4719,Lookup!$H$2:$I$11,2,0)),"",VLOOKUP($I4719,Lookup!$H$2:$I$11,2,0))</f>
        <v/>
      </c>
      <c r="P4719" s="8">
        <f>COUNTIF(J$4:J4719,J4719)</f>
        <v>0</v>
      </c>
    </row>
    <row r="4720" spans="1:16" x14ac:dyDescent="0.25">
      <c r="A4720" s="35">
        <f t="shared" si="443"/>
        <v>0</v>
      </c>
      <c r="B4720" s="8">
        <f t="shared" si="444"/>
        <v>0</v>
      </c>
      <c r="C4720" s="8">
        <f t="shared" si="445"/>
        <v>0</v>
      </c>
      <c r="D4720" s="38" t="e">
        <f t="shared" si="446"/>
        <v>#VALUE!</v>
      </c>
      <c r="E4720" s="39" t="e">
        <f t="shared" si="441"/>
        <v>#VALUE!</v>
      </c>
      <c r="M4720" s="8" t="str">
        <f>VLOOKUP(MONTH($J4720),Lookup!$A$2:$B$13,2,0)&amp;" "&amp;YEAR($J4720)</f>
        <v>Jan 1900</v>
      </c>
      <c r="N4720" s="34" t="str">
        <f t="shared" si="442"/>
        <v>1/1/9999</v>
      </c>
      <c r="O4720" s="8" t="str">
        <f>IF(ISERROR(VLOOKUP($I4720,Lookup!$H$2:$I$11,2,0)),"",VLOOKUP($I4720,Lookup!$H$2:$I$11,2,0))</f>
        <v/>
      </c>
      <c r="P4720" s="8">
        <f>COUNTIF(J$4:J4720,J4720)</f>
        <v>0</v>
      </c>
    </row>
    <row r="4721" spans="1:16" x14ac:dyDescent="0.25">
      <c r="A4721" s="35">
        <f t="shared" si="443"/>
        <v>0</v>
      </c>
      <c r="B4721" s="8">
        <f t="shared" si="444"/>
        <v>0</v>
      </c>
      <c r="C4721" s="8">
        <f t="shared" si="445"/>
        <v>0</v>
      </c>
      <c r="D4721" s="38" t="e">
        <f t="shared" si="446"/>
        <v>#VALUE!</v>
      </c>
      <c r="E4721" s="39" t="e">
        <f t="shared" si="441"/>
        <v>#VALUE!</v>
      </c>
      <c r="M4721" s="8" t="str">
        <f>VLOOKUP(MONTH($J4721),Lookup!$A$2:$B$13,2,0)&amp;" "&amp;YEAR($J4721)</f>
        <v>Jan 1900</v>
      </c>
      <c r="N4721" s="34" t="str">
        <f t="shared" si="442"/>
        <v>1/1/9999</v>
      </c>
      <c r="O4721" s="8" t="str">
        <f>IF(ISERROR(VLOOKUP($I4721,Lookup!$H$2:$I$11,2,0)),"",VLOOKUP($I4721,Lookup!$H$2:$I$11,2,0))</f>
        <v/>
      </c>
      <c r="P4721" s="8">
        <f>COUNTIF(J$4:J4721,J4721)</f>
        <v>0</v>
      </c>
    </row>
    <row r="4722" spans="1:16" x14ac:dyDescent="0.25">
      <c r="A4722" s="35">
        <f t="shared" si="443"/>
        <v>0</v>
      </c>
      <c r="B4722" s="8">
        <f t="shared" si="444"/>
        <v>0</v>
      </c>
      <c r="C4722" s="8">
        <f t="shared" si="445"/>
        <v>0</v>
      </c>
      <c r="D4722" s="38" t="e">
        <f t="shared" si="446"/>
        <v>#VALUE!</v>
      </c>
      <c r="E4722" s="39" t="e">
        <f t="shared" si="441"/>
        <v>#VALUE!</v>
      </c>
      <c r="M4722" s="8" t="str">
        <f>VLOOKUP(MONTH($J4722),Lookup!$A$2:$B$13,2,0)&amp;" "&amp;YEAR($J4722)</f>
        <v>Jan 1900</v>
      </c>
      <c r="N4722" s="34" t="str">
        <f t="shared" si="442"/>
        <v>1/1/9999</v>
      </c>
      <c r="O4722" s="8" t="str">
        <f>IF(ISERROR(VLOOKUP($I4722,Lookup!$H$2:$I$11,2,0)),"",VLOOKUP($I4722,Lookup!$H$2:$I$11,2,0))</f>
        <v/>
      </c>
      <c r="P4722" s="8">
        <f>COUNTIF(J$4:J4722,J4722)</f>
        <v>0</v>
      </c>
    </row>
    <row r="4723" spans="1:16" x14ac:dyDescent="0.25">
      <c r="A4723" s="35">
        <f t="shared" si="443"/>
        <v>0</v>
      </c>
      <c r="B4723" s="8">
        <f t="shared" si="444"/>
        <v>0</v>
      </c>
      <c r="C4723" s="8">
        <f t="shared" si="445"/>
        <v>0</v>
      </c>
      <c r="D4723" s="38" t="e">
        <f t="shared" si="446"/>
        <v>#VALUE!</v>
      </c>
      <c r="E4723" s="39" t="e">
        <f t="shared" si="441"/>
        <v>#VALUE!</v>
      </c>
      <c r="M4723" s="8" t="str">
        <f>VLOOKUP(MONTH($J4723),Lookup!$A$2:$B$13,2,0)&amp;" "&amp;YEAR($J4723)</f>
        <v>Jan 1900</v>
      </c>
      <c r="N4723" s="34" t="str">
        <f t="shared" si="442"/>
        <v>1/1/9999</v>
      </c>
      <c r="O4723" s="8" t="str">
        <f>IF(ISERROR(VLOOKUP($I4723,Lookup!$H$2:$I$11,2,0)),"",VLOOKUP($I4723,Lookup!$H$2:$I$11,2,0))</f>
        <v/>
      </c>
      <c r="P4723" s="8">
        <f>COUNTIF(J$4:J4723,J4723)</f>
        <v>0</v>
      </c>
    </row>
    <row r="4724" spans="1:16" x14ac:dyDescent="0.25">
      <c r="A4724" s="35">
        <f t="shared" si="443"/>
        <v>0</v>
      </c>
      <c r="B4724" s="8">
        <f t="shared" si="444"/>
        <v>0</v>
      </c>
      <c r="C4724" s="8">
        <f t="shared" si="445"/>
        <v>0</v>
      </c>
      <c r="D4724" s="38" t="e">
        <f t="shared" si="446"/>
        <v>#VALUE!</v>
      </c>
      <c r="E4724" s="39" t="e">
        <f t="shared" si="441"/>
        <v>#VALUE!</v>
      </c>
      <c r="M4724" s="8" t="str">
        <f>VLOOKUP(MONTH($J4724),Lookup!$A$2:$B$13,2,0)&amp;" "&amp;YEAR($J4724)</f>
        <v>Jan 1900</v>
      </c>
      <c r="N4724" s="34" t="str">
        <f t="shared" si="442"/>
        <v>1/1/9999</v>
      </c>
      <c r="O4724" s="8" t="str">
        <f>IF(ISERROR(VLOOKUP($I4724,Lookup!$H$2:$I$11,2,0)),"",VLOOKUP($I4724,Lookup!$H$2:$I$11,2,0))</f>
        <v/>
      </c>
      <c r="P4724" s="8">
        <f>COUNTIF(J$4:J4724,J4724)</f>
        <v>0</v>
      </c>
    </row>
    <row r="4725" spans="1:16" x14ac:dyDescent="0.25">
      <c r="A4725" s="35">
        <f t="shared" si="443"/>
        <v>0</v>
      </c>
      <c r="B4725" s="8">
        <f t="shared" si="444"/>
        <v>0</v>
      </c>
      <c r="C4725" s="8">
        <f t="shared" si="445"/>
        <v>0</v>
      </c>
      <c r="D4725" s="38" t="e">
        <f t="shared" si="446"/>
        <v>#VALUE!</v>
      </c>
      <c r="E4725" s="39" t="e">
        <f t="shared" si="441"/>
        <v>#VALUE!</v>
      </c>
      <c r="M4725" s="8" t="str">
        <f>VLOOKUP(MONTH($J4725),Lookup!$A$2:$B$13,2,0)&amp;" "&amp;YEAR($J4725)</f>
        <v>Jan 1900</v>
      </c>
      <c r="N4725" s="34" t="str">
        <f t="shared" si="442"/>
        <v>1/1/9999</v>
      </c>
      <c r="O4725" s="8" t="str">
        <f>IF(ISERROR(VLOOKUP($I4725,Lookup!$H$2:$I$11,2,0)),"",VLOOKUP($I4725,Lookup!$H$2:$I$11,2,0))</f>
        <v/>
      </c>
      <c r="P4725" s="8">
        <f>COUNTIF(J$4:J4725,J4725)</f>
        <v>0</v>
      </c>
    </row>
    <row r="4726" spans="1:16" x14ac:dyDescent="0.25">
      <c r="A4726" s="35">
        <f t="shared" si="443"/>
        <v>0</v>
      </c>
      <c r="B4726" s="8">
        <f t="shared" si="444"/>
        <v>0</v>
      </c>
      <c r="C4726" s="8">
        <f t="shared" si="445"/>
        <v>0</v>
      </c>
      <c r="D4726" s="38" t="e">
        <f t="shared" si="446"/>
        <v>#VALUE!</v>
      </c>
      <c r="E4726" s="39" t="e">
        <f t="shared" si="441"/>
        <v>#VALUE!</v>
      </c>
      <c r="M4726" s="8" t="str">
        <f>VLOOKUP(MONTH($J4726),Lookup!$A$2:$B$13,2,0)&amp;" "&amp;YEAR($J4726)</f>
        <v>Jan 1900</v>
      </c>
      <c r="N4726" s="34" t="str">
        <f t="shared" si="442"/>
        <v>1/1/9999</v>
      </c>
      <c r="O4726" s="8" t="str">
        <f>IF(ISERROR(VLOOKUP($I4726,Lookup!$H$2:$I$11,2,0)),"",VLOOKUP($I4726,Lookup!$H$2:$I$11,2,0))</f>
        <v/>
      </c>
      <c r="P4726" s="8">
        <f>COUNTIF(J$4:J4726,J4726)</f>
        <v>0</v>
      </c>
    </row>
    <row r="4727" spans="1:16" x14ac:dyDescent="0.25">
      <c r="A4727" s="35">
        <f t="shared" si="443"/>
        <v>0</v>
      </c>
      <c r="B4727" s="8">
        <f t="shared" si="444"/>
        <v>0</v>
      </c>
      <c r="C4727" s="8">
        <f t="shared" si="445"/>
        <v>0</v>
      </c>
      <c r="D4727" s="38" t="e">
        <f t="shared" si="446"/>
        <v>#VALUE!</v>
      </c>
      <c r="E4727" s="39" t="e">
        <f t="shared" si="441"/>
        <v>#VALUE!</v>
      </c>
      <c r="M4727" s="8" t="str">
        <f>VLOOKUP(MONTH($J4727),Lookup!$A$2:$B$13,2,0)&amp;" "&amp;YEAR($J4727)</f>
        <v>Jan 1900</v>
      </c>
      <c r="N4727" s="34" t="str">
        <f t="shared" si="442"/>
        <v>1/1/9999</v>
      </c>
      <c r="O4727" s="8" t="str">
        <f>IF(ISERROR(VLOOKUP($I4727,Lookup!$H$2:$I$11,2,0)),"",VLOOKUP($I4727,Lookup!$H$2:$I$11,2,0))</f>
        <v/>
      </c>
      <c r="P4727" s="8">
        <f>COUNTIF(J$4:J4727,J4727)</f>
        <v>0</v>
      </c>
    </row>
    <row r="4728" spans="1:16" x14ac:dyDescent="0.25">
      <c r="A4728" s="35">
        <f t="shared" si="443"/>
        <v>0</v>
      </c>
      <c r="B4728" s="8">
        <f t="shared" si="444"/>
        <v>0</v>
      </c>
      <c r="C4728" s="8">
        <f t="shared" si="445"/>
        <v>0</v>
      </c>
      <c r="D4728" s="38" t="e">
        <f t="shared" si="446"/>
        <v>#VALUE!</v>
      </c>
      <c r="E4728" s="39" t="e">
        <f t="shared" si="441"/>
        <v>#VALUE!</v>
      </c>
      <c r="M4728" s="8" t="str">
        <f>VLOOKUP(MONTH($J4728),Lookup!$A$2:$B$13,2,0)&amp;" "&amp;YEAR($J4728)</f>
        <v>Jan 1900</v>
      </c>
      <c r="N4728" s="34" t="str">
        <f t="shared" si="442"/>
        <v>1/1/9999</v>
      </c>
      <c r="O4728" s="8" t="str">
        <f>IF(ISERROR(VLOOKUP($I4728,Lookup!$H$2:$I$11,2,0)),"",VLOOKUP($I4728,Lookup!$H$2:$I$11,2,0))</f>
        <v/>
      </c>
      <c r="P4728" s="8">
        <f>COUNTIF(J$4:J4728,J4728)</f>
        <v>0</v>
      </c>
    </row>
    <row r="4729" spans="1:16" x14ac:dyDescent="0.25">
      <c r="A4729" s="35">
        <f t="shared" si="443"/>
        <v>0</v>
      </c>
      <c r="B4729" s="8">
        <f t="shared" si="444"/>
        <v>0</v>
      </c>
      <c r="C4729" s="8">
        <f t="shared" si="445"/>
        <v>0</v>
      </c>
      <c r="D4729" s="38" t="e">
        <f t="shared" si="446"/>
        <v>#VALUE!</v>
      </c>
      <c r="E4729" s="39" t="e">
        <f t="shared" si="441"/>
        <v>#VALUE!</v>
      </c>
      <c r="M4729" s="8" t="str">
        <f>VLOOKUP(MONTH($J4729),Lookup!$A$2:$B$13,2,0)&amp;" "&amp;YEAR($J4729)</f>
        <v>Jan 1900</v>
      </c>
      <c r="N4729" s="34" t="str">
        <f t="shared" si="442"/>
        <v>1/1/9999</v>
      </c>
      <c r="O4729" s="8" t="str">
        <f>IF(ISERROR(VLOOKUP($I4729,Lookup!$H$2:$I$11,2,0)),"",VLOOKUP($I4729,Lookup!$H$2:$I$11,2,0))</f>
        <v/>
      </c>
      <c r="P4729" s="8">
        <f>COUNTIF(J$4:J4729,J4729)</f>
        <v>0</v>
      </c>
    </row>
    <row r="4730" spans="1:16" x14ac:dyDescent="0.25">
      <c r="A4730" s="35">
        <f t="shared" si="443"/>
        <v>0</v>
      </c>
      <c r="B4730" s="8">
        <f t="shared" si="444"/>
        <v>0</v>
      </c>
      <c r="C4730" s="8">
        <f t="shared" si="445"/>
        <v>0</v>
      </c>
      <c r="D4730" s="38" t="e">
        <f t="shared" si="446"/>
        <v>#VALUE!</v>
      </c>
      <c r="E4730" s="39" t="e">
        <f t="shared" si="441"/>
        <v>#VALUE!</v>
      </c>
      <c r="M4730" s="8" t="str">
        <f>VLOOKUP(MONTH($J4730),Lookup!$A$2:$B$13,2,0)&amp;" "&amp;YEAR($J4730)</f>
        <v>Jan 1900</v>
      </c>
      <c r="N4730" s="34" t="str">
        <f t="shared" si="442"/>
        <v>1/1/9999</v>
      </c>
      <c r="O4730" s="8" t="str">
        <f>IF(ISERROR(VLOOKUP($I4730,Lookup!$H$2:$I$11,2,0)),"",VLOOKUP($I4730,Lookup!$H$2:$I$11,2,0))</f>
        <v/>
      </c>
      <c r="P4730" s="8">
        <f>COUNTIF(J$4:J4730,J4730)</f>
        <v>0</v>
      </c>
    </row>
    <row r="4731" spans="1:16" x14ac:dyDescent="0.25">
      <c r="A4731" s="35">
        <f t="shared" si="443"/>
        <v>0</v>
      </c>
      <c r="B4731" s="8">
        <f t="shared" si="444"/>
        <v>0</v>
      </c>
      <c r="C4731" s="8">
        <f t="shared" si="445"/>
        <v>0</v>
      </c>
      <c r="D4731" s="38" t="e">
        <f t="shared" si="446"/>
        <v>#VALUE!</v>
      </c>
      <c r="E4731" s="39" t="e">
        <f t="shared" si="441"/>
        <v>#VALUE!</v>
      </c>
      <c r="M4731" s="8" t="str">
        <f>VLOOKUP(MONTH($J4731),Lookup!$A$2:$B$13,2,0)&amp;" "&amp;YEAR($J4731)</f>
        <v>Jan 1900</v>
      </c>
      <c r="N4731" s="34" t="str">
        <f t="shared" si="442"/>
        <v>1/1/9999</v>
      </c>
      <c r="O4731" s="8" t="str">
        <f>IF(ISERROR(VLOOKUP($I4731,Lookup!$H$2:$I$11,2,0)),"",VLOOKUP($I4731,Lookup!$H$2:$I$11,2,0))</f>
        <v/>
      </c>
      <c r="P4731" s="8">
        <f>COUNTIF(J$4:J4731,J4731)</f>
        <v>0</v>
      </c>
    </row>
    <row r="4732" spans="1:16" x14ac:dyDescent="0.25">
      <c r="A4732" s="35">
        <f t="shared" si="443"/>
        <v>0</v>
      </c>
      <c r="B4732" s="8">
        <f t="shared" si="444"/>
        <v>0</v>
      </c>
      <c r="C4732" s="8">
        <f t="shared" si="445"/>
        <v>0</v>
      </c>
      <c r="D4732" s="38" t="e">
        <f t="shared" si="446"/>
        <v>#VALUE!</v>
      </c>
      <c r="E4732" s="39" t="e">
        <f t="shared" si="441"/>
        <v>#VALUE!</v>
      </c>
      <c r="M4732" s="8" t="str">
        <f>VLOOKUP(MONTH($J4732),Lookup!$A$2:$B$13,2,0)&amp;" "&amp;YEAR($J4732)</f>
        <v>Jan 1900</v>
      </c>
      <c r="N4732" s="34" t="str">
        <f t="shared" si="442"/>
        <v>1/1/9999</v>
      </c>
      <c r="O4732" s="8" t="str">
        <f>IF(ISERROR(VLOOKUP($I4732,Lookup!$H$2:$I$11,2,0)),"",VLOOKUP($I4732,Lookup!$H$2:$I$11,2,0))</f>
        <v/>
      </c>
      <c r="P4732" s="8">
        <f>COUNTIF(J$4:J4732,J4732)</f>
        <v>0</v>
      </c>
    </row>
    <row r="4733" spans="1:16" x14ac:dyDescent="0.25">
      <c r="A4733" s="35">
        <f t="shared" si="443"/>
        <v>0</v>
      </c>
      <c r="B4733" s="8">
        <f t="shared" si="444"/>
        <v>0</v>
      </c>
      <c r="C4733" s="8">
        <f t="shared" si="445"/>
        <v>0</v>
      </c>
      <c r="D4733" s="38" t="e">
        <f t="shared" si="446"/>
        <v>#VALUE!</v>
      </c>
      <c r="E4733" s="39" t="e">
        <f t="shared" si="441"/>
        <v>#VALUE!</v>
      </c>
      <c r="M4733" s="8" t="str">
        <f>VLOOKUP(MONTH($J4733),Lookup!$A$2:$B$13,2,0)&amp;" "&amp;YEAR($J4733)</f>
        <v>Jan 1900</v>
      </c>
      <c r="N4733" s="34" t="str">
        <f t="shared" si="442"/>
        <v>1/1/9999</v>
      </c>
      <c r="O4733" s="8" t="str">
        <f>IF(ISERROR(VLOOKUP($I4733,Lookup!$H$2:$I$11,2,0)),"",VLOOKUP($I4733,Lookup!$H$2:$I$11,2,0))</f>
        <v/>
      </c>
      <c r="P4733" s="8">
        <f>COUNTIF(J$4:J4733,J4733)</f>
        <v>0</v>
      </c>
    </row>
    <row r="4734" spans="1:16" x14ac:dyDescent="0.25">
      <c r="A4734" s="35">
        <f t="shared" si="443"/>
        <v>0</v>
      </c>
      <c r="B4734" s="8">
        <f t="shared" si="444"/>
        <v>0</v>
      </c>
      <c r="C4734" s="8">
        <f t="shared" si="445"/>
        <v>0</v>
      </c>
      <c r="D4734" s="38" t="e">
        <f t="shared" si="446"/>
        <v>#VALUE!</v>
      </c>
      <c r="E4734" s="39" t="e">
        <f t="shared" si="441"/>
        <v>#VALUE!</v>
      </c>
      <c r="M4734" s="8" t="str">
        <f>VLOOKUP(MONTH($J4734),Lookup!$A$2:$B$13,2,0)&amp;" "&amp;YEAR($J4734)</f>
        <v>Jan 1900</v>
      </c>
      <c r="N4734" s="34" t="str">
        <f t="shared" si="442"/>
        <v>1/1/9999</v>
      </c>
      <c r="O4734" s="8" t="str">
        <f>IF(ISERROR(VLOOKUP($I4734,Lookup!$H$2:$I$11,2,0)),"",VLOOKUP($I4734,Lookup!$H$2:$I$11,2,0))</f>
        <v/>
      </c>
      <c r="P4734" s="8">
        <f>COUNTIF(J$4:J4734,J4734)</f>
        <v>0</v>
      </c>
    </row>
    <row r="4735" spans="1:16" x14ac:dyDescent="0.25">
      <c r="A4735" s="35">
        <f t="shared" si="443"/>
        <v>0</v>
      </c>
      <c r="B4735" s="8">
        <f t="shared" si="444"/>
        <v>0</v>
      </c>
      <c r="C4735" s="8">
        <f t="shared" si="445"/>
        <v>0</v>
      </c>
      <c r="D4735" s="38" t="e">
        <f t="shared" si="446"/>
        <v>#VALUE!</v>
      </c>
      <c r="E4735" s="39" t="e">
        <f t="shared" si="441"/>
        <v>#VALUE!</v>
      </c>
      <c r="M4735" s="8" t="str">
        <f>VLOOKUP(MONTH($J4735),Lookup!$A$2:$B$13,2,0)&amp;" "&amp;YEAR($J4735)</f>
        <v>Jan 1900</v>
      </c>
      <c r="N4735" s="34" t="str">
        <f t="shared" si="442"/>
        <v>1/1/9999</v>
      </c>
      <c r="O4735" s="8" t="str">
        <f>IF(ISERROR(VLOOKUP($I4735,Lookup!$H$2:$I$11,2,0)),"",VLOOKUP($I4735,Lookup!$H$2:$I$11,2,0))</f>
        <v/>
      </c>
      <c r="P4735" s="8">
        <f>COUNTIF(J$4:J4735,J4735)</f>
        <v>0</v>
      </c>
    </row>
    <row r="4736" spans="1:16" x14ac:dyDescent="0.25">
      <c r="A4736" s="35">
        <f t="shared" si="443"/>
        <v>0</v>
      </c>
      <c r="B4736" s="8">
        <f t="shared" si="444"/>
        <v>0</v>
      </c>
      <c r="C4736" s="8">
        <f t="shared" si="445"/>
        <v>0</v>
      </c>
      <c r="D4736" s="38" t="e">
        <f t="shared" si="446"/>
        <v>#VALUE!</v>
      </c>
      <c r="E4736" s="39" t="e">
        <f t="shared" si="441"/>
        <v>#VALUE!</v>
      </c>
      <c r="M4736" s="8" t="str">
        <f>VLOOKUP(MONTH($J4736),Lookup!$A$2:$B$13,2,0)&amp;" "&amp;YEAR($J4736)</f>
        <v>Jan 1900</v>
      </c>
      <c r="N4736" s="34" t="str">
        <f t="shared" si="442"/>
        <v>1/1/9999</v>
      </c>
      <c r="O4736" s="8" t="str">
        <f>IF(ISERROR(VLOOKUP($I4736,Lookup!$H$2:$I$11,2,0)),"",VLOOKUP($I4736,Lookup!$H$2:$I$11,2,0))</f>
        <v/>
      </c>
      <c r="P4736" s="8">
        <f>COUNTIF(J$4:J4736,J4736)</f>
        <v>0</v>
      </c>
    </row>
    <row r="4737" spans="1:16" x14ac:dyDescent="0.25">
      <c r="A4737" s="35">
        <f t="shared" si="443"/>
        <v>0</v>
      </c>
      <c r="B4737" s="8">
        <f t="shared" si="444"/>
        <v>0</v>
      </c>
      <c r="C4737" s="8">
        <f t="shared" si="445"/>
        <v>0</v>
      </c>
      <c r="D4737" s="38" t="e">
        <f t="shared" si="446"/>
        <v>#VALUE!</v>
      </c>
      <c r="E4737" s="39" t="e">
        <f t="shared" si="441"/>
        <v>#VALUE!</v>
      </c>
      <c r="M4737" s="8" t="str">
        <f>VLOOKUP(MONTH($J4737),Lookup!$A$2:$B$13,2,0)&amp;" "&amp;YEAR($J4737)</f>
        <v>Jan 1900</v>
      </c>
      <c r="N4737" s="34" t="str">
        <f t="shared" si="442"/>
        <v>1/1/9999</v>
      </c>
      <c r="O4737" s="8" t="str">
        <f>IF(ISERROR(VLOOKUP($I4737,Lookup!$H$2:$I$11,2,0)),"",VLOOKUP($I4737,Lookup!$H$2:$I$11,2,0))</f>
        <v/>
      </c>
      <c r="P4737" s="8">
        <f>COUNTIF(J$4:J4737,J4737)</f>
        <v>0</v>
      </c>
    </row>
    <row r="4738" spans="1:16" x14ac:dyDescent="0.25">
      <c r="A4738" s="35">
        <f t="shared" si="443"/>
        <v>0</v>
      </c>
      <c r="B4738" s="8">
        <f t="shared" si="444"/>
        <v>0</v>
      </c>
      <c r="C4738" s="8">
        <f t="shared" si="445"/>
        <v>0</v>
      </c>
      <c r="D4738" s="38" t="e">
        <f t="shared" si="446"/>
        <v>#VALUE!</v>
      </c>
      <c r="E4738" s="39" t="e">
        <f t="shared" si="441"/>
        <v>#VALUE!</v>
      </c>
      <c r="M4738" s="8" t="str">
        <f>VLOOKUP(MONTH($J4738),Lookup!$A$2:$B$13,2,0)&amp;" "&amp;YEAR($J4738)</f>
        <v>Jan 1900</v>
      </c>
      <c r="N4738" s="34" t="str">
        <f t="shared" si="442"/>
        <v>1/1/9999</v>
      </c>
      <c r="O4738" s="8" t="str">
        <f>IF(ISERROR(VLOOKUP($I4738,Lookup!$H$2:$I$11,2,0)),"",VLOOKUP($I4738,Lookup!$H$2:$I$11,2,0))</f>
        <v/>
      </c>
      <c r="P4738" s="8">
        <f>COUNTIF(J$4:J4738,J4738)</f>
        <v>0</v>
      </c>
    </row>
    <row r="4739" spans="1:16" x14ac:dyDescent="0.25">
      <c r="A4739" s="35">
        <f t="shared" si="443"/>
        <v>0</v>
      </c>
      <c r="B4739" s="8">
        <f t="shared" si="444"/>
        <v>0</v>
      </c>
      <c r="C4739" s="8">
        <f t="shared" si="445"/>
        <v>0</v>
      </c>
      <c r="D4739" s="38" t="e">
        <f t="shared" si="446"/>
        <v>#VALUE!</v>
      </c>
      <c r="E4739" s="39" t="e">
        <f t="shared" si="441"/>
        <v>#VALUE!</v>
      </c>
      <c r="M4739" s="8" t="str">
        <f>VLOOKUP(MONTH($J4739),Lookup!$A$2:$B$13,2,0)&amp;" "&amp;YEAR($J4739)</f>
        <v>Jan 1900</v>
      </c>
      <c r="N4739" s="34" t="str">
        <f t="shared" si="442"/>
        <v>1/1/9999</v>
      </c>
      <c r="O4739" s="8" t="str">
        <f>IF(ISERROR(VLOOKUP($I4739,Lookup!$H$2:$I$11,2,0)),"",VLOOKUP($I4739,Lookup!$H$2:$I$11,2,0))</f>
        <v/>
      </c>
      <c r="P4739" s="8">
        <f>COUNTIF(J$4:J4739,J4739)</f>
        <v>0</v>
      </c>
    </row>
    <row r="4740" spans="1:16" x14ac:dyDescent="0.25">
      <c r="A4740" s="35">
        <f t="shared" si="443"/>
        <v>0</v>
      </c>
      <c r="B4740" s="8">
        <f t="shared" si="444"/>
        <v>0</v>
      </c>
      <c r="C4740" s="8">
        <f t="shared" si="445"/>
        <v>0</v>
      </c>
      <c r="D4740" s="38" t="e">
        <f t="shared" si="446"/>
        <v>#VALUE!</v>
      </c>
      <c r="E4740" s="39" t="e">
        <f t="shared" si="441"/>
        <v>#VALUE!</v>
      </c>
      <c r="M4740" s="8" t="str">
        <f>VLOOKUP(MONTH($J4740),Lookup!$A$2:$B$13,2,0)&amp;" "&amp;YEAR($J4740)</f>
        <v>Jan 1900</v>
      </c>
      <c r="N4740" s="34" t="str">
        <f t="shared" si="442"/>
        <v>1/1/9999</v>
      </c>
      <c r="O4740" s="8" t="str">
        <f>IF(ISERROR(VLOOKUP($I4740,Lookup!$H$2:$I$11,2,0)),"",VLOOKUP($I4740,Lookup!$H$2:$I$11,2,0))</f>
        <v/>
      </c>
      <c r="P4740" s="8">
        <f>COUNTIF(J$4:J4740,J4740)</f>
        <v>0</v>
      </c>
    </row>
    <row r="4741" spans="1:16" x14ac:dyDescent="0.25">
      <c r="A4741" s="35">
        <f t="shared" si="443"/>
        <v>0</v>
      </c>
      <c r="B4741" s="8">
        <f t="shared" si="444"/>
        <v>0</v>
      </c>
      <c r="C4741" s="8">
        <f t="shared" si="445"/>
        <v>0</v>
      </c>
      <c r="D4741" s="38" t="e">
        <f t="shared" si="446"/>
        <v>#VALUE!</v>
      </c>
      <c r="E4741" s="39" t="e">
        <f t="shared" ref="E4741:E4804" si="447">IF($D4741="","",COUNTIFS($F$4:$F$5000,$F4741,$D$4:$D$5000,"&gt;"&amp;$D4741))</f>
        <v>#VALUE!</v>
      </c>
      <c r="M4741" s="8" t="str">
        <f>VLOOKUP(MONTH($J4741),Lookup!$A$2:$B$13,2,0)&amp;" "&amp;YEAR($J4741)</f>
        <v>Jan 1900</v>
      </c>
      <c r="N4741" s="34" t="str">
        <f t="shared" ref="N4741:N4804" si="448">IF(ISBLANK($J4741),"1/1/9999",J4741)</f>
        <v>1/1/9999</v>
      </c>
      <c r="O4741" s="8" t="str">
        <f>IF(ISERROR(VLOOKUP($I4741,Lookup!$H$2:$I$11,2,0)),"",VLOOKUP($I4741,Lookup!$H$2:$I$11,2,0))</f>
        <v/>
      </c>
      <c r="P4741" s="8">
        <f>COUNTIF(J$4:J4741,J4741)</f>
        <v>0</v>
      </c>
    </row>
    <row r="4742" spans="1:16" x14ac:dyDescent="0.25">
      <c r="A4742" s="35">
        <f t="shared" ref="A4742:A4805" si="449">K4742</f>
        <v>0</v>
      </c>
      <c r="B4742" s="8">
        <f t="shared" ref="B4742:B4805" si="450">J4742</f>
        <v>0</v>
      </c>
      <c r="C4742" s="8">
        <f t="shared" ref="C4742:C4805" si="451">L4742</f>
        <v>0</v>
      </c>
      <c r="D4742" s="38" t="e">
        <f t="shared" ref="D4742:D4805" si="452">SUM(A4742:C4742)+O4742+P4742</f>
        <v>#VALUE!</v>
      </c>
      <c r="E4742" s="39" t="e">
        <f t="shared" si="447"/>
        <v>#VALUE!</v>
      </c>
      <c r="M4742" s="8" t="str">
        <f>VLOOKUP(MONTH($J4742),Lookup!$A$2:$B$13,2,0)&amp;" "&amp;YEAR($J4742)</f>
        <v>Jan 1900</v>
      </c>
      <c r="N4742" s="34" t="str">
        <f t="shared" si="448"/>
        <v>1/1/9999</v>
      </c>
      <c r="O4742" s="8" t="str">
        <f>IF(ISERROR(VLOOKUP($I4742,Lookup!$H$2:$I$11,2,0)),"",VLOOKUP($I4742,Lookup!$H$2:$I$11,2,0))</f>
        <v/>
      </c>
      <c r="P4742" s="8">
        <f>COUNTIF(J$4:J4742,J4742)</f>
        <v>0</v>
      </c>
    </row>
    <row r="4743" spans="1:16" x14ac:dyDescent="0.25">
      <c r="A4743" s="35">
        <f t="shared" si="449"/>
        <v>0</v>
      </c>
      <c r="B4743" s="8">
        <f t="shared" si="450"/>
        <v>0</v>
      </c>
      <c r="C4743" s="8">
        <f t="shared" si="451"/>
        <v>0</v>
      </c>
      <c r="D4743" s="38" t="e">
        <f t="shared" si="452"/>
        <v>#VALUE!</v>
      </c>
      <c r="E4743" s="39" t="e">
        <f t="shared" si="447"/>
        <v>#VALUE!</v>
      </c>
      <c r="M4743" s="8" t="str">
        <f>VLOOKUP(MONTH($J4743),Lookup!$A$2:$B$13,2,0)&amp;" "&amp;YEAR($J4743)</f>
        <v>Jan 1900</v>
      </c>
      <c r="N4743" s="34" t="str">
        <f t="shared" si="448"/>
        <v>1/1/9999</v>
      </c>
      <c r="O4743" s="8" t="str">
        <f>IF(ISERROR(VLOOKUP($I4743,Lookup!$H$2:$I$11,2,0)),"",VLOOKUP($I4743,Lookup!$H$2:$I$11,2,0))</f>
        <v/>
      </c>
      <c r="P4743" s="8">
        <f>COUNTIF(J$4:J4743,J4743)</f>
        <v>0</v>
      </c>
    </row>
    <row r="4744" spans="1:16" x14ac:dyDescent="0.25">
      <c r="A4744" s="35">
        <f t="shared" si="449"/>
        <v>0</v>
      </c>
      <c r="B4744" s="8">
        <f t="shared" si="450"/>
        <v>0</v>
      </c>
      <c r="C4744" s="8">
        <f t="shared" si="451"/>
        <v>0</v>
      </c>
      <c r="D4744" s="38" t="e">
        <f t="shared" si="452"/>
        <v>#VALUE!</v>
      </c>
      <c r="E4744" s="39" t="e">
        <f t="shared" si="447"/>
        <v>#VALUE!</v>
      </c>
      <c r="M4744" s="8" t="str">
        <f>VLOOKUP(MONTH($J4744),Lookup!$A$2:$B$13,2,0)&amp;" "&amp;YEAR($J4744)</f>
        <v>Jan 1900</v>
      </c>
      <c r="N4744" s="34" t="str">
        <f t="shared" si="448"/>
        <v>1/1/9999</v>
      </c>
      <c r="O4744" s="8" t="str">
        <f>IF(ISERROR(VLOOKUP($I4744,Lookup!$H$2:$I$11,2,0)),"",VLOOKUP($I4744,Lookup!$H$2:$I$11,2,0))</f>
        <v/>
      </c>
      <c r="P4744" s="8">
        <f>COUNTIF(J$4:J4744,J4744)</f>
        <v>0</v>
      </c>
    </row>
    <row r="4745" spans="1:16" x14ac:dyDescent="0.25">
      <c r="A4745" s="35">
        <f t="shared" si="449"/>
        <v>0</v>
      </c>
      <c r="B4745" s="8">
        <f t="shared" si="450"/>
        <v>0</v>
      </c>
      <c r="C4745" s="8">
        <f t="shared" si="451"/>
        <v>0</v>
      </c>
      <c r="D4745" s="38" t="e">
        <f t="shared" si="452"/>
        <v>#VALUE!</v>
      </c>
      <c r="E4745" s="39" t="e">
        <f t="shared" si="447"/>
        <v>#VALUE!</v>
      </c>
      <c r="M4745" s="8" t="str">
        <f>VLOOKUP(MONTH($J4745),Lookup!$A$2:$B$13,2,0)&amp;" "&amp;YEAR($J4745)</f>
        <v>Jan 1900</v>
      </c>
      <c r="N4745" s="34" t="str">
        <f t="shared" si="448"/>
        <v>1/1/9999</v>
      </c>
      <c r="O4745" s="8" t="str">
        <f>IF(ISERROR(VLOOKUP($I4745,Lookup!$H$2:$I$11,2,0)),"",VLOOKUP($I4745,Lookup!$H$2:$I$11,2,0))</f>
        <v/>
      </c>
      <c r="P4745" s="8">
        <f>COUNTIF(J$4:J4745,J4745)</f>
        <v>0</v>
      </c>
    </row>
    <row r="4746" spans="1:16" x14ac:dyDescent="0.25">
      <c r="A4746" s="35">
        <f t="shared" si="449"/>
        <v>0</v>
      </c>
      <c r="B4746" s="8">
        <f t="shared" si="450"/>
        <v>0</v>
      </c>
      <c r="C4746" s="8">
        <f t="shared" si="451"/>
        <v>0</v>
      </c>
      <c r="D4746" s="38" t="e">
        <f t="shared" si="452"/>
        <v>#VALUE!</v>
      </c>
      <c r="E4746" s="39" t="e">
        <f t="shared" si="447"/>
        <v>#VALUE!</v>
      </c>
      <c r="M4746" s="8" t="str">
        <f>VLOOKUP(MONTH($J4746),Lookup!$A$2:$B$13,2,0)&amp;" "&amp;YEAR($J4746)</f>
        <v>Jan 1900</v>
      </c>
      <c r="N4746" s="34" t="str">
        <f t="shared" si="448"/>
        <v>1/1/9999</v>
      </c>
      <c r="O4746" s="8" t="str">
        <f>IF(ISERROR(VLOOKUP($I4746,Lookup!$H$2:$I$11,2,0)),"",VLOOKUP($I4746,Lookup!$H$2:$I$11,2,0))</f>
        <v/>
      </c>
      <c r="P4746" s="8">
        <f>COUNTIF(J$4:J4746,J4746)</f>
        <v>0</v>
      </c>
    </row>
    <row r="4747" spans="1:16" x14ac:dyDescent="0.25">
      <c r="A4747" s="35">
        <f t="shared" si="449"/>
        <v>0</v>
      </c>
      <c r="B4747" s="8">
        <f t="shared" si="450"/>
        <v>0</v>
      </c>
      <c r="C4747" s="8">
        <f t="shared" si="451"/>
        <v>0</v>
      </c>
      <c r="D4747" s="38" t="e">
        <f t="shared" si="452"/>
        <v>#VALUE!</v>
      </c>
      <c r="E4747" s="39" t="e">
        <f t="shared" si="447"/>
        <v>#VALUE!</v>
      </c>
      <c r="M4747" s="8" t="str">
        <f>VLOOKUP(MONTH($J4747),Lookup!$A$2:$B$13,2,0)&amp;" "&amp;YEAR($J4747)</f>
        <v>Jan 1900</v>
      </c>
      <c r="N4747" s="34" t="str">
        <f t="shared" si="448"/>
        <v>1/1/9999</v>
      </c>
      <c r="O4747" s="8" t="str">
        <f>IF(ISERROR(VLOOKUP($I4747,Lookup!$H$2:$I$11,2,0)),"",VLOOKUP($I4747,Lookup!$H$2:$I$11,2,0))</f>
        <v/>
      </c>
      <c r="P4747" s="8">
        <f>COUNTIF(J$4:J4747,J4747)</f>
        <v>0</v>
      </c>
    </row>
    <row r="4748" spans="1:16" x14ac:dyDescent="0.25">
      <c r="A4748" s="35">
        <f t="shared" si="449"/>
        <v>0</v>
      </c>
      <c r="B4748" s="8">
        <f t="shared" si="450"/>
        <v>0</v>
      </c>
      <c r="C4748" s="8">
        <f t="shared" si="451"/>
        <v>0</v>
      </c>
      <c r="D4748" s="38" t="e">
        <f t="shared" si="452"/>
        <v>#VALUE!</v>
      </c>
      <c r="E4748" s="39" t="e">
        <f t="shared" si="447"/>
        <v>#VALUE!</v>
      </c>
      <c r="M4748" s="8" t="str">
        <f>VLOOKUP(MONTH($J4748),Lookup!$A$2:$B$13,2,0)&amp;" "&amp;YEAR($J4748)</f>
        <v>Jan 1900</v>
      </c>
      <c r="N4748" s="34" t="str">
        <f t="shared" si="448"/>
        <v>1/1/9999</v>
      </c>
      <c r="O4748" s="8" t="str">
        <f>IF(ISERROR(VLOOKUP($I4748,Lookup!$H$2:$I$11,2,0)),"",VLOOKUP($I4748,Lookup!$H$2:$I$11,2,0))</f>
        <v/>
      </c>
      <c r="P4748" s="8">
        <f>COUNTIF(J$4:J4748,J4748)</f>
        <v>0</v>
      </c>
    </row>
    <row r="4749" spans="1:16" x14ac:dyDescent="0.25">
      <c r="A4749" s="35">
        <f t="shared" si="449"/>
        <v>0</v>
      </c>
      <c r="B4749" s="8">
        <f t="shared" si="450"/>
        <v>0</v>
      </c>
      <c r="C4749" s="8">
        <f t="shared" si="451"/>
        <v>0</v>
      </c>
      <c r="D4749" s="38" t="e">
        <f t="shared" si="452"/>
        <v>#VALUE!</v>
      </c>
      <c r="E4749" s="39" t="e">
        <f t="shared" si="447"/>
        <v>#VALUE!</v>
      </c>
      <c r="M4749" s="8" t="str">
        <f>VLOOKUP(MONTH($J4749),Lookup!$A$2:$B$13,2,0)&amp;" "&amp;YEAR($J4749)</f>
        <v>Jan 1900</v>
      </c>
      <c r="N4749" s="34" t="str">
        <f t="shared" si="448"/>
        <v>1/1/9999</v>
      </c>
      <c r="O4749" s="8" t="str">
        <f>IF(ISERROR(VLOOKUP($I4749,Lookup!$H$2:$I$11,2,0)),"",VLOOKUP($I4749,Lookup!$H$2:$I$11,2,0))</f>
        <v/>
      </c>
      <c r="P4749" s="8">
        <f>COUNTIF(J$4:J4749,J4749)</f>
        <v>0</v>
      </c>
    </row>
    <row r="4750" spans="1:16" x14ac:dyDescent="0.25">
      <c r="A4750" s="35">
        <f t="shared" si="449"/>
        <v>0</v>
      </c>
      <c r="B4750" s="8">
        <f t="shared" si="450"/>
        <v>0</v>
      </c>
      <c r="C4750" s="8">
        <f t="shared" si="451"/>
        <v>0</v>
      </c>
      <c r="D4750" s="38" t="e">
        <f t="shared" si="452"/>
        <v>#VALUE!</v>
      </c>
      <c r="E4750" s="39" t="e">
        <f t="shared" si="447"/>
        <v>#VALUE!</v>
      </c>
      <c r="M4750" s="8" t="str">
        <f>VLOOKUP(MONTH($J4750),Lookup!$A$2:$B$13,2,0)&amp;" "&amp;YEAR($J4750)</f>
        <v>Jan 1900</v>
      </c>
      <c r="N4750" s="34" t="str">
        <f t="shared" si="448"/>
        <v>1/1/9999</v>
      </c>
      <c r="O4750" s="8" t="str">
        <f>IF(ISERROR(VLOOKUP($I4750,Lookup!$H$2:$I$11,2,0)),"",VLOOKUP($I4750,Lookup!$H$2:$I$11,2,0))</f>
        <v/>
      </c>
      <c r="P4750" s="8">
        <f>COUNTIF(J$4:J4750,J4750)</f>
        <v>0</v>
      </c>
    </row>
    <row r="4751" spans="1:16" x14ac:dyDescent="0.25">
      <c r="A4751" s="35">
        <f t="shared" si="449"/>
        <v>0</v>
      </c>
      <c r="B4751" s="8">
        <f t="shared" si="450"/>
        <v>0</v>
      </c>
      <c r="C4751" s="8">
        <f t="shared" si="451"/>
        <v>0</v>
      </c>
      <c r="D4751" s="38" t="e">
        <f t="shared" si="452"/>
        <v>#VALUE!</v>
      </c>
      <c r="E4751" s="39" t="e">
        <f t="shared" si="447"/>
        <v>#VALUE!</v>
      </c>
      <c r="M4751" s="8" t="str">
        <f>VLOOKUP(MONTH($J4751),Lookup!$A$2:$B$13,2,0)&amp;" "&amp;YEAR($J4751)</f>
        <v>Jan 1900</v>
      </c>
      <c r="N4751" s="34" t="str">
        <f t="shared" si="448"/>
        <v>1/1/9999</v>
      </c>
      <c r="O4751" s="8" t="str">
        <f>IF(ISERROR(VLOOKUP($I4751,Lookup!$H$2:$I$11,2,0)),"",VLOOKUP($I4751,Lookup!$H$2:$I$11,2,0))</f>
        <v/>
      </c>
      <c r="P4751" s="8">
        <f>COUNTIF(J$4:J4751,J4751)</f>
        <v>0</v>
      </c>
    </row>
    <row r="4752" spans="1:16" x14ac:dyDescent="0.25">
      <c r="A4752" s="35">
        <f t="shared" si="449"/>
        <v>0</v>
      </c>
      <c r="B4752" s="8">
        <f t="shared" si="450"/>
        <v>0</v>
      </c>
      <c r="C4752" s="8">
        <f t="shared" si="451"/>
        <v>0</v>
      </c>
      <c r="D4752" s="38" t="e">
        <f t="shared" si="452"/>
        <v>#VALUE!</v>
      </c>
      <c r="E4752" s="39" t="e">
        <f t="shared" si="447"/>
        <v>#VALUE!</v>
      </c>
      <c r="M4752" s="8" t="str">
        <f>VLOOKUP(MONTH($J4752),Lookup!$A$2:$B$13,2,0)&amp;" "&amp;YEAR($J4752)</f>
        <v>Jan 1900</v>
      </c>
      <c r="N4752" s="34" t="str">
        <f t="shared" si="448"/>
        <v>1/1/9999</v>
      </c>
      <c r="O4752" s="8" t="str">
        <f>IF(ISERROR(VLOOKUP($I4752,Lookup!$H$2:$I$11,2,0)),"",VLOOKUP($I4752,Lookup!$H$2:$I$11,2,0))</f>
        <v/>
      </c>
      <c r="P4752" s="8">
        <f>COUNTIF(J$4:J4752,J4752)</f>
        <v>0</v>
      </c>
    </row>
    <row r="4753" spans="1:16" x14ac:dyDescent="0.25">
      <c r="A4753" s="35">
        <f t="shared" si="449"/>
        <v>0</v>
      </c>
      <c r="B4753" s="8">
        <f t="shared" si="450"/>
        <v>0</v>
      </c>
      <c r="C4753" s="8">
        <f t="shared" si="451"/>
        <v>0</v>
      </c>
      <c r="D4753" s="38" t="e">
        <f t="shared" si="452"/>
        <v>#VALUE!</v>
      </c>
      <c r="E4753" s="39" t="e">
        <f t="shared" si="447"/>
        <v>#VALUE!</v>
      </c>
      <c r="M4753" s="8" t="str">
        <f>VLOOKUP(MONTH($J4753),Lookup!$A$2:$B$13,2,0)&amp;" "&amp;YEAR($J4753)</f>
        <v>Jan 1900</v>
      </c>
      <c r="N4753" s="34" t="str">
        <f t="shared" si="448"/>
        <v>1/1/9999</v>
      </c>
      <c r="O4753" s="8" t="str">
        <f>IF(ISERROR(VLOOKUP($I4753,Lookup!$H$2:$I$11,2,0)),"",VLOOKUP($I4753,Lookup!$H$2:$I$11,2,0))</f>
        <v/>
      </c>
      <c r="P4753" s="8">
        <f>COUNTIF(J$4:J4753,J4753)</f>
        <v>0</v>
      </c>
    </row>
    <row r="4754" spans="1:16" x14ac:dyDescent="0.25">
      <c r="A4754" s="35">
        <f t="shared" si="449"/>
        <v>0</v>
      </c>
      <c r="B4754" s="8">
        <f t="shared" si="450"/>
        <v>0</v>
      </c>
      <c r="C4754" s="8">
        <f t="shared" si="451"/>
        <v>0</v>
      </c>
      <c r="D4754" s="38" t="e">
        <f t="shared" si="452"/>
        <v>#VALUE!</v>
      </c>
      <c r="E4754" s="39" t="e">
        <f t="shared" si="447"/>
        <v>#VALUE!</v>
      </c>
      <c r="M4754" s="8" t="str">
        <f>VLOOKUP(MONTH($J4754),Lookup!$A$2:$B$13,2,0)&amp;" "&amp;YEAR($J4754)</f>
        <v>Jan 1900</v>
      </c>
      <c r="N4754" s="34" t="str">
        <f t="shared" si="448"/>
        <v>1/1/9999</v>
      </c>
      <c r="O4754" s="8" t="str">
        <f>IF(ISERROR(VLOOKUP($I4754,Lookup!$H$2:$I$11,2,0)),"",VLOOKUP($I4754,Lookup!$H$2:$I$11,2,0))</f>
        <v/>
      </c>
      <c r="P4754" s="8">
        <f>COUNTIF(J$4:J4754,J4754)</f>
        <v>0</v>
      </c>
    </row>
    <row r="4755" spans="1:16" x14ac:dyDescent="0.25">
      <c r="A4755" s="35">
        <f t="shared" si="449"/>
        <v>0</v>
      </c>
      <c r="B4755" s="8">
        <f t="shared" si="450"/>
        <v>0</v>
      </c>
      <c r="C4755" s="8">
        <f t="shared" si="451"/>
        <v>0</v>
      </c>
      <c r="D4755" s="38" t="e">
        <f t="shared" si="452"/>
        <v>#VALUE!</v>
      </c>
      <c r="E4755" s="39" t="e">
        <f t="shared" si="447"/>
        <v>#VALUE!</v>
      </c>
      <c r="M4755" s="8" t="str">
        <f>VLOOKUP(MONTH($J4755),Lookup!$A$2:$B$13,2,0)&amp;" "&amp;YEAR($J4755)</f>
        <v>Jan 1900</v>
      </c>
      <c r="N4755" s="34" t="str">
        <f t="shared" si="448"/>
        <v>1/1/9999</v>
      </c>
      <c r="O4755" s="8" t="str">
        <f>IF(ISERROR(VLOOKUP($I4755,Lookup!$H$2:$I$11,2,0)),"",VLOOKUP($I4755,Lookup!$H$2:$I$11,2,0))</f>
        <v/>
      </c>
      <c r="P4755" s="8">
        <f>COUNTIF(J$4:J4755,J4755)</f>
        <v>0</v>
      </c>
    </row>
    <row r="4756" spans="1:16" x14ac:dyDescent="0.25">
      <c r="A4756" s="35">
        <f t="shared" si="449"/>
        <v>0</v>
      </c>
      <c r="B4756" s="8">
        <f t="shared" si="450"/>
        <v>0</v>
      </c>
      <c r="C4756" s="8">
        <f t="shared" si="451"/>
        <v>0</v>
      </c>
      <c r="D4756" s="38" t="e">
        <f t="shared" si="452"/>
        <v>#VALUE!</v>
      </c>
      <c r="E4756" s="39" t="e">
        <f t="shared" si="447"/>
        <v>#VALUE!</v>
      </c>
      <c r="M4756" s="8" t="str">
        <f>VLOOKUP(MONTH($J4756),Lookup!$A$2:$B$13,2,0)&amp;" "&amp;YEAR($J4756)</f>
        <v>Jan 1900</v>
      </c>
      <c r="N4756" s="34" t="str">
        <f t="shared" si="448"/>
        <v>1/1/9999</v>
      </c>
      <c r="O4756" s="8" t="str">
        <f>IF(ISERROR(VLOOKUP($I4756,Lookup!$H$2:$I$11,2,0)),"",VLOOKUP($I4756,Lookup!$H$2:$I$11,2,0))</f>
        <v/>
      </c>
      <c r="P4756" s="8">
        <f>COUNTIF(J$4:J4756,J4756)</f>
        <v>0</v>
      </c>
    </row>
    <row r="4757" spans="1:16" x14ac:dyDescent="0.25">
      <c r="A4757" s="35">
        <f t="shared" si="449"/>
        <v>0</v>
      </c>
      <c r="B4757" s="8">
        <f t="shared" si="450"/>
        <v>0</v>
      </c>
      <c r="C4757" s="8">
        <f t="shared" si="451"/>
        <v>0</v>
      </c>
      <c r="D4757" s="38" t="e">
        <f t="shared" si="452"/>
        <v>#VALUE!</v>
      </c>
      <c r="E4757" s="39" t="e">
        <f t="shared" si="447"/>
        <v>#VALUE!</v>
      </c>
      <c r="M4757" s="8" t="str">
        <f>VLOOKUP(MONTH($J4757),Lookup!$A$2:$B$13,2,0)&amp;" "&amp;YEAR($J4757)</f>
        <v>Jan 1900</v>
      </c>
      <c r="N4757" s="34" t="str">
        <f t="shared" si="448"/>
        <v>1/1/9999</v>
      </c>
      <c r="O4757" s="8" t="str">
        <f>IF(ISERROR(VLOOKUP($I4757,Lookup!$H$2:$I$11,2,0)),"",VLOOKUP($I4757,Lookup!$H$2:$I$11,2,0))</f>
        <v/>
      </c>
      <c r="P4757" s="8">
        <f>COUNTIF(J$4:J4757,J4757)</f>
        <v>0</v>
      </c>
    </row>
    <row r="4758" spans="1:16" x14ac:dyDescent="0.25">
      <c r="A4758" s="35">
        <f t="shared" si="449"/>
        <v>0</v>
      </c>
      <c r="B4758" s="8">
        <f t="shared" si="450"/>
        <v>0</v>
      </c>
      <c r="C4758" s="8">
        <f t="shared" si="451"/>
        <v>0</v>
      </c>
      <c r="D4758" s="38" t="e">
        <f t="shared" si="452"/>
        <v>#VALUE!</v>
      </c>
      <c r="E4758" s="39" t="e">
        <f t="shared" si="447"/>
        <v>#VALUE!</v>
      </c>
      <c r="M4758" s="8" t="str">
        <f>VLOOKUP(MONTH($J4758),Lookup!$A$2:$B$13,2,0)&amp;" "&amp;YEAR($J4758)</f>
        <v>Jan 1900</v>
      </c>
      <c r="N4758" s="34" t="str">
        <f t="shared" si="448"/>
        <v>1/1/9999</v>
      </c>
      <c r="O4758" s="8" t="str">
        <f>IF(ISERROR(VLOOKUP($I4758,Lookup!$H$2:$I$11,2,0)),"",VLOOKUP($I4758,Lookup!$H$2:$I$11,2,0))</f>
        <v/>
      </c>
      <c r="P4758" s="8">
        <f>COUNTIF(J$4:J4758,J4758)</f>
        <v>0</v>
      </c>
    </row>
    <row r="4759" spans="1:16" x14ac:dyDescent="0.25">
      <c r="A4759" s="35">
        <f t="shared" si="449"/>
        <v>0</v>
      </c>
      <c r="B4759" s="8">
        <f t="shared" si="450"/>
        <v>0</v>
      </c>
      <c r="C4759" s="8">
        <f t="shared" si="451"/>
        <v>0</v>
      </c>
      <c r="D4759" s="38" t="e">
        <f t="shared" si="452"/>
        <v>#VALUE!</v>
      </c>
      <c r="E4759" s="39" t="e">
        <f t="shared" si="447"/>
        <v>#VALUE!</v>
      </c>
      <c r="M4759" s="8" t="str">
        <f>VLOOKUP(MONTH($J4759),Lookup!$A$2:$B$13,2,0)&amp;" "&amp;YEAR($J4759)</f>
        <v>Jan 1900</v>
      </c>
      <c r="N4759" s="34" t="str">
        <f t="shared" si="448"/>
        <v>1/1/9999</v>
      </c>
      <c r="O4759" s="8" t="str">
        <f>IF(ISERROR(VLOOKUP($I4759,Lookup!$H$2:$I$11,2,0)),"",VLOOKUP($I4759,Lookup!$H$2:$I$11,2,0))</f>
        <v/>
      </c>
      <c r="P4759" s="8">
        <f>COUNTIF(J$4:J4759,J4759)</f>
        <v>0</v>
      </c>
    </row>
    <row r="4760" spans="1:16" x14ac:dyDescent="0.25">
      <c r="A4760" s="35">
        <f t="shared" si="449"/>
        <v>0</v>
      </c>
      <c r="B4760" s="8">
        <f t="shared" si="450"/>
        <v>0</v>
      </c>
      <c r="C4760" s="8">
        <f t="shared" si="451"/>
        <v>0</v>
      </c>
      <c r="D4760" s="38" t="e">
        <f t="shared" si="452"/>
        <v>#VALUE!</v>
      </c>
      <c r="E4760" s="39" t="e">
        <f t="shared" si="447"/>
        <v>#VALUE!</v>
      </c>
      <c r="M4760" s="8" t="str">
        <f>VLOOKUP(MONTH($J4760),Lookup!$A$2:$B$13,2,0)&amp;" "&amp;YEAR($J4760)</f>
        <v>Jan 1900</v>
      </c>
      <c r="N4760" s="34" t="str">
        <f t="shared" si="448"/>
        <v>1/1/9999</v>
      </c>
      <c r="O4760" s="8" t="str">
        <f>IF(ISERROR(VLOOKUP($I4760,Lookup!$H$2:$I$11,2,0)),"",VLOOKUP($I4760,Lookup!$H$2:$I$11,2,0))</f>
        <v/>
      </c>
      <c r="P4760" s="8">
        <f>COUNTIF(J$4:J4760,J4760)</f>
        <v>0</v>
      </c>
    </row>
    <row r="4761" spans="1:16" x14ac:dyDescent="0.25">
      <c r="A4761" s="35">
        <f t="shared" si="449"/>
        <v>0</v>
      </c>
      <c r="B4761" s="8">
        <f t="shared" si="450"/>
        <v>0</v>
      </c>
      <c r="C4761" s="8">
        <f t="shared" si="451"/>
        <v>0</v>
      </c>
      <c r="D4761" s="38" t="e">
        <f t="shared" si="452"/>
        <v>#VALUE!</v>
      </c>
      <c r="E4761" s="39" t="e">
        <f t="shared" si="447"/>
        <v>#VALUE!</v>
      </c>
      <c r="M4761" s="8" t="str">
        <f>VLOOKUP(MONTH($J4761),Lookup!$A$2:$B$13,2,0)&amp;" "&amp;YEAR($J4761)</f>
        <v>Jan 1900</v>
      </c>
      <c r="N4761" s="34" t="str">
        <f t="shared" si="448"/>
        <v>1/1/9999</v>
      </c>
      <c r="O4761" s="8" t="str">
        <f>IF(ISERROR(VLOOKUP($I4761,Lookup!$H$2:$I$11,2,0)),"",VLOOKUP($I4761,Lookup!$H$2:$I$11,2,0))</f>
        <v/>
      </c>
      <c r="P4761" s="8">
        <f>COUNTIF(J$4:J4761,J4761)</f>
        <v>0</v>
      </c>
    </row>
    <row r="4762" spans="1:16" x14ac:dyDescent="0.25">
      <c r="A4762" s="35">
        <f t="shared" si="449"/>
        <v>0</v>
      </c>
      <c r="B4762" s="8">
        <f t="shared" si="450"/>
        <v>0</v>
      </c>
      <c r="C4762" s="8">
        <f t="shared" si="451"/>
        <v>0</v>
      </c>
      <c r="D4762" s="38" t="e">
        <f t="shared" si="452"/>
        <v>#VALUE!</v>
      </c>
      <c r="E4762" s="39" t="e">
        <f t="shared" si="447"/>
        <v>#VALUE!</v>
      </c>
      <c r="M4762" s="8" t="str">
        <f>VLOOKUP(MONTH($J4762),Lookup!$A$2:$B$13,2,0)&amp;" "&amp;YEAR($J4762)</f>
        <v>Jan 1900</v>
      </c>
      <c r="N4762" s="34" t="str">
        <f t="shared" si="448"/>
        <v>1/1/9999</v>
      </c>
      <c r="O4762" s="8" t="str">
        <f>IF(ISERROR(VLOOKUP($I4762,Lookup!$H$2:$I$11,2,0)),"",VLOOKUP($I4762,Lookup!$H$2:$I$11,2,0))</f>
        <v/>
      </c>
      <c r="P4762" s="8">
        <f>COUNTIF(J$4:J4762,J4762)</f>
        <v>0</v>
      </c>
    </row>
    <row r="4763" spans="1:16" x14ac:dyDescent="0.25">
      <c r="A4763" s="35">
        <f t="shared" si="449"/>
        <v>0</v>
      </c>
      <c r="B4763" s="8">
        <f t="shared" si="450"/>
        <v>0</v>
      </c>
      <c r="C4763" s="8">
        <f t="shared" si="451"/>
        <v>0</v>
      </c>
      <c r="D4763" s="38" t="e">
        <f t="shared" si="452"/>
        <v>#VALUE!</v>
      </c>
      <c r="E4763" s="39" t="e">
        <f t="shared" si="447"/>
        <v>#VALUE!</v>
      </c>
      <c r="M4763" s="8" t="str">
        <f>VLOOKUP(MONTH($J4763),Lookup!$A$2:$B$13,2,0)&amp;" "&amp;YEAR($J4763)</f>
        <v>Jan 1900</v>
      </c>
      <c r="N4763" s="34" t="str">
        <f t="shared" si="448"/>
        <v>1/1/9999</v>
      </c>
      <c r="O4763" s="8" t="str">
        <f>IF(ISERROR(VLOOKUP($I4763,Lookup!$H$2:$I$11,2,0)),"",VLOOKUP($I4763,Lookup!$H$2:$I$11,2,0))</f>
        <v/>
      </c>
      <c r="P4763" s="8">
        <f>COUNTIF(J$4:J4763,J4763)</f>
        <v>0</v>
      </c>
    </row>
    <row r="4764" spans="1:16" x14ac:dyDescent="0.25">
      <c r="A4764" s="35">
        <f t="shared" si="449"/>
        <v>0</v>
      </c>
      <c r="B4764" s="8">
        <f t="shared" si="450"/>
        <v>0</v>
      </c>
      <c r="C4764" s="8">
        <f t="shared" si="451"/>
        <v>0</v>
      </c>
      <c r="D4764" s="38" t="e">
        <f t="shared" si="452"/>
        <v>#VALUE!</v>
      </c>
      <c r="E4764" s="39" t="e">
        <f t="shared" si="447"/>
        <v>#VALUE!</v>
      </c>
      <c r="M4764" s="8" t="str">
        <f>VLOOKUP(MONTH($J4764),Lookup!$A$2:$B$13,2,0)&amp;" "&amp;YEAR($J4764)</f>
        <v>Jan 1900</v>
      </c>
      <c r="N4764" s="34" t="str">
        <f t="shared" si="448"/>
        <v>1/1/9999</v>
      </c>
      <c r="O4764" s="8" t="str">
        <f>IF(ISERROR(VLOOKUP($I4764,Lookup!$H$2:$I$11,2,0)),"",VLOOKUP($I4764,Lookup!$H$2:$I$11,2,0))</f>
        <v/>
      </c>
      <c r="P4764" s="8">
        <f>COUNTIF(J$4:J4764,J4764)</f>
        <v>0</v>
      </c>
    </row>
    <row r="4765" spans="1:16" x14ac:dyDescent="0.25">
      <c r="A4765" s="35">
        <f t="shared" si="449"/>
        <v>0</v>
      </c>
      <c r="B4765" s="8">
        <f t="shared" si="450"/>
        <v>0</v>
      </c>
      <c r="C4765" s="8">
        <f t="shared" si="451"/>
        <v>0</v>
      </c>
      <c r="D4765" s="38" t="e">
        <f t="shared" si="452"/>
        <v>#VALUE!</v>
      </c>
      <c r="E4765" s="39" t="e">
        <f t="shared" si="447"/>
        <v>#VALUE!</v>
      </c>
      <c r="M4765" s="8" t="str">
        <f>VLOOKUP(MONTH($J4765),Lookup!$A$2:$B$13,2,0)&amp;" "&amp;YEAR($J4765)</f>
        <v>Jan 1900</v>
      </c>
      <c r="N4765" s="34" t="str">
        <f t="shared" si="448"/>
        <v>1/1/9999</v>
      </c>
      <c r="O4765" s="8" t="str">
        <f>IF(ISERROR(VLOOKUP($I4765,Lookup!$H$2:$I$11,2,0)),"",VLOOKUP($I4765,Lookup!$H$2:$I$11,2,0))</f>
        <v/>
      </c>
      <c r="P4765" s="8">
        <f>COUNTIF(J$4:J4765,J4765)</f>
        <v>0</v>
      </c>
    </row>
    <row r="4766" spans="1:16" x14ac:dyDescent="0.25">
      <c r="A4766" s="35">
        <f t="shared" si="449"/>
        <v>0</v>
      </c>
      <c r="B4766" s="8">
        <f t="shared" si="450"/>
        <v>0</v>
      </c>
      <c r="C4766" s="8">
        <f t="shared" si="451"/>
        <v>0</v>
      </c>
      <c r="D4766" s="38" t="e">
        <f t="shared" si="452"/>
        <v>#VALUE!</v>
      </c>
      <c r="E4766" s="39" t="e">
        <f t="shared" si="447"/>
        <v>#VALUE!</v>
      </c>
      <c r="M4766" s="8" t="str">
        <f>VLOOKUP(MONTH($J4766),Lookup!$A$2:$B$13,2,0)&amp;" "&amp;YEAR($J4766)</f>
        <v>Jan 1900</v>
      </c>
      <c r="N4766" s="34" t="str">
        <f t="shared" si="448"/>
        <v>1/1/9999</v>
      </c>
      <c r="O4766" s="8" t="str">
        <f>IF(ISERROR(VLOOKUP($I4766,Lookup!$H$2:$I$11,2,0)),"",VLOOKUP($I4766,Lookup!$H$2:$I$11,2,0))</f>
        <v/>
      </c>
      <c r="P4766" s="8">
        <f>COUNTIF(J$4:J4766,J4766)</f>
        <v>0</v>
      </c>
    </row>
    <row r="4767" spans="1:16" x14ac:dyDescent="0.25">
      <c r="A4767" s="35">
        <f t="shared" si="449"/>
        <v>0</v>
      </c>
      <c r="B4767" s="8">
        <f t="shared" si="450"/>
        <v>0</v>
      </c>
      <c r="C4767" s="8">
        <f t="shared" si="451"/>
        <v>0</v>
      </c>
      <c r="D4767" s="38" t="e">
        <f t="shared" si="452"/>
        <v>#VALUE!</v>
      </c>
      <c r="E4767" s="39" t="e">
        <f t="shared" si="447"/>
        <v>#VALUE!</v>
      </c>
      <c r="M4767" s="8" t="str">
        <f>VLOOKUP(MONTH($J4767),Lookup!$A$2:$B$13,2,0)&amp;" "&amp;YEAR($J4767)</f>
        <v>Jan 1900</v>
      </c>
      <c r="N4767" s="34" t="str">
        <f t="shared" si="448"/>
        <v>1/1/9999</v>
      </c>
      <c r="O4767" s="8" t="str">
        <f>IF(ISERROR(VLOOKUP($I4767,Lookup!$H$2:$I$11,2,0)),"",VLOOKUP($I4767,Lookup!$H$2:$I$11,2,0))</f>
        <v/>
      </c>
      <c r="P4767" s="8">
        <f>COUNTIF(J$4:J4767,J4767)</f>
        <v>0</v>
      </c>
    </row>
    <row r="4768" spans="1:16" x14ac:dyDescent="0.25">
      <c r="A4768" s="35">
        <f t="shared" si="449"/>
        <v>0</v>
      </c>
      <c r="B4768" s="8">
        <f t="shared" si="450"/>
        <v>0</v>
      </c>
      <c r="C4768" s="8">
        <f t="shared" si="451"/>
        <v>0</v>
      </c>
      <c r="D4768" s="38" t="e">
        <f t="shared" si="452"/>
        <v>#VALUE!</v>
      </c>
      <c r="E4768" s="39" t="e">
        <f t="shared" si="447"/>
        <v>#VALUE!</v>
      </c>
      <c r="M4768" s="8" t="str">
        <f>VLOOKUP(MONTH($J4768),Lookup!$A$2:$B$13,2,0)&amp;" "&amp;YEAR($J4768)</f>
        <v>Jan 1900</v>
      </c>
      <c r="N4768" s="34" t="str">
        <f t="shared" si="448"/>
        <v>1/1/9999</v>
      </c>
      <c r="O4768" s="8" t="str">
        <f>IF(ISERROR(VLOOKUP($I4768,Lookup!$H$2:$I$11,2,0)),"",VLOOKUP($I4768,Lookup!$H$2:$I$11,2,0))</f>
        <v/>
      </c>
      <c r="P4768" s="8">
        <f>COUNTIF(J$4:J4768,J4768)</f>
        <v>0</v>
      </c>
    </row>
    <row r="4769" spans="1:16" x14ac:dyDescent="0.25">
      <c r="A4769" s="35">
        <f t="shared" si="449"/>
        <v>0</v>
      </c>
      <c r="B4769" s="8">
        <f t="shared" si="450"/>
        <v>0</v>
      </c>
      <c r="C4769" s="8">
        <f t="shared" si="451"/>
        <v>0</v>
      </c>
      <c r="D4769" s="38" t="e">
        <f t="shared" si="452"/>
        <v>#VALUE!</v>
      </c>
      <c r="E4769" s="39" t="e">
        <f t="shared" si="447"/>
        <v>#VALUE!</v>
      </c>
      <c r="M4769" s="8" t="str">
        <f>VLOOKUP(MONTH($J4769),Lookup!$A$2:$B$13,2,0)&amp;" "&amp;YEAR($J4769)</f>
        <v>Jan 1900</v>
      </c>
      <c r="N4769" s="34" t="str">
        <f t="shared" si="448"/>
        <v>1/1/9999</v>
      </c>
      <c r="O4769" s="8" t="str">
        <f>IF(ISERROR(VLOOKUP($I4769,Lookup!$H$2:$I$11,2,0)),"",VLOOKUP($I4769,Lookup!$H$2:$I$11,2,0))</f>
        <v/>
      </c>
      <c r="P4769" s="8">
        <f>COUNTIF(J$4:J4769,J4769)</f>
        <v>0</v>
      </c>
    </row>
    <row r="4770" spans="1:16" x14ac:dyDescent="0.25">
      <c r="A4770" s="35">
        <f t="shared" si="449"/>
        <v>0</v>
      </c>
      <c r="B4770" s="8">
        <f t="shared" si="450"/>
        <v>0</v>
      </c>
      <c r="C4770" s="8">
        <f t="shared" si="451"/>
        <v>0</v>
      </c>
      <c r="D4770" s="38" t="e">
        <f t="shared" si="452"/>
        <v>#VALUE!</v>
      </c>
      <c r="E4770" s="39" t="e">
        <f t="shared" si="447"/>
        <v>#VALUE!</v>
      </c>
      <c r="M4770" s="8" t="str">
        <f>VLOOKUP(MONTH($J4770),Lookup!$A$2:$B$13,2,0)&amp;" "&amp;YEAR($J4770)</f>
        <v>Jan 1900</v>
      </c>
      <c r="N4770" s="34" t="str">
        <f t="shared" si="448"/>
        <v>1/1/9999</v>
      </c>
      <c r="O4770" s="8" t="str">
        <f>IF(ISERROR(VLOOKUP($I4770,Lookup!$H$2:$I$11,2,0)),"",VLOOKUP($I4770,Lookup!$H$2:$I$11,2,0))</f>
        <v/>
      </c>
      <c r="P4770" s="8">
        <f>COUNTIF(J$4:J4770,J4770)</f>
        <v>0</v>
      </c>
    </row>
    <row r="4771" spans="1:16" x14ac:dyDescent="0.25">
      <c r="A4771" s="35">
        <f t="shared" si="449"/>
        <v>0</v>
      </c>
      <c r="B4771" s="8">
        <f t="shared" si="450"/>
        <v>0</v>
      </c>
      <c r="C4771" s="8">
        <f t="shared" si="451"/>
        <v>0</v>
      </c>
      <c r="D4771" s="38" t="e">
        <f t="shared" si="452"/>
        <v>#VALUE!</v>
      </c>
      <c r="E4771" s="39" t="e">
        <f t="shared" si="447"/>
        <v>#VALUE!</v>
      </c>
      <c r="M4771" s="8" t="str">
        <f>VLOOKUP(MONTH($J4771),Lookup!$A$2:$B$13,2,0)&amp;" "&amp;YEAR($J4771)</f>
        <v>Jan 1900</v>
      </c>
      <c r="N4771" s="34" t="str">
        <f t="shared" si="448"/>
        <v>1/1/9999</v>
      </c>
      <c r="O4771" s="8" t="str">
        <f>IF(ISERROR(VLOOKUP($I4771,Lookup!$H$2:$I$11,2,0)),"",VLOOKUP($I4771,Lookup!$H$2:$I$11,2,0))</f>
        <v/>
      </c>
      <c r="P4771" s="8">
        <f>COUNTIF(J$4:J4771,J4771)</f>
        <v>0</v>
      </c>
    </row>
    <row r="4772" spans="1:16" x14ac:dyDescent="0.25">
      <c r="A4772" s="35">
        <f t="shared" si="449"/>
        <v>0</v>
      </c>
      <c r="B4772" s="8">
        <f t="shared" si="450"/>
        <v>0</v>
      </c>
      <c r="C4772" s="8">
        <f t="shared" si="451"/>
        <v>0</v>
      </c>
      <c r="D4772" s="38" t="e">
        <f t="shared" si="452"/>
        <v>#VALUE!</v>
      </c>
      <c r="E4772" s="39" t="e">
        <f t="shared" si="447"/>
        <v>#VALUE!</v>
      </c>
      <c r="M4772" s="8" t="str">
        <f>VLOOKUP(MONTH($J4772),Lookup!$A$2:$B$13,2,0)&amp;" "&amp;YEAR($J4772)</f>
        <v>Jan 1900</v>
      </c>
      <c r="N4772" s="34" t="str">
        <f t="shared" si="448"/>
        <v>1/1/9999</v>
      </c>
      <c r="O4772" s="8" t="str">
        <f>IF(ISERROR(VLOOKUP($I4772,Lookup!$H$2:$I$11,2,0)),"",VLOOKUP($I4772,Lookup!$H$2:$I$11,2,0))</f>
        <v/>
      </c>
      <c r="P4772" s="8">
        <f>COUNTIF(J$4:J4772,J4772)</f>
        <v>0</v>
      </c>
    </row>
    <row r="4773" spans="1:16" x14ac:dyDescent="0.25">
      <c r="A4773" s="35">
        <f t="shared" si="449"/>
        <v>0</v>
      </c>
      <c r="B4773" s="8">
        <f t="shared" si="450"/>
        <v>0</v>
      </c>
      <c r="C4773" s="8">
        <f t="shared" si="451"/>
        <v>0</v>
      </c>
      <c r="D4773" s="38" t="e">
        <f t="shared" si="452"/>
        <v>#VALUE!</v>
      </c>
      <c r="E4773" s="39" t="e">
        <f t="shared" si="447"/>
        <v>#VALUE!</v>
      </c>
      <c r="M4773" s="8" t="str">
        <f>VLOOKUP(MONTH($J4773),Lookup!$A$2:$B$13,2,0)&amp;" "&amp;YEAR($J4773)</f>
        <v>Jan 1900</v>
      </c>
      <c r="N4773" s="34" t="str">
        <f t="shared" si="448"/>
        <v>1/1/9999</v>
      </c>
      <c r="O4773" s="8" t="str">
        <f>IF(ISERROR(VLOOKUP($I4773,Lookup!$H$2:$I$11,2,0)),"",VLOOKUP($I4773,Lookup!$H$2:$I$11,2,0))</f>
        <v/>
      </c>
      <c r="P4773" s="8">
        <f>COUNTIF(J$4:J4773,J4773)</f>
        <v>0</v>
      </c>
    </row>
    <row r="4774" spans="1:16" x14ac:dyDescent="0.25">
      <c r="A4774" s="35">
        <f t="shared" si="449"/>
        <v>0</v>
      </c>
      <c r="B4774" s="8">
        <f t="shared" si="450"/>
        <v>0</v>
      </c>
      <c r="C4774" s="8">
        <f t="shared" si="451"/>
        <v>0</v>
      </c>
      <c r="D4774" s="38" t="e">
        <f t="shared" si="452"/>
        <v>#VALUE!</v>
      </c>
      <c r="E4774" s="39" t="e">
        <f t="shared" si="447"/>
        <v>#VALUE!</v>
      </c>
      <c r="M4774" s="8" t="str">
        <f>VLOOKUP(MONTH($J4774),Lookup!$A$2:$B$13,2,0)&amp;" "&amp;YEAR($J4774)</f>
        <v>Jan 1900</v>
      </c>
      <c r="N4774" s="34" t="str">
        <f t="shared" si="448"/>
        <v>1/1/9999</v>
      </c>
      <c r="O4774" s="8" t="str">
        <f>IF(ISERROR(VLOOKUP($I4774,Lookup!$H$2:$I$11,2,0)),"",VLOOKUP($I4774,Lookup!$H$2:$I$11,2,0))</f>
        <v/>
      </c>
      <c r="P4774" s="8">
        <f>COUNTIF(J$4:J4774,J4774)</f>
        <v>0</v>
      </c>
    </row>
    <row r="4775" spans="1:16" x14ac:dyDescent="0.25">
      <c r="A4775" s="35">
        <f t="shared" si="449"/>
        <v>0</v>
      </c>
      <c r="B4775" s="8">
        <f t="shared" si="450"/>
        <v>0</v>
      </c>
      <c r="C4775" s="8">
        <f t="shared" si="451"/>
        <v>0</v>
      </c>
      <c r="D4775" s="38" t="e">
        <f t="shared" si="452"/>
        <v>#VALUE!</v>
      </c>
      <c r="E4775" s="39" t="e">
        <f t="shared" si="447"/>
        <v>#VALUE!</v>
      </c>
      <c r="M4775" s="8" t="str">
        <f>VLOOKUP(MONTH($J4775),Lookup!$A$2:$B$13,2,0)&amp;" "&amp;YEAR($J4775)</f>
        <v>Jan 1900</v>
      </c>
      <c r="N4775" s="34" t="str">
        <f t="shared" si="448"/>
        <v>1/1/9999</v>
      </c>
      <c r="O4775" s="8" t="str">
        <f>IF(ISERROR(VLOOKUP($I4775,Lookup!$H$2:$I$11,2,0)),"",VLOOKUP($I4775,Lookup!$H$2:$I$11,2,0))</f>
        <v/>
      </c>
      <c r="P4775" s="8">
        <f>COUNTIF(J$4:J4775,J4775)</f>
        <v>0</v>
      </c>
    </row>
    <row r="4776" spans="1:16" x14ac:dyDescent="0.25">
      <c r="A4776" s="35">
        <f t="shared" si="449"/>
        <v>0</v>
      </c>
      <c r="B4776" s="8">
        <f t="shared" si="450"/>
        <v>0</v>
      </c>
      <c r="C4776" s="8">
        <f t="shared" si="451"/>
        <v>0</v>
      </c>
      <c r="D4776" s="38" t="e">
        <f t="shared" si="452"/>
        <v>#VALUE!</v>
      </c>
      <c r="E4776" s="39" t="e">
        <f t="shared" si="447"/>
        <v>#VALUE!</v>
      </c>
      <c r="M4776" s="8" t="str">
        <f>VLOOKUP(MONTH($J4776),Lookup!$A$2:$B$13,2,0)&amp;" "&amp;YEAR($J4776)</f>
        <v>Jan 1900</v>
      </c>
      <c r="N4776" s="34" t="str">
        <f t="shared" si="448"/>
        <v>1/1/9999</v>
      </c>
      <c r="O4776" s="8" t="str">
        <f>IF(ISERROR(VLOOKUP($I4776,Lookup!$H$2:$I$11,2,0)),"",VLOOKUP($I4776,Lookup!$H$2:$I$11,2,0))</f>
        <v/>
      </c>
      <c r="P4776" s="8">
        <f>COUNTIF(J$4:J4776,J4776)</f>
        <v>0</v>
      </c>
    </row>
    <row r="4777" spans="1:16" x14ac:dyDescent="0.25">
      <c r="A4777" s="35">
        <f t="shared" si="449"/>
        <v>0</v>
      </c>
      <c r="B4777" s="8">
        <f t="shared" si="450"/>
        <v>0</v>
      </c>
      <c r="C4777" s="8">
        <f t="shared" si="451"/>
        <v>0</v>
      </c>
      <c r="D4777" s="38" t="e">
        <f t="shared" si="452"/>
        <v>#VALUE!</v>
      </c>
      <c r="E4777" s="39" t="e">
        <f t="shared" si="447"/>
        <v>#VALUE!</v>
      </c>
      <c r="M4777" s="8" t="str">
        <f>VLOOKUP(MONTH($J4777),Lookup!$A$2:$B$13,2,0)&amp;" "&amp;YEAR($J4777)</f>
        <v>Jan 1900</v>
      </c>
      <c r="N4777" s="34" t="str">
        <f t="shared" si="448"/>
        <v>1/1/9999</v>
      </c>
      <c r="O4777" s="8" t="str">
        <f>IF(ISERROR(VLOOKUP($I4777,Lookup!$H$2:$I$11,2,0)),"",VLOOKUP($I4777,Lookup!$H$2:$I$11,2,0))</f>
        <v/>
      </c>
      <c r="P4777" s="8">
        <f>COUNTIF(J$4:J4777,J4777)</f>
        <v>0</v>
      </c>
    </row>
    <row r="4778" spans="1:16" x14ac:dyDescent="0.25">
      <c r="A4778" s="35">
        <f t="shared" si="449"/>
        <v>0</v>
      </c>
      <c r="B4778" s="8">
        <f t="shared" si="450"/>
        <v>0</v>
      </c>
      <c r="C4778" s="8">
        <f t="shared" si="451"/>
        <v>0</v>
      </c>
      <c r="D4778" s="38" t="e">
        <f t="shared" si="452"/>
        <v>#VALUE!</v>
      </c>
      <c r="E4778" s="39" t="e">
        <f t="shared" si="447"/>
        <v>#VALUE!</v>
      </c>
      <c r="M4778" s="8" t="str">
        <f>VLOOKUP(MONTH($J4778),Lookup!$A$2:$B$13,2,0)&amp;" "&amp;YEAR($J4778)</f>
        <v>Jan 1900</v>
      </c>
      <c r="N4778" s="34" t="str">
        <f t="shared" si="448"/>
        <v>1/1/9999</v>
      </c>
      <c r="O4778" s="8" t="str">
        <f>IF(ISERROR(VLOOKUP($I4778,Lookup!$H$2:$I$11,2,0)),"",VLOOKUP($I4778,Lookup!$H$2:$I$11,2,0))</f>
        <v/>
      </c>
      <c r="P4778" s="8">
        <f>COUNTIF(J$4:J4778,J4778)</f>
        <v>0</v>
      </c>
    </row>
    <row r="4779" spans="1:16" x14ac:dyDescent="0.25">
      <c r="A4779" s="35">
        <f t="shared" si="449"/>
        <v>0</v>
      </c>
      <c r="B4779" s="8">
        <f t="shared" si="450"/>
        <v>0</v>
      </c>
      <c r="C4779" s="8">
        <f t="shared" si="451"/>
        <v>0</v>
      </c>
      <c r="D4779" s="38" t="e">
        <f t="shared" si="452"/>
        <v>#VALUE!</v>
      </c>
      <c r="E4779" s="39" t="e">
        <f t="shared" si="447"/>
        <v>#VALUE!</v>
      </c>
      <c r="M4779" s="8" t="str">
        <f>VLOOKUP(MONTH($J4779),Lookup!$A$2:$B$13,2,0)&amp;" "&amp;YEAR($J4779)</f>
        <v>Jan 1900</v>
      </c>
      <c r="N4779" s="34" t="str">
        <f t="shared" si="448"/>
        <v>1/1/9999</v>
      </c>
      <c r="O4779" s="8" t="str">
        <f>IF(ISERROR(VLOOKUP($I4779,Lookup!$H$2:$I$11,2,0)),"",VLOOKUP($I4779,Lookup!$H$2:$I$11,2,0))</f>
        <v/>
      </c>
      <c r="P4779" s="8">
        <f>COUNTIF(J$4:J4779,J4779)</f>
        <v>0</v>
      </c>
    </row>
    <row r="4780" spans="1:16" x14ac:dyDescent="0.25">
      <c r="A4780" s="35">
        <f t="shared" si="449"/>
        <v>0</v>
      </c>
      <c r="B4780" s="8">
        <f t="shared" si="450"/>
        <v>0</v>
      </c>
      <c r="C4780" s="8">
        <f t="shared" si="451"/>
        <v>0</v>
      </c>
      <c r="D4780" s="38" t="e">
        <f t="shared" si="452"/>
        <v>#VALUE!</v>
      </c>
      <c r="E4780" s="39" t="e">
        <f t="shared" si="447"/>
        <v>#VALUE!</v>
      </c>
      <c r="M4780" s="8" t="str">
        <f>VLOOKUP(MONTH($J4780),Lookup!$A$2:$B$13,2,0)&amp;" "&amp;YEAR($J4780)</f>
        <v>Jan 1900</v>
      </c>
      <c r="N4780" s="34" t="str">
        <f t="shared" si="448"/>
        <v>1/1/9999</v>
      </c>
      <c r="O4780" s="8" t="str">
        <f>IF(ISERROR(VLOOKUP($I4780,Lookup!$H$2:$I$11,2,0)),"",VLOOKUP($I4780,Lookup!$H$2:$I$11,2,0))</f>
        <v/>
      </c>
      <c r="P4780" s="8">
        <f>COUNTIF(J$4:J4780,J4780)</f>
        <v>0</v>
      </c>
    </row>
    <row r="4781" spans="1:16" x14ac:dyDescent="0.25">
      <c r="A4781" s="35">
        <f t="shared" si="449"/>
        <v>0</v>
      </c>
      <c r="B4781" s="8">
        <f t="shared" si="450"/>
        <v>0</v>
      </c>
      <c r="C4781" s="8">
        <f t="shared" si="451"/>
        <v>0</v>
      </c>
      <c r="D4781" s="38" t="e">
        <f t="shared" si="452"/>
        <v>#VALUE!</v>
      </c>
      <c r="E4781" s="39" t="e">
        <f t="shared" si="447"/>
        <v>#VALUE!</v>
      </c>
      <c r="M4781" s="8" t="str">
        <f>VLOOKUP(MONTH($J4781),Lookup!$A$2:$B$13,2,0)&amp;" "&amp;YEAR($J4781)</f>
        <v>Jan 1900</v>
      </c>
      <c r="N4781" s="34" t="str">
        <f t="shared" si="448"/>
        <v>1/1/9999</v>
      </c>
      <c r="O4781" s="8" t="str">
        <f>IF(ISERROR(VLOOKUP($I4781,Lookup!$H$2:$I$11,2,0)),"",VLOOKUP($I4781,Lookup!$H$2:$I$11,2,0))</f>
        <v/>
      </c>
      <c r="P4781" s="8">
        <f>COUNTIF(J$4:J4781,J4781)</f>
        <v>0</v>
      </c>
    </row>
    <row r="4782" spans="1:16" x14ac:dyDescent="0.25">
      <c r="A4782" s="35">
        <f t="shared" si="449"/>
        <v>0</v>
      </c>
      <c r="B4782" s="8">
        <f t="shared" si="450"/>
        <v>0</v>
      </c>
      <c r="C4782" s="8">
        <f t="shared" si="451"/>
        <v>0</v>
      </c>
      <c r="D4782" s="38" t="e">
        <f t="shared" si="452"/>
        <v>#VALUE!</v>
      </c>
      <c r="E4782" s="39" t="e">
        <f t="shared" si="447"/>
        <v>#VALUE!</v>
      </c>
      <c r="M4782" s="8" t="str">
        <f>VLOOKUP(MONTH($J4782),Lookup!$A$2:$B$13,2,0)&amp;" "&amp;YEAR($J4782)</f>
        <v>Jan 1900</v>
      </c>
      <c r="N4782" s="34" t="str">
        <f t="shared" si="448"/>
        <v>1/1/9999</v>
      </c>
      <c r="O4782" s="8" t="str">
        <f>IF(ISERROR(VLOOKUP($I4782,Lookup!$H$2:$I$11,2,0)),"",VLOOKUP($I4782,Lookup!$H$2:$I$11,2,0))</f>
        <v/>
      </c>
      <c r="P4782" s="8">
        <f>COUNTIF(J$4:J4782,J4782)</f>
        <v>0</v>
      </c>
    </row>
    <row r="4783" spans="1:16" x14ac:dyDescent="0.25">
      <c r="A4783" s="35">
        <f t="shared" si="449"/>
        <v>0</v>
      </c>
      <c r="B4783" s="8">
        <f t="shared" si="450"/>
        <v>0</v>
      </c>
      <c r="C4783" s="8">
        <f t="shared" si="451"/>
        <v>0</v>
      </c>
      <c r="D4783" s="38" t="e">
        <f t="shared" si="452"/>
        <v>#VALUE!</v>
      </c>
      <c r="E4783" s="39" t="e">
        <f t="shared" si="447"/>
        <v>#VALUE!</v>
      </c>
      <c r="M4783" s="8" t="str">
        <f>VLOOKUP(MONTH($J4783),Lookup!$A$2:$B$13,2,0)&amp;" "&amp;YEAR($J4783)</f>
        <v>Jan 1900</v>
      </c>
      <c r="N4783" s="34" t="str">
        <f t="shared" si="448"/>
        <v>1/1/9999</v>
      </c>
      <c r="O4783" s="8" t="str">
        <f>IF(ISERROR(VLOOKUP($I4783,Lookup!$H$2:$I$11,2,0)),"",VLOOKUP($I4783,Lookup!$H$2:$I$11,2,0))</f>
        <v/>
      </c>
      <c r="P4783" s="8">
        <f>COUNTIF(J$4:J4783,J4783)</f>
        <v>0</v>
      </c>
    </row>
    <row r="4784" spans="1:16" x14ac:dyDescent="0.25">
      <c r="A4784" s="35">
        <f t="shared" si="449"/>
        <v>0</v>
      </c>
      <c r="B4784" s="8">
        <f t="shared" si="450"/>
        <v>0</v>
      </c>
      <c r="C4784" s="8">
        <f t="shared" si="451"/>
        <v>0</v>
      </c>
      <c r="D4784" s="38" t="e">
        <f t="shared" si="452"/>
        <v>#VALUE!</v>
      </c>
      <c r="E4784" s="39" t="e">
        <f t="shared" si="447"/>
        <v>#VALUE!</v>
      </c>
      <c r="M4784" s="8" t="str">
        <f>VLOOKUP(MONTH($J4784),Lookup!$A$2:$B$13,2,0)&amp;" "&amp;YEAR($J4784)</f>
        <v>Jan 1900</v>
      </c>
      <c r="N4784" s="34" t="str">
        <f t="shared" si="448"/>
        <v>1/1/9999</v>
      </c>
      <c r="O4784" s="8" t="str">
        <f>IF(ISERROR(VLOOKUP($I4784,Lookup!$H$2:$I$11,2,0)),"",VLOOKUP($I4784,Lookup!$H$2:$I$11,2,0))</f>
        <v/>
      </c>
      <c r="P4784" s="8">
        <f>COUNTIF(J$4:J4784,J4784)</f>
        <v>0</v>
      </c>
    </row>
    <row r="4785" spans="1:16" x14ac:dyDescent="0.25">
      <c r="A4785" s="35">
        <f t="shared" si="449"/>
        <v>0</v>
      </c>
      <c r="B4785" s="8">
        <f t="shared" si="450"/>
        <v>0</v>
      </c>
      <c r="C4785" s="8">
        <f t="shared" si="451"/>
        <v>0</v>
      </c>
      <c r="D4785" s="38" t="e">
        <f t="shared" si="452"/>
        <v>#VALUE!</v>
      </c>
      <c r="E4785" s="39" t="e">
        <f t="shared" si="447"/>
        <v>#VALUE!</v>
      </c>
      <c r="M4785" s="8" t="str">
        <f>VLOOKUP(MONTH($J4785),Lookup!$A$2:$B$13,2,0)&amp;" "&amp;YEAR($J4785)</f>
        <v>Jan 1900</v>
      </c>
      <c r="N4785" s="34" t="str">
        <f t="shared" si="448"/>
        <v>1/1/9999</v>
      </c>
      <c r="O4785" s="8" t="str">
        <f>IF(ISERROR(VLOOKUP($I4785,Lookup!$H$2:$I$11,2,0)),"",VLOOKUP($I4785,Lookup!$H$2:$I$11,2,0))</f>
        <v/>
      </c>
      <c r="P4785" s="8">
        <f>COUNTIF(J$4:J4785,J4785)</f>
        <v>0</v>
      </c>
    </row>
    <row r="4786" spans="1:16" x14ac:dyDescent="0.25">
      <c r="A4786" s="35">
        <f t="shared" si="449"/>
        <v>0</v>
      </c>
      <c r="B4786" s="8">
        <f t="shared" si="450"/>
        <v>0</v>
      </c>
      <c r="C4786" s="8">
        <f t="shared" si="451"/>
        <v>0</v>
      </c>
      <c r="D4786" s="38" t="e">
        <f t="shared" si="452"/>
        <v>#VALUE!</v>
      </c>
      <c r="E4786" s="39" t="e">
        <f t="shared" si="447"/>
        <v>#VALUE!</v>
      </c>
      <c r="M4786" s="8" t="str">
        <f>VLOOKUP(MONTH($J4786),Lookup!$A$2:$B$13,2,0)&amp;" "&amp;YEAR($J4786)</f>
        <v>Jan 1900</v>
      </c>
      <c r="N4786" s="34" t="str">
        <f t="shared" si="448"/>
        <v>1/1/9999</v>
      </c>
      <c r="O4786" s="8" t="str">
        <f>IF(ISERROR(VLOOKUP($I4786,Lookup!$H$2:$I$11,2,0)),"",VLOOKUP($I4786,Lookup!$H$2:$I$11,2,0))</f>
        <v/>
      </c>
      <c r="P4786" s="8">
        <f>COUNTIF(J$4:J4786,J4786)</f>
        <v>0</v>
      </c>
    </row>
    <row r="4787" spans="1:16" x14ac:dyDescent="0.25">
      <c r="A4787" s="35">
        <f t="shared" si="449"/>
        <v>0</v>
      </c>
      <c r="B4787" s="8">
        <f t="shared" si="450"/>
        <v>0</v>
      </c>
      <c r="C4787" s="8">
        <f t="shared" si="451"/>
        <v>0</v>
      </c>
      <c r="D4787" s="38" t="e">
        <f t="shared" si="452"/>
        <v>#VALUE!</v>
      </c>
      <c r="E4787" s="39" t="e">
        <f t="shared" si="447"/>
        <v>#VALUE!</v>
      </c>
      <c r="M4787" s="8" t="str">
        <f>VLOOKUP(MONTH($J4787),Lookup!$A$2:$B$13,2,0)&amp;" "&amp;YEAR($J4787)</f>
        <v>Jan 1900</v>
      </c>
      <c r="N4787" s="34" t="str">
        <f t="shared" si="448"/>
        <v>1/1/9999</v>
      </c>
      <c r="O4787" s="8" t="str">
        <f>IF(ISERROR(VLOOKUP($I4787,Lookup!$H$2:$I$11,2,0)),"",VLOOKUP($I4787,Lookup!$H$2:$I$11,2,0))</f>
        <v/>
      </c>
      <c r="P4787" s="8">
        <f>COUNTIF(J$4:J4787,J4787)</f>
        <v>0</v>
      </c>
    </row>
    <row r="4788" spans="1:16" x14ac:dyDescent="0.25">
      <c r="A4788" s="35">
        <f t="shared" si="449"/>
        <v>0</v>
      </c>
      <c r="B4788" s="8">
        <f t="shared" si="450"/>
        <v>0</v>
      </c>
      <c r="C4788" s="8">
        <f t="shared" si="451"/>
        <v>0</v>
      </c>
      <c r="D4788" s="38" t="e">
        <f t="shared" si="452"/>
        <v>#VALUE!</v>
      </c>
      <c r="E4788" s="39" t="e">
        <f t="shared" si="447"/>
        <v>#VALUE!</v>
      </c>
      <c r="M4788" s="8" t="str">
        <f>VLOOKUP(MONTH($J4788),Lookup!$A$2:$B$13,2,0)&amp;" "&amp;YEAR($J4788)</f>
        <v>Jan 1900</v>
      </c>
      <c r="N4788" s="34" t="str">
        <f t="shared" si="448"/>
        <v>1/1/9999</v>
      </c>
      <c r="O4788" s="8" t="str">
        <f>IF(ISERROR(VLOOKUP($I4788,Lookup!$H$2:$I$11,2,0)),"",VLOOKUP($I4788,Lookup!$H$2:$I$11,2,0))</f>
        <v/>
      </c>
      <c r="P4788" s="8">
        <f>COUNTIF(J$4:J4788,J4788)</f>
        <v>0</v>
      </c>
    </row>
    <row r="4789" spans="1:16" x14ac:dyDescent="0.25">
      <c r="A4789" s="35">
        <f t="shared" si="449"/>
        <v>0</v>
      </c>
      <c r="B4789" s="8">
        <f t="shared" si="450"/>
        <v>0</v>
      </c>
      <c r="C4789" s="8">
        <f t="shared" si="451"/>
        <v>0</v>
      </c>
      <c r="D4789" s="38" t="e">
        <f t="shared" si="452"/>
        <v>#VALUE!</v>
      </c>
      <c r="E4789" s="39" t="e">
        <f t="shared" si="447"/>
        <v>#VALUE!</v>
      </c>
      <c r="M4789" s="8" t="str">
        <f>VLOOKUP(MONTH($J4789),Lookup!$A$2:$B$13,2,0)&amp;" "&amp;YEAR($J4789)</f>
        <v>Jan 1900</v>
      </c>
      <c r="N4789" s="34" t="str">
        <f t="shared" si="448"/>
        <v>1/1/9999</v>
      </c>
      <c r="O4789" s="8" t="str">
        <f>IF(ISERROR(VLOOKUP($I4789,Lookup!$H$2:$I$11,2,0)),"",VLOOKUP($I4789,Lookup!$H$2:$I$11,2,0))</f>
        <v/>
      </c>
      <c r="P4789" s="8">
        <f>COUNTIF(J$4:J4789,J4789)</f>
        <v>0</v>
      </c>
    </row>
    <row r="4790" spans="1:16" x14ac:dyDescent="0.25">
      <c r="A4790" s="35">
        <f t="shared" si="449"/>
        <v>0</v>
      </c>
      <c r="B4790" s="8">
        <f t="shared" si="450"/>
        <v>0</v>
      </c>
      <c r="C4790" s="8">
        <f t="shared" si="451"/>
        <v>0</v>
      </c>
      <c r="D4790" s="38" t="e">
        <f t="shared" si="452"/>
        <v>#VALUE!</v>
      </c>
      <c r="E4790" s="39" t="e">
        <f t="shared" si="447"/>
        <v>#VALUE!</v>
      </c>
      <c r="M4790" s="8" t="str">
        <f>VLOOKUP(MONTH($J4790),Lookup!$A$2:$B$13,2,0)&amp;" "&amp;YEAR($J4790)</f>
        <v>Jan 1900</v>
      </c>
      <c r="N4790" s="34" t="str">
        <f t="shared" si="448"/>
        <v>1/1/9999</v>
      </c>
      <c r="O4790" s="8" t="str">
        <f>IF(ISERROR(VLOOKUP($I4790,Lookup!$H$2:$I$11,2,0)),"",VLOOKUP($I4790,Lookup!$H$2:$I$11,2,0))</f>
        <v/>
      </c>
      <c r="P4790" s="8">
        <f>COUNTIF(J$4:J4790,J4790)</f>
        <v>0</v>
      </c>
    </row>
    <row r="4791" spans="1:16" x14ac:dyDescent="0.25">
      <c r="A4791" s="35">
        <f t="shared" si="449"/>
        <v>0</v>
      </c>
      <c r="B4791" s="8">
        <f t="shared" si="450"/>
        <v>0</v>
      </c>
      <c r="C4791" s="8">
        <f t="shared" si="451"/>
        <v>0</v>
      </c>
      <c r="D4791" s="38" t="e">
        <f t="shared" si="452"/>
        <v>#VALUE!</v>
      </c>
      <c r="E4791" s="39" t="e">
        <f t="shared" si="447"/>
        <v>#VALUE!</v>
      </c>
      <c r="M4791" s="8" t="str">
        <f>VLOOKUP(MONTH($J4791),Lookup!$A$2:$B$13,2,0)&amp;" "&amp;YEAR($J4791)</f>
        <v>Jan 1900</v>
      </c>
      <c r="N4791" s="34" t="str">
        <f t="shared" si="448"/>
        <v>1/1/9999</v>
      </c>
      <c r="O4791" s="8" t="str">
        <f>IF(ISERROR(VLOOKUP($I4791,Lookup!$H$2:$I$11,2,0)),"",VLOOKUP($I4791,Lookup!$H$2:$I$11,2,0))</f>
        <v/>
      </c>
      <c r="P4791" s="8">
        <f>COUNTIF(J$4:J4791,J4791)</f>
        <v>0</v>
      </c>
    </row>
    <row r="4792" spans="1:16" x14ac:dyDescent="0.25">
      <c r="A4792" s="35">
        <f t="shared" si="449"/>
        <v>0</v>
      </c>
      <c r="B4792" s="8">
        <f t="shared" si="450"/>
        <v>0</v>
      </c>
      <c r="C4792" s="8">
        <f t="shared" si="451"/>
        <v>0</v>
      </c>
      <c r="D4792" s="38" t="e">
        <f t="shared" si="452"/>
        <v>#VALUE!</v>
      </c>
      <c r="E4792" s="39" t="e">
        <f t="shared" si="447"/>
        <v>#VALUE!</v>
      </c>
      <c r="M4792" s="8" t="str">
        <f>VLOOKUP(MONTH($J4792),Lookup!$A$2:$B$13,2,0)&amp;" "&amp;YEAR($J4792)</f>
        <v>Jan 1900</v>
      </c>
      <c r="N4792" s="34" t="str">
        <f t="shared" si="448"/>
        <v>1/1/9999</v>
      </c>
      <c r="O4792" s="8" t="str">
        <f>IF(ISERROR(VLOOKUP($I4792,Lookup!$H$2:$I$11,2,0)),"",VLOOKUP($I4792,Lookup!$H$2:$I$11,2,0))</f>
        <v/>
      </c>
      <c r="P4792" s="8">
        <f>COUNTIF(J$4:J4792,J4792)</f>
        <v>0</v>
      </c>
    </row>
    <row r="4793" spans="1:16" x14ac:dyDescent="0.25">
      <c r="A4793" s="35">
        <f t="shared" si="449"/>
        <v>0</v>
      </c>
      <c r="B4793" s="8">
        <f t="shared" si="450"/>
        <v>0</v>
      </c>
      <c r="C4793" s="8">
        <f t="shared" si="451"/>
        <v>0</v>
      </c>
      <c r="D4793" s="38" t="e">
        <f t="shared" si="452"/>
        <v>#VALUE!</v>
      </c>
      <c r="E4793" s="39" t="e">
        <f t="shared" si="447"/>
        <v>#VALUE!</v>
      </c>
      <c r="M4793" s="8" t="str">
        <f>VLOOKUP(MONTH($J4793),Lookup!$A$2:$B$13,2,0)&amp;" "&amp;YEAR($J4793)</f>
        <v>Jan 1900</v>
      </c>
      <c r="N4793" s="34" t="str">
        <f t="shared" si="448"/>
        <v>1/1/9999</v>
      </c>
      <c r="O4793" s="8" t="str">
        <f>IF(ISERROR(VLOOKUP($I4793,Lookup!$H$2:$I$11,2,0)),"",VLOOKUP($I4793,Lookup!$H$2:$I$11,2,0))</f>
        <v/>
      </c>
      <c r="P4793" s="8">
        <f>COUNTIF(J$4:J4793,J4793)</f>
        <v>0</v>
      </c>
    </row>
    <row r="4794" spans="1:16" x14ac:dyDescent="0.25">
      <c r="A4794" s="35">
        <f t="shared" si="449"/>
        <v>0</v>
      </c>
      <c r="B4794" s="8">
        <f t="shared" si="450"/>
        <v>0</v>
      </c>
      <c r="C4794" s="8">
        <f t="shared" si="451"/>
        <v>0</v>
      </c>
      <c r="D4794" s="38" t="e">
        <f t="shared" si="452"/>
        <v>#VALUE!</v>
      </c>
      <c r="E4794" s="39" t="e">
        <f t="shared" si="447"/>
        <v>#VALUE!</v>
      </c>
      <c r="M4794" s="8" t="str">
        <f>VLOOKUP(MONTH($J4794),Lookup!$A$2:$B$13,2,0)&amp;" "&amp;YEAR($J4794)</f>
        <v>Jan 1900</v>
      </c>
      <c r="N4794" s="34" t="str">
        <f t="shared" si="448"/>
        <v>1/1/9999</v>
      </c>
      <c r="O4794" s="8" t="str">
        <f>IF(ISERROR(VLOOKUP($I4794,Lookup!$H$2:$I$11,2,0)),"",VLOOKUP($I4794,Lookup!$H$2:$I$11,2,0))</f>
        <v/>
      </c>
      <c r="P4794" s="8">
        <f>COUNTIF(J$4:J4794,J4794)</f>
        <v>0</v>
      </c>
    </row>
    <row r="4795" spans="1:16" x14ac:dyDescent="0.25">
      <c r="A4795" s="35">
        <f t="shared" si="449"/>
        <v>0</v>
      </c>
      <c r="B4795" s="8">
        <f t="shared" si="450"/>
        <v>0</v>
      </c>
      <c r="C4795" s="8">
        <f t="shared" si="451"/>
        <v>0</v>
      </c>
      <c r="D4795" s="38" t="e">
        <f t="shared" si="452"/>
        <v>#VALUE!</v>
      </c>
      <c r="E4795" s="39" t="e">
        <f t="shared" si="447"/>
        <v>#VALUE!</v>
      </c>
      <c r="M4795" s="8" t="str">
        <f>VLOOKUP(MONTH($J4795),Lookup!$A$2:$B$13,2,0)&amp;" "&amp;YEAR($J4795)</f>
        <v>Jan 1900</v>
      </c>
      <c r="N4795" s="34" t="str">
        <f t="shared" si="448"/>
        <v>1/1/9999</v>
      </c>
      <c r="O4795" s="8" t="str">
        <f>IF(ISERROR(VLOOKUP($I4795,Lookup!$H$2:$I$11,2,0)),"",VLOOKUP($I4795,Lookup!$H$2:$I$11,2,0))</f>
        <v/>
      </c>
      <c r="P4795" s="8">
        <f>COUNTIF(J$4:J4795,J4795)</f>
        <v>0</v>
      </c>
    </row>
    <row r="4796" spans="1:16" x14ac:dyDescent="0.25">
      <c r="A4796" s="35">
        <f t="shared" si="449"/>
        <v>0</v>
      </c>
      <c r="B4796" s="8">
        <f t="shared" si="450"/>
        <v>0</v>
      </c>
      <c r="C4796" s="8">
        <f t="shared" si="451"/>
        <v>0</v>
      </c>
      <c r="D4796" s="38" t="e">
        <f t="shared" si="452"/>
        <v>#VALUE!</v>
      </c>
      <c r="E4796" s="39" t="e">
        <f t="shared" si="447"/>
        <v>#VALUE!</v>
      </c>
      <c r="M4796" s="8" t="str">
        <f>VLOOKUP(MONTH($J4796),Lookup!$A$2:$B$13,2,0)&amp;" "&amp;YEAR($J4796)</f>
        <v>Jan 1900</v>
      </c>
      <c r="N4796" s="34" t="str">
        <f t="shared" si="448"/>
        <v>1/1/9999</v>
      </c>
      <c r="O4796" s="8" t="str">
        <f>IF(ISERROR(VLOOKUP($I4796,Lookup!$H$2:$I$11,2,0)),"",VLOOKUP($I4796,Lookup!$H$2:$I$11,2,0))</f>
        <v/>
      </c>
      <c r="P4796" s="8">
        <f>COUNTIF(J$4:J4796,J4796)</f>
        <v>0</v>
      </c>
    </row>
    <row r="4797" spans="1:16" x14ac:dyDescent="0.25">
      <c r="A4797" s="35">
        <f t="shared" si="449"/>
        <v>0</v>
      </c>
      <c r="B4797" s="8">
        <f t="shared" si="450"/>
        <v>0</v>
      </c>
      <c r="C4797" s="8">
        <f t="shared" si="451"/>
        <v>0</v>
      </c>
      <c r="D4797" s="38" t="e">
        <f t="shared" si="452"/>
        <v>#VALUE!</v>
      </c>
      <c r="E4797" s="39" t="e">
        <f t="shared" si="447"/>
        <v>#VALUE!</v>
      </c>
      <c r="M4797" s="8" t="str">
        <f>VLOOKUP(MONTH($J4797),Lookup!$A$2:$B$13,2,0)&amp;" "&amp;YEAR($J4797)</f>
        <v>Jan 1900</v>
      </c>
      <c r="N4797" s="34" t="str">
        <f t="shared" si="448"/>
        <v>1/1/9999</v>
      </c>
      <c r="O4797" s="8" t="str">
        <f>IF(ISERROR(VLOOKUP($I4797,Lookup!$H$2:$I$11,2,0)),"",VLOOKUP($I4797,Lookup!$H$2:$I$11,2,0))</f>
        <v/>
      </c>
      <c r="P4797" s="8">
        <f>COUNTIF(J$4:J4797,J4797)</f>
        <v>0</v>
      </c>
    </row>
    <row r="4798" spans="1:16" x14ac:dyDescent="0.25">
      <c r="A4798" s="35">
        <f t="shared" si="449"/>
        <v>0</v>
      </c>
      <c r="B4798" s="8">
        <f t="shared" si="450"/>
        <v>0</v>
      </c>
      <c r="C4798" s="8">
        <f t="shared" si="451"/>
        <v>0</v>
      </c>
      <c r="D4798" s="38" t="e">
        <f t="shared" si="452"/>
        <v>#VALUE!</v>
      </c>
      <c r="E4798" s="39" t="e">
        <f t="shared" si="447"/>
        <v>#VALUE!</v>
      </c>
      <c r="M4798" s="8" t="str">
        <f>VLOOKUP(MONTH($J4798),Lookup!$A$2:$B$13,2,0)&amp;" "&amp;YEAR($J4798)</f>
        <v>Jan 1900</v>
      </c>
      <c r="N4798" s="34" t="str">
        <f t="shared" si="448"/>
        <v>1/1/9999</v>
      </c>
      <c r="O4798" s="8" t="str">
        <f>IF(ISERROR(VLOOKUP($I4798,Lookup!$H$2:$I$11,2,0)),"",VLOOKUP($I4798,Lookup!$H$2:$I$11,2,0))</f>
        <v/>
      </c>
      <c r="P4798" s="8">
        <f>COUNTIF(J$4:J4798,J4798)</f>
        <v>0</v>
      </c>
    </row>
    <row r="4799" spans="1:16" x14ac:dyDescent="0.25">
      <c r="A4799" s="35">
        <f t="shared" si="449"/>
        <v>0</v>
      </c>
      <c r="B4799" s="8">
        <f t="shared" si="450"/>
        <v>0</v>
      </c>
      <c r="C4799" s="8">
        <f t="shared" si="451"/>
        <v>0</v>
      </c>
      <c r="D4799" s="38" t="e">
        <f t="shared" si="452"/>
        <v>#VALUE!</v>
      </c>
      <c r="E4799" s="39" t="e">
        <f t="shared" si="447"/>
        <v>#VALUE!</v>
      </c>
      <c r="M4799" s="8" t="str">
        <f>VLOOKUP(MONTH($J4799),Lookup!$A$2:$B$13,2,0)&amp;" "&amp;YEAR($J4799)</f>
        <v>Jan 1900</v>
      </c>
      <c r="N4799" s="34" t="str">
        <f t="shared" si="448"/>
        <v>1/1/9999</v>
      </c>
      <c r="O4799" s="8" t="str">
        <f>IF(ISERROR(VLOOKUP($I4799,Lookup!$H$2:$I$11,2,0)),"",VLOOKUP($I4799,Lookup!$H$2:$I$11,2,0))</f>
        <v/>
      </c>
      <c r="P4799" s="8">
        <f>COUNTIF(J$4:J4799,J4799)</f>
        <v>0</v>
      </c>
    </row>
    <row r="4800" spans="1:16" x14ac:dyDescent="0.25">
      <c r="A4800" s="35">
        <f t="shared" si="449"/>
        <v>0</v>
      </c>
      <c r="B4800" s="8">
        <f t="shared" si="450"/>
        <v>0</v>
      </c>
      <c r="C4800" s="8">
        <f t="shared" si="451"/>
        <v>0</v>
      </c>
      <c r="D4800" s="38" t="e">
        <f t="shared" si="452"/>
        <v>#VALUE!</v>
      </c>
      <c r="E4800" s="39" t="e">
        <f t="shared" si="447"/>
        <v>#VALUE!</v>
      </c>
      <c r="M4800" s="8" t="str">
        <f>VLOOKUP(MONTH($J4800),Lookup!$A$2:$B$13,2,0)&amp;" "&amp;YEAR($J4800)</f>
        <v>Jan 1900</v>
      </c>
      <c r="N4800" s="34" t="str">
        <f t="shared" si="448"/>
        <v>1/1/9999</v>
      </c>
      <c r="O4800" s="8" t="str">
        <f>IF(ISERROR(VLOOKUP($I4800,Lookup!$H$2:$I$11,2,0)),"",VLOOKUP($I4800,Lookup!$H$2:$I$11,2,0))</f>
        <v/>
      </c>
      <c r="P4800" s="8">
        <f>COUNTIF(J$4:J4800,J4800)</f>
        <v>0</v>
      </c>
    </row>
    <row r="4801" spans="1:16" x14ac:dyDescent="0.25">
      <c r="A4801" s="35">
        <f t="shared" si="449"/>
        <v>0</v>
      </c>
      <c r="B4801" s="8">
        <f t="shared" si="450"/>
        <v>0</v>
      </c>
      <c r="C4801" s="8">
        <f t="shared" si="451"/>
        <v>0</v>
      </c>
      <c r="D4801" s="38" t="e">
        <f t="shared" si="452"/>
        <v>#VALUE!</v>
      </c>
      <c r="E4801" s="39" t="e">
        <f t="shared" si="447"/>
        <v>#VALUE!</v>
      </c>
      <c r="M4801" s="8" t="str">
        <f>VLOOKUP(MONTH($J4801),Lookup!$A$2:$B$13,2,0)&amp;" "&amp;YEAR($J4801)</f>
        <v>Jan 1900</v>
      </c>
      <c r="N4801" s="34" t="str">
        <f t="shared" si="448"/>
        <v>1/1/9999</v>
      </c>
      <c r="O4801" s="8" t="str">
        <f>IF(ISERROR(VLOOKUP($I4801,Lookup!$H$2:$I$11,2,0)),"",VLOOKUP($I4801,Lookup!$H$2:$I$11,2,0))</f>
        <v/>
      </c>
      <c r="P4801" s="8">
        <f>COUNTIF(J$4:J4801,J4801)</f>
        <v>0</v>
      </c>
    </row>
    <row r="4802" spans="1:16" x14ac:dyDescent="0.25">
      <c r="A4802" s="35">
        <f t="shared" si="449"/>
        <v>0</v>
      </c>
      <c r="B4802" s="8">
        <f t="shared" si="450"/>
        <v>0</v>
      </c>
      <c r="C4802" s="8">
        <f t="shared" si="451"/>
        <v>0</v>
      </c>
      <c r="D4802" s="38" t="e">
        <f t="shared" si="452"/>
        <v>#VALUE!</v>
      </c>
      <c r="E4802" s="39" t="e">
        <f t="shared" si="447"/>
        <v>#VALUE!</v>
      </c>
      <c r="M4802" s="8" t="str">
        <f>VLOOKUP(MONTH($J4802),Lookup!$A$2:$B$13,2,0)&amp;" "&amp;YEAR($J4802)</f>
        <v>Jan 1900</v>
      </c>
      <c r="N4802" s="34" t="str">
        <f t="shared" si="448"/>
        <v>1/1/9999</v>
      </c>
      <c r="O4802" s="8" t="str">
        <f>IF(ISERROR(VLOOKUP($I4802,Lookup!$H$2:$I$11,2,0)),"",VLOOKUP($I4802,Lookup!$H$2:$I$11,2,0))</f>
        <v/>
      </c>
      <c r="P4802" s="8">
        <f>COUNTIF(J$4:J4802,J4802)</f>
        <v>0</v>
      </c>
    </row>
    <row r="4803" spans="1:16" x14ac:dyDescent="0.25">
      <c r="A4803" s="35">
        <f t="shared" si="449"/>
        <v>0</v>
      </c>
      <c r="B4803" s="8">
        <f t="shared" si="450"/>
        <v>0</v>
      </c>
      <c r="C4803" s="8">
        <f t="shared" si="451"/>
        <v>0</v>
      </c>
      <c r="D4803" s="38" t="e">
        <f t="shared" si="452"/>
        <v>#VALUE!</v>
      </c>
      <c r="E4803" s="39" t="e">
        <f t="shared" si="447"/>
        <v>#VALUE!</v>
      </c>
      <c r="M4803" s="8" t="str">
        <f>VLOOKUP(MONTH($J4803),Lookup!$A$2:$B$13,2,0)&amp;" "&amp;YEAR($J4803)</f>
        <v>Jan 1900</v>
      </c>
      <c r="N4803" s="34" t="str">
        <f t="shared" si="448"/>
        <v>1/1/9999</v>
      </c>
      <c r="O4803" s="8" t="str">
        <f>IF(ISERROR(VLOOKUP($I4803,Lookup!$H$2:$I$11,2,0)),"",VLOOKUP($I4803,Lookup!$H$2:$I$11,2,0))</f>
        <v/>
      </c>
      <c r="P4803" s="8">
        <f>COUNTIF(J$4:J4803,J4803)</f>
        <v>0</v>
      </c>
    </row>
    <row r="4804" spans="1:16" x14ac:dyDescent="0.25">
      <c r="A4804" s="35">
        <f t="shared" si="449"/>
        <v>0</v>
      </c>
      <c r="B4804" s="8">
        <f t="shared" si="450"/>
        <v>0</v>
      </c>
      <c r="C4804" s="8">
        <f t="shared" si="451"/>
        <v>0</v>
      </c>
      <c r="D4804" s="38" t="e">
        <f t="shared" si="452"/>
        <v>#VALUE!</v>
      </c>
      <c r="E4804" s="39" t="e">
        <f t="shared" si="447"/>
        <v>#VALUE!</v>
      </c>
      <c r="M4804" s="8" t="str">
        <f>VLOOKUP(MONTH($J4804),Lookup!$A$2:$B$13,2,0)&amp;" "&amp;YEAR($J4804)</f>
        <v>Jan 1900</v>
      </c>
      <c r="N4804" s="34" t="str">
        <f t="shared" si="448"/>
        <v>1/1/9999</v>
      </c>
      <c r="O4804" s="8" t="str">
        <f>IF(ISERROR(VLOOKUP($I4804,Lookup!$H$2:$I$11,2,0)),"",VLOOKUP($I4804,Lookup!$H$2:$I$11,2,0))</f>
        <v/>
      </c>
      <c r="P4804" s="8">
        <f>COUNTIF(J$4:J4804,J4804)</f>
        <v>0</v>
      </c>
    </row>
    <row r="4805" spans="1:16" x14ac:dyDescent="0.25">
      <c r="A4805" s="35">
        <f t="shared" si="449"/>
        <v>0</v>
      </c>
      <c r="B4805" s="8">
        <f t="shared" si="450"/>
        <v>0</v>
      </c>
      <c r="C4805" s="8">
        <f t="shared" si="451"/>
        <v>0</v>
      </c>
      <c r="D4805" s="38" t="e">
        <f t="shared" si="452"/>
        <v>#VALUE!</v>
      </c>
      <c r="E4805" s="39" t="e">
        <f t="shared" ref="E4805:E4868" si="453">IF($D4805="","",COUNTIFS($F$4:$F$5000,$F4805,$D$4:$D$5000,"&gt;"&amp;$D4805))</f>
        <v>#VALUE!</v>
      </c>
      <c r="M4805" s="8" t="str">
        <f>VLOOKUP(MONTH($J4805),Lookup!$A$2:$B$13,2,0)&amp;" "&amp;YEAR($J4805)</f>
        <v>Jan 1900</v>
      </c>
      <c r="N4805" s="34" t="str">
        <f t="shared" ref="N4805:N4868" si="454">IF(ISBLANK($J4805),"1/1/9999",J4805)</f>
        <v>1/1/9999</v>
      </c>
      <c r="O4805" s="8" t="str">
        <f>IF(ISERROR(VLOOKUP($I4805,Lookup!$H$2:$I$11,2,0)),"",VLOOKUP($I4805,Lookup!$H$2:$I$11,2,0))</f>
        <v/>
      </c>
      <c r="P4805" s="8">
        <f>COUNTIF(J$4:J4805,J4805)</f>
        <v>0</v>
      </c>
    </row>
    <row r="4806" spans="1:16" x14ac:dyDescent="0.25">
      <c r="A4806" s="35">
        <f t="shared" ref="A4806:A4869" si="455">K4806</f>
        <v>0</v>
      </c>
      <c r="B4806" s="8">
        <f t="shared" ref="B4806:B4869" si="456">J4806</f>
        <v>0</v>
      </c>
      <c r="C4806" s="8">
        <f t="shared" ref="C4806:C4869" si="457">L4806</f>
        <v>0</v>
      </c>
      <c r="D4806" s="38" t="e">
        <f t="shared" ref="D4806:D4869" si="458">SUM(A4806:C4806)+O4806+P4806</f>
        <v>#VALUE!</v>
      </c>
      <c r="E4806" s="39" t="e">
        <f t="shared" si="453"/>
        <v>#VALUE!</v>
      </c>
      <c r="M4806" s="8" t="str">
        <f>VLOOKUP(MONTH($J4806),Lookup!$A$2:$B$13,2,0)&amp;" "&amp;YEAR($J4806)</f>
        <v>Jan 1900</v>
      </c>
      <c r="N4806" s="34" t="str">
        <f t="shared" si="454"/>
        <v>1/1/9999</v>
      </c>
      <c r="O4806" s="8" t="str">
        <f>IF(ISERROR(VLOOKUP($I4806,Lookup!$H$2:$I$11,2,0)),"",VLOOKUP($I4806,Lookup!$H$2:$I$11,2,0))</f>
        <v/>
      </c>
      <c r="P4806" s="8">
        <f>COUNTIF(J$4:J4806,J4806)</f>
        <v>0</v>
      </c>
    </row>
    <row r="4807" spans="1:16" x14ac:dyDescent="0.25">
      <c r="A4807" s="35">
        <f t="shared" si="455"/>
        <v>0</v>
      </c>
      <c r="B4807" s="8">
        <f t="shared" si="456"/>
        <v>0</v>
      </c>
      <c r="C4807" s="8">
        <f t="shared" si="457"/>
        <v>0</v>
      </c>
      <c r="D4807" s="38" t="e">
        <f t="shared" si="458"/>
        <v>#VALUE!</v>
      </c>
      <c r="E4807" s="39" t="e">
        <f t="shared" si="453"/>
        <v>#VALUE!</v>
      </c>
      <c r="M4807" s="8" t="str">
        <f>VLOOKUP(MONTH($J4807),Lookup!$A$2:$B$13,2,0)&amp;" "&amp;YEAR($J4807)</f>
        <v>Jan 1900</v>
      </c>
      <c r="N4807" s="34" t="str">
        <f t="shared" si="454"/>
        <v>1/1/9999</v>
      </c>
      <c r="O4807" s="8" t="str">
        <f>IF(ISERROR(VLOOKUP($I4807,Lookup!$H$2:$I$11,2,0)),"",VLOOKUP($I4807,Lookup!$H$2:$I$11,2,0))</f>
        <v/>
      </c>
      <c r="P4807" s="8">
        <f>COUNTIF(J$4:J4807,J4807)</f>
        <v>0</v>
      </c>
    </row>
    <row r="4808" spans="1:16" x14ac:dyDescent="0.25">
      <c r="A4808" s="35">
        <f t="shared" si="455"/>
        <v>0</v>
      </c>
      <c r="B4808" s="8">
        <f t="shared" si="456"/>
        <v>0</v>
      </c>
      <c r="C4808" s="8">
        <f t="shared" si="457"/>
        <v>0</v>
      </c>
      <c r="D4808" s="38" t="e">
        <f t="shared" si="458"/>
        <v>#VALUE!</v>
      </c>
      <c r="E4808" s="39" t="e">
        <f t="shared" si="453"/>
        <v>#VALUE!</v>
      </c>
      <c r="M4808" s="8" t="str">
        <f>VLOOKUP(MONTH($J4808),Lookup!$A$2:$B$13,2,0)&amp;" "&amp;YEAR($J4808)</f>
        <v>Jan 1900</v>
      </c>
      <c r="N4808" s="34" t="str">
        <f t="shared" si="454"/>
        <v>1/1/9999</v>
      </c>
      <c r="O4808" s="8" t="str">
        <f>IF(ISERROR(VLOOKUP($I4808,Lookup!$H$2:$I$11,2,0)),"",VLOOKUP($I4808,Lookup!$H$2:$I$11,2,0))</f>
        <v/>
      </c>
      <c r="P4808" s="8">
        <f>COUNTIF(J$4:J4808,J4808)</f>
        <v>0</v>
      </c>
    </row>
    <row r="4809" spans="1:16" x14ac:dyDescent="0.25">
      <c r="A4809" s="35">
        <f t="shared" si="455"/>
        <v>0</v>
      </c>
      <c r="B4809" s="8">
        <f t="shared" si="456"/>
        <v>0</v>
      </c>
      <c r="C4809" s="8">
        <f t="shared" si="457"/>
        <v>0</v>
      </c>
      <c r="D4809" s="38" t="e">
        <f t="shared" si="458"/>
        <v>#VALUE!</v>
      </c>
      <c r="E4809" s="39" t="e">
        <f t="shared" si="453"/>
        <v>#VALUE!</v>
      </c>
      <c r="M4809" s="8" t="str">
        <f>VLOOKUP(MONTH($J4809),Lookup!$A$2:$B$13,2,0)&amp;" "&amp;YEAR($J4809)</f>
        <v>Jan 1900</v>
      </c>
      <c r="N4809" s="34" t="str">
        <f t="shared" si="454"/>
        <v>1/1/9999</v>
      </c>
      <c r="O4809" s="8" t="str">
        <f>IF(ISERROR(VLOOKUP($I4809,Lookup!$H$2:$I$11,2,0)),"",VLOOKUP($I4809,Lookup!$H$2:$I$11,2,0))</f>
        <v/>
      </c>
      <c r="P4809" s="8">
        <f>COUNTIF(J$4:J4809,J4809)</f>
        <v>0</v>
      </c>
    </row>
    <row r="4810" spans="1:16" x14ac:dyDescent="0.25">
      <c r="A4810" s="35">
        <f t="shared" si="455"/>
        <v>0</v>
      </c>
      <c r="B4810" s="8">
        <f t="shared" si="456"/>
        <v>0</v>
      </c>
      <c r="C4810" s="8">
        <f t="shared" si="457"/>
        <v>0</v>
      </c>
      <c r="D4810" s="38" t="e">
        <f t="shared" si="458"/>
        <v>#VALUE!</v>
      </c>
      <c r="E4810" s="39" t="e">
        <f t="shared" si="453"/>
        <v>#VALUE!</v>
      </c>
      <c r="M4810" s="8" t="str">
        <f>VLOOKUP(MONTH($J4810),Lookup!$A$2:$B$13,2,0)&amp;" "&amp;YEAR($J4810)</f>
        <v>Jan 1900</v>
      </c>
      <c r="N4810" s="34" t="str">
        <f t="shared" si="454"/>
        <v>1/1/9999</v>
      </c>
      <c r="O4810" s="8" t="str">
        <f>IF(ISERROR(VLOOKUP($I4810,Lookup!$H$2:$I$11,2,0)),"",VLOOKUP($I4810,Lookup!$H$2:$I$11,2,0))</f>
        <v/>
      </c>
      <c r="P4810" s="8">
        <f>COUNTIF(J$4:J4810,J4810)</f>
        <v>0</v>
      </c>
    </row>
    <row r="4811" spans="1:16" x14ac:dyDescent="0.25">
      <c r="A4811" s="35">
        <f t="shared" si="455"/>
        <v>0</v>
      </c>
      <c r="B4811" s="8">
        <f t="shared" si="456"/>
        <v>0</v>
      </c>
      <c r="C4811" s="8">
        <f t="shared" si="457"/>
        <v>0</v>
      </c>
      <c r="D4811" s="38" t="e">
        <f t="shared" si="458"/>
        <v>#VALUE!</v>
      </c>
      <c r="E4811" s="39" t="e">
        <f t="shared" si="453"/>
        <v>#VALUE!</v>
      </c>
      <c r="M4811" s="8" t="str">
        <f>VLOOKUP(MONTH($J4811),Lookup!$A$2:$B$13,2,0)&amp;" "&amp;YEAR($J4811)</f>
        <v>Jan 1900</v>
      </c>
      <c r="N4811" s="34" t="str">
        <f t="shared" si="454"/>
        <v>1/1/9999</v>
      </c>
      <c r="O4811" s="8" t="str">
        <f>IF(ISERROR(VLOOKUP($I4811,Lookup!$H$2:$I$11,2,0)),"",VLOOKUP($I4811,Lookup!$H$2:$I$11,2,0))</f>
        <v/>
      </c>
      <c r="P4811" s="8">
        <f>COUNTIF(J$4:J4811,J4811)</f>
        <v>0</v>
      </c>
    </row>
    <row r="4812" spans="1:16" x14ac:dyDescent="0.25">
      <c r="A4812" s="35">
        <f t="shared" si="455"/>
        <v>0</v>
      </c>
      <c r="B4812" s="8">
        <f t="shared" si="456"/>
        <v>0</v>
      </c>
      <c r="C4812" s="8">
        <f t="shared" si="457"/>
        <v>0</v>
      </c>
      <c r="D4812" s="38" t="e">
        <f t="shared" si="458"/>
        <v>#VALUE!</v>
      </c>
      <c r="E4812" s="39" t="e">
        <f t="shared" si="453"/>
        <v>#VALUE!</v>
      </c>
      <c r="M4812" s="8" t="str">
        <f>VLOOKUP(MONTH($J4812),Lookup!$A$2:$B$13,2,0)&amp;" "&amp;YEAR($J4812)</f>
        <v>Jan 1900</v>
      </c>
      <c r="N4812" s="34" t="str">
        <f t="shared" si="454"/>
        <v>1/1/9999</v>
      </c>
      <c r="O4812" s="8" t="str">
        <f>IF(ISERROR(VLOOKUP($I4812,Lookup!$H$2:$I$11,2,0)),"",VLOOKUP($I4812,Lookup!$H$2:$I$11,2,0))</f>
        <v/>
      </c>
      <c r="P4812" s="8">
        <f>COUNTIF(J$4:J4812,J4812)</f>
        <v>0</v>
      </c>
    </row>
    <row r="4813" spans="1:16" x14ac:dyDescent="0.25">
      <c r="A4813" s="35">
        <f t="shared" si="455"/>
        <v>0</v>
      </c>
      <c r="B4813" s="8">
        <f t="shared" si="456"/>
        <v>0</v>
      </c>
      <c r="C4813" s="8">
        <f t="shared" si="457"/>
        <v>0</v>
      </c>
      <c r="D4813" s="38" t="e">
        <f t="shared" si="458"/>
        <v>#VALUE!</v>
      </c>
      <c r="E4813" s="39" t="e">
        <f t="shared" si="453"/>
        <v>#VALUE!</v>
      </c>
      <c r="M4813" s="8" t="str">
        <f>VLOOKUP(MONTH($J4813),Lookup!$A$2:$B$13,2,0)&amp;" "&amp;YEAR($J4813)</f>
        <v>Jan 1900</v>
      </c>
      <c r="N4813" s="34" t="str">
        <f t="shared" si="454"/>
        <v>1/1/9999</v>
      </c>
      <c r="O4813" s="8" t="str">
        <f>IF(ISERROR(VLOOKUP($I4813,Lookup!$H$2:$I$11,2,0)),"",VLOOKUP($I4813,Lookup!$H$2:$I$11,2,0))</f>
        <v/>
      </c>
      <c r="P4813" s="8">
        <f>COUNTIF(J$4:J4813,J4813)</f>
        <v>0</v>
      </c>
    </row>
    <row r="4814" spans="1:16" x14ac:dyDescent="0.25">
      <c r="A4814" s="35">
        <f t="shared" si="455"/>
        <v>0</v>
      </c>
      <c r="B4814" s="8">
        <f t="shared" si="456"/>
        <v>0</v>
      </c>
      <c r="C4814" s="8">
        <f t="shared" si="457"/>
        <v>0</v>
      </c>
      <c r="D4814" s="38" t="e">
        <f t="shared" si="458"/>
        <v>#VALUE!</v>
      </c>
      <c r="E4814" s="39" t="e">
        <f t="shared" si="453"/>
        <v>#VALUE!</v>
      </c>
      <c r="M4814" s="8" t="str">
        <f>VLOOKUP(MONTH($J4814),Lookup!$A$2:$B$13,2,0)&amp;" "&amp;YEAR($J4814)</f>
        <v>Jan 1900</v>
      </c>
      <c r="N4814" s="34" t="str">
        <f t="shared" si="454"/>
        <v>1/1/9999</v>
      </c>
      <c r="O4814" s="8" t="str">
        <f>IF(ISERROR(VLOOKUP($I4814,Lookup!$H$2:$I$11,2,0)),"",VLOOKUP($I4814,Lookup!$H$2:$I$11,2,0))</f>
        <v/>
      </c>
      <c r="P4814" s="8">
        <f>COUNTIF(J$4:J4814,J4814)</f>
        <v>0</v>
      </c>
    </row>
    <row r="4815" spans="1:16" x14ac:dyDescent="0.25">
      <c r="A4815" s="35">
        <f t="shared" si="455"/>
        <v>0</v>
      </c>
      <c r="B4815" s="8">
        <f t="shared" si="456"/>
        <v>0</v>
      </c>
      <c r="C4815" s="8">
        <f t="shared" si="457"/>
        <v>0</v>
      </c>
      <c r="D4815" s="38" t="e">
        <f t="shared" si="458"/>
        <v>#VALUE!</v>
      </c>
      <c r="E4815" s="39" t="e">
        <f t="shared" si="453"/>
        <v>#VALUE!</v>
      </c>
      <c r="M4815" s="8" t="str">
        <f>VLOOKUP(MONTH($J4815),Lookup!$A$2:$B$13,2,0)&amp;" "&amp;YEAR($J4815)</f>
        <v>Jan 1900</v>
      </c>
      <c r="N4815" s="34" t="str">
        <f t="shared" si="454"/>
        <v>1/1/9999</v>
      </c>
      <c r="O4815" s="8" t="str">
        <f>IF(ISERROR(VLOOKUP($I4815,Lookup!$H$2:$I$11,2,0)),"",VLOOKUP($I4815,Lookup!$H$2:$I$11,2,0))</f>
        <v/>
      </c>
      <c r="P4815" s="8">
        <f>COUNTIF(J$4:J4815,J4815)</f>
        <v>0</v>
      </c>
    </row>
    <row r="4816" spans="1:16" x14ac:dyDescent="0.25">
      <c r="A4816" s="35">
        <f t="shared" si="455"/>
        <v>0</v>
      </c>
      <c r="B4816" s="8">
        <f t="shared" si="456"/>
        <v>0</v>
      </c>
      <c r="C4816" s="8">
        <f t="shared" si="457"/>
        <v>0</v>
      </c>
      <c r="D4816" s="38" t="e">
        <f t="shared" si="458"/>
        <v>#VALUE!</v>
      </c>
      <c r="E4816" s="39" t="e">
        <f t="shared" si="453"/>
        <v>#VALUE!</v>
      </c>
      <c r="M4816" s="8" t="str">
        <f>VLOOKUP(MONTH($J4816),Lookup!$A$2:$B$13,2,0)&amp;" "&amp;YEAR($J4816)</f>
        <v>Jan 1900</v>
      </c>
      <c r="N4816" s="34" t="str">
        <f t="shared" si="454"/>
        <v>1/1/9999</v>
      </c>
      <c r="O4816" s="8" t="str">
        <f>IF(ISERROR(VLOOKUP($I4816,Lookup!$H$2:$I$11,2,0)),"",VLOOKUP($I4816,Lookup!$H$2:$I$11,2,0))</f>
        <v/>
      </c>
      <c r="P4816" s="8">
        <f>COUNTIF(J$4:J4816,J4816)</f>
        <v>0</v>
      </c>
    </row>
    <row r="4817" spans="1:16" x14ac:dyDescent="0.25">
      <c r="A4817" s="35">
        <f t="shared" si="455"/>
        <v>0</v>
      </c>
      <c r="B4817" s="8">
        <f t="shared" si="456"/>
        <v>0</v>
      </c>
      <c r="C4817" s="8">
        <f t="shared" si="457"/>
        <v>0</v>
      </c>
      <c r="D4817" s="38" t="e">
        <f t="shared" si="458"/>
        <v>#VALUE!</v>
      </c>
      <c r="E4817" s="39" t="e">
        <f t="shared" si="453"/>
        <v>#VALUE!</v>
      </c>
      <c r="M4817" s="8" t="str">
        <f>VLOOKUP(MONTH($J4817),Lookup!$A$2:$B$13,2,0)&amp;" "&amp;YEAR($J4817)</f>
        <v>Jan 1900</v>
      </c>
      <c r="N4817" s="34" t="str">
        <f t="shared" si="454"/>
        <v>1/1/9999</v>
      </c>
      <c r="O4817" s="8" t="str">
        <f>IF(ISERROR(VLOOKUP($I4817,Lookup!$H$2:$I$11,2,0)),"",VLOOKUP($I4817,Lookup!$H$2:$I$11,2,0))</f>
        <v/>
      </c>
      <c r="P4817" s="8">
        <f>COUNTIF(J$4:J4817,J4817)</f>
        <v>0</v>
      </c>
    </row>
    <row r="4818" spans="1:16" x14ac:dyDescent="0.25">
      <c r="A4818" s="35">
        <f t="shared" si="455"/>
        <v>0</v>
      </c>
      <c r="B4818" s="8">
        <f t="shared" si="456"/>
        <v>0</v>
      </c>
      <c r="C4818" s="8">
        <f t="shared" si="457"/>
        <v>0</v>
      </c>
      <c r="D4818" s="38" t="e">
        <f t="shared" si="458"/>
        <v>#VALUE!</v>
      </c>
      <c r="E4818" s="39" t="e">
        <f t="shared" si="453"/>
        <v>#VALUE!</v>
      </c>
      <c r="M4818" s="8" t="str">
        <f>VLOOKUP(MONTH($J4818),Lookup!$A$2:$B$13,2,0)&amp;" "&amp;YEAR($J4818)</f>
        <v>Jan 1900</v>
      </c>
      <c r="N4818" s="34" t="str">
        <f t="shared" si="454"/>
        <v>1/1/9999</v>
      </c>
      <c r="O4818" s="8" t="str">
        <f>IF(ISERROR(VLOOKUP($I4818,Lookup!$H$2:$I$11,2,0)),"",VLOOKUP($I4818,Lookup!$H$2:$I$11,2,0))</f>
        <v/>
      </c>
      <c r="P4818" s="8">
        <f>COUNTIF(J$4:J4818,J4818)</f>
        <v>0</v>
      </c>
    </row>
    <row r="4819" spans="1:16" x14ac:dyDescent="0.25">
      <c r="A4819" s="35">
        <f t="shared" si="455"/>
        <v>0</v>
      </c>
      <c r="B4819" s="8">
        <f t="shared" si="456"/>
        <v>0</v>
      </c>
      <c r="C4819" s="8">
        <f t="shared" si="457"/>
        <v>0</v>
      </c>
      <c r="D4819" s="38" t="e">
        <f t="shared" si="458"/>
        <v>#VALUE!</v>
      </c>
      <c r="E4819" s="39" t="e">
        <f t="shared" si="453"/>
        <v>#VALUE!</v>
      </c>
      <c r="M4819" s="8" t="str">
        <f>VLOOKUP(MONTH($J4819),Lookup!$A$2:$B$13,2,0)&amp;" "&amp;YEAR($J4819)</f>
        <v>Jan 1900</v>
      </c>
      <c r="N4819" s="34" t="str">
        <f t="shared" si="454"/>
        <v>1/1/9999</v>
      </c>
      <c r="O4819" s="8" t="str">
        <f>IF(ISERROR(VLOOKUP($I4819,Lookup!$H$2:$I$11,2,0)),"",VLOOKUP($I4819,Lookup!$H$2:$I$11,2,0))</f>
        <v/>
      </c>
      <c r="P4819" s="8">
        <f>COUNTIF(J$4:J4819,J4819)</f>
        <v>0</v>
      </c>
    </row>
    <row r="4820" spans="1:16" x14ac:dyDescent="0.25">
      <c r="A4820" s="35">
        <f t="shared" si="455"/>
        <v>0</v>
      </c>
      <c r="B4820" s="8">
        <f t="shared" si="456"/>
        <v>0</v>
      </c>
      <c r="C4820" s="8">
        <f t="shared" si="457"/>
        <v>0</v>
      </c>
      <c r="D4820" s="38" t="e">
        <f t="shared" si="458"/>
        <v>#VALUE!</v>
      </c>
      <c r="E4820" s="39" t="e">
        <f t="shared" si="453"/>
        <v>#VALUE!</v>
      </c>
      <c r="M4820" s="8" t="str">
        <f>VLOOKUP(MONTH($J4820),Lookup!$A$2:$B$13,2,0)&amp;" "&amp;YEAR($J4820)</f>
        <v>Jan 1900</v>
      </c>
      <c r="N4820" s="34" t="str">
        <f t="shared" si="454"/>
        <v>1/1/9999</v>
      </c>
      <c r="O4820" s="8" t="str">
        <f>IF(ISERROR(VLOOKUP($I4820,Lookup!$H$2:$I$11,2,0)),"",VLOOKUP($I4820,Lookup!$H$2:$I$11,2,0))</f>
        <v/>
      </c>
      <c r="P4820" s="8">
        <f>COUNTIF(J$4:J4820,J4820)</f>
        <v>0</v>
      </c>
    </row>
    <row r="4821" spans="1:16" x14ac:dyDescent="0.25">
      <c r="A4821" s="35">
        <f t="shared" si="455"/>
        <v>0</v>
      </c>
      <c r="B4821" s="8">
        <f t="shared" si="456"/>
        <v>0</v>
      </c>
      <c r="C4821" s="8">
        <f t="shared" si="457"/>
        <v>0</v>
      </c>
      <c r="D4821" s="38" t="e">
        <f t="shared" si="458"/>
        <v>#VALUE!</v>
      </c>
      <c r="E4821" s="39" t="e">
        <f t="shared" si="453"/>
        <v>#VALUE!</v>
      </c>
      <c r="M4821" s="8" t="str">
        <f>VLOOKUP(MONTH($J4821),Lookup!$A$2:$B$13,2,0)&amp;" "&amp;YEAR($J4821)</f>
        <v>Jan 1900</v>
      </c>
      <c r="N4821" s="34" t="str">
        <f t="shared" si="454"/>
        <v>1/1/9999</v>
      </c>
      <c r="O4821" s="8" t="str">
        <f>IF(ISERROR(VLOOKUP($I4821,Lookup!$H$2:$I$11,2,0)),"",VLOOKUP($I4821,Lookup!$H$2:$I$11,2,0))</f>
        <v/>
      </c>
      <c r="P4821" s="8">
        <f>COUNTIF(J$4:J4821,J4821)</f>
        <v>0</v>
      </c>
    </row>
    <row r="4822" spans="1:16" x14ac:dyDescent="0.25">
      <c r="A4822" s="35">
        <f t="shared" si="455"/>
        <v>0</v>
      </c>
      <c r="B4822" s="8">
        <f t="shared" si="456"/>
        <v>0</v>
      </c>
      <c r="C4822" s="8">
        <f t="shared" si="457"/>
        <v>0</v>
      </c>
      <c r="D4822" s="38" t="e">
        <f t="shared" si="458"/>
        <v>#VALUE!</v>
      </c>
      <c r="E4822" s="39" t="e">
        <f t="shared" si="453"/>
        <v>#VALUE!</v>
      </c>
      <c r="M4822" s="8" t="str">
        <f>VLOOKUP(MONTH($J4822),Lookup!$A$2:$B$13,2,0)&amp;" "&amp;YEAR($J4822)</f>
        <v>Jan 1900</v>
      </c>
      <c r="N4822" s="34" t="str">
        <f t="shared" si="454"/>
        <v>1/1/9999</v>
      </c>
      <c r="O4822" s="8" t="str">
        <f>IF(ISERROR(VLOOKUP($I4822,Lookup!$H$2:$I$11,2,0)),"",VLOOKUP($I4822,Lookup!$H$2:$I$11,2,0))</f>
        <v/>
      </c>
      <c r="P4822" s="8">
        <f>COUNTIF(J$4:J4822,J4822)</f>
        <v>0</v>
      </c>
    </row>
    <row r="4823" spans="1:16" x14ac:dyDescent="0.25">
      <c r="A4823" s="35">
        <f t="shared" si="455"/>
        <v>0</v>
      </c>
      <c r="B4823" s="8">
        <f t="shared" si="456"/>
        <v>0</v>
      </c>
      <c r="C4823" s="8">
        <f t="shared" si="457"/>
        <v>0</v>
      </c>
      <c r="D4823" s="38" t="e">
        <f t="shared" si="458"/>
        <v>#VALUE!</v>
      </c>
      <c r="E4823" s="39" t="e">
        <f t="shared" si="453"/>
        <v>#VALUE!</v>
      </c>
      <c r="M4823" s="8" t="str">
        <f>VLOOKUP(MONTH($J4823),Lookup!$A$2:$B$13,2,0)&amp;" "&amp;YEAR($J4823)</f>
        <v>Jan 1900</v>
      </c>
      <c r="N4823" s="34" t="str">
        <f t="shared" si="454"/>
        <v>1/1/9999</v>
      </c>
      <c r="O4823" s="8" t="str">
        <f>IF(ISERROR(VLOOKUP($I4823,Lookup!$H$2:$I$11,2,0)),"",VLOOKUP($I4823,Lookup!$H$2:$I$11,2,0))</f>
        <v/>
      </c>
      <c r="P4823" s="8">
        <f>COUNTIF(J$4:J4823,J4823)</f>
        <v>0</v>
      </c>
    </row>
    <row r="4824" spans="1:16" x14ac:dyDescent="0.25">
      <c r="A4824" s="35">
        <f t="shared" si="455"/>
        <v>0</v>
      </c>
      <c r="B4824" s="8">
        <f t="shared" si="456"/>
        <v>0</v>
      </c>
      <c r="C4824" s="8">
        <f t="shared" si="457"/>
        <v>0</v>
      </c>
      <c r="D4824" s="38" t="e">
        <f t="shared" si="458"/>
        <v>#VALUE!</v>
      </c>
      <c r="E4824" s="39" t="e">
        <f t="shared" si="453"/>
        <v>#VALUE!</v>
      </c>
      <c r="M4824" s="8" t="str">
        <f>VLOOKUP(MONTH($J4824),Lookup!$A$2:$B$13,2,0)&amp;" "&amp;YEAR($J4824)</f>
        <v>Jan 1900</v>
      </c>
      <c r="N4824" s="34" t="str">
        <f t="shared" si="454"/>
        <v>1/1/9999</v>
      </c>
      <c r="O4824" s="8" t="str">
        <f>IF(ISERROR(VLOOKUP($I4824,Lookup!$H$2:$I$11,2,0)),"",VLOOKUP($I4824,Lookup!$H$2:$I$11,2,0))</f>
        <v/>
      </c>
      <c r="P4824" s="8">
        <f>COUNTIF(J$4:J4824,J4824)</f>
        <v>0</v>
      </c>
    </row>
    <row r="4825" spans="1:16" x14ac:dyDescent="0.25">
      <c r="A4825" s="35">
        <f t="shared" si="455"/>
        <v>0</v>
      </c>
      <c r="B4825" s="8">
        <f t="shared" si="456"/>
        <v>0</v>
      </c>
      <c r="C4825" s="8">
        <f t="shared" si="457"/>
        <v>0</v>
      </c>
      <c r="D4825" s="38" t="e">
        <f t="shared" si="458"/>
        <v>#VALUE!</v>
      </c>
      <c r="E4825" s="39" t="e">
        <f t="shared" si="453"/>
        <v>#VALUE!</v>
      </c>
      <c r="M4825" s="8" t="str">
        <f>VLOOKUP(MONTH($J4825),Lookup!$A$2:$B$13,2,0)&amp;" "&amp;YEAR($J4825)</f>
        <v>Jan 1900</v>
      </c>
      <c r="N4825" s="34" t="str">
        <f t="shared" si="454"/>
        <v>1/1/9999</v>
      </c>
      <c r="O4825" s="8" t="str">
        <f>IF(ISERROR(VLOOKUP($I4825,Lookup!$H$2:$I$11,2,0)),"",VLOOKUP($I4825,Lookup!$H$2:$I$11,2,0))</f>
        <v/>
      </c>
      <c r="P4825" s="8">
        <f>COUNTIF(J$4:J4825,J4825)</f>
        <v>0</v>
      </c>
    </row>
    <row r="4826" spans="1:16" x14ac:dyDescent="0.25">
      <c r="A4826" s="35">
        <f t="shared" si="455"/>
        <v>0</v>
      </c>
      <c r="B4826" s="8">
        <f t="shared" si="456"/>
        <v>0</v>
      </c>
      <c r="C4826" s="8">
        <f t="shared" si="457"/>
        <v>0</v>
      </c>
      <c r="D4826" s="38" t="e">
        <f t="shared" si="458"/>
        <v>#VALUE!</v>
      </c>
      <c r="E4826" s="39" t="e">
        <f t="shared" si="453"/>
        <v>#VALUE!</v>
      </c>
      <c r="M4826" s="8" t="str">
        <f>VLOOKUP(MONTH($J4826),Lookup!$A$2:$B$13,2,0)&amp;" "&amp;YEAR($J4826)</f>
        <v>Jan 1900</v>
      </c>
      <c r="N4826" s="34" t="str">
        <f t="shared" si="454"/>
        <v>1/1/9999</v>
      </c>
      <c r="O4826" s="8" t="str">
        <f>IF(ISERROR(VLOOKUP($I4826,Lookup!$H$2:$I$11,2,0)),"",VLOOKUP($I4826,Lookup!$H$2:$I$11,2,0))</f>
        <v/>
      </c>
      <c r="P4826" s="8">
        <f>COUNTIF(J$4:J4826,J4826)</f>
        <v>0</v>
      </c>
    </row>
    <row r="4827" spans="1:16" x14ac:dyDescent="0.25">
      <c r="A4827" s="35">
        <f t="shared" si="455"/>
        <v>0</v>
      </c>
      <c r="B4827" s="8">
        <f t="shared" si="456"/>
        <v>0</v>
      </c>
      <c r="C4827" s="8">
        <f t="shared" si="457"/>
        <v>0</v>
      </c>
      <c r="D4827" s="38" t="e">
        <f t="shared" si="458"/>
        <v>#VALUE!</v>
      </c>
      <c r="E4827" s="39" t="e">
        <f t="shared" si="453"/>
        <v>#VALUE!</v>
      </c>
      <c r="M4827" s="8" t="str">
        <f>VLOOKUP(MONTH($J4827),Lookup!$A$2:$B$13,2,0)&amp;" "&amp;YEAR($J4827)</f>
        <v>Jan 1900</v>
      </c>
      <c r="N4827" s="34" t="str">
        <f t="shared" si="454"/>
        <v>1/1/9999</v>
      </c>
      <c r="O4827" s="8" t="str">
        <f>IF(ISERROR(VLOOKUP($I4827,Lookup!$H$2:$I$11,2,0)),"",VLOOKUP($I4827,Lookup!$H$2:$I$11,2,0))</f>
        <v/>
      </c>
      <c r="P4827" s="8">
        <f>COUNTIF(J$4:J4827,J4827)</f>
        <v>0</v>
      </c>
    </row>
    <row r="4828" spans="1:16" x14ac:dyDescent="0.25">
      <c r="A4828" s="35">
        <f t="shared" si="455"/>
        <v>0</v>
      </c>
      <c r="B4828" s="8">
        <f t="shared" si="456"/>
        <v>0</v>
      </c>
      <c r="C4828" s="8">
        <f t="shared" si="457"/>
        <v>0</v>
      </c>
      <c r="D4828" s="38" t="e">
        <f t="shared" si="458"/>
        <v>#VALUE!</v>
      </c>
      <c r="E4828" s="39" t="e">
        <f t="shared" si="453"/>
        <v>#VALUE!</v>
      </c>
      <c r="M4828" s="8" t="str">
        <f>VLOOKUP(MONTH($J4828),Lookup!$A$2:$B$13,2,0)&amp;" "&amp;YEAR($J4828)</f>
        <v>Jan 1900</v>
      </c>
      <c r="N4828" s="34" t="str">
        <f t="shared" si="454"/>
        <v>1/1/9999</v>
      </c>
      <c r="O4828" s="8" t="str">
        <f>IF(ISERROR(VLOOKUP($I4828,Lookup!$H$2:$I$11,2,0)),"",VLOOKUP($I4828,Lookup!$H$2:$I$11,2,0))</f>
        <v/>
      </c>
      <c r="P4828" s="8">
        <f>COUNTIF(J$4:J4828,J4828)</f>
        <v>0</v>
      </c>
    </row>
    <row r="4829" spans="1:16" x14ac:dyDescent="0.25">
      <c r="A4829" s="35">
        <f t="shared" si="455"/>
        <v>0</v>
      </c>
      <c r="B4829" s="8">
        <f t="shared" si="456"/>
        <v>0</v>
      </c>
      <c r="C4829" s="8">
        <f t="shared" si="457"/>
        <v>0</v>
      </c>
      <c r="D4829" s="38" t="e">
        <f t="shared" si="458"/>
        <v>#VALUE!</v>
      </c>
      <c r="E4829" s="39" t="e">
        <f t="shared" si="453"/>
        <v>#VALUE!</v>
      </c>
      <c r="M4829" s="8" t="str">
        <f>VLOOKUP(MONTH($J4829),Lookup!$A$2:$B$13,2,0)&amp;" "&amp;YEAR($J4829)</f>
        <v>Jan 1900</v>
      </c>
      <c r="N4829" s="34" t="str">
        <f t="shared" si="454"/>
        <v>1/1/9999</v>
      </c>
      <c r="O4829" s="8" t="str">
        <f>IF(ISERROR(VLOOKUP($I4829,Lookup!$H$2:$I$11,2,0)),"",VLOOKUP($I4829,Lookup!$H$2:$I$11,2,0))</f>
        <v/>
      </c>
      <c r="P4829" s="8">
        <f>COUNTIF(J$4:J4829,J4829)</f>
        <v>0</v>
      </c>
    </row>
    <row r="4830" spans="1:16" x14ac:dyDescent="0.25">
      <c r="A4830" s="35">
        <f t="shared" si="455"/>
        <v>0</v>
      </c>
      <c r="B4830" s="8">
        <f t="shared" si="456"/>
        <v>0</v>
      </c>
      <c r="C4830" s="8">
        <f t="shared" si="457"/>
        <v>0</v>
      </c>
      <c r="D4830" s="38" t="e">
        <f t="shared" si="458"/>
        <v>#VALUE!</v>
      </c>
      <c r="E4830" s="39" t="e">
        <f t="shared" si="453"/>
        <v>#VALUE!</v>
      </c>
      <c r="M4830" s="8" t="str">
        <f>VLOOKUP(MONTH($J4830),Lookup!$A$2:$B$13,2,0)&amp;" "&amp;YEAR($J4830)</f>
        <v>Jan 1900</v>
      </c>
      <c r="N4830" s="34" t="str">
        <f t="shared" si="454"/>
        <v>1/1/9999</v>
      </c>
      <c r="O4830" s="8" t="str">
        <f>IF(ISERROR(VLOOKUP($I4830,Lookup!$H$2:$I$11,2,0)),"",VLOOKUP($I4830,Lookup!$H$2:$I$11,2,0))</f>
        <v/>
      </c>
      <c r="P4830" s="8">
        <f>COUNTIF(J$4:J4830,J4830)</f>
        <v>0</v>
      </c>
    </row>
    <row r="4831" spans="1:16" x14ac:dyDescent="0.25">
      <c r="A4831" s="35">
        <f t="shared" si="455"/>
        <v>0</v>
      </c>
      <c r="B4831" s="8">
        <f t="shared" si="456"/>
        <v>0</v>
      </c>
      <c r="C4831" s="8">
        <f t="shared" si="457"/>
        <v>0</v>
      </c>
      <c r="D4831" s="38" t="e">
        <f t="shared" si="458"/>
        <v>#VALUE!</v>
      </c>
      <c r="E4831" s="39" t="e">
        <f t="shared" si="453"/>
        <v>#VALUE!</v>
      </c>
      <c r="M4831" s="8" t="str">
        <f>VLOOKUP(MONTH($J4831),Lookup!$A$2:$B$13,2,0)&amp;" "&amp;YEAR($J4831)</f>
        <v>Jan 1900</v>
      </c>
      <c r="N4831" s="34" t="str">
        <f t="shared" si="454"/>
        <v>1/1/9999</v>
      </c>
      <c r="O4831" s="8" t="str">
        <f>IF(ISERROR(VLOOKUP($I4831,Lookup!$H$2:$I$11,2,0)),"",VLOOKUP($I4831,Lookup!$H$2:$I$11,2,0))</f>
        <v/>
      </c>
      <c r="P4831" s="8">
        <f>COUNTIF(J$4:J4831,J4831)</f>
        <v>0</v>
      </c>
    </row>
    <row r="4832" spans="1:16" x14ac:dyDescent="0.25">
      <c r="A4832" s="35">
        <f t="shared" si="455"/>
        <v>0</v>
      </c>
      <c r="B4832" s="8">
        <f t="shared" si="456"/>
        <v>0</v>
      </c>
      <c r="C4832" s="8">
        <f t="shared" si="457"/>
        <v>0</v>
      </c>
      <c r="D4832" s="38" t="e">
        <f t="shared" si="458"/>
        <v>#VALUE!</v>
      </c>
      <c r="E4832" s="39" t="e">
        <f t="shared" si="453"/>
        <v>#VALUE!</v>
      </c>
      <c r="M4832" s="8" t="str">
        <f>VLOOKUP(MONTH($J4832),Lookup!$A$2:$B$13,2,0)&amp;" "&amp;YEAR($J4832)</f>
        <v>Jan 1900</v>
      </c>
      <c r="N4832" s="34" t="str">
        <f t="shared" si="454"/>
        <v>1/1/9999</v>
      </c>
      <c r="O4832" s="8" t="str">
        <f>IF(ISERROR(VLOOKUP($I4832,Lookup!$H$2:$I$11,2,0)),"",VLOOKUP($I4832,Lookup!$H$2:$I$11,2,0))</f>
        <v/>
      </c>
      <c r="P4832" s="8">
        <f>COUNTIF(J$4:J4832,J4832)</f>
        <v>0</v>
      </c>
    </row>
    <row r="4833" spans="1:16" x14ac:dyDescent="0.25">
      <c r="A4833" s="35">
        <f t="shared" si="455"/>
        <v>0</v>
      </c>
      <c r="B4833" s="8">
        <f t="shared" si="456"/>
        <v>0</v>
      </c>
      <c r="C4833" s="8">
        <f t="shared" si="457"/>
        <v>0</v>
      </c>
      <c r="D4833" s="38" t="e">
        <f t="shared" si="458"/>
        <v>#VALUE!</v>
      </c>
      <c r="E4833" s="39" t="e">
        <f t="shared" si="453"/>
        <v>#VALUE!</v>
      </c>
      <c r="M4833" s="8" t="str">
        <f>VLOOKUP(MONTH($J4833),Lookup!$A$2:$B$13,2,0)&amp;" "&amp;YEAR($J4833)</f>
        <v>Jan 1900</v>
      </c>
      <c r="N4833" s="34" t="str">
        <f t="shared" si="454"/>
        <v>1/1/9999</v>
      </c>
      <c r="O4833" s="8" t="str">
        <f>IF(ISERROR(VLOOKUP($I4833,Lookup!$H$2:$I$11,2,0)),"",VLOOKUP($I4833,Lookup!$H$2:$I$11,2,0))</f>
        <v/>
      </c>
      <c r="P4833" s="8">
        <f>COUNTIF(J$4:J4833,J4833)</f>
        <v>0</v>
      </c>
    </row>
    <row r="4834" spans="1:16" x14ac:dyDescent="0.25">
      <c r="A4834" s="35">
        <f t="shared" si="455"/>
        <v>0</v>
      </c>
      <c r="B4834" s="8">
        <f t="shared" si="456"/>
        <v>0</v>
      </c>
      <c r="C4834" s="8">
        <f t="shared" si="457"/>
        <v>0</v>
      </c>
      <c r="D4834" s="38" t="e">
        <f t="shared" si="458"/>
        <v>#VALUE!</v>
      </c>
      <c r="E4834" s="39" t="e">
        <f t="shared" si="453"/>
        <v>#VALUE!</v>
      </c>
      <c r="M4834" s="8" t="str">
        <f>VLOOKUP(MONTH($J4834),Lookup!$A$2:$B$13,2,0)&amp;" "&amp;YEAR($J4834)</f>
        <v>Jan 1900</v>
      </c>
      <c r="N4834" s="34" t="str">
        <f t="shared" si="454"/>
        <v>1/1/9999</v>
      </c>
      <c r="O4834" s="8" t="str">
        <f>IF(ISERROR(VLOOKUP($I4834,Lookup!$H$2:$I$11,2,0)),"",VLOOKUP($I4834,Lookup!$H$2:$I$11,2,0))</f>
        <v/>
      </c>
      <c r="P4834" s="8">
        <f>COUNTIF(J$4:J4834,J4834)</f>
        <v>0</v>
      </c>
    </row>
    <row r="4835" spans="1:16" x14ac:dyDescent="0.25">
      <c r="A4835" s="35">
        <f t="shared" si="455"/>
        <v>0</v>
      </c>
      <c r="B4835" s="8">
        <f t="shared" si="456"/>
        <v>0</v>
      </c>
      <c r="C4835" s="8">
        <f t="shared" si="457"/>
        <v>0</v>
      </c>
      <c r="D4835" s="38" t="e">
        <f t="shared" si="458"/>
        <v>#VALUE!</v>
      </c>
      <c r="E4835" s="39" t="e">
        <f t="shared" si="453"/>
        <v>#VALUE!</v>
      </c>
      <c r="M4835" s="8" t="str">
        <f>VLOOKUP(MONTH($J4835),Lookup!$A$2:$B$13,2,0)&amp;" "&amp;YEAR($J4835)</f>
        <v>Jan 1900</v>
      </c>
      <c r="N4835" s="34" t="str">
        <f t="shared" si="454"/>
        <v>1/1/9999</v>
      </c>
      <c r="O4835" s="8" t="str">
        <f>IF(ISERROR(VLOOKUP($I4835,Lookup!$H$2:$I$11,2,0)),"",VLOOKUP($I4835,Lookup!$H$2:$I$11,2,0))</f>
        <v/>
      </c>
      <c r="P4835" s="8">
        <f>COUNTIF(J$4:J4835,J4835)</f>
        <v>0</v>
      </c>
    </row>
    <row r="4836" spans="1:16" x14ac:dyDescent="0.25">
      <c r="A4836" s="35">
        <f t="shared" si="455"/>
        <v>0</v>
      </c>
      <c r="B4836" s="8">
        <f t="shared" si="456"/>
        <v>0</v>
      </c>
      <c r="C4836" s="8">
        <f t="shared" si="457"/>
        <v>0</v>
      </c>
      <c r="D4836" s="38" t="e">
        <f t="shared" si="458"/>
        <v>#VALUE!</v>
      </c>
      <c r="E4836" s="39" t="e">
        <f t="shared" si="453"/>
        <v>#VALUE!</v>
      </c>
      <c r="M4836" s="8" t="str">
        <f>VLOOKUP(MONTH($J4836),Lookup!$A$2:$B$13,2,0)&amp;" "&amp;YEAR($J4836)</f>
        <v>Jan 1900</v>
      </c>
      <c r="N4836" s="34" t="str">
        <f t="shared" si="454"/>
        <v>1/1/9999</v>
      </c>
      <c r="O4836" s="8" t="str">
        <f>IF(ISERROR(VLOOKUP($I4836,Lookup!$H$2:$I$11,2,0)),"",VLOOKUP($I4836,Lookup!$H$2:$I$11,2,0))</f>
        <v/>
      </c>
      <c r="P4836" s="8">
        <f>COUNTIF(J$4:J4836,J4836)</f>
        <v>0</v>
      </c>
    </row>
    <row r="4837" spans="1:16" x14ac:dyDescent="0.25">
      <c r="A4837" s="35">
        <f t="shared" si="455"/>
        <v>0</v>
      </c>
      <c r="B4837" s="8">
        <f t="shared" si="456"/>
        <v>0</v>
      </c>
      <c r="C4837" s="8">
        <f t="shared" si="457"/>
        <v>0</v>
      </c>
      <c r="D4837" s="38" t="e">
        <f t="shared" si="458"/>
        <v>#VALUE!</v>
      </c>
      <c r="E4837" s="39" t="e">
        <f t="shared" si="453"/>
        <v>#VALUE!</v>
      </c>
      <c r="M4837" s="8" t="str">
        <f>VLOOKUP(MONTH($J4837),Lookup!$A$2:$B$13,2,0)&amp;" "&amp;YEAR($J4837)</f>
        <v>Jan 1900</v>
      </c>
      <c r="N4837" s="34" t="str">
        <f t="shared" si="454"/>
        <v>1/1/9999</v>
      </c>
      <c r="O4837" s="8" t="str">
        <f>IF(ISERROR(VLOOKUP($I4837,Lookup!$H$2:$I$11,2,0)),"",VLOOKUP($I4837,Lookup!$H$2:$I$11,2,0))</f>
        <v/>
      </c>
      <c r="P4837" s="8">
        <f>COUNTIF(J$4:J4837,J4837)</f>
        <v>0</v>
      </c>
    </row>
    <row r="4838" spans="1:16" x14ac:dyDescent="0.25">
      <c r="A4838" s="35">
        <f t="shared" si="455"/>
        <v>0</v>
      </c>
      <c r="B4838" s="8">
        <f t="shared" si="456"/>
        <v>0</v>
      </c>
      <c r="C4838" s="8">
        <f t="shared" si="457"/>
        <v>0</v>
      </c>
      <c r="D4838" s="38" t="e">
        <f t="shared" si="458"/>
        <v>#VALUE!</v>
      </c>
      <c r="E4838" s="39" t="e">
        <f t="shared" si="453"/>
        <v>#VALUE!</v>
      </c>
      <c r="M4838" s="8" t="str">
        <f>VLOOKUP(MONTH($J4838),Lookup!$A$2:$B$13,2,0)&amp;" "&amp;YEAR($J4838)</f>
        <v>Jan 1900</v>
      </c>
      <c r="N4838" s="34" t="str">
        <f t="shared" si="454"/>
        <v>1/1/9999</v>
      </c>
      <c r="O4838" s="8" t="str">
        <f>IF(ISERROR(VLOOKUP($I4838,Lookup!$H$2:$I$11,2,0)),"",VLOOKUP($I4838,Lookup!$H$2:$I$11,2,0))</f>
        <v/>
      </c>
      <c r="P4838" s="8">
        <f>COUNTIF(J$4:J4838,J4838)</f>
        <v>0</v>
      </c>
    </row>
    <row r="4839" spans="1:16" x14ac:dyDescent="0.25">
      <c r="A4839" s="35">
        <f t="shared" si="455"/>
        <v>0</v>
      </c>
      <c r="B4839" s="8">
        <f t="shared" si="456"/>
        <v>0</v>
      </c>
      <c r="C4839" s="8">
        <f t="shared" si="457"/>
        <v>0</v>
      </c>
      <c r="D4839" s="38" t="e">
        <f t="shared" si="458"/>
        <v>#VALUE!</v>
      </c>
      <c r="E4839" s="39" t="e">
        <f t="shared" si="453"/>
        <v>#VALUE!</v>
      </c>
      <c r="M4839" s="8" t="str">
        <f>VLOOKUP(MONTH($J4839),Lookup!$A$2:$B$13,2,0)&amp;" "&amp;YEAR($J4839)</f>
        <v>Jan 1900</v>
      </c>
      <c r="N4839" s="34" t="str">
        <f t="shared" si="454"/>
        <v>1/1/9999</v>
      </c>
      <c r="O4839" s="8" t="str">
        <f>IF(ISERROR(VLOOKUP($I4839,Lookup!$H$2:$I$11,2,0)),"",VLOOKUP($I4839,Lookup!$H$2:$I$11,2,0))</f>
        <v/>
      </c>
      <c r="P4839" s="8">
        <f>COUNTIF(J$4:J4839,J4839)</f>
        <v>0</v>
      </c>
    </row>
    <row r="4840" spans="1:16" x14ac:dyDescent="0.25">
      <c r="A4840" s="35">
        <f t="shared" si="455"/>
        <v>0</v>
      </c>
      <c r="B4840" s="8">
        <f t="shared" si="456"/>
        <v>0</v>
      </c>
      <c r="C4840" s="8">
        <f t="shared" si="457"/>
        <v>0</v>
      </c>
      <c r="D4840" s="38" t="e">
        <f t="shared" si="458"/>
        <v>#VALUE!</v>
      </c>
      <c r="E4840" s="39" t="e">
        <f t="shared" si="453"/>
        <v>#VALUE!</v>
      </c>
      <c r="M4840" s="8" t="str">
        <f>VLOOKUP(MONTH($J4840),Lookup!$A$2:$B$13,2,0)&amp;" "&amp;YEAR($J4840)</f>
        <v>Jan 1900</v>
      </c>
      <c r="N4840" s="34" t="str">
        <f t="shared" si="454"/>
        <v>1/1/9999</v>
      </c>
      <c r="O4840" s="8" t="str">
        <f>IF(ISERROR(VLOOKUP($I4840,Lookup!$H$2:$I$11,2,0)),"",VLOOKUP($I4840,Lookup!$H$2:$I$11,2,0))</f>
        <v/>
      </c>
      <c r="P4840" s="8">
        <f>COUNTIF(J$4:J4840,J4840)</f>
        <v>0</v>
      </c>
    </row>
    <row r="4841" spans="1:16" x14ac:dyDescent="0.25">
      <c r="A4841" s="35">
        <f t="shared" si="455"/>
        <v>0</v>
      </c>
      <c r="B4841" s="8">
        <f t="shared" si="456"/>
        <v>0</v>
      </c>
      <c r="C4841" s="8">
        <f t="shared" si="457"/>
        <v>0</v>
      </c>
      <c r="D4841" s="38" t="e">
        <f t="shared" si="458"/>
        <v>#VALUE!</v>
      </c>
      <c r="E4841" s="39" t="e">
        <f t="shared" si="453"/>
        <v>#VALUE!</v>
      </c>
      <c r="M4841" s="8" t="str">
        <f>VLOOKUP(MONTH($J4841),Lookup!$A$2:$B$13,2,0)&amp;" "&amp;YEAR($J4841)</f>
        <v>Jan 1900</v>
      </c>
      <c r="N4841" s="34" t="str">
        <f t="shared" si="454"/>
        <v>1/1/9999</v>
      </c>
      <c r="O4841" s="8" t="str">
        <f>IF(ISERROR(VLOOKUP($I4841,Lookup!$H$2:$I$11,2,0)),"",VLOOKUP($I4841,Lookup!$H$2:$I$11,2,0))</f>
        <v/>
      </c>
      <c r="P4841" s="8">
        <f>COUNTIF(J$4:J4841,J4841)</f>
        <v>0</v>
      </c>
    </row>
    <row r="4842" spans="1:16" x14ac:dyDescent="0.25">
      <c r="A4842" s="35">
        <f t="shared" si="455"/>
        <v>0</v>
      </c>
      <c r="B4842" s="8">
        <f t="shared" si="456"/>
        <v>0</v>
      </c>
      <c r="C4842" s="8">
        <f t="shared" si="457"/>
        <v>0</v>
      </c>
      <c r="D4842" s="38" t="e">
        <f t="shared" si="458"/>
        <v>#VALUE!</v>
      </c>
      <c r="E4842" s="39" t="e">
        <f t="shared" si="453"/>
        <v>#VALUE!</v>
      </c>
      <c r="M4842" s="8" t="str">
        <f>VLOOKUP(MONTH($J4842),Lookup!$A$2:$B$13,2,0)&amp;" "&amp;YEAR($J4842)</f>
        <v>Jan 1900</v>
      </c>
      <c r="N4842" s="34" t="str">
        <f t="shared" si="454"/>
        <v>1/1/9999</v>
      </c>
      <c r="O4842" s="8" t="str">
        <f>IF(ISERROR(VLOOKUP($I4842,Lookup!$H$2:$I$11,2,0)),"",VLOOKUP($I4842,Lookup!$H$2:$I$11,2,0))</f>
        <v/>
      </c>
      <c r="P4842" s="8">
        <f>COUNTIF(J$4:J4842,J4842)</f>
        <v>0</v>
      </c>
    </row>
    <row r="4843" spans="1:16" x14ac:dyDescent="0.25">
      <c r="A4843" s="35">
        <f t="shared" si="455"/>
        <v>0</v>
      </c>
      <c r="B4843" s="8">
        <f t="shared" si="456"/>
        <v>0</v>
      </c>
      <c r="C4843" s="8">
        <f t="shared" si="457"/>
        <v>0</v>
      </c>
      <c r="D4843" s="38" t="e">
        <f t="shared" si="458"/>
        <v>#VALUE!</v>
      </c>
      <c r="E4843" s="39" t="e">
        <f t="shared" si="453"/>
        <v>#VALUE!</v>
      </c>
      <c r="M4843" s="8" t="str">
        <f>VLOOKUP(MONTH($J4843),Lookup!$A$2:$B$13,2,0)&amp;" "&amp;YEAR($J4843)</f>
        <v>Jan 1900</v>
      </c>
      <c r="N4843" s="34" t="str">
        <f t="shared" si="454"/>
        <v>1/1/9999</v>
      </c>
      <c r="O4843" s="8" t="str">
        <f>IF(ISERROR(VLOOKUP($I4843,Lookup!$H$2:$I$11,2,0)),"",VLOOKUP($I4843,Lookup!$H$2:$I$11,2,0))</f>
        <v/>
      </c>
      <c r="P4843" s="8">
        <f>COUNTIF(J$4:J4843,J4843)</f>
        <v>0</v>
      </c>
    </row>
    <row r="4844" spans="1:16" x14ac:dyDescent="0.25">
      <c r="A4844" s="35">
        <f t="shared" si="455"/>
        <v>0</v>
      </c>
      <c r="B4844" s="8">
        <f t="shared" si="456"/>
        <v>0</v>
      </c>
      <c r="C4844" s="8">
        <f t="shared" si="457"/>
        <v>0</v>
      </c>
      <c r="D4844" s="38" t="e">
        <f t="shared" si="458"/>
        <v>#VALUE!</v>
      </c>
      <c r="E4844" s="39" t="e">
        <f t="shared" si="453"/>
        <v>#VALUE!</v>
      </c>
      <c r="M4844" s="8" t="str">
        <f>VLOOKUP(MONTH($J4844),Lookup!$A$2:$B$13,2,0)&amp;" "&amp;YEAR($J4844)</f>
        <v>Jan 1900</v>
      </c>
      <c r="N4844" s="34" t="str">
        <f t="shared" si="454"/>
        <v>1/1/9999</v>
      </c>
      <c r="O4844" s="8" t="str">
        <f>IF(ISERROR(VLOOKUP($I4844,Lookup!$H$2:$I$11,2,0)),"",VLOOKUP($I4844,Lookup!$H$2:$I$11,2,0))</f>
        <v/>
      </c>
      <c r="P4844" s="8">
        <f>COUNTIF(J$4:J4844,J4844)</f>
        <v>0</v>
      </c>
    </row>
    <row r="4845" spans="1:16" x14ac:dyDescent="0.25">
      <c r="A4845" s="35">
        <f t="shared" si="455"/>
        <v>0</v>
      </c>
      <c r="B4845" s="8">
        <f t="shared" si="456"/>
        <v>0</v>
      </c>
      <c r="C4845" s="8">
        <f t="shared" si="457"/>
        <v>0</v>
      </c>
      <c r="D4845" s="38" t="e">
        <f t="shared" si="458"/>
        <v>#VALUE!</v>
      </c>
      <c r="E4845" s="39" t="e">
        <f t="shared" si="453"/>
        <v>#VALUE!</v>
      </c>
      <c r="M4845" s="8" t="str">
        <f>VLOOKUP(MONTH($J4845),Lookup!$A$2:$B$13,2,0)&amp;" "&amp;YEAR($J4845)</f>
        <v>Jan 1900</v>
      </c>
      <c r="N4845" s="34" t="str">
        <f t="shared" si="454"/>
        <v>1/1/9999</v>
      </c>
      <c r="O4845" s="8" t="str">
        <f>IF(ISERROR(VLOOKUP($I4845,Lookup!$H$2:$I$11,2,0)),"",VLOOKUP($I4845,Lookup!$H$2:$I$11,2,0))</f>
        <v/>
      </c>
      <c r="P4845" s="8">
        <f>COUNTIF(J$4:J4845,J4845)</f>
        <v>0</v>
      </c>
    </row>
    <row r="4846" spans="1:16" x14ac:dyDescent="0.25">
      <c r="A4846" s="35">
        <f t="shared" si="455"/>
        <v>0</v>
      </c>
      <c r="B4846" s="8">
        <f t="shared" si="456"/>
        <v>0</v>
      </c>
      <c r="C4846" s="8">
        <f t="shared" si="457"/>
        <v>0</v>
      </c>
      <c r="D4846" s="38" t="e">
        <f t="shared" si="458"/>
        <v>#VALUE!</v>
      </c>
      <c r="E4846" s="39" t="e">
        <f t="shared" si="453"/>
        <v>#VALUE!</v>
      </c>
      <c r="M4846" s="8" t="str">
        <f>VLOOKUP(MONTH($J4846),Lookup!$A$2:$B$13,2,0)&amp;" "&amp;YEAR($J4846)</f>
        <v>Jan 1900</v>
      </c>
      <c r="N4846" s="34" t="str">
        <f t="shared" si="454"/>
        <v>1/1/9999</v>
      </c>
      <c r="O4846" s="8" t="str">
        <f>IF(ISERROR(VLOOKUP($I4846,Lookup!$H$2:$I$11,2,0)),"",VLOOKUP($I4846,Lookup!$H$2:$I$11,2,0))</f>
        <v/>
      </c>
      <c r="P4846" s="8">
        <f>COUNTIF(J$4:J4846,J4846)</f>
        <v>0</v>
      </c>
    </row>
    <row r="4847" spans="1:16" x14ac:dyDescent="0.25">
      <c r="A4847" s="35">
        <f t="shared" si="455"/>
        <v>0</v>
      </c>
      <c r="B4847" s="8">
        <f t="shared" si="456"/>
        <v>0</v>
      </c>
      <c r="C4847" s="8">
        <f t="shared" si="457"/>
        <v>0</v>
      </c>
      <c r="D4847" s="38" t="e">
        <f t="shared" si="458"/>
        <v>#VALUE!</v>
      </c>
      <c r="E4847" s="39" t="e">
        <f t="shared" si="453"/>
        <v>#VALUE!</v>
      </c>
      <c r="M4847" s="8" t="str">
        <f>VLOOKUP(MONTH($J4847),Lookup!$A$2:$B$13,2,0)&amp;" "&amp;YEAR($J4847)</f>
        <v>Jan 1900</v>
      </c>
      <c r="N4847" s="34" t="str">
        <f t="shared" si="454"/>
        <v>1/1/9999</v>
      </c>
      <c r="O4847" s="8" t="str">
        <f>IF(ISERROR(VLOOKUP($I4847,Lookup!$H$2:$I$11,2,0)),"",VLOOKUP($I4847,Lookup!$H$2:$I$11,2,0))</f>
        <v/>
      </c>
      <c r="P4847" s="8">
        <f>COUNTIF(J$4:J4847,J4847)</f>
        <v>0</v>
      </c>
    </row>
    <row r="4848" spans="1:16" x14ac:dyDescent="0.25">
      <c r="A4848" s="35">
        <f t="shared" si="455"/>
        <v>0</v>
      </c>
      <c r="B4848" s="8">
        <f t="shared" si="456"/>
        <v>0</v>
      </c>
      <c r="C4848" s="8">
        <f t="shared" si="457"/>
        <v>0</v>
      </c>
      <c r="D4848" s="38" t="e">
        <f t="shared" si="458"/>
        <v>#VALUE!</v>
      </c>
      <c r="E4848" s="39" t="e">
        <f t="shared" si="453"/>
        <v>#VALUE!</v>
      </c>
      <c r="M4848" s="8" t="str">
        <f>VLOOKUP(MONTH($J4848),Lookup!$A$2:$B$13,2,0)&amp;" "&amp;YEAR($J4848)</f>
        <v>Jan 1900</v>
      </c>
      <c r="N4848" s="34" t="str">
        <f t="shared" si="454"/>
        <v>1/1/9999</v>
      </c>
      <c r="O4848" s="8" t="str">
        <f>IF(ISERROR(VLOOKUP($I4848,Lookup!$H$2:$I$11,2,0)),"",VLOOKUP($I4848,Lookup!$H$2:$I$11,2,0))</f>
        <v/>
      </c>
      <c r="P4848" s="8">
        <f>COUNTIF(J$4:J4848,J4848)</f>
        <v>0</v>
      </c>
    </row>
    <row r="4849" spans="1:16" x14ac:dyDescent="0.25">
      <c r="A4849" s="35">
        <f t="shared" si="455"/>
        <v>0</v>
      </c>
      <c r="B4849" s="8">
        <f t="shared" si="456"/>
        <v>0</v>
      </c>
      <c r="C4849" s="8">
        <f t="shared" si="457"/>
        <v>0</v>
      </c>
      <c r="D4849" s="38" t="e">
        <f t="shared" si="458"/>
        <v>#VALUE!</v>
      </c>
      <c r="E4849" s="39" t="e">
        <f t="shared" si="453"/>
        <v>#VALUE!</v>
      </c>
      <c r="M4849" s="8" t="str">
        <f>VLOOKUP(MONTH($J4849),Lookup!$A$2:$B$13,2,0)&amp;" "&amp;YEAR($J4849)</f>
        <v>Jan 1900</v>
      </c>
      <c r="N4849" s="34" t="str">
        <f t="shared" si="454"/>
        <v>1/1/9999</v>
      </c>
      <c r="O4849" s="8" t="str">
        <f>IF(ISERROR(VLOOKUP($I4849,Lookup!$H$2:$I$11,2,0)),"",VLOOKUP($I4849,Lookup!$H$2:$I$11,2,0))</f>
        <v/>
      </c>
      <c r="P4849" s="8">
        <f>COUNTIF(J$4:J4849,J4849)</f>
        <v>0</v>
      </c>
    </row>
    <row r="4850" spans="1:16" x14ac:dyDescent="0.25">
      <c r="A4850" s="35">
        <f t="shared" si="455"/>
        <v>0</v>
      </c>
      <c r="B4850" s="8">
        <f t="shared" si="456"/>
        <v>0</v>
      </c>
      <c r="C4850" s="8">
        <f t="shared" si="457"/>
        <v>0</v>
      </c>
      <c r="D4850" s="38" t="e">
        <f t="shared" si="458"/>
        <v>#VALUE!</v>
      </c>
      <c r="E4850" s="39" t="e">
        <f t="shared" si="453"/>
        <v>#VALUE!</v>
      </c>
      <c r="M4850" s="8" t="str">
        <f>VLOOKUP(MONTH($J4850),Lookup!$A$2:$B$13,2,0)&amp;" "&amp;YEAR($J4850)</f>
        <v>Jan 1900</v>
      </c>
      <c r="N4850" s="34" t="str">
        <f t="shared" si="454"/>
        <v>1/1/9999</v>
      </c>
      <c r="O4850" s="8" t="str">
        <f>IF(ISERROR(VLOOKUP($I4850,Lookup!$H$2:$I$11,2,0)),"",VLOOKUP($I4850,Lookup!$H$2:$I$11,2,0))</f>
        <v/>
      </c>
      <c r="P4850" s="8">
        <f>COUNTIF(J$4:J4850,J4850)</f>
        <v>0</v>
      </c>
    </row>
    <row r="4851" spans="1:16" x14ac:dyDescent="0.25">
      <c r="A4851" s="35">
        <f t="shared" si="455"/>
        <v>0</v>
      </c>
      <c r="B4851" s="8">
        <f t="shared" si="456"/>
        <v>0</v>
      </c>
      <c r="C4851" s="8">
        <f t="shared" si="457"/>
        <v>0</v>
      </c>
      <c r="D4851" s="38" t="e">
        <f t="shared" si="458"/>
        <v>#VALUE!</v>
      </c>
      <c r="E4851" s="39" t="e">
        <f t="shared" si="453"/>
        <v>#VALUE!</v>
      </c>
      <c r="M4851" s="8" t="str">
        <f>VLOOKUP(MONTH($J4851),Lookup!$A$2:$B$13,2,0)&amp;" "&amp;YEAR($J4851)</f>
        <v>Jan 1900</v>
      </c>
      <c r="N4851" s="34" t="str">
        <f t="shared" si="454"/>
        <v>1/1/9999</v>
      </c>
      <c r="O4851" s="8" t="str">
        <f>IF(ISERROR(VLOOKUP($I4851,Lookup!$H$2:$I$11,2,0)),"",VLOOKUP($I4851,Lookup!$H$2:$I$11,2,0))</f>
        <v/>
      </c>
      <c r="P4851" s="8">
        <f>COUNTIF(J$4:J4851,J4851)</f>
        <v>0</v>
      </c>
    </row>
    <row r="4852" spans="1:16" x14ac:dyDescent="0.25">
      <c r="A4852" s="35">
        <f t="shared" si="455"/>
        <v>0</v>
      </c>
      <c r="B4852" s="8">
        <f t="shared" si="456"/>
        <v>0</v>
      </c>
      <c r="C4852" s="8">
        <f t="shared" si="457"/>
        <v>0</v>
      </c>
      <c r="D4852" s="38" t="e">
        <f t="shared" si="458"/>
        <v>#VALUE!</v>
      </c>
      <c r="E4852" s="39" t="e">
        <f t="shared" si="453"/>
        <v>#VALUE!</v>
      </c>
      <c r="M4852" s="8" t="str">
        <f>VLOOKUP(MONTH($J4852),Lookup!$A$2:$B$13,2,0)&amp;" "&amp;YEAR($J4852)</f>
        <v>Jan 1900</v>
      </c>
      <c r="N4852" s="34" t="str">
        <f t="shared" si="454"/>
        <v>1/1/9999</v>
      </c>
      <c r="O4852" s="8" t="str">
        <f>IF(ISERROR(VLOOKUP($I4852,Lookup!$H$2:$I$11,2,0)),"",VLOOKUP($I4852,Lookup!$H$2:$I$11,2,0))</f>
        <v/>
      </c>
      <c r="P4852" s="8">
        <f>COUNTIF(J$4:J4852,J4852)</f>
        <v>0</v>
      </c>
    </row>
    <row r="4853" spans="1:16" x14ac:dyDescent="0.25">
      <c r="A4853" s="35">
        <f t="shared" si="455"/>
        <v>0</v>
      </c>
      <c r="B4853" s="8">
        <f t="shared" si="456"/>
        <v>0</v>
      </c>
      <c r="C4853" s="8">
        <f t="shared" si="457"/>
        <v>0</v>
      </c>
      <c r="D4853" s="38" t="e">
        <f t="shared" si="458"/>
        <v>#VALUE!</v>
      </c>
      <c r="E4853" s="39" t="e">
        <f t="shared" si="453"/>
        <v>#VALUE!</v>
      </c>
      <c r="M4853" s="8" t="str">
        <f>VLOOKUP(MONTH($J4853),Lookup!$A$2:$B$13,2,0)&amp;" "&amp;YEAR($J4853)</f>
        <v>Jan 1900</v>
      </c>
      <c r="N4853" s="34" t="str">
        <f t="shared" si="454"/>
        <v>1/1/9999</v>
      </c>
      <c r="O4853" s="8" t="str">
        <f>IF(ISERROR(VLOOKUP($I4853,Lookup!$H$2:$I$11,2,0)),"",VLOOKUP($I4853,Lookup!$H$2:$I$11,2,0))</f>
        <v/>
      </c>
      <c r="P4853" s="8">
        <f>COUNTIF(J$4:J4853,J4853)</f>
        <v>0</v>
      </c>
    </row>
    <row r="4854" spans="1:16" x14ac:dyDescent="0.25">
      <c r="A4854" s="35">
        <f t="shared" si="455"/>
        <v>0</v>
      </c>
      <c r="B4854" s="8">
        <f t="shared" si="456"/>
        <v>0</v>
      </c>
      <c r="C4854" s="8">
        <f t="shared" si="457"/>
        <v>0</v>
      </c>
      <c r="D4854" s="38" t="e">
        <f t="shared" si="458"/>
        <v>#VALUE!</v>
      </c>
      <c r="E4854" s="39" t="e">
        <f t="shared" si="453"/>
        <v>#VALUE!</v>
      </c>
      <c r="M4854" s="8" t="str">
        <f>VLOOKUP(MONTH($J4854),Lookup!$A$2:$B$13,2,0)&amp;" "&amp;YEAR($J4854)</f>
        <v>Jan 1900</v>
      </c>
      <c r="N4854" s="34" t="str">
        <f t="shared" si="454"/>
        <v>1/1/9999</v>
      </c>
      <c r="O4854" s="8" t="str">
        <f>IF(ISERROR(VLOOKUP($I4854,Lookup!$H$2:$I$11,2,0)),"",VLOOKUP($I4854,Lookup!$H$2:$I$11,2,0))</f>
        <v/>
      </c>
      <c r="P4854" s="8">
        <f>COUNTIF(J$4:J4854,J4854)</f>
        <v>0</v>
      </c>
    </row>
    <row r="4855" spans="1:16" x14ac:dyDescent="0.25">
      <c r="A4855" s="35">
        <f t="shared" si="455"/>
        <v>0</v>
      </c>
      <c r="B4855" s="8">
        <f t="shared" si="456"/>
        <v>0</v>
      </c>
      <c r="C4855" s="8">
        <f t="shared" si="457"/>
        <v>0</v>
      </c>
      <c r="D4855" s="38" t="e">
        <f t="shared" si="458"/>
        <v>#VALUE!</v>
      </c>
      <c r="E4855" s="39" t="e">
        <f t="shared" si="453"/>
        <v>#VALUE!</v>
      </c>
      <c r="M4855" s="8" t="str">
        <f>VLOOKUP(MONTH($J4855),Lookup!$A$2:$B$13,2,0)&amp;" "&amp;YEAR($J4855)</f>
        <v>Jan 1900</v>
      </c>
      <c r="N4855" s="34" t="str">
        <f t="shared" si="454"/>
        <v>1/1/9999</v>
      </c>
      <c r="O4855" s="8" t="str">
        <f>IF(ISERROR(VLOOKUP($I4855,Lookup!$H$2:$I$11,2,0)),"",VLOOKUP($I4855,Lookup!$H$2:$I$11,2,0))</f>
        <v/>
      </c>
      <c r="P4855" s="8">
        <f>COUNTIF(J$4:J4855,J4855)</f>
        <v>0</v>
      </c>
    </row>
    <row r="4856" spans="1:16" x14ac:dyDescent="0.25">
      <c r="A4856" s="35">
        <f t="shared" si="455"/>
        <v>0</v>
      </c>
      <c r="B4856" s="8">
        <f t="shared" si="456"/>
        <v>0</v>
      </c>
      <c r="C4856" s="8">
        <f t="shared" si="457"/>
        <v>0</v>
      </c>
      <c r="D4856" s="38" t="e">
        <f t="shared" si="458"/>
        <v>#VALUE!</v>
      </c>
      <c r="E4856" s="39" t="e">
        <f t="shared" si="453"/>
        <v>#VALUE!</v>
      </c>
      <c r="M4856" s="8" t="str">
        <f>VLOOKUP(MONTH($J4856),Lookup!$A$2:$B$13,2,0)&amp;" "&amp;YEAR($J4856)</f>
        <v>Jan 1900</v>
      </c>
      <c r="N4856" s="34" t="str">
        <f t="shared" si="454"/>
        <v>1/1/9999</v>
      </c>
      <c r="O4856" s="8" t="str">
        <f>IF(ISERROR(VLOOKUP($I4856,Lookup!$H$2:$I$11,2,0)),"",VLOOKUP($I4856,Lookup!$H$2:$I$11,2,0))</f>
        <v/>
      </c>
      <c r="P4856" s="8">
        <f>COUNTIF(J$4:J4856,J4856)</f>
        <v>0</v>
      </c>
    </row>
    <row r="4857" spans="1:16" x14ac:dyDescent="0.25">
      <c r="A4857" s="35">
        <f t="shared" si="455"/>
        <v>0</v>
      </c>
      <c r="B4857" s="8">
        <f t="shared" si="456"/>
        <v>0</v>
      </c>
      <c r="C4857" s="8">
        <f t="shared" si="457"/>
        <v>0</v>
      </c>
      <c r="D4857" s="38" t="e">
        <f t="shared" si="458"/>
        <v>#VALUE!</v>
      </c>
      <c r="E4857" s="39" t="e">
        <f t="shared" si="453"/>
        <v>#VALUE!</v>
      </c>
      <c r="M4857" s="8" t="str">
        <f>VLOOKUP(MONTH($J4857),Lookup!$A$2:$B$13,2,0)&amp;" "&amp;YEAR($J4857)</f>
        <v>Jan 1900</v>
      </c>
      <c r="N4857" s="34" t="str">
        <f t="shared" si="454"/>
        <v>1/1/9999</v>
      </c>
      <c r="O4857" s="8" t="str">
        <f>IF(ISERROR(VLOOKUP($I4857,Lookup!$H$2:$I$11,2,0)),"",VLOOKUP($I4857,Lookup!$H$2:$I$11,2,0))</f>
        <v/>
      </c>
      <c r="P4857" s="8">
        <f>COUNTIF(J$4:J4857,J4857)</f>
        <v>0</v>
      </c>
    </row>
    <row r="4858" spans="1:16" x14ac:dyDescent="0.25">
      <c r="A4858" s="35">
        <f t="shared" si="455"/>
        <v>0</v>
      </c>
      <c r="B4858" s="8">
        <f t="shared" si="456"/>
        <v>0</v>
      </c>
      <c r="C4858" s="8">
        <f t="shared" si="457"/>
        <v>0</v>
      </c>
      <c r="D4858" s="38" t="e">
        <f t="shared" si="458"/>
        <v>#VALUE!</v>
      </c>
      <c r="E4858" s="39" t="e">
        <f t="shared" si="453"/>
        <v>#VALUE!</v>
      </c>
      <c r="M4858" s="8" t="str">
        <f>VLOOKUP(MONTH($J4858),Lookup!$A$2:$B$13,2,0)&amp;" "&amp;YEAR($J4858)</f>
        <v>Jan 1900</v>
      </c>
      <c r="N4858" s="34" t="str">
        <f t="shared" si="454"/>
        <v>1/1/9999</v>
      </c>
      <c r="O4858" s="8" t="str">
        <f>IF(ISERROR(VLOOKUP($I4858,Lookup!$H$2:$I$11,2,0)),"",VLOOKUP($I4858,Lookup!$H$2:$I$11,2,0))</f>
        <v/>
      </c>
      <c r="P4858" s="8">
        <f>COUNTIF(J$4:J4858,J4858)</f>
        <v>0</v>
      </c>
    </row>
    <row r="4859" spans="1:16" x14ac:dyDescent="0.25">
      <c r="A4859" s="35">
        <f t="shared" si="455"/>
        <v>0</v>
      </c>
      <c r="B4859" s="8">
        <f t="shared" si="456"/>
        <v>0</v>
      </c>
      <c r="C4859" s="8">
        <f t="shared" si="457"/>
        <v>0</v>
      </c>
      <c r="D4859" s="38" t="e">
        <f t="shared" si="458"/>
        <v>#VALUE!</v>
      </c>
      <c r="E4859" s="39" t="e">
        <f t="shared" si="453"/>
        <v>#VALUE!</v>
      </c>
      <c r="M4859" s="8" t="str">
        <f>VLOOKUP(MONTH($J4859),Lookup!$A$2:$B$13,2,0)&amp;" "&amp;YEAR($J4859)</f>
        <v>Jan 1900</v>
      </c>
      <c r="N4859" s="34" t="str">
        <f t="shared" si="454"/>
        <v>1/1/9999</v>
      </c>
      <c r="O4859" s="8" t="str">
        <f>IF(ISERROR(VLOOKUP($I4859,Lookup!$H$2:$I$11,2,0)),"",VLOOKUP($I4859,Lookup!$H$2:$I$11,2,0))</f>
        <v/>
      </c>
      <c r="P4859" s="8">
        <f>COUNTIF(J$4:J4859,J4859)</f>
        <v>0</v>
      </c>
    </row>
    <row r="4860" spans="1:16" x14ac:dyDescent="0.25">
      <c r="A4860" s="35">
        <f t="shared" si="455"/>
        <v>0</v>
      </c>
      <c r="B4860" s="8">
        <f t="shared" si="456"/>
        <v>0</v>
      </c>
      <c r="C4860" s="8">
        <f t="shared" si="457"/>
        <v>0</v>
      </c>
      <c r="D4860" s="38" t="e">
        <f t="shared" si="458"/>
        <v>#VALUE!</v>
      </c>
      <c r="E4860" s="39" t="e">
        <f t="shared" si="453"/>
        <v>#VALUE!</v>
      </c>
      <c r="M4860" s="8" t="str">
        <f>VLOOKUP(MONTH($J4860),Lookup!$A$2:$B$13,2,0)&amp;" "&amp;YEAR($J4860)</f>
        <v>Jan 1900</v>
      </c>
      <c r="N4860" s="34" t="str">
        <f t="shared" si="454"/>
        <v>1/1/9999</v>
      </c>
      <c r="O4860" s="8" t="str">
        <f>IF(ISERROR(VLOOKUP($I4860,Lookup!$H$2:$I$11,2,0)),"",VLOOKUP($I4860,Lookup!$H$2:$I$11,2,0))</f>
        <v/>
      </c>
      <c r="P4860" s="8">
        <f>COUNTIF(J$4:J4860,J4860)</f>
        <v>0</v>
      </c>
    </row>
    <row r="4861" spans="1:16" x14ac:dyDescent="0.25">
      <c r="A4861" s="35">
        <f t="shared" si="455"/>
        <v>0</v>
      </c>
      <c r="B4861" s="8">
        <f t="shared" si="456"/>
        <v>0</v>
      </c>
      <c r="C4861" s="8">
        <f t="shared" si="457"/>
        <v>0</v>
      </c>
      <c r="D4861" s="38" t="e">
        <f t="shared" si="458"/>
        <v>#VALUE!</v>
      </c>
      <c r="E4861" s="39" t="e">
        <f t="shared" si="453"/>
        <v>#VALUE!</v>
      </c>
      <c r="M4861" s="8" t="str">
        <f>VLOOKUP(MONTH($J4861),Lookup!$A$2:$B$13,2,0)&amp;" "&amp;YEAR($J4861)</f>
        <v>Jan 1900</v>
      </c>
      <c r="N4861" s="34" t="str">
        <f t="shared" si="454"/>
        <v>1/1/9999</v>
      </c>
      <c r="O4861" s="8" t="str">
        <f>IF(ISERROR(VLOOKUP($I4861,Lookup!$H$2:$I$11,2,0)),"",VLOOKUP($I4861,Lookup!$H$2:$I$11,2,0))</f>
        <v/>
      </c>
      <c r="P4861" s="8">
        <f>COUNTIF(J$4:J4861,J4861)</f>
        <v>0</v>
      </c>
    </row>
    <row r="4862" spans="1:16" x14ac:dyDescent="0.25">
      <c r="A4862" s="35">
        <f t="shared" si="455"/>
        <v>0</v>
      </c>
      <c r="B4862" s="8">
        <f t="shared" si="456"/>
        <v>0</v>
      </c>
      <c r="C4862" s="8">
        <f t="shared" si="457"/>
        <v>0</v>
      </c>
      <c r="D4862" s="38" t="e">
        <f t="shared" si="458"/>
        <v>#VALUE!</v>
      </c>
      <c r="E4862" s="39" t="e">
        <f t="shared" si="453"/>
        <v>#VALUE!</v>
      </c>
      <c r="M4862" s="8" t="str">
        <f>VLOOKUP(MONTH($J4862),Lookup!$A$2:$B$13,2,0)&amp;" "&amp;YEAR($J4862)</f>
        <v>Jan 1900</v>
      </c>
      <c r="N4862" s="34" t="str">
        <f t="shared" si="454"/>
        <v>1/1/9999</v>
      </c>
      <c r="O4862" s="8" t="str">
        <f>IF(ISERROR(VLOOKUP($I4862,Lookup!$H$2:$I$11,2,0)),"",VLOOKUP($I4862,Lookup!$H$2:$I$11,2,0))</f>
        <v/>
      </c>
      <c r="P4862" s="8">
        <f>COUNTIF(J$4:J4862,J4862)</f>
        <v>0</v>
      </c>
    </row>
    <row r="4863" spans="1:16" x14ac:dyDescent="0.25">
      <c r="A4863" s="35">
        <f t="shared" si="455"/>
        <v>0</v>
      </c>
      <c r="B4863" s="8">
        <f t="shared" si="456"/>
        <v>0</v>
      </c>
      <c r="C4863" s="8">
        <f t="shared" si="457"/>
        <v>0</v>
      </c>
      <c r="D4863" s="38" t="e">
        <f t="shared" si="458"/>
        <v>#VALUE!</v>
      </c>
      <c r="E4863" s="39" t="e">
        <f t="shared" si="453"/>
        <v>#VALUE!</v>
      </c>
      <c r="M4863" s="8" t="str">
        <f>VLOOKUP(MONTH($J4863),Lookup!$A$2:$B$13,2,0)&amp;" "&amp;YEAR($J4863)</f>
        <v>Jan 1900</v>
      </c>
      <c r="N4863" s="34" t="str">
        <f t="shared" si="454"/>
        <v>1/1/9999</v>
      </c>
      <c r="O4863" s="8" t="str">
        <f>IF(ISERROR(VLOOKUP($I4863,Lookup!$H$2:$I$11,2,0)),"",VLOOKUP($I4863,Lookup!$H$2:$I$11,2,0))</f>
        <v/>
      </c>
      <c r="P4863" s="8">
        <f>COUNTIF(J$4:J4863,J4863)</f>
        <v>0</v>
      </c>
    </row>
    <row r="4864" spans="1:16" x14ac:dyDescent="0.25">
      <c r="A4864" s="35">
        <f t="shared" si="455"/>
        <v>0</v>
      </c>
      <c r="B4864" s="8">
        <f t="shared" si="456"/>
        <v>0</v>
      </c>
      <c r="C4864" s="8">
        <f t="shared" si="457"/>
        <v>0</v>
      </c>
      <c r="D4864" s="38" t="e">
        <f t="shared" si="458"/>
        <v>#VALUE!</v>
      </c>
      <c r="E4864" s="39" t="e">
        <f t="shared" si="453"/>
        <v>#VALUE!</v>
      </c>
      <c r="M4864" s="8" t="str">
        <f>VLOOKUP(MONTH($J4864),Lookup!$A$2:$B$13,2,0)&amp;" "&amp;YEAR($J4864)</f>
        <v>Jan 1900</v>
      </c>
      <c r="N4864" s="34" t="str">
        <f t="shared" si="454"/>
        <v>1/1/9999</v>
      </c>
      <c r="O4864" s="8" t="str">
        <f>IF(ISERROR(VLOOKUP($I4864,Lookup!$H$2:$I$11,2,0)),"",VLOOKUP($I4864,Lookup!$H$2:$I$11,2,0))</f>
        <v/>
      </c>
      <c r="P4864" s="8">
        <f>COUNTIF(J$4:J4864,J4864)</f>
        <v>0</v>
      </c>
    </row>
    <row r="4865" spans="1:16" x14ac:dyDescent="0.25">
      <c r="A4865" s="35">
        <f t="shared" si="455"/>
        <v>0</v>
      </c>
      <c r="B4865" s="8">
        <f t="shared" si="456"/>
        <v>0</v>
      </c>
      <c r="C4865" s="8">
        <f t="shared" si="457"/>
        <v>0</v>
      </c>
      <c r="D4865" s="38" t="e">
        <f t="shared" si="458"/>
        <v>#VALUE!</v>
      </c>
      <c r="E4865" s="39" t="e">
        <f t="shared" si="453"/>
        <v>#VALUE!</v>
      </c>
      <c r="M4865" s="8" t="str">
        <f>VLOOKUP(MONTH($J4865),Lookup!$A$2:$B$13,2,0)&amp;" "&amp;YEAR($J4865)</f>
        <v>Jan 1900</v>
      </c>
      <c r="N4865" s="34" t="str">
        <f t="shared" si="454"/>
        <v>1/1/9999</v>
      </c>
      <c r="O4865" s="8" t="str">
        <f>IF(ISERROR(VLOOKUP($I4865,Lookup!$H$2:$I$11,2,0)),"",VLOOKUP($I4865,Lookup!$H$2:$I$11,2,0))</f>
        <v/>
      </c>
      <c r="P4865" s="8">
        <f>COUNTIF(J$4:J4865,J4865)</f>
        <v>0</v>
      </c>
    </row>
    <row r="4866" spans="1:16" x14ac:dyDescent="0.25">
      <c r="A4866" s="35">
        <f t="shared" si="455"/>
        <v>0</v>
      </c>
      <c r="B4866" s="8">
        <f t="shared" si="456"/>
        <v>0</v>
      </c>
      <c r="C4866" s="8">
        <f t="shared" si="457"/>
        <v>0</v>
      </c>
      <c r="D4866" s="38" t="e">
        <f t="shared" si="458"/>
        <v>#VALUE!</v>
      </c>
      <c r="E4866" s="39" t="e">
        <f t="shared" si="453"/>
        <v>#VALUE!</v>
      </c>
      <c r="M4866" s="8" t="str">
        <f>VLOOKUP(MONTH($J4866),Lookup!$A$2:$B$13,2,0)&amp;" "&amp;YEAR($J4866)</f>
        <v>Jan 1900</v>
      </c>
      <c r="N4866" s="34" t="str">
        <f t="shared" si="454"/>
        <v>1/1/9999</v>
      </c>
      <c r="O4866" s="8" t="str">
        <f>IF(ISERROR(VLOOKUP($I4866,Lookup!$H$2:$I$11,2,0)),"",VLOOKUP($I4866,Lookup!$H$2:$I$11,2,0))</f>
        <v/>
      </c>
      <c r="P4866" s="8">
        <f>COUNTIF(J$4:J4866,J4866)</f>
        <v>0</v>
      </c>
    </row>
    <row r="4867" spans="1:16" x14ac:dyDescent="0.25">
      <c r="A4867" s="35">
        <f t="shared" si="455"/>
        <v>0</v>
      </c>
      <c r="B4867" s="8">
        <f t="shared" si="456"/>
        <v>0</v>
      </c>
      <c r="C4867" s="8">
        <f t="shared" si="457"/>
        <v>0</v>
      </c>
      <c r="D4867" s="38" t="e">
        <f t="shared" si="458"/>
        <v>#VALUE!</v>
      </c>
      <c r="E4867" s="39" t="e">
        <f t="shared" si="453"/>
        <v>#VALUE!</v>
      </c>
      <c r="M4867" s="8" t="str">
        <f>VLOOKUP(MONTH($J4867),Lookup!$A$2:$B$13,2,0)&amp;" "&amp;YEAR($J4867)</f>
        <v>Jan 1900</v>
      </c>
      <c r="N4867" s="34" t="str">
        <f t="shared" si="454"/>
        <v>1/1/9999</v>
      </c>
      <c r="O4867" s="8" t="str">
        <f>IF(ISERROR(VLOOKUP($I4867,Lookup!$H$2:$I$11,2,0)),"",VLOOKUP($I4867,Lookup!$H$2:$I$11,2,0))</f>
        <v/>
      </c>
      <c r="P4867" s="8">
        <f>COUNTIF(J$4:J4867,J4867)</f>
        <v>0</v>
      </c>
    </row>
    <row r="4868" spans="1:16" x14ac:dyDescent="0.25">
      <c r="A4868" s="35">
        <f t="shared" si="455"/>
        <v>0</v>
      </c>
      <c r="B4868" s="8">
        <f t="shared" si="456"/>
        <v>0</v>
      </c>
      <c r="C4868" s="8">
        <f t="shared" si="457"/>
        <v>0</v>
      </c>
      <c r="D4868" s="38" t="e">
        <f t="shared" si="458"/>
        <v>#VALUE!</v>
      </c>
      <c r="E4868" s="39" t="e">
        <f t="shared" si="453"/>
        <v>#VALUE!</v>
      </c>
      <c r="M4868" s="8" t="str">
        <f>VLOOKUP(MONTH($J4868),Lookup!$A$2:$B$13,2,0)&amp;" "&amp;YEAR($J4868)</f>
        <v>Jan 1900</v>
      </c>
      <c r="N4868" s="34" t="str">
        <f t="shared" si="454"/>
        <v>1/1/9999</v>
      </c>
      <c r="O4868" s="8" t="str">
        <f>IF(ISERROR(VLOOKUP($I4868,Lookup!$H$2:$I$11,2,0)),"",VLOOKUP($I4868,Lookup!$H$2:$I$11,2,0))</f>
        <v/>
      </c>
      <c r="P4868" s="8">
        <f>COUNTIF(J$4:J4868,J4868)</f>
        <v>0</v>
      </c>
    </row>
    <row r="4869" spans="1:16" x14ac:dyDescent="0.25">
      <c r="A4869" s="35">
        <f t="shared" si="455"/>
        <v>0</v>
      </c>
      <c r="B4869" s="8">
        <f t="shared" si="456"/>
        <v>0</v>
      </c>
      <c r="C4869" s="8">
        <f t="shared" si="457"/>
        <v>0</v>
      </c>
      <c r="D4869" s="38" t="e">
        <f t="shared" si="458"/>
        <v>#VALUE!</v>
      </c>
      <c r="E4869" s="39" t="e">
        <f t="shared" ref="E4869:E4932" si="459">IF($D4869="","",COUNTIFS($F$4:$F$5000,$F4869,$D$4:$D$5000,"&gt;"&amp;$D4869))</f>
        <v>#VALUE!</v>
      </c>
      <c r="M4869" s="8" t="str">
        <f>VLOOKUP(MONTH($J4869),Lookup!$A$2:$B$13,2,0)&amp;" "&amp;YEAR($J4869)</f>
        <v>Jan 1900</v>
      </c>
      <c r="N4869" s="34" t="str">
        <f t="shared" ref="N4869:N4932" si="460">IF(ISBLANK($J4869),"1/1/9999",J4869)</f>
        <v>1/1/9999</v>
      </c>
      <c r="O4869" s="8" t="str">
        <f>IF(ISERROR(VLOOKUP($I4869,Lookup!$H$2:$I$11,2,0)),"",VLOOKUP($I4869,Lookup!$H$2:$I$11,2,0))</f>
        <v/>
      </c>
      <c r="P4869" s="8">
        <f>COUNTIF(J$4:J4869,J4869)</f>
        <v>0</v>
      </c>
    </row>
    <row r="4870" spans="1:16" x14ac:dyDescent="0.25">
      <c r="A4870" s="35">
        <f t="shared" ref="A4870:A4933" si="461">K4870</f>
        <v>0</v>
      </c>
      <c r="B4870" s="8">
        <f t="shared" ref="B4870:B4933" si="462">J4870</f>
        <v>0</v>
      </c>
      <c r="C4870" s="8">
        <f t="shared" ref="C4870:C4933" si="463">L4870</f>
        <v>0</v>
      </c>
      <c r="D4870" s="38" t="e">
        <f t="shared" ref="D4870:D4933" si="464">SUM(A4870:C4870)+O4870+P4870</f>
        <v>#VALUE!</v>
      </c>
      <c r="E4870" s="39" t="e">
        <f t="shared" si="459"/>
        <v>#VALUE!</v>
      </c>
      <c r="M4870" s="8" t="str">
        <f>VLOOKUP(MONTH($J4870),Lookup!$A$2:$B$13,2,0)&amp;" "&amp;YEAR($J4870)</f>
        <v>Jan 1900</v>
      </c>
      <c r="N4870" s="34" t="str">
        <f t="shared" si="460"/>
        <v>1/1/9999</v>
      </c>
      <c r="O4870" s="8" t="str">
        <f>IF(ISERROR(VLOOKUP($I4870,Lookup!$H$2:$I$11,2,0)),"",VLOOKUP($I4870,Lookup!$H$2:$I$11,2,0))</f>
        <v/>
      </c>
      <c r="P4870" s="8">
        <f>COUNTIF(J$4:J4870,J4870)</f>
        <v>0</v>
      </c>
    </row>
    <row r="4871" spans="1:16" x14ac:dyDescent="0.25">
      <c r="A4871" s="35">
        <f t="shared" si="461"/>
        <v>0</v>
      </c>
      <c r="B4871" s="8">
        <f t="shared" si="462"/>
        <v>0</v>
      </c>
      <c r="C4871" s="8">
        <f t="shared" si="463"/>
        <v>0</v>
      </c>
      <c r="D4871" s="38" t="e">
        <f t="shared" si="464"/>
        <v>#VALUE!</v>
      </c>
      <c r="E4871" s="39" t="e">
        <f t="shared" si="459"/>
        <v>#VALUE!</v>
      </c>
      <c r="M4871" s="8" t="str">
        <f>VLOOKUP(MONTH($J4871),Lookup!$A$2:$B$13,2,0)&amp;" "&amp;YEAR($J4871)</f>
        <v>Jan 1900</v>
      </c>
      <c r="N4871" s="34" t="str">
        <f t="shared" si="460"/>
        <v>1/1/9999</v>
      </c>
      <c r="O4871" s="8" t="str">
        <f>IF(ISERROR(VLOOKUP($I4871,Lookup!$H$2:$I$11,2,0)),"",VLOOKUP($I4871,Lookup!$H$2:$I$11,2,0))</f>
        <v/>
      </c>
      <c r="P4871" s="8">
        <f>COUNTIF(J$4:J4871,J4871)</f>
        <v>0</v>
      </c>
    </row>
    <row r="4872" spans="1:16" x14ac:dyDescent="0.25">
      <c r="A4872" s="35">
        <f t="shared" si="461"/>
        <v>0</v>
      </c>
      <c r="B4872" s="8">
        <f t="shared" si="462"/>
        <v>0</v>
      </c>
      <c r="C4872" s="8">
        <f t="shared" si="463"/>
        <v>0</v>
      </c>
      <c r="D4872" s="38" t="e">
        <f t="shared" si="464"/>
        <v>#VALUE!</v>
      </c>
      <c r="E4872" s="39" t="e">
        <f t="shared" si="459"/>
        <v>#VALUE!</v>
      </c>
      <c r="M4872" s="8" t="str">
        <f>VLOOKUP(MONTH($J4872),Lookup!$A$2:$B$13,2,0)&amp;" "&amp;YEAR($J4872)</f>
        <v>Jan 1900</v>
      </c>
      <c r="N4872" s="34" t="str">
        <f t="shared" si="460"/>
        <v>1/1/9999</v>
      </c>
      <c r="O4872" s="8" t="str">
        <f>IF(ISERROR(VLOOKUP($I4872,Lookup!$H$2:$I$11,2,0)),"",VLOOKUP($I4872,Lookup!$H$2:$I$11,2,0))</f>
        <v/>
      </c>
      <c r="P4872" s="8">
        <f>COUNTIF(J$4:J4872,J4872)</f>
        <v>0</v>
      </c>
    </row>
    <row r="4873" spans="1:16" x14ac:dyDescent="0.25">
      <c r="A4873" s="35">
        <f t="shared" si="461"/>
        <v>0</v>
      </c>
      <c r="B4873" s="8">
        <f t="shared" si="462"/>
        <v>0</v>
      </c>
      <c r="C4873" s="8">
        <f t="shared" si="463"/>
        <v>0</v>
      </c>
      <c r="D4873" s="38" t="e">
        <f t="shared" si="464"/>
        <v>#VALUE!</v>
      </c>
      <c r="E4873" s="39" t="e">
        <f t="shared" si="459"/>
        <v>#VALUE!</v>
      </c>
      <c r="M4873" s="8" t="str">
        <f>VLOOKUP(MONTH($J4873),Lookup!$A$2:$B$13,2,0)&amp;" "&amp;YEAR($J4873)</f>
        <v>Jan 1900</v>
      </c>
      <c r="N4873" s="34" t="str">
        <f t="shared" si="460"/>
        <v>1/1/9999</v>
      </c>
      <c r="O4873" s="8" t="str">
        <f>IF(ISERROR(VLOOKUP($I4873,Lookup!$H$2:$I$11,2,0)),"",VLOOKUP($I4873,Lookup!$H$2:$I$11,2,0))</f>
        <v/>
      </c>
      <c r="P4873" s="8">
        <f>COUNTIF(J$4:J4873,J4873)</f>
        <v>0</v>
      </c>
    </row>
    <row r="4874" spans="1:16" x14ac:dyDescent="0.25">
      <c r="A4874" s="35">
        <f t="shared" si="461"/>
        <v>0</v>
      </c>
      <c r="B4874" s="8">
        <f t="shared" si="462"/>
        <v>0</v>
      </c>
      <c r="C4874" s="8">
        <f t="shared" si="463"/>
        <v>0</v>
      </c>
      <c r="D4874" s="38" t="e">
        <f t="shared" si="464"/>
        <v>#VALUE!</v>
      </c>
      <c r="E4874" s="39" t="e">
        <f t="shared" si="459"/>
        <v>#VALUE!</v>
      </c>
      <c r="M4874" s="8" t="str">
        <f>VLOOKUP(MONTH($J4874),Lookup!$A$2:$B$13,2,0)&amp;" "&amp;YEAR($J4874)</f>
        <v>Jan 1900</v>
      </c>
      <c r="N4874" s="34" t="str">
        <f t="shared" si="460"/>
        <v>1/1/9999</v>
      </c>
      <c r="O4874" s="8" t="str">
        <f>IF(ISERROR(VLOOKUP($I4874,Lookup!$H$2:$I$11,2,0)),"",VLOOKUP($I4874,Lookup!$H$2:$I$11,2,0))</f>
        <v/>
      </c>
      <c r="P4874" s="8">
        <f>COUNTIF(J$4:J4874,J4874)</f>
        <v>0</v>
      </c>
    </row>
    <row r="4875" spans="1:16" x14ac:dyDescent="0.25">
      <c r="A4875" s="35">
        <f t="shared" si="461"/>
        <v>0</v>
      </c>
      <c r="B4875" s="8">
        <f t="shared" si="462"/>
        <v>0</v>
      </c>
      <c r="C4875" s="8">
        <f t="shared" si="463"/>
        <v>0</v>
      </c>
      <c r="D4875" s="38" t="e">
        <f t="shared" si="464"/>
        <v>#VALUE!</v>
      </c>
      <c r="E4875" s="39" t="e">
        <f t="shared" si="459"/>
        <v>#VALUE!</v>
      </c>
      <c r="M4875" s="8" t="str">
        <f>VLOOKUP(MONTH($J4875),Lookup!$A$2:$B$13,2,0)&amp;" "&amp;YEAR($J4875)</f>
        <v>Jan 1900</v>
      </c>
      <c r="N4875" s="34" t="str">
        <f t="shared" si="460"/>
        <v>1/1/9999</v>
      </c>
      <c r="O4875" s="8" t="str">
        <f>IF(ISERROR(VLOOKUP($I4875,Lookup!$H$2:$I$11,2,0)),"",VLOOKUP($I4875,Lookup!$H$2:$I$11,2,0))</f>
        <v/>
      </c>
      <c r="P4875" s="8">
        <f>COUNTIF(J$4:J4875,J4875)</f>
        <v>0</v>
      </c>
    </row>
    <row r="4876" spans="1:16" x14ac:dyDescent="0.25">
      <c r="A4876" s="35">
        <f t="shared" si="461"/>
        <v>0</v>
      </c>
      <c r="B4876" s="8">
        <f t="shared" si="462"/>
        <v>0</v>
      </c>
      <c r="C4876" s="8">
        <f t="shared" si="463"/>
        <v>0</v>
      </c>
      <c r="D4876" s="38" t="e">
        <f t="shared" si="464"/>
        <v>#VALUE!</v>
      </c>
      <c r="E4876" s="39" t="e">
        <f t="shared" si="459"/>
        <v>#VALUE!</v>
      </c>
      <c r="M4876" s="8" t="str">
        <f>VLOOKUP(MONTH($J4876),Lookup!$A$2:$B$13,2,0)&amp;" "&amp;YEAR($J4876)</f>
        <v>Jan 1900</v>
      </c>
      <c r="N4876" s="34" t="str">
        <f t="shared" si="460"/>
        <v>1/1/9999</v>
      </c>
      <c r="O4876" s="8" t="str">
        <f>IF(ISERROR(VLOOKUP($I4876,Lookup!$H$2:$I$11,2,0)),"",VLOOKUP($I4876,Lookup!$H$2:$I$11,2,0))</f>
        <v/>
      </c>
      <c r="P4876" s="8">
        <f>COUNTIF(J$4:J4876,J4876)</f>
        <v>0</v>
      </c>
    </row>
    <row r="4877" spans="1:16" x14ac:dyDescent="0.25">
      <c r="A4877" s="35">
        <f t="shared" si="461"/>
        <v>0</v>
      </c>
      <c r="B4877" s="8">
        <f t="shared" si="462"/>
        <v>0</v>
      </c>
      <c r="C4877" s="8">
        <f t="shared" si="463"/>
        <v>0</v>
      </c>
      <c r="D4877" s="38" t="e">
        <f t="shared" si="464"/>
        <v>#VALUE!</v>
      </c>
      <c r="E4877" s="39" t="e">
        <f t="shared" si="459"/>
        <v>#VALUE!</v>
      </c>
      <c r="M4877" s="8" t="str">
        <f>VLOOKUP(MONTH($J4877),Lookup!$A$2:$B$13,2,0)&amp;" "&amp;YEAR($J4877)</f>
        <v>Jan 1900</v>
      </c>
      <c r="N4877" s="34" t="str">
        <f t="shared" si="460"/>
        <v>1/1/9999</v>
      </c>
      <c r="O4877" s="8" t="str">
        <f>IF(ISERROR(VLOOKUP($I4877,Lookup!$H$2:$I$11,2,0)),"",VLOOKUP($I4877,Lookup!$H$2:$I$11,2,0))</f>
        <v/>
      </c>
      <c r="P4877" s="8">
        <f>COUNTIF(J$4:J4877,J4877)</f>
        <v>0</v>
      </c>
    </row>
    <row r="4878" spans="1:16" x14ac:dyDescent="0.25">
      <c r="A4878" s="35">
        <f t="shared" si="461"/>
        <v>0</v>
      </c>
      <c r="B4878" s="8">
        <f t="shared" si="462"/>
        <v>0</v>
      </c>
      <c r="C4878" s="8">
        <f t="shared" si="463"/>
        <v>0</v>
      </c>
      <c r="D4878" s="38" t="e">
        <f t="shared" si="464"/>
        <v>#VALUE!</v>
      </c>
      <c r="E4878" s="39" t="e">
        <f t="shared" si="459"/>
        <v>#VALUE!</v>
      </c>
      <c r="M4878" s="8" t="str">
        <f>VLOOKUP(MONTH($J4878),Lookup!$A$2:$B$13,2,0)&amp;" "&amp;YEAR($J4878)</f>
        <v>Jan 1900</v>
      </c>
      <c r="N4878" s="34" t="str">
        <f t="shared" si="460"/>
        <v>1/1/9999</v>
      </c>
      <c r="O4878" s="8" t="str">
        <f>IF(ISERROR(VLOOKUP($I4878,Lookup!$H$2:$I$11,2,0)),"",VLOOKUP($I4878,Lookup!$H$2:$I$11,2,0))</f>
        <v/>
      </c>
      <c r="P4878" s="8">
        <f>COUNTIF(J$4:J4878,J4878)</f>
        <v>0</v>
      </c>
    </row>
    <row r="4879" spans="1:16" x14ac:dyDescent="0.25">
      <c r="A4879" s="35">
        <f t="shared" si="461"/>
        <v>0</v>
      </c>
      <c r="B4879" s="8">
        <f t="shared" si="462"/>
        <v>0</v>
      </c>
      <c r="C4879" s="8">
        <f t="shared" si="463"/>
        <v>0</v>
      </c>
      <c r="D4879" s="38" t="e">
        <f t="shared" si="464"/>
        <v>#VALUE!</v>
      </c>
      <c r="E4879" s="39" t="e">
        <f t="shared" si="459"/>
        <v>#VALUE!</v>
      </c>
      <c r="M4879" s="8" t="str">
        <f>VLOOKUP(MONTH($J4879),Lookup!$A$2:$B$13,2,0)&amp;" "&amp;YEAR($J4879)</f>
        <v>Jan 1900</v>
      </c>
      <c r="N4879" s="34" t="str">
        <f t="shared" si="460"/>
        <v>1/1/9999</v>
      </c>
      <c r="O4879" s="8" t="str">
        <f>IF(ISERROR(VLOOKUP($I4879,Lookup!$H$2:$I$11,2,0)),"",VLOOKUP($I4879,Lookup!$H$2:$I$11,2,0))</f>
        <v/>
      </c>
      <c r="P4879" s="8">
        <f>COUNTIF(J$4:J4879,J4879)</f>
        <v>0</v>
      </c>
    </row>
    <row r="4880" spans="1:16" x14ac:dyDescent="0.25">
      <c r="A4880" s="35">
        <f t="shared" si="461"/>
        <v>0</v>
      </c>
      <c r="B4880" s="8">
        <f t="shared" si="462"/>
        <v>0</v>
      </c>
      <c r="C4880" s="8">
        <f t="shared" si="463"/>
        <v>0</v>
      </c>
      <c r="D4880" s="38" t="e">
        <f t="shared" si="464"/>
        <v>#VALUE!</v>
      </c>
      <c r="E4880" s="39" t="e">
        <f t="shared" si="459"/>
        <v>#VALUE!</v>
      </c>
      <c r="M4880" s="8" t="str">
        <f>VLOOKUP(MONTH($J4880),Lookup!$A$2:$B$13,2,0)&amp;" "&amp;YEAR($J4880)</f>
        <v>Jan 1900</v>
      </c>
      <c r="N4880" s="34" t="str">
        <f t="shared" si="460"/>
        <v>1/1/9999</v>
      </c>
      <c r="O4880" s="8" t="str">
        <f>IF(ISERROR(VLOOKUP($I4880,Lookup!$H$2:$I$11,2,0)),"",VLOOKUP($I4880,Lookup!$H$2:$I$11,2,0))</f>
        <v/>
      </c>
      <c r="P4880" s="8">
        <f>COUNTIF(J$4:J4880,J4880)</f>
        <v>0</v>
      </c>
    </row>
    <row r="4881" spans="1:16" x14ac:dyDescent="0.25">
      <c r="A4881" s="35">
        <f t="shared" si="461"/>
        <v>0</v>
      </c>
      <c r="B4881" s="8">
        <f t="shared" si="462"/>
        <v>0</v>
      </c>
      <c r="C4881" s="8">
        <f t="shared" si="463"/>
        <v>0</v>
      </c>
      <c r="D4881" s="38" t="e">
        <f t="shared" si="464"/>
        <v>#VALUE!</v>
      </c>
      <c r="E4881" s="39" t="e">
        <f t="shared" si="459"/>
        <v>#VALUE!</v>
      </c>
      <c r="M4881" s="8" t="str">
        <f>VLOOKUP(MONTH($J4881),Lookup!$A$2:$B$13,2,0)&amp;" "&amp;YEAR($J4881)</f>
        <v>Jan 1900</v>
      </c>
      <c r="N4881" s="34" t="str">
        <f t="shared" si="460"/>
        <v>1/1/9999</v>
      </c>
      <c r="O4881" s="8" t="str">
        <f>IF(ISERROR(VLOOKUP($I4881,Lookup!$H$2:$I$11,2,0)),"",VLOOKUP($I4881,Lookup!$H$2:$I$11,2,0))</f>
        <v/>
      </c>
      <c r="P4881" s="8">
        <f>COUNTIF(J$4:J4881,J4881)</f>
        <v>0</v>
      </c>
    </row>
    <row r="4882" spans="1:16" x14ac:dyDescent="0.25">
      <c r="A4882" s="35">
        <f t="shared" si="461"/>
        <v>0</v>
      </c>
      <c r="B4882" s="8">
        <f t="shared" si="462"/>
        <v>0</v>
      </c>
      <c r="C4882" s="8">
        <f t="shared" si="463"/>
        <v>0</v>
      </c>
      <c r="D4882" s="38" t="e">
        <f t="shared" si="464"/>
        <v>#VALUE!</v>
      </c>
      <c r="E4882" s="39" t="e">
        <f t="shared" si="459"/>
        <v>#VALUE!</v>
      </c>
      <c r="M4882" s="8" t="str">
        <f>VLOOKUP(MONTH($J4882),Lookup!$A$2:$B$13,2,0)&amp;" "&amp;YEAR($J4882)</f>
        <v>Jan 1900</v>
      </c>
      <c r="N4882" s="34" t="str">
        <f t="shared" si="460"/>
        <v>1/1/9999</v>
      </c>
      <c r="O4882" s="8" t="str">
        <f>IF(ISERROR(VLOOKUP($I4882,Lookup!$H$2:$I$11,2,0)),"",VLOOKUP($I4882,Lookup!$H$2:$I$11,2,0))</f>
        <v/>
      </c>
      <c r="P4882" s="8">
        <f>COUNTIF(J$4:J4882,J4882)</f>
        <v>0</v>
      </c>
    </row>
    <row r="4883" spans="1:16" x14ac:dyDescent="0.25">
      <c r="A4883" s="35">
        <f t="shared" si="461"/>
        <v>0</v>
      </c>
      <c r="B4883" s="8">
        <f t="shared" si="462"/>
        <v>0</v>
      </c>
      <c r="C4883" s="8">
        <f t="shared" si="463"/>
        <v>0</v>
      </c>
      <c r="D4883" s="38" t="e">
        <f t="shared" si="464"/>
        <v>#VALUE!</v>
      </c>
      <c r="E4883" s="39" t="e">
        <f t="shared" si="459"/>
        <v>#VALUE!</v>
      </c>
      <c r="M4883" s="8" t="str">
        <f>VLOOKUP(MONTH($J4883),Lookup!$A$2:$B$13,2,0)&amp;" "&amp;YEAR($J4883)</f>
        <v>Jan 1900</v>
      </c>
      <c r="N4883" s="34" t="str">
        <f t="shared" si="460"/>
        <v>1/1/9999</v>
      </c>
      <c r="O4883" s="8" t="str">
        <f>IF(ISERROR(VLOOKUP($I4883,Lookup!$H$2:$I$11,2,0)),"",VLOOKUP($I4883,Lookup!$H$2:$I$11,2,0))</f>
        <v/>
      </c>
      <c r="P4883" s="8">
        <f>COUNTIF(J$4:J4883,J4883)</f>
        <v>0</v>
      </c>
    </row>
    <row r="4884" spans="1:16" x14ac:dyDescent="0.25">
      <c r="A4884" s="35">
        <f t="shared" si="461"/>
        <v>0</v>
      </c>
      <c r="B4884" s="8">
        <f t="shared" si="462"/>
        <v>0</v>
      </c>
      <c r="C4884" s="8">
        <f t="shared" si="463"/>
        <v>0</v>
      </c>
      <c r="D4884" s="38" t="e">
        <f t="shared" si="464"/>
        <v>#VALUE!</v>
      </c>
      <c r="E4884" s="39" t="e">
        <f t="shared" si="459"/>
        <v>#VALUE!</v>
      </c>
      <c r="M4884" s="8" t="str">
        <f>VLOOKUP(MONTH($J4884),Lookup!$A$2:$B$13,2,0)&amp;" "&amp;YEAR($J4884)</f>
        <v>Jan 1900</v>
      </c>
      <c r="N4884" s="34" t="str">
        <f t="shared" si="460"/>
        <v>1/1/9999</v>
      </c>
      <c r="O4884" s="8" t="str">
        <f>IF(ISERROR(VLOOKUP($I4884,Lookup!$H$2:$I$11,2,0)),"",VLOOKUP($I4884,Lookup!$H$2:$I$11,2,0))</f>
        <v/>
      </c>
      <c r="P4884" s="8">
        <f>COUNTIF(J$4:J4884,J4884)</f>
        <v>0</v>
      </c>
    </row>
    <row r="4885" spans="1:16" x14ac:dyDescent="0.25">
      <c r="A4885" s="35">
        <f t="shared" si="461"/>
        <v>0</v>
      </c>
      <c r="B4885" s="8">
        <f t="shared" si="462"/>
        <v>0</v>
      </c>
      <c r="C4885" s="8">
        <f t="shared" si="463"/>
        <v>0</v>
      </c>
      <c r="D4885" s="38" t="e">
        <f t="shared" si="464"/>
        <v>#VALUE!</v>
      </c>
      <c r="E4885" s="39" t="e">
        <f t="shared" si="459"/>
        <v>#VALUE!</v>
      </c>
      <c r="M4885" s="8" t="str">
        <f>VLOOKUP(MONTH($J4885),Lookup!$A$2:$B$13,2,0)&amp;" "&amp;YEAR($J4885)</f>
        <v>Jan 1900</v>
      </c>
      <c r="N4885" s="34" t="str">
        <f t="shared" si="460"/>
        <v>1/1/9999</v>
      </c>
      <c r="O4885" s="8" t="str">
        <f>IF(ISERROR(VLOOKUP($I4885,Lookup!$H$2:$I$11,2,0)),"",VLOOKUP($I4885,Lookup!$H$2:$I$11,2,0))</f>
        <v/>
      </c>
      <c r="P4885" s="8">
        <f>COUNTIF(J$4:J4885,J4885)</f>
        <v>0</v>
      </c>
    </row>
    <row r="4886" spans="1:16" x14ac:dyDescent="0.25">
      <c r="A4886" s="35">
        <f t="shared" si="461"/>
        <v>0</v>
      </c>
      <c r="B4886" s="8">
        <f t="shared" si="462"/>
        <v>0</v>
      </c>
      <c r="C4886" s="8">
        <f t="shared" si="463"/>
        <v>0</v>
      </c>
      <c r="D4886" s="38" t="e">
        <f t="shared" si="464"/>
        <v>#VALUE!</v>
      </c>
      <c r="E4886" s="39" t="e">
        <f t="shared" si="459"/>
        <v>#VALUE!</v>
      </c>
      <c r="M4886" s="8" t="str">
        <f>VLOOKUP(MONTH($J4886),Lookup!$A$2:$B$13,2,0)&amp;" "&amp;YEAR($J4886)</f>
        <v>Jan 1900</v>
      </c>
      <c r="N4886" s="34" t="str">
        <f t="shared" si="460"/>
        <v>1/1/9999</v>
      </c>
      <c r="O4886" s="8" t="str">
        <f>IF(ISERROR(VLOOKUP($I4886,Lookup!$H$2:$I$11,2,0)),"",VLOOKUP($I4886,Lookup!$H$2:$I$11,2,0))</f>
        <v/>
      </c>
      <c r="P4886" s="8">
        <f>COUNTIF(J$4:J4886,J4886)</f>
        <v>0</v>
      </c>
    </row>
    <row r="4887" spans="1:16" x14ac:dyDescent="0.25">
      <c r="A4887" s="35">
        <f t="shared" si="461"/>
        <v>0</v>
      </c>
      <c r="B4887" s="8">
        <f t="shared" si="462"/>
        <v>0</v>
      </c>
      <c r="C4887" s="8">
        <f t="shared" si="463"/>
        <v>0</v>
      </c>
      <c r="D4887" s="38" t="e">
        <f t="shared" si="464"/>
        <v>#VALUE!</v>
      </c>
      <c r="E4887" s="39" t="e">
        <f t="shared" si="459"/>
        <v>#VALUE!</v>
      </c>
      <c r="M4887" s="8" t="str">
        <f>VLOOKUP(MONTH($J4887),Lookup!$A$2:$B$13,2,0)&amp;" "&amp;YEAR($J4887)</f>
        <v>Jan 1900</v>
      </c>
      <c r="N4887" s="34" t="str">
        <f t="shared" si="460"/>
        <v>1/1/9999</v>
      </c>
      <c r="O4887" s="8" t="str">
        <f>IF(ISERROR(VLOOKUP($I4887,Lookup!$H$2:$I$11,2,0)),"",VLOOKUP($I4887,Lookup!$H$2:$I$11,2,0))</f>
        <v/>
      </c>
      <c r="P4887" s="8">
        <f>COUNTIF(J$4:J4887,J4887)</f>
        <v>0</v>
      </c>
    </row>
    <row r="4888" spans="1:16" x14ac:dyDescent="0.25">
      <c r="A4888" s="35">
        <f t="shared" si="461"/>
        <v>0</v>
      </c>
      <c r="B4888" s="8">
        <f t="shared" si="462"/>
        <v>0</v>
      </c>
      <c r="C4888" s="8">
        <f t="shared" si="463"/>
        <v>0</v>
      </c>
      <c r="D4888" s="38" t="e">
        <f t="shared" si="464"/>
        <v>#VALUE!</v>
      </c>
      <c r="E4888" s="39" t="e">
        <f t="shared" si="459"/>
        <v>#VALUE!</v>
      </c>
      <c r="M4888" s="8" t="str">
        <f>VLOOKUP(MONTH($J4888),Lookup!$A$2:$B$13,2,0)&amp;" "&amp;YEAR($J4888)</f>
        <v>Jan 1900</v>
      </c>
      <c r="N4888" s="34" t="str">
        <f t="shared" si="460"/>
        <v>1/1/9999</v>
      </c>
      <c r="O4888" s="8" t="str">
        <f>IF(ISERROR(VLOOKUP($I4888,Lookup!$H$2:$I$11,2,0)),"",VLOOKUP($I4888,Lookup!$H$2:$I$11,2,0))</f>
        <v/>
      </c>
      <c r="P4888" s="8">
        <f>COUNTIF(J$4:J4888,J4888)</f>
        <v>0</v>
      </c>
    </row>
    <row r="4889" spans="1:16" x14ac:dyDescent="0.25">
      <c r="A4889" s="35">
        <f t="shared" si="461"/>
        <v>0</v>
      </c>
      <c r="B4889" s="8">
        <f t="shared" si="462"/>
        <v>0</v>
      </c>
      <c r="C4889" s="8">
        <f t="shared" si="463"/>
        <v>0</v>
      </c>
      <c r="D4889" s="38" t="e">
        <f t="shared" si="464"/>
        <v>#VALUE!</v>
      </c>
      <c r="E4889" s="39" t="e">
        <f t="shared" si="459"/>
        <v>#VALUE!</v>
      </c>
      <c r="M4889" s="8" t="str">
        <f>VLOOKUP(MONTH($J4889),Lookup!$A$2:$B$13,2,0)&amp;" "&amp;YEAR($J4889)</f>
        <v>Jan 1900</v>
      </c>
      <c r="N4889" s="34" t="str">
        <f t="shared" si="460"/>
        <v>1/1/9999</v>
      </c>
      <c r="O4889" s="8" t="str">
        <f>IF(ISERROR(VLOOKUP($I4889,Lookup!$H$2:$I$11,2,0)),"",VLOOKUP($I4889,Lookup!$H$2:$I$11,2,0))</f>
        <v/>
      </c>
      <c r="P4889" s="8">
        <f>COUNTIF(J$4:J4889,J4889)</f>
        <v>0</v>
      </c>
    </row>
    <row r="4890" spans="1:16" x14ac:dyDescent="0.25">
      <c r="A4890" s="35">
        <f t="shared" si="461"/>
        <v>0</v>
      </c>
      <c r="B4890" s="8">
        <f t="shared" si="462"/>
        <v>0</v>
      </c>
      <c r="C4890" s="8">
        <f t="shared" si="463"/>
        <v>0</v>
      </c>
      <c r="D4890" s="38" t="e">
        <f t="shared" si="464"/>
        <v>#VALUE!</v>
      </c>
      <c r="E4890" s="39" t="e">
        <f t="shared" si="459"/>
        <v>#VALUE!</v>
      </c>
      <c r="M4890" s="8" t="str">
        <f>VLOOKUP(MONTH($J4890),Lookup!$A$2:$B$13,2,0)&amp;" "&amp;YEAR($J4890)</f>
        <v>Jan 1900</v>
      </c>
      <c r="N4890" s="34" t="str">
        <f t="shared" si="460"/>
        <v>1/1/9999</v>
      </c>
      <c r="O4890" s="8" t="str">
        <f>IF(ISERROR(VLOOKUP($I4890,Lookup!$H$2:$I$11,2,0)),"",VLOOKUP($I4890,Lookup!$H$2:$I$11,2,0))</f>
        <v/>
      </c>
      <c r="P4890" s="8">
        <f>COUNTIF(J$4:J4890,J4890)</f>
        <v>0</v>
      </c>
    </row>
    <row r="4891" spans="1:16" x14ac:dyDescent="0.25">
      <c r="A4891" s="35">
        <f t="shared" si="461"/>
        <v>0</v>
      </c>
      <c r="B4891" s="8">
        <f t="shared" si="462"/>
        <v>0</v>
      </c>
      <c r="C4891" s="8">
        <f t="shared" si="463"/>
        <v>0</v>
      </c>
      <c r="D4891" s="38" t="e">
        <f t="shared" si="464"/>
        <v>#VALUE!</v>
      </c>
      <c r="E4891" s="39" t="e">
        <f t="shared" si="459"/>
        <v>#VALUE!</v>
      </c>
      <c r="M4891" s="8" t="str">
        <f>VLOOKUP(MONTH($J4891),Lookup!$A$2:$B$13,2,0)&amp;" "&amp;YEAR($J4891)</f>
        <v>Jan 1900</v>
      </c>
      <c r="N4891" s="34" t="str">
        <f t="shared" si="460"/>
        <v>1/1/9999</v>
      </c>
      <c r="O4891" s="8" t="str">
        <f>IF(ISERROR(VLOOKUP($I4891,Lookup!$H$2:$I$11,2,0)),"",VLOOKUP($I4891,Lookup!$H$2:$I$11,2,0))</f>
        <v/>
      </c>
      <c r="P4891" s="8">
        <f>COUNTIF(J$4:J4891,J4891)</f>
        <v>0</v>
      </c>
    </row>
    <row r="4892" spans="1:16" x14ac:dyDescent="0.25">
      <c r="A4892" s="35">
        <f t="shared" si="461"/>
        <v>0</v>
      </c>
      <c r="B4892" s="8">
        <f t="shared" si="462"/>
        <v>0</v>
      </c>
      <c r="C4892" s="8">
        <f t="shared" si="463"/>
        <v>0</v>
      </c>
      <c r="D4892" s="38" t="e">
        <f t="shared" si="464"/>
        <v>#VALUE!</v>
      </c>
      <c r="E4892" s="39" t="e">
        <f t="shared" si="459"/>
        <v>#VALUE!</v>
      </c>
      <c r="M4892" s="8" t="str">
        <f>VLOOKUP(MONTH($J4892),Lookup!$A$2:$B$13,2,0)&amp;" "&amp;YEAR($J4892)</f>
        <v>Jan 1900</v>
      </c>
      <c r="N4892" s="34" t="str">
        <f t="shared" si="460"/>
        <v>1/1/9999</v>
      </c>
      <c r="O4892" s="8" t="str">
        <f>IF(ISERROR(VLOOKUP($I4892,Lookup!$H$2:$I$11,2,0)),"",VLOOKUP($I4892,Lookup!$H$2:$I$11,2,0))</f>
        <v/>
      </c>
      <c r="P4892" s="8">
        <f>COUNTIF(J$4:J4892,J4892)</f>
        <v>0</v>
      </c>
    </row>
    <row r="4893" spans="1:16" x14ac:dyDescent="0.25">
      <c r="A4893" s="35">
        <f t="shared" si="461"/>
        <v>0</v>
      </c>
      <c r="B4893" s="8">
        <f t="shared" si="462"/>
        <v>0</v>
      </c>
      <c r="C4893" s="8">
        <f t="shared" si="463"/>
        <v>0</v>
      </c>
      <c r="D4893" s="38" t="e">
        <f t="shared" si="464"/>
        <v>#VALUE!</v>
      </c>
      <c r="E4893" s="39" t="e">
        <f t="shared" si="459"/>
        <v>#VALUE!</v>
      </c>
      <c r="M4893" s="8" t="str">
        <f>VLOOKUP(MONTH($J4893),Lookup!$A$2:$B$13,2,0)&amp;" "&amp;YEAR($J4893)</f>
        <v>Jan 1900</v>
      </c>
      <c r="N4893" s="34" t="str">
        <f t="shared" si="460"/>
        <v>1/1/9999</v>
      </c>
      <c r="O4893" s="8" t="str">
        <f>IF(ISERROR(VLOOKUP($I4893,Lookup!$H$2:$I$11,2,0)),"",VLOOKUP($I4893,Lookup!$H$2:$I$11,2,0))</f>
        <v/>
      </c>
      <c r="P4893" s="8">
        <f>COUNTIF(J$4:J4893,J4893)</f>
        <v>0</v>
      </c>
    </row>
    <row r="4894" spans="1:16" x14ac:dyDescent="0.25">
      <c r="A4894" s="35">
        <f t="shared" si="461"/>
        <v>0</v>
      </c>
      <c r="B4894" s="8">
        <f t="shared" si="462"/>
        <v>0</v>
      </c>
      <c r="C4894" s="8">
        <f t="shared" si="463"/>
        <v>0</v>
      </c>
      <c r="D4894" s="38" t="e">
        <f t="shared" si="464"/>
        <v>#VALUE!</v>
      </c>
      <c r="E4894" s="39" t="e">
        <f t="shared" si="459"/>
        <v>#VALUE!</v>
      </c>
      <c r="M4894" s="8" t="str">
        <f>VLOOKUP(MONTH($J4894),Lookup!$A$2:$B$13,2,0)&amp;" "&amp;YEAR($J4894)</f>
        <v>Jan 1900</v>
      </c>
      <c r="N4894" s="34" t="str">
        <f t="shared" si="460"/>
        <v>1/1/9999</v>
      </c>
      <c r="O4894" s="8" t="str">
        <f>IF(ISERROR(VLOOKUP($I4894,Lookup!$H$2:$I$11,2,0)),"",VLOOKUP($I4894,Lookup!$H$2:$I$11,2,0))</f>
        <v/>
      </c>
      <c r="P4894" s="8">
        <f>COUNTIF(J$4:J4894,J4894)</f>
        <v>0</v>
      </c>
    </row>
    <row r="4895" spans="1:16" x14ac:dyDescent="0.25">
      <c r="A4895" s="35">
        <f t="shared" si="461"/>
        <v>0</v>
      </c>
      <c r="B4895" s="8">
        <f t="shared" si="462"/>
        <v>0</v>
      </c>
      <c r="C4895" s="8">
        <f t="shared" si="463"/>
        <v>0</v>
      </c>
      <c r="D4895" s="38" t="e">
        <f t="shared" si="464"/>
        <v>#VALUE!</v>
      </c>
      <c r="E4895" s="39" t="e">
        <f t="shared" si="459"/>
        <v>#VALUE!</v>
      </c>
      <c r="M4895" s="8" t="str">
        <f>VLOOKUP(MONTH($J4895),Lookup!$A$2:$B$13,2,0)&amp;" "&amp;YEAR($J4895)</f>
        <v>Jan 1900</v>
      </c>
      <c r="N4895" s="34" t="str">
        <f t="shared" si="460"/>
        <v>1/1/9999</v>
      </c>
      <c r="O4895" s="8" t="str">
        <f>IF(ISERROR(VLOOKUP($I4895,Lookup!$H$2:$I$11,2,0)),"",VLOOKUP($I4895,Lookup!$H$2:$I$11,2,0))</f>
        <v/>
      </c>
      <c r="P4895" s="8">
        <f>COUNTIF(J$4:J4895,J4895)</f>
        <v>0</v>
      </c>
    </row>
    <row r="4896" spans="1:16" x14ac:dyDescent="0.25">
      <c r="A4896" s="35">
        <f t="shared" si="461"/>
        <v>0</v>
      </c>
      <c r="B4896" s="8">
        <f t="shared" si="462"/>
        <v>0</v>
      </c>
      <c r="C4896" s="8">
        <f t="shared" si="463"/>
        <v>0</v>
      </c>
      <c r="D4896" s="38" t="e">
        <f t="shared" si="464"/>
        <v>#VALUE!</v>
      </c>
      <c r="E4896" s="39" t="e">
        <f t="shared" si="459"/>
        <v>#VALUE!</v>
      </c>
      <c r="M4896" s="8" t="str">
        <f>VLOOKUP(MONTH($J4896),Lookup!$A$2:$B$13,2,0)&amp;" "&amp;YEAR($J4896)</f>
        <v>Jan 1900</v>
      </c>
      <c r="N4896" s="34" t="str">
        <f t="shared" si="460"/>
        <v>1/1/9999</v>
      </c>
      <c r="O4896" s="8" t="str">
        <f>IF(ISERROR(VLOOKUP($I4896,Lookup!$H$2:$I$11,2,0)),"",VLOOKUP($I4896,Lookup!$H$2:$I$11,2,0))</f>
        <v/>
      </c>
      <c r="P4896" s="8">
        <f>COUNTIF(J$4:J4896,J4896)</f>
        <v>0</v>
      </c>
    </row>
    <row r="4897" spans="1:16" x14ac:dyDescent="0.25">
      <c r="A4897" s="35">
        <f t="shared" si="461"/>
        <v>0</v>
      </c>
      <c r="B4897" s="8">
        <f t="shared" si="462"/>
        <v>0</v>
      </c>
      <c r="C4897" s="8">
        <f t="shared" si="463"/>
        <v>0</v>
      </c>
      <c r="D4897" s="38" t="e">
        <f t="shared" si="464"/>
        <v>#VALUE!</v>
      </c>
      <c r="E4897" s="39" t="e">
        <f t="shared" si="459"/>
        <v>#VALUE!</v>
      </c>
      <c r="M4897" s="8" t="str">
        <f>VLOOKUP(MONTH($J4897),Lookup!$A$2:$B$13,2,0)&amp;" "&amp;YEAR($J4897)</f>
        <v>Jan 1900</v>
      </c>
      <c r="N4897" s="34" t="str">
        <f t="shared" si="460"/>
        <v>1/1/9999</v>
      </c>
      <c r="O4897" s="8" t="str">
        <f>IF(ISERROR(VLOOKUP($I4897,Lookup!$H$2:$I$11,2,0)),"",VLOOKUP($I4897,Lookup!$H$2:$I$11,2,0))</f>
        <v/>
      </c>
      <c r="P4897" s="8">
        <f>COUNTIF(J$4:J4897,J4897)</f>
        <v>0</v>
      </c>
    </row>
    <row r="4898" spans="1:16" x14ac:dyDescent="0.25">
      <c r="A4898" s="35">
        <f t="shared" si="461"/>
        <v>0</v>
      </c>
      <c r="B4898" s="8">
        <f t="shared" si="462"/>
        <v>0</v>
      </c>
      <c r="C4898" s="8">
        <f t="shared" si="463"/>
        <v>0</v>
      </c>
      <c r="D4898" s="38" t="e">
        <f t="shared" si="464"/>
        <v>#VALUE!</v>
      </c>
      <c r="E4898" s="39" t="e">
        <f t="shared" si="459"/>
        <v>#VALUE!</v>
      </c>
      <c r="M4898" s="8" t="str">
        <f>VLOOKUP(MONTH($J4898),Lookup!$A$2:$B$13,2,0)&amp;" "&amp;YEAR($J4898)</f>
        <v>Jan 1900</v>
      </c>
      <c r="N4898" s="34" t="str">
        <f t="shared" si="460"/>
        <v>1/1/9999</v>
      </c>
      <c r="O4898" s="8" t="str">
        <f>IF(ISERROR(VLOOKUP($I4898,Lookup!$H$2:$I$11,2,0)),"",VLOOKUP($I4898,Lookup!$H$2:$I$11,2,0))</f>
        <v/>
      </c>
      <c r="P4898" s="8">
        <f>COUNTIF(J$4:J4898,J4898)</f>
        <v>0</v>
      </c>
    </row>
    <row r="4899" spans="1:16" x14ac:dyDescent="0.25">
      <c r="A4899" s="35">
        <f t="shared" si="461"/>
        <v>0</v>
      </c>
      <c r="B4899" s="8">
        <f t="shared" si="462"/>
        <v>0</v>
      </c>
      <c r="C4899" s="8">
        <f t="shared" si="463"/>
        <v>0</v>
      </c>
      <c r="D4899" s="38" t="e">
        <f t="shared" si="464"/>
        <v>#VALUE!</v>
      </c>
      <c r="E4899" s="39" t="e">
        <f t="shared" si="459"/>
        <v>#VALUE!</v>
      </c>
      <c r="M4899" s="8" t="str">
        <f>VLOOKUP(MONTH($J4899),Lookup!$A$2:$B$13,2,0)&amp;" "&amp;YEAR($J4899)</f>
        <v>Jan 1900</v>
      </c>
      <c r="N4899" s="34" t="str">
        <f t="shared" si="460"/>
        <v>1/1/9999</v>
      </c>
      <c r="O4899" s="8" t="str">
        <f>IF(ISERROR(VLOOKUP($I4899,Lookup!$H$2:$I$11,2,0)),"",VLOOKUP($I4899,Lookup!$H$2:$I$11,2,0))</f>
        <v/>
      </c>
      <c r="P4899" s="8">
        <f>COUNTIF(J$4:J4899,J4899)</f>
        <v>0</v>
      </c>
    </row>
    <row r="4900" spans="1:16" x14ac:dyDescent="0.25">
      <c r="A4900" s="35">
        <f t="shared" si="461"/>
        <v>0</v>
      </c>
      <c r="B4900" s="8">
        <f t="shared" si="462"/>
        <v>0</v>
      </c>
      <c r="C4900" s="8">
        <f t="shared" si="463"/>
        <v>0</v>
      </c>
      <c r="D4900" s="38" t="e">
        <f t="shared" si="464"/>
        <v>#VALUE!</v>
      </c>
      <c r="E4900" s="39" t="e">
        <f t="shared" si="459"/>
        <v>#VALUE!</v>
      </c>
      <c r="M4900" s="8" t="str">
        <f>VLOOKUP(MONTH($J4900),Lookup!$A$2:$B$13,2,0)&amp;" "&amp;YEAR($J4900)</f>
        <v>Jan 1900</v>
      </c>
      <c r="N4900" s="34" t="str">
        <f t="shared" si="460"/>
        <v>1/1/9999</v>
      </c>
      <c r="O4900" s="8" t="str">
        <f>IF(ISERROR(VLOOKUP($I4900,Lookup!$H$2:$I$11,2,0)),"",VLOOKUP($I4900,Lookup!$H$2:$I$11,2,0))</f>
        <v/>
      </c>
      <c r="P4900" s="8">
        <f>COUNTIF(J$4:J4900,J4900)</f>
        <v>0</v>
      </c>
    </row>
    <row r="4901" spans="1:16" x14ac:dyDescent="0.25">
      <c r="A4901" s="35">
        <f t="shared" si="461"/>
        <v>0</v>
      </c>
      <c r="B4901" s="8">
        <f t="shared" si="462"/>
        <v>0</v>
      </c>
      <c r="C4901" s="8">
        <f t="shared" si="463"/>
        <v>0</v>
      </c>
      <c r="D4901" s="38" t="e">
        <f t="shared" si="464"/>
        <v>#VALUE!</v>
      </c>
      <c r="E4901" s="39" t="e">
        <f t="shared" si="459"/>
        <v>#VALUE!</v>
      </c>
      <c r="M4901" s="8" t="str">
        <f>VLOOKUP(MONTH($J4901),Lookup!$A$2:$B$13,2,0)&amp;" "&amp;YEAR($J4901)</f>
        <v>Jan 1900</v>
      </c>
      <c r="N4901" s="34" t="str">
        <f t="shared" si="460"/>
        <v>1/1/9999</v>
      </c>
      <c r="O4901" s="8" t="str">
        <f>IF(ISERROR(VLOOKUP($I4901,Lookup!$H$2:$I$11,2,0)),"",VLOOKUP($I4901,Lookup!$H$2:$I$11,2,0))</f>
        <v/>
      </c>
      <c r="P4901" s="8">
        <f>COUNTIF(J$4:J4901,J4901)</f>
        <v>0</v>
      </c>
    </row>
    <row r="4902" spans="1:16" x14ac:dyDescent="0.25">
      <c r="A4902" s="35">
        <f t="shared" si="461"/>
        <v>0</v>
      </c>
      <c r="B4902" s="8">
        <f t="shared" si="462"/>
        <v>0</v>
      </c>
      <c r="C4902" s="8">
        <f t="shared" si="463"/>
        <v>0</v>
      </c>
      <c r="D4902" s="38" t="e">
        <f t="shared" si="464"/>
        <v>#VALUE!</v>
      </c>
      <c r="E4902" s="39" t="e">
        <f t="shared" si="459"/>
        <v>#VALUE!</v>
      </c>
      <c r="M4902" s="8" t="str">
        <f>VLOOKUP(MONTH($J4902),Lookup!$A$2:$B$13,2,0)&amp;" "&amp;YEAR($J4902)</f>
        <v>Jan 1900</v>
      </c>
      <c r="N4902" s="34" t="str">
        <f t="shared" si="460"/>
        <v>1/1/9999</v>
      </c>
      <c r="O4902" s="8" t="str">
        <f>IF(ISERROR(VLOOKUP($I4902,Lookup!$H$2:$I$11,2,0)),"",VLOOKUP($I4902,Lookup!$H$2:$I$11,2,0))</f>
        <v/>
      </c>
      <c r="P4902" s="8">
        <f>COUNTIF(J$4:J4902,J4902)</f>
        <v>0</v>
      </c>
    </row>
    <row r="4903" spans="1:16" x14ac:dyDescent="0.25">
      <c r="A4903" s="35">
        <f t="shared" si="461"/>
        <v>0</v>
      </c>
      <c r="B4903" s="8">
        <f t="shared" si="462"/>
        <v>0</v>
      </c>
      <c r="C4903" s="8">
        <f t="shared" si="463"/>
        <v>0</v>
      </c>
      <c r="D4903" s="38" t="e">
        <f t="shared" si="464"/>
        <v>#VALUE!</v>
      </c>
      <c r="E4903" s="39" t="e">
        <f t="shared" si="459"/>
        <v>#VALUE!</v>
      </c>
      <c r="M4903" s="8" t="str">
        <f>VLOOKUP(MONTH($J4903),Lookup!$A$2:$B$13,2,0)&amp;" "&amp;YEAR($J4903)</f>
        <v>Jan 1900</v>
      </c>
      <c r="N4903" s="34" t="str">
        <f t="shared" si="460"/>
        <v>1/1/9999</v>
      </c>
      <c r="O4903" s="8" t="str">
        <f>IF(ISERROR(VLOOKUP($I4903,Lookup!$H$2:$I$11,2,0)),"",VLOOKUP($I4903,Lookup!$H$2:$I$11,2,0))</f>
        <v/>
      </c>
      <c r="P4903" s="8">
        <f>COUNTIF(J$4:J4903,J4903)</f>
        <v>0</v>
      </c>
    </row>
    <row r="4904" spans="1:16" x14ac:dyDescent="0.25">
      <c r="A4904" s="35">
        <f t="shared" si="461"/>
        <v>0</v>
      </c>
      <c r="B4904" s="8">
        <f t="shared" si="462"/>
        <v>0</v>
      </c>
      <c r="C4904" s="8">
        <f t="shared" si="463"/>
        <v>0</v>
      </c>
      <c r="D4904" s="38" t="e">
        <f t="shared" si="464"/>
        <v>#VALUE!</v>
      </c>
      <c r="E4904" s="39" t="e">
        <f t="shared" si="459"/>
        <v>#VALUE!</v>
      </c>
      <c r="M4904" s="8" t="str">
        <f>VLOOKUP(MONTH($J4904),Lookup!$A$2:$B$13,2,0)&amp;" "&amp;YEAR($J4904)</f>
        <v>Jan 1900</v>
      </c>
      <c r="N4904" s="34" t="str">
        <f t="shared" si="460"/>
        <v>1/1/9999</v>
      </c>
      <c r="O4904" s="8" t="str">
        <f>IF(ISERROR(VLOOKUP($I4904,Lookup!$H$2:$I$11,2,0)),"",VLOOKUP($I4904,Lookup!$H$2:$I$11,2,0))</f>
        <v/>
      </c>
      <c r="P4904" s="8">
        <f>COUNTIF(J$4:J4904,J4904)</f>
        <v>0</v>
      </c>
    </row>
    <row r="4905" spans="1:16" x14ac:dyDescent="0.25">
      <c r="A4905" s="35">
        <f t="shared" si="461"/>
        <v>0</v>
      </c>
      <c r="B4905" s="8">
        <f t="shared" si="462"/>
        <v>0</v>
      </c>
      <c r="C4905" s="8">
        <f t="shared" si="463"/>
        <v>0</v>
      </c>
      <c r="D4905" s="38" t="e">
        <f t="shared" si="464"/>
        <v>#VALUE!</v>
      </c>
      <c r="E4905" s="39" t="e">
        <f t="shared" si="459"/>
        <v>#VALUE!</v>
      </c>
      <c r="M4905" s="8" t="str">
        <f>VLOOKUP(MONTH($J4905),Lookup!$A$2:$B$13,2,0)&amp;" "&amp;YEAR($J4905)</f>
        <v>Jan 1900</v>
      </c>
      <c r="N4905" s="34" t="str">
        <f t="shared" si="460"/>
        <v>1/1/9999</v>
      </c>
      <c r="O4905" s="8" t="str">
        <f>IF(ISERROR(VLOOKUP($I4905,Lookup!$H$2:$I$11,2,0)),"",VLOOKUP($I4905,Lookup!$H$2:$I$11,2,0))</f>
        <v/>
      </c>
      <c r="P4905" s="8">
        <f>COUNTIF(J$4:J4905,J4905)</f>
        <v>0</v>
      </c>
    </row>
    <row r="4906" spans="1:16" x14ac:dyDescent="0.25">
      <c r="A4906" s="35">
        <f t="shared" si="461"/>
        <v>0</v>
      </c>
      <c r="B4906" s="8">
        <f t="shared" si="462"/>
        <v>0</v>
      </c>
      <c r="C4906" s="8">
        <f t="shared" si="463"/>
        <v>0</v>
      </c>
      <c r="D4906" s="38" t="e">
        <f t="shared" si="464"/>
        <v>#VALUE!</v>
      </c>
      <c r="E4906" s="39" t="e">
        <f t="shared" si="459"/>
        <v>#VALUE!</v>
      </c>
      <c r="M4906" s="8" t="str">
        <f>VLOOKUP(MONTH($J4906),Lookup!$A$2:$B$13,2,0)&amp;" "&amp;YEAR($J4906)</f>
        <v>Jan 1900</v>
      </c>
      <c r="N4906" s="34" t="str">
        <f t="shared" si="460"/>
        <v>1/1/9999</v>
      </c>
      <c r="O4906" s="8" t="str">
        <f>IF(ISERROR(VLOOKUP($I4906,Lookup!$H$2:$I$11,2,0)),"",VLOOKUP($I4906,Lookup!$H$2:$I$11,2,0))</f>
        <v/>
      </c>
      <c r="P4906" s="8">
        <f>COUNTIF(J$4:J4906,J4906)</f>
        <v>0</v>
      </c>
    </row>
    <row r="4907" spans="1:16" x14ac:dyDescent="0.25">
      <c r="A4907" s="35">
        <f t="shared" si="461"/>
        <v>0</v>
      </c>
      <c r="B4907" s="8">
        <f t="shared" si="462"/>
        <v>0</v>
      </c>
      <c r="C4907" s="8">
        <f t="shared" si="463"/>
        <v>0</v>
      </c>
      <c r="D4907" s="38" t="e">
        <f t="shared" si="464"/>
        <v>#VALUE!</v>
      </c>
      <c r="E4907" s="39" t="e">
        <f t="shared" si="459"/>
        <v>#VALUE!</v>
      </c>
      <c r="M4907" s="8" t="str">
        <f>VLOOKUP(MONTH($J4907),Lookup!$A$2:$B$13,2,0)&amp;" "&amp;YEAR($J4907)</f>
        <v>Jan 1900</v>
      </c>
      <c r="N4907" s="34" t="str">
        <f t="shared" si="460"/>
        <v>1/1/9999</v>
      </c>
      <c r="O4907" s="8" t="str">
        <f>IF(ISERROR(VLOOKUP($I4907,Lookup!$H$2:$I$11,2,0)),"",VLOOKUP($I4907,Lookup!$H$2:$I$11,2,0))</f>
        <v/>
      </c>
      <c r="P4907" s="8">
        <f>COUNTIF(J$4:J4907,J4907)</f>
        <v>0</v>
      </c>
    </row>
    <row r="4908" spans="1:16" x14ac:dyDescent="0.25">
      <c r="A4908" s="35">
        <f t="shared" si="461"/>
        <v>0</v>
      </c>
      <c r="B4908" s="8">
        <f t="shared" si="462"/>
        <v>0</v>
      </c>
      <c r="C4908" s="8">
        <f t="shared" si="463"/>
        <v>0</v>
      </c>
      <c r="D4908" s="38" t="e">
        <f t="shared" si="464"/>
        <v>#VALUE!</v>
      </c>
      <c r="E4908" s="39" t="e">
        <f t="shared" si="459"/>
        <v>#VALUE!</v>
      </c>
      <c r="M4908" s="8" t="str">
        <f>VLOOKUP(MONTH($J4908),Lookup!$A$2:$B$13,2,0)&amp;" "&amp;YEAR($J4908)</f>
        <v>Jan 1900</v>
      </c>
      <c r="N4908" s="34" t="str">
        <f t="shared" si="460"/>
        <v>1/1/9999</v>
      </c>
      <c r="O4908" s="8" t="str">
        <f>IF(ISERROR(VLOOKUP($I4908,Lookup!$H$2:$I$11,2,0)),"",VLOOKUP($I4908,Lookup!$H$2:$I$11,2,0))</f>
        <v/>
      </c>
      <c r="P4908" s="8">
        <f>COUNTIF(J$4:J4908,J4908)</f>
        <v>0</v>
      </c>
    </row>
    <row r="4909" spans="1:16" x14ac:dyDescent="0.25">
      <c r="A4909" s="35">
        <f t="shared" si="461"/>
        <v>0</v>
      </c>
      <c r="B4909" s="8">
        <f t="shared" si="462"/>
        <v>0</v>
      </c>
      <c r="C4909" s="8">
        <f t="shared" si="463"/>
        <v>0</v>
      </c>
      <c r="D4909" s="38" t="e">
        <f t="shared" si="464"/>
        <v>#VALUE!</v>
      </c>
      <c r="E4909" s="39" t="e">
        <f t="shared" si="459"/>
        <v>#VALUE!</v>
      </c>
      <c r="M4909" s="8" t="str">
        <f>VLOOKUP(MONTH($J4909),Lookup!$A$2:$B$13,2,0)&amp;" "&amp;YEAR($J4909)</f>
        <v>Jan 1900</v>
      </c>
      <c r="N4909" s="34" t="str">
        <f t="shared" si="460"/>
        <v>1/1/9999</v>
      </c>
      <c r="O4909" s="8" t="str">
        <f>IF(ISERROR(VLOOKUP($I4909,Lookup!$H$2:$I$11,2,0)),"",VLOOKUP($I4909,Lookup!$H$2:$I$11,2,0))</f>
        <v/>
      </c>
      <c r="P4909" s="8">
        <f>COUNTIF(J$4:J4909,J4909)</f>
        <v>0</v>
      </c>
    </row>
    <row r="4910" spans="1:16" x14ac:dyDescent="0.25">
      <c r="A4910" s="35">
        <f t="shared" si="461"/>
        <v>0</v>
      </c>
      <c r="B4910" s="8">
        <f t="shared" si="462"/>
        <v>0</v>
      </c>
      <c r="C4910" s="8">
        <f t="shared" si="463"/>
        <v>0</v>
      </c>
      <c r="D4910" s="38" t="e">
        <f t="shared" si="464"/>
        <v>#VALUE!</v>
      </c>
      <c r="E4910" s="39" t="e">
        <f t="shared" si="459"/>
        <v>#VALUE!</v>
      </c>
      <c r="M4910" s="8" t="str">
        <f>VLOOKUP(MONTH($J4910),Lookup!$A$2:$B$13,2,0)&amp;" "&amp;YEAR($J4910)</f>
        <v>Jan 1900</v>
      </c>
      <c r="N4910" s="34" t="str">
        <f t="shared" si="460"/>
        <v>1/1/9999</v>
      </c>
      <c r="O4910" s="8" t="str">
        <f>IF(ISERROR(VLOOKUP($I4910,Lookup!$H$2:$I$11,2,0)),"",VLOOKUP($I4910,Lookup!$H$2:$I$11,2,0))</f>
        <v/>
      </c>
      <c r="P4910" s="8">
        <f>COUNTIF(J$4:J4910,J4910)</f>
        <v>0</v>
      </c>
    </row>
    <row r="4911" spans="1:16" x14ac:dyDescent="0.25">
      <c r="A4911" s="35">
        <f t="shared" si="461"/>
        <v>0</v>
      </c>
      <c r="B4911" s="8">
        <f t="shared" si="462"/>
        <v>0</v>
      </c>
      <c r="C4911" s="8">
        <f t="shared" si="463"/>
        <v>0</v>
      </c>
      <c r="D4911" s="38" t="e">
        <f t="shared" si="464"/>
        <v>#VALUE!</v>
      </c>
      <c r="E4911" s="39" t="e">
        <f t="shared" si="459"/>
        <v>#VALUE!</v>
      </c>
      <c r="M4911" s="8" t="str">
        <f>VLOOKUP(MONTH($J4911),Lookup!$A$2:$B$13,2,0)&amp;" "&amp;YEAR($J4911)</f>
        <v>Jan 1900</v>
      </c>
      <c r="N4911" s="34" t="str">
        <f t="shared" si="460"/>
        <v>1/1/9999</v>
      </c>
      <c r="O4911" s="8" t="str">
        <f>IF(ISERROR(VLOOKUP($I4911,Lookup!$H$2:$I$11,2,0)),"",VLOOKUP($I4911,Lookup!$H$2:$I$11,2,0))</f>
        <v/>
      </c>
      <c r="P4911" s="8">
        <f>COUNTIF(J$4:J4911,J4911)</f>
        <v>0</v>
      </c>
    </row>
    <row r="4912" spans="1:16" x14ac:dyDescent="0.25">
      <c r="A4912" s="35">
        <f t="shared" si="461"/>
        <v>0</v>
      </c>
      <c r="B4912" s="8">
        <f t="shared" si="462"/>
        <v>0</v>
      </c>
      <c r="C4912" s="8">
        <f t="shared" si="463"/>
        <v>0</v>
      </c>
      <c r="D4912" s="38" t="e">
        <f t="shared" si="464"/>
        <v>#VALUE!</v>
      </c>
      <c r="E4912" s="39" t="e">
        <f t="shared" si="459"/>
        <v>#VALUE!</v>
      </c>
      <c r="M4912" s="8" t="str">
        <f>VLOOKUP(MONTH($J4912),Lookup!$A$2:$B$13,2,0)&amp;" "&amp;YEAR($J4912)</f>
        <v>Jan 1900</v>
      </c>
      <c r="N4912" s="34" t="str">
        <f t="shared" si="460"/>
        <v>1/1/9999</v>
      </c>
      <c r="O4912" s="8" t="str">
        <f>IF(ISERROR(VLOOKUP($I4912,Lookup!$H$2:$I$11,2,0)),"",VLOOKUP($I4912,Lookup!$H$2:$I$11,2,0))</f>
        <v/>
      </c>
      <c r="P4912" s="8">
        <f>COUNTIF(J$4:J4912,J4912)</f>
        <v>0</v>
      </c>
    </row>
    <row r="4913" spans="1:16" x14ac:dyDescent="0.25">
      <c r="A4913" s="35">
        <f t="shared" si="461"/>
        <v>0</v>
      </c>
      <c r="B4913" s="8">
        <f t="shared" si="462"/>
        <v>0</v>
      </c>
      <c r="C4913" s="8">
        <f t="shared" si="463"/>
        <v>0</v>
      </c>
      <c r="D4913" s="38" t="e">
        <f t="shared" si="464"/>
        <v>#VALUE!</v>
      </c>
      <c r="E4913" s="39" t="e">
        <f t="shared" si="459"/>
        <v>#VALUE!</v>
      </c>
      <c r="M4913" s="8" t="str">
        <f>VLOOKUP(MONTH($J4913),Lookup!$A$2:$B$13,2,0)&amp;" "&amp;YEAR($J4913)</f>
        <v>Jan 1900</v>
      </c>
      <c r="N4913" s="34" t="str">
        <f t="shared" si="460"/>
        <v>1/1/9999</v>
      </c>
      <c r="O4913" s="8" t="str">
        <f>IF(ISERROR(VLOOKUP($I4913,Lookup!$H$2:$I$11,2,0)),"",VLOOKUP($I4913,Lookup!$H$2:$I$11,2,0))</f>
        <v/>
      </c>
      <c r="P4913" s="8">
        <f>COUNTIF(J$4:J4913,J4913)</f>
        <v>0</v>
      </c>
    </row>
    <row r="4914" spans="1:16" x14ac:dyDescent="0.25">
      <c r="A4914" s="35">
        <f t="shared" si="461"/>
        <v>0</v>
      </c>
      <c r="B4914" s="8">
        <f t="shared" si="462"/>
        <v>0</v>
      </c>
      <c r="C4914" s="8">
        <f t="shared" si="463"/>
        <v>0</v>
      </c>
      <c r="D4914" s="38" t="e">
        <f t="shared" si="464"/>
        <v>#VALUE!</v>
      </c>
      <c r="E4914" s="39" t="e">
        <f t="shared" si="459"/>
        <v>#VALUE!</v>
      </c>
      <c r="M4914" s="8" t="str">
        <f>VLOOKUP(MONTH($J4914),Lookup!$A$2:$B$13,2,0)&amp;" "&amp;YEAR($J4914)</f>
        <v>Jan 1900</v>
      </c>
      <c r="N4914" s="34" t="str">
        <f t="shared" si="460"/>
        <v>1/1/9999</v>
      </c>
      <c r="O4914" s="8" t="str">
        <f>IF(ISERROR(VLOOKUP($I4914,Lookup!$H$2:$I$11,2,0)),"",VLOOKUP($I4914,Lookup!$H$2:$I$11,2,0))</f>
        <v/>
      </c>
      <c r="P4914" s="8">
        <f>COUNTIF(J$4:J4914,J4914)</f>
        <v>0</v>
      </c>
    </row>
    <row r="4915" spans="1:16" x14ac:dyDescent="0.25">
      <c r="A4915" s="35">
        <f t="shared" si="461"/>
        <v>0</v>
      </c>
      <c r="B4915" s="8">
        <f t="shared" si="462"/>
        <v>0</v>
      </c>
      <c r="C4915" s="8">
        <f t="shared" si="463"/>
        <v>0</v>
      </c>
      <c r="D4915" s="38" t="e">
        <f t="shared" si="464"/>
        <v>#VALUE!</v>
      </c>
      <c r="E4915" s="39" t="e">
        <f t="shared" si="459"/>
        <v>#VALUE!</v>
      </c>
      <c r="M4915" s="8" t="str">
        <f>VLOOKUP(MONTH($J4915),Lookup!$A$2:$B$13,2,0)&amp;" "&amp;YEAR($J4915)</f>
        <v>Jan 1900</v>
      </c>
      <c r="N4915" s="34" t="str">
        <f t="shared" si="460"/>
        <v>1/1/9999</v>
      </c>
      <c r="O4915" s="8" t="str">
        <f>IF(ISERROR(VLOOKUP($I4915,Lookup!$H$2:$I$11,2,0)),"",VLOOKUP($I4915,Lookup!$H$2:$I$11,2,0))</f>
        <v/>
      </c>
      <c r="P4915" s="8">
        <f>COUNTIF(J$4:J4915,J4915)</f>
        <v>0</v>
      </c>
    </row>
    <row r="4916" spans="1:16" x14ac:dyDescent="0.25">
      <c r="A4916" s="35">
        <f t="shared" si="461"/>
        <v>0</v>
      </c>
      <c r="B4916" s="8">
        <f t="shared" si="462"/>
        <v>0</v>
      </c>
      <c r="C4916" s="8">
        <f t="shared" si="463"/>
        <v>0</v>
      </c>
      <c r="D4916" s="38" t="e">
        <f t="shared" si="464"/>
        <v>#VALUE!</v>
      </c>
      <c r="E4916" s="39" t="e">
        <f t="shared" si="459"/>
        <v>#VALUE!</v>
      </c>
      <c r="M4916" s="8" t="str">
        <f>VLOOKUP(MONTH($J4916),Lookup!$A$2:$B$13,2,0)&amp;" "&amp;YEAR($J4916)</f>
        <v>Jan 1900</v>
      </c>
      <c r="N4916" s="34" t="str">
        <f t="shared" si="460"/>
        <v>1/1/9999</v>
      </c>
      <c r="O4916" s="8" t="str">
        <f>IF(ISERROR(VLOOKUP($I4916,Lookup!$H$2:$I$11,2,0)),"",VLOOKUP($I4916,Lookup!$H$2:$I$11,2,0))</f>
        <v/>
      </c>
      <c r="P4916" s="8">
        <f>COUNTIF(J$4:J4916,J4916)</f>
        <v>0</v>
      </c>
    </row>
    <row r="4917" spans="1:16" x14ac:dyDescent="0.25">
      <c r="A4917" s="35">
        <f t="shared" si="461"/>
        <v>0</v>
      </c>
      <c r="B4917" s="8">
        <f t="shared" si="462"/>
        <v>0</v>
      </c>
      <c r="C4917" s="8">
        <f t="shared" si="463"/>
        <v>0</v>
      </c>
      <c r="D4917" s="38" t="e">
        <f t="shared" si="464"/>
        <v>#VALUE!</v>
      </c>
      <c r="E4917" s="39" t="e">
        <f t="shared" si="459"/>
        <v>#VALUE!</v>
      </c>
      <c r="M4917" s="8" t="str">
        <f>VLOOKUP(MONTH($J4917),Lookup!$A$2:$B$13,2,0)&amp;" "&amp;YEAR($J4917)</f>
        <v>Jan 1900</v>
      </c>
      <c r="N4917" s="34" t="str">
        <f t="shared" si="460"/>
        <v>1/1/9999</v>
      </c>
      <c r="O4917" s="8" t="str">
        <f>IF(ISERROR(VLOOKUP($I4917,Lookup!$H$2:$I$11,2,0)),"",VLOOKUP($I4917,Lookup!$H$2:$I$11,2,0))</f>
        <v/>
      </c>
      <c r="P4917" s="8">
        <f>COUNTIF(J$4:J4917,J4917)</f>
        <v>0</v>
      </c>
    </row>
    <row r="4918" spans="1:16" x14ac:dyDescent="0.25">
      <c r="A4918" s="35">
        <f t="shared" si="461"/>
        <v>0</v>
      </c>
      <c r="B4918" s="8">
        <f t="shared" si="462"/>
        <v>0</v>
      </c>
      <c r="C4918" s="8">
        <f t="shared" si="463"/>
        <v>0</v>
      </c>
      <c r="D4918" s="38" t="e">
        <f t="shared" si="464"/>
        <v>#VALUE!</v>
      </c>
      <c r="E4918" s="39" t="e">
        <f t="shared" si="459"/>
        <v>#VALUE!</v>
      </c>
      <c r="M4918" s="8" t="str">
        <f>VLOOKUP(MONTH($J4918),Lookup!$A$2:$B$13,2,0)&amp;" "&amp;YEAR($J4918)</f>
        <v>Jan 1900</v>
      </c>
      <c r="N4918" s="34" t="str">
        <f t="shared" si="460"/>
        <v>1/1/9999</v>
      </c>
      <c r="O4918" s="8" t="str">
        <f>IF(ISERROR(VLOOKUP($I4918,Lookup!$H$2:$I$11,2,0)),"",VLOOKUP($I4918,Lookup!$H$2:$I$11,2,0))</f>
        <v/>
      </c>
      <c r="P4918" s="8">
        <f>COUNTIF(J$4:J4918,J4918)</f>
        <v>0</v>
      </c>
    </row>
    <row r="4919" spans="1:16" x14ac:dyDescent="0.25">
      <c r="A4919" s="35">
        <f t="shared" si="461"/>
        <v>0</v>
      </c>
      <c r="B4919" s="8">
        <f t="shared" si="462"/>
        <v>0</v>
      </c>
      <c r="C4919" s="8">
        <f t="shared" si="463"/>
        <v>0</v>
      </c>
      <c r="D4919" s="38" t="e">
        <f t="shared" si="464"/>
        <v>#VALUE!</v>
      </c>
      <c r="E4919" s="39" t="e">
        <f t="shared" si="459"/>
        <v>#VALUE!</v>
      </c>
      <c r="M4919" s="8" t="str">
        <f>VLOOKUP(MONTH($J4919),Lookup!$A$2:$B$13,2,0)&amp;" "&amp;YEAR($J4919)</f>
        <v>Jan 1900</v>
      </c>
      <c r="N4919" s="34" t="str">
        <f t="shared" si="460"/>
        <v>1/1/9999</v>
      </c>
      <c r="O4919" s="8" t="str">
        <f>IF(ISERROR(VLOOKUP($I4919,Lookup!$H$2:$I$11,2,0)),"",VLOOKUP($I4919,Lookup!$H$2:$I$11,2,0))</f>
        <v/>
      </c>
      <c r="P4919" s="8">
        <f>COUNTIF(J$4:J4919,J4919)</f>
        <v>0</v>
      </c>
    </row>
    <row r="4920" spans="1:16" x14ac:dyDescent="0.25">
      <c r="A4920" s="35">
        <f t="shared" si="461"/>
        <v>0</v>
      </c>
      <c r="B4920" s="8">
        <f t="shared" si="462"/>
        <v>0</v>
      </c>
      <c r="C4920" s="8">
        <f t="shared" si="463"/>
        <v>0</v>
      </c>
      <c r="D4920" s="38" t="e">
        <f t="shared" si="464"/>
        <v>#VALUE!</v>
      </c>
      <c r="E4920" s="39" t="e">
        <f t="shared" si="459"/>
        <v>#VALUE!</v>
      </c>
      <c r="M4920" s="8" t="str">
        <f>VLOOKUP(MONTH($J4920),Lookup!$A$2:$B$13,2,0)&amp;" "&amp;YEAR($J4920)</f>
        <v>Jan 1900</v>
      </c>
      <c r="N4920" s="34" t="str">
        <f t="shared" si="460"/>
        <v>1/1/9999</v>
      </c>
      <c r="O4920" s="8" t="str">
        <f>IF(ISERROR(VLOOKUP($I4920,Lookup!$H$2:$I$11,2,0)),"",VLOOKUP($I4920,Lookup!$H$2:$I$11,2,0))</f>
        <v/>
      </c>
      <c r="P4920" s="8">
        <f>COUNTIF(J$4:J4920,J4920)</f>
        <v>0</v>
      </c>
    </row>
    <row r="4921" spans="1:16" x14ac:dyDescent="0.25">
      <c r="A4921" s="35">
        <f t="shared" si="461"/>
        <v>0</v>
      </c>
      <c r="B4921" s="8">
        <f t="shared" si="462"/>
        <v>0</v>
      </c>
      <c r="C4921" s="8">
        <f t="shared" si="463"/>
        <v>0</v>
      </c>
      <c r="D4921" s="38" t="e">
        <f t="shared" si="464"/>
        <v>#VALUE!</v>
      </c>
      <c r="E4921" s="39" t="e">
        <f t="shared" si="459"/>
        <v>#VALUE!</v>
      </c>
      <c r="M4921" s="8" t="str">
        <f>VLOOKUP(MONTH($J4921),Lookup!$A$2:$B$13,2,0)&amp;" "&amp;YEAR($J4921)</f>
        <v>Jan 1900</v>
      </c>
      <c r="N4921" s="34" t="str">
        <f t="shared" si="460"/>
        <v>1/1/9999</v>
      </c>
      <c r="O4921" s="8" t="str">
        <f>IF(ISERROR(VLOOKUP($I4921,Lookup!$H$2:$I$11,2,0)),"",VLOOKUP($I4921,Lookup!$H$2:$I$11,2,0))</f>
        <v/>
      </c>
      <c r="P4921" s="8">
        <f>COUNTIF(J$4:J4921,J4921)</f>
        <v>0</v>
      </c>
    </row>
    <row r="4922" spans="1:16" x14ac:dyDescent="0.25">
      <c r="A4922" s="35">
        <f t="shared" si="461"/>
        <v>0</v>
      </c>
      <c r="B4922" s="8">
        <f t="shared" si="462"/>
        <v>0</v>
      </c>
      <c r="C4922" s="8">
        <f t="shared" si="463"/>
        <v>0</v>
      </c>
      <c r="D4922" s="38" t="e">
        <f t="shared" si="464"/>
        <v>#VALUE!</v>
      </c>
      <c r="E4922" s="39" t="e">
        <f t="shared" si="459"/>
        <v>#VALUE!</v>
      </c>
      <c r="M4922" s="8" t="str">
        <f>VLOOKUP(MONTH($J4922),Lookup!$A$2:$B$13,2,0)&amp;" "&amp;YEAR($J4922)</f>
        <v>Jan 1900</v>
      </c>
      <c r="N4922" s="34" t="str">
        <f t="shared" si="460"/>
        <v>1/1/9999</v>
      </c>
      <c r="O4922" s="8" t="str">
        <f>IF(ISERROR(VLOOKUP($I4922,Lookup!$H$2:$I$11,2,0)),"",VLOOKUP($I4922,Lookup!$H$2:$I$11,2,0))</f>
        <v/>
      </c>
      <c r="P4922" s="8">
        <f>COUNTIF(J$4:J4922,J4922)</f>
        <v>0</v>
      </c>
    </row>
    <row r="4923" spans="1:16" x14ac:dyDescent="0.25">
      <c r="A4923" s="35">
        <f t="shared" si="461"/>
        <v>0</v>
      </c>
      <c r="B4923" s="8">
        <f t="shared" si="462"/>
        <v>0</v>
      </c>
      <c r="C4923" s="8">
        <f t="shared" si="463"/>
        <v>0</v>
      </c>
      <c r="D4923" s="38" t="e">
        <f t="shared" si="464"/>
        <v>#VALUE!</v>
      </c>
      <c r="E4923" s="39" t="e">
        <f t="shared" si="459"/>
        <v>#VALUE!</v>
      </c>
      <c r="M4923" s="8" t="str">
        <f>VLOOKUP(MONTH($J4923),Lookup!$A$2:$B$13,2,0)&amp;" "&amp;YEAR($J4923)</f>
        <v>Jan 1900</v>
      </c>
      <c r="N4923" s="34" t="str">
        <f t="shared" si="460"/>
        <v>1/1/9999</v>
      </c>
      <c r="O4923" s="8" t="str">
        <f>IF(ISERROR(VLOOKUP($I4923,Lookup!$H$2:$I$11,2,0)),"",VLOOKUP($I4923,Lookup!$H$2:$I$11,2,0))</f>
        <v/>
      </c>
      <c r="P4923" s="8">
        <f>COUNTIF(J$4:J4923,J4923)</f>
        <v>0</v>
      </c>
    </row>
    <row r="4924" spans="1:16" x14ac:dyDescent="0.25">
      <c r="A4924" s="35">
        <f t="shared" si="461"/>
        <v>0</v>
      </c>
      <c r="B4924" s="8">
        <f t="shared" si="462"/>
        <v>0</v>
      </c>
      <c r="C4924" s="8">
        <f t="shared" si="463"/>
        <v>0</v>
      </c>
      <c r="D4924" s="38" t="e">
        <f t="shared" si="464"/>
        <v>#VALUE!</v>
      </c>
      <c r="E4924" s="39" t="e">
        <f t="shared" si="459"/>
        <v>#VALUE!</v>
      </c>
      <c r="M4924" s="8" t="str">
        <f>VLOOKUP(MONTH($J4924),Lookup!$A$2:$B$13,2,0)&amp;" "&amp;YEAR($J4924)</f>
        <v>Jan 1900</v>
      </c>
      <c r="N4924" s="34" t="str">
        <f t="shared" si="460"/>
        <v>1/1/9999</v>
      </c>
      <c r="O4924" s="8" t="str">
        <f>IF(ISERROR(VLOOKUP($I4924,Lookup!$H$2:$I$11,2,0)),"",VLOOKUP($I4924,Lookup!$H$2:$I$11,2,0))</f>
        <v/>
      </c>
      <c r="P4924" s="8">
        <f>COUNTIF(J$4:J4924,J4924)</f>
        <v>0</v>
      </c>
    </row>
    <row r="4925" spans="1:16" x14ac:dyDescent="0.25">
      <c r="A4925" s="35">
        <f t="shared" si="461"/>
        <v>0</v>
      </c>
      <c r="B4925" s="8">
        <f t="shared" si="462"/>
        <v>0</v>
      </c>
      <c r="C4925" s="8">
        <f t="shared" si="463"/>
        <v>0</v>
      </c>
      <c r="D4925" s="38" t="e">
        <f t="shared" si="464"/>
        <v>#VALUE!</v>
      </c>
      <c r="E4925" s="39" t="e">
        <f t="shared" si="459"/>
        <v>#VALUE!</v>
      </c>
      <c r="M4925" s="8" t="str">
        <f>VLOOKUP(MONTH($J4925),Lookup!$A$2:$B$13,2,0)&amp;" "&amp;YEAR($J4925)</f>
        <v>Jan 1900</v>
      </c>
      <c r="N4925" s="34" t="str">
        <f t="shared" si="460"/>
        <v>1/1/9999</v>
      </c>
      <c r="O4925" s="8" t="str">
        <f>IF(ISERROR(VLOOKUP($I4925,Lookup!$H$2:$I$11,2,0)),"",VLOOKUP($I4925,Lookup!$H$2:$I$11,2,0))</f>
        <v/>
      </c>
      <c r="P4925" s="8">
        <f>COUNTIF(J$4:J4925,J4925)</f>
        <v>0</v>
      </c>
    </row>
    <row r="4926" spans="1:16" x14ac:dyDescent="0.25">
      <c r="A4926" s="35">
        <f t="shared" si="461"/>
        <v>0</v>
      </c>
      <c r="B4926" s="8">
        <f t="shared" si="462"/>
        <v>0</v>
      </c>
      <c r="C4926" s="8">
        <f t="shared" si="463"/>
        <v>0</v>
      </c>
      <c r="D4926" s="38" t="e">
        <f t="shared" si="464"/>
        <v>#VALUE!</v>
      </c>
      <c r="E4926" s="39" t="e">
        <f t="shared" si="459"/>
        <v>#VALUE!</v>
      </c>
      <c r="M4926" s="8" t="str">
        <f>VLOOKUP(MONTH($J4926),Lookup!$A$2:$B$13,2,0)&amp;" "&amp;YEAR($J4926)</f>
        <v>Jan 1900</v>
      </c>
      <c r="N4926" s="34" t="str">
        <f t="shared" si="460"/>
        <v>1/1/9999</v>
      </c>
      <c r="O4926" s="8" t="str">
        <f>IF(ISERROR(VLOOKUP($I4926,Lookup!$H$2:$I$11,2,0)),"",VLOOKUP($I4926,Lookup!$H$2:$I$11,2,0))</f>
        <v/>
      </c>
      <c r="P4926" s="8">
        <f>COUNTIF(J$4:J4926,J4926)</f>
        <v>0</v>
      </c>
    </row>
    <row r="4927" spans="1:16" x14ac:dyDescent="0.25">
      <c r="A4927" s="35">
        <f t="shared" si="461"/>
        <v>0</v>
      </c>
      <c r="B4927" s="8">
        <f t="shared" si="462"/>
        <v>0</v>
      </c>
      <c r="C4927" s="8">
        <f t="shared" si="463"/>
        <v>0</v>
      </c>
      <c r="D4927" s="38" t="e">
        <f t="shared" si="464"/>
        <v>#VALUE!</v>
      </c>
      <c r="E4927" s="39" t="e">
        <f t="shared" si="459"/>
        <v>#VALUE!</v>
      </c>
      <c r="M4927" s="8" t="str">
        <f>VLOOKUP(MONTH($J4927),Lookup!$A$2:$B$13,2,0)&amp;" "&amp;YEAR($J4927)</f>
        <v>Jan 1900</v>
      </c>
      <c r="N4927" s="34" t="str">
        <f t="shared" si="460"/>
        <v>1/1/9999</v>
      </c>
      <c r="O4927" s="8" t="str">
        <f>IF(ISERROR(VLOOKUP($I4927,Lookup!$H$2:$I$11,2,0)),"",VLOOKUP($I4927,Lookup!$H$2:$I$11,2,0))</f>
        <v/>
      </c>
      <c r="P4927" s="8">
        <f>COUNTIF(J$4:J4927,J4927)</f>
        <v>0</v>
      </c>
    </row>
    <row r="4928" spans="1:16" x14ac:dyDescent="0.25">
      <c r="A4928" s="35">
        <f t="shared" si="461"/>
        <v>0</v>
      </c>
      <c r="B4928" s="8">
        <f t="shared" si="462"/>
        <v>0</v>
      </c>
      <c r="C4928" s="8">
        <f t="shared" si="463"/>
        <v>0</v>
      </c>
      <c r="D4928" s="38" t="e">
        <f t="shared" si="464"/>
        <v>#VALUE!</v>
      </c>
      <c r="E4928" s="39" t="e">
        <f t="shared" si="459"/>
        <v>#VALUE!</v>
      </c>
      <c r="M4928" s="8" t="str">
        <f>VLOOKUP(MONTH($J4928),Lookup!$A$2:$B$13,2,0)&amp;" "&amp;YEAR($J4928)</f>
        <v>Jan 1900</v>
      </c>
      <c r="N4928" s="34" t="str">
        <f t="shared" si="460"/>
        <v>1/1/9999</v>
      </c>
      <c r="O4928" s="8" t="str">
        <f>IF(ISERROR(VLOOKUP($I4928,Lookup!$H$2:$I$11,2,0)),"",VLOOKUP($I4928,Lookup!$H$2:$I$11,2,0))</f>
        <v/>
      </c>
      <c r="P4928" s="8">
        <f>COUNTIF(J$4:J4928,J4928)</f>
        <v>0</v>
      </c>
    </row>
    <row r="4929" spans="1:16" x14ac:dyDescent="0.25">
      <c r="A4929" s="35">
        <f t="shared" si="461"/>
        <v>0</v>
      </c>
      <c r="B4929" s="8">
        <f t="shared" si="462"/>
        <v>0</v>
      </c>
      <c r="C4929" s="8">
        <f t="shared" si="463"/>
        <v>0</v>
      </c>
      <c r="D4929" s="38" t="e">
        <f t="shared" si="464"/>
        <v>#VALUE!</v>
      </c>
      <c r="E4929" s="39" t="e">
        <f t="shared" si="459"/>
        <v>#VALUE!</v>
      </c>
      <c r="M4929" s="8" t="str">
        <f>VLOOKUP(MONTH($J4929),Lookup!$A$2:$B$13,2,0)&amp;" "&amp;YEAR($J4929)</f>
        <v>Jan 1900</v>
      </c>
      <c r="N4929" s="34" t="str">
        <f t="shared" si="460"/>
        <v>1/1/9999</v>
      </c>
      <c r="O4929" s="8" t="str">
        <f>IF(ISERROR(VLOOKUP($I4929,Lookup!$H$2:$I$11,2,0)),"",VLOOKUP($I4929,Lookup!$H$2:$I$11,2,0))</f>
        <v/>
      </c>
      <c r="P4929" s="8">
        <f>COUNTIF(J$4:J4929,J4929)</f>
        <v>0</v>
      </c>
    </row>
    <row r="4930" spans="1:16" x14ac:dyDescent="0.25">
      <c r="A4930" s="35">
        <f t="shared" si="461"/>
        <v>0</v>
      </c>
      <c r="B4930" s="8">
        <f t="shared" si="462"/>
        <v>0</v>
      </c>
      <c r="C4930" s="8">
        <f t="shared" si="463"/>
        <v>0</v>
      </c>
      <c r="D4930" s="38" t="e">
        <f t="shared" si="464"/>
        <v>#VALUE!</v>
      </c>
      <c r="E4930" s="39" t="e">
        <f t="shared" si="459"/>
        <v>#VALUE!</v>
      </c>
      <c r="M4930" s="8" t="str">
        <f>VLOOKUP(MONTH($J4930),Lookup!$A$2:$B$13,2,0)&amp;" "&amp;YEAR($J4930)</f>
        <v>Jan 1900</v>
      </c>
      <c r="N4930" s="34" t="str">
        <f t="shared" si="460"/>
        <v>1/1/9999</v>
      </c>
      <c r="O4930" s="8" t="str">
        <f>IF(ISERROR(VLOOKUP($I4930,Lookup!$H$2:$I$11,2,0)),"",VLOOKUP($I4930,Lookup!$H$2:$I$11,2,0))</f>
        <v/>
      </c>
      <c r="P4930" s="8">
        <f>COUNTIF(J$4:J4930,J4930)</f>
        <v>0</v>
      </c>
    </row>
    <row r="4931" spans="1:16" x14ac:dyDescent="0.25">
      <c r="A4931" s="35">
        <f t="shared" si="461"/>
        <v>0</v>
      </c>
      <c r="B4931" s="8">
        <f t="shared" si="462"/>
        <v>0</v>
      </c>
      <c r="C4931" s="8">
        <f t="shared" si="463"/>
        <v>0</v>
      </c>
      <c r="D4931" s="38" t="e">
        <f t="shared" si="464"/>
        <v>#VALUE!</v>
      </c>
      <c r="E4931" s="39" t="e">
        <f t="shared" si="459"/>
        <v>#VALUE!</v>
      </c>
      <c r="M4931" s="8" t="str">
        <f>VLOOKUP(MONTH($J4931),Lookup!$A$2:$B$13,2,0)&amp;" "&amp;YEAR($J4931)</f>
        <v>Jan 1900</v>
      </c>
      <c r="N4931" s="34" t="str">
        <f t="shared" si="460"/>
        <v>1/1/9999</v>
      </c>
      <c r="O4931" s="8" t="str">
        <f>IF(ISERROR(VLOOKUP($I4931,Lookup!$H$2:$I$11,2,0)),"",VLOOKUP($I4931,Lookup!$H$2:$I$11,2,0))</f>
        <v/>
      </c>
      <c r="P4931" s="8">
        <f>COUNTIF(J$4:J4931,J4931)</f>
        <v>0</v>
      </c>
    </row>
    <row r="4932" spans="1:16" x14ac:dyDescent="0.25">
      <c r="A4932" s="35">
        <f t="shared" si="461"/>
        <v>0</v>
      </c>
      <c r="B4932" s="8">
        <f t="shared" si="462"/>
        <v>0</v>
      </c>
      <c r="C4932" s="8">
        <f t="shared" si="463"/>
        <v>0</v>
      </c>
      <c r="D4932" s="38" t="e">
        <f t="shared" si="464"/>
        <v>#VALUE!</v>
      </c>
      <c r="E4932" s="39" t="e">
        <f t="shared" si="459"/>
        <v>#VALUE!</v>
      </c>
      <c r="M4932" s="8" t="str">
        <f>VLOOKUP(MONTH($J4932),Lookup!$A$2:$B$13,2,0)&amp;" "&amp;YEAR($J4932)</f>
        <v>Jan 1900</v>
      </c>
      <c r="N4932" s="34" t="str">
        <f t="shared" si="460"/>
        <v>1/1/9999</v>
      </c>
      <c r="O4932" s="8" t="str">
        <f>IF(ISERROR(VLOOKUP($I4932,Lookup!$H$2:$I$11,2,0)),"",VLOOKUP($I4932,Lookup!$H$2:$I$11,2,0))</f>
        <v/>
      </c>
      <c r="P4932" s="8">
        <f>COUNTIF(J$4:J4932,J4932)</f>
        <v>0</v>
      </c>
    </row>
    <row r="4933" spans="1:16" x14ac:dyDescent="0.25">
      <c r="A4933" s="35">
        <f t="shared" si="461"/>
        <v>0</v>
      </c>
      <c r="B4933" s="8">
        <f t="shared" si="462"/>
        <v>0</v>
      </c>
      <c r="C4933" s="8">
        <f t="shared" si="463"/>
        <v>0</v>
      </c>
      <c r="D4933" s="38" t="e">
        <f t="shared" si="464"/>
        <v>#VALUE!</v>
      </c>
      <c r="E4933" s="39" t="e">
        <f t="shared" ref="E4933:E4996" si="465">IF($D4933="","",COUNTIFS($F$4:$F$5000,$F4933,$D$4:$D$5000,"&gt;"&amp;$D4933))</f>
        <v>#VALUE!</v>
      </c>
      <c r="M4933" s="8" t="str">
        <f>VLOOKUP(MONTH($J4933),Lookup!$A$2:$B$13,2,0)&amp;" "&amp;YEAR($J4933)</f>
        <v>Jan 1900</v>
      </c>
      <c r="N4933" s="34" t="str">
        <f t="shared" ref="N4933:N4996" si="466">IF(ISBLANK($J4933),"1/1/9999",J4933)</f>
        <v>1/1/9999</v>
      </c>
      <c r="O4933" s="8" t="str">
        <f>IF(ISERROR(VLOOKUP($I4933,Lookup!$H$2:$I$11,2,0)),"",VLOOKUP($I4933,Lookup!$H$2:$I$11,2,0))</f>
        <v/>
      </c>
      <c r="P4933" s="8">
        <f>COUNTIF(J$4:J4933,J4933)</f>
        <v>0</v>
      </c>
    </row>
    <row r="4934" spans="1:16" x14ac:dyDescent="0.25">
      <c r="A4934" s="35">
        <f t="shared" ref="A4934:A4997" si="467">K4934</f>
        <v>0</v>
      </c>
      <c r="B4934" s="8">
        <f t="shared" ref="B4934:B4997" si="468">J4934</f>
        <v>0</v>
      </c>
      <c r="C4934" s="8">
        <f t="shared" ref="C4934:C4997" si="469">L4934</f>
        <v>0</v>
      </c>
      <c r="D4934" s="38" t="e">
        <f t="shared" ref="D4934:D4997" si="470">SUM(A4934:C4934)+O4934+P4934</f>
        <v>#VALUE!</v>
      </c>
      <c r="E4934" s="39" t="e">
        <f t="shared" si="465"/>
        <v>#VALUE!</v>
      </c>
      <c r="M4934" s="8" t="str">
        <f>VLOOKUP(MONTH($J4934),Lookup!$A$2:$B$13,2,0)&amp;" "&amp;YEAR($J4934)</f>
        <v>Jan 1900</v>
      </c>
      <c r="N4934" s="34" t="str">
        <f t="shared" si="466"/>
        <v>1/1/9999</v>
      </c>
      <c r="O4934" s="8" t="str">
        <f>IF(ISERROR(VLOOKUP($I4934,Lookup!$H$2:$I$11,2,0)),"",VLOOKUP($I4934,Lookup!$H$2:$I$11,2,0))</f>
        <v/>
      </c>
      <c r="P4934" s="8">
        <f>COUNTIF(J$4:J4934,J4934)</f>
        <v>0</v>
      </c>
    </row>
    <row r="4935" spans="1:16" x14ac:dyDescent="0.25">
      <c r="A4935" s="35">
        <f t="shared" si="467"/>
        <v>0</v>
      </c>
      <c r="B4935" s="8">
        <f t="shared" si="468"/>
        <v>0</v>
      </c>
      <c r="C4935" s="8">
        <f t="shared" si="469"/>
        <v>0</v>
      </c>
      <c r="D4935" s="38" t="e">
        <f t="shared" si="470"/>
        <v>#VALUE!</v>
      </c>
      <c r="E4935" s="39" t="e">
        <f t="shared" si="465"/>
        <v>#VALUE!</v>
      </c>
      <c r="M4935" s="8" t="str">
        <f>VLOOKUP(MONTH($J4935),Lookup!$A$2:$B$13,2,0)&amp;" "&amp;YEAR($J4935)</f>
        <v>Jan 1900</v>
      </c>
      <c r="N4935" s="34" t="str">
        <f t="shared" si="466"/>
        <v>1/1/9999</v>
      </c>
      <c r="O4935" s="8" t="str">
        <f>IF(ISERROR(VLOOKUP($I4935,Lookup!$H$2:$I$11,2,0)),"",VLOOKUP($I4935,Lookup!$H$2:$I$11,2,0))</f>
        <v/>
      </c>
      <c r="P4935" s="8">
        <f>COUNTIF(J$4:J4935,J4935)</f>
        <v>0</v>
      </c>
    </row>
    <row r="4936" spans="1:16" x14ac:dyDescent="0.25">
      <c r="A4936" s="35">
        <f t="shared" si="467"/>
        <v>0</v>
      </c>
      <c r="B4936" s="8">
        <f t="shared" si="468"/>
        <v>0</v>
      </c>
      <c r="C4936" s="8">
        <f t="shared" si="469"/>
        <v>0</v>
      </c>
      <c r="D4936" s="38" t="e">
        <f t="shared" si="470"/>
        <v>#VALUE!</v>
      </c>
      <c r="E4936" s="39" t="e">
        <f t="shared" si="465"/>
        <v>#VALUE!</v>
      </c>
      <c r="M4936" s="8" t="str">
        <f>VLOOKUP(MONTH($J4936),Lookup!$A$2:$B$13,2,0)&amp;" "&amp;YEAR($J4936)</f>
        <v>Jan 1900</v>
      </c>
      <c r="N4936" s="34" t="str">
        <f t="shared" si="466"/>
        <v>1/1/9999</v>
      </c>
      <c r="O4936" s="8" t="str">
        <f>IF(ISERROR(VLOOKUP($I4936,Lookup!$H$2:$I$11,2,0)),"",VLOOKUP($I4936,Lookup!$H$2:$I$11,2,0))</f>
        <v/>
      </c>
      <c r="P4936" s="8">
        <f>COUNTIF(J$4:J4936,J4936)</f>
        <v>0</v>
      </c>
    </row>
    <row r="4937" spans="1:16" x14ac:dyDescent="0.25">
      <c r="A4937" s="35">
        <f t="shared" si="467"/>
        <v>0</v>
      </c>
      <c r="B4937" s="8">
        <f t="shared" si="468"/>
        <v>0</v>
      </c>
      <c r="C4937" s="8">
        <f t="shared" si="469"/>
        <v>0</v>
      </c>
      <c r="D4937" s="38" t="e">
        <f t="shared" si="470"/>
        <v>#VALUE!</v>
      </c>
      <c r="E4937" s="39" t="e">
        <f t="shared" si="465"/>
        <v>#VALUE!</v>
      </c>
      <c r="M4937" s="8" t="str">
        <f>VLOOKUP(MONTH($J4937),Lookup!$A$2:$B$13,2,0)&amp;" "&amp;YEAR($J4937)</f>
        <v>Jan 1900</v>
      </c>
      <c r="N4937" s="34" t="str">
        <f t="shared" si="466"/>
        <v>1/1/9999</v>
      </c>
      <c r="O4937" s="8" t="str">
        <f>IF(ISERROR(VLOOKUP($I4937,Lookup!$H$2:$I$11,2,0)),"",VLOOKUP($I4937,Lookup!$H$2:$I$11,2,0))</f>
        <v/>
      </c>
      <c r="P4937" s="8">
        <f>COUNTIF(J$4:J4937,J4937)</f>
        <v>0</v>
      </c>
    </row>
    <row r="4938" spans="1:16" x14ac:dyDescent="0.25">
      <c r="A4938" s="35">
        <f t="shared" si="467"/>
        <v>0</v>
      </c>
      <c r="B4938" s="8">
        <f t="shared" si="468"/>
        <v>0</v>
      </c>
      <c r="C4938" s="8">
        <f t="shared" si="469"/>
        <v>0</v>
      </c>
      <c r="D4938" s="38" t="e">
        <f t="shared" si="470"/>
        <v>#VALUE!</v>
      </c>
      <c r="E4938" s="39" t="e">
        <f t="shared" si="465"/>
        <v>#VALUE!</v>
      </c>
      <c r="M4938" s="8" t="str">
        <f>VLOOKUP(MONTH($J4938),Lookup!$A$2:$B$13,2,0)&amp;" "&amp;YEAR($J4938)</f>
        <v>Jan 1900</v>
      </c>
      <c r="N4938" s="34" t="str">
        <f t="shared" si="466"/>
        <v>1/1/9999</v>
      </c>
      <c r="O4938" s="8" t="str">
        <f>IF(ISERROR(VLOOKUP($I4938,Lookup!$H$2:$I$11,2,0)),"",VLOOKUP($I4938,Lookup!$H$2:$I$11,2,0))</f>
        <v/>
      </c>
      <c r="P4938" s="8">
        <f>COUNTIF(J$4:J4938,J4938)</f>
        <v>0</v>
      </c>
    </row>
    <row r="4939" spans="1:16" x14ac:dyDescent="0.25">
      <c r="A4939" s="35">
        <f t="shared" si="467"/>
        <v>0</v>
      </c>
      <c r="B4939" s="8">
        <f t="shared" si="468"/>
        <v>0</v>
      </c>
      <c r="C4939" s="8">
        <f t="shared" si="469"/>
        <v>0</v>
      </c>
      <c r="D4939" s="38" t="e">
        <f t="shared" si="470"/>
        <v>#VALUE!</v>
      </c>
      <c r="E4939" s="39" t="e">
        <f t="shared" si="465"/>
        <v>#VALUE!</v>
      </c>
      <c r="M4939" s="8" t="str">
        <f>VLOOKUP(MONTH($J4939),Lookup!$A$2:$B$13,2,0)&amp;" "&amp;YEAR($J4939)</f>
        <v>Jan 1900</v>
      </c>
      <c r="N4939" s="34" t="str">
        <f t="shared" si="466"/>
        <v>1/1/9999</v>
      </c>
      <c r="O4939" s="8" t="str">
        <f>IF(ISERROR(VLOOKUP($I4939,Lookup!$H$2:$I$11,2,0)),"",VLOOKUP($I4939,Lookup!$H$2:$I$11,2,0))</f>
        <v/>
      </c>
      <c r="P4939" s="8">
        <f>COUNTIF(J$4:J4939,J4939)</f>
        <v>0</v>
      </c>
    </row>
    <row r="4940" spans="1:16" x14ac:dyDescent="0.25">
      <c r="A4940" s="35">
        <f t="shared" si="467"/>
        <v>0</v>
      </c>
      <c r="B4940" s="8">
        <f t="shared" si="468"/>
        <v>0</v>
      </c>
      <c r="C4940" s="8">
        <f t="shared" si="469"/>
        <v>0</v>
      </c>
      <c r="D4940" s="38" t="e">
        <f t="shared" si="470"/>
        <v>#VALUE!</v>
      </c>
      <c r="E4940" s="39" t="e">
        <f t="shared" si="465"/>
        <v>#VALUE!</v>
      </c>
      <c r="M4940" s="8" t="str">
        <f>VLOOKUP(MONTH($J4940),Lookup!$A$2:$B$13,2,0)&amp;" "&amp;YEAR($J4940)</f>
        <v>Jan 1900</v>
      </c>
      <c r="N4940" s="34" t="str">
        <f t="shared" si="466"/>
        <v>1/1/9999</v>
      </c>
      <c r="O4940" s="8" t="str">
        <f>IF(ISERROR(VLOOKUP($I4940,Lookup!$H$2:$I$11,2,0)),"",VLOOKUP($I4940,Lookup!$H$2:$I$11,2,0))</f>
        <v/>
      </c>
      <c r="P4940" s="8">
        <f>COUNTIF(J$4:J4940,J4940)</f>
        <v>0</v>
      </c>
    </row>
    <row r="4941" spans="1:16" x14ac:dyDescent="0.25">
      <c r="A4941" s="35">
        <f t="shared" si="467"/>
        <v>0</v>
      </c>
      <c r="B4941" s="8">
        <f t="shared" si="468"/>
        <v>0</v>
      </c>
      <c r="C4941" s="8">
        <f t="shared" si="469"/>
        <v>0</v>
      </c>
      <c r="D4941" s="38" t="e">
        <f t="shared" si="470"/>
        <v>#VALUE!</v>
      </c>
      <c r="E4941" s="39" t="e">
        <f t="shared" si="465"/>
        <v>#VALUE!</v>
      </c>
      <c r="M4941" s="8" t="str">
        <f>VLOOKUP(MONTH($J4941),Lookup!$A$2:$B$13,2,0)&amp;" "&amp;YEAR($J4941)</f>
        <v>Jan 1900</v>
      </c>
      <c r="N4941" s="34" t="str">
        <f t="shared" si="466"/>
        <v>1/1/9999</v>
      </c>
      <c r="O4941" s="8" t="str">
        <f>IF(ISERROR(VLOOKUP($I4941,Lookup!$H$2:$I$11,2,0)),"",VLOOKUP($I4941,Lookup!$H$2:$I$11,2,0))</f>
        <v/>
      </c>
      <c r="P4941" s="8">
        <f>COUNTIF(J$4:J4941,J4941)</f>
        <v>0</v>
      </c>
    </row>
    <row r="4942" spans="1:16" x14ac:dyDescent="0.25">
      <c r="A4942" s="35">
        <f t="shared" si="467"/>
        <v>0</v>
      </c>
      <c r="B4942" s="8">
        <f t="shared" si="468"/>
        <v>0</v>
      </c>
      <c r="C4942" s="8">
        <f t="shared" si="469"/>
        <v>0</v>
      </c>
      <c r="D4942" s="38" t="e">
        <f t="shared" si="470"/>
        <v>#VALUE!</v>
      </c>
      <c r="E4942" s="39" t="e">
        <f t="shared" si="465"/>
        <v>#VALUE!</v>
      </c>
      <c r="M4942" s="8" t="str">
        <f>VLOOKUP(MONTH($J4942),Lookup!$A$2:$B$13,2,0)&amp;" "&amp;YEAR($J4942)</f>
        <v>Jan 1900</v>
      </c>
      <c r="N4942" s="34" t="str">
        <f t="shared" si="466"/>
        <v>1/1/9999</v>
      </c>
      <c r="O4942" s="8" t="str">
        <f>IF(ISERROR(VLOOKUP($I4942,Lookup!$H$2:$I$11,2,0)),"",VLOOKUP($I4942,Lookup!$H$2:$I$11,2,0))</f>
        <v/>
      </c>
      <c r="P4942" s="8">
        <f>COUNTIF(J$4:J4942,J4942)</f>
        <v>0</v>
      </c>
    </row>
    <row r="4943" spans="1:16" x14ac:dyDescent="0.25">
      <c r="A4943" s="35">
        <f t="shared" si="467"/>
        <v>0</v>
      </c>
      <c r="B4943" s="8">
        <f t="shared" si="468"/>
        <v>0</v>
      </c>
      <c r="C4943" s="8">
        <f t="shared" si="469"/>
        <v>0</v>
      </c>
      <c r="D4943" s="38" t="e">
        <f t="shared" si="470"/>
        <v>#VALUE!</v>
      </c>
      <c r="E4943" s="39" t="e">
        <f t="shared" si="465"/>
        <v>#VALUE!</v>
      </c>
      <c r="M4943" s="8" t="str">
        <f>VLOOKUP(MONTH($J4943),Lookup!$A$2:$B$13,2,0)&amp;" "&amp;YEAR($J4943)</f>
        <v>Jan 1900</v>
      </c>
      <c r="N4943" s="34" t="str">
        <f t="shared" si="466"/>
        <v>1/1/9999</v>
      </c>
      <c r="O4943" s="8" t="str">
        <f>IF(ISERROR(VLOOKUP($I4943,Lookup!$H$2:$I$11,2,0)),"",VLOOKUP($I4943,Lookup!$H$2:$I$11,2,0))</f>
        <v/>
      </c>
      <c r="P4943" s="8">
        <f>COUNTIF(J$4:J4943,J4943)</f>
        <v>0</v>
      </c>
    </row>
    <row r="4944" spans="1:16" x14ac:dyDescent="0.25">
      <c r="A4944" s="35">
        <f t="shared" si="467"/>
        <v>0</v>
      </c>
      <c r="B4944" s="8">
        <f t="shared" si="468"/>
        <v>0</v>
      </c>
      <c r="C4944" s="8">
        <f t="shared" si="469"/>
        <v>0</v>
      </c>
      <c r="D4944" s="38" t="e">
        <f t="shared" si="470"/>
        <v>#VALUE!</v>
      </c>
      <c r="E4944" s="39" t="e">
        <f t="shared" si="465"/>
        <v>#VALUE!</v>
      </c>
      <c r="M4944" s="8" t="str">
        <f>VLOOKUP(MONTH($J4944),Lookup!$A$2:$B$13,2,0)&amp;" "&amp;YEAR($J4944)</f>
        <v>Jan 1900</v>
      </c>
      <c r="N4944" s="34" t="str">
        <f t="shared" si="466"/>
        <v>1/1/9999</v>
      </c>
      <c r="O4944" s="8" t="str">
        <f>IF(ISERROR(VLOOKUP($I4944,Lookup!$H$2:$I$11,2,0)),"",VLOOKUP($I4944,Lookup!$H$2:$I$11,2,0))</f>
        <v/>
      </c>
      <c r="P4944" s="8">
        <f>COUNTIF(J$4:J4944,J4944)</f>
        <v>0</v>
      </c>
    </row>
    <row r="4945" spans="1:16" x14ac:dyDescent="0.25">
      <c r="A4945" s="35">
        <f t="shared" si="467"/>
        <v>0</v>
      </c>
      <c r="B4945" s="8">
        <f t="shared" si="468"/>
        <v>0</v>
      </c>
      <c r="C4945" s="8">
        <f t="shared" si="469"/>
        <v>0</v>
      </c>
      <c r="D4945" s="38" t="e">
        <f t="shared" si="470"/>
        <v>#VALUE!</v>
      </c>
      <c r="E4945" s="39" t="e">
        <f t="shared" si="465"/>
        <v>#VALUE!</v>
      </c>
      <c r="M4945" s="8" t="str">
        <f>VLOOKUP(MONTH($J4945),Lookup!$A$2:$B$13,2,0)&amp;" "&amp;YEAR($J4945)</f>
        <v>Jan 1900</v>
      </c>
      <c r="N4945" s="34" t="str">
        <f t="shared" si="466"/>
        <v>1/1/9999</v>
      </c>
      <c r="O4945" s="8" t="str">
        <f>IF(ISERROR(VLOOKUP($I4945,Lookup!$H$2:$I$11,2,0)),"",VLOOKUP($I4945,Lookup!$H$2:$I$11,2,0))</f>
        <v/>
      </c>
      <c r="P4945" s="8">
        <f>COUNTIF(J$4:J4945,J4945)</f>
        <v>0</v>
      </c>
    </row>
    <row r="4946" spans="1:16" x14ac:dyDescent="0.25">
      <c r="A4946" s="35">
        <f t="shared" si="467"/>
        <v>0</v>
      </c>
      <c r="B4946" s="8">
        <f t="shared" si="468"/>
        <v>0</v>
      </c>
      <c r="C4946" s="8">
        <f t="shared" si="469"/>
        <v>0</v>
      </c>
      <c r="D4946" s="38" t="e">
        <f t="shared" si="470"/>
        <v>#VALUE!</v>
      </c>
      <c r="E4946" s="39" t="e">
        <f t="shared" si="465"/>
        <v>#VALUE!</v>
      </c>
      <c r="M4946" s="8" t="str">
        <f>VLOOKUP(MONTH($J4946),Lookup!$A$2:$B$13,2,0)&amp;" "&amp;YEAR($J4946)</f>
        <v>Jan 1900</v>
      </c>
      <c r="N4946" s="34" t="str">
        <f t="shared" si="466"/>
        <v>1/1/9999</v>
      </c>
      <c r="O4946" s="8" t="str">
        <f>IF(ISERROR(VLOOKUP($I4946,Lookup!$H$2:$I$11,2,0)),"",VLOOKUP($I4946,Lookup!$H$2:$I$11,2,0))</f>
        <v/>
      </c>
      <c r="P4946" s="8">
        <f>COUNTIF(J$4:J4946,J4946)</f>
        <v>0</v>
      </c>
    </row>
    <row r="4947" spans="1:16" x14ac:dyDescent="0.25">
      <c r="A4947" s="35">
        <f t="shared" si="467"/>
        <v>0</v>
      </c>
      <c r="B4947" s="8">
        <f t="shared" si="468"/>
        <v>0</v>
      </c>
      <c r="C4947" s="8">
        <f t="shared" si="469"/>
        <v>0</v>
      </c>
      <c r="D4947" s="38" t="e">
        <f t="shared" si="470"/>
        <v>#VALUE!</v>
      </c>
      <c r="E4947" s="39" t="e">
        <f t="shared" si="465"/>
        <v>#VALUE!</v>
      </c>
      <c r="M4947" s="8" t="str">
        <f>VLOOKUP(MONTH($J4947),Lookup!$A$2:$B$13,2,0)&amp;" "&amp;YEAR($J4947)</f>
        <v>Jan 1900</v>
      </c>
      <c r="N4947" s="34" t="str">
        <f t="shared" si="466"/>
        <v>1/1/9999</v>
      </c>
      <c r="O4947" s="8" t="str">
        <f>IF(ISERROR(VLOOKUP($I4947,Lookup!$H$2:$I$11,2,0)),"",VLOOKUP($I4947,Lookup!$H$2:$I$11,2,0))</f>
        <v/>
      </c>
      <c r="P4947" s="8">
        <f>COUNTIF(J$4:J4947,J4947)</f>
        <v>0</v>
      </c>
    </row>
    <row r="4948" spans="1:16" x14ac:dyDescent="0.25">
      <c r="A4948" s="35">
        <f t="shared" si="467"/>
        <v>0</v>
      </c>
      <c r="B4948" s="8">
        <f t="shared" si="468"/>
        <v>0</v>
      </c>
      <c r="C4948" s="8">
        <f t="shared" si="469"/>
        <v>0</v>
      </c>
      <c r="D4948" s="38" t="e">
        <f t="shared" si="470"/>
        <v>#VALUE!</v>
      </c>
      <c r="E4948" s="39" t="e">
        <f t="shared" si="465"/>
        <v>#VALUE!</v>
      </c>
      <c r="M4948" s="8" t="str">
        <f>VLOOKUP(MONTH($J4948),Lookup!$A$2:$B$13,2,0)&amp;" "&amp;YEAR($J4948)</f>
        <v>Jan 1900</v>
      </c>
      <c r="N4948" s="34" t="str">
        <f t="shared" si="466"/>
        <v>1/1/9999</v>
      </c>
      <c r="O4948" s="8" t="str">
        <f>IF(ISERROR(VLOOKUP($I4948,Lookup!$H$2:$I$11,2,0)),"",VLOOKUP($I4948,Lookup!$H$2:$I$11,2,0))</f>
        <v/>
      </c>
      <c r="P4948" s="8">
        <f>COUNTIF(J$4:J4948,J4948)</f>
        <v>0</v>
      </c>
    </row>
    <row r="4949" spans="1:16" x14ac:dyDescent="0.25">
      <c r="A4949" s="35">
        <f t="shared" si="467"/>
        <v>0</v>
      </c>
      <c r="B4949" s="8">
        <f t="shared" si="468"/>
        <v>0</v>
      </c>
      <c r="C4949" s="8">
        <f t="shared" si="469"/>
        <v>0</v>
      </c>
      <c r="D4949" s="38" t="e">
        <f t="shared" si="470"/>
        <v>#VALUE!</v>
      </c>
      <c r="E4949" s="39" t="e">
        <f t="shared" si="465"/>
        <v>#VALUE!</v>
      </c>
      <c r="M4949" s="8" t="str">
        <f>VLOOKUP(MONTH($J4949),Lookup!$A$2:$B$13,2,0)&amp;" "&amp;YEAR($J4949)</f>
        <v>Jan 1900</v>
      </c>
      <c r="N4949" s="34" t="str">
        <f t="shared" si="466"/>
        <v>1/1/9999</v>
      </c>
      <c r="O4949" s="8" t="str">
        <f>IF(ISERROR(VLOOKUP($I4949,Lookup!$H$2:$I$11,2,0)),"",VLOOKUP($I4949,Lookup!$H$2:$I$11,2,0))</f>
        <v/>
      </c>
      <c r="P4949" s="8">
        <f>COUNTIF(J$4:J4949,J4949)</f>
        <v>0</v>
      </c>
    </row>
    <row r="4950" spans="1:16" x14ac:dyDescent="0.25">
      <c r="A4950" s="35">
        <f t="shared" si="467"/>
        <v>0</v>
      </c>
      <c r="B4950" s="8">
        <f t="shared" si="468"/>
        <v>0</v>
      </c>
      <c r="C4950" s="8">
        <f t="shared" si="469"/>
        <v>0</v>
      </c>
      <c r="D4950" s="38" t="e">
        <f t="shared" si="470"/>
        <v>#VALUE!</v>
      </c>
      <c r="E4950" s="39" t="e">
        <f t="shared" si="465"/>
        <v>#VALUE!</v>
      </c>
      <c r="M4950" s="8" t="str">
        <f>VLOOKUP(MONTH($J4950),Lookup!$A$2:$B$13,2,0)&amp;" "&amp;YEAR($J4950)</f>
        <v>Jan 1900</v>
      </c>
      <c r="N4950" s="34" t="str">
        <f t="shared" si="466"/>
        <v>1/1/9999</v>
      </c>
      <c r="O4950" s="8" t="str">
        <f>IF(ISERROR(VLOOKUP($I4950,Lookup!$H$2:$I$11,2,0)),"",VLOOKUP($I4950,Lookup!$H$2:$I$11,2,0))</f>
        <v/>
      </c>
      <c r="P4950" s="8">
        <f>COUNTIF(J$4:J4950,J4950)</f>
        <v>0</v>
      </c>
    </row>
    <row r="4951" spans="1:16" x14ac:dyDescent="0.25">
      <c r="A4951" s="35">
        <f t="shared" si="467"/>
        <v>0</v>
      </c>
      <c r="B4951" s="8">
        <f t="shared" si="468"/>
        <v>0</v>
      </c>
      <c r="C4951" s="8">
        <f t="shared" si="469"/>
        <v>0</v>
      </c>
      <c r="D4951" s="38" t="e">
        <f t="shared" si="470"/>
        <v>#VALUE!</v>
      </c>
      <c r="E4951" s="39" t="e">
        <f t="shared" si="465"/>
        <v>#VALUE!</v>
      </c>
      <c r="M4951" s="8" t="str">
        <f>VLOOKUP(MONTH($J4951),Lookup!$A$2:$B$13,2,0)&amp;" "&amp;YEAR($J4951)</f>
        <v>Jan 1900</v>
      </c>
      <c r="N4951" s="34" t="str">
        <f t="shared" si="466"/>
        <v>1/1/9999</v>
      </c>
      <c r="O4951" s="8" t="str">
        <f>IF(ISERROR(VLOOKUP($I4951,Lookup!$H$2:$I$11,2,0)),"",VLOOKUP($I4951,Lookup!$H$2:$I$11,2,0))</f>
        <v/>
      </c>
      <c r="P4951" s="8">
        <f>COUNTIF(J$4:J4951,J4951)</f>
        <v>0</v>
      </c>
    </row>
    <row r="4952" spans="1:16" x14ac:dyDescent="0.25">
      <c r="A4952" s="35">
        <f t="shared" si="467"/>
        <v>0</v>
      </c>
      <c r="B4952" s="8">
        <f t="shared" si="468"/>
        <v>0</v>
      </c>
      <c r="C4952" s="8">
        <f t="shared" si="469"/>
        <v>0</v>
      </c>
      <c r="D4952" s="38" t="e">
        <f t="shared" si="470"/>
        <v>#VALUE!</v>
      </c>
      <c r="E4952" s="39" t="e">
        <f t="shared" si="465"/>
        <v>#VALUE!</v>
      </c>
      <c r="M4952" s="8" t="str">
        <f>VLOOKUP(MONTH($J4952),Lookup!$A$2:$B$13,2,0)&amp;" "&amp;YEAR($J4952)</f>
        <v>Jan 1900</v>
      </c>
      <c r="N4952" s="34" t="str">
        <f t="shared" si="466"/>
        <v>1/1/9999</v>
      </c>
      <c r="O4952" s="8" t="str">
        <f>IF(ISERROR(VLOOKUP($I4952,Lookup!$H$2:$I$11,2,0)),"",VLOOKUP($I4952,Lookup!$H$2:$I$11,2,0))</f>
        <v/>
      </c>
      <c r="P4952" s="8">
        <f>COUNTIF(J$4:J4952,J4952)</f>
        <v>0</v>
      </c>
    </row>
    <row r="4953" spans="1:16" x14ac:dyDescent="0.25">
      <c r="A4953" s="35">
        <f t="shared" si="467"/>
        <v>0</v>
      </c>
      <c r="B4953" s="8">
        <f t="shared" si="468"/>
        <v>0</v>
      </c>
      <c r="C4953" s="8">
        <f t="shared" si="469"/>
        <v>0</v>
      </c>
      <c r="D4953" s="38" t="e">
        <f t="shared" si="470"/>
        <v>#VALUE!</v>
      </c>
      <c r="E4953" s="39" t="e">
        <f t="shared" si="465"/>
        <v>#VALUE!</v>
      </c>
      <c r="M4953" s="8" t="str">
        <f>VLOOKUP(MONTH($J4953),Lookup!$A$2:$B$13,2,0)&amp;" "&amp;YEAR($J4953)</f>
        <v>Jan 1900</v>
      </c>
      <c r="N4953" s="34" t="str">
        <f t="shared" si="466"/>
        <v>1/1/9999</v>
      </c>
      <c r="O4953" s="8" t="str">
        <f>IF(ISERROR(VLOOKUP($I4953,Lookup!$H$2:$I$11,2,0)),"",VLOOKUP($I4953,Lookup!$H$2:$I$11,2,0))</f>
        <v/>
      </c>
      <c r="P4953" s="8">
        <f>COUNTIF(J$4:J4953,J4953)</f>
        <v>0</v>
      </c>
    </row>
    <row r="4954" spans="1:16" x14ac:dyDescent="0.25">
      <c r="A4954" s="35">
        <f t="shared" si="467"/>
        <v>0</v>
      </c>
      <c r="B4954" s="8">
        <f t="shared" si="468"/>
        <v>0</v>
      </c>
      <c r="C4954" s="8">
        <f t="shared" si="469"/>
        <v>0</v>
      </c>
      <c r="D4954" s="38" t="e">
        <f t="shared" si="470"/>
        <v>#VALUE!</v>
      </c>
      <c r="E4954" s="39" t="e">
        <f t="shared" si="465"/>
        <v>#VALUE!</v>
      </c>
      <c r="M4954" s="8" t="str">
        <f>VLOOKUP(MONTH($J4954),Lookup!$A$2:$B$13,2,0)&amp;" "&amp;YEAR($J4954)</f>
        <v>Jan 1900</v>
      </c>
      <c r="N4954" s="34" t="str">
        <f t="shared" si="466"/>
        <v>1/1/9999</v>
      </c>
      <c r="O4954" s="8" t="str">
        <f>IF(ISERROR(VLOOKUP($I4954,Lookup!$H$2:$I$11,2,0)),"",VLOOKUP($I4954,Lookup!$H$2:$I$11,2,0))</f>
        <v/>
      </c>
      <c r="P4954" s="8">
        <f>COUNTIF(J$4:J4954,J4954)</f>
        <v>0</v>
      </c>
    </row>
    <row r="4955" spans="1:16" x14ac:dyDescent="0.25">
      <c r="A4955" s="35">
        <f t="shared" si="467"/>
        <v>0</v>
      </c>
      <c r="B4955" s="8">
        <f t="shared" si="468"/>
        <v>0</v>
      </c>
      <c r="C4955" s="8">
        <f t="shared" si="469"/>
        <v>0</v>
      </c>
      <c r="D4955" s="38" t="e">
        <f t="shared" si="470"/>
        <v>#VALUE!</v>
      </c>
      <c r="E4955" s="39" t="e">
        <f t="shared" si="465"/>
        <v>#VALUE!</v>
      </c>
      <c r="M4955" s="8" t="str">
        <f>VLOOKUP(MONTH($J4955),Lookup!$A$2:$B$13,2,0)&amp;" "&amp;YEAR($J4955)</f>
        <v>Jan 1900</v>
      </c>
      <c r="N4955" s="34" t="str">
        <f t="shared" si="466"/>
        <v>1/1/9999</v>
      </c>
      <c r="O4955" s="8" t="str">
        <f>IF(ISERROR(VLOOKUP($I4955,Lookup!$H$2:$I$11,2,0)),"",VLOOKUP($I4955,Lookup!$H$2:$I$11,2,0))</f>
        <v/>
      </c>
      <c r="P4955" s="8">
        <f>COUNTIF(J$4:J4955,J4955)</f>
        <v>0</v>
      </c>
    </row>
    <row r="4956" spans="1:16" x14ac:dyDescent="0.25">
      <c r="A4956" s="35">
        <f t="shared" si="467"/>
        <v>0</v>
      </c>
      <c r="B4956" s="8">
        <f t="shared" si="468"/>
        <v>0</v>
      </c>
      <c r="C4956" s="8">
        <f t="shared" si="469"/>
        <v>0</v>
      </c>
      <c r="D4956" s="38" t="e">
        <f t="shared" si="470"/>
        <v>#VALUE!</v>
      </c>
      <c r="E4956" s="39" t="e">
        <f t="shared" si="465"/>
        <v>#VALUE!</v>
      </c>
      <c r="M4956" s="8" t="str">
        <f>VLOOKUP(MONTH($J4956),Lookup!$A$2:$B$13,2,0)&amp;" "&amp;YEAR($J4956)</f>
        <v>Jan 1900</v>
      </c>
      <c r="N4956" s="34" t="str">
        <f t="shared" si="466"/>
        <v>1/1/9999</v>
      </c>
      <c r="O4956" s="8" t="str">
        <f>IF(ISERROR(VLOOKUP($I4956,Lookup!$H$2:$I$11,2,0)),"",VLOOKUP($I4956,Lookup!$H$2:$I$11,2,0))</f>
        <v/>
      </c>
      <c r="P4956" s="8">
        <f>COUNTIF(J$4:J4956,J4956)</f>
        <v>0</v>
      </c>
    </row>
    <row r="4957" spans="1:16" x14ac:dyDescent="0.25">
      <c r="A4957" s="35">
        <f t="shared" si="467"/>
        <v>0</v>
      </c>
      <c r="B4957" s="8">
        <f t="shared" si="468"/>
        <v>0</v>
      </c>
      <c r="C4957" s="8">
        <f t="shared" si="469"/>
        <v>0</v>
      </c>
      <c r="D4957" s="38" t="e">
        <f t="shared" si="470"/>
        <v>#VALUE!</v>
      </c>
      <c r="E4957" s="39" t="e">
        <f t="shared" si="465"/>
        <v>#VALUE!</v>
      </c>
      <c r="M4957" s="8" t="str">
        <f>VLOOKUP(MONTH($J4957),Lookup!$A$2:$B$13,2,0)&amp;" "&amp;YEAR($J4957)</f>
        <v>Jan 1900</v>
      </c>
      <c r="N4957" s="34" t="str">
        <f t="shared" si="466"/>
        <v>1/1/9999</v>
      </c>
      <c r="O4957" s="8" t="str">
        <f>IF(ISERROR(VLOOKUP($I4957,Lookup!$H$2:$I$11,2,0)),"",VLOOKUP($I4957,Lookup!$H$2:$I$11,2,0))</f>
        <v/>
      </c>
      <c r="P4957" s="8">
        <f>COUNTIF(J$4:J4957,J4957)</f>
        <v>0</v>
      </c>
    </row>
    <row r="4958" spans="1:16" x14ac:dyDescent="0.25">
      <c r="A4958" s="35">
        <f t="shared" si="467"/>
        <v>0</v>
      </c>
      <c r="B4958" s="8">
        <f t="shared" si="468"/>
        <v>0</v>
      </c>
      <c r="C4958" s="8">
        <f t="shared" si="469"/>
        <v>0</v>
      </c>
      <c r="D4958" s="38" t="e">
        <f t="shared" si="470"/>
        <v>#VALUE!</v>
      </c>
      <c r="E4958" s="39" t="e">
        <f t="shared" si="465"/>
        <v>#VALUE!</v>
      </c>
      <c r="M4958" s="8" t="str">
        <f>VLOOKUP(MONTH($J4958),Lookup!$A$2:$B$13,2,0)&amp;" "&amp;YEAR($J4958)</f>
        <v>Jan 1900</v>
      </c>
      <c r="N4958" s="34" t="str">
        <f t="shared" si="466"/>
        <v>1/1/9999</v>
      </c>
      <c r="O4958" s="8" t="str">
        <f>IF(ISERROR(VLOOKUP($I4958,Lookup!$H$2:$I$11,2,0)),"",VLOOKUP($I4958,Lookup!$H$2:$I$11,2,0))</f>
        <v/>
      </c>
      <c r="P4958" s="8">
        <f>COUNTIF(J$4:J4958,J4958)</f>
        <v>0</v>
      </c>
    </row>
    <row r="4959" spans="1:16" x14ac:dyDescent="0.25">
      <c r="A4959" s="35">
        <f t="shared" si="467"/>
        <v>0</v>
      </c>
      <c r="B4959" s="8">
        <f t="shared" si="468"/>
        <v>0</v>
      </c>
      <c r="C4959" s="8">
        <f t="shared" si="469"/>
        <v>0</v>
      </c>
      <c r="D4959" s="38" t="e">
        <f t="shared" si="470"/>
        <v>#VALUE!</v>
      </c>
      <c r="E4959" s="39" t="e">
        <f t="shared" si="465"/>
        <v>#VALUE!</v>
      </c>
      <c r="M4959" s="8" t="str">
        <f>VLOOKUP(MONTH($J4959),Lookup!$A$2:$B$13,2,0)&amp;" "&amp;YEAR($J4959)</f>
        <v>Jan 1900</v>
      </c>
      <c r="N4959" s="34" t="str">
        <f t="shared" si="466"/>
        <v>1/1/9999</v>
      </c>
      <c r="O4959" s="8" t="str">
        <f>IF(ISERROR(VLOOKUP($I4959,Lookup!$H$2:$I$11,2,0)),"",VLOOKUP($I4959,Lookup!$H$2:$I$11,2,0))</f>
        <v/>
      </c>
      <c r="P4959" s="8">
        <f>COUNTIF(J$4:J4959,J4959)</f>
        <v>0</v>
      </c>
    </row>
    <row r="4960" spans="1:16" x14ac:dyDescent="0.25">
      <c r="A4960" s="35">
        <f t="shared" si="467"/>
        <v>0</v>
      </c>
      <c r="B4960" s="8">
        <f t="shared" si="468"/>
        <v>0</v>
      </c>
      <c r="C4960" s="8">
        <f t="shared" si="469"/>
        <v>0</v>
      </c>
      <c r="D4960" s="38" t="e">
        <f t="shared" si="470"/>
        <v>#VALUE!</v>
      </c>
      <c r="E4960" s="39" t="e">
        <f t="shared" si="465"/>
        <v>#VALUE!</v>
      </c>
      <c r="M4960" s="8" t="str">
        <f>VLOOKUP(MONTH($J4960),Lookup!$A$2:$B$13,2,0)&amp;" "&amp;YEAR($J4960)</f>
        <v>Jan 1900</v>
      </c>
      <c r="N4960" s="34" t="str">
        <f t="shared" si="466"/>
        <v>1/1/9999</v>
      </c>
      <c r="O4960" s="8" t="str">
        <f>IF(ISERROR(VLOOKUP($I4960,Lookup!$H$2:$I$11,2,0)),"",VLOOKUP($I4960,Lookup!$H$2:$I$11,2,0))</f>
        <v/>
      </c>
      <c r="P4960" s="8">
        <f>COUNTIF(J$4:J4960,J4960)</f>
        <v>0</v>
      </c>
    </row>
    <row r="4961" spans="1:16" x14ac:dyDescent="0.25">
      <c r="A4961" s="35">
        <f t="shared" si="467"/>
        <v>0</v>
      </c>
      <c r="B4961" s="8">
        <f t="shared" si="468"/>
        <v>0</v>
      </c>
      <c r="C4961" s="8">
        <f t="shared" si="469"/>
        <v>0</v>
      </c>
      <c r="D4961" s="38" t="e">
        <f t="shared" si="470"/>
        <v>#VALUE!</v>
      </c>
      <c r="E4961" s="39" t="e">
        <f t="shared" si="465"/>
        <v>#VALUE!</v>
      </c>
      <c r="M4961" s="8" t="str">
        <f>VLOOKUP(MONTH($J4961),Lookup!$A$2:$B$13,2,0)&amp;" "&amp;YEAR($J4961)</f>
        <v>Jan 1900</v>
      </c>
      <c r="N4961" s="34" t="str">
        <f t="shared" si="466"/>
        <v>1/1/9999</v>
      </c>
      <c r="O4961" s="8" t="str">
        <f>IF(ISERROR(VLOOKUP($I4961,Lookup!$H$2:$I$11,2,0)),"",VLOOKUP($I4961,Lookup!$H$2:$I$11,2,0))</f>
        <v/>
      </c>
      <c r="P4961" s="8">
        <f>COUNTIF(J$4:J4961,J4961)</f>
        <v>0</v>
      </c>
    </row>
    <row r="4962" spans="1:16" x14ac:dyDescent="0.25">
      <c r="A4962" s="35">
        <f t="shared" si="467"/>
        <v>0</v>
      </c>
      <c r="B4962" s="8">
        <f t="shared" si="468"/>
        <v>0</v>
      </c>
      <c r="C4962" s="8">
        <f t="shared" si="469"/>
        <v>0</v>
      </c>
      <c r="D4962" s="38" t="e">
        <f t="shared" si="470"/>
        <v>#VALUE!</v>
      </c>
      <c r="E4962" s="39" t="e">
        <f t="shared" si="465"/>
        <v>#VALUE!</v>
      </c>
      <c r="M4962" s="8" t="str">
        <f>VLOOKUP(MONTH($J4962),Lookup!$A$2:$B$13,2,0)&amp;" "&amp;YEAR($J4962)</f>
        <v>Jan 1900</v>
      </c>
      <c r="N4962" s="34" t="str">
        <f t="shared" si="466"/>
        <v>1/1/9999</v>
      </c>
      <c r="O4962" s="8" t="str">
        <f>IF(ISERROR(VLOOKUP($I4962,Lookup!$H$2:$I$11,2,0)),"",VLOOKUP($I4962,Lookup!$H$2:$I$11,2,0))</f>
        <v/>
      </c>
      <c r="P4962" s="8">
        <f>COUNTIF(J$4:J4962,J4962)</f>
        <v>0</v>
      </c>
    </row>
    <row r="4963" spans="1:16" x14ac:dyDescent="0.25">
      <c r="A4963" s="35">
        <f t="shared" si="467"/>
        <v>0</v>
      </c>
      <c r="B4963" s="8">
        <f t="shared" si="468"/>
        <v>0</v>
      </c>
      <c r="C4963" s="8">
        <f t="shared" si="469"/>
        <v>0</v>
      </c>
      <c r="D4963" s="38" t="e">
        <f t="shared" si="470"/>
        <v>#VALUE!</v>
      </c>
      <c r="E4963" s="39" t="e">
        <f t="shared" si="465"/>
        <v>#VALUE!</v>
      </c>
      <c r="M4963" s="8" t="str">
        <f>VLOOKUP(MONTH($J4963),Lookup!$A$2:$B$13,2,0)&amp;" "&amp;YEAR($J4963)</f>
        <v>Jan 1900</v>
      </c>
      <c r="N4963" s="34" t="str">
        <f t="shared" si="466"/>
        <v>1/1/9999</v>
      </c>
      <c r="O4963" s="8" t="str">
        <f>IF(ISERROR(VLOOKUP($I4963,Lookup!$H$2:$I$11,2,0)),"",VLOOKUP($I4963,Lookup!$H$2:$I$11,2,0))</f>
        <v/>
      </c>
      <c r="P4963" s="8">
        <f>COUNTIF(J$4:J4963,J4963)</f>
        <v>0</v>
      </c>
    </row>
    <row r="4964" spans="1:16" x14ac:dyDescent="0.25">
      <c r="A4964" s="35">
        <f t="shared" si="467"/>
        <v>0</v>
      </c>
      <c r="B4964" s="8">
        <f t="shared" si="468"/>
        <v>0</v>
      </c>
      <c r="C4964" s="8">
        <f t="shared" si="469"/>
        <v>0</v>
      </c>
      <c r="D4964" s="38" t="e">
        <f t="shared" si="470"/>
        <v>#VALUE!</v>
      </c>
      <c r="E4964" s="39" t="e">
        <f t="shared" si="465"/>
        <v>#VALUE!</v>
      </c>
      <c r="M4964" s="8" t="str">
        <f>VLOOKUP(MONTH($J4964),Lookup!$A$2:$B$13,2,0)&amp;" "&amp;YEAR($J4964)</f>
        <v>Jan 1900</v>
      </c>
      <c r="N4964" s="34" t="str">
        <f t="shared" si="466"/>
        <v>1/1/9999</v>
      </c>
      <c r="O4964" s="8" t="str">
        <f>IF(ISERROR(VLOOKUP($I4964,Lookup!$H$2:$I$11,2,0)),"",VLOOKUP($I4964,Lookup!$H$2:$I$11,2,0))</f>
        <v/>
      </c>
      <c r="P4964" s="8">
        <f>COUNTIF(J$4:J4964,J4964)</f>
        <v>0</v>
      </c>
    </row>
    <row r="4965" spans="1:16" x14ac:dyDescent="0.25">
      <c r="A4965" s="35">
        <f t="shared" si="467"/>
        <v>0</v>
      </c>
      <c r="B4965" s="8">
        <f t="shared" si="468"/>
        <v>0</v>
      </c>
      <c r="C4965" s="8">
        <f t="shared" si="469"/>
        <v>0</v>
      </c>
      <c r="D4965" s="38" t="e">
        <f t="shared" si="470"/>
        <v>#VALUE!</v>
      </c>
      <c r="E4965" s="39" t="e">
        <f t="shared" si="465"/>
        <v>#VALUE!</v>
      </c>
      <c r="M4965" s="8" t="str">
        <f>VLOOKUP(MONTH($J4965),Lookup!$A$2:$B$13,2,0)&amp;" "&amp;YEAR($J4965)</f>
        <v>Jan 1900</v>
      </c>
      <c r="N4965" s="34" t="str">
        <f t="shared" si="466"/>
        <v>1/1/9999</v>
      </c>
      <c r="O4965" s="8" t="str">
        <f>IF(ISERROR(VLOOKUP($I4965,Lookup!$H$2:$I$11,2,0)),"",VLOOKUP($I4965,Lookup!$H$2:$I$11,2,0))</f>
        <v/>
      </c>
      <c r="P4965" s="8">
        <f>COUNTIF(J$4:J4965,J4965)</f>
        <v>0</v>
      </c>
    </row>
    <row r="4966" spans="1:16" x14ac:dyDescent="0.25">
      <c r="A4966" s="35">
        <f t="shared" si="467"/>
        <v>0</v>
      </c>
      <c r="B4966" s="8">
        <f t="shared" si="468"/>
        <v>0</v>
      </c>
      <c r="C4966" s="8">
        <f t="shared" si="469"/>
        <v>0</v>
      </c>
      <c r="D4966" s="38" t="e">
        <f t="shared" si="470"/>
        <v>#VALUE!</v>
      </c>
      <c r="E4966" s="39" t="e">
        <f t="shared" si="465"/>
        <v>#VALUE!</v>
      </c>
      <c r="M4966" s="8" t="str">
        <f>VLOOKUP(MONTH($J4966),Lookup!$A$2:$B$13,2,0)&amp;" "&amp;YEAR($J4966)</f>
        <v>Jan 1900</v>
      </c>
      <c r="N4966" s="34" t="str">
        <f t="shared" si="466"/>
        <v>1/1/9999</v>
      </c>
      <c r="O4966" s="8" t="str">
        <f>IF(ISERROR(VLOOKUP($I4966,Lookup!$H$2:$I$11,2,0)),"",VLOOKUP($I4966,Lookup!$H$2:$I$11,2,0))</f>
        <v/>
      </c>
      <c r="P4966" s="8">
        <f>COUNTIF(J$4:J4966,J4966)</f>
        <v>0</v>
      </c>
    </row>
    <row r="4967" spans="1:16" x14ac:dyDescent="0.25">
      <c r="A4967" s="35">
        <f t="shared" si="467"/>
        <v>0</v>
      </c>
      <c r="B4967" s="8">
        <f t="shared" si="468"/>
        <v>0</v>
      </c>
      <c r="C4967" s="8">
        <f t="shared" si="469"/>
        <v>0</v>
      </c>
      <c r="D4967" s="38" t="e">
        <f t="shared" si="470"/>
        <v>#VALUE!</v>
      </c>
      <c r="E4967" s="39" t="e">
        <f t="shared" si="465"/>
        <v>#VALUE!</v>
      </c>
      <c r="M4967" s="8" t="str">
        <f>VLOOKUP(MONTH($J4967),Lookup!$A$2:$B$13,2,0)&amp;" "&amp;YEAR($J4967)</f>
        <v>Jan 1900</v>
      </c>
      <c r="N4967" s="34" t="str">
        <f t="shared" si="466"/>
        <v>1/1/9999</v>
      </c>
      <c r="O4967" s="8" t="str">
        <f>IF(ISERROR(VLOOKUP($I4967,Lookup!$H$2:$I$11,2,0)),"",VLOOKUP($I4967,Lookup!$H$2:$I$11,2,0))</f>
        <v/>
      </c>
      <c r="P4967" s="8">
        <f>COUNTIF(J$4:J4967,J4967)</f>
        <v>0</v>
      </c>
    </row>
    <row r="4968" spans="1:16" x14ac:dyDescent="0.25">
      <c r="A4968" s="35">
        <f t="shared" si="467"/>
        <v>0</v>
      </c>
      <c r="B4968" s="8">
        <f t="shared" si="468"/>
        <v>0</v>
      </c>
      <c r="C4968" s="8">
        <f t="shared" si="469"/>
        <v>0</v>
      </c>
      <c r="D4968" s="38" t="e">
        <f t="shared" si="470"/>
        <v>#VALUE!</v>
      </c>
      <c r="E4968" s="39" t="e">
        <f t="shared" si="465"/>
        <v>#VALUE!</v>
      </c>
      <c r="M4968" s="8" t="str">
        <f>VLOOKUP(MONTH($J4968),Lookup!$A$2:$B$13,2,0)&amp;" "&amp;YEAR($J4968)</f>
        <v>Jan 1900</v>
      </c>
      <c r="N4968" s="34" t="str">
        <f t="shared" si="466"/>
        <v>1/1/9999</v>
      </c>
      <c r="O4968" s="8" t="str">
        <f>IF(ISERROR(VLOOKUP($I4968,Lookup!$H$2:$I$11,2,0)),"",VLOOKUP($I4968,Lookup!$H$2:$I$11,2,0))</f>
        <v/>
      </c>
      <c r="P4968" s="8">
        <f>COUNTIF(J$4:J4968,J4968)</f>
        <v>0</v>
      </c>
    </row>
    <row r="4969" spans="1:16" x14ac:dyDescent="0.25">
      <c r="A4969" s="35">
        <f t="shared" si="467"/>
        <v>0</v>
      </c>
      <c r="B4969" s="8">
        <f t="shared" si="468"/>
        <v>0</v>
      </c>
      <c r="C4969" s="8">
        <f t="shared" si="469"/>
        <v>0</v>
      </c>
      <c r="D4969" s="38" t="e">
        <f t="shared" si="470"/>
        <v>#VALUE!</v>
      </c>
      <c r="E4969" s="39" t="e">
        <f t="shared" si="465"/>
        <v>#VALUE!</v>
      </c>
      <c r="M4969" s="8" t="str">
        <f>VLOOKUP(MONTH($J4969),Lookup!$A$2:$B$13,2,0)&amp;" "&amp;YEAR($J4969)</f>
        <v>Jan 1900</v>
      </c>
      <c r="N4969" s="34" t="str">
        <f t="shared" si="466"/>
        <v>1/1/9999</v>
      </c>
      <c r="O4969" s="8" t="str">
        <f>IF(ISERROR(VLOOKUP($I4969,Lookup!$H$2:$I$11,2,0)),"",VLOOKUP($I4969,Lookup!$H$2:$I$11,2,0))</f>
        <v/>
      </c>
      <c r="P4969" s="8">
        <f>COUNTIF(J$4:J4969,J4969)</f>
        <v>0</v>
      </c>
    </row>
    <row r="4970" spans="1:16" x14ac:dyDescent="0.25">
      <c r="A4970" s="35">
        <f t="shared" si="467"/>
        <v>0</v>
      </c>
      <c r="B4970" s="8">
        <f t="shared" si="468"/>
        <v>0</v>
      </c>
      <c r="C4970" s="8">
        <f t="shared" si="469"/>
        <v>0</v>
      </c>
      <c r="D4970" s="38" t="e">
        <f t="shared" si="470"/>
        <v>#VALUE!</v>
      </c>
      <c r="E4970" s="39" t="e">
        <f t="shared" si="465"/>
        <v>#VALUE!</v>
      </c>
      <c r="M4970" s="8" t="str">
        <f>VLOOKUP(MONTH($J4970),Lookup!$A$2:$B$13,2,0)&amp;" "&amp;YEAR($J4970)</f>
        <v>Jan 1900</v>
      </c>
      <c r="N4970" s="34" t="str">
        <f t="shared" si="466"/>
        <v>1/1/9999</v>
      </c>
      <c r="O4970" s="8" t="str">
        <f>IF(ISERROR(VLOOKUP($I4970,Lookup!$H$2:$I$11,2,0)),"",VLOOKUP($I4970,Lookup!$H$2:$I$11,2,0))</f>
        <v/>
      </c>
      <c r="P4970" s="8">
        <f>COUNTIF(J$4:J4970,J4970)</f>
        <v>0</v>
      </c>
    </row>
    <row r="4971" spans="1:16" x14ac:dyDescent="0.25">
      <c r="A4971" s="35">
        <f t="shared" si="467"/>
        <v>0</v>
      </c>
      <c r="B4971" s="8">
        <f t="shared" si="468"/>
        <v>0</v>
      </c>
      <c r="C4971" s="8">
        <f t="shared" si="469"/>
        <v>0</v>
      </c>
      <c r="D4971" s="38" t="e">
        <f t="shared" si="470"/>
        <v>#VALUE!</v>
      </c>
      <c r="E4971" s="39" t="e">
        <f t="shared" si="465"/>
        <v>#VALUE!</v>
      </c>
      <c r="M4971" s="8" t="str">
        <f>VLOOKUP(MONTH($J4971),Lookup!$A$2:$B$13,2,0)&amp;" "&amp;YEAR($J4971)</f>
        <v>Jan 1900</v>
      </c>
      <c r="N4971" s="34" t="str">
        <f t="shared" si="466"/>
        <v>1/1/9999</v>
      </c>
      <c r="O4971" s="8" t="str">
        <f>IF(ISERROR(VLOOKUP($I4971,Lookup!$H$2:$I$11,2,0)),"",VLOOKUP($I4971,Lookup!$H$2:$I$11,2,0))</f>
        <v/>
      </c>
      <c r="P4971" s="8">
        <f>COUNTIF(J$4:J4971,J4971)</f>
        <v>0</v>
      </c>
    </row>
    <row r="4972" spans="1:16" x14ac:dyDescent="0.25">
      <c r="A4972" s="35">
        <f t="shared" si="467"/>
        <v>0</v>
      </c>
      <c r="B4972" s="8">
        <f t="shared" si="468"/>
        <v>0</v>
      </c>
      <c r="C4972" s="8">
        <f t="shared" si="469"/>
        <v>0</v>
      </c>
      <c r="D4972" s="38" t="e">
        <f t="shared" si="470"/>
        <v>#VALUE!</v>
      </c>
      <c r="E4972" s="39" t="e">
        <f t="shared" si="465"/>
        <v>#VALUE!</v>
      </c>
      <c r="M4972" s="8" t="str">
        <f>VLOOKUP(MONTH($J4972),Lookup!$A$2:$B$13,2,0)&amp;" "&amp;YEAR($J4972)</f>
        <v>Jan 1900</v>
      </c>
      <c r="N4972" s="34" t="str">
        <f t="shared" si="466"/>
        <v>1/1/9999</v>
      </c>
      <c r="O4972" s="8" t="str">
        <f>IF(ISERROR(VLOOKUP($I4972,Lookup!$H$2:$I$11,2,0)),"",VLOOKUP($I4972,Lookup!$H$2:$I$11,2,0))</f>
        <v/>
      </c>
      <c r="P4972" s="8">
        <f>COUNTIF(J$4:J4972,J4972)</f>
        <v>0</v>
      </c>
    </row>
    <row r="4973" spans="1:16" x14ac:dyDescent="0.25">
      <c r="A4973" s="35">
        <f t="shared" si="467"/>
        <v>0</v>
      </c>
      <c r="B4973" s="8">
        <f t="shared" si="468"/>
        <v>0</v>
      </c>
      <c r="C4973" s="8">
        <f t="shared" si="469"/>
        <v>0</v>
      </c>
      <c r="D4973" s="38" t="e">
        <f t="shared" si="470"/>
        <v>#VALUE!</v>
      </c>
      <c r="E4973" s="39" t="e">
        <f t="shared" si="465"/>
        <v>#VALUE!</v>
      </c>
      <c r="M4973" s="8" t="str">
        <f>VLOOKUP(MONTH($J4973),Lookup!$A$2:$B$13,2,0)&amp;" "&amp;YEAR($J4973)</f>
        <v>Jan 1900</v>
      </c>
      <c r="N4973" s="34" t="str">
        <f t="shared" si="466"/>
        <v>1/1/9999</v>
      </c>
      <c r="O4973" s="8" t="str">
        <f>IF(ISERROR(VLOOKUP($I4973,Lookup!$H$2:$I$11,2,0)),"",VLOOKUP($I4973,Lookup!$H$2:$I$11,2,0))</f>
        <v/>
      </c>
      <c r="P4973" s="8">
        <f>COUNTIF(J$4:J4973,J4973)</f>
        <v>0</v>
      </c>
    </row>
    <row r="4974" spans="1:16" x14ac:dyDescent="0.25">
      <c r="A4974" s="35">
        <f t="shared" si="467"/>
        <v>0</v>
      </c>
      <c r="B4974" s="8">
        <f t="shared" si="468"/>
        <v>0</v>
      </c>
      <c r="C4974" s="8">
        <f t="shared" si="469"/>
        <v>0</v>
      </c>
      <c r="D4974" s="38" t="e">
        <f t="shared" si="470"/>
        <v>#VALUE!</v>
      </c>
      <c r="E4974" s="39" t="e">
        <f t="shared" si="465"/>
        <v>#VALUE!</v>
      </c>
      <c r="M4974" s="8" t="str">
        <f>VLOOKUP(MONTH($J4974),Lookup!$A$2:$B$13,2,0)&amp;" "&amp;YEAR($J4974)</f>
        <v>Jan 1900</v>
      </c>
      <c r="N4974" s="34" t="str">
        <f t="shared" si="466"/>
        <v>1/1/9999</v>
      </c>
      <c r="O4974" s="8" t="str">
        <f>IF(ISERROR(VLOOKUP($I4974,Lookup!$H$2:$I$11,2,0)),"",VLOOKUP($I4974,Lookup!$H$2:$I$11,2,0))</f>
        <v/>
      </c>
      <c r="P4974" s="8">
        <f>COUNTIF(J$4:J4974,J4974)</f>
        <v>0</v>
      </c>
    </row>
    <row r="4975" spans="1:16" x14ac:dyDescent="0.25">
      <c r="A4975" s="35">
        <f t="shared" si="467"/>
        <v>0</v>
      </c>
      <c r="B4975" s="8">
        <f t="shared" si="468"/>
        <v>0</v>
      </c>
      <c r="C4975" s="8">
        <f t="shared" si="469"/>
        <v>0</v>
      </c>
      <c r="D4975" s="38" t="e">
        <f t="shared" si="470"/>
        <v>#VALUE!</v>
      </c>
      <c r="E4975" s="39" t="e">
        <f t="shared" si="465"/>
        <v>#VALUE!</v>
      </c>
      <c r="M4975" s="8" t="str">
        <f>VLOOKUP(MONTH($J4975),Lookup!$A$2:$B$13,2,0)&amp;" "&amp;YEAR($J4975)</f>
        <v>Jan 1900</v>
      </c>
      <c r="N4975" s="34" t="str">
        <f t="shared" si="466"/>
        <v>1/1/9999</v>
      </c>
      <c r="O4975" s="8" t="str">
        <f>IF(ISERROR(VLOOKUP($I4975,Lookup!$H$2:$I$11,2,0)),"",VLOOKUP($I4975,Lookup!$H$2:$I$11,2,0))</f>
        <v/>
      </c>
      <c r="P4975" s="8">
        <f>COUNTIF(J$4:J4975,J4975)</f>
        <v>0</v>
      </c>
    </row>
    <row r="4976" spans="1:16" x14ac:dyDescent="0.25">
      <c r="A4976" s="35">
        <f t="shared" si="467"/>
        <v>0</v>
      </c>
      <c r="B4976" s="8">
        <f t="shared" si="468"/>
        <v>0</v>
      </c>
      <c r="C4976" s="8">
        <f t="shared" si="469"/>
        <v>0</v>
      </c>
      <c r="D4976" s="38" t="e">
        <f t="shared" si="470"/>
        <v>#VALUE!</v>
      </c>
      <c r="E4976" s="39" t="e">
        <f t="shared" si="465"/>
        <v>#VALUE!</v>
      </c>
      <c r="M4976" s="8" t="str">
        <f>VLOOKUP(MONTH($J4976),Lookup!$A$2:$B$13,2,0)&amp;" "&amp;YEAR($J4976)</f>
        <v>Jan 1900</v>
      </c>
      <c r="N4976" s="34" t="str">
        <f t="shared" si="466"/>
        <v>1/1/9999</v>
      </c>
      <c r="O4976" s="8" t="str">
        <f>IF(ISERROR(VLOOKUP($I4976,Lookup!$H$2:$I$11,2,0)),"",VLOOKUP($I4976,Lookup!$H$2:$I$11,2,0))</f>
        <v/>
      </c>
      <c r="P4976" s="8">
        <f>COUNTIF(J$4:J4976,J4976)</f>
        <v>0</v>
      </c>
    </row>
    <row r="4977" spans="1:16" x14ac:dyDescent="0.25">
      <c r="A4977" s="35">
        <f t="shared" si="467"/>
        <v>0</v>
      </c>
      <c r="B4977" s="8">
        <f t="shared" si="468"/>
        <v>0</v>
      </c>
      <c r="C4977" s="8">
        <f t="shared" si="469"/>
        <v>0</v>
      </c>
      <c r="D4977" s="38" t="e">
        <f t="shared" si="470"/>
        <v>#VALUE!</v>
      </c>
      <c r="E4977" s="39" t="e">
        <f t="shared" si="465"/>
        <v>#VALUE!</v>
      </c>
      <c r="M4977" s="8" t="str">
        <f>VLOOKUP(MONTH($J4977),Lookup!$A$2:$B$13,2,0)&amp;" "&amp;YEAR($J4977)</f>
        <v>Jan 1900</v>
      </c>
      <c r="N4977" s="34" t="str">
        <f t="shared" si="466"/>
        <v>1/1/9999</v>
      </c>
      <c r="O4977" s="8" t="str">
        <f>IF(ISERROR(VLOOKUP($I4977,Lookup!$H$2:$I$11,2,0)),"",VLOOKUP($I4977,Lookup!$H$2:$I$11,2,0))</f>
        <v/>
      </c>
      <c r="P4977" s="8">
        <f>COUNTIF(J$4:J4977,J4977)</f>
        <v>0</v>
      </c>
    </row>
    <row r="4978" spans="1:16" x14ac:dyDescent="0.25">
      <c r="A4978" s="35">
        <f t="shared" si="467"/>
        <v>0</v>
      </c>
      <c r="B4978" s="8">
        <f t="shared" si="468"/>
        <v>0</v>
      </c>
      <c r="C4978" s="8">
        <f t="shared" si="469"/>
        <v>0</v>
      </c>
      <c r="D4978" s="38" t="e">
        <f t="shared" si="470"/>
        <v>#VALUE!</v>
      </c>
      <c r="E4978" s="39" t="e">
        <f t="shared" si="465"/>
        <v>#VALUE!</v>
      </c>
      <c r="M4978" s="8" t="str">
        <f>VLOOKUP(MONTH($J4978),Lookup!$A$2:$B$13,2,0)&amp;" "&amp;YEAR($J4978)</f>
        <v>Jan 1900</v>
      </c>
      <c r="N4978" s="34" t="str">
        <f t="shared" si="466"/>
        <v>1/1/9999</v>
      </c>
      <c r="O4978" s="8" t="str">
        <f>IF(ISERROR(VLOOKUP($I4978,Lookup!$H$2:$I$11,2,0)),"",VLOOKUP($I4978,Lookup!$H$2:$I$11,2,0))</f>
        <v/>
      </c>
      <c r="P4978" s="8">
        <f>COUNTIF(J$4:J4978,J4978)</f>
        <v>0</v>
      </c>
    </row>
    <row r="4979" spans="1:16" x14ac:dyDescent="0.25">
      <c r="A4979" s="35">
        <f t="shared" si="467"/>
        <v>0</v>
      </c>
      <c r="B4979" s="8">
        <f t="shared" si="468"/>
        <v>0</v>
      </c>
      <c r="C4979" s="8">
        <f t="shared" si="469"/>
        <v>0</v>
      </c>
      <c r="D4979" s="38" t="e">
        <f t="shared" si="470"/>
        <v>#VALUE!</v>
      </c>
      <c r="E4979" s="39" t="e">
        <f t="shared" si="465"/>
        <v>#VALUE!</v>
      </c>
      <c r="M4979" s="8" t="str">
        <f>VLOOKUP(MONTH($J4979),Lookup!$A$2:$B$13,2,0)&amp;" "&amp;YEAR($J4979)</f>
        <v>Jan 1900</v>
      </c>
      <c r="N4979" s="34" t="str">
        <f t="shared" si="466"/>
        <v>1/1/9999</v>
      </c>
      <c r="O4979" s="8" t="str">
        <f>IF(ISERROR(VLOOKUP($I4979,Lookup!$H$2:$I$11,2,0)),"",VLOOKUP($I4979,Lookup!$H$2:$I$11,2,0))</f>
        <v/>
      </c>
      <c r="P4979" s="8">
        <f>COUNTIF(J$4:J4979,J4979)</f>
        <v>0</v>
      </c>
    </row>
    <row r="4980" spans="1:16" x14ac:dyDescent="0.25">
      <c r="A4980" s="35">
        <f t="shared" si="467"/>
        <v>0</v>
      </c>
      <c r="B4980" s="8">
        <f t="shared" si="468"/>
        <v>0</v>
      </c>
      <c r="C4980" s="8">
        <f t="shared" si="469"/>
        <v>0</v>
      </c>
      <c r="D4980" s="38" t="e">
        <f t="shared" si="470"/>
        <v>#VALUE!</v>
      </c>
      <c r="E4980" s="39" t="e">
        <f t="shared" si="465"/>
        <v>#VALUE!</v>
      </c>
      <c r="M4980" s="8" t="str">
        <f>VLOOKUP(MONTH($J4980),Lookup!$A$2:$B$13,2,0)&amp;" "&amp;YEAR($J4980)</f>
        <v>Jan 1900</v>
      </c>
      <c r="N4980" s="34" t="str">
        <f t="shared" si="466"/>
        <v>1/1/9999</v>
      </c>
      <c r="O4980" s="8" t="str">
        <f>IF(ISERROR(VLOOKUP($I4980,Lookup!$H$2:$I$11,2,0)),"",VLOOKUP($I4980,Lookup!$H$2:$I$11,2,0))</f>
        <v/>
      </c>
      <c r="P4980" s="8">
        <f>COUNTIF(J$4:J4980,J4980)</f>
        <v>0</v>
      </c>
    </row>
    <row r="4981" spans="1:16" x14ac:dyDescent="0.25">
      <c r="A4981" s="35">
        <f t="shared" si="467"/>
        <v>0</v>
      </c>
      <c r="B4981" s="8">
        <f t="shared" si="468"/>
        <v>0</v>
      </c>
      <c r="C4981" s="8">
        <f t="shared" si="469"/>
        <v>0</v>
      </c>
      <c r="D4981" s="38" t="e">
        <f t="shared" si="470"/>
        <v>#VALUE!</v>
      </c>
      <c r="E4981" s="39" t="e">
        <f t="shared" si="465"/>
        <v>#VALUE!</v>
      </c>
      <c r="M4981" s="8" t="str">
        <f>VLOOKUP(MONTH($J4981),Lookup!$A$2:$B$13,2,0)&amp;" "&amp;YEAR($J4981)</f>
        <v>Jan 1900</v>
      </c>
      <c r="N4981" s="34" t="str">
        <f t="shared" si="466"/>
        <v>1/1/9999</v>
      </c>
      <c r="O4981" s="8" t="str">
        <f>IF(ISERROR(VLOOKUP($I4981,Lookup!$H$2:$I$11,2,0)),"",VLOOKUP($I4981,Lookup!$H$2:$I$11,2,0))</f>
        <v/>
      </c>
      <c r="P4981" s="8">
        <f>COUNTIF(J$4:J4981,J4981)</f>
        <v>0</v>
      </c>
    </row>
    <row r="4982" spans="1:16" x14ac:dyDescent="0.25">
      <c r="A4982" s="35">
        <f t="shared" si="467"/>
        <v>0</v>
      </c>
      <c r="B4982" s="8">
        <f t="shared" si="468"/>
        <v>0</v>
      </c>
      <c r="C4982" s="8">
        <f t="shared" si="469"/>
        <v>0</v>
      </c>
      <c r="D4982" s="38" t="e">
        <f t="shared" si="470"/>
        <v>#VALUE!</v>
      </c>
      <c r="E4982" s="39" t="e">
        <f t="shared" si="465"/>
        <v>#VALUE!</v>
      </c>
      <c r="M4982" s="8" t="str">
        <f>VLOOKUP(MONTH($J4982),Lookup!$A$2:$B$13,2,0)&amp;" "&amp;YEAR($J4982)</f>
        <v>Jan 1900</v>
      </c>
      <c r="N4982" s="34" t="str">
        <f t="shared" si="466"/>
        <v>1/1/9999</v>
      </c>
      <c r="O4982" s="8" t="str">
        <f>IF(ISERROR(VLOOKUP($I4982,Lookup!$H$2:$I$11,2,0)),"",VLOOKUP($I4982,Lookup!$H$2:$I$11,2,0))</f>
        <v/>
      </c>
      <c r="P4982" s="8">
        <f>COUNTIF(J$4:J4982,J4982)</f>
        <v>0</v>
      </c>
    </row>
    <row r="4983" spans="1:16" x14ac:dyDescent="0.25">
      <c r="A4983" s="35">
        <f t="shared" si="467"/>
        <v>0</v>
      </c>
      <c r="B4983" s="8">
        <f t="shared" si="468"/>
        <v>0</v>
      </c>
      <c r="C4983" s="8">
        <f t="shared" si="469"/>
        <v>0</v>
      </c>
      <c r="D4983" s="38" t="e">
        <f t="shared" si="470"/>
        <v>#VALUE!</v>
      </c>
      <c r="E4983" s="39" t="e">
        <f t="shared" si="465"/>
        <v>#VALUE!</v>
      </c>
      <c r="M4983" s="8" t="str">
        <f>VLOOKUP(MONTH($J4983),Lookup!$A$2:$B$13,2,0)&amp;" "&amp;YEAR($J4983)</f>
        <v>Jan 1900</v>
      </c>
      <c r="N4983" s="34" t="str">
        <f t="shared" si="466"/>
        <v>1/1/9999</v>
      </c>
      <c r="O4983" s="8" t="str">
        <f>IF(ISERROR(VLOOKUP($I4983,Lookup!$H$2:$I$11,2,0)),"",VLOOKUP($I4983,Lookup!$H$2:$I$11,2,0))</f>
        <v/>
      </c>
      <c r="P4983" s="8">
        <f>COUNTIF(J$4:J4983,J4983)</f>
        <v>0</v>
      </c>
    </row>
    <row r="4984" spans="1:16" x14ac:dyDescent="0.25">
      <c r="A4984" s="35">
        <f t="shared" si="467"/>
        <v>0</v>
      </c>
      <c r="B4984" s="8">
        <f t="shared" si="468"/>
        <v>0</v>
      </c>
      <c r="C4984" s="8">
        <f t="shared" si="469"/>
        <v>0</v>
      </c>
      <c r="D4984" s="38" t="e">
        <f t="shared" si="470"/>
        <v>#VALUE!</v>
      </c>
      <c r="E4984" s="39" t="e">
        <f t="shared" si="465"/>
        <v>#VALUE!</v>
      </c>
      <c r="M4984" s="8" t="str">
        <f>VLOOKUP(MONTH($J4984),Lookup!$A$2:$B$13,2,0)&amp;" "&amp;YEAR($J4984)</f>
        <v>Jan 1900</v>
      </c>
      <c r="N4984" s="34" t="str">
        <f t="shared" si="466"/>
        <v>1/1/9999</v>
      </c>
      <c r="O4984" s="8" t="str">
        <f>IF(ISERROR(VLOOKUP($I4984,Lookup!$H$2:$I$11,2,0)),"",VLOOKUP($I4984,Lookup!$H$2:$I$11,2,0))</f>
        <v/>
      </c>
      <c r="P4984" s="8">
        <f>COUNTIF(J$4:J4984,J4984)</f>
        <v>0</v>
      </c>
    </row>
    <row r="4985" spans="1:16" x14ac:dyDescent="0.25">
      <c r="A4985" s="35">
        <f t="shared" si="467"/>
        <v>0</v>
      </c>
      <c r="B4985" s="8">
        <f t="shared" si="468"/>
        <v>0</v>
      </c>
      <c r="C4985" s="8">
        <f t="shared" si="469"/>
        <v>0</v>
      </c>
      <c r="D4985" s="38" t="e">
        <f t="shared" si="470"/>
        <v>#VALUE!</v>
      </c>
      <c r="E4985" s="39" t="e">
        <f t="shared" si="465"/>
        <v>#VALUE!</v>
      </c>
      <c r="M4985" s="8" t="str">
        <f>VLOOKUP(MONTH($J4985),Lookup!$A$2:$B$13,2,0)&amp;" "&amp;YEAR($J4985)</f>
        <v>Jan 1900</v>
      </c>
      <c r="N4985" s="34" t="str">
        <f t="shared" si="466"/>
        <v>1/1/9999</v>
      </c>
      <c r="O4985" s="8" t="str">
        <f>IF(ISERROR(VLOOKUP($I4985,Lookup!$H$2:$I$11,2,0)),"",VLOOKUP($I4985,Lookup!$H$2:$I$11,2,0))</f>
        <v/>
      </c>
      <c r="P4985" s="8">
        <f>COUNTIF(J$4:J4985,J4985)</f>
        <v>0</v>
      </c>
    </row>
    <row r="4986" spans="1:16" x14ac:dyDescent="0.25">
      <c r="A4986" s="35">
        <f t="shared" si="467"/>
        <v>0</v>
      </c>
      <c r="B4986" s="8">
        <f t="shared" si="468"/>
        <v>0</v>
      </c>
      <c r="C4986" s="8">
        <f t="shared" si="469"/>
        <v>0</v>
      </c>
      <c r="D4986" s="38" t="e">
        <f t="shared" si="470"/>
        <v>#VALUE!</v>
      </c>
      <c r="E4986" s="39" t="e">
        <f t="shared" si="465"/>
        <v>#VALUE!</v>
      </c>
      <c r="M4986" s="8" t="str">
        <f>VLOOKUP(MONTH($J4986),Lookup!$A$2:$B$13,2,0)&amp;" "&amp;YEAR($J4986)</f>
        <v>Jan 1900</v>
      </c>
      <c r="N4986" s="34" t="str">
        <f t="shared" si="466"/>
        <v>1/1/9999</v>
      </c>
      <c r="O4986" s="8" t="str">
        <f>IF(ISERROR(VLOOKUP($I4986,Lookup!$H$2:$I$11,2,0)),"",VLOOKUP($I4986,Lookup!$H$2:$I$11,2,0))</f>
        <v/>
      </c>
      <c r="P4986" s="8">
        <f>COUNTIF(J$4:J4986,J4986)</f>
        <v>0</v>
      </c>
    </row>
    <row r="4987" spans="1:16" x14ac:dyDescent="0.25">
      <c r="A4987" s="35">
        <f t="shared" si="467"/>
        <v>0</v>
      </c>
      <c r="B4987" s="8">
        <f t="shared" si="468"/>
        <v>0</v>
      </c>
      <c r="C4987" s="8">
        <f t="shared" si="469"/>
        <v>0</v>
      </c>
      <c r="D4987" s="38" t="e">
        <f t="shared" si="470"/>
        <v>#VALUE!</v>
      </c>
      <c r="E4987" s="39" t="e">
        <f t="shared" si="465"/>
        <v>#VALUE!</v>
      </c>
      <c r="M4987" s="8" t="str">
        <f>VLOOKUP(MONTH($J4987),Lookup!$A$2:$B$13,2,0)&amp;" "&amp;YEAR($J4987)</f>
        <v>Jan 1900</v>
      </c>
      <c r="N4987" s="34" t="str">
        <f t="shared" si="466"/>
        <v>1/1/9999</v>
      </c>
      <c r="O4987" s="8" t="str">
        <f>IF(ISERROR(VLOOKUP($I4987,Lookup!$H$2:$I$11,2,0)),"",VLOOKUP($I4987,Lookup!$H$2:$I$11,2,0))</f>
        <v/>
      </c>
      <c r="P4987" s="8">
        <f>COUNTIF(J$4:J4987,J4987)</f>
        <v>0</v>
      </c>
    </row>
    <row r="4988" spans="1:16" x14ac:dyDescent="0.25">
      <c r="A4988" s="35">
        <f t="shared" si="467"/>
        <v>0</v>
      </c>
      <c r="B4988" s="8">
        <f t="shared" si="468"/>
        <v>0</v>
      </c>
      <c r="C4988" s="8">
        <f t="shared" si="469"/>
        <v>0</v>
      </c>
      <c r="D4988" s="38" t="e">
        <f t="shared" si="470"/>
        <v>#VALUE!</v>
      </c>
      <c r="E4988" s="39" t="e">
        <f t="shared" si="465"/>
        <v>#VALUE!</v>
      </c>
      <c r="M4988" s="8" t="str">
        <f>VLOOKUP(MONTH($J4988),Lookup!$A$2:$B$13,2,0)&amp;" "&amp;YEAR($J4988)</f>
        <v>Jan 1900</v>
      </c>
      <c r="N4988" s="34" t="str">
        <f t="shared" si="466"/>
        <v>1/1/9999</v>
      </c>
      <c r="O4988" s="8" t="str">
        <f>IF(ISERROR(VLOOKUP($I4988,Lookup!$H$2:$I$11,2,0)),"",VLOOKUP($I4988,Lookup!$H$2:$I$11,2,0))</f>
        <v/>
      </c>
      <c r="P4988" s="8">
        <f>COUNTIF(J$4:J4988,J4988)</f>
        <v>0</v>
      </c>
    </row>
    <row r="4989" spans="1:16" x14ac:dyDescent="0.25">
      <c r="A4989" s="35">
        <f t="shared" si="467"/>
        <v>0</v>
      </c>
      <c r="B4989" s="8">
        <f t="shared" si="468"/>
        <v>0</v>
      </c>
      <c r="C4989" s="8">
        <f t="shared" si="469"/>
        <v>0</v>
      </c>
      <c r="D4989" s="38" t="e">
        <f t="shared" si="470"/>
        <v>#VALUE!</v>
      </c>
      <c r="E4989" s="39" t="e">
        <f t="shared" si="465"/>
        <v>#VALUE!</v>
      </c>
      <c r="M4989" s="8" t="str">
        <f>VLOOKUP(MONTH($J4989),Lookup!$A$2:$B$13,2,0)&amp;" "&amp;YEAR($J4989)</f>
        <v>Jan 1900</v>
      </c>
      <c r="N4989" s="34" t="str">
        <f t="shared" si="466"/>
        <v>1/1/9999</v>
      </c>
      <c r="O4989" s="8" t="str">
        <f>IF(ISERROR(VLOOKUP($I4989,Lookup!$H$2:$I$11,2,0)),"",VLOOKUP($I4989,Lookup!$H$2:$I$11,2,0))</f>
        <v/>
      </c>
      <c r="P4989" s="8">
        <f>COUNTIF(J$4:J4989,J4989)</f>
        <v>0</v>
      </c>
    </row>
    <row r="4990" spans="1:16" x14ac:dyDescent="0.25">
      <c r="A4990" s="35">
        <f t="shared" si="467"/>
        <v>0</v>
      </c>
      <c r="B4990" s="8">
        <f t="shared" si="468"/>
        <v>0</v>
      </c>
      <c r="C4990" s="8">
        <f t="shared" si="469"/>
        <v>0</v>
      </c>
      <c r="D4990" s="38" t="e">
        <f t="shared" si="470"/>
        <v>#VALUE!</v>
      </c>
      <c r="E4990" s="39" t="e">
        <f t="shared" si="465"/>
        <v>#VALUE!</v>
      </c>
      <c r="M4990" s="8" t="str">
        <f>VLOOKUP(MONTH($J4990),Lookup!$A$2:$B$13,2,0)&amp;" "&amp;YEAR($J4990)</f>
        <v>Jan 1900</v>
      </c>
      <c r="N4990" s="34" t="str">
        <f t="shared" si="466"/>
        <v>1/1/9999</v>
      </c>
      <c r="O4990" s="8" t="str">
        <f>IF(ISERROR(VLOOKUP($I4990,Lookup!$H$2:$I$11,2,0)),"",VLOOKUP($I4990,Lookup!$H$2:$I$11,2,0))</f>
        <v/>
      </c>
      <c r="P4990" s="8">
        <f>COUNTIF(J$4:J4990,J4990)</f>
        <v>0</v>
      </c>
    </row>
    <row r="4991" spans="1:16" x14ac:dyDescent="0.25">
      <c r="A4991" s="35">
        <f t="shared" si="467"/>
        <v>0</v>
      </c>
      <c r="B4991" s="8">
        <f t="shared" si="468"/>
        <v>0</v>
      </c>
      <c r="C4991" s="8">
        <f t="shared" si="469"/>
        <v>0</v>
      </c>
      <c r="D4991" s="38" t="e">
        <f t="shared" si="470"/>
        <v>#VALUE!</v>
      </c>
      <c r="E4991" s="39" t="e">
        <f t="shared" si="465"/>
        <v>#VALUE!</v>
      </c>
      <c r="M4991" s="8" t="str">
        <f>VLOOKUP(MONTH($J4991),Lookup!$A$2:$B$13,2,0)&amp;" "&amp;YEAR($J4991)</f>
        <v>Jan 1900</v>
      </c>
      <c r="N4991" s="34" t="str">
        <f t="shared" si="466"/>
        <v>1/1/9999</v>
      </c>
      <c r="O4991" s="8" t="str">
        <f>IF(ISERROR(VLOOKUP($I4991,Lookup!$H$2:$I$11,2,0)),"",VLOOKUP($I4991,Lookup!$H$2:$I$11,2,0))</f>
        <v/>
      </c>
      <c r="P4991" s="8">
        <f>COUNTIF(J$4:J4991,J4991)</f>
        <v>0</v>
      </c>
    </row>
    <row r="4992" spans="1:16" x14ac:dyDescent="0.25">
      <c r="A4992" s="35">
        <f t="shared" si="467"/>
        <v>0</v>
      </c>
      <c r="B4992" s="8">
        <f t="shared" si="468"/>
        <v>0</v>
      </c>
      <c r="C4992" s="8">
        <f t="shared" si="469"/>
        <v>0</v>
      </c>
      <c r="D4992" s="38" t="e">
        <f t="shared" si="470"/>
        <v>#VALUE!</v>
      </c>
      <c r="E4992" s="39" t="e">
        <f t="shared" si="465"/>
        <v>#VALUE!</v>
      </c>
      <c r="M4992" s="8" t="str">
        <f>VLOOKUP(MONTH($J4992),Lookup!$A$2:$B$13,2,0)&amp;" "&amp;YEAR($J4992)</f>
        <v>Jan 1900</v>
      </c>
      <c r="N4992" s="34" t="str">
        <f t="shared" si="466"/>
        <v>1/1/9999</v>
      </c>
      <c r="O4992" s="8" t="str">
        <f>IF(ISERROR(VLOOKUP($I4992,Lookup!$H$2:$I$11,2,0)),"",VLOOKUP($I4992,Lookup!$H$2:$I$11,2,0))</f>
        <v/>
      </c>
      <c r="P4992" s="8">
        <f>COUNTIF(J$4:J4992,J4992)</f>
        <v>0</v>
      </c>
    </row>
    <row r="4993" spans="1:16" x14ac:dyDescent="0.25">
      <c r="A4993" s="35">
        <f t="shared" si="467"/>
        <v>0</v>
      </c>
      <c r="B4993" s="8">
        <f t="shared" si="468"/>
        <v>0</v>
      </c>
      <c r="C4993" s="8">
        <f t="shared" si="469"/>
        <v>0</v>
      </c>
      <c r="D4993" s="38" t="e">
        <f t="shared" si="470"/>
        <v>#VALUE!</v>
      </c>
      <c r="E4993" s="39" t="e">
        <f t="shared" si="465"/>
        <v>#VALUE!</v>
      </c>
      <c r="M4993" s="8" t="str">
        <f>VLOOKUP(MONTH($J4993),Lookup!$A$2:$B$13,2,0)&amp;" "&amp;YEAR($J4993)</f>
        <v>Jan 1900</v>
      </c>
      <c r="N4993" s="34" t="str">
        <f t="shared" si="466"/>
        <v>1/1/9999</v>
      </c>
      <c r="O4993" s="8" t="str">
        <f>IF(ISERROR(VLOOKUP($I4993,Lookup!$H$2:$I$11,2,0)),"",VLOOKUP($I4993,Lookup!$H$2:$I$11,2,0))</f>
        <v/>
      </c>
      <c r="P4993" s="8">
        <f>COUNTIF(J$4:J4993,J4993)</f>
        <v>0</v>
      </c>
    </row>
    <row r="4994" spans="1:16" x14ac:dyDescent="0.25">
      <c r="A4994" s="35">
        <f t="shared" si="467"/>
        <v>0</v>
      </c>
      <c r="B4994" s="8">
        <f t="shared" si="468"/>
        <v>0</v>
      </c>
      <c r="C4994" s="8">
        <f t="shared" si="469"/>
        <v>0</v>
      </c>
      <c r="D4994" s="38" t="e">
        <f t="shared" si="470"/>
        <v>#VALUE!</v>
      </c>
      <c r="E4994" s="39" t="e">
        <f t="shared" si="465"/>
        <v>#VALUE!</v>
      </c>
      <c r="M4994" s="8" t="str">
        <f>VLOOKUP(MONTH($J4994),Lookup!$A$2:$B$13,2,0)&amp;" "&amp;YEAR($J4994)</f>
        <v>Jan 1900</v>
      </c>
      <c r="N4994" s="34" t="str">
        <f t="shared" si="466"/>
        <v>1/1/9999</v>
      </c>
      <c r="O4994" s="8" t="str">
        <f>IF(ISERROR(VLOOKUP($I4994,Lookup!$H$2:$I$11,2,0)),"",VLOOKUP($I4994,Lookup!$H$2:$I$11,2,0))</f>
        <v/>
      </c>
      <c r="P4994" s="8">
        <f>COUNTIF(J$4:J4994,J4994)</f>
        <v>0</v>
      </c>
    </row>
    <row r="4995" spans="1:16" x14ac:dyDescent="0.25">
      <c r="A4995" s="35">
        <f t="shared" si="467"/>
        <v>0</v>
      </c>
      <c r="B4995" s="8">
        <f t="shared" si="468"/>
        <v>0</v>
      </c>
      <c r="C4995" s="8">
        <f t="shared" si="469"/>
        <v>0</v>
      </c>
      <c r="D4995" s="38" t="e">
        <f t="shared" si="470"/>
        <v>#VALUE!</v>
      </c>
      <c r="E4995" s="39" t="e">
        <f t="shared" si="465"/>
        <v>#VALUE!</v>
      </c>
      <c r="M4995" s="8" t="str">
        <f>VLOOKUP(MONTH($J4995),Lookup!$A$2:$B$13,2,0)&amp;" "&amp;YEAR($J4995)</f>
        <v>Jan 1900</v>
      </c>
      <c r="N4995" s="34" t="str">
        <f t="shared" si="466"/>
        <v>1/1/9999</v>
      </c>
      <c r="O4995" s="8" t="str">
        <f>IF(ISERROR(VLOOKUP($I4995,Lookup!$H$2:$I$11,2,0)),"",VLOOKUP($I4995,Lookup!$H$2:$I$11,2,0))</f>
        <v/>
      </c>
      <c r="P4995" s="8">
        <f>COUNTIF(J$4:J4995,J4995)</f>
        <v>0</v>
      </c>
    </row>
    <row r="4996" spans="1:16" x14ac:dyDescent="0.25">
      <c r="A4996" s="35">
        <f t="shared" si="467"/>
        <v>0</v>
      </c>
      <c r="B4996" s="8">
        <f t="shared" si="468"/>
        <v>0</v>
      </c>
      <c r="C4996" s="8">
        <f t="shared" si="469"/>
        <v>0</v>
      </c>
      <c r="D4996" s="38" t="e">
        <f t="shared" si="470"/>
        <v>#VALUE!</v>
      </c>
      <c r="E4996" s="39" t="e">
        <f t="shared" si="465"/>
        <v>#VALUE!</v>
      </c>
      <c r="M4996" s="8" t="str">
        <f>VLOOKUP(MONTH($J4996),Lookup!$A$2:$B$13,2,0)&amp;" "&amp;YEAR($J4996)</f>
        <v>Jan 1900</v>
      </c>
      <c r="N4996" s="34" t="str">
        <f t="shared" si="466"/>
        <v>1/1/9999</v>
      </c>
      <c r="O4996" s="8" t="str">
        <f>IF(ISERROR(VLOOKUP($I4996,Lookup!$H$2:$I$11,2,0)),"",VLOOKUP($I4996,Lookup!$H$2:$I$11,2,0))</f>
        <v/>
      </c>
      <c r="P4996" s="8">
        <f>COUNTIF(J$4:J4996,J4996)</f>
        <v>0</v>
      </c>
    </row>
    <row r="4997" spans="1:16" x14ac:dyDescent="0.25">
      <c r="A4997" s="35">
        <f t="shared" si="467"/>
        <v>0</v>
      </c>
      <c r="B4997" s="8">
        <f t="shared" si="468"/>
        <v>0</v>
      </c>
      <c r="C4997" s="8">
        <f t="shared" si="469"/>
        <v>0</v>
      </c>
      <c r="D4997" s="38" t="e">
        <f t="shared" si="470"/>
        <v>#VALUE!</v>
      </c>
      <c r="E4997" s="39" t="e">
        <f t="shared" ref="E4997:E5000" si="471">IF($D4997="","",COUNTIFS($F$4:$F$5000,$F4997,$D$4:$D$5000,"&gt;"&amp;$D4997))</f>
        <v>#VALUE!</v>
      </c>
      <c r="M4997" s="8" t="str">
        <f>VLOOKUP(MONTH($J4997),Lookup!$A$2:$B$13,2,0)&amp;" "&amp;YEAR($J4997)</f>
        <v>Jan 1900</v>
      </c>
      <c r="N4997" s="34" t="str">
        <f t="shared" ref="N4997:N5000" si="472">IF(ISBLANK($J4997),"1/1/9999",J4997)</f>
        <v>1/1/9999</v>
      </c>
      <c r="O4997" s="8" t="str">
        <f>IF(ISERROR(VLOOKUP($I4997,Lookup!$H$2:$I$11,2,0)),"",VLOOKUP($I4997,Lookup!$H$2:$I$11,2,0))</f>
        <v/>
      </c>
      <c r="P4997" s="8">
        <f>COUNTIF(J$4:J4997,J4997)</f>
        <v>0</v>
      </c>
    </row>
    <row r="4998" spans="1:16" x14ac:dyDescent="0.25">
      <c r="A4998" s="35">
        <f t="shared" ref="A4998:A5000" si="473">K4998</f>
        <v>0</v>
      </c>
      <c r="B4998" s="8">
        <f t="shared" ref="B4998:B5000" si="474">J4998</f>
        <v>0</v>
      </c>
      <c r="C4998" s="8">
        <f t="shared" ref="C4998:C5000" si="475">L4998</f>
        <v>0</v>
      </c>
      <c r="D4998" s="38" t="e">
        <f t="shared" ref="D4998:D5000" si="476">SUM(A4998:C4998)+O4998+P4998</f>
        <v>#VALUE!</v>
      </c>
      <c r="E4998" s="39" t="e">
        <f t="shared" si="471"/>
        <v>#VALUE!</v>
      </c>
      <c r="M4998" s="8" t="str">
        <f>VLOOKUP(MONTH($J4998),Lookup!$A$2:$B$13,2,0)&amp;" "&amp;YEAR($J4998)</f>
        <v>Jan 1900</v>
      </c>
      <c r="N4998" s="34" t="str">
        <f t="shared" si="472"/>
        <v>1/1/9999</v>
      </c>
      <c r="O4998" s="8" t="str">
        <f>IF(ISERROR(VLOOKUP($I4998,Lookup!$H$2:$I$11,2,0)),"",VLOOKUP($I4998,Lookup!$H$2:$I$11,2,0))</f>
        <v/>
      </c>
      <c r="P4998" s="8">
        <f>COUNTIF(J$4:J4998,J4998)</f>
        <v>0</v>
      </c>
    </row>
    <row r="4999" spans="1:16" x14ac:dyDescent="0.25">
      <c r="A4999" s="35">
        <f t="shared" si="473"/>
        <v>0</v>
      </c>
      <c r="B4999" s="8">
        <f t="shared" si="474"/>
        <v>0</v>
      </c>
      <c r="C4999" s="8">
        <f t="shared" si="475"/>
        <v>0</v>
      </c>
      <c r="D4999" s="38" t="e">
        <f t="shared" si="476"/>
        <v>#VALUE!</v>
      </c>
      <c r="E4999" s="39" t="e">
        <f t="shared" si="471"/>
        <v>#VALUE!</v>
      </c>
      <c r="M4999" s="8" t="str">
        <f>VLOOKUP(MONTH($J4999),Lookup!$A$2:$B$13,2,0)&amp;" "&amp;YEAR($J4999)</f>
        <v>Jan 1900</v>
      </c>
      <c r="N4999" s="34" t="str">
        <f t="shared" si="472"/>
        <v>1/1/9999</v>
      </c>
      <c r="O4999" s="8" t="str">
        <f>IF(ISERROR(VLOOKUP($I4999,Lookup!$H$2:$I$11,2,0)),"",VLOOKUP($I4999,Lookup!$H$2:$I$11,2,0))</f>
        <v/>
      </c>
      <c r="P4999" s="8">
        <f>COUNTIF(J$4:J4999,J4999)</f>
        <v>0</v>
      </c>
    </row>
    <row r="5000" spans="1:16" x14ac:dyDescent="0.25">
      <c r="A5000" s="35">
        <f t="shared" si="473"/>
        <v>0</v>
      </c>
      <c r="B5000" s="8">
        <f t="shared" si="474"/>
        <v>0</v>
      </c>
      <c r="C5000" s="8">
        <f t="shared" si="475"/>
        <v>0</v>
      </c>
      <c r="D5000" s="38" t="e">
        <f t="shared" si="476"/>
        <v>#VALUE!</v>
      </c>
      <c r="E5000" s="39" t="e">
        <f t="shared" si="471"/>
        <v>#VALUE!</v>
      </c>
      <c r="M5000" s="8" t="str">
        <f>VLOOKUP(MONTH($J5000),Lookup!$A$2:$B$13,2,0)&amp;" "&amp;YEAR($J5000)</f>
        <v>Jan 1900</v>
      </c>
      <c r="N5000" s="34" t="str">
        <f t="shared" si="472"/>
        <v>1/1/9999</v>
      </c>
      <c r="O5000" s="8" t="str">
        <f>IF(ISERROR(VLOOKUP($I5000,Lookup!$H$2:$I$11,2,0)),"",VLOOKUP($I5000,Lookup!$H$2:$I$11,2,0))</f>
        <v/>
      </c>
      <c r="P5000" s="8">
        <f>COUNTIF(J$4:J5000,J5000)</f>
        <v>0</v>
      </c>
    </row>
  </sheetData>
  <autoFilter ref="A3:O5000" xr:uid="{00EECFCF-5F86-469C-8FF2-0525E98B8E1F}"/>
  <mergeCells count="1">
    <mergeCell ref="F2:L2"/>
  </mergeCells>
  <hyperlinks>
    <hyperlink ref="A1" r:id="rId1" xr:uid="{31122880-0B25-4310-A487-939C9BEA0C64}"/>
  </hyperlinks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6F59-903E-442E-A850-938ED927653C}">
  <sheetPr>
    <tabColor rgb="FF0070C0"/>
  </sheetPr>
  <dimension ref="A1:D101"/>
  <sheetViews>
    <sheetView zoomScale="130" zoomScaleNormal="130" workbookViewId="0">
      <selection activeCell="E12" sqref="E12"/>
    </sheetView>
  </sheetViews>
  <sheetFormatPr defaultColWidth="11.42578125" defaultRowHeight="15" x14ac:dyDescent="0.25"/>
  <cols>
    <col min="1" max="4" width="20.85546875" customWidth="1"/>
  </cols>
  <sheetData>
    <row r="1" spans="1:4" x14ac:dyDescent="0.25">
      <c r="A1" s="1" t="s">
        <v>5703</v>
      </c>
    </row>
    <row r="2" spans="1:4" x14ac:dyDescent="0.25">
      <c r="A2" s="1"/>
    </row>
    <row r="3" spans="1:4" x14ac:dyDescent="0.25">
      <c r="B3" s="107" t="s">
        <v>84</v>
      </c>
      <c r="C3" s="107"/>
      <c r="D3" s="107"/>
    </row>
    <row r="4" spans="1:4" x14ac:dyDescent="0.25">
      <c r="A4" s="104" t="s">
        <v>5704</v>
      </c>
      <c r="B4" s="101" t="s">
        <v>5705</v>
      </c>
      <c r="C4" s="101" t="s">
        <v>5706</v>
      </c>
      <c r="D4" s="101" t="s">
        <v>5707</v>
      </c>
    </row>
    <row r="5" spans="1:4" x14ac:dyDescent="0.25">
      <c r="A5" s="104" t="str">
        <f t="shared" ref="A5:A36" si="0">B5&amp;" "&amp;C5</f>
        <v>Christopher Houmis</v>
      </c>
      <c r="B5" s="101" t="s">
        <v>5708</v>
      </c>
      <c r="C5" s="101" t="s">
        <v>5709</v>
      </c>
      <c r="D5" s="101">
        <v>333333.3</v>
      </c>
    </row>
    <row r="6" spans="1:4" x14ac:dyDescent="0.25">
      <c r="A6" s="104" t="str">
        <f t="shared" si="0"/>
        <v>Andrew Halverson</v>
      </c>
      <c r="B6" s="101" t="s">
        <v>5710</v>
      </c>
      <c r="C6" s="101" t="s">
        <v>5711</v>
      </c>
      <c r="D6" s="101">
        <v>666666.69999999995</v>
      </c>
    </row>
    <row r="7" spans="1:4" x14ac:dyDescent="0.25">
      <c r="A7" s="104" t="str">
        <f t="shared" si="0"/>
        <v>Kelleigh Doyle</v>
      </c>
      <c r="B7" s="101" t="s">
        <v>5712</v>
      </c>
      <c r="C7" s="101" t="s">
        <v>5713</v>
      </c>
      <c r="D7" s="101">
        <v>333333.3</v>
      </c>
    </row>
    <row r="8" spans="1:4" x14ac:dyDescent="0.25">
      <c r="A8" s="104" t="str">
        <f t="shared" si="0"/>
        <v>Zac Oliver</v>
      </c>
      <c r="B8" s="101" t="s">
        <v>5714</v>
      </c>
      <c r="C8" s="101" t="s">
        <v>5715</v>
      </c>
      <c r="D8" s="101">
        <v>1333333</v>
      </c>
    </row>
    <row r="9" spans="1:4" x14ac:dyDescent="0.25">
      <c r="A9" s="104" t="str">
        <f t="shared" si="0"/>
        <v>Andrew Sternfield</v>
      </c>
      <c r="B9" s="101" t="s">
        <v>5710</v>
      </c>
      <c r="C9" s="101" t="s">
        <v>5716</v>
      </c>
      <c r="D9" s="101">
        <v>333333.3</v>
      </c>
    </row>
    <row r="10" spans="1:4" x14ac:dyDescent="0.25">
      <c r="A10" s="104" t="str">
        <f t="shared" si="0"/>
        <v>Shane Figueroa</v>
      </c>
      <c r="B10" s="101" t="s">
        <v>5717</v>
      </c>
      <c r="C10" s="101" t="s">
        <v>5718</v>
      </c>
      <c r="D10" s="101">
        <v>333333.3</v>
      </c>
    </row>
    <row r="11" spans="1:4" x14ac:dyDescent="0.25">
      <c r="A11" s="104" t="str">
        <f t="shared" si="0"/>
        <v>Justin Tara</v>
      </c>
      <c r="B11" s="101" t="s">
        <v>5719</v>
      </c>
      <c r="C11" s="101" t="s">
        <v>5720</v>
      </c>
      <c r="D11" s="101">
        <v>333333.3</v>
      </c>
    </row>
    <row r="12" spans="1:4" x14ac:dyDescent="0.25">
      <c r="A12" s="104" t="str">
        <f t="shared" si="0"/>
        <v>Jillian Hosmer</v>
      </c>
      <c r="B12" s="101" t="s">
        <v>5721</v>
      </c>
      <c r="C12" s="101" t="s">
        <v>5722</v>
      </c>
      <c r="D12" s="101">
        <v>333333.3</v>
      </c>
    </row>
    <row r="13" spans="1:4" x14ac:dyDescent="0.25">
      <c r="A13" s="104" t="str">
        <f t="shared" si="0"/>
        <v>Anthony Zalis</v>
      </c>
      <c r="B13" s="101" t="s">
        <v>5723</v>
      </c>
      <c r="C13" s="101" t="s">
        <v>5724</v>
      </c>
      <c r="D13" s="101">
        <v>333333.3</v>
      </c>
    </row>
    <row r="14" spans="1:4" x14ac:dyDescent="0.25">
      <c r="A14" s="104" t="str">
        <f t="shared" si="0"/>
        <v>Kade Hoefer</v>
      </c>
      <c r="B14" s="101" t="s">
        <v>5725</v>
      </c>
      <c r="C14" s="101" t="s">
        <v>5726</v>
      </c>
      <c r="D14" s="101">
        <v>333333.3</v>
      </c>
    </row>
    <row r="15" spans="1:4" x14ac:dyDescent="0.25">
      <c r="A15" s="104" t="str">
        <f t="shared" si="0"/>
        <v>Megan Cederbaum</v>
      </c>
      <c r="B15" s="101" t="s">
        <v>5727</v>
      </c>
      <c r="C15" s="101" t="s">
        <v>5728</v>
      </c>
      <c r="D15" s="101">
        <v>333333.3</v>
      </c>
    </row>
    <row r="16" spans="1:4" x14ac:dyDescent="0.25">
      <c r="A16" s="104" t="str">
        <f t="shared" si="0"/>
        <v>Evan West</v>
      </c>
      <c r="B16" s="101" t="s">
        <v>5729</v>
      </c>
      <c r="C16" s="101" t="s">
        <v>5730</v>
      </c>
      <c r="D16" s="101">
        <v>666666.69999999995</v>
      </c>
    </row>
    <row r="17" spans="1:4" x14ac:dyDescent="0.25">
      <c r="A17" s="104" t="str">
        <f t="shared" si="0"/>
        <v>Scott Levine</v>
      </c>
      <c r="B17" s="101" t="s">
        <v>5731</v>
      </c>
      <c r="C17" s="101" t="s">
        <v>5732</v>
      </c>
      <c r="D17" s="101">
        <v>666666.69999999995</v>
      </c>
    </row>
    <row r="18" spans="1:4" x14ac:dyDescent="0.25">
      <c r="A18" s="104" t="str">
        <f t="shared" si="0"/>
        <v>Jeffrey Sheffler</v>
      </c>
      <c r="B18" s="101" t="s">
        <v>5733</v>
      </c>
      <c r="C18" s="101" t="s">
        <v>5734</v>
      </c>
      <c r="D18" s="101">
        <v>333333.3</v>
      </c>
    </row>
    <row r="19" spans="1:4" x14ac:dyDescent="0.25">
      <c r="A19" s="104" t="str">
        <f t="shared" si="0"/>
        <v>Christian Williams</v>
      </c>
      <c r="B19" s="101" t="s">
        <v>5735</v>
      </c>
      <c r="C19" s="101" t="s">
        <v>5736</v>
      </c>
      <c r="D19" s="101">
        <v>333333.3</v>
      </c>
    </row>
    <row r="20" spans="1:4" x14ac:dyDescent="0.25">
      <c r="A20" s="104" t="str">
        <f t="shared" si="0"/>
        <v>Randy Zobel</v>
      </c>
      <c r="B20" s="101" t="s">
        <v>5737</v>
      </c>
      <c r="C20" s="101" t="s">
        <v>5738</v>
      </c>
      <c r="D20" s="101">
        <v>333333.3</v>
      </c>
    </row>
    <row r="21" spans="1:4" x14ac:dyDescent="0.25">
      <c r="A21" s="104" t="str">
        <f t="shared" si="0"/>
        <v>Justine Bannon</v>
      </c>
      <c r="B21" s="101" t="s">
        <v>5739</v>
      </c>
      <c r="C21" s="101" t="s">
        <v>5740</v>
      </c>
      <c r="D21" s="101">
        <v>333333.3</v>
      </c>
    </row>
    <row r="22" spans="1:4" x14ac:dyDescent="0.25">
      <c r="A22" s="104" t="str">
        <f t="shared" si="0"/>
        <v>Angelica Patalano</v>
      </c>
      <c r="B22" s="101" t="s">
        <v>5741</v>
      </c>
      <c r="C22" s="101" t="s">
        <v>5742</v>
      </c>
      <c r="D22" s="101">
        <v>333333.3</v>
      </c>
    </row>
    <row r="23" spans="1:4" x14ac:dyDescent="0.25">
      <c r="A23" s="104" t="str">
        <f t="shared" si="0"/>
        <v>Jessica Palmer</v>
      </c>
      <c r="B23" s="101" t="s">
        <v>5743</v>
      </c>
      <c r="C23" s="101" t="s">
        <v>5744</v>
      </c>
      <c r="D23" s="101">
        <v>85000</v>
      </c>
    </row>
    <row r="24" spans="1:4" x14ac:dyDescent="0.25">
      <c r="A24" s="104" t="str">
        <f t="shared" si="0"/>
        <v>Jax Lansing</v>
      </c>
      <c r="B24" s="101" t="s">
        <v>5745</v>
      </c>
      <c r="C24" s="101" t="s">
        <v>5746</v>
      </c>
      <c r="D24" s="101">
        <v>260000</v>
      </c>
    </row>
    <row r="25" spans="1:4" x14ac:dyDescent="0.25">
      <c r="A25" s="104" t="str">
        <f t="shared" si="0"/>
        <v>Grant Southwick</v>
      </c>
      <c r="B25" s="101" t="s">
        <v>5747</v>
      </c>
      <c r="C25" s="101" t="s">
        <v>5748</v>
      </c>
      <c r="D25" s="101">
        <v>333333.3</v>
      </c>
    </row>
    <row r="26" spans="1:4" x14ac:dyDescent="0.25">
      <c r="A26" s="104" t="str">
        <f t="shared" si="0"/>
        <v>Daniel Lamm</v>
      </c>
      <c r="B26" s="101" t="s">
        <v>5749</v>
      </c>
      <c r="C26" s="101" t="s">
        <v>5750</v>
      </c>
      <c r="D26" s="101">
        <v>260000</v>
      </c>
    </row>
    <row r="27" spans="1:4" x14ac:dyDescent="0.25">
      <c r="A27" s="104" t="str">
        <f t="shared" si="0"/>
        <v>Dylan Cromer</v>
      </c>
      <c r="B27" s="101" t="s">
        <v>5751</v>
      </c>
      <c r="C27" s="101" t="s">
        <v>5752</v>
      </c>
      <c r="D27" s="101">
        <v>240000</v>
      </c>
    </row>
    <row r="28" spans="1:4" x14ac:dyDescent="0.25">
      <c r="A28" s="104" t="str">
        <f t="shared" si="0"/>
        <v>Seth Mccraw</v>
      </c>
      <c r="B28" s="101" t="s">
        <v>5753</v>
      </c>
      <c r="C28" s="101" t="s">
        <v>5754</v>
      </c>
      <c r="D28" s="101">
        <v>225000</v>
      </c>
    </row>
    <row r="29" spans="1:4" x14ac:dyDescent="0.25">
      <c r="A29" s="104" t="str">
        <f t="shared" si="0"/>
        <v>Adam Ward</v>
      </c>
      <c r="B29" s="101" t="s">
        <v>5755</v>
      </c>
      <c r="C29" s="101" t="s">
        <v>5756</v>
      </c>
      <c r="D29" s="101">
        <v>200000</v>
      </c>
    </row>
    <row r="30" spans="1:4" x14ac:dyDescent="0.25">
      <c r="A30" s="104" t="str">
        <f t="shared" si="0"/>
        <v>Jason Deyle</v>
      </c>
      <c r="B30" s="101" t="s">
        <v>5757</v>
      </c>
      <c r="C30" s="101" t="s">
        <v>5758</v>
      </c>
      <c r="D30" s="101">
        <v>200000</v>
      </c>
    </row>
    <row r="31" spans="1:4" x14ac:dyDescent="0.25">
      <c r="A31" s="104" t="str">
        <f t="shared" si="0"/>
        <v>Connor Tinker</v>
      </c>
      <c r="B31" s="101" t="s">
        <v>5759</v>
      </c>
      <c r="C31" s="101" t="s">
        <v>5760</v>
      </c>
      <c r="D31" s="101">
        <v>180000</v>
      </c>
    </row>
    <row r="32" spans="1:4" x14ac:dyDescent="0.25">
      <c r="A32" s="104" t="str">
        <f t="shared" si="0"/>
        <v>Cat Harris</v>
      </c>
      <c r="B32" s="101" t="s">
        <v>5761</v>
      </c>
      <c r="C32" s="101" t="s">
        <v>5762</v>
      </c>
      <c r="D32" s="101">
        <v>180000</v>
      </c>
    </row>
    <row r="33" spans="1:4" x14ac:dyDescent="0.25">
      <c r="A33" s="104" t="str">
        <f t="shared" si="0"/>
        <v>Andrew Shock</v>
      </c>
      <c r="B33" s="101" t="s">
        <v>5710</v>
      </c>
      <c r="C33" s="101" t="s">
        <v>5763</v>
      </c>
      <c r="D33" s="101">
        <v>180000</v>
      </c>
    </row>
    <row r="34" spans="1:4" x14ac:dyDescent="0.25">
      <c r="A34" s="104" t="str">
        <f t="shared" si="0"/>
        <v>Joseph Suyeishi</v>
      </c>
      <c r="B34" s="101" t="s">
        <v>5764</v>
      </c>
      <c r="C34" s="101" t="s">
        <v>5765</v>
      </c>
      <c r="D34" s="101">
        <v>125000</v>
      </c>
    </row>
    <row r="35" spans="1:4" x14ac:dyDescent="0.25">
      <c r="A35" s="104" t="str">
        <f t="shared" si="0"/>
        <v>Heather-Grace Hill</v>
      </c>
      <c r="B35" s="101" t="s">
        <v>5766</v>
      </c>
      <c r="C35" s="101" t="s">
        <v>5767</v>
      </c>
      <c r="D35" s="101">
        <v>125000</v>
      </c>
    </row>
    <row r="36" spans="1:4" x14ac:dyDescent="0.25">
      <c r="A36" s="104" t="str">
        <f t="shared" si="0"/>
        <v>Justin Orcutt</v>
      </c>
      <c r="B36" s="101" t="s">
        <v>5719</v>
      </c>
      <c r="C36" s="101" t="s">
        <v>5768</v>
      </c>
      <c r="D36" s="101">
        <v>85000</v>
      </c>
    </row>
    <row r="37" spans="1:4" x14ac:dyDescent="0.25">
      <c r="A37" s="104" t="str">
        <f t="shared" ref="A37:A68" si="1">B37&amp;" "&amp;C37</f>
        <v>Collin Dishman</v>
      </c>
      <c r="B37" s="101" t="s">
        <v>5769</v>
      </c>
      <c r="C37" s="101" t="s">
        <v>5770</v>
      </c>
      <c r="D37" s="101">
        <v>85000</v>
      </c>
    </row>
    <row r="38" spans="1:4" x14ac:dyDescent="0.25">
      <c r="A38" s="104" t="str">
        <f t="shared" si="1"/>
        <v>Stephen Frederick</v>
      </c>
      <c r="B38" s="101" t="s">
        <v>5771</v>
      </c>
      <c r="C38" s="101" t="s">
        <v>5772</v>
      </c>
      <c r="D38" s="101">
        <v>110000</v>
      </c>
    </row>
    <row r="39" spans="1:4" x14ac:dyDescent="0.25">
      <c r="A39" s="104" t="str">
        <f t="shared" si="1"/>
        <v>Lauren Davis</v>
      </c>
      <c r="B39" s="101" t="s">
        <v>5773</v>
      </c>
      <c r="C39" s="101" t="s">
        <v>5774</v>
      </c>
      <c r="D39" s="101">
        <v>85000</v>
      </c>
    </row>
    <row r="40" spans="1:4" x14ac:dyDescent="0.25">
      <c r="A40" s="104" t="str">
        <f t="shared" si="1"/>
        <v>Grant Donovan</v>
      </c>
      <c r="B40" s="101" t="s">
        <v>5747</v>
      </c>
      <c r="C40" s="101" t="s">
        <v>5775</v>
      </c>
      <c r="D40" s="101">
        <v>110000</v>
      </c>
    </row>
    <row r="41" spans="1:4" x14ac:dyDescent="0.25">
      <c r="A41" s="104" t="str">
        <f t="shared" si="1"/>
        <v>Kayla McKeel</v>
      </c>
      <c r="B41" s="101" t="s">
        <v>5776</v>
      </c>
      <c r="C41" s="101" t="s">
        <v>5777</v>
      </c>
      <c r="D41" s="101">
        <v>85000</v>
      </c>
    </row>
    <row r="42" spans="1:4" x14ac:dyDescent="0.25">
      <c r="A42" s="104" t="str">
        <f t="shared" si="1"/>
        <v>Jackson Hokuf</v>
      </c>
      <c r="B42" s="101" t="s">
        <v>5778</v>
      </c>
      <c r="C42" s="101" t="s">
        <v>5779</v>
      </c>
      <c r="D42" s="101">
        <v>85000</v>
      </c>
    </row>
    <row r="43" spans="1:4" x14ac:dyDescent="0.25">
      <c r="A43" s="104" t="str">
        <f t="shared" si="1"/>
        <v>Kyle Foster</v>
      </c>
      <c r="B43" s="101" t="s">
        <v>5780</v>
      </c>
      <c r="C43" s="101" t="s">
        <v>5781</v>
      </c>
      <c r="D43" s="101">
        <v>45000</v>
      </c>
    </row>
    <row r="44" spans="1:4" x14ac:dyDescent="0.25">
      <c r="A44" s="104" t="str">
        <f t="shared" si="1"/>
        <v>Juan Garcia</v>
      </c>
      <c r="B44" s="101" t="s">
        <v>5782</v>
      </c>
      <c r="C44" s="101" t="s">
        <v>5783</v>
      </c>
      <c r="D44" s="101">
        <v>45000</v>
      </c>
    </row>
    <row r="45" spans="1:4" x14ac:dyDescent="0.25">
      <c r="A45" s="104" t="str">
        <f t="shared" si="1"/>
        <v>Coristan Stern</v>
      </c>
      <c r="B45" s="101" t="s">
        <v>5784</v>
      </c>
      <c r="C45" s="101" t="s">
        <v>5785</v>
      </c>
      <c r="D45" s="101">
        <v>45000</v>
      </c>
    </row>
    <row r="46" spans="1:4" x14ac:dyDescent="0.25">
      <c r="A46" s="104" t="str">
        <f t="shared" si="1"/>
        <v>Ashley Blok</v>
      </c>
      <c r="B46" s="101" t="s">
        <v>5786</v>
      </c>
      <c r="C46" s="101" t="s">
        <v>5787</v>
      </c>
      <c r="D46" s="101">
        <v>20000</v>
      </c>
    </row>
    <row r="47" spans="1:4" x14ac:dyDescent="0.25">
      <c r="A47" s="104" t="str">
        <f t="shared" si="1"/>
        <v>Jordan Epstein</v>
      </c>
      <c r="B47" s="101" t="s">
        <v>5788</v>
      </c>
      <c r="C47" s="101" t="s">
        <v>5789</v>
      </c>
      <c r="D47" s="101">
        <v>1000000</v>
      </c>
    </row>
    <row r="48" spans="1:4" x14ac:dyDescent="0.25">
      <c r="A48" s="104" t="str">
        <f t="shared" si="1"/>
        <v xml:space="preserve"> </v>
      </c>
    </row>
    <row r="49" spans="1:1" x14ac:dyDescent="0.25">
      <c r="A49" s="104" t="str">
        <f t="shared" si="1"/>
        <v xml:space="preserve"> </v>
      </c>
    </row>
    <row r="50" spans="1:1" x14ac:dyDescent="0.25">
      <c r="A50" s="104" t="str">
        <f t="shared" si="1"/>
        <v xml:space="preserve"> </v>
      </c>
    </row>
    <row r="51" spans="1:1" x14ac:dyDescent="0.25">
      <c r="A51" s="104" t="str">
        <f t="shared" si="1"/>
        <v xml:space="preserve"> </v>
      </c>
    </row>
    <row r="52" spans="1:1" x14ac:dyDescent="0.25">
      <c r="A52" s="104" t="str">
        <f t="shared" si="1"/>
        <v xml:space="preserve"> </v>
      </c>
    </row>
    <row r="53" spans="1:1" x14ac:dyDescent="0.25">
      <c r="A53" s="104" t="str">
        <f t="shared" si="1"/>
        <v xml:space="preserve"> </v>
      </c>
    </row>
    <row r="54" spans="1:1" x14ac:dyDescent="0.25">
      <c r="A54" s="104" t="str">
        <f t="shared" si="1"/>
        <v xml:space="preserve"> </v>
      </c>
    </row>
    <row r="55" spans="1:1" x14ac:dyDescent="0.25">
      <c r="A55" s="104" t="str">
        <f t="shared" si="1"/>
        <v xml:space="preserve"> </v>
      </c>
    </row>
    <row r="56" spans="1:1" x14ac:dyDescent="0.25">
      <c r="A56" s="104" t="str">
        <f t="shared" si="1"/>
        <v xml:space="preserve"> </v>
      </c>
    </row>
    <row r="57" spans="1:1" x14ac:dyDescent="0.25">
      <c r="A57" s="104" t="str">
        <f t="shared" si="1"/>
        <v xml:space="preserve"> </v>
      </c>
    </row>
    <row r="58" spans="1:1" x14ac:dyDescent="0.25">
      <c r="A58" s="104" t="str">
        <f t="shared" si="1"/>
        <v xml:space="preserve"> </v>
      </c>
    </row>
    <row r="59" spans="1:1" x14ac:dyDescent="0.25">
      <c r="A59" s="104" t="str">
        <f t="shared" si="1"/>
        <v xml:space="preserve"> </v>
      </c>
    </row>
    <row r="60" spans="1:1" x14ac:dyDescent="0.25">
      <c r="A60" s="104" t="str">
        <f t="shared" si="1"/>
        <v xml:space="preserve"> </v>
      </c>
    </row>
    <row r="61" spans="1:1" x14ac:dyDescent="0.25">
      <c r="A61" s="104" t="str">
        <f t="shared" si="1"/>
        <v xml:space="preserve"> </v>
      </c>
    </row>
    <row r="62" spans="1:1" x14ac:dyDescent="0.25">
      <c r="A62" s="104" t="str">
        <f t="shared" si="1"/>
        <v xml:space="preserve"> </v>
      </c>
    </row>
    <row r="63" spans="1:1" x14ac:dyDescent="0.25">
      <c r="A63" s="104" t="str">
        <f t="shared" si="1"/>
        <v xml:space="preserve"> </v>
      </c>
    </row>
    <row r="64" spans="1:1" x14ac:dyDescent="0.25">
      <c r="A64" s="104" t="str">
        <f t="shared" si="1"/>
        <v xml:space="preserve"> </v>
      </c>
    </row>
    <row r="65" spans="1:1" x14ac:dyDescent="0.25">
      <c r="A65" s="104" t="str">
        <f t="shared" si="1"/>
        <v xml:space="preserve"> </v>
      </c>
    </row>
    <row r="66" spans="1:1" x14ac:dyDescent="0.25">
      <c r="A66" s="104" t="str">
        <f t="shared" si="1"/>
        <v xml:space="preserve"> </v>
      </c>
    </row>
    <row r="67" spans="1:1" x14ac:dyDescent="0.25">
      <c r="A67" s="104" t="str">
        <f t="shared" si="1"/>
        <v xml:space="preserve"> </v>
      </c>
    </row>
    <row r="68" spans="1:1" x14ac:dyDescent="0.25">
      <c r="A68" s="104" t="str">
        <f t="shared" si="1"/>
        <v xml:space="preserve"> </v>
      </c>
    </row>
    <row r="69" spans="1:1" x14ac:dyDescent="0.25">
      <c r="A69" s="104" t="str">
        <f t="shared" ref="A69:A100" si="2">B69&amp;" "&amp;C69</f>
        <v xml:space="preserve"> </v>
      </c>
    </row>
    <row r="70" spans="1:1" x14ac:dyDescent="0.25">
      <c r="A70" s="104" t="str">
        <f t="shared" si="2"/>
        <v xml:space="preserve"> </v>
      </c>
    </row>
    <row r="71" spans="1:1" x14ac:dyDescent="0.25">
      <c r="A71" s="104" t="str">
        <f t="shared" si="2"/>
        <v xml:space="preserve"> </v>
      </c>
    </row>
    <row r="72" spans="1:1" x14ac:dyDescent="0.25">
      <c r="A72" s="104" t="str">
        <f t="shared" si="2"/>
        <v xml:space="preserve"> </v>
      </c>
    </row>
    <row r="73" spans="1:1" x14ac:dyDescent="0.25">
      <c r="A73" s="104" t="str">
        <f t="shared" si="2"/>
        <v xml:space="preserve"> </v>
      </c>
    </row>
    <row r="74" spans="1:1" x14ac:dyDescent="0.25">
      <c r="A74" s="104" t="str">
        <f t="shared" si="2"/>
        <v xml:space="preserve"> </v>
      </c>
    </row>
    <row r="75" spans="1:1" x14ac:dyDescent="0.25">
      <c r="A75" s="104" t="str">
        <f t="shared" si="2"/>
        <v xml:space="preserve"> </v>
      </c>
    </row>
    <row r="76" spans="1:1" x14ac:dyDescent="0.25">
      <c r="A76" s="104" t="str">
        <f t="shared" si="2"/>
        <v xml:space="preserve"> </v>
      </c>
    </row>
    <row r="77" spans="1:1" x14ac:dyDescent="0.25">
      <c r="A77" s="104" t="str">
        <f t="shared" si="2"/>
        <v xml:space="preserve"> </v>
      </c>
    </row>
    <row r="78" spans="1:1" x14ac:dyDescent="0.25">
      <c r="A78" s="104" t="str">
        <f t="shared" si="2"/>
        <v xml:space="preserve"> </v>
      </c>
    </row>
    <row r="79" spans="1:1" x14ac:dyDescent="0.25">
      <c r="A79" s="104" t="str">
        <f t="shared" si="2"/>
        <v xml:space="preserve"> </v>
      </c>
    </row>
    <row r="80" spans="1:1" x14ac:dyDescent="0.25">
      <c r="A80" s="104" t="str">
        <f t="shared" si="2"/>
        <v xml:space="preserve"> </v>
      </c>
    </row>
    <row r="81" spans="1:1" x14ac:dyDescent="0.25">
      <c r="A81" s="104" t="str">
        <f t="shared" si="2"/>
        <v xml:space="preserve"> </v>
      </c>
    </row>
    <row r="82" spans="1:1" x14ac:dyDescent="0.25">
      <c r="A82" s="104" t="str">
        <f t="shared" si="2"/>
        <v xml:space="preserve"> </v>
      </c>
    </row>
    <row r="83" spans="1:1" x14ac:dyDescent="0.25">
      <c r="A83" s="104" t="str">
        <f t="shared" si="2"/>
        <v xml:space="preserve"> </v>
      </c>
    </row>
    <row r="84" spans="1:1" x14ac:dyDescent="0.25">
      <c r="A84" s="104" t="str">
        <f t="shared" si="2"/>
        <v xml:space="preserve"> </v>
      </c>
    </row>
    <row r="85" spans="1:1" x14ac:dyDescent="0.25">
      <c r="A85" s="104" t="str">
        <f t="shared" si="2"/>
        <v xml:space="preserve"> </v>
      </c>
    </row>
    <row r="86" spans="1:1" x14ac:dyDescent="0.25">
      <c r="A86" s="104" t="str">
        <f t="shared" si="2"/>
        <v xml:space="preserve"> </v>
      </c>
    </row>
    <row r="87" spans="1:1" x14ac:dyDescent="0.25">
      <c r="A87" s="104" t="str">
        <f t="shared" si="2"/>
        <v xml:space="preserve"> </v>
      </c>
    </row>
    <row r="88" spans="1:1" x14ac:dyDescent="0.25">
      <c r="A88" s="104" t="str">
        <f t="shared" si="2"/>
        <v xml:space="preserve"> </v>
      </c>
    </row>
    <row r="89" spans="1:1" x14ac:dyDescent="0.25">
      <c r="A89" s="104" t="str">
        <f t="shared" si="2"/>
        <v xml:space="preserve"> </v>
      </c>
    </row>
    <row r="90" spans="1:1" x14ac:dyDescent="0.25">
      <c r="A90" s="104" t="str">
        <f t="shared" si="2"/>
        <v xml:space="preserve"> </v>
      </c>
    </row>
    <row r="91" spans="1:1" x14ac:dyDescent="0.25">
      <c r="A91" s="104" t="str">
        <f t="shared" si="2"/>
        <v xml:space="preserve"> </v>
      </c>
    </row>
    <row r="92" spans="1:1" x14ac:dyDescent="0.25">
      <c r="A92" s="104" t="str">
        <f t="shared" si="2"/>
        <v xml:space="preserve"> </v>
      </c>
    </row>
    <row r="93" spans="1:1" x14ac:dyDescent="0.25">
      <c r="A93" s="104" t="str">
        <f t="shared" si="2"/>
        <v xml:space="preserve"> </v>
      </c>
    </row>
    <row r="94" spans="1:1" x14ac:dyDescent="0.25">
      <c r="A94" s="104" t="str">
        <f t="shared" si="2"/>
        <v xml:space="preserve"> </v>
      </c>
    </row>
    <row r="95" spans="1:1" x14ac:dyDescent="0.25">
      <c r="A95" s="104" t="str">
        <f t="shared" si="2"/>
        <v xml:space="preserve"> </v>
      </c>
    </row>
    <row r="96" spans="1:1" x14ac:dyDescent="0.25">
      <c r="A96" s="104" t="str">
        <f t="shared" si="2"/>
        <v xml:space="preserve"> </v>
      </c>
    </row>
    <row r="97" spans="1:1" x14ac:dyDescent="0.25">
      <c r="A97" s="104" t="str">
        <f t="shared" si="2"/>
        <v xml:space="preserve"> </v>
      </c>
    </row>
    <row r="98" spans="1:1" x14ac:dyDescent="0.25">
      <c r="A98" s="104" t="str">
        <f t="shared" si="2"/>
        <v xml:space="preserve"> </v>
      </c>
    </row>
    <row r="99" spans="1:1" x14ac:dyDescent="0.25">
      <c r="A99" s="104" t="str">
        <f t="shared" si="2"/>
        <v xml:space="preserve"> </v>
      </c>
    </row>
    <row r="100" spans="1:1" x14ac:dyDescent="0.25">
      <c r="A100" s="104" t="str">
        <f t="shared" si="2"/>
        <v xml:space="preserve"> </v>
      </c>
    </row>
    <row r="101" spans="1:1" x14ac:dyDescent="0.25">
      <c r="A101" s="104" t="str">
        <f t="shared" ref="A101" si="3">B101&amp;" "&amp;C101</f>
        <v xml:space="preserve"> </v>
      </c>
    </row>
  </sheetData>
  <mergeCells count="1">
    <mergeCell ref="B3:D3"/>
  </mergeCells>
  <hyperlinks>
    <hyperlink ref="A1" r:id="rId1" xr:uid="{BB40EE8E-9B64-45F2-A05A-BF14F891064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C1686-337B-475F-8F2A-1B54772B4535}">
  <sheetPr>
    <tabColor rgb="FF0070C0"/>
  </sheetPr>
  <dimension ref="A1:M44"/>
  <sheetViews>
    <sheetView workbookViewId="0">
      <selection activeCell="I5" sqref="I5"/>
    </sheetView>
  </sheetViews>
  <sheetFormatPr defaultColWidth="8.85546875" defaultRowHeight="15" x14ac:dyDescent="0.25"/>
  <cols>
    <col min="5" max="5" width="17.42578125" bestFit="1" customWidth="1"/>
    <col min="8" max="8" width="18.85546875" bestFit="1" customWidth="1"/>
    <col min="9" max="9" width="9.85546875" bestFit="1" customWidth="1"/>
    <col min="13" max="13" width="7.85546875" bestFit="1" customWidth="1"/>
  </cols>
  <sheetData>
    <row r="1" spans="1:13" s="10" customFormat="1" x14ac:dyDescent="0.25">
      <c r="A1" s="10" t="s">
        <v>5790</v>
      </c>
      <c r="B1" s="10" t="s">
        <v>5791</v>
      </c>
      <c r="E1" s="10" t="s">
        <v>5792</v>
      </c>
      <c r="F1" s="10" t="s">
        <v>5793</v>
      </c>
      <c r="H1" s="10" t="s">
        <v>92</v>
      </c>
      <c r="I1" s="10" t="s">
        <v>5794</v>
      </c>
      <c r="K1">
        <v>0.1</v>
      </c>
      <c r="M1" s="102">
        <v>44927</v>
      </c>
    </row>
    <row r="2" spans="1:13" x14ac:dyDescent="0.25">
      <c r="A2">
        <v>1</v>
      </c>
      <c r="B2" t="s">
        <v>5795</v>
      </c>
      <c r="E2" s="10"/>
      <c r="F2" t="s">
        <v>5796</v>
      </c>
      <c r="H2" t="s">
        <v>2184</v>
      </c>
      <c r="I2">
        <v>6.9999999999999999E-6</v>
      </c>
      <c r="K2">
        <v>0.01</v>
      </c>
      <c r="M2" s="102">
        <v>44958</v>
      </c>
    </row>
    <row r="3" spans="1:13" x14ac:dyDescent="0.25">
      <c r="A3">
        <v>2</v>
      </c>
      <c r="B3" t="s">
        <v>5797</v>
      </c>
      <c r="E3" t="s">
        <v>584</v>
      </c>
      <c r="H3" t="s">
        <v>2173</v>
      </c>
      <c r="I3">
        <v>7.9999999999999996E-7</v>
      </c>
      <c r="K3">
        <v>1E-3</v>
      </c>
      <c r="M3" s="102">
        <v>44986</v>
      </c>
    </row>
    <row r="4" spans="1:13" x14ac:dyDescent="0.25">
      <c r="A4">
        <v>3</v>
      </c>
      <c r="B4" t="s">
        <v>5798</v>
      </c>
      <c r="E4" t="s">
        <v>309</v>
      </c>
      <c r="H4" t="s">
        <v>2170</v>
      </c>
      <c r="I4">
        <v>-100.1</v>
      </c>
      <c r="K4">
        <v>1E-4</v>
      </c>
      <c r="M4" s="102">
        <v>45017</v>
      </c>
    </row>
    <row r="5" spans="1:13" x14ac:dyDescent="0.25">
      <c r="A5">
        <v>4</v>
      </c>
      <c r="B5" t="s">
        <v>5799</v>
      </c>
      <c r="E5" t="s">
        <v>643</v>
      </c>
      <c r="H5" t="s">
        <v>2167</v>
      </c>
      <c r="I5">
        <v>103</v>
      </c>
      <c r="K5">
        <v>1E-4</v>
      </c>
      <c r="M5" s="102">
        <v>45047</v>
      </c>
    </row>
    <row r="6" spans="1:13" x14ac:dyDescent="0.25">
      <c r="A6">
        <v>5</v>
      </c>
      <c r="B6" t="s">
        <v>5800</v>
      </c>
      <c r="E6" t="s">
        <v>438</v>
      </c>
      <c r="H6" t="s">
        <v>102</v>
      </c>
      <c r="I6">
        <v>0.1</v>
      </c>
      <c r="K6">
        <v>1.0000000000000001E-5</v>
      </c>
      <c r="M6" s="102">
        <v>45078</v>
      </c>
    </row>
    <row r="7" spans="1:13" x14ac:dyDescent="0.25">
      <c r="A7">
        <v>6</v>
      </c>
      <c r="B7" t="s">
        <v>5801</v>
      </c>
      <c r="E7" t="s">
        <v>198</v>
      </c>
      <c r="H7" t="s">
        <v>105</v>
      </c>
      <c r="I7">
        <v>0.02</v>
      </c>
      <c r="K7">
        <v>9.9999999999999995E-7</v>
      </c>
      <c r="M7" s="102">
        <v>45108</v>
      </c>
    </row>
    <row r="8" spans="1:13" x14ac:dyDescent="0.25">
      <c r="A8">
        <v>7</v>
      </c>
      <c r="B8" t="s">
        <v>5802</v>
      </c>
      <c r="E8" t="s">
        <v>145</v>
      </c>
      <c r="H8" t="s">
        <v>2525</v>
      </c>
      <c r="I8">
        <v>3.0000000000000001E-3</v>
      </c>
      <c r="M8" s="102">
        <v>45139</v>
      </c>
    </row>
    <row r="9" spans="1:13" x14ac:dyDescent="0.25">
      <c r="A9">
        <v>8</v>
      </c>
      <c r="B9" t="s">
        <v>5803</v>
      </c>
      <c r="E9" t="s">
        <v>13</v>
      </c>
      <c r="H9" t="s">
        <v>1930</v>
      </c>
      <c r="I9">
        <v>4.0000000000000002E-4</v>
      </c>
      <c r="M9" s="102">
        <v>45170</v>
      </c>
    </row>
    <row r="10" spans="1:13" x14ac:dyDescent="0.25">
      <c r="A10">
        <v>9</v>
      </c>
      <c r="B10" t="s">
        <v>5804</v>
      </c>
      <c r="E10" t="s">
        <v>208</v>
      </c>
      <c r="H10" t="s">
        <v>2464</v>
      </c>
      <c r="I10">
        <v>5.0000000000000001E-4</v>
      </c>
      <c r="M10" s="102">
        <v>45200</v>
      </c>
    </row>
    <row r="11" spans="1:13" x14ac:dyDescent="0.25">
      <c r="A11">
        <v>10</v>
      </c>
      <c r="B11" t="s">
        <v>5805</v>
      </c>
      <c r="E11" t="s">
        <v>392</v>
      </c>
      <c r="H11" t="s">
        <v>2206</v>
      </c>
      <c r="I11">
        <v>6.0000000000000002E-5</v>
      </c>
      <c r="M11" s="102">
        <v>45231</v>
      </c>
    </row>
    <row r="12" spans="1:13" x14ac:dyDescent="0.25">
      <c r="A12">
        <v>11</v>
      </c>
      <c r="B12" t="s">
        <v>5806</v>
      </c>
      <c r="E12" t="s">
        <v>122</v>
      </c>
      <c r="M12" s="102">
        <v>45261</v>
      </c>
    </row>
    <row r="13" spans="1:13" x14ac:dyDescent="0.25">
      <c r="A13">
        <v>12</v>
      </c>
      <c r="B13" t="s">
        <v>5807</v>
      </c>
      <c r="E13" t="s">
        <v>371</v>
      </c>
      <c r="M13" s="102">
        <v>45292</v>
      </c>
    </row>
    <row r="14" spans="1:13" x14ac:dyDescent="0.25">
      <c r="E14" t="s">
        <v>188</v>
      </c>
      <c r="M14" s="102">
        <v>45323</v>
      </c>
    </row>
    <row r="15" spans="1:13" x14ac:dyDescent="0.25">
      <c r="E15" t="s">
        <v>148</v>
      </c>
      <c r="M15" s="102">
        <v>45352</v>
      </c>
    </row>
    <row r="16" spans="1:13" x14ac:dyDescent="0.25">
      <c r="E16" t="s">
        <v>176</v>
      </c>
      <c r="M16" s="102">
        <v>45383</v>
      </c>
    </row>
    <row r="17" spans="5:13" x14ac:dyDescent="0.25">
      <c r="E17" t="s">
        <v>159</v>
      </c>
      <c r="M17" s="102">
        <v>45413</v>
      </c>
    </row>
    <row r="18" spans="5:13" x14ac:dyDescent="0.25">
      <c r="E18" t="s">
        <v>349</v>
      </c>
      <c r="M18" s="102">
        <v>45444</v>
      </c>
    </row>
    <row r="19" spans="5:13" x14ac:dyDescent="0.25">
      <c r="E19" t="s">
        <v>246</v>
      </c>
      <c r="M19" s="102">
        <v>45474</v>
      </c>
    </row>
    <row r="20" spans="5:13" x14ac:dyDescent="0.25">
      <c r="E20" t="s">
        <v>153</v>
      </c>
      <c r="M20" s="102">
        <v>45505</v>
      </c>
    </row>
    <row r="21" spans="5:13" x14ac:dyDescent="0.25">
      <c r="E21" t="s">
        <v>169</v>
      </c>
      <c r="M21" s="102">
        <v>45536</v>
      </c>
    </row>
    <row r="22" spans="5:13" x14ac:dyDescent="0.25">
      <c r="E22" t="s">
        <v>299</v>
      </c>
      <c r="M22" s="102">
        <v>45566</v>
      </c>
    </row>
    <row r="23" spans="5:13" x14ac:dyDescent="0.25">
      <c r="E23" t="s">
        <v>111</v>
      </c>
      <c r="M23" s="102">
        <v>45597</v>
      </c>
    </row>
    <row r="24" spans="5:13" x14ac:dyDescent="0.25">
      <c r="E24" t="s">
        <v>143</v>
      </c>
      <c r="M24" s="102">
        <v>45627</v>
      </c>
    </row>
    <row r="25" spans="5:13" x14ac:dyDescent="0.25">
      <c r="E25" t="s">
        <v>134</v>
      </c>
    </row>
    <row r="26" spans="5:13" x14ac:dyDescent="0.25">
      <c r="E26" t="s">
        <v>183</v>
      </c>
    </row>
    <row r="27" spans="5:13" x14ac:dyDescent="0.25">
      <c r="E27" t="s">
        <v>254</v>
      </c>
    </row>
    <row r="28" spans="5:13" x14ac:dyDescent="0.25">
      <c r="E28" t="s">
        <v>222</v>
      </c>
    </row>
    <row r="29" spans="5:13" x14ac:dyDescent="0.25">
      <c r="E29" t="s">
        <v>131</v>
      </c>
    </row>
    <row r="30" spans="5:13" x14ac:dyDescent="0.25">
      <c r="E30" t="s">
        <v>114</v>
      </c>
    </row>
    <row r="31" spans="5:13" x14ac:dyDescent="0.25">
      <c r="E31" t="s">
        <v>108</v>
      </c>
    </row>
    <row r="32" spans="5:13" x14ac:dyDescent="0.25">
      <c r="E32" t="s">
        <v>227</v>
      </c>
    </row>
    <row r="33" spans="5:5" x14ac:dyDescent="0.25">
      <c r="E33" t="s">
        <v>296</v>
      </c>
    </row>
    <row r="34" spans="5:5" x14ac:dyDescent="0.25">
      <c r="E34" t="s">
        <v>293</v>
      </c>
    </row>
    <row r="35" spans="5:5" x14ac:dyDescent="0.25">
      <c r="E35" t="s">
        <v>137</v>
      </c>
    </row>
    <row r="36" spans="5:5" x14ac:dyDescent="0.25">
      <c r="E36" t="s">
        <v>128</v>
      </c>
    </row>
    <row r="37" spans="5:5" x14ac:dyDescent="0.25">
      <c r="E37" t="s">
        <v>117</v>
      </c>
    </row>
    <row r="38" spans="5:5" x14ac:dyDescent="0.25">
      <c r="E38" t="s">
        <v>125</v>
      </c>
    </row>
    <row r="39" spans="5:5" x14ac:dyDescent="0.25">
      <c r="E39" t="s">
        <v>193</v>
      </c>
    </row>
    <row r="40" spans="5:5" x14ac:dyDescent="0.25">
      <c r="E40" t="s">
        <v>281</v>
      </c>
    </row>
    <row r="41" spans="5:5" x14ac:dyDescent="0.25">
      <c r="E41" t="s">
        <v>429</v>
      </c>
    </row>
    <row r="42" spans="5:5" x14ac:dyDescent="0.25">
      <c r="E42" t="s">
        <v>106</v>
      </c>
    </row>
    <row r="43" spans="5:5" x14ac:dyDescent="0.25">
      <c r="E43" t="s">
        <v>268</v>
      </c>
    </row>
    <row r="44" spans="5:5" x14ac:dyDescent="0.25">
      <c r="E44" t="s">
        <v>103</v>
      </c>
    </row>
  </sheetData>
  <sortState xmlns:xlrd2="http://schemas.microsoft.com/office/spreadsheetml/2017/richdata2" ref="H2:H14">
    <sortCondition ref="H2:H14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E8165-5C85-254C-8CBF-43127B3129EB}">
  <sheetPr>
    <tabColor rgb="FFFF0000"/>
  </sheetPr>
  <dimension ref="F5:W2000"/>
  <sheetViews>
    <sheetView topLeftCell="D1" workbookViewId="0">
      <selection activeCell="K9" sqref="K9"/>
    </sheetView>
  </sheetViews>
  <sheetFormatPr defaultColWidth="11.42578125" defaultRowHeight="15" x14ac:dyDescent="0.25"/>
  <sheetData>
    <row r="5" spans="6:23" x14ac:dyDescent="0.25">
      <c r="F5" s="10" t="s">
        <v>5808</v>
      </c>
      <c r="R5" s="10" t="s">
        <v>5809</v>
      </c>
    </row>
    <row r="7" spans="6:23" x14ac:dyDescent="0.25">
      <c r="F7" t="s">
        <v>106</v>
      </c>
      <c r="H7" t="s">
        <v>145</v>
      </c>
      <c r="J7">
        <f t="shared" ref="J7:J48" si="0">+COUNTIF($F$7:$F$2000,H7)</f>
        <v>108</v>
      </c>
      <c r="K7" s="46" t="s">
        <v>5810</v>
      </c>
      <c r="R7" s="47" t="s">
        <v>13</v>
      </c>
      <c r="T7" s="47" t="s">
        <v>134</v>
      </c>
      <c r="V7">
        <f t="shared" ref="V7:V49" si="1">+COUNTIF($R$7:$R$2000,T7)</f>
        <v>47</v>
      </c>
      <c r="W7" s="46" t="s">
        <v>5811</v>
      </c>
    </row>
    <row r="8" spans="6:23" x14ac:dyDescent="0.25">
      <c r="F8" t="s">
        <v>106</v>
      </c>
      <c r="H8" t="s">
        <v>254</v>
      </c>
      <c r="J8">
        <f t="shared" si="0"/>
        <v>97</v>
      </c>
      <c r="R8" s="47" t="s">
        <v>103</v>
      </c>
      <c r="T8" s="47" t="s">
        <v>145</v>
      </c>
      <c r="V8">
        <f t="shared" si="1"/>
        <v>47</v>
      </c>
    </row>
    <row r="9" spans="6:23" x14ac:dyDescent="0.25">
      <c r="F9" t="s">
        <v>106</v>
      </c>
      <c r="H9" t="s">
        <v>108</v>
      </c>
      <c r="J9">
        <f t="shared" si="0"/>
        <v>91</v>
      </c>
      <c r="R9" s="47" t="s">
        <v>106</v>
      </c>
      <c r="T9" s="47" t="s">
        <v>254</v>
      </c>
      <c r="V9">
        <f t="shared" si="1"/>
        <v>47</v>
      </c>
    </row>
    <row r="10" spans="6:23" x14ac:dyDescent="0.25">
      <c r="F10" t="s">
        <v>106</v>
      </c>
      <c r="H10" t="s">
        <v>125</v>
      </c>
      <c r="J10">
        <f t="shared" si="0"/>
        <v>90</v>
      </c>
      <c r="R10" s="47" t="s">
        <v>108</v>
      </c>
      <c r="T10" s="47" t="s">
        <v>281</v>
      </c>
      <c r="V10">
        <f t="shared" si="1"/>
        <v>42</v>
      </c>
    </row>
    <row r="11" spans="6:23" x14ac:dyDescent="0.25">
      <c r="F11" t="s">
        <v>106</v>
      </c>
      <c r="H11" t="s">
        <v>281</v>
      </c>
      <c r="J11">
        <f t="shared" si="0"/>
        <v>90</v>
      </c>
      <c r="R11" s="47" t="s">
        <v>111</v>
      </c>
      <c r="T11" s="47" t="s">
        <v>103</v>
      </c>
      <c r="V11">
        <f t="shared" si="1"/>
        <v>38</v>
      </c>
    </row>
    <row r="12" spans="6:23" x14ac:dyDescent="0.25">
      <c r="F12" t="s">
        <v>106</v>
      </c>
      <c r="H12" t="s">
        <v>309</v>
      </c>
      <c r="J12">
        <f t="shared" si="0"/>
        <v>85</v>
      </c>
      <c r="R12" s="47" t="s">
        <v>114</v>
      </c>
      <c r="T12" s="47" t="s">
        <v>246</v>
      </c>
      <c r="V12">
        <f t="shared" si="1"/>
        <v>37</v>
      </c>
    </row>
    <row r="13" spans="6:23" x14ac:dyDescent="0.25">
      <c r="F13" t="s">
        <v>106</v>
      </c>
      <c r="H13" t="s">
        <v>106</v>
      </c>
      <c r="J13">
        <f t="shared" si="0"/>
        <v>82</v>
      </c>
      <c r="R13" s="47" t="s">
        <v>114</v>
      </c>
      <c r="T13" s="47" t="s">
        <v>208</v>
      </c>
      <c r="V13">
        <f t="shared" si="1"/>
        <v>35</v>
      </c>
    </row>
    <row r="14" spans="6:23" x14ac:dyDescent="0.25">
      <c r="F14" t="s">
        <v>106</v>
      </c>
      <c r="H14" t="s">
        <v>227</v>
      </c>
      <c r="J14">
        <f t="shared" si="0"/>
        <v>80</v>
      </c>
      <c r="R14" s="47" t="s">
        <v>117</v>
      </c>
      <c r="T14" s="47" t="s">
        <v>349</v>
      </c>
      <c r="V14">
        <f t="shared" si="1"/>
        <v>35</v>
      </c>
    </row>
    <row r="15" spans="6:23" x14ac:dyDescent="0.25">
      <c r="F15" t="s">
        <v>106</v>
      </c>
      <c r="H15" t="s">
        <v>134</v>
      </c>
      <c r="J15">
        <f t="shared" si="0"/>
        <v>79</v>
      </c>
      <c r="R15" s="47" t="s">
        <v>103</v>
      </c>
      <c r="T15" s="47" t="s">
        <v>106</v>
      </c>
      <c r="V15">
        <f t="shared" si="1"/>
        <v>34</v>
      </c>
    </row>
    <row r="16" spans="6:23" x14ac:dyDescent="0.25">
      <c r="F16" t="s">
        <v>106</v>
      </c>
      <c r="H16" t="s">
        <v>153</v>
      </c>
      <c r="J16">
        <f t="shared" si="0"/>
        <v>76</v>
      </c>
      <c r="R16" s="47" t="s">
        <v>122</v>
      </c>
      <c r="T16" s="47" t="s">
        <v>111</v>
      </c>
      <c r="V16">
        <f t="shared" si="1"/>
        <v>34</v>
      </c>
    </row>
    <row r="17" spans="6:22" x14ac:dyDescent="0.25">
      <c r="F17" t="s">
        <v>106</v>
      </c>
      <c r="H17" t="s">
        <v>137</v>
      </c>
      <c r="J17">
        <f t="shared" si="0"/>
        <v>75</v>
      </c>
      <c r="R17" s="47" t="s">
        <v>125</v>
      </c>
      <c r="T17" s="47" t="s">
        <v>296</v>
      </c>
      <c r="V17">
        <f t="shared" si="1"/>
        <v>34</v>
      </c>
    </row>
    <row r="18" spans="6:22" x14ac:dyDescent="0.25">
      <c r="F18" t="s">
        <v>106</v>
      </c>
      <c r="H18" t="s">
        <v>198</v>
      </c>
      <c r="J18">
        <f t="shared" si="0"/>
        <v>73</v>
      </c>
      <c r="R18" s="47" t="s">
        <v>128</v>
      </c>
      <c r="T18" s="47" t="s">
        <v>114</v>
      </c>
      <c r="V18">
        <f t="shared" si="1"/>
        <v>33</v>
      </c>
    </row>
    <row r="19" spans="6:22" x14ac:dyDescent="0.25">
      <c r="F19" t="s">
        <v>106</v>
      </c>
      <c r="H19" t="s">
        <v>103</v>
      </c>
      <c r="J19">
        <f t="shared" si="0"/>
        <v>71</v>
      </c>
      <c r="R19" s="47" t="s">
        <v>131</v>
      </c>
      <c r="T19" s="47" t="s">
        <v>122</v>
      </c>
      <c r="V19">
        <f t="shared" si="1"/>
        <v>33</v>
      </c>
    </row>
    <row r="20" spans="6:22" x14ac:dyDescent="0.25">
      <c r="F20" t="s">
        <v>106</v>
      </c>
      <c r="H20" t="s">
        <v>349</v>
      </c>
      <c r="J20">
        <f t="shared" si="0"/>
        <v>71</v>
      </c>
      <c r="R20" s="47" t="s">
        <v>134</v>
      </c>
      <c r="T20" s="47" t="s">
        <v>108</v>
      </c>
      <c r="V20">
        <f t="shared" si="1"/>
        <v>32</v>
      </c>
    </row>
    <row r="21" spans="6:22" x14ac:dyDescent="0.25">
      <c r="F21" t="s">
        <v>106</v>
      </c>
      <c r="H21" t="s">
        <v>122</v>
      </c>
      <c r="J21">
        <f t="shared" si="0"/>
        <v>70</v>
      </c>
      <c r="R21" s="47" t="s">
        <v>137</v>
      </c>
      <c r="T21" s="47" t="s">
        <v>117</v>
      </c>
      <c r="V21">
        <f t="shared" si="1"/>
        <v>32</v>
      </c>
    </row>
    <row r="22" spans="6:22" x14ac:dyDescent="0.25">
      <c r="F22" t="s">
        <v>106</v>
      </c>
      <c r="H22" t="s">
        <v>193</v>
      </c>
      <c r="J22">
        <f t="shared" si="0"/>
        <v>70</v>
      </c>
      <c r="R22" s="47" t="s">
        <v>103</v>
      </c>
      <c r="T22" s="47" t="s">
        <v>159</v>
      </c>
      <c r="V22">
        <f t="shared" si="1"/>
        <v>31</v>
      </c>
    </row>
    <row r="23" spans="6:22" x14ac:dyDescent="0.25">
      <c r="F23" t="s">
        <v>106</v>
      </c>
      <c r="H23" t="s">
        <v>438</v>
      </c>
      <c r="J23">
        <f t="shared" si="0"/>
        <v>67</v>
      </c>
      <c r="R23" s="47" t="s">
        <v>103</v>
      </c>
      <c r="T23" s="47" t="s">
        <v>125</v>
      </c>
      <c r="V23">
        <f t="shared" si="1"/>
        <v>30</v>
      </c>
    </row>
    <row r="24" spans="6:22" x14ac:dyDescent="0.25">
      <c r="F24" t="s">
        <v>106</v>
      </c>
      <c r="H24" t="s">
        <v>176</v>
      </c>
      <c r="J24">
        <f t="shared" si="0"/>
        <v>64</v>
      </c>
      <c r="R24" s="47" t="s">
        <v>143</v>
      </c>
      <c r="T24" s="47" t="s">
        <v>176</v>
      </c>
      <c r="V24">
        <f t="shared" si="1"/>
        <v>29</v>
      </c>
    </row>
    <row r="25" spans="6:22" x14ac:dyDescent="0.25">
      <c r="F25" t="s">
        <v>106</v>
      </c>
      <c r="H25" t="s">
        <v>296</v>
      </c>
      <c r="J25">
        <f t="shared" si="0"/>
        <v>63</v>
      </c>
      <c r="R25" s="47" t="s">
        <v>145</v>
      </c>
      <c r="T25" s="47" t="s">
        <v>183</v>
      </c>
      <c r="V25">
        <f t="shared" si="1"/>
        <v>29</v>
      </c>
    </row>
    <row r="26" spans="6:22" x14ac:dyDescent="0.25">
      <c r="F26" t="s">
        <v>106</v>
      </c>
      <c r="H26" t="s">
        <v>392</v>
      </c>
      <c r="J26">
        <f t="shared" si="0"/>
        <v>54</v>
      </c>
      <c r="R26" s="47" t="s">
        <v>148</v>
      </c>
      <c r="T26" s="47" t="s">
        <v>222</v>
      </c>
      <c r="V26">
        <f t="shared" si="1"/>
        <v>29</v>
      </c>
    </row>
    <row r="27" spans="6:22" x14ac:dyDescent="0.25">
      <c r="F27" t="s">
        <v>106</v>
      </c>
      <c r="H27" t="s">
        <v>143</v>
      </c>
      <c r="J27">
        <f t="shared" si="0"/>
        <v>51</v>
      </c>
      <c r="R27" s="47" t="s">
        <v>131</v>
      </c>
      <c r="T27" s="47" t="s">
        <v>227</v>
      </c>
      <c r="V27">
        <f t="shared" si="1"/>
        <v>28</v>
      </c>
    </row>
    <row r="28" spans="6:22" x14ac:dyDescent="0.25">
      <c r="F28" t="s">
        <v>106</v>
      </c>
      <c r="H28" t="s">
        <v>159</v>
      </c>
      <c r="J28">
        <f t="shared" si="0"/>
        <v>33</v>
      </c>
      <c r="R28" s="47" t="s">
        <v>153</v>
      </c>
      <c r="T28" s="47" t="s">
        <v>392</v>
      </c>
      <c r="V28">
        <f t="shared" si="1"/>
        <v>25</v>
      </c>
    </row>
    <row r="29" spans="6:22" x14ac:dyDescent="0.25">
      <c r="F29" t="s">
        <v>106</v>
      </c>
      <c r="H29" t="s">
        <v>246</v>
      </c>
      <c r="J29">
        <f t="shared" si="0"/>
        <v>29</v>
      </c>
      <c r="R29" s="47" t="s">
        <v>131</v>
      </c>
      <c r="T29" s="47" t="s">
        <v>128</v>
      </c>
      <c r="V29">
        <f t="shared" si="1"/>
        <v>24</v>
      </c>
    </row>
    <row r="30" spans="6:22" x14ac:dyDescent="0.25">
      <c r="F30" t="s">
        <v>106</v>
      </c>
      <c r="H30" t="s">
        <v>208</v>
      </c>
      <c r="J30">
        <f t="shared" si="0"/>
        <v>25</v>
      </c>
      <c r="R30" s="47" t="s">
        <v>145</v>
      </c>
      <c r="T30" s="47" t="s">
        <v>188</v>
      </c>
      <c r="V30">
        <f t="shared" si="1"/>
        <v>24</v>
      </c>
    </row>
    <row r="31" spans="6:22" x14ac:dyDescent="0.25">
      <c r="F31" t="s">
        <v>106</v>
      </c>
      <c r="H31" t="s">
        <v>268</v>
      </c>
      <c r="J31">
        <f t="shared" si="0"/>
        <v>22</v>
      </c>
      <c r="R31" s="47" t="s">
        <v>159</v>
      </c>
      <c r="T31" s="47" t="s">
        <v>198</v>
      </c>
      <c r="V31">
        <f t="shared" si="1"/>
        <v>24</v>
      </c>
    </row>
    <row r="32" spans="6:22" x14ac:dyDescent="0.25">
      <c r="F32" t="s">
        <v>106</v>
      </c>
      <c r="H32" t="s">
        <v>429</v>
      </c>
      <c r="J32">
        <f t="shared" si="0"/>
        <v>21</v>
      </c>
      <c r="R32" s="47" t="s">
        <v>148</v>
      </c>
      <c r="T32" s="47" t="s">
        <v>268</v>
      </c>
      <c r="V32">
        <f t="shared" si="1"/>
        <v>24</v>
      </c>
    </row>
    <row r="33" spans="6:22" x14ac:dyDescent="0.25">
      <c r="F33" t="s">
        <v>106</v>
      </c>
      <c r="H33" t="s">
        <v>584</v>
      </c>
      <c r="J33">
        <f t="shared" si="0"/>
        <v>21</v>
      </c>
      <c r="R33" s="47" t="s">
        <v>103</v>
      </c>
      <c r="T33" s="47" t="s">
        <v>131</v>
      </c>
      <c r="V33">
        <f t="shared" si="1"/>
        <v>21</v>
      </c>
    </row>
    <row r="34" spans="6:22" x14ac:dyDescent="0.25">
      <c r="F34" t="s">
        <v>106</v>
      </c>
      <c r="H34" t="s">
        <v>111</v>
      </c>
      <c r="J34">
        <f t="shared" si="0"/>
        <v>21</v>
      </c>
      <c r="R34" s="47" t="s">
        <v>103</v>
      </c>
      <c r="T34" s="47" t="s">
        <v>148</v>
      </c>
      <c r="V34">
        <f t="shared" si="1"/>
        <v>21</v>
      </c>
    </row>
    <row r="35" spans="6:22" x14ac:dyDescent="0.25">
      <c r="F35" t="s">
        <v>106</v>
      </c>
      <c r="H35" t="s">
        <v>643</v>
      </c>
      <c r="J35">
        <f t="shared" si="0"/>
        <v>20</v>
      </c>
      <c r="R35" s="47" t="s">
        <v>148</v>
      </c>
      <c r="T35" s="47" t="s">
        <v>293</v>
      </c>
      <c r="V35">
        <f t="shared" si="1"/>
        <v>21</v>
      </c>
    </row>
    <row r="36" spans="6:22" x14ac:dyDescent="0.25">
      <c r="F36" t="s">
        <v>106</v>
      </c>
      <c r="H36" t="s">
        <v>222</v>
      </c>
      <c r="J36">
        <f t="shared" si="0"/>
        <v>20</v>
      </c>
      <c r="R36" s="47" t="s">
        <v>103</v>
      </c>
      <c r="T36" s="47" t="s">
        <v>193</v>
      </c>
      <c r="V36">
        <f t="shared" si="1"/>
        <v>19</v>
      </c>
    </row>
    <row r="37" spans="6:22" x14ac:dyDescent="0.25">
      <c r="F37" t="s">
        <v>106</v>
      </c>
      <c r="H37" t="s">
        <v>293</v>
      </c>
      <c r="J37">
        <f t="shared" si="0"/>
        <v>19</v>
      </c>
      <c r="R37" s="47" t="s">
        <v>145</v>
      </c>
      <c r="T37" s="47" t="s">
        <v>309</v>
      </c>
      <c r="V37">
        <f t="shared" si="1"/>
        <v>17</v>
      </c>
    </row>
    <row r="38" spans="6:22" x14ac:dyDescent="0.25">
      <c r="F38" t="s">
        <v>106</v>
      </c>
      <c r="H38" t="s">
        <v>128</v>
      </c>
      <c r="J38">
        <f t="shared" si="0"/>
        <v>18</v>
      </c>
      <c r="R38" s="47" t="s">
        <v>169</v>
      </c>
      <c r="T38" s="47" t="s">
        <v>371</v>
      </c>
      <c r="V38">
        <f t="shared" si="1"/>
        <v>16</v>
      </c>
    </row>
    <row r="39" spans="6:22" x14ac:dyDescent="0.25">
      <c r="F39" t="s">
        <v>106</v>
      </c>
      <c r="H39" t="s">
        <v>148</v>
      </c>
      <c r="J39">
        <f t="shared" si="0"/>
        <v>18</v>
      </c>
      <c r="R39" s="47" t="s">
        <v>125</v>
      </c>
      <c r="T39" s="47" t="s">
        <v>153</v>
      </c>
      <c r="V39">
        <f t="shared" si="1"/>
        <v>15</v>
      </c>
    </row>
    <row r="40" spans="6:22" x14ac:dyDescent="0.25">
      <c r="F40" t="s">
        <v>106</v>
      </c>
      <c r="H40" t="s">
        <v>183</v>
      </c>
      <c r="J40">
        <f t="shared" si="0"/>
        <v>17</v>
      </c>
      <c r="R40" s="47" t="s">
        <v>174</v>
      </c>
      <c r="T40" s="47" t="s">
        <v>438</v>
      </c>
      <c r="V40">
        <f t="shared" si="1"/>
        <v>15</v>
      </c>
    </row>
    <row r="41" spans="6:22" x14ac:dyDescent="0.25">
      <c r="F41" t="s">
        <v>106</v>
      </c>
      <c r="H41" t="s">
        <v>188</v>
      </c>
      <c r="J41">
        <f t="shared" si="0"/>
        <v>17</v>
      </c>
      <c r="R41" s="47" t="s">
        <v>176</v>
      </c>
      <c r="T41" s="47" t="s">
        <v>169</v>
      </c>
      <c r="V41">
        <f t="shared" si="1"/>
        <v>14</v>
      </c>
    </row>
    <row r="42" spans="6:22" x14ac:dyDescent="0.25">
      <c r="F42" t="s">
        <v>106</v>
      </c>
      <c r="H42" t="s">
        <v>13</v>
      </c>
      <c r="J42">
        <f t="shared" si="0"/>
        <v>17</v>
      </c>
      <c r="R42" s="47" t="s">
        <v>114</v>
      </c>
      <c r="T42" s="47" t="s">
        <v>137</v>
      </c>
      <c r="V42">
        <f t="shared" si="1"/>
        <v>13</v>
      </c>
    </row>
    <row r="43" spans="6:22" x14ac:dyDescent="0.25">
      <c r="F43" t="s">
        <v>106</v>
      </c>
      <c r="H43" t="s">
        <v>117</v>
      </c>
      <c r="J43">
        <f t="shared" si="0"/>
        <v>15</v>
      </c>
      <c r="R43" s="47" t="s">
        <v>122</v>
      </c>
      <c r="T43" s="47" t="s">
        <v>299</v>
      </c>
      <c r="V43">
        <f t="shared" si="1"/>
        <v>13</v>
      </c>
    </row>
    <row r="44" spans="6:22" x14ac:dyDescent="0.25">
      <c r="F44" t="s">
        <v>106</v>
      </c>
      <c r="H44" t="s">
        <v>169</v>
      </c>
      <c r="J44">
        <f t="shared" si="0"/>
        <v>14</v>
      </c>
      <c r="R44" s="47" t="s">
        <v>183</v>
      </c>
      <c r="T44" s="47" t="s">
        <v>429</v>
      </c>
      <c r="V44">
        <f t="shared" si="1"/>
        <v>13</v>
      </c>
    </row>
    <row r="45" spans="6:22" x14ac:dyDescent="0.25">
      <c r="F45" t="s">
        <v>106</v>
      </c>
      <c r="H45" t="s">
        <v>299</v>
      </c>
      <c r="J45">
        <f t="shared" si="0"/>
        <v>14</v>
      </c>
      <c r="R45" s="47" t="s">
        <v>106</v>
      </c>
      <c r="T45" s="47" t="s">
        <v>13</v>
      </c>
      <c r="V45">
        <f t="shared" si="1"/>
        <v>11</v>
      </c>
    </row>
    <row r="46" spans="6:22" x14ac:dyDescent="0.25">
      <c r="F46" t="s">
        <v>106</v>
      </c>
      <c r="H46" t="s">
        <v>371</v>
      </c>
      <c r="J46">
        <f t="shared" si="0"/>
        <v>12</v>
      </c>
      <c r="R46" s="47" t="s">
        <v>188</v>
      </c>
      <c r="T46" s="47" t="s">
        <v>643</v>
      </c>
      <c r="V46">
        <f t="shared" si="1"/>
        <v>11</v>
      </c>
    </row>
    <row r="47" spans="6:22" x14ac:dyDescent="0.25">
      <c r="F47" t="s">
        <v>106</v>
      </c>
      <c r="H47" t="s">
        <v>114</v>
      </c>
      <c r="J47">
        <f t="shared" si="0"/>
        <v>9</v>
      </c>
      <c r="R47" s="47" t="s">
        <v>108</v>
      </c>
      <c r="T47" s="47" t="s">
        <v>143</v>
      </c>
      <c r="V47">
        <f t="shared" si="1"/>
        <v>10</v>
      </c>
    </row>
    <row r="48" spans="6:22" x14ac:dyDescent="0.25">
      <c r="F48" t="s">
        <v>106</v>
      </c>
      <c r="H48" t="s">
        <v>131</v>
      </c>
      <c r="J48">
        <f t="shared" si="0"/>
        <v>5</v>
      </c>
      <c r="R48" s="47" t="s">
        <v>193</v>
      </c>
      <c r="T48" s="47" t="s">
        <v>174</v>
      </c>
      <c r="V48">
        <f t="shared" si="1"/>
        <v>9</v>
      </c>
    </row>
    <row r="49" spans="6:22" x14ac:dyDescent="0.25">
      <c r="F49" t="s">
        <v>106</v>
      </c>
      <c r="R49" s="47" t="s">
        <v>143</v>
      </c>
      <c r="T49" s="47" t="s">
        <v>584</v>
      </c>
      <c r="V49">
        <f t="shared" si="1"/>
        <v>7</v>
      </c>
    </row>
    <row r="50" spans="6:22" x14ac:dyDescent="0.25">
      <c r="F50" t="s">
        <v>106</v>
      </c>
      <c r="R50" s="47" t="s">
        <v>198</v>
      </c>
    </row>
    <row r="51" spans="6:22" x14ac:dyDescent="0.25">
      <c r="F51" t="s">
        <v>106</v>
      </c>
      <c r="R51" s="47" t="s">
        <v>122</v>
      </c>
    </row>
    <row r="52" spans="6:22" x14ac:dyDescent="0.25">
      <c r="F52" t="s">
        <v>106</v>
      </c>
      <c r="R52" s="47" t="s">
        <v>111</v>
      </c>
    </row>
    <row r="53" spans="6:22" x14ac:dyDescent="0.25">
      <c r="F53" t="s">
        <v>106</v>
      </c>
      <c r="R53" s="47" t="s">
        <v>106</v>
      </c>
    </row>
    <row r="54" spans="6:22" x14ac:dyDescent="0.25">
      <c r="F54" t="s">
        <v>106</v>
      </c>
      <c r="R54" s="47" t="s">
        <v>108</v>
      </c>
    </row>
    <row r="55" spans="6:22" x14ac:dyDescent="0.25">
      <c r="F55" t="s">
        <v>106</v>
      </c>
      <c r="R55" s="47" t="s">
        <v>208</v>
      </c>
    </row>
    <row r="56" spans="6:22" x14ac:dyDescent="0.25">
      <c r="F56" t="s">
        <v>106</v>
      </c>
      <c r="R56" s="47" t="s">
        <v>176</v>
      </c>
    </row>
    <row r="57" spans="6:22" x14ac:dyDescent="0.25">
      <c r="F57" t="s">
        <v>106</v>
      </c>
      <c r="R57" s="47" t="s">
        <v>111</v>
      </c>
    </row>
    <row r="58" spans="6:22" x14ac:dyDescent="0.25">
      <c r="F58" t="s">
        <v>106</v>
      </c>
      <c r="R58" s="47" t="s">
        <v>108</v>
      </c>
    </row>
    <row r="59" spans="6:22" x14ac:dyDescent="0.25">
      <c r="F59" t="s">
        <v>106</v>
      </c>
      <c r="R59" s="47" t="s">
        <v>111</v>
      </c>
    </row>
    <row r="60" spans="6:22" x14ac:dyDescent="0.25">
      <c r="F60" t="s">
        <v>106</v>
      </c>
      <c r="R60" s="47" t="s">
        <v>193</v>
      </c>
    </row>
    <row r="61" spans="6:22" x14ac:dyDescent="0.25">
      <c r="F61" t="s">
        <v>106</v>
      </c>
      <c r="R61" s="47" t="s">
        <v>131</v>
      </c>
    </row>
    <row r="62" spans="6:22" x14ac:dyDescent="0.25">
      <c r="F62" t="s">
        <v>106</v>
      </c>
      <c r="R62" s="47" t="s">
        <v>222</v>
      </c>
    </row>
    <row r="63" spans="6:22" x14ac:dyDescent="0.25">
      <c r="F63" t="s">
        <v>106</v>
      </c>
      <c r="R63" s="47" t="s">
        <v>193</v>
      </c>
    </row>
    <row r="64" spans="6:22" x14ac:dyDescent="0.25">
      <c r="F64" t="s">
        <v>106</v>
      </c>
      <c r="R64" s="47" t="s">
        <v>227</v>
      </c>
    </row>
    <row r="65" spans="6:18" x14ac:dyDescent="0.25">
      <c r="F65" t="s">
        <v>106</v>
      </c>
      <c r="R65" s="47" t="s">
        <v>145</v>
      </c>
    </row>
    <row r="66" spans="6:18" x14ac:dyDescent="0.25">
      <c r="F66" t="s">
        <v>106</v>
      </c>
      <c r="R66" s="47" t="s">
        <v>145</v>
      </c>
    </row>
    <row r="67" spans="6:18" x14ac:dyDescent="0.25">
      <c r="F67" t="s">
        <v>106</v>
      </c>
      <c r="R67" s="47" t="s">
        <v>148</v>
      </c>
    </row>
    <row r="68" spans="6:18" x14ac:dyDescent="0.25">
      <c r="F68" t="s">
        <v>106</v>
      </c>
      <c r="R68" s="47" t="s">
        <v>145</v>
      </c>
    </row>
    <row r="69" spans="6:18" x14ac:dyDescent="0.25">
      <c r="F69" t="s">
        <v>106</v>
      </c>
      <c r="R69" s="47" t="s">
        <v>143</v>
      </c>
    </row>
    <row r="70" spans="6:18" x14ac:dyDescent="0.25">
      <c r="F70" t="s">
        <v>106</v>
      </c>
      <c r="R70" s="47" t="s">
        <v>103</v>
      </c>
    </row>
    <row r="71" spans="6:18" x14ac:dyDescent="0.25">
      <c r="F71" t="s">
        <v>106</v>
      </c>
      <c r="R71" s="47" t="s">
        <v>137</v>
      </c>
    </row>
    <row r="72" spans="6:18" x14ac:dyDescent="0.25">
      <c r="F72" t="s">
        <v>106</v>
      </c>
      <c r="R72" s="47" t="s">
        <v>176</v>
      </c>
    </row>
    <row r="73" spans="6:18" x14ac:dyDescent="0.25">
      <c r="F73" t="s">
        <v>106</v>
      </c>
      <c r="R73" s="47" t="s">
        <v>128</v>
      </c>
    </row>
    <row r="74" spans="6:18" x14ac:dyDescent="0.25">
      <c r="F74" t="s">
        <v>106</v>
      </c>
      <c r="R74" s="47" t="s">
        <v>246</v>
      </c>
    </row>
    <row r="75" spans="6:18" x14ac:dyDescent="0.25">
      <c r="F75" t="s">
        <v>106</v>
      </c>
      <c r="R75" s="47" t="s">
        <v>134</v>
      </c>
    </row>
    <row r="76" spans="6:18" x14ac:dyDescent="0.25">
      <c r="F76" t="s">
        <v>106</v>
      </c>
      <c r="R76" s="47" t="s">
        <v>145</v>
      </c>
    </row>
    <row r="77" spans="6:18" x14ac:dyDescent="0.25">
      <c r="F77" t="s">
        <v>106</v>
      </c>
      <c r="R77" s="47" t="s">
        <v>114</v>
      </c>
    </row>
    <row r="78" spans="6:18" x14ac:dyDescent="0.25">
      <c r="F78" t="s">
        <v>106</v>
      </c>
      <c r="R78" s="47" t="s">
        <v>254</v>
      </c>
    </row>
    <row r="79" spans="6:18" x14ac:dyDescent="0.25">
      <c r="F79" t="s">
        <v>106</v>
      </c>
      <c r="R79" s="47" t="s">
        <v>222</v>
      </c>
    </row>
    <row r="80" spans="6:18" x14ac:dyDescent="0.25">
      <c r="F80" t="s">
        <v>106</v>
      </c>
      <c r="R80" s="47" t="s">
        <v>134</v>
      </c>
    </row>
    <row r="81" spans="6:18" x14ac:dyDescent="0.25">
      <c r="F81" t="s">
        <v>106</v>
      </c>
      <c r="R81" s="47" t="s">
        <v>122</v>
      </c>
    </row>
    <row r="82" spans="6:18" x14ac:dyDescent="0.25">
      <c r="F82" t="s">
        <v>106</v>
      </c>
      <c r="R82" s="47" t="s">
        <v>114</v>
      </c>
    </row>
    <row r="83" spans="6:18" x14ac:dyDescent="0.25">
      <c r="F83" t="s">
        <v>106</v>
      </c>
      <c r="R83" s="47" t="s">
        <v>128</v>
      </c>
    </row>
    <row r="84" spans="6:18" x14ac:dyDescent="0.25">
      <c r="F84" t="s">
        <v>106</v>
      </c>
      <c r="R84" s="47" t="s">
        <v>183</v>
      </c>
    </row>
    <row r="85" spans="6:18" x14ac:dyDescent="0.25">
      <c r="F85" t="s">
        <v>254</v>
      </c>
      <c r="R85" s="47" t="s">
        <v>268</v>
      </c>
    </row>
    <row r="86" spans="6:18" x14ac:dyDescent="0.25">
      <c r="F86" t="s">
        <v>309</v>
      </c>
      <c r="R86" s="47" t="s">
        <v>137</v>
      </c>
    </row>
    <row r="87" spans="6:18" x14ac:dyDescent="0.25">
      <c r="F87" t="s">
        <v>137</v>
      </c>
      <c r="R87" s="47" t="s">
        <v>103</v>
      </c>
    </row>
    <row r="88" spans="6:18" x14ac:dyDescent="0.25">
      <c r="F88" t="s">
        <v>114</v>
      </c>
      <c r="R88" s="47" t="s">
        <v>122</v>
      </c>
    </row>
    <row r="89" spans="6:18" x14ac:dyDescent="0.25">
      <c r="F89" t="s">
        <v>106</v>
      </c>
      <c r="R89" s="47" t="s">
        <v>131</v>
      </c>
    </row>
    <row r="90" spans="6:18" x14ac:dyDescent="0.25">
      <c r="F90" t="s">
        <v>122</v>
      </c>
      <c r="R90" s="47" t="s">
        <v>183</v>
      </c>
    </row>
    <row r="91" spans="6:18" x14ac:dyDescent="0.25">
      <c r="F91" t="s">
        <v>309</v>
      </c>
      <c r="R91" s="47" t="s">
        <v>281</v>
      </c>
    </row>
    <row r="92" spans="6:18" x14ac:dyDescent="0.25">
      <c r="F92" t="s">
        <v>309</v>
      </c>
      <c r="R92" s="47" t="s">
        <v>122</v>
      </c>
    </row>
    <row r="93" spans="6:18" x14ac:dyDescent="0.25">
      <c r="F93" t="s">
        <v>103</v>
      </c>
      <c r="R93" s="47" t="s">
        <v>176</v>
      </c>
    </row>
    <row r="94" spans="6:18" x14ac:dyDescent="0.25">
      <c r="F94" t="s">
        <v>392</v>
      </c>
      <c r="R94" s="47" t="s">
        <v>122</v>
      </c>
    </row>
    <row r="95" spans="6:18" x14ac:dyDescent="0.25">
      <c r="F95" t="s">
        <v>438</v>
      </c>
      <c r="R95" s="47" t="s">
        <v>188</v>
      </c>
    </row>
    <row r="96" spans="6:18" x14ac:dyDescent="0.25">
      <c r="F96" t="s">
        <v>438</v>
      </c>
      <c r="R96" s="47" t="s">
        <v>131</v>
      </c>
    </row>
    <row r="97" spans="6:18" x14ac:dyDescent="0.25">
      <c r="F97" t="s">
        <v>438</v>
      </c>
      <c r="R97" s="47" t="s">
        <v>293</v>
      </c>
    </row>
    <row r="98" spans="6:18" x14ac:dyDescent="0.25">
      <c r="F98" t="s">
        <v>438</v>
      </c>
      <c r="R98" s="47" t="s">
        <v>296</v>
      </c>
    </row>
    <row r="99" spans="6:18" x14ac:dyDescent="0.25">
      <c r="F99" t="s">
        <v>438</v>
      </c>
      <c r="R99" s="47" t="s">
        <v>299</v>
      </c>
    </row>
    <row r="100" spans="6:18" x14ac:dyDescent="0.25">
      <c r="F100" t="s">
        <v>438</v>
      </c>
      <c r="R100" s="47" t="s">
        <v>169</v>
      </c>
    </row>
    <row r="101" spans="6:18" x14ac:dyDescent="0.25">
      <c r="F101" t="s">
        <v>438</v>
      </c>
      <c r="R101" s="47" t="s">
        <v>227</v>
      </c>
    </row>
    <row r="102" spans="6:18" x14ac:dyDescent="0.25">
      <c r="F102" t="s">
        <v>438</v>
      </c>
      <c r="R102" s="47" t="s">
        <v>281</v>
      </c>
    </row>
    <row r="103" spans="6:18" x14ac:dyDescent="0.25">
      <c r="F103" t="s">
        <v>438</v>
      </c>
      <c r="R103" s="47" t="s">
        <v>13</v>
      </c>
    </row>
    <row r="104" spans="6:18" x14ac:dyDescent="0.25">
      <c r="F104" t="s">
        <v>438</v>
      </c>
      <c r="R104" s="47" t="s">
        <v>309</v>
      </c>
    </row>
    <row r="105" spans="6:18" x14ac:dyDescent="0.25">
      <c r="F105" t="s">
        <v>438</v>
      </c>
      <c r="R105" s="47" t="s">
        <v>111</v>
      </c>
    </row>
    <row r="106" spans="6:18" x14ac:dyDescent="0.25">
      <c r="F106" t="s">
        <v>438</v>
      </c>
      <c r="R106" s="47" t="s">
        <v>114</v>
      </c>
    </row>
    <row r="107" spans="6:18" x14ac:dyDescent="0.25">
      <c r="F107" t="s">
        <v>438</v>
      </c>
      <c r="R107" s="47" t="s">
        <v>114</v>
      </c>
    </row>
    <row r="108" spans="6:18" x14ac:dyDescent="0.25">
      <c r="F108" t="s">
        <v>438</v>
      </c>
      <c r="R108" s="47" t="s">
        <v>145</v>
      </c>
    </row>
    <row r="109" spans="6:18" x14ac:dyDescent="0.25">
      <c r="F109" t="s">
        <v>438</v>
      </c>
      <c r="R109" s="47" t="s">
        <v>134</v>
      </c>
    </row>
    <row r="110" spans="6:18" x14ac:dyDescent="0.25">
      <c r="F110" t="s">
        <v>438</v>
      </c>
      <c r="R110" s="47" t="s">
        <v>125</v>
      </c>
    </row>
    <row r="111" spans="6:18" x14ac:dyDescent="0.25">
      <c r="F111" t="s">
        <v>438</v>
      </c>
      <c r="R111" s="47" t="s">
        <v>148</v>
      </c>
    </row>
    <row r="112" spans="6:18" x14ac:dyDescent="0.25">
      <c r="F112" t="s">
        <v>438</v>
      </c>
      <c r="R112" s="47" t="s">
        <v>183</v>
      </c>
    </row>
    <row r="113" spans="6:18" x14ac:dyDescent="0.25">
      <c r="F113" t="s">
        <v>438</v>
      </c>
      <c r="R113" s="47" t="s">
        <v>111</v>
      </c>
    </row>
    <row r="114" spans="6:18" x14ac:dyDescent="0.25">
      <c r="F114" t="s">
        <v>438</v>
      </c>
      <c r="R114" s="47" t="s">
        <v>108</v>
      </c>
    </row>
    <row r="115" spans="6:18" x14ac:dyDescent="0.25">
      <c r="F115" t="s">
        <v>438</v>
      </c>
      <c r="R115" s="47" t="s">
        <v>145</v>
      </c>
    </row>
    <row r="116" spans="6:18" x14ac:dyDescent="0.25">
      <c r="F116" t="s">
        <v>438</v>
      </c>
      <c r="R116" s="47" t="s">
        <v>222</v>
      </c>
    </row>
    <row r="117" spans="6:18" x14ac:dyDescent="0.25">
      <c r="F117" t="s">
        <v>438</v>
      </c>
      <c r="R117" s="47" t="s">
        <v>108</v>
      </c>
    </row>
    <row r="118" spans="6:18" x14ac:dyDescent="0.25">
      <c r="F118" t="s">
        <v>438</v>
      </c>
      <c r="R118" s="47" t="s">
        <v>117</v>
      </c>
    </row>
    <row r="119" spans="6:18" x14ac:dyDescent="0.25">
      <c r="F119" t="s">
        <v>438</v>
      </c>
      <c r="R119" s="47" t="s">
        <v>254</v>
      </c>
    </row>
    <row r="120" spans="6:18" x14ac:dyDescent="0.25">
      <c r="F120" t="s">
        <v>438</v>
      </c>
      <c r="R120" s="47" t="s">
        <v>145</v>
      </c>
    </row>
    <row r="121" spans="6:18" x14ac:dyDescent="0.25">
      <c r="F121" t="s">
        <v>438</v>
      </c>
      <c r="R121" s="47" t="s">
        <v>106</v>
      </c>
    </row>
    <row r="122" spans="6:18" x14ac:dyDescent="0.25">
      <c r="F122" t="s">
        <v>438</v>
      </c>
      <c r="R122" s="47" t="s">
        <v>299</v>
      </c>
    </row>
    <row r="123" spans="6:18" x14ac:dyDescent="0.25">
      <c r="F123" t="s">
        <v>438</v>
      </c>
      <c r="R123" s="47" t="s">
        <v>106</v>
      </c>
    </row>
    <row r="124" spans="6:18" x14ac:dyDescent="0.25">
      <c r="F124" t="s">
        <v>438</v>
      </c>
      <c r="R124" s="47" t="s">
        <v>148</v>
      </c>
    </row>
    <row r="125" spans="6:18" x14ac:dyDescent="0.25">
      <c r="F125" t="s">
        <v>438</v>
      </c>
      <c r="R125" s="47" t="s">
        <v>349</v>
      </c>
    </row>
    <row r="126" spans="6:18" x14ac:dyDescent="0.25">
      <c r="F126" t="s">
        <v>438</v>
      </c>
      <c r="R126" s="47" t="s">
        <v>281</v>
      </c>
    </row>
    <row r="127" spans="6:18" x14ac:dyDescent="0.25">
      <c r="F127" t="s">
        <v>438</v>
      </c>
      <c r="R127" s="47" t="s">
        <v>281</v>
      </c>
    </row>
    <row r="128" spans="6:18" x14ac:dyDescent="0.25">
      <c r="F128" t="s">
        <v>438</v>
      </c>
      <c r="R128" s="47" t="s">
        <v>227</v>
      </c>
    </row>
    <row r="129" spans="6:18" x14ac:dyDescent="0.25">
      <c r="F129" t="s">
        <v>438</v>
      </c>
      <c r="R129" s="47" t="s">
        <v>349</v>
      </c>
    </row>
    <row r="130" spans="6:18" x14ac:dyDescent="0.25">
      <c r="F130" t="s">
        <v>438</v>
      </c>
      <c r="R130" s="47" t="s">
        <v>176</v>
      </c>
    </row>
    <row r="131" spans="6:18" x14ac:dyDescent="0.25">
      <c r="F131" t="s">
        <v>438</v>
      </c>
      <c r="R131" s="47" t="s">
        <v>111</v>
      </c>
    </row>
    <row r="132" spans="6:18" x14ac:dyDescent="0.25">
      <c r="F132" t="s">
        <v>438</v>
      </c>
      <c r="R132" s="47" t="s">
        <v>246</v>
      </c>
    </row>
    <row r="133" spans="6:18" x14ac:dyDescent="0.25">
      <c r="F133" t="s">
        <v>438</v>
      </c>
      <c r="R133" s="47" t="s">
        <v>103</v>
      </c>
    </row>
    <row r="134" spans="6:18" x14ac:dyDescent="0.25">
      <c r="F134" t="s">
        <v>438</v>
      </c>
      <c r="R134" s="47" t="s">
        <v>137</v>
      </c>
    </row>
    <row r="135" spans="6:18" x14ac:dyDescent="0.25">
      <c r="F135" t="s">
        <v>438</v>
      </c>
      <c r="R135" s="47" t="s">
        <v>174</v>
      </c>
    </row>
    <row r="136" spans="6:18" x14ac:dyDescent="0.25">
      <c r="F136" t="s">
        <v>438</v>
      </c>
      <c r="R136" s="47" t="s">
        <v>371</v>
      </c>
    </row>
    <row r="137" spans="6:18" x14ac:dyDescent="0.25">
      <c r="F137" t="s">
        <v>438</v>
      </c>
      <c r="R137" s="47" t="s">
        <v>122</v>
      </c>
    </row>
    <row r="138" spans="6:18" x14ac:dyDescent="0.25">
      <c r="F138" t="s">
        <v>438</v>
      </c>
      <c r="R138" s="47" t="s">
        <v>128</v>
      </c>
    </row>
    <row r="139" spans="6:18" x14ac:dyDescent="0.25">
      <c r="F139" t="s">
        <v>438</v>
      </c>
      <c r="R139" s="47" t="s">
        <v>281</v>
      </c>
    </row>
    <row r="140" spans="6:18" x14ac:dyDescent="0.25">
      <c r="F140" t="s">
        <v>438</v>
      </c>
      <c r="R140" s="47" t="s">
        <v>106</v>
      </c>
    </row>
    <row r="141" spans="6:18" x14ac:dyDescent="0.25">
      <c r="F141" t="s">
        <v>438</v>
      </c>
      <c r="R141" s="47" t="s">
        <v>13</v>
      </c>
    </row>
    <row r="142" spans="6:18" x14ac:dyDescent="0.25">
      <c r="F142" t="s">
        <v>438</v>
      </c>
      <c r="R142" s="47" t="s">
        <v>131</v>
      </c>
    </row>
    <row r="143" spans="6:18" x14ac:dyDescent="0.25">
      <c r="F143" t="s">
        <v>438</v>
      </c>
      <c r="R143" s="47" t="s">
        <v>222</v>
      </c>
    </row>
    <row r="144" spans="6:18" x14ac:dyDescent="0.25">
      <c r="F144" t="s">
        <v>438</v>
      </c>
      <c r="R144" s="47" t="s">
        <v>153</v>
      </c>
    </row>
    <row r="145" spans="6:18" x14ac:dyDescent="0.25">
      <c r="F145" t="s">
        <v>438</v>
      </c>
      <c r="R145" s="47" t="s">
        <v>254</v>
      </c>
    </row>
    <row r="146" spans="6:18" x14ac:dyDescent="0.25">
      <c r="F146" t="s">
        <v>438</v>
      </c>
      <c r="R146" s="47" t="s">
        <v>159</v>
      </c>
    </row>
    <row r="147" spans="6:18" x14ac:dyDescent="0.25">
      <c r="F147" t="s">
        <v>438</v>
      </c>
      <c r="R147" s="47" t="s">
        <v>392</v>
      </c>
    </row>
    <row r="148" spans="6:18" x14ac:dyDescent="0.25">
      <c r="F148" t="s">
        <v>438</v>
      </c>
      <c r="R148" s="47" t="s">
        <v>122</v>
      </c>
    </row>
    <row r="149" spans="6:18" x14ac:dyDescent="0.25">
      <c r="F149" t="s">
        <v>438</v>
      </c>
      <c r="R149" s="47" t="s">
        <v>106</v>
      </c>
    </row>
    <row r="150" spans="6:18" x14ac:dyDescent="0.25">
      <c r="F150" t="s">
        <v>438</v>
      </c>
      <c r="R150" s="47" t="s">
        <v>174</v>
      </c>
    </row>
    <row r="151" spans="6:18" x14ac:dyDescent="0.25">
      <c r="F151" t="s">
        <v>438</v>
      </c>
      <c r="R151" s="47" t="s">
        <v>193</v>
      </c>
    </row>
    <row r="152" spans="6:18" x14ac:dyDescent="0.25">
      <c r="F152" t="s">
        <v>438</v>
      </c>
      <c r="R152" s="47" t="s">
        <v>125</v>
      </c>
    </row>
    <row r="153" spans="6:18" x14ac:dyDescent="0.25">
      <c r="F153" t="s">
        <v>438</v>
      </c>
      <c r="R153" s="47" t="s">
        <v>117</v>
      </c>
    </row>
    <row r="154" spans="6:18" x14ac:dyDescent="0.25">
      <c r="F154" t="s">
        <v>438</v>
      </c>
      <c r="R154" s="47" t="s">
        <v>125</v>
      </c>
    </row>
    <row r="155" spans="6:18" x14ac:dyDescent="0.25">
      <c r="F155" t="s">
        <v>438</v>
      </c>
      <c r="R155" s="47" t="s">
        <v>114</v>
      </c>
    </row>
    <row r="156" spans="6:18" x14ac:dyDescent="0.25">
      <c r="F156" t="s">
        <v>438</v>
      </c>
      <c r="R156" s="47" t="s">
        <v>246</v>
      </c>
    </row>
    <row r="157" spans="6:18" x14ac:dyDescent="0.25">
      <c r="F157" t="s">
        <v>438</v>
      </c>
      <c r="R157" s="47" t="s">
        <v>148</v>
      </c>
    </row>
    <row r="158" spans="6:18" x14ac:dyDescent="0.25">
      <c r="F158" t="s">
        <v>108</v>
      </c>
      <c r="R158" s="47" t="s">
        <v>145</v>
      </c>
    </row>
    <row r="159" spans="6:18" x14ac:dyDescent="0.25">
      <c r="F159" t="s">
        <v>108</v>
      </c>
      <c r="R159" s="47" t="s">
        <v>392</v>
      </c>
    </row>
    <row r="160" spans="6:18" x14ac:dyDescent="0.25">
      <c r="F160" t="s">
        <v>108</v>
      </c>
      <c r="R160" s="47" t="s">
        <v>108</v>
      </c>
    </row>
    <row r="161" spans="6:18" x14ac:dyDescent="0.25">
      <c r="F161" t="s">
        <v>108</v>
      </c>
      <c r="R161" s="47" t="s">
        <v>268</v>
      </c>
    </row>
    <row r="162" spans="6:18" x14ac:dyDescent="0.25">
      <c r="F162" t="s">
        <v>108</v>
      </c>
      <c r="R162" s="47" t="s">
        <v>134</v>
      </c>
    </row>
    <row r="163" spans="6:18" x14ac:dyDescent="0.25">
      <c r="F163" t="s">
        <v>108</v>
      </c>
      <c r="R163" s="47" t="s">
        <v>208</v>
      </c>
    </row>
    <row r="164" spans="6:18" x14ac:dyDescent="0.25">
      <c r="F164" t="s">
        <v>108</v>
      </c>
      <c r="R164" s="47" t="s">
        <v>169</v>
      </c>
    </row>
    <row r="165" spans="6:18" x14ac:dyDescent="0.25">
      <c r="F165" t="s">
        <v>108</v>
      </c>
      <c r="R165" s="47" t="s">
        <v>122</v>
      </c>
    </row>
    <row r="166" spans="6:18" x14ac:dyDescent="0.25">
      <c r="F166" t="s">
        <v>108</v>
      </c>
      <c r="R166" s="47" t="s">
        <v>108</v>
      </c>
    </row>
    <row r="167" spans="6:18" x14ac:dyDescent="0.25">
      <c r="F167" t="s">
        <v>108</v>
      </c>
      <c r="R167" s="47" t="s">
        <v>429</v>
      </c>
    </row>
    <row r="168" spans="6:18" x14ac:dyDescent="0.25">
      <c r="F168" t="s">
        <v>108</v>
      </c>
      <c r="R168" s="47" t="s">
        <v>183</v>
      </c>
    </row>
    <row r="169" spans="6:18" x14ac:dyDescent="0.25">
      <c r="F169" t="s">
        <v>108</v>
      </c>
      <c r="R169" s="47" t="s">
        <v>246</v>
      </c>
    </row>
    <row r="170" spans="6:18" x14ac:dyDescent="0.25">
      <c r="F170" t="s">
        <v>108</v>
      </c>
      <c r="R170" s="47" t="s">
        <v>145</v>
      </c>
    </row>
    <row r="171" spans="6:18" x14ac:dyDescent="0.25">
      <c r="F171" t="s">
        <v>108</v>
      </c>
      <c r="R171" s="47" t="s">
        <v>438</v>
      </c>
    </row>
    <row r="172" spans="6:18" x14ac:dyDescent="0.25">
      <c r="F172" t="s">
        <v>108</v>
      </c>
      <c r="R172" s="47" t="s">
        <v>392</v>
      </c>
    </row>
    <row r="173" spans="6:18" x14ac:dyDescent="0.25">
      <c r="F173" t="s">
        <v>108</v>
      </c>
      <c r="R173" s="47" t="s">
        <v>114</v>
      </c>
    </row>
    <row r="174" spans="6:18" x14ac:dyDescent="0.25">
      <c r="F174" t="s">
        <v>108</v>
      </c>
      <c r="R174" s="47" t="s">
        <v>246</v>
      </c>
    </row>
    <row r="175" spans="6:18" x14ac:dyDescent="0.25">
      <c r="F175" t="s">
        <v>108</v>
      </c>
      <c r="R175" s="47" t="s">
        <v>349</v>
      </c>
    </row>
    <row r="176" spans="6:18" x14ac:dyDescent="0.25">
      <c r="F176" t="s">
        <v>108</v>
      </c>
      <c r="R176" s="47" t="s">
        <v>122</v>
      </c>
    </row>
    <row r="177" spans="6:18" x14ac:dyDescent="0.25">
      <c r="F177" t="s">
        <v>108</v>
      </c>
      <c r="R177" s="47" t="s">
        <v>106</v>
      </c>
    </row>
    <row r="178" spans="6:18" x14ac:dyDescent="0.25">
      <c r="F178" t="s">
        <v>108</v>
      </c>
      <c r="R178" s="47" t="s">
        <v>208</v>
      </c>
    </row>
    <row r="179" spans="6:18" x14ac:dyDescent="0.25">
      <c r="F179" t="s">
        <v>108</v>
      </c>
      <c r="R179" s="47" t="s">
        <v>176</v>
      </c>
    </row>
    <row r="180" spans="6:18" x14ac:dyDescent="0.25">
      <c r="F180" t="s">
        <v>108</v>
      </c>
      <c r="R180" s="47" t="s">
        <v>254</v>
      </c>
    </row>
    <row r="181" spans="6:18" x14ac:dyDescent="0.25">
      <c r="F181" t="s">
        <v>108</v>
      </c>
      <c r="R181" s="47" t="s">
        <v>246</v>
      </c>
    </row>
    <row r="182" spans="6:18" x14ac:dyDescent="0.25">
      <c r="F182" t="s">
        <v>108</v>
      </c>
      <c r="R182" s="47" t="s">
        <v>114</v>
      </c>
    </row>
    <row r="183" spans="6:18" x14ac:dyDescent="0.25">
      <c r="F183" t="s">
        <v>108</v>
      </c>
      <c r="R183" s="47" t="s">
        <v>176</v>
      </c>
    </row>
    <row r="184" spans="6:18" x14ac:dyDescent="0.25">
      <c r="F184" t="s">
        <v>108</v>
      </c>
      <c r="R184" s="47" t="s">
        <v>134</v>
      </c>
    </row>
    <row r="185" spans="6:18" x14ac:dyDescent="0.25">
      <c r="F185" t="s">
        <v>108</v>
      </c>
      <c r="R185" s="47" t="s">
        <v>176</v>
      </c>
    </row>
    <row r="186" spans="6:18" x14ac:dyDescent="0.25">
      <c r="F186" t="s">
        <v>108</v>
      </c>
      <c r="R186" s="47" t="s">
        <v>268</v>
      </c>
    </row>
    <row r="187" spans="6:18" x14ac:dyDescent="0.25">
      <c r="F187" t="s">
        <v>108</v>
      </c>
      <c r="R187" s="47" t="s">
        <v>114</v>
      </c>
    </row>
    <row r="188" spans="6:18" x14ac:dyDescent="0.25">
      <c r="F188" t="s">
        <v>108</v>
      </c>
      <c r="R188" s="47" t="s">
        <v>183</v>
      </c>
    </row>
    <row r="189" spans="6:18" x14ac:dyDescent="0.25">
      <c r="F189" t="s">
        <v>108</v>
      </c>
      <c r="R189" s="47" t="s">
        <v>222</v>
      </c>
    </row>
    <row r="190" spans="6:18" x14ac:dyDescent="0.25">
      <c r="F190" t="s">
        <v>108</v>
      </c>
      <c r="R190" s="47" t="s">
        <v>143</v>
      </c>
    </row>
    <row r="191" spans="6:18" x14ac:dyDescent="0.25">
      <c r="F191" t="s">
        <v>108</v>
      </c>
      <c r="R191" s="47" t="s">
        <v>227</v>
      </c>
    </row>
    <row r="192" spans="6:18" x14ac:dyDescent="0.25">
      <c r="F192" t="s">
        <v>108</v>
      </c>
      <c r="R192" s="47" t="s">
        <v>159</v>
      </c>
    </row>
    <row r="193" spans="6:18" x14ac:dyDescent="0.25">
      <c r="F193" t="s">
        <v>108</v>
      </c>
      <c r="R193" s="47" t="s">
        <v>143</v>
      </c>
    </row>
    <row r="194" spans="6:18" x14ac:dyDescent="0.25">
      <c r="F194" t="s">
        <v>108</v>
      </c>
      <c r="R194" s="47" t="s">
        <v>106</v>
      </c>
    </row>
    <row r="195" spans="6:18" x14ac:dyDescent="0.25">
      <c r="F195" t="s">
        <v>108</v>
      </c>
      <c r="R195" s="47" t="s">
        <v>169</v>
      </c>
    </row>
    <row r="196" spans="6:18" x14ac:dyDescent="0.25">
      <c r="F196" t="s">
        <v>108</v>
      </c>
      <c r="R196" s="47" t="s">
        <v>296</v>
      </c>
    </row>
    <row r="197" spans="6:18" x14ac:dyDescent="0.25">
      <c r="F197" t="s">
        <v>108</v>
      </c>
      <c r="R197" s="47" t="s">
        <v>108</v>
      </c>
    </row>
    <row r="198" spans="6:18" x14ac:dyDescent="0.25">
      <c r="F198" t="s">
        <v>108</v>
      </c>
      <c r="R198" s="47" t="s">
        <v>254</v>
      </c>
    </row>
    <row r="199" spans="6:18" x14ac:dyDescent="0.25">
      <c r="F199" t="s">
        <v>108</v>
      </c>
      <c r="R199" s="47" t="s">
        <v>122</v>
      </c>
    </row>
    <row r="200" spans="6:18" x14ac:dyDescent="0.25">
      <c r="F200" t="s">
        <v>108</v>
      </c>
      <c r="R200" s="47" t="s">
        <v>349</v>
      </c>
    </row>
    <row r="201" spans="6:18" x14ac:dyDescent="0.25">
      <c r="F201" t="s">
        <v>108</v>
      </c>
      <c r="R201" s="47" t="s">
        <v>103</v>
      </c>
    </row>
    <row r="202" spans="6:18" x14ac:dyDescent="0.25">
      <c r="F202" t="s">
        <v>108</v>
      </c>
      <c r="R202" s="47" t="s">
        <v>296</v>
      </c>
    </row>
    <row r="203" spans="6:18" x14ac:dyDescent="0.25">
      <c r="F203" t="s">
        <v>108</v>
      </c>
      <c r="R203" s="47" t="s">
        <v>148</v>
      </c>
    </row>
    <row r="204" spans="6:18" x14ac:dyDescent="0.25">
      <c r="F204" t="s">
        <v>108</v>
      </c>
      <c r="R204" s="47" t="s">
        <v>159</v>
      </c>
    </row>
    <row r="205" spans="6:18" x14ac:dyDescent="0.25">
      <c r="F205" t="s">
        <v>108</v>
      </c>
      <c r="R205" s="47" t="s">
        <v>296</v>
      </c>
    </row>
    <row r="206" spans="6:18" x14ac:dyDescent="0.25">
      <c r="F206" t="s">
        <v>108</v>
      </c>
      <c r="R206" s="47" t="s">
        <v>114</v>
      </c>
    </row>
    <row r="207" spans="6:18" x14ac:dyDescent="0.25">
      <c r="F207" t="s">
        <v>108</v>
      </c>
      <c r="R207" s="47" t="s">
        <v>111</v>
      </c>
    </row>
    <row r="208" spans="6:18" x14ac:dyDescent="0.25">
      <c r="F208" t="s">
        <v>108</v>
      </c>
      <c r="R208" s="47" t="s">
        <v>145</v>
      </c>
    </row>
    <row r="209" spans="6:18" x14ac:dyDescent="0.25">
      <c r="F209" t="s">
        <v>108</v>
      </c>
      <c r="R209" s="47" t="s">
        <v>174</v>
      </c>
    </row>
    <row r="210" spans="6:18" x14ac:dyDescent="0.25">
      <c r="F210" t="s">
        <v>108</v>
      </c>
      <c r="R210" s="47" t="s">
        <v>254</v>
      </c>
    </row>
    <row r="211" spans="6:18" x14ac:dyDescent="0.25">
      <c r="F211" t="s">
        <v>108</v>
      </c>
      <c r="R211" s="47" t="s">
        <v>188</v>
      </c>
    </row>
    <row r="212" spans="6:18" x14ac:dyDescent="0.25">
      <c r="F212" t="s">
        <v>108</v>
      </c>
      <c r="R212" s="47" t="s">
        <v>134</v>
      </c>
    </row>
    <row r="213" spans="6:18" x14ac:dyDescent="0.25">
      <c r="F213" t="s">
        <v>108</v>
      </c>
      <c r="R213" s="47" t="s">
        <v>296</v>
      </c>
    </row>
    <row r="214" spans="6:18" x14ac:dyDescent="0.25">
      <c r="F214" t="s">
        <v>108</v>
      </c>
      <c r="R214" s="47" t="s">
        <v>145</v>
      </c>
    </row>
    <row r="215" spans="6:18" x14ac:dyDescent="0.25">
      <c r="F215" t="s">
        <v>108</v>
      </c>
      <c r="R215" s="47" t="s">
        <v>176</v>
      </c>
    </row>
    <row r="216" spans="6:18" x14ac:dyDescent="0.25">
      <c r="F216" t="s">
        <v>108</v>
      </c>
      <c r="R216" s="47" t="s">
        <v>293</v>
      </c>
    </row>
    <row r="217" spans="6:18" x14ac:dyDescent="0.25">
      <c r="F217" t="s">
        <v>108</v>
      </c>
      <c r="R217" s="47" t="s">
        <v>148</v>
      </c>
    </row>
    <row r="218" spans="6:18" x14ac:dyDescent="0.25">
      <c r="F218" t="s">
        <v>108</v>
      </c>
      <c r="R218" s="47" t="s">
        <v>222</v>
      </c>
    </row>
    <row r="219" spans="6:18" x14ac:dyDescent="0.25">
      <c r="F219" t="s">
        <v>108</v>
      </c>
      <c r="R219" s="47" t="s">
        <v>106</v>
      </c>
    </row>
    <row r="220" spans="6:18" x14ac:dyDescent="0.25">
      <c r="F220" t="s">
        <v>108</v>
      </c>
      <c r="R220" s="47" t="s">
        <v>103</v>
      </c>
    </row>
    <row r="221" spans="6:18" x14ac:dyDescent="0.25">
      <c r="F221" t="s">
        <v>108</v>
      </c>
      <c r="R221" s="47" t="s">
        <v>176</v>
      </c>
    </row>
    <row r="222" spans="6:18" x14ac:dyDescent="0.25">
      <c r="F222" t="s">
        <v>108</v>
      </c>
      <c r="R222" s="47" t="s">
        <v>122</v>
      </c>
    </row>
    <row r="223" spans="6:18" x14ac:dyDescent="0.25">
      <c r="F223" t="s">
        <v>108</v>
      </c>
      <c r="R223" s="47" t="s">
        <v>222</v>
      </c>
    </row>
    <row r="224" spans="6:18" x14ac:dyDescent="0.25">
      <c r="F224" t="s">
        <v>108</v>
      </c>
      <c r="R224" s="47" t="s">
        <v>392</v>
      </c>
    </row>
    <row r="225" spans="6:18" x14ac:dyDescent="0.25">
      <c r="F225" t="s">
        <v>108</v>
      </c>
      <c r="R225" s="47" t="s">
        <v>108</v>
      </c>
    </row>
    <row r="226" spans="6:18" x14ac:dyDescent="0.25">
      <c r="F226" t="s">
        <v>108</v>
      </c>
      <c r="R226" s="47" t="s">
        <v>159</v>
      </c>
    </row>
    <row r="227" spans="6:18" x14ac:dyDescent="0.25">
      <c r="F227" t="s">
        <v>108</v>
      </c>
      <c r="R227" s="47" t="s">
        <v>134</v>
      </c>
    </row>
    <row r="228" spans="6:18" x14ac:dyDescent="0.25">
      <c r="F228" t="s">
        <v>108</v>
      </c>
      <c r="R228" s="47" t="s">
        <v>159</v>
      </c>
    </row>
    <row r="229" spans="6:18" x14ac:dyDescent="0.25">
      <c r="F229" t="s">
        <v>108</v>
      </c>
      <c r="R229" s="47" t="s">
        <v>145</v>
      </c>
    </row>
    <row r="230" spans="6:18" x14ac:dyDescent="0.25">
      <c r="F230" t="s">
        <v>108</v>
      </c>
      <c r="R230" s="47" t="s">
        <v>134</v>
      </c>
    </row>
    <row r="231" spans="6:18" x14ac:dyDescent="0.25">
      <c r="F231" t="s">
        <v>108</v>
      </c>
      <c r="R231" s="47" t="s">
        <v>296</v>
      </c>
    </row>
    <row r="232" spans="6:18" x14ac:dyDescent="0.25">
      <c r="F232" t="s">
        <v>108</v>
      </c>
      <c r="R232" s="47" t="s">
        <v>153</v>
      </c>
    </row>
    <row r="233" spans="6:18" x14ac:dyDescent="0.25">
      <c r="F233" t="s">
        <v>108</v>
      </c>
      <c r="R233" s="47" t="s">
        <v>128</v>
      </c>
    </row>
    <row r="234" spans="6:18" x14ac:dyDescent="0.25">
      <c r="F234" t="s">
        <v>108</v>
      </c>
      <c r="R234" s="47" t="s">
        <v>208</v>
      </c>
    </row>
    <row r="235" spans="6:18" x14ac:dyDescent="0.25">
      <c r="F235" t="s">
        <v>108</v>
      </c>
      <c r="R235" s="47" t="s">
        <v>108</v>
      </c>
    </row>
    <row r="236" spans="6:18" x14ac:dyDescent="0.25">
      <c r="F236" t="s">
        <v>108</v>
      </c>
      <c r="R236" s="47" t="s">
        <v>117</v>
      </c>
    </row>
    <row r="237" spans="6:18" x14ac:dyDescent="0.25">
      <c r="F237" t="s">
        <v>108</v>
      </c>
      <c r="R237" s="47" t="s">
        <v>114</v>
      </c>
    </row>
    <row r="238" spans="6:18" x14ac:dyDescent="0.25">
      <c r="F238" t="s">
        <v>108</v>
      </c>
      <c r="R238" s="47" t="s">
        <v>106</v>
      </c>
    </row>
    <row r="239" spans="6:18" x14ac:dyDescent="0.25">
      <c r="F239" t="s">
        <v>108</v>
      </c>
      <c r="R239" s="47" t="s">
        <v>169</v>
      </c>
    </row>
    <row r="240" spans="6:18" x14ac:dyDescent="0.25">
      <c r="F240" t="s">
        <v>108</v>
      </c>
      <c r="R240" s="47" t="s">
        <v>134</v>
      </c>
    </row>
    <row r="241" spans="6:18" x14ac:dyDescent="0.25">
      <c r="F241" t="s">
        <v>137</v>
      </c>
      <c r="R241" s="47" t="s">
        <v>188</v>
      </c>
    </row>
    <row r="242" spans="6:18" x14ac:dyDescent="0.25">
      <c r="F242" t="s">
        <v>254</v>
      </c>
      <c r="R242" s="47" t="s">
        <v>176</v>
      </c>
    </row>
    <row r="243" spans="6:18" x14ac:dyDescent="0.25">
      <c r="F243" t="s">
        <v>254</v>
      </c>
      <c r="R243" s="47" t="s">
        <v>281</v>
      </c>
    </row>
    <row r="244" spans="6:18" x14ac:dyDescent="0.25">
      <c r="F244" t="s">
        <v>254</v>
      </c>
      <c r="R244" s="47" t="s">
        <v>198</v>
      </c>
    </row>
    <row r="245" spans="6:18" x14ac:dyDescent="0.25">
      <c r="F245" t="s">
        <v>254</v>
      </c>
      <c r="R245" s="47" t="s">
        <v>134</v>
      </c>
    </row>
    <row r="246" spans="6:18" x14ac:dyDescent="0.25">
      <c r="F246" t="s">
        <v>254</v>
      </c>
      <c r="R246" s="47" t="s">
        <v>131</v>
      </c>
    </row>
    <row r="247" spans="6:18" x14ac:dyDescent="0.25">
      <c r="F247" t="s">
        <v>254</v>
      </c>
      <c r="R247" s="47" t="s">
        <v>349</v>
      </c>
    </row>
    <row r="248" spans="6:18" x14ac:dyDescent="0.25">
      <c r="F248" t="s">
        <v>254</v>
      </c>
      <c r="R248" s="47" t="s">
        <v>281</v>
      </c>
    </row>
    <row r="249" spans="6:18" x14ac:dyDescent="0.25">
      <c r="F249" t="s">
        <v>254</v>
      </c>
      <c r="R249" s="47" t="s">
        <v>188</v>
      </c>
    </row>
    <row r="250" spans="6:18" x14ac:dyDescent="0.25">
      <c r="F250" t="s">
        <v>254</v>
      </c>
      <c r="R250" s="47" t="s">
        <v>584</v>
      </c>
    </row>
    <row r="251" spans="6:18" x14ac:dyDescent="0.25">
      <c r="F251" t="s">
        <v>254</v>
      </c>
      <c r="R251" s="47" t="s">
        <v>128</v>
      </c>
    </row>
    <row r="252" spans="6:18" x14ac:dyDescent="0.25">
      <c r="F252" t="s">
        <v>254</v>
      </c>
      <c r="R252" s="47" t="s">
        <v>208</v>
      </c>
    </row>
    <row r="253" spans="6:18" x14ac:dyDescent="0.25">
      <c r="F253" t="s">
        <v>254</v>
      </c>
      <c r="R253" s="47" t="s">
        <v>174</v>
      </c>
    </row>
    <row r="254" spans="6:18" x14ac:dyDescent="0.25">
      <c r="F254" t="s">
        <v>254</v>
      </c>
      <c r="R254" s="47" t="s">
        <v>208</v>
      </c>
    </row>
    <row r="255" spans="6:18" x14ac:dyDescent="0.25">
      <c r="F255" t="s">
        <v>254</v>
      </c>
      <c r="R255" s="47" t="s">
        <v>106</v>
      </c>
    </row>
    <row r="256" spans="6:18" x14ac:dyDescent="0.25">
      <c r="F256" t="s">
        <v>254</v>
      </c>
      <c r="R256" s="47" t="s">
        <v>227</v>
      </c>
    </row>
    <row r="257" spans="6:18" x14ac:dyDescent="0.25">
      <c r="F257" t="s">
        <v>254</v>
      </c>
      <c r="R257" s="47" t="s">
        <v>198</v>
      </c>
    </row>
    <row r="258" spans="6:18" x14ac:dyDescent="0.25">
      <c r="F258" t="s">
        <v>254</v>
      </c>
      <c r="R258" s="47" t="s">
        <v>125</v>
      </c>
    </row>
    <row r="259" spans="6:18" x14ac:dyDescent="0.25">
      <c r="F259" t="s">
        <v>254</v>
      </c>
      <c r="R259" s="47" t="s">
        <v>281</v>
      </c>
    </row>
    <row r="260" spans="6:18" x14ac:dyDescent="0.25">
      <c r="F260" t="s">
        <v>254</v>
      </c>
      <c r="R260" s="47" t="s">
        <v>392</v>
      </c>
    </row>
    <row r="261" spans="6:18" x14ac:dyDescent="0.25">
      <c r="F261" t="s">
        <v>254</v>
      </c>
      <c r="R261" s="47" t="s">
        <v>111</v>
      </c>
    </row>
    <row r="262" spans="6:18" x14ac:dyDescent="0.25">
      <c r="F262" t="s">
        <v>254</v>
      </c>
      <c r="R262" s="47" t="s">
        <v>111</v>
      </c>
    </row>
    <row r="263" spans="6:18" x14ac:dyDescent="0.25">
      <c r="F263" t="s">
        <v>254</v>
      </c>
      <c r="R263" s="47" t="s">
        <v>208</v>
      </c>
    </row>
    <row r="264" spans="6:18" x14ac:dyDescent="0.25">
      <c r="F264" t="s">
        <v>254</v>
      </c>
      <c r="R264" s="47" t="s">
        <v>349</v>
      </c>
    </row>
    <row r="265" spans="6:18" x14ac:dyDescent="0.25">
      <c r="F265" t="s">
        <v>254</v>
      </c>
      <c r="R265" s="47" t="s">
        <v>117</v>
      </c>
    </row>
    <row r="266" spans="6:18" x14ac:dyDescent="0.25">
      <c r="F266" t="s">
        <v>254</v>
      </c>
      <c r="R266" s="47" t="s">
        <v>293</v>
      </c>
    </row>
    <row r="267" spans="6:18" x14ac:dyDescent="0.25">
      <c r="F267" t="s">
        <v>254</v>
      </c>
      <c r="R267" s="47" t="s">
        <v>159</v>
      </c>
    </row>
    <row r="268" spans="6:18" x14ac:dyDescent="0.25">
      <c r="F268" t="s">
        <v>254</v>
      </c>
      <c r="R268" s="47" t="s">
        <v>349</v>
      </c>
    </row>
    <row r="269" spans="6:18" x14ac:dyDescent="0.25">
      <c r="F269" t="s">
        <v>254</v>
      </c>
      <c r="R269" s="47" t="s">
        <v>188</v>
      </c>
    </row>
    <row r="270" spans="6:18" x14ac:dyDescent="0.25">
      <c r="F270" t="s">
        <v>254</v>
      </c>
      <c r="R270" s="47" t="s">
        <v>254</v>
      </c>
    </row>
    <row r="271" spans="6:18" x14ac:dyDescent="0.25">
      <c r="F271" t="s">
        <v>254</v>
      </c>
      <c r="R271" s="47" t="s">
        <v>349</v>
      </c>
    </row>
    <row r="272" spans="6:18" x14ac:dyDescent="0.25">
      <c r="F272" t="s">
        <v>254</v>
      </c>
      <c r="R272" s="47" t="s">
        <v>438</v>
      </c>
    </row>
    <row r="273" spans="6:18" x14ac:dyDescent="0.25">
      <c r="F273" t="s">
        <v>254</v>
      </c>
      <c r="R273" s="47" t="s">
        <v>188</v>
      </c>
    </row>
    <row r="274" spans="6:18" x14ac:dyDescent="0.25">
      <c r="F274" t="s">
        <v>254</v>
      </c>
      <c r="R274" s="47" t="s">
        <v>137</v>
      </c>
    </row>
    <row r="275" spans="6:18" x14ac:dyDescent="0.25">
      <c r="F275" t="s">
        <v>254</v>
      </c>
      <c r="R275" s="47" t="s">
        <v>145</v>
      </c>
    </row>
    <row r="276" spans="6:18" x14ac:dyDescent="0.25">
      <c r="F276" t="s">
        <v>254</v>
      </c>
      <c r="R276" s="47" t="s">
        <v>222</v>
      </c>
    </row>
    <row r="277" spans="6:18" x14ac:dyDescent="0.25">
      <c r="F277" t="s">
        <v>254</v>
      </c>
      <c r="R277" s="47" t="s">
        <v>254</v>
      </c>
    </row>
    <row r="278" spans="6:18" x14ac:dyDescent="0.25">
      <c r="F278" t="s">
        <v>254</v>
      </c>
      <c r="R278" s="47" t="s">
        <v>254</v>
      </c>
    </row>
    <row r="279" spans="6:18" x14ac:dyDescent="0.25">
      <c r="F279" t="s">
        <v>254</v>
      </c>
      <c r="R279" s="47" t="s">
        <v>145</v>
      </c>
    </row>
    <row r="280" spans="6:18" x14ac:dyDescent="0.25">
      <c r="F280" t="s">
        <v>254</v>
      </c>
      <c r="R280" s="47" t="s">
        <v>153</v>
      </c>
    </row>
    <row r="281" spans="6:18" x14ac:dyDescent="0.25">
      <c r="F281" t="s">
        <v>254</v>
      </c>
      <c r="R281" s="47" t="s">
        <v>296</v>
      </c>
    </row>
    <row r="282" spans="6:18" x14ac:dyDescent="0.25">
      <c r="F282" t="s">
        <v>254</v>
      </c>
      <c r="R282" s="47" t="s">
        <v>103</v>
      </c>
    </row>
    <row r="283" spans="6:18" x14ac:dyDescent="0.25">
      <c r="F283" t="s">
        <v>254</v>
      </c>
      <c r="R283" s="47" t="s">
        <v>643</v>
      </c>
    </row>
    <row r="284" spans="6:18" x14ac:dyDescent="0.25">
      <c r="F284" t="s">
        <v>254</v>
      </c>
      <c r="R284" s="47" t="s">
        <v>131</v>
      </c>
    </row>
    <row r="285" spans="6:18" x14ac:dyDescent="0.25">
      <c r="F285" t="s">
        <v>254</v>
      </c>
      <c r="R285" s="47" t="s">
        <v>117</v>
      </c>
    </row>
    <row r="286" spans="6:18" x14ac:dyDescent="0.25">
      <c r="F286" t="s">
        <v>254</v>
      </c>
      <c r="R286" s="47" t="s">
        <v>392</v>
      </c>
    </row>
    <row r="287" spans="6:18" x14ac:dyDescent="0.25">
      <c r="F287" t="s">
        <v>254</v>
      </c>
      <c r="R287" s="47" t="s">
        <v>117</v>
      </c>
    </row>
    <row r="288" spans="6:18" x14ac:dyDescent="0.25">
      <c r="F288" t="s">
        <v>254</v>
      </c>
      <c r="R288" s="47" t="s">
        <v>299</v>
      </c>
    </row>
    <row r="289" spans="6:18" x14ac:dyDescent="0.25">
      <c r="F289" t="s">
        <v>254</v>
      </c>
      <c r="R289" s="47" t="s">
        <v>117</v>
      </c>
    </row>
    <row r="290" spans="6:18" x14ac:dyDescent="0.25">
      <c r="F290" t="s">
        <v>254</v>
      </c>
      <c r="R290" s="47" t="s">
        <v>392</v>
      </c>
    </row>
    <row r="291" spans="6:18" x14ac:dyDescent="0.25">
      <c r="F291" t="s">
        <v>254</v>
      </c>
      <c r="R291" s="47" t="s">
        <v>134</v>
      </c>
    </row>
    <row r="292" spans="6:18" x14ac:dyDescent="0.25">
      <c r="F292" t="s">
        <v>254</v>
      </c>
      <c r="R292" s="47" t="s">
        <v>108</v>
      </c>
    </row>
    <row r="293" spans="6:18" x14ac:dyDescent="0.25">
      <c r="F293" t="s">
        <v>254</v>
      </c>
      <c r="R293" s="47" t="s">
        <v>193</v>
      </c>
    </row>
    <row r="294" spans="6:18" x14ac:dyDescent="0.25">
      <c r="F294" t="s">
        <v>254</v>
      </c>
      <c r="R294" s="47" t="s">
        <v>145</v>
      </c>
    </row>
    <row r="295" spans="6:18" x14ac:dyDescent="0.25">
      <c r="F295" t="s">
        <v>254</v>
      </c>
      <c r="R295" s="47" t="s">
        <v>584</v>
      </c>
    </row>
    <row r="296" spans="6:18" x14ac:dyDescent="0.25">
      <c r="F296" t="s">
        <v>254</v>
      </c>
      <c r="R296" s="47" t="s">
        <v>117</v>
      </c>
    </row>
    <row r="297" spans="6:18" x14ac:dyDescent="0.25">
      <c r="F297" t="s">
        <v>254</v>
      </c>
      <c r="R297" s="47" t="s">
        <v>159</v>
      </c>
    </row>
    <row r="298" spans="6:18" x14ac:dyDescent="0.25">
      <c r="F298" t="s">
        <v>254</v>
      </c>
      <c r="R298" s="47" t="s">
        <v>111</v>
      </c>
    </row>
    <row r="299" spans="6:18" x14ac:dyDescent="0.25">
      <c r="F299" t="s">
        <v>254</v>
      </c>
      <c r="R299" s="47" t="s">
        <v>281</v>
      </c>
    </row>
    <row r="300" spans="6:18" x14ac:dyDescent="0.25">
      <c r="F300" t="s">
        <v>254</v>
      </c>
      <c r="R300" s="47" t="s">
        <v>125</v>
      </c>
    </row>
    <row r="301" spans="6:18" x14ac:dyDescent="0.25">
      <c r="F301" t="s">
        <v>254</v>
      </c>
      <c r="R301" s="47" t="s">
        <v>125</v>
      </c>
    </row>
    <row r="302" spans="6:18" x14ac:dyDescent="0.25">
      <c r="F302" t="s">
        <v>254</v>
      </c>
      <c r="R302" s="47" t="s">
        <v>103</v>
      </c>
    </row>
    <row r="303" spans="6:18" x14ac:dyDescent="0.25">
      <c r="F303" t="s">
        <v>254</v>
      </c>
      <c r="R303" s="47" t="s">
        <v>643</v>
      </c>
    </row>
    <row r="304" spans="6:18" x14ac:dyDescent="0.25">
      <c r="F304" t="s">
        <v>254</v>
      </c>
      <c r="R304" s="47" t="s">
        <v>246</v>
      </c>
    </row>
    <row r="305" spans="6:18" x14ac:dyDescent="0.25">
      <c r="F305" t="s">
        <v>254</v>
      </c>
      <c r="R305" s="47" t="s">
        <v>198</v>
      </c>
    </row>
    <row r="306" spans="6:18" x14ac:dyDescent="0.25">
      <c r="F306" t="s">
        <v>254</v>
      </c>
      <c r="R306" s="47" t="s">
        <v>137</v>
      </c>
    </row>
    <row r="307" spans="6:18" x14ac:dyDescent="0.25">
      <c r="F307" t="s">
        <v>254</v>
      </c>
      <c r="R307" s="47" t="s">
        <v>392</v>
      </c>
    </row>
    <row r="308" spans="6:18" x14ac:dyDescent="0.25">
      <c r="F308" t="s">
        <v>254</v>
      </c>
      <c r="R308" s="47" t="s">
        <v>111</v>
      </c>
    </row>
    <row r="309" spans="6:18" x14ac:dyDescent="0.25">
      <c r="F309" t="s">
        <v>254</v>
      </c>
      <c r="R309" s="47" t="s">
        <v>222</v>
      </c>
    </row>
    <row r="310" spans="6:18" x14ac:dyDescent="0.25">
      <c r="F310" t="s">
        <v>254</v>
      </c>
      <c r="R310" s="47" t="s">
        <v>153</v>
      </c>
    </row>
    <row r="311" spans="6:18" x14ac:dyDescent="0.25">
      <c r="F311" t="s">
        <v>254</v>
      </c>
      <c r="R311" s="47" t="s">
        <v>176</v>
      </c>
    </row>
    <row r="312" spans="6:18" x14ac:dyDescent="0.25">
      <c r="F312" t="s">
        <v>254</v>
      </c>
      <c r="R312" s="47" t="s">
        <v>128</v>
      </c>
    </row>
    <row r="313" spans="6:18" x14ac:dyDescent="0.25">
      <c r="F313" t="s">
        <v>254</v>
      </c>
      <c r="R313" s="47" t="s">
        <v>222</v>
      </c>
    </row>
    <row r="314" spans="6:18" x14ac:dyDescent="0.25">
      <c r="F314" t="s">
        <v>254</v>
      </c>
      <c r="R314" s="47" t="s">
        <v>222</v>
      </c>
    </row>
    <row r="315" spans="6:18" x14ac:dyDescent="0.25">
      <c r="F315" t="s">
        <v>254</v>
      </c>
      <c r="R315" s="47" t="s">
        <v>349</v>
      </c>
    </row>
    <row r="316" spans="6:18" x14ac:dyDescent="0.25">
      <c r="F316" t="s">
        <v>254</v>
      </c>
      <c r="R316" s="47" t="s">
        <v>296</v>
      </c>
    </row>
    <row r="317" spans="6:18" x14ac:dyDescent="0.25">
      <c r="F317" t="s">
        <v>254</v>
      </c>
      <c r="R317" s="47" t="s">
        <v>128</v>
      </c>
    </row>
    <row r="318" spans="6:18" x14ac:dyDescent="0.25">
      <c r="F318" t="s">
        <v>254</v>
      </c>
      <c r="R318" s="47" t="s">
        <v>103</v>
      </c>
    </row>
    <row r="319" spans="6:18" x14ac:dyDescent="0.25">
      <c r="F319" t="s">
        <v>254</v>
      </c>
      <c r="R319" s="47" t="s">
        <v>227</v>
      </c>
    </row>
    <row r="320" spans="6:18" x14ac:dyDescent="0.25">
      <c r="F320" t="s">
        <v>254</v>
      </c>
      <c r="R320" s="47" t="s">
        <v>281</v>
      </c>
    </row>
    <row r="321" spans="6:18" x14ac:dyDescent="0.25">
      <c r="F321" t="s">
        <v>254</v>
      </c>
      <c r="R321" s="47" t="s">
        <v>183</v>
      </c>
    </row>
    <row r="322" spans="6:18" x14ac:dyDescent="0.25">
      <c r="F322" t="s">
        <v>254</v>
      </c>
      <c r="R322" s="47" t="s">
        <v>106</v>
      </c>
    </row>
    <row r="323" spans="6:18" x14ac:dyDescent="0.25">
      <c r="F323" t="s">
        <v>254</v>
      </c>
      <c r="R323" s="47" t="s">
        <v>438</v>
      </c>
    </row>
    <row r="324" spans="6:18" x14ac:dyDescent="0.25">
      <c r="F324" t="s">
        <v>254</v>
      </c>
      <c r="R324" s="47" t="s">
        <v>392</v>
      </c>
    </row>
    <row r="325" spans="6:18" x14ac:dyDescent="0.25">
      <c r="F325" t="s">
        <v>254</v>
      </c>
      <c r="R325" s="47" t="s">
        <v>145</v>
      </c>
    </row>
    <row r="326" spans="6:18" x14ac:dyDescent="0.25">
      <c r="F326" t="s">
        <v>254</v>
      </c>
      <c r="R326" s="47" t="s">
        <v>296</v>
      </c>
    </row>
    <row r="327" spans="6:18" x14ac:dyDescent="0.25">
      <c r="F327" t="s">
        <v>254</v>
      </c>
      <c r="R327" s="47" t="s">
        <v>296</v>
      </c>
    </row>
    <row r="328" spans="6:18" x14ac:dyDescent="0.25">
      <c r="F328" t="s">
        <v>254</v>
      </c>
      <c r="R328" s="47" t="s">
        <v>268</v>
      </c>
    </row>
    <row r="329" spans="6:18" x14ac:dyDescent="0.25">
      <c r="F329" t="s">
        <v>254</v>
      </c>
      <c r="R329" s="47" t="s">
        <v>159</v>
      </c>
    </row>
    <row r="330" spans="6:18" x14ac:dyDescent="0.25">
      <c r="F330" t="s">
        <v>254</v>
      </c>
      <c r="R330" s="47" t="s">
        <v>227</v>
      </c>
    </row>
    <row r="331" spans="6:18" x14ac:dyDescent="0.25">
      <c r="F331" t="s">
        <v>254</v>
      </c>
      <c r="R331" s="47" t="s">
        <v>392</v>
      </c>
    </row>
    <row r="332" spans="6:18" x14ac:dyDescent="0.25">
      <c r="F332" t="s">
        <v>254</v>
      </c>
      <c r="R332" s="47" t="s">
        <v>183</v>
      </c>
    </row>
    <row r="333" spans="6:18" x14ac:dyDescent="0.25">
      <c r="F333" t="s">
        <v>254</v>
      </c>
      <c r="R333" s="47" t="s">
        <v>169</v>
      </c>
    </row>
    <row r="334" spans="6:18" x14ac:dyDescent="0.25">
      <c r="F334" t="s">
        <v>254</v>
      </c>
      <c r="R334" s="47" t="s">
        <v>108</v>
      </c>
    </row>
    <row r="335" spans="6:18" x14ac:dyDescent="0.25">
      <c r="F335" t="s">
        <v>254</v>
      </c>
      <c r="R335" s="47" t="s">
        <v>159</v>
      </c>
    </row>
    <row r="336" spans="6:18" x14ac:dyDescent="0.25">
      <c r="F336" t="s">
        <v>108</v>
      </c>
      <c r="R336" s="47" t="s">
        <v>145</v>
      </c>
    </row>
    <row r="337" spans="6:18" x14ac:dyDescent="0.25">
      <c r="F337" t="s">
        <v>108</v>
      </c>
      <c r="R337" s="47" t="s">
        <v>293</v>
      </c>
    </row>
    <row r="338" spans="6:18" x14ac:dyDescent="0.25">
      <c r="F338" t="s">
        <v>145</v>
      </c>
      <c r="R338" s="47" t="s">
        <v>349</v>
      </c>
    </row>
    <row r="339" spans="6:18" x14ac:dyDescent="0.25">
      <c r="F339" t="s">
        <v>145</v>
      </c>
      <c r="R339" s="47" t="s">
        <v>159</v>
      </c>
    </row>
    <row r="340" spans="6:18" x14ac:dyDescent="0.25">
      <c r="F340" t="s">
        <v>145</v>
      </c>
      <c r="R340" s="47" t="s">
        <v>128</v>
      </c>
    </row>
    <row r="341" spans="6:18" x14ac:dyDescent="0.25">
      <c r="F341" t="s">
        <v>145</v>
      </c>
      <c r="R341" s="47" t="s">
        <v>125</v>
      </c>
    </row>
    <row r="342" spans="6:18" x14ac:dyDescent="0.25">
      <c r="F342" t="s">
        <v>145</v>
      </c>
      <c r="R342" s="47" t="s">
        <v>281</v>
      </c>
    </row>
    <row r="343" spans="6:18" x14ac:dyDescent="0.25">
      <c r="F343" t="s">
        <v>145</v>
      </c>
      <c r="R343" s="47" t="s">
        <v>103</v>
      </c>
    </row>
    <row r="344" spans="6:18" x14ac:dyDescent="0.25">
      <c r="F344" t="s">
        <v>145</v>
      </c>
      <c r="R344" s="47" t="s">
        <v>198</v>
      </c>
    </row>
    <row r="345" spans="6:18" x14ac:dyDescent="0.25">
      <c r="F345" t="s">
        <v>145</v>
      </c>
      <c r="R345" s="47" t="s">
        <v>148</v>
      </c>
    </row>
    <row r="346" spans="6:18" x14ac:dyDescent="0.25">
      <c r="F346" t="s">
        <v>145</v>
      </c>
      <c r="R346" s="47" t="s">
        <v>268</v>
      </c>
    </row>
    <row r="347" spans="6:18" x14ac:dyDescent="0.25">
      <c r="F347" t="s">
        <v>145</v>
      </c>
      <c r="R347" s="47" t="s">
        <v>111</v>
      </c>
    </row>
    <row r="348" spans="6:18" x14ac:dyDescent="0.25">
      <c r="F348" t="s">
        <v>145</v>
      </c>
      <c r="R348" s="47" t="s">
        <v>392</v>
      </c>
    </row>
    <row r="349" spans="6:18" x14ac:dyDescent="0.25">
      <c r="F349" t="s">
        <v>145</v>
      </c>
      <c r="R349" s="47" t="s">
        <v>122</v>
      </c>
    </row>
    <row r="350" spans="6:18" x14ac:dyDescent="0.25">
      <c r="F350" t="s">
        <v>145</v>
      </c>
      <c r="R350" s="47" t="s">
        <v>208</v>
      </c>
    </row>
    <row r="351" spans="6:18" x14ac:dyDescent="0.25">
      <c r="F351" t="s">
        <v>145</v>
      </c>
      <c r="R351" s="47" t="s">
        <v>128</v>
      </c>
    </row>
    <row r="352" spans="6:18" x14ac:dyDescent="0.25">
      <c r="F352" t="s">
        <v>145</v>
      </c>
      <c r="R352" s="47" t="s">
        <v>268</v>
      </c>
    </row>
    <row r="353" spans="6:18" x14ac:dyDescent="0.25">
      <c r="F353" t="s">
        <v>145</v>
      </c>
      <c r="R353" s="47" t="s">
        <v>134</v>
      </c>
    </row>
    <row r="354" spans="6:18" x14ac:dyDescent="0.25">
      <c r="F354" t="s">
        <v>145</v>
      </c>
      <c r="R354" s="47" t="s">
        <v>299</v>
      </c>
    </row>
    <row r="355" spans="6:18" x14ac:dyDescent="0.25">
      <c r="F355" t="s">
        <v>145</v>
      </c>
      <c r="R355" s="47" t="s">
        <v>134</v>
      </c>
    </row>
    <row r="356" spans="6:18" x14ac:dyDescent="0.25">
      <c r="F356" t="s">
        <v>145</v>
      </c>
      <c r="R356" s="47" t="s">
        <v>159</v>
      </c>
    </row>
    <row r="357" spans="6:18" x14ac:dyDescent="0.25">
      <c r="F357" t="s">
        <v>145</v>
      </c>
      <c r="R357" s="47" t="s">
        <v>128</v>
      </c>
    </row>
    <row r="358" spans="6:18" x14ac:dyDescent="0.25">
      <c r="F358" t="s">
        <v>145</v>
      </c>
      <c r="R358" s="47" t="s">
        <v>349</v>
      </c>
    </row>
    <row r="359" spans="6:18" x14ac:dyDescent="0.25">
      <c r="F359" t="s">
        <v>145</v>
      </c>
      <c r="R359" s="47" t="s">
        <v>114</v>
      </c>
    </row>
    <row r="360" spans="6:18" x14ac:dyDescent="0.25">
      <c r="F360" t="s">
        <v>145</v>
      </c>
      <c r="R360" s="47" t="s">
        <v>198</v>
      </c>
    </row>
    <row r="361" spans="6:18" x14ac:dyDescent="0.25">
      <c r="F361" t="s">
        <v>145</v>
      </c>
      <c r="R361" s="47" t="s">
        <v>296</v>
      </c>
    </row>
    <row r="362" spans="6:18" x14ac:dyDescent="0.25">
      <c r="F362" t="s">
        <v>145</v>
      </c>
      <c r="R362" s="47" t="s">
        <v>246</v>
      </c>
    </row>
    <row r="363" spans="6:18" x14ac:dyDescent="0.25">
      <c r="F363" t="s">
        <v>145</v>
      </c>
      <c r="R363" s="47" t="s">
        <v>188</v>
      </c>
    </row>
    <row r="364" spans="6:18" x14ac:dyDescent="0.25">
      <c r="F364" t="s">
        <v>145</v>
      </c>
      <c r="R364" s="47" t="s">
        <v>299</v>
      </c>
    </row>
    <row r="365" spans="6:18" x14ac:dyDescent="0.25">
      <c r="F365" t="s">
        <v>145</v>
      </c>
      <c r="R365" s="47" t="s">
        <v>106</v>
      </c>
    </row>
    <row r="366" spans="6:18" x14ac:dyDescent="0.25">
      <c r="F366" t="s">
        <v>145</v>
      </c>
      <c r="R366" s="47" t="s">
        <v>281</v>
      </c>
    </row>
    <row r="367" spans="6:18" x14ac:dyDescent="0.25">
      <c r="F367" t="s">
        <v>145</v>
      </c>
      <c r="R367" s="47" t="s">
        <v>188</v>
      </c>
    </row>
    <row r="368" spans="6:18" x14ac:dyDescent="0.25">
      <c r="F368" t="s">
        <v>145</v>
      </c>
      <c r="R368" s="47" t="s">
        <v>208</v>
      </c>
    </row>
    <row r="369" spans="6:18" x14ac:dyDescent="0.25">
      <c r="F369" t="s">
        <v>145</v>
      </c>
      <c r="R369" s="47" t="s">
        <v>122</v>
      </c>
    </row>
    <row r="370" spans="6:18" x14ac:dyDescent="0.25">
      <c r="F370" t="s">
        <v>145</v>
      </c>
      <c r="R370" s="47" t="s">
        <v>208</v>
      </c>
    </row>
    <row r="371" spans="6:18" x14ac:dyDescent="0.25">
      <c r="F371" t="s">
        <v>145</v>
      </c>
      <c r="R371" s="47" t="s">
        <v>117</v>
      </c>
    </row>
    <row r="372" spans="6:18" x14ac:dyDescent="0.25">
      <c r="F372" t="s">
        <v>145</v>
      </c>
      <c r="R372" s="47" t="s">
        <v>176</v>
      </c>
    </row>
    <row r="373" spans="6:18" x14ac:dyDescent="0.25">
      <c r="F373" t="s">
        <v>145</v>
      </c>
      <c r="R373" s="47" t="s">
        <v>227</v>
      </c>
    </row>
    <row r="374" spans="6:18" x14ac:dyDescent="0.25">
      <c r="F374" t="s">
        <v>145</v>
      </c>
      <c r="R374" s="47" t="s">
        <v>293</v>
      </c>
    </row>
    <row r="375" spans="6:18" x14ac:dyDescent="0.25">
      <c r="F375" t="s">
        <v>145</v>
      </c>
      <c r="R375" s="47" t="s">
        <v>176</v>
      </c>
    </row>
    <row r="376" spans="6:18" x14ac:dyDescent="0.25">
      <c r="F376" t="s">
        <v>145</v>
      </c>
      <c r="R376" s="47" t="s">
        <v>246</v>
      </c>
    </row>
    <row r="377" spans="6:18" x14ac:dyDescent="0.25">
      <c r="F377" t="s">
        <v>145</v>
      </c>
      <c r="R377" s="47" t="s">
        <v>128</v>
      </c>
    </row>
    <row r="378" spans="6:18" x14ac:dyDescent="0.25">
      <c r="F378" t="s">
        <v>145</v>
      </c>
      <c r="R378" s="47" t="s">
        <v>309</v>
      </c>
    </row>
    <row r="379" spans="6:18" x14ac:dyDescent="0.25">
      <c r="F379" t="s">
        <v>145</v>
      </c>
      <c r="R379" s="47" t="s">
        <v>349</v>
      </c>
    </row>
    <row r="380" spans="6:18" x14ac:dyDescent="0.25">
      <c r="F380" t="s">
        <v>145</v>
      </c>
      <c r="R380" s="47" t="s">
        <v>122</v>
      </c>
    </row>
    <row r="381" spans="6:18" x14ac:dyDescent="0.25">
      <c r="F381" t="s">
        <v>145</v>
      </c>
      <c r="R381" s="47" t="s">
        <v>122</v>
      </c>
    </row>
    <row r="382" spans="6:18" x14ac:dyDescent="0.25">
      <c r="F382" t="s">
        <v>145</v>
      </c>
      <c r="R382" s="47" t="s">
        <v>153</v>
      </c>
    </row>
    <row r="383" spans="6:18" x14ac:dyDescent="0.25">
      <c r="F383" t="s">
        <v>145</v>
      </c>
      <c r="R383" s="47" t="s">
        <v>134</v>
      </c>
    </row>
    <row r="384" spans="6:18" x14ac:dyDescent="0.25">
      <c r="F384" t="s">
        <v>145</v>
      </c>
      <c r="R384" s="47" t="s">
        <v>198</v>
      </c>
    </row>
    <row r="385" spans="6:18" x14ac:dyDescent="0.25">
      <c r="F385" t="s">
        <v>145</v>
      </c>
      <c r="R385" s="47" t="s">
        <v>145</v>
      </c>
    </row>
    <row r="386" spans="6:18" x14ac:dyDescent="0.25">
      <c r="F386" t="s">
        <v>145</v>
      </c>
      <c r="R386" s="47" t="s">
        <v>148</v>
      </c>
    </row>
    <row r="387" spans="6:18" x14ac:dyDescent="0.25">
      <c r="F387" t="s">
        <v>145</v>
      </c>
      <c r="R387" s="47" t="s">
        <v>227</v>
      </c>
    </row>
    <row r="388" spans="6:18" x14ac:dyDescent="0.25">
      <c r="F388" t="s">
        <v>145</v>
      </c>
      <c r="R388" s="47" t="s">
        <v>103</v>
      </c>
    </row>
    <row r="389" spans="6:18" x14ac:dyDescent="0.25">
      <c r="F389" t="s">
        <v>145</v>
      </c>
      <c r="R389" s="47" t="s">
        <v>145</v>
      </c>
    </row>
    <row r="390" spans="6:18" x14ac:dyDescent="0.25">
      <c r="F390" t="s">
        <v>145</v>
      </c>
      <c r="R390" s="47" t="s">
        <v>227</v>
      </c>
    </row>
    <row r="391" spans="6:18" x14ac:dyDescent="0.25">
      <c r="F391" t="s">
        <v>145</v>
      </c>
      <c r="R391" s="47" t="s">
        <v>145</v>
      </c>
    </row>
    <row r="392" spans="6:18" x14ac:dyDescent="0.25">
      <c r="F392" t="s">
        <v>145</v>
      </c>
      <c r="R392" s="47" t="s">
        <v>188</v>
      </c>
    </row>
    <row r="393" spans="6:18" x14ac:dyDescent="0.25">
      <c r="F393" t="s">
        <v>145</v>
      </c>
      <c r="R393" s="47" t="s">
        <v>371</v>
      </c>
    </row>
    <row r="394" spans="6:18" x14ac:dyDescent="0.25">
      <c r="F394" t="s">
        <v>145</v>
      </c>
      <c r="R394" s="47" t="s">
        <v>131</v>
      </c>
    </row>
    <row r="395" spans="6:18" x14ac:dyDescent="0.25">
      <c r="F395" t="s">
        <v>145</v>
      </c>
      <c r="R395" s="47" t="s">
        <v>148</v>
      </c>
    </row>
    <row r="396" spans="6:18" x14ac:dyDescent="0.25">
      <c r="F396" t="s">
        <v>145</v>
      </c>
      <c r="R396" s="47" t="s">
        <v>349</v>
      </c>
    </row>
    <row r="397" spans="6:18" x14ac:dyDescent="0.25">
      <c r="F397" t="s">
        <v>145</v>
      </c>
      <c r="R397" s="47" t="s">
        <v>208</v>
      </c>
    </row>
    <row r="398" spans="6:18" x14ac:dyDescent="0.25">
      <c r="F398" t="s">
        <v>145</v>
      </c>
      <c r="R398" s="47" t="s">
        <v>293</v>
      </c>
    </row>
    <row r="399" spans="6:18" x14ac:dyDescent="0.25">
      <c r="F399" t="s">
        <v>145</v>
      </c>
      <c r="R399" s="47" t="s">
        <v>134</v>
      </c>
    </row>
    <row r="400" spans="6:18" x14ac:dyDescent="0.25">
      <c r="F400" t="s">
        <v>145</v>
      </c>
      <c r="R400" s="47" t="s">
        <v>208</v>
      </c>
    </row>
    <row r="401" spans="6:18" x14ac:dyDescent="0.25">
      <c r="F401" t="s">
        <v>145</v>
      </c>
      <c r="R401" s="47" t="s">
        <v>349</v>
      </c>
    </row>
    <row r="402" spans="6:18" x14ac:dyDescent="0.25">
      <c r="F402" t="s">
        <v>145</v>
      </c>
      <c r="R402" s="47" t="s">
        <v>293</v>
      </c>
    </row>
    <row r="403" spans="6:18" x14ac:dyDescent="0.25">
      <c r="F403" t="s">
        <v>145</v>
      </c>
      <c r="R403" s="47" t="s">
        <v>349</v>
      </c>
    </row>
    <row r="404" spans="6:18" x14ac:dyDescent="0.25">
      <c r="F404" t="s">
        <v>145</v>
      </c>
      <c r="R404" s="47" t="s">
        <v>584</v>
      </c>
    </row>
    <row r="405" spans="6:18" x14ac:dyDescent="0.25">
      <c r="F405" t="s">
        <v>145</v>
      </c>
      <c r="R405" s="47" t="s">
        <v>281</v>
      </c>
    </row>
    <row r="406" spans="6:18" x14ac:dyDescent="0.25">
      <c r="F406" t="s">
        <v>145</v>
      </c>
      <c r="R406" s="47" t="s">
        <v>108</v>
      </c>
    </row>
    <row r="407" spans="6:18" x14ac:dyDescent="0.25">
      <c r="F407" t="s">
        <v>145</v>
      </c>
      <c r="R407" s="47" t="s">
        <v>108</v>
      </c>
    </row>
    <row r="408" spans="6:18" x14ac:dyDescent="0.25">
      <c r="F408" t="s">
        <v>145</v>
      </c>
      <c r="R408" s="47" t="s">
        <v>198</v>
      </c>
    </row>
    <row r="409" spans="6:18" x14ac:dyDescent="0.25">
      <c r="F409" t="s">
        <v>145</v>
      </c>
      <c r="R409" s="47" t="s">
        <v>254</v>
      </c>
    </row>
    <row r="410" spans="6:18" x14ac:dyDescent="0.25">
      <c r="F410" t="s">
        <v>145</v>
      </c>
      <c r="R410" s="47" t="s">
        <v>114</v>
      </c>
    </row>
    <row r="411" spans="6:18" x14ac:dyDescent="0.25">
      <c r="F411" t="s">
        <v>145</v>
      </c>
      <c r="R411" s="47" t="s">
        <v>106</v>
      </c>
    </row>
    <row r="412" spans="6:18" x14ac:dyDescent="0.25">
      <c r="F412" t="s">
        <v>145</v>
      </c>
      <c r="R412" s="47" t="s">
        <v>117</v>
      </c>
    </row>
    <row r="413" spans="6:18" x14ac:dyDescent="0.25">
      <c r="F413" t="s">
        <v>145</v>
      </c>
      <c r="R413" s="47" t="s">
        <v>309</v>
      </c>
    </row>
    <row r="414" spans="6:18" x14ac:dyDescent="0.25">
      <c r="F414" t="s">
        <v>145</v>
      </c>
      <c r="R414" s="47" t="s">
        <v>114</v>
      </c>
    </row>
    <row r="415" spans="6:18" x14ac:dyDescent="0.25">
      <c r="F415" t="s">
        <v>145</v>
      </c>
      <c r="R415" s="47" t="s">
        <v>246</v>
      </c>
    </row>
    <row r="416" spans="6:18" x14ac:dyDescent="0.25">
      <c r="F416" t="s">
        <v>145</v>
      </c>
      <c r="R416" s="47" t="s">
        <v>134</v>
      </c>
    </row>
    <row r="417" spans="6:18" x14ac:dyDescent="0.25">
      <c r="F417" t="s">
        <v>145</v>
      </c>
      <c r="R417" s="47" t="s">
        <v>371</v>
      </c>
    </row>
    <row r="418" spans="6:18" x14ac:dyDescent="0.25">
      <c r="F418" t="s">
        <v>145</v>
      </c>
      <c r="R418" s="47" t="s">
        <v>438</v>
      </c>
    </row>
    <row r="419" spans="6:18" x14ac:dyDescent="0.25">
      <c r="F419" t="s">
        <v>145</v>
      </c>
      <c r="R419" s="47" t="s">
        <v>13</v>
      </c>
    </row>
    <row r="420" spans="6:18" x14ac:dyDescent="0.25">
      <c r="F420" t="s">
        <v>145</v>
      </c>
      <c r="R420" s="47" t="s">
        <v>429</v>
      </c>
    </row>
    <row r="421" spans="6:18" x14ac:dyDescent="0.25">
      <c r="F421" t="s">
        <v>145</v>
      </c>
      <c r="R421" s="47" t="s">
        <v>188</v>
      </c>
    </row>
    <row r="422" spans="6:18" x14ac:dyDescent="0.25">
      <c r="F422" t="s">
        <v>145</v>
      </c>
      <c r="R422" s="47" t="s">
        <v>108</v>
      </c>
    </row>
    <row r="423" spans="6:18" x14ac:dyDescent="0.25">
      <c r="F423" t="s">
        <v>145</v>
      </c>
      <c r="R423" s="47" t="s">
        <v>254</v>
      </c>
    </row>
    <row r="424" spans="6:18" x14ac:dyDescent="0.25">
      <c r="F424" t="s">
        <v>145</v>
      </c>
      <c r="R424" s="47" t="s">
        <v>111</v>
      </c>
    </row>
    <row r="425" spans="6:18" x14ac:dyDescent="0.25">
      <c r="F425" t="s">
        <v>145</v>
      </c>
      <c r="R425" s="47" t="s">
        <v>371</v>
      </c>
    </row>
    <row r="426" spans="6:18" x14ac:dyDescent="0.25">
      <c r="F426" t="s">
        <v>145</v>
      </c>
      <c r="R426" s="47" t="s">
        <v>268</v>
      </c>
    </row>
    <row r="427" spans="6:18" x14ac:dyDescent="0.25">
      <c r="F427" t="s">
        <v>145</v>
      </c>
      <c r="R427" s="47" t="s">
        <v>299</v>
      </c>
    </row>
    <row r="428" spans="6:18" x14ac:dyDescent="0.25">
      <c r="F428" t="s">
        <v>145</v>
      </c>
      <c r="R428" s="47" t="s">
        <v>643</v>
      </c>
    </row>
    <row r="429" spans="6:18" x14ac:dyDescent="0.25">
      <c r="F429" t="s">
        <v>145</v>
      </c>
      <c r="R429" s="47" t="s">
        <v>227</v>
      </c>
    </row>
    <row r="430" spans="6:18" x14ac:dyDescent="0.25">
      <c r="F430" t="s">
        <v>145</v>
      </c>
      <c r="R430" s="47" t="s">
        <v>254</v>
      </c>
    </row>
    <row r="431" spans="6:18" x14ac:dyDescent="0.25">
      <c r="F431" t="s">
        <v>145</v>
      </c>
      <c r="R431" s="47" t="s">
        <v>281</v>
      </c>
    </row>
    <row r="432" spans="6:18" x14ac:dyDescent="0.25">
      <c r="F432" t="s">
        <v>145</v>
      </c>
      <c r="R432" s="47" t="s">
        <v>128</v>
      </c>
    </row>
    <row r="433" spans="6:18" x14ac:dyDescent="0.25">
      <c r="F433" t="s">
        <v>145</v>
      </c>
      <c r="R433" s="47" t="s">
        <v>293</v>
      </c>
    </row>
    <row r="434" spans="6:18" x14ac:dyDescent="0.25">
      <c r="F434" t="s">
        <v>145</v>
      </c>
      <c r="R434" s="47" t="s">
        <v>268</v>
      </c>
    </row>
    <row r="435" spans="6:18" x14ac:dyDescent="0.25">
      <c r="F435" t="s">
        <v>145</v>
      </c>
      <c r="R435" s="47" t="s">
        <v>254</v>
      </c>
    </row>
    <row r="436" spans="6:18" x14ac:dyDescent="0.25">
      <c r="F436" t="s">
        <v>145</v>
      </c>
      <c r="R436" s="47" t="s">
        <v>111</v>
      </c>
    </row>
    <row r="437" spans="6:18" x14ac:dyDescent="0.25">
      <c r="F437" t="s">
        <v>145</v>
      </c>
      <c r="R437" s="47" t="s">
        <v>193</v>
      </c>
    </row>
    <row r="438" spans="6:18" x14ac:dyDescent="0.25">
      <c r="F438" t="s">
        <v>145</v>
      </c>
      <c r="R438" s="47" t="s">
        <v>254</v>
      </c>
    </row>
    <row r="439" spans="6:18" x14ac:dyDescent="0.25">
      <c r="F439" t="s">
        <v>145</v>
      </c>
      <c r="R439" s="47" t="s">
        <v>281</v>
      </c>
    </row>
    <row r="440" spans="6:18" x14ac:dyDescent="0.25">
      <c r="F440" t="s">
        <v>145</v>
      </c>
      <c r="R440" s="47" t="s">
        <v>103</v>
      </c>
    </row>
    <row r="441" spans="6:18" x14ac:dyDescent="0.25">
      <c r="F441" t="s">
        <v>145</v>
      </c>
      <c r="R441" s="47" t="s">
        <v>106</v>
      </c>
    </row>
    <row r="442" spans="6:18" x14ac:dyDescent="0.25">
      <c r="F442" t="s">
        <v>145</v>
      </c>
      <c r="R442" s="47" t="s">
        <v>145</v>
      </c>
    </row>
    <row r="443" spans="6:18" x14ac:dyDescent="0.25">
      <c r="F443" t="s">
        <v>145</v>
      </c>
      <c r="R443" s="47" t="s">
        <v>429</v>
      </c>
    </row>
    <row r="444" spans="6:18" x14ac:dyDescent="0.25">
      <c r="F444" t="s">
        <v>145</v>
      </c>
      <c r="R444" s="47" t="s">
        <v>111</v>
      </c>
    </row>
    <row r="445" spans="6:18" x14ac:dyDescent="0.25">
      <c r="F445" t="s">
        <v>145</v>
      </c>
      <c r="R445" s="47" t="s">
        <v>111</v>
      </c>
    </row>
    <row r="446" spans="6:18" x14ac:dyDescent="0.25">
      <c r="F446" t="s">
        <v>254</v>
      </c>
      <c r="R446" s="47" t="s">
        <v>246</v>
      </c>
    </row>
    <row r="447" spans="6:18" x14ac:dyDescent="0.25">
      <c r="F447" t="s">
        <v>254</v>
      </c>
      <c r="R447" s="47" t="s">
        <v>254</v>
      </c>
    </row>
    <row r="448" spans="6:18" x14ac:dyDescent="0.25">
      <c r="F448" t="s">
        <v>296</v>
      </c>
      <c r="R448" s="47" t="s">
        <v>254</v>
      </c>
    </row>
    <row r="449" spans="6:18" x14ac:dyDescent="0.25">
      <c r="F449" t="s">
        <v>296</v>
      </c>
      <c r="R449" s="47" t="s">
        <v>103</v>
      </c>
    </row>
    <row r="450" spans="6:18" x14ac:dyDescent="0.25">
      <c r="F450" t="s">
        <v>296</v>
      </c>
      <c r="R450" s="47" t="s">
        <v>309</v>
      </c>
    </row>
    <row r="451" spans="6:18" x14ac:dyDescent="0.25">
      <c r="F451" t="s">
        <v>296</v>
      </c>
      <c r="R451" s="47" t="s">
        <v>254</v>
      </c>
    </row>
    <row r="452" spans="6:18" x14ac:dyDescent="0.25">
      <c r="F452" t="s">
        <v>296</v>
      </c>
      <c r="R452" s="47" t="s">
        <v>254</v>
      </c>
    </row>
    <row r="453" spans="6:18" x14ac:dyDescent="0.25">
      <c r="F453" t="s">
        <v>296</v>
      </c>
      <c r="R453" s="47" t="s">
        <v>268</v>
      </c>
    </row>
    <row r="454" spans="6:18" x14ac:dyDescent="0.25">
      <c r="F454" t="s">
        <v>296</v>
      </c>
      <c r="R454" s="47" t="s">
        <v>193</v>
      </c>
    </row>
    <row r="455" spans="6:18" x14ac:dyDescent="0.25">
      <c r="F455" t="s">
        <v>296</v>
      </c>
      <c r="R455" s="47" t="s">
        <v>299</v>
      </c>
    </row>
    <row r="456" spans="6:18" x14ac:dyDescent="0.25">
      <c r="F456" t="s">
        <v>296</v>
      </c>
      <c r="R456" s="47" t="s">
        <v>293</v>
      </c>
    </row>
    <row r="457" spans="6:18" x14ac:dyDescent="0.25">
      <c r="F457" t="s">
        <v>296</v>
      </c>
      <c r="R457" s="47" t="s">
        <v>281</v>
      </c>
    </row>
    <row r="458" spans="6:18" x14ac:dyDescent="0.25">
      <c r="F458" t="s">
        <v>296</v>
      </c>
      <c r="R458" s="47" t="s">
        <v>174</v>
      </c>
    </row>
    <row r="459" spans="6:18" x14ac:dyDescent="0.25">
      <c r="F459" t="s">
        <v>296</v>
      </c>
      <c r="R459" s="47" t="s">
        <v>268</v>
      </c>
    </row>
    <row r="460" spans="6:18" x14ac:dyDescent="0.25">
      <c r="F460" t="s">
        <v>296</v>
      </c>
      <c r="R460" s="47" t="s">
        <v>176</v>
      </c>
    </row>
    <row r="461" spans="6:18" x14ac:dyDescent="0.25">
      <c r="F461" t="s">
        <v>296</v>
      </c>
      <c r="R461" s="47" t="s">
        <v>143</v>
      </c>
    </row>
    <row r="462" spans="6:18" x14ac:dyDescent="0.25">
      <c r="F462" t="s">
        <v>296</v>
      </c>
      <c r="R462" s="47" t="s">
        <v>429</v>
      </c>
    </row>
    <row r="463" spans="6:18" x14ac:dyDescent="0.25">
      <c r="F463" t="s">
        <v>296</v>
      </c>
      <c r="R463" s="47" t="s">
        <v>111</v>
      </c>
    </row>
    <row r="464" spans="6:18" x14ac:dyDescent="0.25">
      <c r="F464" t="s">
        <v>296</v>
      </c>
      <c r="R464" s="47" t="s">
        <v>159</v>
      </c>
    </row>
    <row r="465" spans="6:18" x14ac:dyDescent="0.25">
      <c r="F465" t="s">
        <v>296</v>
      </c>
      <c r="R465" s="47" t="s">
        <v>153</v>
      </c>
    </row>
    <row r="466" spans="6:18" x14ac:dyDescent="0.25">
      <c r="F466" t="s">
        <v>296</v>
      </c>
      <c r="R466" s="47" t="s">
        <v>349</v>
      </c>
    </row>
    <row r="467" spans="6:18" x14ac:dyDescent="0.25">
      <c r="F467" t="s">
        <v>296</v>
      </c>
      <c r="R467" s="47" t="s">
        <v>296</v>
      </c>
    </row>
    <row r="468" spans="6:18" x14ac:dyDescent="0.25">
      <c r="F468" t="s">
        <v>296</v>
      </c>
      <c r="R468" s="47" t="s">
        <v>268</v>
      </c>
    </row>
    <row r="469" spans="6:18" x14ac:dyDescent="0.25">
      <c r="F469" t="s">
        <v>296</v>
      </c>
      <c r="R469" s="47" t="s">
        <v>128</v>
      </c>
    </row>
    <row r="470" spans="6:18" x14ac:dyDescent="0.25">
      <c r="F470" t="s">
        <v>296</v>
      </c>
      <c r="R470" s="47" t="s">
        <v>145</v>
      </c>
    </row>
    <row r="471" spans="6:18" x14ac:dyDescent="0.25">
      <c r="F471" t="s">
        <v>296</v>
      </c>
      <c r="R471" s="47" t="s">
        <v>134</v>
      </c>
    </row>
    <row r="472" spans="6:18" x14ac:dyDescent="0.25">
      <c r="F472" t="s">
        <v>296</v>
      </c>
      <c r="R472" s="47" t="s">
        <v>134</v>
      </c>
    </row>
    <row r="473" spans="6:18" x14ac:dyDescent="0.25">
      <c r="F473" t="s">
        <v>296</v>
      </c>
      <c r="R473" s="47" t="s">
        <v>145</v>
      </c>
    </row>
    <row r="474" spans="6:18" x14ac:dyDescent="0.25">
      <c r="F474" t="s">
        <v>296</v>
      </c>
      <c r="R474" s="47" t="s">
        <v>134</v>
      </c>
    </row>
    <row r="475" spans="6:18" x14ac:dyDescent="0.25">
      <c r="F475" t="s">
        <v>296</v>
      </c>
      <c r="R475" s="47" t="s">
        <v>198</v>
      </c>
    </row>
    <row r="476" spans="6:18" x14ac:dyDescent="0.25">
      <c r="F476" t="s">
        <v>296</v>
      </c>
      <c r="R476" s="47" t="s">
        <v>246</v>
      </c>
    </row>
    <row r="477" spans="6:18" x14ac:dyDescent="0.25">
      <c r="F477" t="s">
        <v>296</v>
      </c>
      <c r="R477" s="47" t="s">
        <v>246</v>
      </c>
    </row>
    <row r="478" spans="6:18" x14ac:dyDescent="0.25">
      <c r="F478" t="s">
        <v>296</v>
      </c>
      <c r="R478" s="47" t="s">
        <v>392</v>
      </c>
    </row>
    <row r="479" spans="6:18" x14ac:dyDescent="0.25">
      <c r="F479" t="s">
        <v>296</v>
      </c>
      <c r="R479" s="47" t="s">
        <v>108</v>
      </c>
    </row>
    <row r="480" spans="6:18" x14ac:dyDescent="0.25">
      <c r="F480" t="s">
        <v>296</v>
      </c>
      <c r="R480" s="47" t="s">
        <v>145</v>
      </c>
    </row>
    <row r="481" spans="6:18" x14ac:dyDescent="0.25">
      <c r="F481" t="s">
        <v>296</v>
      </c>
      <c r="R481" s="47" t="s">
        <v>145</v>
      </c>
    </row>
    <row r="482" spans="6:18" x14ac:dyDescent="0.25">
      <c r="F482" t="s">
        <v>296</v>
      </c>
      <c r="R482" s="47" t="s">
        <v>174</v>
      </c>
    </row>
    <row r="483" spans="6:18" x14ac:dyDescent="0.25">
      <c r="F483" t="s">
        <v>296</v>
      </c>
      <c r="R483" s="47" t="s">
        <v>153</v>
      </c>
    </row>
    <row r="484" spans="6:18" x14ac:dyDescent="0.25">
      <c r="F484" t="s">
        <v>296</v>
      </c>
      <c r="R484" s="47" t="s">
        <v>296</v>
      </c>
    </row>
    <row r="485" spans="6:18" x14ac:dyDescent="0.25">
      <c r="F485" t="s">
        <v>296</v>
      </c>
      <c r="R485" s="47" t="s">
        <v>134</v>
      </c>
    </row>
    <row r="486" spans="6:18" x14ac:dyDescent="0.25">
      <c r="F486" t="s">
        <v>296</v>
      </c>
      <c r="R486" s="47" t="s">
        <v>227</v>
      </c>
    </row>
    <row r="487" spans="6:18" x14ac:dyDescent="0.25">
      <c r="F487" t="s">
        <v>296</v>
      </c>
      <c r="R487" s="47" t="s">
        <v>208</v>
      </c>
    </row>
    <row r="488" spans="6:18" x14ac:dyDescent="0.25">
      <c r="F488" t="s">
        <v>296</v>
      </c>
      <c r="R488" s="47" t="s">
        <v>299</v>
      </c>
    </row>
    <row r="489" spans="6:18" x14ac:dyDescent="0.25">
      <c r="F489" t="s">
        <v>296</v>
      </c>
      <c r="R489" s="47" t="s">
        <v>296</v>
      </c>
    </row>
    <row r="490" spans="6:18" x14ac:dyDescent="0.25">
      <c r="F490" t="s">
        <v>296</v>
      </c>
      <c r="R490" s="47" t="s">
        <v>106</v>
      </c>
    </row>
    <row r="491" spans="6:18" x14ac:dyDescent="0.25">
      <c r="F491" t="s">
        <v>296</v>
      </c>
      <c r="R491" s="47" t="s">
        <v>268</v>
      </c>
    </row>
    <row r="492" spans="6:18" x14ac:dyDescent="0.25">
      <c r="F492" t="s">
        <v>296</v>
      </c>
      <c r="R492" s="47" t="s">
        <v>296</v>
      </c>
    </row>
    <row r="493" spans="6:18" x14ac:dyDescent="0.25">
      <c r="F493" t="s">
        <v>296</v>
      </c>
      <c r="R493" s="47" t="s">
        <v>309</v>
      </c>
    </row>
    <row r="494" spans="6:18" x14ac:dyDescent="0.25">
      <c r="F494" t="s">
        <v>296</v>
      </c>
      <c r="R494" s="47" t="s">
        <v>169</v>
      </c>
    </row>
    <row r="495" spans="6:18" x14ac:dyDescent="0.25">
      <c r="F495" t="s">
        <v>296</v>
      </c>
      <c r="R495" s="47" t="s">
        <v>111</v>
      </c>
    </row>
    <row r="496" spans="6:18" x14ac:dyDescent="0.25">
      <c r="F496" t="s">
        <v>296</v>
      </c>
      <c r="R496" s="47" t="s">
        <v>183</v>
      </c>
    </row>
    <row r="497" spans="6:18" x14ac:dyDescent="0.25">
      <c r="F497" t="s">
        <v>296</v>
      </c>
      <c r="R497" s="47" t="s">
        <v>134</v>
      </c>
    </row>
    <row r="498" spans="6:18" x14ac:dyDescent="0.25">
      <c r="F498" t="s">
        <v>296</v>
      </c>
      <c r="R498" s="47" t="s">
        <v>131</v>
      </c>
    </row>
    <row r="499" spans="6:18" x14ac:dyDescent="0.25">
      <c r="F499" t="s">
        <v>296</v>
      </c>
      <c r="R499" s="47" t="s">
        <v>134</v>
      </c>
    </row>
    <row r="500" spans="6:18" x14ac:dyDescent="0.25">
      <c r="F500" t="s">
        <v>296</v>
      </c>
      <c r="R500" s="47" t="s">
        <v>246</v>
      </c>
    </row>
    <row r="501" spans="6:18" x14ac:dyDescent="0.25">
      <c r="F501" t="s">
        <v>296</v>
      </c>
      <c r="R501" s="47" t="s">
        <v>103</v>
      </c>
    </row>
    <row r="502" spans="6:18" x14ac:dyDescent="0.25">
      <c r="F502" t="s">
        <v>296</v>
      </c>
      <c r="R502" s="47" t="s">
        <v>188</v>
      </c>
    </row>
    <row r="503" spans="6:18" x14ac:dyDescent="0.25">
      <c r="F503" t="s">
        <v>296</v>
      </c>
      <c r="R503" s="47" t="s">
        <v>208</v>
      </c>
    </row>
    <row r="504" spans="6:18" x14ac:dyDescent="0.25">
      <c r="F504" t="s">
        <v>296</v>
      </c>
      <c r="R504" s="47" t="s">
        <v>153</v>
      </c>
    </row>
    <row r="505" spans="6:18" x14ac:dyDescent="0.25">
      <c r="F505" t="s">
        <v>296</v>
      </c>
      <c r="R505" s="47" t="s">
        <v>222</v>
      </c>
    </row>
    <row r="506" spans="6:18" x14ac:dyDescent="0.25">
      <c r="F506" t="s">
        <v>296</v>
      </c>
      <c r="R506" s="47" t="s">
        <v>106</v>
      </c>
    </row>
    <row r="507" spans="6:18" x14ac:dyDescent="0.25">
      <c r="F507" t="s">
        <v>296</v>
      </c>
      <c r="R507" s="47" t="s">
        <v>134</v>
      </c>
    </row>
    <row r="508" spans="6:18" x14ac:dyDescent="0.25">
      <c r="F508" t="s">
        <v>296</v>
      </c>
      <c r="R508" s="47" t="s">
        <v>122</v>
      </c>
    </row>
    <row r="509" spans="6:18" x14ac:dyDescent="0.25">
      <c r="F509" t="s">
        <v>296</v>
      </c>
      <c r="R509" s="47" t="s">
        <v>392</v>
      </c>
    </row>
    <row r="510" spans="6:18" x14ac:dyDescent="0.25">
      <c r="F510" t="s">
        <v>296</v>
      </c>
      <c r="R510" s="47" t="s">
        <v>227</v>
      </c>
    </row>
    <row r="511" spans="6:18" x14ac:dyDescent="0.25">
      <c r="F511" t="s">
        <v>438</v>
      </c>
      <c r="R511" s="47" t="s">
        <v>268</v>
      </c>
    </row>
    <row r="512" spans="6:18" x14ac:dyDescent="0.25">
      <c r="F512" t="s">
        <v>122</v>
      </c>
      <c r="R512" s="47" t="s">
        <v>117</v>
      </c>
    </row>
    <row r="513" spans="6:18" x14ac:dyDescent="0.25">
      <c r="F513" t="s">
        <v>122</v>
      </c>
      <c r="R513" s="47" t="s">
        <v>208</v>
      </c>
    </row>
    <row r="514" spans="6:18" x14ac:dyDescent="0.25">
      <c r="F514" t="s">
        <v>122</v>
      </c>
      <c r="R514" s="47" t="s">
        <v>106</v>
      </c>
    </row>
    <row r="515" spans="6:18" x14ac:dyDescent="0.25">
      <c r="F515" t="s">
        <v>122</v>
      </c>
      <c r="R515" s="47" t="s">
        <v>122</v>
      </c>
    </row>
    <row r="516" spans="6:18" x14ac:dyDescent="0.25">
      <c r="F516" t="s">
        <v>122</v>
      </c>
      <c r="R516" s="47" t="s">
        <v>134</v>
      </c>
    </row>
    <row r="517" spans="6:18" x14ac:dyDescent="0.25">
      <c r="F517" t="s">
        <v>122</v>
      </c>
      <c r="R517" s="47" t="s">
        <v>159</v>
      </c>
    </row>
    <row r="518" spans="6:18" x14ac:dyDescent="0.25">
      <c r="F518" t="s">
        <v>122</v>
      </c>
      <c r="R518" s="47" t="s">
        <v>296</v>
      </c>
    </row>
    <row r="519" spans="6:18" x14ac:dyDescent="0.25">
      <c r="F519" t="s">
        <v>122</v>
      </c>
      <c r="R519" s="47" t="s">
        <v>114</v>
      </c>
    </row>
    <row r="520" spans="6:18" x14ac:dyDescent="0.25">
      <c r="F520" t="s">
        <v>122</v>
      </c>
      <c r="R520" s="47" t="s">
        <v>188</v>
      </c>
    </row>
    <row r="521" spans="6:18" x14ac:dyDescent="0.25">
      <c r="F521" t="s">
        <v>122</v>
      </c>
      <c r="R521" s="47" t="s">
        <v>114</v>
      </c>
    </row>
    <row r="522" spans="6:18" x14ac:dyDescent="0.25">
      <c r="F522" t="s">
        <v>122</v>
      </c>
      <c r="R522" s="47" t="s">
        <v>117</v>
      </c>
    </row>
    <row r="523" spans="6:18" x14ac:dyDescent="0.25">
      <c r="F523" t="s">
        <v>122</v>
      </c>
      <c r="R523" s="47" t="s">
        <v>103</v>
      </c>
    </row>
    <row r="524" spans="6:18" x14ac:dyDescent="0.25">
      <c r="F524" t="s">
        <v>122</v>
      </c>
      <c r="R524" s="47" t="s">
        <v>131</v>
      </c>
    </row>
    <row r="525" spans="6:18" x14ac:dyDescent="0.25">
      <c r="F525" t="s">
        <v>122</v>
      </c>
      <c r="R525" s="47" t="s">
        <v>131</v>
      </c>
    </row>
    <row r="526" spans="6:18" x14ac:dyDescent="0.25">
      <c r="F526" t="s">
        <v>122</v>
      </c>
      <c r="R526" s="47" t="s">
        <v>429</v>
      </c>
    </row>
    <row r="527" spans="6:18" x14ac:dyDescent="0.25">
      <c r="F527" t="s">
        <v>122</v>
      </c>
      <c r="R527" s="47" t="s">
        <v>145</v>
      </c>
    </row>
    <row r="528" spans="6:18" x14ac:dyDescent="0.25">
      <c r="F528" t="s">
        <v>122</v>
      </c>
      <c r="R528" s="47" t="s">
        <v>208</v>
      </c>
    </row>
    <row r="529" spans="6:18" x14ac:dyDescent="0.25">
      <c r="F529" t="s">
        <v>122</v>
      </c>
      <c r="R529" s="47" t="s">
        <v>183</v>
      </c>
    </row>
    <row r="530" spans="6:18" x14ac:dyDescent="0.25">
      <c r="F530" t="s">
        <v>122</v>
      </c>
      <c r="R530" s="47" t="s">
        <v>208</v>
      </c>
    </row>
    <row r="531" spans="6:18" x14ac:dyDescent="0.25">
      <c r="F531" t="s">
        <v>122</v>
      </c>
      <c r="R531" s="47" t="s">
        <v>111</v>
      </c>
    </row>
    <row r="532" spans="6:18" x14ac:dyDescent="0.25">
      <c r="F532" t="s">
        <v>122</v>
      </c>
      <c r="R532" s="47" t="s">
        <v>131</v>
      </c>
    </row>
    <row r="533" spans="6:18" x14ac:dyDescent="0.25">
      <c r="F533" t="s">
        <v>122</v>
      </c>
      <c r="R533" s="47" t="s">
        <v>293</v>
      </c>
    </row>
    <row r="534" spans="6:18" x14ac:dyDescent="0.25">
      <c r="F534" t="s">
        <v>122</v>
      </c>
      <c r="R534" s="47" t="s">
        <v>106</v>
      </c>
    </row>
    <row r="535" spans="6:18" x14ac:dyDescent="0.25">
      <c r="F535" t="s">
        <v>122</v>
      </c>
      <c r="R535" s="47" t="s">
        <v>296</v>
      </c>
    </row>
    <row r="536" spans="6:18" x14ac:dyDescent="0.25">
      <c r="F536" t="s">
        <v>122</v>
      </c>
      <c r="R536" s="47" t="s">
        <v>246</v>
      </c>
    </row>
    <row r="537" spans="6:18" x14ac:dyDescent="0.25">
      <c r="F537" t="s">
        <v>122</v>
      </c>
      <c r="R537" s="47" t="s">
        <v>111</v>
      </c>
    </row>
    <row r="538" spans="6:18" x14ac:dyDescent="0.25">
      <c r="F538" t="s">
        <v>122</v>
      </c>
      <c r="R538" s="47" t="s">
        <v>145</v>
      </c>
    </row>
    <row r="539" spans="6:18" x14ac:dyDescent="0.25">
      <c r="F539" t="s">
        <v>122</v>
      </c>
      <c r="R539" s="47" t="s">
        <v>159</v>
      </c>
    </row>
    <row r="540" spans="6:18" x14ac:dyDescent="0.25">
      <c r="F540" t="s">
        <v>122</v>
      </c>
      <c r="R540" s="47" t="s">
        <v>134</v>
      </c>
    </row>
    <row r="541" spans="6:18" x14ac:dyDescent="0.25">
      <c r="F541" t="s">
        <v>122</v>
      </c>
      <c r="R541" s="47" t="s">
        <v>143</v>
      </c>
    </row>
    <row r="542" spans="6:18" x14ac:dyDescent="0.25">
      <c r="F542" t="s">
        <v>122</v>
      </c>
      <c r="R542" s="47" t="s">
        <v>208</v>
      </c>
    </row>
    <row r="543" spans="6:18" x14ac:dyDescent="0.25">
      <c r="F543" t="s">
        <v>122</v>
      </c>
      <c r="R543" s="47" t="s">
        <v>246</v>
      </c>
    </row>
    <row r="544" spans="6:18" x14ac:dyDescent="0.25">
      <c r="F544" t="s">
        <v>122</v>
      </c>
      <c r="R544" s="47" t="s">
        <v>438</v>
      </c>
    </row>
    <row r="545" spans="6:18" x14ac:dyDescent="0.25">
      <c r="F545" t="s">
        <v>122</v>
      </c>
      <c r="R545" s="47" t="s">
        <v>117</v>
      </c>
    </row>
    <row r="546" spans="6:18" x14ac:dyDescent="0.25">
      <c r="F546" t="s">
        <v>122</v>
      </c>
      <c r="R546" s="47" t="s">
        <v>281</v>
      </c>
    </row>
    <row r="547" spans="6:18" x14ac:dyDescent="0.25">
      <c r="F547" t="s">
        <v>122</v>
      </c>
      <c r="R547" s="47" t="s">
        <v>268</v>
      </c>
    </row>
    <row r="548" spans="6:18" x14ac:dyDescent="0.25">
      <c r="F548" t="s">
        <v>122</v>
      </c>
      <c r="R548" s="47" t="s">
        <v>176</v>
      </c>
    </row>
    <row r="549" spans="6:18" x14ac:dyDescent="0.25">
      <c r="F549" t="s">
        <v>122</v>
      </c>
      <c r="R549" s="47" t="s">
        <v>183</v>
      </c>
    </row>
    <row r="550" spans="6:18" x14ac:dyDescent="0.25">
      <c r="F550" t="s">
        <v>122</v>
      </c>
      <c r="R550" s="47" t="s">
        <v>145</v>
      </c>
    </row>
    <row r="551" spans="6:18" x14ac:dyDescent="0.25">
      <c r="F551" t="s">
        <v>122</v>
      </c>
      <c r="R551" s="47" t="s">
        <v>246</v>
      </c>
    </row>
    <row r="552" spans="6:18" x14ac:dyDescent="0.25">
      <c r="F552" t="s">
        <v>122</v>
      </c>
      <c r="R552" s="47" t="s">
        <v>349</v>
      </c>
    </row>
    <row r="553" spans="6:18" x14ac:dyDescent="0.25">
      <c r="F553" t="s">
        <v>122</v>
      </c>
      <c r="R553" s="47" t="s">
        <v>371</v>
      </c>
    </row>
    <row r="554" spans="6:18" x14ac:dyDescent="0.25">
      <c r="F554" t="s">
        <v>122</v>
      </c>
      <c r="R554" s="47" t="s">
        <v>227</v>
      </c>
    </row>
    <row r="555" spans="6:18" x14ac:dyDescent="0.25">
      <c r="F555" t="s">
        <v>122</v>
      </c>
      <c r="R555" s="47" t="s">
        <v>117</v>
      </c>
    </row>
    <row r="556" spans="6:18" x14ac:dyDescent="0.25">
      <c r="F556" t="s">
        <v>122</v>
      </c>
      <c r="R556" s="47" t="s">
        <v>246</v>
      </c>
    </row>
    <row r="557" spans="6:18" x14ac:dyDescent="0.25">
      <c r="F557" t="s">
        <v>122</v>
      </c>
      <c r="R557" s="47" t="s">
        <v>117</v>
      </c>
    </row>
    <row r="558" spans="6:18" x14ac:dyDescent="0.25">
      <c r="F558" t="s">
        <v>122</v>
      </c>
      <c r="R558" s="47" t="s">
        <v>198</v>
      </c>
    </row>
    <row r="559" spans="6:18" x14ac:dyDescent="0.25">
      <c r="F559" t="s">
        <v>122</v>
      </c>
      <c r="R559" s="47" t="s">
        <v>153</v>
      </c>
    </row>
    <row r="560" spans="6:18" x14ac:dyDescent="0.25">
      <c r="F560" t="s">
        <v>122</v>
      </c>
      <c r="R560" s="47" t="s">
        <v>281</v>
      </c>
    </row>
    <row r="561" spans="6:18" x14ac:dyDescent="0.25">
      <c r="F561" t="s">
        <v>122</v>
      </c>
      <c r="R561" s="47" t="s">
        <v>208</v>
      </c>
    </row>
    <row r="562" spans="6:18" x14ac:dyDescent="0.25">
      <c r="F562" t="s">
        <v>122</v>
      </c>
      <c r="R562" s="47" t="s">
        <v>111</v>
      </c>
    </row>
    <row r="563" spans="6:18" x14ac:dyDescent="0.25">
      <c r="F563" t="s">
        <v>122</v>
      </c>
      <c r="R563" s="47" t="s">
        <v>183</v>
      </c>
    </row>
    <row r="564" spans="6:18" x14ac:dyDescent="0.25">
      <c r="F564" t="s">
        <v>122</v>
      </c>
      <c r="R564" s="47" t="s">
        <v>125</v>
      </c>
    </row>
    <row r="565" spans="6:18" x14ac:dyDescent="0.25">
      <c r="F565" t="s">
        <v>122</v>
      </c>
      <c r="R565" s="47" t="s">
        <v>296</v>
      </c>
    </row>
    <row r="566" spans="6:18" x14ac:dyDescent="0.25">
      <c r="F566" t="s">
        <v>122</v>
      </c>
      <c r="R566" s="47" t="s">
        <v>148</v>
      </c>
    </row>
    <row r="567" spans="6:18" x14ac:dyDescent="0.25">
      <c r="F567" t="s">
        <v>122</v>
      </c>
      <c r="R567" s="47" t="s">
        <v>208</v>
      </c>
    </row>
    <row r="568" spans="6:18" x14ac:dyDescent="0.25">
      <c r="F568" t="s">
        <v>122</v>
      </c>
      <c r="R568" s="47" t="s">
        <v>122</v>
      </c>
    </row>
    <row r="569" spans="6:18" x14ac:dyDescent="0.25">
      <c r="F569" t="s">
        <v>122</v>
      </c>
      <c r="R569" s="47" t="s">
        <v>281</v>
      </c>
    </row>
    <row r="570" spans="6:18" x14ac:dyDescent="0.25">
      <c r="F570" t="s">
        <v>122</v>
      </c>
      <c r="R570" s="47" t="s">
        <v>268</v>
      </c>
    </row>
    <row r="571" spans="6:18" x14ac:dyDescent="0.25">
      <c r="F571" t="s">
        <v>122</v>
      </c>
      <c r="R571" s="47" t="s">
        <v>254</v>
      </c>
    </row>
    <row r="572" spans="6:18" x14ac:dyDescent="0.25">
      <c r="F572" t="s">
        <v>122</v>
      </c>
      <c r="R572" s="47" t="s">
        <v>145</v>
      </c>
    </row>
    <row r="573" spans="6:18" x14ac:dyDescent="0.25">
      <c r="F573" t="s">
        <v>122</v>
      </c>
      <c r="R573" s="47" t="s">
        <v>227</v>
      </c>
    </row>
    <row r="574" spans="6:18" x14ac:dyDescent="0.25">
      <c r="F574" t="s">
        <v>122</v>
      </c>
      <c r="R574" s="47" t="s">
        <v>134</v>
      </c>
    </row>
    <row r="575" spans="6:18" x14ac:dyDescent="0.25">
      <c r="F575" t="s">
        <v>122</v>
      </c>
      <c r="R575" s="47" t="s">
        <v>222</v>
      </c>
    </row>
    <row r="576" spans="6:18" x14ac:dyDescent="0.25">
      <c r="F576" t="s">
        <v>122</v>
      </c>
      <c r="R576" s="47" t="s">
        <v>254</v>
      </c>
    </row>
    <row r="577" spans="6:18" x14ac:dyDescent="0.25">
      <c r="F577" t="s">
        <v>122</v>
      </c>
      <c r="R577" s="47" t="s">
        <v>122</v>
      </c>
    </row>
    <row r="578" spans="6:18" x14ac:dyDescent="0.25">
      <c r="F578" t="s">
        <v>122</v>
      </c>
      <c r="R578" s="47" t="s">
        <v>159</v>
      </c>
    </row>
    <row r="579" spans="6:18" x14ac:dyDescent="0.25">
      <c r="F579" t="s">
        <v>125</v>
      </c>
      <c r="R579" s="47" t="s">
        <v>131</v>
      </c>
    </row>
    <row r="580" spans="6:18" x14ac:dyDescent="0.25">
      <c r="F580" t="s">
        <v>125</v>
      </c>
      <c r="R580" s="47" t="s">
        <v>137</v>
      </c>
    </row>
    <row r="581" spans="6:18" x14ac:dyDescent="0.25">
      <c r="F581" t="s">
        <v>125</v>
      </c>
      <c r="R581" s="47" t="s">
        <v>227</v>
      </c>
    </row>
    <row r="582" spans="6:18" x14ac:dyDescent="0.25">
      <c r="F582" t="s">
        <v>125</v>
      </c>
      <c r="R582" s="47" t="s">
        <v>103</v>
      </c>
    </row>
    <row r="583" spans="6:18" x14ac:dyDescent="0.25">
      <c r="F583" t="s">
        <v>125</v>
      </c>
      <c r="R583" s="47" t="s">
        <v>106</v>
      </c>
    </row>
    <row r="584" spans="6:18" x14ac:dyDescent="0.25">
      <c r="F584" t="s">
        <v>125</v>
      </c>
      <c r="R584" s="47" t="s">
        <v>169</v>
      </c>
    </row>
    <row r="585" spans="6:18" x14ac:dyDescent="0.25">
      <c r="F585" t="s">
        <v>125</v>
      </c>
      <c r="R585" s="47" t="s">
        <v>246</v>
      </c>
    </row>
    <row r="586" spans="6:18" x14ac:dyDescent="0.25">
      <c r="F586" t="s">
        <v>125</v>
      </c>
      <c r="R586" s="47" t="s">
        <v>108</v>
      </c>
    </row>
    <row r="587" spans="6:18" x14ac:dyDescent="0.25">
      <c r="F587" t="s">
        <v>125</v>
      </c>
      <c r="R587" s="47" t="s">
        <v>159</v>
      </c>
    </row>
    <row r="588" spans="6:18" x14ac:dyDescent="0.25">
      <c r="F588" t="s">
        <v>125</v>
      </c>
      <c r="R588" s="47" t="s">
        <v>198</v>
      </c>
    </row>
    <row r="589" spans="6:18" x14ac:dyDescent="0.25">
      <c r="F589" t="s">
        <v>125</v>
      </c>
      <c r="R589" s="47" t="s">
        <v>183</v>
      </c>
    </row>
    <row r="590" spans="6:18" x14ac:dyDescent="0.25">
      <c r="F590" t="s">
        <v>125</v>
      </c>
      <c r="R590" s="47" t="s">
        <v>222</v>
      </c>
    </row>
    <row r="591" spans="6:18" x14ac:dyDescent="0.25">
      <c r="F591" t="s">
        <v>125</v>
      </c>
      <c r="R591" s="47" t="s">
        <v>183</v>
      </c>
    </row>
    <row r="592" spans="6:18" x14ac:dyDescent="0.25">
      <c r="F592" t="s">
        <v>125</v>
      </c>
      <c r="R592" s="47" t="s">
        <v>125</v>
      </c>
    </row>
    <row r="593" spans="6:18" x14ac:dyDescent="0.25">
      <c r="F593" t="s">
        <v>125</v>
      </c>
      <c r="R593" s="47" t="s">
        <v>438</v>
      </c>
    </row>
    <row r="594" spans="6:18" x14ac:dyDescent="0.25">
      <c r="F594" t="s">
        <v>125</v>
      </c>
      <c r="R594" s="47" t="s">
        <v>429</v>
      </c>
    </row>
    <row r="595" spans="6:18" x14ac:dyDescent="0.25">
      <c r="F595" t="s">
        <v>125</v>
      </c>
      <c r="R595" s="47" t="s">
        <v>13</v>
      </c>
    </row>
    <row r="596" spans="6:18" x14ac:dyDescent="0.25">
      <c r="F596" t="s">
        <v>125</v>
      </c>
      <c r="R596" s="47" t="s">
        <v>131</v>
      </c>
    </row>
    <row r="597" spans="6:18" x14ac:dyDescent="0.25">
      <c r="F597" t="s">
        <v>125</v>
      </c>
      <c r="R597" s="47" t="s">
        <v>176</v>
      </c>
    </row>
    <row r="598" spans="6:18" x14ac:dyDescent="0.25">
      <c r="F598" t="s">
        <v>125</v>
      </c>
      <c r="R598" s="47" t="s">
        <v>227</v>
      </c>
    </row>
    <row r="599" spans="6:18" x14ac:dyDescent="0.25">
      <c r="F599" t="s">
        <v>125</v>
      </c>
      <c r="R599" s="47" t="s">
        <v>125</v>
      </c>
    </row>
    <row r="600" spans="6:18" x14ac:dyDescent="0.25">
      <c r="F600" t="s">
        <v>125</v>
      </c>
      <c r="R600" s="47" t="s">
        <v>153</v>
      </c>
    </row>
    <row r="601" spans="6:18" x14ac:dyDescent="0.25">
      <c r="F601" t="s">
        <v>125</v>
      </c>
      <c r="R601" s="47" t="s">
        <v>145</v>
      </c>
    </row>
    <row r="602" spans="6:18" x14ac:dyDescent="0.25">
      <c r="F602" t="s">
        <v>125</v>
      </c>
      <c r="R602" s="47" t="s">
        <v>281</v>
      </c>
    </row>
    <row r="603" spans="6:18" x14ac:dyDescent="0.25">
      <c r="F603" t="s">
        <v>125</v>
      </c>
      <c r="R603" s="47" t="s">
        <v>134</v>
      </c>
    </row>
    <row r="604" spans="6:18" x14ac:dyDescent="0.25">
      <c r="F604" t="s">
        <v>125</v>
      </c>
      <c r="R604" s="47" t="s">
        <v>222</v>
      </c>
    </row>
    <row r="605" spans="6:18" x14ac:dyDescent="0.25">
      <c r="F605" t="s">
        <v>125</v>
      </c>
      <c r="R605" s="47" t="s">
        <v>148</v>
      </c>
    </row>
    <row r="606" spans="6:18" x14ac:dyDescent="0.25">
      <c r="F606" t="s">
        <v>125</v>
      </c>
      <c r="R606" s="47" t="s">
        <v>117</v>
      </c>
    </row>
    <row r="607" spans="6:18" x14ac:dyDescent="0.25">
      <c r="F607" t="s">
        <v>125</v>
      </c>
      <c r="R607" s="47" t="s">
        <v>159</v>
      </c>
    </row>
    <row r="608" spans="6:18" x14ac:dyDescent="0.25">
      <c r="F608" t="s">
        <v>125</v>
      </c>
      <c r="R608" s="47" t="s">
        <v>159</v>
      </c>
    </row>
    <row r="609" spans="6:18" x14ac:dyDescent="0.25">
      <c r="F609" t="s">
        <v>125</v>
      </c>
      <c r="R609" s="47" t="s">
        <v>148</v>
      </c>
    </row>
    <row r="610" spans="6:18" x14ac:dyDescent="0.25">
      <c r="F610" t="s">
        <v>125</v>
      </c>
      <c r="R610" s="47" t="s">
        <v>183</v>
      </c>
    </row>
    <row r="611" spans="6:18" x14ac:dyDescent="0.25">
      <c r="F611" t="s">
        <v>125</v>
      </c>
      <c r="R611" s="47" t="s">
        <v>134</v>
      </c>
    </row>
    <row r="612" spans="6:18" x14ac:dyDescent="0.25">
      <c r="F612" t="s">
        <v>125</v>
      </c>
      <c r="R612" s="47" t="s">
        <v>13</v>
      </c>
    </row>
    <row r="613" spans="6:18" x14ac:dyDescent="0.25">
      <c r="F613" t="s">
        <v>125</v>
      </c>
      <c r="R613" s="47" t="s">
        <v>208</v>
      </c>
    </row>
    <row r="614" spans="6:18" x14ac:dyDescent="0.25">
      <c r="F614" t="s">
        <v>125</v>
      </c>
      <c r="R614" s="47" t="s">
        <v>111</v>
      </c>
    </row>
    <row r="615" spans="6:18" x14ac:dyDescent="0.25">
      <c r="F615" t="s">
        <v>125</v>
      </c>
      <c r="R615" s="47" t="s">
        <v>246</v>
      </c>
    </row>
    <row r="616" spans="6:18" x14ac:dyDescent="0.25">
      <c r="F616" t="s">
        <v>125</v>
      </c>
      <c r="R616" s="47" t="s">
        <v>208</v>
      </c>
    </row>
    <row r="617" spans="6:18" x14ac:dyDescent="0.25">
      <c r="F617" t="s">
        <v>125</v>
      </c>
      <c r="R617" s="47" t="s">
        <v>111</v>
      </c>
    </row>
    <row r="618" spans="6:18" x14ac:dyDescent="0.25">
      <c r="F618" t="s">
        <v>125</v>
      </c>
      <c r="R618" s="47" t="s">
        <v>268</v>
      </c>
    </row>
    <row r="619" spans="6:18" x14ac:dyDescent="0.25">
      <c r="F619" t="s">
        <v>125</v>
      </c>
      <c r="R619" s="47" t="s">
        <v>103</v>
      </c>
    </row>
    <row r="620" spans="6:18" x14ac:dyDescent="0.25">
      <c r="F620" t="s">
        <v>125</v>
      </c>
      <c r="R620" s="47" t="s">
        <v>293</v>
      </c>
    </row>
    <row r="621" spans="6:18" x14ac:dyDescent="0.25">
      <c r="F621" t="s">
        <v>125</v>
      </c>
      <c r="R621" s="47" t="s">
        <v>145</v>
      </c>
    </row>
    <row r="622" spans="6:18" x14ac:dyDescent="0.25">
      <c r="F622" t="s">
        <v>125</v>
      </c>
      <c r="R622" s="47" t="s">
        <v>145</v>
      </c>
    </row>
    <row r="623" spans="6:18" x14ac:dyDescent="0.25">
      <c r="F623" t="s">
        <v>125</v>
      </c>
      <c r="R623" s="47" t="s">
        <v>349</v>
      </c>
    </row>
    <row r="624" spans="6:18" x14ac:dyDescent="0.25">
      <c r="F624" t="s">
        <v>125</v>
      </c>
      <c r="R624" s="47" t="s">
        <v>122</v>
      </c>
    </row>
    <row r="625" spans="6:18" x14ac:dyDescent="0.25">
      <c r="F625" t="s">
        <v>125</v>
      </c>
      <c r="R625" s="47" t="s">
        <v>296</v>
      </c>
    </row>
    <row r="626" spans="6:18" x14ac:dyDescent="0.25">
      <c r="F626" t="s">
        <v>125</v>
      </c>
      <c r="R626" s="47" t="s">
        <v>125</v>
      </c>
    </row>
    <row r="627" spans="6:18" x14ac:dyDescent="0.25">
      <c r="F627" t="s">
        <v>125</v>
      </c>
      <c r="R627" s="47" t="s">
        <v>145</v>
      </c>
    </row>
    <row r="628" spans="6:18" x14ac:dyDescent="0.25">
      <c r="F628" t="s">
        <v>125</v>
      </c>
      <c r="R628" s="47" t="s">
        <v>281</v>
      </c>
    </row>
    <row r="629" spans="6:18" x14ac:dyDescent="0.25">
      <c r="F629" t="s">
        <v>125</v>
      </c>
      <c r="R629" s="47" t="s">
        <v>114</v>
      </c>
    </row>
    <row r="630" spans="6:18" x14ac:dyDescent="0.25">
      <c r="F630" t="s">
        <v>125</v>
      </c>
      <c r="R630" s="47" t="s">
        <v>254</v>
      </c>
    </row>
    <row r="631" spans="6:18" x14ac:dyDescent="0.25">
      <c r="F631" t="s">
        <v>125</v>
      </c>
      <c r="R631" s="47" t="s">
        <v>106</v>
      </c>
    </row>
    <row r="632" spans="6:18" x14ac:dyDescent="0.25">
      <c r="F632" t="s">
        <v>125</v>
      </c>
      <c r="R632" s="47" t="s">
        <v>176</v>
      </c>
    </row>
    <row r="633" spans="6:18" x14ac:dyDescent="0.25">
      <c r="F633" t="s">
        <v>125</v>
      </c>
      <c r="R633" s="47" t="s">
        <v>296</v>
      </c>
    </row>
    <row r="634" spans="6:18" x14ac:dyDescent="0.25">
      <c r="F634" t="s">
        <v>125</v>
      </c>
      <c r="R634" s="47" t="s">
        <v>208</v>
      </c>
    </row>
    <row r="635" spans="6:18" x14ac:dyDescent="0.25">
      <c r="F635" t="s">
        <v>125</v>
      </c>
      <c r="R635" s="47" t="s">
        <v>114</v>
      </c>
    </row>
    <row r="636" spans="6:18" x14ac:dyDescent="0.25">
      <c r="F636" t="s">
        <v>125</v>
      </c>
      <c r="R636" s="47" t="s">
        <v>198</v>
      </c>
    </row>
    <row r="637" spans="6:18" x14ac:dyDescent="0.25">
      <c r="F637" t="s">
        <v>125</v>
      </c>
      <c r="R637" s="47" t="s">
        <v>169</v>
      </c>
    </row>
    <row r="638" spans="6:18" x14ac:dyDescent="0.25">
      <c r="F638" t="s">
        <v>125</v>
      </c>
      <c r="R638" s="47" t="s">
        <v>114</v>
      </c>
    </row>
    <row r="639" spans="6:18" x14ac:dyDescent="0.25">
      <c r="F639" t="s">
        <v>125</v>
      </c>
      <c r="R639" s="47" t="s">
        <v>145</v>
      </c>
    </row>
    <row r="640" spans="6:18" x14ac:dyDescent="0.25">
      <c r="F640" t="s">
        <v>125</v>
      </c>
      <c r="R640" s="47" t="s">
        <v>309</v>
      </c>
    </row>
    <row r="641" spans="6:18" x14ac:dyDescent="0.25">
      <c r="F641" t="s">
        <v>125</v>
      </c>
      <c r="R641" s="47" t="s">
        <v>148</v>
      </c>
    </row>
    <row r="642" spans="6:18" x14ac:dyDescent="0.25">
      <c r="F642" t="s">
        <v>125</v>
      </c>
      <c r="R642" s="47" t="s">
        <v>183</v>
      </c>
    </row>
    <row r="643" spans="6:18" x14ac:dyDescent="0.25">
      <c r="F643" t="s">
        <v>125</v>
      </c>
      <c r="R643" s="47" t="s">
        <v>268</v>
      </c>
    </row>
    <row r="644" spans="6:18" x14ac:dyDescent="0.25">
      <c r="F644" t="s">
        <v>125</v>
      </c>
      <c r="R644" s="47" t="s">
        <v>169</v>
      </c>
    </row>
    <row r="645" spans="6:18" x14ac:dyDescent="0.25">
      <c r="F645" t="s">
        <v>125</v>
      </c>
      <c r="R645" s="47" t="s">
        <v>125</v>
      </c>
    </row>
    <row r="646" spans="6:18" x14ac:dyDescent="0.25">
      <c r="F646" t="s">
        <v>125</v>
      </c>
      <c r="R646" s="47" t="s">
        <v>299</v>
      </c>
    </row>
    <row r="647" spans="6:18" x14ac:dyDescent="0.25">
      <c r="F647" t="s">
        <v>125</v>
      </c>
      <c r="R647" s="47" t="s">
        <v>148</v>
      </c>
    </row>
    <row r="648" spans="6:18" x14ac:dyDescent="0.25">
      <c r="F648" t="s">
        <v>125</v>
      </c>
      <c r="R648" s="47" t="s">
        <v>176</v>
      </c>
    </row>
    <row r="649" spans="6:18" x14ac:dyDescent="0.25">
      <c r="F649" t="s">
        <v>125</v>
      </c>
      <c r="R649" s="47" t="s">
        <v>246</v>
      </c>
    </row>
    <row r="650" spans="6:18" x14ac:dyDescent="0.25">
      <c r="F650" t="s">
        <v>125</v>
      </c>
      <c r="R650" s="47" t="s">
        <v>106</v>
      </c>
    </row>
    <row r="651" spans="6:18" x14ac:dyDescent="0.25">
      <c r="F651" t="s">
        <v>125</v>
      </c>
      <c r="R651" s="47" t="s">
        <v>193</v>
      </c>
    </row>
    <row r="652" spans="6:18" x14ac:dyDescent="0.25">
      <c r="F652" t="s">
        <v>125</v>
      </c>
      <c r="R652" s="47" t="s">
        <v>309</v>
      </c>
    </row>
    <row r="653" spans="6:18" x14ac:dyDescent="0.25">
      <c r="F653" t="s">
        <v>125</v>
      </c>
      <c r="R653" s="47" t="s">
        <v>281</v>
      </c>
    </row>
    <row r="654" spans="6:18" x14ac:dyDescent="0.25">
      <c r="F654" t="s">
        <v>125</v>
      </c>
      <c r="R654" s="47" t="s">
        <v>114</v>
      </c>
    </row>
    <row r="655" spans="6:18" x14ac:dyDescent="0.25">
      <c r="F655" t="s">
        <v>125</v>
      </c>
      <c r="R655" s="47" t="s">
        <v>103</v>
      </c>
    </row>
    <row r="656" spans="6:18" x14ac:dyDescent="0.25">
      <c r="F656" t="s">
        <v>125</v>
      </c>
      <c r="R656" s="47" t="s">
        <v>117</v>
      </c>
    </row>
    <row r="657" spans="6:18" x14ac:dyDescent="0.25">
      <c r="F657" t="s">
        <v>125</v>
      </c>
      <c r="R657" s="47" t="s">
        <v>137</v>
      </c>
    </row>
    <row r="658" spans="6:18" x14ac:dyDescent="0.25">
      <c r="F658" t="s">
        <v>125</v>
      </c>
      <c r="R658" s="47" t="s">
        <v>643</v>
      </c>
    </row>
    <row r="659" spans="6:18" x14ac:dyDescent="0.25">
      <c r="F659" t="s">
        <v>125</v>
      </c>
      <c r="R659" s="47" t="s">
        <v>183</v>
      </c>
    </row>
    <row r="660" spans="6:18" x14ac:dyDescent="0.25">
      <c r="F660" t="s">
        <v>125</v>
      </c>
      <c r="R660" s="47" t="s">
        <v>183</v>
      </c>
    </row>
    <row r="661" spans="6:18" x14ac:dyDescent="0.25">
      <c r="F661" t="s">
        <v>125</v>
      </c>
      <c r="R661" s="47" t="s">
        <v>246</v>
      </c>
    </row>
    <row r="662" spans="6:18" x14ac:dyDescent="0.25">
      <c r="F662" t="s">
        <v>125</v>
      </c>
      <c r="R662" s="47" t="s">
        <v>103</v>
      </c>
    </row>
    <row r="663" spans="6:18" x14ac:dyDescent="0.25">
      <c r="F663" t="s">
        <v>125</v>
      </c>
      <c r="R663" s="47" t="s">
        <v>125</v>
      </c>
    </row>
    <row r="664" spans="6:18" x14ac:dyDescent="0.25">
      <c r="F664" t="s">
        <v>125</v>
      </c>
      <c r="R664" s="47" t="s">
        <v>296</v>
      </c>
    </row>
    <row r="665" spans="6:18" x14ac:dyDescent="0.25">
      <c r="F665" t="s">
        <v>125</v>
      </c>
      <c r="R665" s="47" t="s">
        <v>188</v>
      </c>
    </row>
    <row r="666" spans="6:18" x14ac:dyDescent="0.25">
      <c r="F666" t="s">
        <v>125</v>
      </c>
      <c r="R666" s="47" t="s">
        <v>117</v>
      </c>
    </row>
    <row r="667" spans="6:18" x14ac:dyDescent="0.25">
      <c r="F667" t="s">
        <v>125</v>
      </c>
      <c r="R667" s="47" t="s">
        <v>117</v>
      </c>
    </row>
    <row r="668" spans="6:18" x14ac:dyDescent="0.25">
      <c r="F668" t="s">
        <v>125</v>
      </c>
      <c r="R668" s="47" t="s">
        <v>125</v>
      </c>
    </row>
    <row r="669" spans="6:18" x14ac:dyDescent="0.25">
      <c r="F669" t="s">
        <v>438</v>
      </c>
      <c r="R669" s="47" t="s">
        <v>159</v>
      </c>
    </row>
    <row r="670" spans="6:18" x14ac:dyDescent="0.25">
      <c r="F670" t="s">
        <v>349</v>
      </c>
      <c r="R670" s="47" t="s">
        <v>111</v>
      </c>
    </row>
    <row r="671" spans="6:18" x14ac:dyDescent="0.25">
      <c r="F671" t="s">
        <v>349</v>
      </c>
      <c r="R671" s="47" t="s">
        <v>281</v>
      </c>
    </row>
    <row r="672" spans="6:18" x14ac:dyDescent="0.25">
      <c r="F672" t="s">
        <v>349</v>
      </c>
      <c r="R672" s="47" t="s">
        <v>188</v>
      </c>
    </row>
    <row r="673" spans="6:18" x14ac:dyDescent="0.25">
      <c r="F673" t="s">
        <v>349</v>
      </c>
      <c r="R673" s="47" t="s">
        <v>198</v>
      </c>
    </row>
    <row r="674" spans="6:18" x14ac:dyDescent="0.25">
      <c r="F674" t="s">
        <v>349</v>
      </c>
      <c r="R674" s="47" t="s">
        <v>176</v>
      </c>
    </row>
    <row r="675" spans="6:18" x14ac:dyDescent="0.25">
      <c r="F675" t="s">
        <v>349</v>
      </c>
      <c r="R675" s="47" t="s">
        <v>349</v>
      </c>
    </row>
    <row r="676" spans="6:18" x14ac:dyDescent="0.25">
      <c r="F676" t="s">
        <v>349</v>
      </c>
      <c r="R676" s="47" t="s">
        <v>114</v>
      </c>
    </row>
    <row r="677" spans="6:18" x14ac:dyDescent="0.25">
      <c r="F677" t="s">
        <v>349</v>
      </c>
      <c r="R677" s="47" t="s">
        <v>137</v>
      </c>
    </row>
    <row r="678" spans="6:18" x14ac:dyDescent="0.25">
      <c r="F678" t="s">
        <v>349</v>
      </c>
      <c r="R678" s="47" t="s">
        <v>281</v>
      </c>
    </row>
    <row r="679" spans="6:18" x14ac:dyDescent="0.25">
      <c r="F679" t="s">
        <v>349</v>
      </c>
      <c r="R679" s="47" t="s">
        <v>103</v>
      </c>
    </row>
    <row r="680" spans="6:18" x14ac:dyDescent="0.25">
      <c r="F680" t="s">
        <v>349</v>
      </c>
      <c r="R680" s="47" t="s">
        <v>106</v>
      </c>
    </row>
    <row r="681" spans="6:18" x14ac:dyDescent="0.25">
      <c r="F681" t="s">
        <v>349</v>
      </c>
      <c r="R681" s="47" t="s">
        <v>143</v>
      </c>
    </row>
    <row r="682" spans="6:18" x14ac:dyDescent="0.25">
      <c r="F682" t="s">
        <v>349</v>
      </c>
      <c r="R682" s="47" t="s">
        <v>188</v>
      </c>
    </row>
    <row r="683" spans="6:18" x14ac:dyDescent="0.25">
      <c r="F683" t="s">
        <v>349</v>
      </c>
      <c r="R683" s="47" t="s">
        <v>108</v>
      </c>
    </row>
    <row r="684" spans="6:18" x14ac:dyDescent="0.25">
      <c r="F684" t="s">
        <v>349</v>
      </c>
      <c r="R684" s="47" t="s">
        <v>392</v>
      </c>
    </row>
    <row r="685" spans="6:18" x14ac:dyDescent="0.25">
      <c r="F685" t="s">
        <v>349</v>
      </c>
      <c r="R685" s="47" t="s">
        <v>198</v>
      </c>
    </row>
    <row r="686" spans="6:18" x14ac:dyDescent="0.25">
      <c r="F686" t="s">
        <v>349</v>
      </c>
      <c r="R686" s="47" t="s">
        <v>117</v>
      </c>
    </row>
    <row r="687" spans="6:18" x14ac:dyDescent="0.25">
      <c r="F687" t="s">
        <v>349</v>
      </c>
      <c r="R687" s="47" t="s">
        <v>392</v>
      </c>
    </row>
    <row r="688" spans="6:18" x14ac:dyDescent="0.25">
      <c r="F688" t="s">
        <v>349</v>
      </c>
      <c r="R688" s="47" t="s">
        <v>438</v>
      </c>
    </row>
    <row r="689" spans="6:18" x14ac:dyDescent="0.25">
      <c r="F689" t="s">
        <v>349</v>
      </c>
      <c r="R689" s="47" t="s">
        <v>349</v>
      </c>
    </row>
    <row r="690" spans="6:18" x14ac:dyDescent="0.25">
      <c r="F690" t="s">
        <v>349</v>
      </c>
      <c r="R690" s="47" t="s">
        <v>349</v>
      </c>
    </row>
    <row r="691" spans="6:18" x14ac:dyDescent="0.25">
      <c r="F691" t="s">
        <v>349</v>
      </c>
      <c r="R691" s="47" t="s">
        <v>392</v>
      </c>
    </row>
    <row r="692" spans="6:18" x14ac:dyDescent="0.25">
      <c r="F692" t="s">
        <v>349</v>
      </c>
      <c r="R692" s="47" t="s">
        <v>227</v>
      </c>
    </row>
    <row r="693" spans="6:18" x14ac:dyDescent="0.25">
      <c r="F693" t="s">
        <v>349</v>
      </c>
      <c r="R693" s="47" t="s">
        <v>128</v>
      </c>
    </row>
    <row r="694" spans="6:18" x14ac:dyDescent="0.25">
      <c r="F694" t="s">
        <v>349</v>
      </c>
      <c r="R694" s="47" t="s">
        <v>106</v>
      </c>
    </row>
    <row r="695" spans="6:18" x14ac:dyDescent="0.25">
      <c r="F695" t="s">
        <v>349</v>
      </c>
      <c r="R695" s="47" t="s">
        <v>227</v>
      </c>
    </row>
    <row r="696" spans="6:18" x14ac:dyDescent="0.25">
      <c r="F696" t="s">
        <v>349</v>
      </c>
      <c r="R696" s="47" t="s">
        <v>293</v>
      </c>
    </row>
    <row r="697" spans="6:18" x14ac:dyDescent="0.25">
      <c r="F697" t="s">
        <v>349</v>
      </c>
      <c r="R697" s="47" t="s">
        <v>193</v>
      </c>
    </row>
    <row r="698" spans="6:18" x14ac:dyDescent="0.25">
      <c r="F698" t="s">
        <v>349</v>
      </c>
      <c r="R698" s="47" t="s">
        <v>296</v>
      </c>
    </row>
    <row r="699" spans="6:18" x14ac:dyDescent="0.25">
      <c r="F699" t="s">
        <v>349</v>
      </c>
      <c r="R699" s="47" t="s">
        <v>309</v>
      </c>
    </row>
    <row r="700" spans="6:18" x14ac:dyDescent="0.25">
      <c r="F700" t="s">
        <v>349</v>
      </c>
      <c r="R700" s="47" t="s">
        <v>117</v>
      </c>
    </row>
    <row r="701" spans="6:18" x14ac:dyDescent="0.25">
      <c r="F701" t="s">
        <v>349</v>
      </c>
      <c r="R701" s="47" t="s">
        <v>584</v>
      </c>
    </row>
    <row r="702" spans="6:18" x14ac:dyDescent="0.25">
      <c r="F702" t="s">
        <v>349</v>
      </c>
      <c r="R702" s="47" t="s">
        <v>125</v>
      </c>
    </row>
    <row r="703" spans="6:18" x14ac:dyDescent="0.25">
      <c r="F703" t="s">
        <v>349</v>
      </c>
      <c r="R703" s="47" t="s">
        <v>222</v>
      </c>
    </row>
    <row r="704" spans="6:18" x14ac:dyDescent="0.25">
      <c r="F704" t="s">
        <v>349</v>
      </c>
      <c r="R704" s="47" t="s">
        <v>159</v>
      </c>
    </row>
    <row r="705" spans="6:18" x14ac:dyDescent="0.25">
      <c r="F705" t="s">
        <v>349</v>
      </c>
      <c r="R705" s="47" t="s">
        <v>268</v>
      </c>
    </row>
    <row r="706" spans="6:18" x14ac:dyDescent="0.25">
      <c r="F706" t="s">
        <v>349</v>
      </c>
      <c r="R706" s="47" t="s">
        <v>392</v>
      </c>
    </row>
    <row r="707" spans="6:18" x14ac:dyDescent="0.25">
      <c r="F707" t="s">
        <v>349</v>
      </c>
      <c r="R707" s="47" t="s">
        <v>349</v>
      </c>
    </row>
    <row r="708" spans="6:18" x14ac:dyDescent="0.25">
      <c r="F708" t="s">
        <v>349</v>
      </c>
      <c r="R708" s="47" t="s">
        <v>246</v>
      </c>
    </row>
    <row r="709" spans="6:18" x14ac:dyDescent="0.25">
      <c r="F709" t="s">
        <v>349</v>
      </c>
      <c r="R709" s="47" t="s">
        <v>13</v>
      </c>
    </row>
    <row r="710" spans="6:18" x14ac:dyDescent="0.25">
      <c r="F710" t="s">
        <v>349</v>
      </c>
      <c r="R710" s="47" t="s">
        <v>145</v>
      </c>
    </row>
    <row r="711" spans="6:18" x14ac:dyDescent="0.25">
      <c r="F711" t="s">
        <v>349</v>
      </c>
      <c r="R711" s="47" t="s">
        <v>159</v>
      </c>
    </row>
    <row r="712" spans="6:18" x14ac:dyDescent="0.25">
      <c r="F712" t="s">
        <v>349</v>
      </c>
      <c r="R712" s="47" t="s">
        <v>371</v>
      </c>
    </row>
    <row r="713" spans="6:18" x14ac:dyDescent="0.25">
      <c r="F713" t="s">
        <v>349</v>
      </c>
      <c r="R713" s="47" t="s">
        <v>183</v>
      </c>
    </row>
    <row r="714" spans="6:18" x14ac:dyDescent="0.25">
      <c r="F714" t="s">
        <v>349</v>
      </c>
      <c r="R714" s="47" t="s">
        <v>159</v>
      </c>
    </row>
    <row r="715" spans="6:18" x14ac:dyDescent="0.25">
      <c r="F715" t="s">
        <v>349</v>
      </c>
      <c r="R715" s="47" t="s">
        <v>349</v>
      </c>
    </row>
    <row r="716" spans="6:18" x14ac:dyDescent="0.25">
      <c r="F716" t="s">
        <v>349</v>
      </c>
      <c r="R716" s="47" t="s">
        <v>148</v>
      </c>
    </row>
    <row r="717" spans="6:18" x14ac:dyDescent="0.25">
      <c r="F717" t="s">
        <v>349</v>
      </c>
      <c r="R717" s="47" t="s">
        <v>193</v>
      </c>
    </row>
    <row r="718" spans="6:18" x14ac:dyDescent="0.25">
      <c r="F718" t="s">
        <v>349</v>
      </c>
      <c r="R718" s="47" t="s">
        <v>293</v>
      </c>
    </row>
    <row r="719" spans="6:18" x14ac:dyDescent="0.25">
      <c r="F719" t="s">
        <v>349</v>
      </c>
      <c r="R719" s="47" t="s">
        <v>222</v>
      </c>
    </row>
    <row r="720" spans="6:18" x14ac:dyDescent="0.25">
      <c r="F720" t="s">
        <v>349</v>
      </c>
      <c r="R720" s="47" t="s">
        <v>371</v>
      </c>
    </row>
    <row r="721" spans="6:18" x14ac:dyDescent="0.25">
      <c r="F721" t="s">
        <v>349</v>
      </c>
      <c r="R721" s="47" t="s">
        <v>128</v>
      </c>
    </row>
    <row r="722" spans="6:18" x14ac:dyDescent="0.25">
      <c r="F722" t="s">
        <v>349</v>
      </c>
      <c r="R722" s="47" t="s">
        <v>349</v>
      </c>
    </row>
    <row r="723" spans="6:18" x14ac:dyDescent="0.25">
      <c r="F723" t="s">
        <v>349</v>
      </c>
      <c r="R723" s="47" t="s">
        <v>108</v>
      </c>
    </row>
    <row r="724" spans="6:18" x14ac:dyDescent="0.25">
      <c r="F724" t="s">
        <v>349</v>
      </c>
      <c r="R724" s="47" t="s">
        <v>246</v>
      </c>
    </row>
    <row r="725" spans="6:18" x14ac:dyDescent="0.25">
      <c r="F725" t="s">
        <v>349</v>
      </c>
      <c r="R725" s="47" t="s">
        <v>438</v>
      </c>
    </row>
    <row r="726" spans="6:18" x14ac:dyDescent="0.25">
      <c r="F726" t="s">
        <v>349</v>
      </c>
      <c r="R726" s="47" t="s">
        <v>125</v>
      </c>
    </row>
    <row r="727" spans="6:18" x14ac:dyDescent="0.25">
      <c r="F727" t="s">
        <v>349</v>
      </c>
      <c r="R727" s="47" t="s">
        <v>222</v>
      </c>
    </row>
    <row r="728" spans="6:18" x14ac:dyDescent="0.25">
      <c r="F728" t="s">
        <v>349</v>
      </c>
      <c r="R728" s="47" t="s">
        <v>134</v>
      </c>
    </row>
    <row r="729" spans="6:18" x14ac:dyDescent="0.25">
      <c r="F729" t="s">
        <v>349</v>
      </c>
      <c r="R729" s="47" t="s">
        <v>145</v>
      </c>
    </row>
    <row r="730" spans="6:18" x14ac:dyDescent="0.25">
      <c r="F730" t="s">
        <v>349</v>
      </c>
      <c r="R730" s="47" t="s">
        <v>254</v>
      </c>
    </row>
    <row r="731" spans="6:18" x14ac:dyDescent="0.25">
      <c r="F731" t="s">
        <v>349</v>
      </c>
      <c r="R731" s="47" t="s">
        <v>128</v>
      </c>
    </row>
    <row r="732" spans="6:18" x14ac:dyDescent="0.25">
      <c r="F732" t="s">
        <v>349</v>
      </c>
      <c r="R732" s="47" t="s">
        <v>103</v>
      </c>
    </row>
    <row r="733" spans="6:18" x14ac:dyDescent="0.25">
      <c r="F733" t="s">
        <v>349</v>
      </c>
      <c r="R733" s="47" t="s">
        <v>122</v>
      </c>
    </row>
    <row r="734" spans="6:18" x14ac:dyDescent="0.25">
      <c r="F734" t="s">
        <v>349</v>
      </c>
      <c r="R734" s="47" t="s">
        <v>281</v>
      </c>
    </row>
    <row r="735" spans="6:18" x14ac:dyDescent="0.25">
      <c r="F735" t="s">
        <v>349</v>
      </c>
      <c r="R735" s="47" t="s">
        <v>254</v>
      </c>
    </row>
    <row r="736" spans="6:18" x14ac:dyDescent="0.25">
      <c r="F736" t="s">
        <v>349</v>
      </c>
      <c r="R736" s="47" t="s">
        <v>299</v>
      </c>
    </row>
    <row r="737" spans="6:18" x14ac:dyDescent="0.25">
      <c r="F737" t="s">
        <v>349</v>
      </c>
      <c r="R737" s="47" t="s">
        <v>193</v>
      </c>
    </row>
    <row r="738" spans="6:18" x14ac:dyDescent="0.25">
      <c r="F738" t="s">
        <v>349</v>
      </c>
      <c r="R738" s="47" t="s">
        <v>198</v>
      </c>
    </row>
    <row r="739" spans="6:18" x14ac:dyDescent="0.25">
      <c r="F739" t="s">
        <v>108</v>
      </c>
      <c r="R739" s="47" t="s">
        <v>134</v>
      </c>
    </row>
    <row r="740" spans="6:18" x14ac:dyDescent="0.25">
      <c r="F740" t="s">
        <v>227</v>
      </c>
      <c r="R740" s="47" t="s">
        <v>254</v>
      </c>
    </row>
    <row r="741" spans="6:18" x14ac:dyDescent="0.25">
      <c r="F741" t="s">
        <v>281</v>
      </c>
      <c r="R741" s="47" t="s">
        <v>429</v>
      </c>
    </row>
    <row r="742" spans="6:18" x14ac:dyDescent="0.25">
      <c r="F742" t="s">
        <v>281</v>
      </c>
      <c r="R742" s="47" t="s">
        <v>268</v>
      </c>
    </row>
    <row r="743" spans="6:18" x14ac:dyDescent="0.25">
      <c r="F743" t="s">
        <v>281</v>
      </c>
      <c r="R743" s="47" t="s">
        <v>117</v>
      </c>
    </row>
    <row r="744" spans="6:18" x14ac:dyDescent="0.25">
      <c r="F744" t="s">
        <v>281</v>
      </c>
      <c r="R744" s="47" t="s">
        <v>193</v>
      </c>
    </row>
    <row r="745" spans="6:18" x14ac:dyDescent="0.25">
      <c r="F745" t="s">
        <v>281</v>
      </c>
      <c r="R745" s="47" t="s">
        <v>222</v>
      </c>
    </row>
    <row r="746" spans="6:18" x14ac:dyDescent="0.25">
      <c r="F746" t="s">
        <v>281</v>
      </c>
      <c r="R746" s="47" t="s">
        <v>188</v>
      </c>
    </row>
    <row r="747" spans="6:18" x14ac:dyDescent="0.25">
      <c r="F747" t="s">
        <v>281</v>
      </c>
      <c r="R747" s="47" t="s">
        <v>254</v>
      </c>
    </row>
    <row r="748" spans="6:18" x14ac:dyDescent="0.25">
      <c r="F748" t="s">
        <v>281</v>
      </c>
      <c r="R748" s="47" t="s">
        <v>371</v>
      </c>
    </row>
    <row r="749" spans="6:18" x14ac:dyDescent="0.25">
      <c r="F749" t="s">
        <v>281</v>
      </c>
      <c r="R749" s="47" t="s">
        <v>159</v>
      </c>
    </row>
    <row r="750" spans="6:18" x14ac:dyDescent="0.25">
      <c r="F750" t="s">
        <v>281</v>
      </c>
      <c r="R750" s="47" t="s">
        <v>208</v>
      </c>
    </row>
    <row r="751" spans="6:18" x14ac:dyDescent="0.25">
      <c r="F751" t="s">
        <v>281</v>
      </c>
      <c r="R751" s="47" t="s">
        <v>309</v>
      </c>
    </row>
    <row r="752" spans="6:18" x14ac:dyDescent="0.25">
      <c r="F752" t="s">
        <v>281</v>
      </c>
      <c r="R752" s="47" t="s">
        <v>281</v>
      </c>
    </row>
    <row r="753" spans="6:18" x14ac:dyDescent="0.25">
      <c r="F753" t="s">
        <v>281</v>
      </c>
      <c r="R753" s="47" t="s">
        <v>108</v>
      </c>
    </row>
    <row r="754" spans="6:18" x14ac:dyDescent="0.25">
      <c r="F754" t="s">
        <v>281</v>
      </c>
      <c r="R754" s="47" t="s">
        <v>296</v>
      </c>
    </row>
    <row r="755" spans="6:18" x14ac:dyDescent="0.25">
      <c r="F755" t="s">
        <v>281</v>
      </c>
      <c r="R755" s="47" t="s">
        <v>246</v>
      </c>
    </row>
    <row r="756" spans="6:18" x14ac:dyDescent="0.25">
      <c r="F756" t="s">
        <v>281</v>
      </c>
      <c r="R756" s="47" t="s">
        <v>137</v>
      </c>
    </row>
    <row r="757" spans="6:18" x14ac:dyDescent="0.25">
      <c r="F757" t="s">
        <v>281</v>
      </c>
      <c r="R757" s="47" t="s">
        <v>246</v>
      </c>
    </row>
    <row r="758" spans="6:18" x14ac:dyDescent="0.25">
      <c r="F758" t="s">
        <v>281</v>
      </c>
      <c r="R758" s="47" t="s">
        <v>117</v>
      </c>
    </row>
    <row r="759" spans="6:18" x14ac:dyDescent="0.25">
      <c r="F759" t="s">
        <v>281</v>
      </c>
      <c r="R759" s="47" t="s">
        <v>429</v>
      </c>
    </row>
    <row r="760" spans="6:18" x14ac:dyDescent="0.25">
      <c r="F760" t="s">
        <v>281</v>
      </c>
      <c r="R760" s="47" t="s">
        <v>429</v>
      </c>
    </row>
    <row r="761" spans="6:18" x14ac:dyDescent="0.25">
      <c r="F761" t="s">
        <v>281</v>
      </c>
      <c r="R761" s="47" t="s">
        <v>254</v>
      </c>
    </row>
    <row r="762" spans="6:18" x14ac:dyDescent="0.25">
      <c r="F762" t="s">
        <v>281</v>
      </c>
      <c r="R762" s="47" t="s">
        <v>371</v>
      </c>
    </row>
    <row r="763" spans="6:18" x14ac:dyDescent="0.25">
      <c r="F763" t="s">
        <v>281</v>
      </c>
      <c r="R763" s="47" t="s">
        <v>188</v>
      </c>
    </row>
    <row r="764" spans="6:18" x14ac:dyDescent="0.25">
      <c r="F764" t="s">
        <v>281</v>
      </c>
      <c r="R764" s="47" t="s">
        <v>128</v>
      </c>
    </row>
    <row r="765" spans="6:18" x14ac:dyDescent="0.25">
      <c r="F765" t="s">
        <v>281</v>
      </c>
      <c r="R765" s="47" t="s">
        <v>208</v>
      </c>
    </row>
    <row r="766" spans="6:18" x14ac:dyDescent="0.25">
      <c r="F766" t="s">
        <v>281</v>
      </c>
      <c r="R766" s="47" t="s">
        <v>159</v>
      </c>
    </row>
    <row r="767" spans="6:18" x14ac:dyDescent="0.25">
      <c r="F767" t="s">
        <v>281</v>
      </c>
      <c r="R767" s="47" t="s">
        <v>134</v>
      </c>
    </row>
    <row r="768" spans="6:18" x14ac:dyDescent="0.25">
      <c r="F768" t="s">
        <v>281</v>
      </c>
      <c r="R768" s="47" t="s">
        <v>438</v>
      </c>
    </row>
    <row r="769" spans="6:18" x14ac:dyDescent="0.25">
      <c r="F769" t="s">
        <v>281</v>
      </c>
      <c r="R769" s="47" t="s">
        <v>153</v>
      </c>
    </row>
    <row r="770" spans="6:18" x14ac:dyDescent="0.25">
      <c r="F770" t="s">
        <v>281</v>
      </c>
      <c r="R770" s="47" t="s">
        <v>296</v>
      </c>
    </row>
    <row r="771" spans="6:18" x14ac:dyDescent="0.25">
      <c r="F771" t="s">
        <v>281</v>
      </c>
      <c r="R771" s="47" t="s">
        <v>293</v>
      </c>
    </row>
    <row r="772" spans="6:18" x14ac:dyDescent="0.25">
      <c r="F772" t="s">
        <v>281</v>
      </c>
      <c r="R772" s="47" t="s">
        <v>254</v>
      </c>
    </row>
    <row r="773" spans="6:18" x14ac:dyDescent="0.25">
      <c r="F773" t="s">
        <v>281</v>
      </c>
      <c r="R773" s="47" t="s">
        <v>281</v>
      </c>
    </row>
    <row r="774" spans="6:18" x14ac:dyDescent="0.25">
      <c r="F774" t="s">
        <v>281</v>
      </c>
      <c r="R774" s="47" t="s">
        <v>193</v>
      </c>
    </row>
    <row r="775" spans="6:18" x14ac:dyDescent="0.25">
      <c r="F775" t="s">
        <v>281</v>
      </c>
      <c r="R775" s="47" t="s">
        <v>293</v>
      </c>
    </row>
    <row r="776" spans="6:18" x14ac:dyDescent="0.25">
      <c r="F776" t="s">
        <v>281</v>
      </c>
      <c r="R776" s="47" t="s">
        <v>349</v>
      </c>
    </row>
    <row r="777" spans="6:18" x14ac:dyDescent="0.25">
      <c r="F777" t="s">
        <v>281</v>
      </c>
      <c r="R777" s="47" t="s">
        <v>176</v>
      </c>
    </row>
    <row r="778" spans="6:18" x14ac:dyDescent="0.25">
      <c r="F778" t="s">
        <v>281</v>
      </c>
      <c r="R778" s="47" t="s">
        <v>198</v>
      </c>
    </row>
    <row r="779" spans="6:18" x14ac:dyDescent="0.25">
      <c r="F779" t="s">
        <v>281</v>
      </c>
      <c r="R779" s="47" t="s">
        <v>108</v>
      </c>
    </row>
    <row r="780" spans="6:18" x14ac:dyDescent="0.25">
      <c r="F780" t="s">
        <v>281</v>
      </c>
      <c r="R780" s="47" t="s">
        <v>183</v>
      </c>
    </row>
    <row r="781" spans="6:18" x14ac:dyDescent="0.25">
      <c r="F781" t="s">
        <v>281</v>
      </c>
      <c r="R781" s="47" t="s">
        <v>193</v>
      </c>
    </row>
    <row r="782" spans="6:18" x14ac:dyDescent="0.25">
      <c r="F782" t="s">
        <v>281</v>
      </c>
      <c r="R782" s="47" t="s">
        <v>159</v>
      </c>
    </row>
    <row r="783" spans="6:18" x14ac:dyDescent="0.25">
      <c r="F783" t="s">
        <v>281</v>
      </c>
      <c r="R783" s="47" t="s">
        <v>246</v>
      </c>
    </row>
    <row r="784" spans="6:18" x14ac:dyDescent="0.25">
      <c r="F784" t="s">
        <v>281</v>
      </c>
      <c r="R784" s="47" t="s">
        <v>125</v>
      </c>
    </row>
    <row r="785" spans="6:18" x14ac:dyDescent="0.25">
      <c r="F785" t="s">
        <v>281</v>
      </c>
      <c r="R785" s="47" t="s">
        <v>198</v>
      </c>
    </row>
    <row r="786" spans="6:18" x14ac:dyDescent="0.25">
      <c r="F786" t="s">
        <v>281</v>
      </c>
      <c r="R786" s="47" t="s">
        <v>125</v>
      </c>
    </row>
    <row r="787" spans="6:18" x14ac:dyDescent="0.25">
      <c r="F787" t="s">
        <v>281</v>
      </c>
      <c r="R787" s="47" t="s">
        <v>208</v>
      </c>
    </row>
    <row r="788" spans="6:18" x14ac:dyDescent="0.25">
      <c r="F788" t="s">
        <v>281</v>
      </c>
      <c r="R788" s="47" t="s">
        <v>131</v>
      </c>
    </row>
    <row r="789" spans="6:18" x14ac:dyDescent="0.25">
      <c r="F789" t="s">
        <v>281</v>
      </c>
      <c r="R789" s="47" t="s">
        <v>122</v>
      </c>
    </row>
    <row r="790" spans="6:18" x14ac:dyDescent="0.25">
      <c r="F790" t="s">
        <v>281</v>
      </c>
      <c r="R790" s="47" t="s">
        <v>145</v>
      </c>
    </row>
    <row r="791" spans="6:18" x14ac:dyDescent="0.25">
      <c r="F791" t="s">
        <v>281</v>
      </c>
      <c r="R791" s="47" t="s">
        <v>108</v>
      </c>
    </row>
    <row r="792" spans="6:18" x14ac:dyDescent="0.25">
      <c r="F792" t="s">
        <v>281</v>
      </c>
      <c r="R792" s="47" t="s">
        <v>293</v>
      </c>
    </row>
    <row r="793" spans="6:18" x14ac:dyDescent="0.25">
      <c r="F793" t="s">
        <v>281</v>
      </c>
      <c r="R793" s="47" t="s">
        <v>183</v>
      </c>
    </row>
    <row r="794" spans="6:18" x14ac:dyDescent="0.25">
      <c r="F794" t="s">
        <v>281</v>
      </c>
      <c r="R794" s="47" t="s">
        <v>114</v>
      </c>
    </row>
    <row r="795" spans="6:18" x14ac:dyDescent="0.25">
      <c r="F795" t="s">
        <v>281</v>
      </c>
      <c r="R795" s="47" t="s">
        <v>145</v>
      </c>
    </row>
    <row r="796" spans="6:18" x14ac:dyDescent="0.25">
      <c r="F796" t="s">
        <v>281</v>
      </c>
      <c r="R796" s="47" t="s">
        <v>169</v>
      </c>
    </row>
    <row r="797" spans="6:18" x14ac:dyDescent="0.25">
      <c r="F797" t="s">
        <v>281</v>
      </c>
      <c r="R797" s="47" t="s">
        <v>227</v>
      </c>
    </row>
    <row r="798" spans="6:18" x14ac:dyDescent="0.25">
      <c r="F798" t="s">
        <v>281</v>
      </c>
      <c r="R798" s="47" t="s">
        <v>281</v>
      </c>
    </row>
    <row r="799" spans="6:18" x14ac:dyDescent="0.25">
      <c r="F799" t="s">
        <v>281</v>
      </c>
      <c r="R799" s="47" t="s">
        <v>122</v>
      </c>
    </row>
    <row r="800" spans="6:18" x14ac:dyDescent="0.25">
      <c r="F800" t="s">
        <v>281</v>
      </c>
      <c r="R800" s="47" t="s">
        <v>103</v>
      </c>
    </row>
    <row r="801" spans="6:18" x14ac:dyDescent="0.25">
      <c r="F801" t="s">
        <v>281</v>
      </c>
      <c r="R801" s="47" t="s">
        <v>145</v>
      </c>
    </row>
    <row r="802" spans="6:18" x14ac:dyDescent="0.25">
      <c r="F802" t="s">
        <v>281</v>
      </c>
      <c r="R802" s="47" t="s">
        <v>176</v>
      </c>
    </row>
    <row r="803" spans="6:18" x14ac:dyDescent="0.25">
      <c r="F803" t="s">
        <v>281</v>
      </c>
      <c r="R803" s="47" t="s">
        <v>183</v>
      </c>
    </row>
    <row r="804" spans="6:18" x14ac:dyDescent="0.25">
      <c r="F804" t="s">
        <v>281</v>
      </c>
      <c r="R804" s="47" t="s">
        <v>254</v>
      </c>
    </row>
    <row r="805" spans="6:18" x14ac:dyDescent="0.25">
      <c r="F805" t="s">
        <v>281</v>
      </c>
      <c r="R805" s="47" t="s">
        <v>183</v>
      </c>
    </row>
    <row r="806" spans="6:18" x14ac:dyDescent="0.25">
      <c r="F806" t="s">
        <v>281</v>
      </c>
      <c r="R806" s="47" t="s">
        <v>222</v>
      </c>
    </row>
    <row r="807" spans="6:18" x14ac:dyDescent="0.25">
      <c r="F807" t="s">
        <v>281</v>
      </c>
      <c r="R807" s="47" t="s">
        <v>227</v>
      </c>
    </row>
    <row r="808" spans="6:18" x14ac:dyDescent="0.25">
      <c r="F808" t="s">
        <v>281</v>
      </c>
      <c r="R808" s="47" t="s">
        <v>371</v>
      </c>
    </row>
    <row r="809" spans="6:18" x14ac:dyDescent="0.25">
      <c r="F809" t="s">
        <v>281</v>
      </c>
      <c r="R809" s="47" t="s">
        <v>114</v>
      </c>
    </row>
    <row r="810" spans="6:18" x14ac:dyDescent="0.25">
      <c r="F810" t="s">
        <v>281</v>
      </c>
      <c r="R810" s="47" t="s">
        <v>108</v>
      </c>
    </row>
    <row r="811" spans="6:18" x14ac:dyDescent="0.25">
      <c r="F811" t="s">
        <v>281</v>
      </c>
      <c r="R811" s="47" t="s">
        <v>246</v>
      </c>
    </row>
    <row r="812" spans="6:18" x14ac:dyDescent="0.25">
      <c r="F812" t="s">
        <v>281</v>
      </c>
      <c r="R812" s="47" t="s">
        <v>254</v>
      </c>
    </row>
    <row r="813" spans="6:18" x14ac:dyDescent="0.25">
      <c r="F813" t="s">
        <v>281</v>
      </c>
      <c r="R813" s="47" t="s">
        <v>222</v>
      </c>
    </row>
    <row r="814" spans="6:18" x14ac:dyDescent="0.25">
      <c r="F814" t="s">
        <v>281</v>
      </c>
      <c r="R814" s="47" t="s">
        <v>254</v>
      </c>
    </row>
    <row r="815" spans="6:18" x14ac:dyDescent="0.25">
      <c r="F815" t="s">
        <v>281</v>
      </c>
      <c r="R815" s="47" t="s">
        <v>183</v>
      </c>
    </row>
    <row r="816" spans="6:18" x14ac:dyDescent="0.25">
      <c r="F816" t="s">
        <v>281</v>
      </c>
      <c r="R816" s="47" t="s">
        <v>122</v>
      </c>
    </row>
    <row r="817" spans="6:18" x14ac:dyDescent="0.25">
      <c r="F817" t="s">
        <v>281</v>
      </c>
      <c r="R817" s="47" t="s">
        <v>281</v>
      </c>
    </row>
    <row r="818" spans="6:18" x14ac:dyDescent="0.25">
      <c r="F818" t="s">
        <v>281</v>
      </c>
      <c r="R818" s="47" t="s">
        <v>134</v>
      </c>
    </row>
    <row r="819" spans="6:18" x14ac:dyDescent="0.25">
      <c r="F819" t="s">
        <v>281</v>
      </c>
      <c r="R819" s="47" t="s">
        <v>296</v>
      </c>
    </row>
    <row r="820" spans="6:18" x14ac:dyDescent="0.25">
      <c r="F820" t="s">
        <v>281</v>
      </c>
      <c r="R820" s="47" t="s">
        <v>108</v>
      </c>
    </row>
    <row r="821" spans="6:18" x14ac:dyDescent="0.25">
      <c r="F821" t="s">
        <v>281</v>
      </c>
      <c r="R821" s="47" t="s">
        <v>169</v>
      </c>
    </row>
    <row r="822" spans="6:18" x14ac:dyDescent="0.25">
      <c r="F822" t="s">
        <v>281</v>
      </c>
      <c r="R822" s="47" t="s">
        <v>125</v>
      </c>
    </row>
    <row r="823" spans="6:18" x14ac:dyDescent="0.25">
      <c r="F823" t="s">
        <v>281</v>
      </c>
      <c r="R823" s="47" t="s">
        <v>246</v>
      </c>
    </row>
    <row r="824" spans="6:18" x14ac:dyDescent="0.25">
      <c r="F824" t="s">
        <v>281</v>
      </c>
      <c r="R824" s="47" t="s">
        <v>111</v>
      </c>
    </row>
    <row r="825" spans="6:18" x14ac:dyDescent="0.25">
      <c r="F825" t="s">
        <v>281</v>
      </c>
      <c r="R825" s="47" t="s">
        <v>371</v>
      </c>
    </row>
    <row r="826" spans="6:18" x14ac:dyDescent="0.25">
      <c r="F826" t="s">
        <v>281</v>
      </c>
      <c r="R826" s="47" t="s">
        <v>114</v>
      </c>
    </row>
    <row r="827" spans="6:18" x14ac:dyDescent="0.25">
      <c r="F827" t="s">
        <v>281</v>
      </c>
      <c r="R827" s="47" t="s">
        <v>222</v>
      </c>
    </row>
    <row r="828" spans="6:18" x14ac:dyDescent="0.25">
      <c r="F828" t="s">
        <v>281</v>
      </c>
      <c r="R828" s="47" t="s">
        <v>106</v>
      </c>
    </row>
    <row r="829" spans="6:18" x14ac:dyDescent="0.25">
      <c r="F829" t="s">
        <v>281</v>
      </c>
      <c r="R829" s="47" t="s">
        <v>309</v>
      </c>
    </row>
    <row r="830" spans="6:18" x14ac:dyDescent="0.25">
      <c r="F830" t="s">
        <v>122</v>
      </c>
      <c r="R830" s="47" t="s">
        <v>281</v>
      </c>
    </row>
    <row r="831" spans="6:18" x14ac:dyDescent="0.25">
      <c r="F831" t="s">
        <v>134</v>
      </c>
      <c r="R831" s="47" t="s">
        <v>296</v>
      </c>
    </row>
    <row r="832" spans="6:18" x14ac:dyDescent="0.25">
      <c r="F832" t="s">
        <v>134</v>
      </c>
      <c r="R832" s="47" t="s">
        <v>106</v>
      </c>
    </row>
    <row r="833" spans="6:18" x14ac:dyDescent="0.25">
      <c r="F833" t="s">
        <v>134</v>
      </c>
      <c r="R833" s="47" t="s">
        <v>438</v>
      </c>
    </row>
    <row r="834" spans="6:18" x14ac:dyDescent="0.25">
      <c r="F834" t="s">
        <v>134</v>
      </c>
      <c r="R834" s="47" t="s">
        <v>227</v>
      </c>
    </row>
    <row r="835" spans="6:18" x14ac:dyDescent="0.25">
      <c r="F835" t="s">
        <v>134</v>
      </c>
      <c r="R835" s="47" t="s">
        <v>103</v>
      </c>
    </row>
    <row r="836" spans="6:18" x14ac:dyDescent="0.25">
      <c r="F836" t="s">
        <v>134</v>
      </c>
      <c r="R836" s="47" t="s">
        <v>299</v>
      </c>
    </row>
    <row r="837" spans="6:18" x14ac:dyDescent="0.25">
      <c r="F837" t="s">
        <v>134</v>
      </c>
      <c r="R837" s="47" t="s">
        <v>198</v>
      </c>
    </row>
    <row r="838" spans="6:18" x14ac:dyDescent="0.25">
      <c r="F838" t="s">
        <v>134</v>
      </c>
      <c r="R838" s="47" t="s">
        <v>114</v>
      </c>
    </row>
    <row r="839" spans="6:18" x14ac:dyDescent="0.25">
      <c r="F839" t="s">
        <v>134</v>
      </c>
      <c r="R839" s="47" t="s">
        <v>254</v>
      </c>
    </row>
    <row r="840" spans="6:18" x14ac:dyDescent="0.25">
      <c r="F840" t="s">
        <v>134</v>
      </c>
      <c r="R840" s="47" t="s">
        <v>193</v>
      </c>
    </row>
    <row r="841" spans="6:18" x14ac:dyDescent="0.25">
      <c r="F841" t="s">
        <v>134</v>
      </c>
      <c r="R841" s="47" t="s">
        <v>281</v>
      </c>
    </row>
    <row r="842" spans="6:18" x14ac:dyDescent="0.25">
      <c r="F842" t="s">
        <v>134</v>
      </c>
      <c r="R842" s="47" t="s">
        <v>392</v>
      </c>
    </row>
    <row r="843" spans="6:18" x14ac:dyDescent="0.25">
      <c r="F843" t="s">
        <v>134</v>
      </c>
      <c r="R843" s="47" t="s">
        <v>296</v>
      </c>
    </row>
    <row r="844" spans="6:18" x14ac:dyDescent="0.25">
      <c r="F844" t="s">
        <v>134</v>
      </c>
      <c r="R844" s="47" t="s">
        <v>296</v>
      </c>
    </row>
    <row r="845" spans="6:18" x14ac:dyDescent="0.25">
      <c r="F845" t="s">
        <v>134</v>
      </c>
      <c r="R845" s="47" t="s">
        <v>176</v>
      </c>
    </row>
    <row r="846" spans="6:18" x14ac:dyDescent="0.25">
      <c r="F846" t="s">
        <v>134</v>
      </c>
      <c r="R846" s="47" t="s">
        <v>183</v>
      </c>
    </row>
    <row r="847" spans="6:18" x14ac:dyDescent="0.25">
      <c r="F847" t="s">
        <v>134</v>
      </c>
      <c r="R847" s="47" t="s">
        <v>392</v>
      </c>
    </row>
    <row r="848" spans="6:18" x14ac:dyDescent="0.25">
      <c r="F848" t="s">
        <v>134</v>
      </c>
      <c r="R848" s="47" t="s">
        <v>222</v>
      </c>
    </row>
    <row r="849" spans="6:18" x14ac:dyDescent="0.25">
      <c r="F849" t="s">
        <v>134</v>
      </c>
      <c r="R849" s="47" t="s">
        <v>125</v>
      </c>
    </row>
    <row r="850" spans="6:18" x14ac:dyDescent="0.25">
      <c r="F850" t="s">
        <v>134</v>
      </c>
      <c r="R850" s="47" t="s">
        <v>309</v>
      </c>
    </row>
    <row r="851" spans="6:18" x14ac:dyDescent="0.25">
      <c r="F851" t="s">
        <v>134</v>
      </c>
      <c r="R851" s="47" t="s">
        <v>371</v>
      </c>
    </row>
    <row r="852" spans="6:18" x14ac:dyDescent="0.25">
      <c r="F852" t="s">
        <v>134</v>
      </c>
      <c r="R852" s="47" t="s">
        <v>188</v>
      </c>
    </row>
    <row r="853" spans="6:18" x14ac:dyDescent="0.25">
      <c r="F853" t="s">
        <v>134</v>
      </c>
      <c r="R853" s="47" t="s">
        <v>125</v>
      </c>
    </row>
    <row r="854" spans="6:18" x14ac:dyDescent="0.25">
      <c r="F854" t="s">
        <v>134</v>
      </c>
      <c r="R854" s="47" t="s">
        <v>106</v>
      </c>
    </row>
    <row r="855" spans="6:18" x14ac:dyDescent="0.25">
      <c r="F855" t="s">
        <v>134</v>
      </c>
      <c r="R855" s="47" t="s">
        <v>188</v>
      </c>
    </row>
    <row r="856" spans="6:18" x14ac:dyDescent="0.25">
      <c r="F856" t="s">
        <v>134</v>
      </c>
      <c r="R856" s="47" t="s">
        <v>281</v>
      </c>
    </row>
    <row r="857" spans="6:18" x14ac:dyDescent="0.25">
      <c r="F857" t="s">
        <v>134</v>
      </c>
      <c r="R857" s="47" t="s">
        <v>254</v>
      </c>
    </row>
    <row r="858" spans="6:18" x14ac:dyDescent="0.25">
      <c r="F858" t="s">
        <v>134</v>
      </c>
      <c r="R858" s="47" t="s">
        <v>13</v>
      </c>
    </row>
    <row r="859" spans="6:18" x14ac:dyDescent="0.25">
      <c r="F859" t="s">
        <v>134</v>
      </c>
      <c r="R859" s="47" t="s">
        <v>198</v>
      </c>
    </row>
    <row r="860" spans="6:18" x14ac:dyDescent="0.25">
      <c r="F860" t="s">
        <v>134</v>
      </c>
      <c r="R860" s="47" t="s">
        <v>159</v>
      </c>
    </row>
    <row r="861" spans="6:18" x14ac:dyDescent="0.25">
      <c r="F861" t="s">
        <v>134</v>
      </c>
      <c r="R861" s="47" t="s">
        <v>111</v>
      </c>
    </row>
    <row r="862" spans="6:18" x14ac:dyDescent="0.25">
      <c r="F862" t="s">
        <v>134</v>
      </c>
      <c r="R862" s="47" t="s">
        <v>584</v>
      </c>
    </row>
    <row r="863" spans="6:18" x14ac:dyDescent="0.25">
      <c r="F863" t="s">
        <v>134</v>
      </c>
      <c r="R863" s="47" t="s">
        <v>299</v>
      </c>
    </row>
    <row r="864" spans="6:18" x14ac:dyDescent="0.25">
      <c r="F864" t="s">
        <v>134</v>
      </c>
      <c r="R864" s="47" t="s">
        <v>106</v>
      </c>
    </row>
    <row r="865" spans="6:18" x14ac:dyDescent="0.25">
      <c r="F865" t="s">
        <v>134</v>
      </c>
      <c r="R865" s="47" t="s">
        <v>176</v>
      </c>
    </row>
    <row r="866" spans="6:18" x14ac:dyDescent="0.25">
      <c r="F866" t="s">
        <v>134</v>
      </c>
      <c r="R866" s="47" t="s">
        <v>131</v>
      </c>
    </row>
    <row r="867" spans="6:18" x14ac:dyDescent="0.25">
      <c r="F867" t="s">
        <v>134</v>
      </c>
      <c r="R867" s="47" t="s">
        <v>193</v>
      </c>
    </row>
    <row r="868" spans="6:18" x14ac:dyDescent="0.25">
      <c r="F868" t="s">
        <v>134</v>
      </c>
      <c r="R868" s="47" t="s">
        <v>222</v>
      </c>
    </row>
    <row r="869" spans="6:18" x14ac:dyDescent="0.25">
      <c r="F869" t="s">
        <v>134</v>
      </c>
      <c r="R869" s="47" t="s">
        <v>108</v>
      </c>
    </row>
    <row r="870" spans="6:18" x14ac:dyDescent="0.25">
      <c r="F870" t="s">
        <v>134</v>
      </c>
      <c r="R870" s="47" t="s">
        <v>108</v>
      </c>
    </row>
    <row r="871" spans="6:18" x14ac:dyDescent="0.25">
      <c r="F871" t="s">
        <v>134</v>
      </c>
      <c r="R871" s="47" t="s">
        <v>227</v>
      </c>
    </row>
    <row r="872" spans="6:18" x14ac:dyDescent="0.25">
      <c r="F872" t="s">
        <v>134</v>
      </c>
      <c r="R872" s="47" t="s">
        <v>122</v>
      </c>
    </row>
    <row r="873" spans="6:18" x14ac:dyDescent="0.25">
      <c r="F873" t="s">
        <v>134</v>
      </c>
      <c r="R873" s="47" t="s">
        <v>125</v>
      </c>
    </row>
    <row r="874" spans="6:18" x14ac:dyDescent="0.25">
      <c r="F874" t="s">
        <v>134</v>
      </c>
      <c r="R874" s="47" t="s">
        <v>268</v>
      </c>
    </row>
    <row r="875" spans="6:18" x14ac:dyDescent="0.25">
      <c r="F875" t="s">
        <v>134</v>
      </c>
      <c r="R875" s="47" t="s">
        <v>106</v>
      </c>
    </row>
    <row r="876" spans="6:18" x14ac:dyDescent="0.25">
      <c r="F876" t="s">
        <v>134</v>
      </c>
      <c r="R876" s="47" t="s">
        <v>222</v>
      </c>
    </row>
    <row r="877" spans="6:18" x14ac:dyDescent="0.25">
      <c r="F877" t="s">
        <v>134</v>
      </c>
      <c r="R877" s="47" t="s">
        <v>108</v>
      </c>
    </row>
    <row r="878" spans="6:18" x14ac:dyDescent="0.25">
      <c r="F878" t="s">
        <v>134</v>
      </c>
      <c r="R878" s="47" t="s">
        <v>254</v>
      </c>
    </row>
    <row r="879" spans="6:18" x14ac:dyDescent="0.25">
      <c r="F879" t="s">
        <v>134</v>
      </c>
      <c r="R879" s="47" t="s">
        <v>134</v>
      </c>
    </row>
    <row r="880" spans="6:18" x14ac:dyDescent="0.25">
      <c r="F880" t="s">
        <v>134</v>
      </c>
      <c r="R880" s="47" t="s">
        <v>222</v>
      </c>
    </row>
    <row r="881" spans="6:18" x14ac:dyDescent="0.25">
      <c r="F881" t="s">
        <v>134</v>
      </c>
      <c r="R881" s="47" t="s">
        <v>222</v>
      </c>
    </row>
    <row r="882" spans="6:18" x14ac:dyDescent="0.25">
      <c r="F882" t="s">
        <v>134</v>
      </c>
      <c r="R882" s="47" t="s">
        <v>293</v>
      </c>
    </row>
    <row r="883" spans="6:18" x14ac:dyDescent="0.25">
      <c r="F883" t="s">
        <v>134</v>
      </c>
      <c r="R883" s="47" t="s">
        <v>208</v>
      </c>
    </row>
    <row r="884" spans="6:18" x14ac:dyDescent="0.25">
      <c r="F884" t="s">
        <v>134</v>
      </c>
      <c r="R884" s="47" t="s">
        <v>371</v>
      </c>
    </row>
    <row r="885" spans="6:18" x14ac:dyDescent="0.25">
      <c r="F885" t="s">
        <v>134</v>
      </c>
      <c r="R885" s="47" t="s">
        <v>438</v>
      </c>
    </row>
    <row r="886" spans="6:18" x14ac:dyDescent="0.25">
      <c r="F886" t="s">
        <v>134</v>
      </c>
      <c r="R886" s="47" t="s">
        <v>108</v>
      </c>
    </row>
    <row r="887" spans="6:18" x14ac:dyDescent="0.25">
      <c r="F887" t="s">
        <v>134</v>
      </c>
      <c r="R887" s="47" t="s">
        <v>108</v>
      </c>
    </row>
    <row r="888" spans="6:18" x14ac:dyDescent="0.25">
      <c r="F888" t="s">
        <v>134</v>
      </c>
      <c r="R888" s="47" t="s">
        <v>349</v>
      </c>
    </row>
    <row r="889" spans="6:18" x14ac:dyDescent="0.25">
      <c r="F889" t="s">
        <v>134</v>
      </c>
      <c r="R889" s="47" t="s">
        <v>429</v>
      </c>
    </row>
    <row r="890" spans="6:18" x14ac:dyDescent="0.25">
      <c r="F890" t="s">
        <v>134</v>
      </c>
      <c r="R890" s="47" t="s">
        <v>254</v>
      </c>
    </row>
    <row r="891" spans="6:18" x14ac:dyDescent="0.25">
      <c r="F891" t="s">
        <v>134</v>
      </c>
      <c r="R891" s="47" t="s">
        <v>392</v>
      </c>
    </row>
    <row r="892" spans="6:18" x14ac:dyDescent="0.25">
      <c r="F892" t="s">
        <v>134</v>
      </c>
      <c r="R892" s="47" t="s">
        <v>281</v>
      </c>
    </row>
    <row r="893" spans="6:18" x14ac:dyDescent="0.25">
      <c r="F893" t="s">
        <v>134</v>
      </c>
      <c r="R893" s="47" t="s">
        <v>134</v>
      </c>
    </row>
    <row r="894" spans="6:18" x14ac:dyDescent="0.25">
      <c r="F894" t="s">
        <v>134</v>
      </c>
      <c r="R894" s="47" t="s">
        <v>438</v>
      </c>
    </row>
    <row r="895" spans="6:18" x14ac:dyDescent="0.25">
      <c r="F895" t="s">
        <v>134</v>
      </c>
      <c r="R895" s="47" t="s">
        <v>429</v>
      </c>
    </row>
    <row r="896" spans="6:18" x14ac:dyDescent="0.25">
      <c r="F896" t="s">
        <v>134</v>
      </c>
      <c r="R896" s="47" t="s">
        <v>114</v>
      </c>
    </row>
    <row r="897" spans="6:18" x14ac:dyDescent="0.25">
      <c r="F897" t="s">
        <v>134</v>
      </c>
      <c r="R897" s="47" t="s">
        <v>125</v>
      </c>
    </row>
    <row r="898" spans="6:18" x14ac:dyDescent="0.25">
      <c r="F898" t="s">
        <v>134</v>
      </c>
      <c r="R898" s="47" t="s">
        <v>246</v>
      </c>
    </row>
    <row r="899" spans="6:18" x14ac:dyDescent="0.25">
      <c r="F899" t="s">
        <v>134</v>
      </c>
      <c r="R899" s="47" t="s">
        <v>183</v>
      </c>
    </row>
    <row r="900" spans="6:18" x14ac:dyDescent="0.25">
      <c r="F900" t="s">
        <v>134</v>
      </c>
      <c r="R900" s="47" t="s">
        <v>438</v>
      </c>
    </row>
    <row r="901" spans="6:18" x14ac:dyDescent="0.25">
      <c r="F901" t="s">
        <v>134</v>
      </c>
      <c r="R901" s="47" t="s">
        <v>268</v>
      </c>
    </row>
    <row r="902" spans="6:18" x14ac:dyDescent="0.25">
      <c r="F902" t="s">
        <v>134</v>
      </c>
      <c r="R902" s="47" t="s">
        <v>13</v>
      </c>
    </row>
    <row r="903" spans="6:18" x14ac:dyDescent="0.25">
      <c r="F903" t="s">
        <v>134</v>
      </c>
      <c r="R903" s="47" t="s">
        <v>584</v>
      </c>
    </row>
    <row r="904" spans="6:18" x14ac:dyDescent="0.25">
      <c r="F904" t="s">
        <v>134</v>
      </c>
      <c r="R904" s="47" t="s">
        <v>106</v>
      </c>
    </row>
    <row r="905" spans="6:18" x14ac:dyDescent="0.25">
      <c r="F905" t="s">
        <v>134</v>
      </c>
      <c r="R905" s="47" t="s">
        <v>227</v>
      </c>
    </row>
    <row r="906" spans="6:18" x14ac:dyDescent="0.25">
      <c r="F906" t="s">
        <v>134</v>
      </c>
      <c r="R906" s="47" t="s">
        <v>281</v>
      </c>
    </row>
    <row r="907" spans="6:18" x14ac:dyDescent="0.25">
      <c r="F907" t="s">
        <v>134</v>
      </c>
      <c r="R907" s="47" t="s">
        <v>643</v>
      </c>
    </row>
    <row r="908" spans="6:18" x14ac:dyDescent="0.25">
      <c r="F908" t="s">
        <v>134</v>
      </c>
      <c r="R908" s="47" t="s">
        <v>392</v>
      </c>
    </row>
    <row r="909" spans="6:18" x14ac:dyDescent="0.25">
      <c r="F909" t="s">
        <v>392</v>
      </c>
      <c r="R909" s="47" t="s">
        <v>643</v>
      </c>
    </row>
    <row r="910" spans="6:18" x14ac:dyDescent="0.25">
      <c r="F910" t="s">
        <v>309</v>
      </c>
      <c r="R910" s="47" t="s">
        <v>128</v>
      </c>
    </row>
    <row r="911" spans="6:18" x14ac:dyDescent="0.25">
      <c r="F911" t="s">
        <v>392</v>
      </c>
      <c r="R911" s="47" t="s">
        <v>254</v>
      </c>
    </row>
    <row r="912" spans="6:18" x14ac:dyDescent="0.25">
      <c r="F912" t="s">
        <v>392</v>
      </c>
      <c r="R912" s="47" t="s">
        <v>643</v>
      </c>
    </row>
    <row r="913" spans="6:18" x14ac:dyDescent="0.25">
      <c r="F913" t="s">
        <v>392</v>
      </c>
      <c r="R913" s="47" t="s">
        <v>227</v>
      </c>
    </row>
    <row r="914" spans="6:18" x14ac:dyDescent="0.25">
      <c r="F914" t="s">
        <v>392</v>
      </c>
      <c r="R914" s="47" t="s">
        <v>296</v>
      </c>
    </row>
    <row r="915" spans="6:18" x14ac:dyDescent="0.25">
      <c r="F915" t="s">
        <v>392</v>
      </c>
      <c r="R915" s="47" t="s">
        <v>254</v>
      </c>
    </row>
    <row r="916" spans="6:18" x14ac:dyDescent="0.25">
      <c r="F916" t="s">
        <v>392</v>
      </c>
      <c r="R916" s="47" t="s">
        <v>281</v>
      </c>
    </row>
    <row r="917" spans="6:18" x14ac:dyDescent="0.25">
      <c r="F917" t="s">
        <v>392</v>
      </c>
      <c r="R917" s="47" t="s">
        <v>198</v>
      </c>
    </row>
    <row r="918" spans="6:18" x14ac:dyDescent="0.25">
      <c r="F918" t="s">
        <v>392</v>
      </c>
      <c r="R918" s="47" t="s">
        <v>188</v>
      </c>
    </row>
    <row r="919" spans="6:18" x14ac:dyDescent="0.25">
      <c r="F919" t="s">
        <v>392</v>
      </c>
      <c r="R919" s="47" t="s">
        <v>131</v>
      </c>
    </row>
    <row r="920" spans="6:18" x14ac:dyDescent="0.25">
      <c r="F920" t="s">
        <v>392</v>
      </c>
      <c r="R920" s="47" t="s">
        <v>193</v>
      </c>
    </row>
    <row r="921" spans="6:18" x14ac:dyDescent="0.25">
      <c r="F921" t="s">
        <v>392</v>
      </c>
      <c r="R921" s="47" t="s">
        <v>131</v>
      </c>
    </row>
    <row r="922" spans="6:18" x14ac:dyDescent="0.25">
      <c r="F922" t="s">
        <v>392</v>
      </c>
      <c r="R922" s="47" t="s">
        <v>392</v>
      </c>
    </row>
    <row r="923" spans="6:18" x14ac:dyDescent="0.25">
      <c r="F923" t="s">
        <v>392</v>
      </c>
      <c r="R923" s="47" t="s">
        <v>148</v>
      </c>
    </row>
    <row r="924" spans="6:18" x14ac:dyDescent="0.25">
      <c r="F924" t="s">
        <v>392</v>
      </c>
      <c r="R924" s="47" t="s">
        <v>13</v>
      </c>
    </row>
    <row r="925" spans="6:18" x14ac:dyDescent="0.25">
      <c r="F925" t="s">
        <v>392</v>
      </c>
      <c r="R925" s="47" t="s">
        <v>293</v>
      </c>
    </row>
    <row r="926" spans="6:18" x14ac:dyDescent="0.25">
      <c r="F926" t="s">
        <v>392</v>
      </c>
      <c r="R926" s="47" t="s">
        <v>281</v>
      </c>
    </row>
    <row r="927" spans="6:18" x14ac:dyDescent="0.25">
      <c r="F927" t="s">
        <v>392</v>
      </c>
      <c r="R927" s="47" t="s">
        <v>254</v>
      </c>
    </row>
    <row r="928" spans="6:18" x14ac:dyDescent="0.25">
      <c r="F928" t="s">
        <v>392</v>
      </c>
      <c r="R928" s="47" t="s">
        <v>222</v>
      </c>
    </row>
    <row r="929" spans="6:18" x14ac:dyDescent="0.25">
      <c r="F929" t="s">
        <v>392</v>
      </c>
      <c r="R929" s="47" t="s">
        <v>134</v>
      </c>
    </row>
    <row r="930" spans="6:18" x14ac:dyDescent="0.25">
      <c r="F930" t="s">
        <v>392</v>
      </c>
      <c r="R930" s="47" t="s">
        <v>349</v>
      </c>
    </row>
    <row r="931" spans="6:18" x14ac:dyDescent="0.25">
      <c r="F931" t="s">
        <v>392</v>
      </c>
      <c r="R931" s="47" t="s">
        <v>254</v>
      </c>
    </row>
    <row r="932" spans="6:18" x14ac:dyDescent="0.25">
      <c r="F932" t="s">
        <v>392</v>
      </c>
      <c r="R932" s="47" t="s">
        <v>254</v>
      </c>
    </row>
    <row r="933" spans="6:18" x14ac:dyDescent="0.25">
      <c r="F933" t="s">
        <v>392</v>
      </c>
      <c r="R933" s="47" t="s">
        <v>103</v>
      </c>
    </row>
    <row r="934" spans="6:18" x14ac:dyDescent="0.25">
      <c r="F934" t="s">
        <v>392</v>
      </c>
      <c r="R934" s="47" t="s">
        <v>114</v>
      </c>
    </row>
    <row r="935" spans="6:18" x14ac:dyDescent="0.25">
      <c r="F935" t="s">
        <v>392</v>
      </c>
      <c r="R935" s="47" t="s">
        <v>145</v>
      </c>
    </row>
    <row r="936" spans="6:18" x14ac:dyDescent="0.25">
      <c r="F936" t="s">
        <v>392</v>
      </c>
      <c r="R936" s="47" t="s">
        <v>103</v>
      </c>
    </row>
    <row r="937" spans="6:18" x14ac:dyDescent="0.25">
      <c r="F937" t="s">
        <v>392</v>
      </c>
      <c r="R937" s="47" t="s">
        <v>114</v>
      </c>
    </row>
    <row r="938" spans="6:18" x14ac:dyDescent="0.25">
      <c r="F938" t="s">
        <v>392</v>
      </c>
      <c r="R938" s="47" t="s">
        <v>137</v>
      </c>
    </row>
    <row r="939" spans="6:18" x14ac:dyDescent="0.25">
      <c r="F939" t="s">
        <v>392</v>
      </c>
      <c r="R939" s="47" t="s">
        <v>296</v>
      </c>
    </row>
    <row r="940" spans="6:18" x14ac:dyDescent="0.25">
      <c r="F940" t="s">
        <v>392</v>
      </c>
      <c r="R940" s="47" t="s">
        <v>246</v>
      </c>
    </row>
    <row r="941" spans="6:18" x14ac:dyDescent="0.25">
      <c r="F941" t="s">
        <v>392</v>
      </c>
      <c r="R941" s="47" t="s">
        <v>122</v>
      </c>
    </row>
    <row r="942" spans="6:18" x14ac:dyDescent="0.25">
      <c r="F942" t="s">
        <v>392</v>
      </c>
      <c r="R942" s="47" t="s">
        <v>281</v>
      </c>
    </row>
    <row r="943" spans="6:18" x14ac:dyDescent="0.25">
      <c r="F943" t="s">
        <v>392</v>
      </c>
      <c r="R943" s="47" t="s">
        <v>208</v>
      </c>
    </row>
    <row r="944" spans="6:18" x14ac:dyDescent="0.25">
      <c r="F944" t="s">
        <v>392</v>
      </c>
      <c r="R944" s="47" t="s">
        <v>117</v>
      </c>
    </row>
    <row r="945" spans="6:18" x14ac:dyDescent="0.25">
      <c r="F945" t="s">
        <v>392</v>
      </c>
      <c r="R945" s="47" t="s">
        <v>188</v>
      </c>
    </row>
    <row r="946" spans="6:18" x14ac:dyDescent="0.25">
      <c r="F946" t="s">
        <v>392</v>
      </c>
      <c r="R946" s="47" t="s">
        <v>438</v>
      </c>
    </row>
    <row r="947" spans="6:18" x14ac:dyDescent="0.25">
      <c r="F947" t="s">
        <v>392</v>
      </c>
      <c r="R947" s="47" t="s">
        <v>128</v>
      </c>
    </row>
    <row r="948" spans="6:18" x14ac:dyDescent="0.25">
      <c r="F948" t="s">
        <v>392</v>
      </c>
      <c r="R948" s="47" t="s">
        <v>371</v>
      </c>
    </row>
    <row r="949" spans="6:18" x14ac:dyDescent="0.25">
      <c r="F949" t="s">
        <v>392</v>
      </c>
      <c r="R949" s="47" t="s">
        <v>111</v>
      </c>
    </row>
    <row r="950" spans="6:18" x14ac:dyDescent="0.25">
      <c r="F950" t="s">
        <v>392</v>
      </c>
      <c r="R950" s="47" t="s">
        <v>122</v>
      </c>
    </row>
    <row r="951" spans="6:18" x14ac:dyDescent="0.25">
      <c r="F951" t="s">
        <v>392</v>
      </c>
      <c r="R951" s="47" t="s">
        <v>106</v>
      </c>
    </row>
    <row r="952" spans="6:18" x14ac:dyDescent="0.25">
      <c r="F952" t="s">
        <v>392</v>
      </c>
      <c r="R952" s="47" t="s">
        <v>281</v>
      </c>
    </row>
    <row r="953" spans="6:18" x14ac:dyDescent="0.25">
      <c r="F953" t="s">
        <v>392</v>
      </c>
      <c r="R953" s="47" t="s">
        <v>176</v>
      </c>
    </row>
    <row r="954" spans="6:18" x14ac:dyDescent="0.25">
      <c r="F954" t="s">
        <v>392</v>
      </c>
      <c r="R954" s="47" t="s">
        <v>122</v>
      </c>
    </row>
    <row r="955" spans="6:18" x14ac:dyDescent="0.25">
      <c r="F955" t="s">
        <v>392</v>
      </c>
      <c r="R955" s="47" t="s">
        <v>159</v>
      </c>
    </row>
    <row r="956" spans="6:18" x14ac:dyDescent="0.25">
      <c r="F956" t="s">
        <v>392</v>
      </c>
      <c r="R956" s="47" t="s">
        <v>153</v>
      </c>
    </row>
    <row r="957" spans="6:18" x14ac:dyDescent="0.25">
      <c r="F957" t="s">
        <v>392</v>
      </c>
      <c r="R957" s="47" t="s">
        <v>392</v>
      </c>
    </row>
    <row r="958" spans="6:18" x14ac:dyDescent="0.25">
      <c r="F958" t="s">
        <v>392</v>
      </c>
      <c r="R958" s="47" t="s">
        <v>111</v>
      </c>
    </row>
    <row r="959" spans="6:18" x14ac:dyDescent="0.25">
      <c r="F959" t="s">
        <v>392</v>
      </c>
      <c r="R959" s="47" t="s">
        <v>246</v>
      </c>
    </row>
    <row r="960" spans="6:18" x14ac:dyDescent="0.25">
      <c r="F960" t="s">
        <v>392</v>
      </c>
      <c r="R960" s="47" t="s">
        <v>281</v>
      </c>
    </row>
    <row r="961" spans="6:18" x14ac:dyDescent="0.25">
      <c r="F961" t="s">
        <v>392</v>
      </c>
      <c r="R961" s="47" t="s">
        <v>103</v>
      </c>
    </row>
    <row r="962" spans="6:18" x14ac:dyDescent="0.25">
      <c r="F962" t="s">
        <v>392</v>
      </c>
      <c r="R962" s="47" t="s">
        <v>643</v>
      </c>
    </row>
    <row r="963" spans="6:18" x14ac:dyDescent="0.25">
      <c r="F963" t="s">
        <v>103</v>
      </c>
      <c r="R963" s="47" t="s">
        <v>153</v>
      </c>
    </row>
    <row r="964" spans="6:18" x14ac:dyDescent="0.25">
      <c r="F964" t="s">
        <v>193</v>
      </c>
      <c r="R964" s="47" t="s">
        <v>371</v>
      </c>
    </row>
    <row r="965" spans="6:18" x14ac:dyDescent="0.25">
      <c r="F965" t="s">
        <v>193</v>
      </c>
      <c r="R965" s="47" t="s">
        <v>254</v>
      </c>
    </row>
    <row r="966" spans="6:18" x14ac:dyDescent="0.25">
      <c r="F966" t="s">
        <v>193</v>
      </c>
      <c r="R966" s="47" t="s">
        <v>176</v>
      </c>
    </row>
    <row r="967" spans="6:18" x14ac:dyDescent="0.25">
      <c r="F967" t="s">
        <v>193</v>
      </c>
      <c r="R967" s="47" t="s">
        <v>371</v>
      </c>
    </row>
    <row r="968" spans="6:18" x14ac:dyDescent="0.25">
      <c r="F968" t="s">
        <v>193</v>
      </c>
      <c r="R968" s="47" t="s">
        <v>128</v>
      </c>
    </row>
    <row r="969" spans="6:18" x14ac:dyDescent="0.25">
      <c r="F969" t="s">
        <v>193</v>
      </c>
      <c r="R969" s="47" t="s">
        <v>227</v>
      </c>
    </row>
    <row r="970" spans="6:18" x14ac:dyDescent="0.25">
      <c r="F970" t="s">
        <v>193</v>
      </c>
      <c r="R970" s="47" t="s">
        <v>222</v>
      </c>
    </row>
    <row r="971" spans="6:18" x14ac:dyDescent="0.25">
      <c r="F971" t="s">
        <v>193</v>
      </c>
      <c r="R971" s="47" t="s">
        <v>122</v>
      </c>
    </row>
    <row r="972" spans="6:18" x14ac:dyDescent="0.25">
      <c r="F972" t="s">
        <v>193</v>
      </c>
      <c r="R972" s="47" t="s">
        <v>169</v>
      </c>
    </row>
    <row r="973" spans="6:18" x14ac:dyDescent="0.25">
      <c r="F973" t="s">
        <v>193</v>
      </c>
      <c r="R973" s="47" t="s">
        <v>246</v>
      </c>
    </row>
    <row r="974" spans="6:18" x14ac:dyDescent="0.25">
      <c r="F974" t="s">
        <v>193</v>
      </c>
      <c r="R974" s="47" t="s">
        <v>174</v>
      </c>
    </row>
    <row r="975" spans="6:18" x14ac:dyDescent="0.25">
      <c r="F975" t="s">
        <v>193</v>
      </c>
      <c r="R975" s="47" t="s">
        <v>268</v>
      </c>
    </row>
    <row r="976" spans="6:18" x14ac:dyDescent="0.25">
      <c r="F976" t="s">
        <v>193</v>
      </c>
      <c r="R976" s="47" t="s">
        <v>106</v>
      </c>
    </row>
    <row r="977" spans="6:18" x14ac:dyDescent="0.25">
      <c r="F977" t="s">
        <v>193</v>
      </c>
      <c r="R977" s="47" t="s">
        <v>114</v>
      </c>
    </row>
    <row r="978" spans="6:18" x14ac:dyDescent="0.25">
      <c r="F978" t="s">
        <v>193</v>
      </c>
      <c r="R978" s="47" t="s">
        <v>198</v>
      </c>
    </row>
    <row r="979" spans="6:18" x14ac:dyDescent="0.25">
      <c r="F979" t="s">
        <v>193</v>
      </c>
      <c r="R979" s="47" t="s">
        <v>281</v>
      </c>
    </row>
    <row r="980" spans="6:18" x14ac:dyDescent="0.25">
      <c r="F980" t="s">
        <v>193</v>
      </c>
      <c r="R980" s="47" t="s">
        <v>122</v>
      </c>
    </row>
    <row r="981" spans="6:18" x14ac:dyDescent="0.25">
      <c r="F981" t="s">
        <v>193</v>
      </c>
      <c r="R981" s="47" t="s">
        <v>643</v>
      </c>
    </row>
    <row r="982" spans="6:18" x14ac:dyDescent="0.25">
      <c r="F982" t="s">
        <v>193</v>
      </c>
      <c r="R982" s="47" t="s">
        <v>193</v>
      </c>
    </row>
    <row r="983" spans="6:18" x14ac:dyDescent="0.25">
      <c r="F983" t="s">
        <v>193</v>
      </c>
      <c r="R983" s="47" t="s">
        <v>134</v>
      </c>
    </row>
    <row r="984" spans="6:18" x14ac:dyDescent="0.25">
      <c r="F984" t="s">
        <v>193</v>
      </c>
      <c r="R984" s="47" t="s">
        <v>148</v>
      </c>
    </row>
    <row r="985" spans="6:18" x14ac:dyDescent="0.25">
      <c r="F985" t="s">
        <v>193</v>
      </c>
      <c r="R985" s="47" t="s">
        <v>125</v>
      </c>
    </row>
    <row r="986" spans="6:18" x14ac:dyDescent="0.25">
      <c r="F986" t="s">
        <v>193</v>
      </c>
      <c r="R986" s="47" t="s">
        <v>183</v>
      </c>
    </row>
    <row r="987" spans="6:18" x14ac:dyDescent="0.25">
      <c r="F987" t="s">
        <v>193</v>
      </c>
      <c r="R987" s="47" t="s">
        <v>183</v>
      </c>
    </row>
    <row r="988" spans="6:18" x14ac:dyDescent="0.25">
      <c r="F988" t="s">
        <v>193</v>
      </c>
      <c r="R988" s="47" t="s">
        <v>296</v>
      </c>
    </row>
    <row r="989" spans="6:18" x14ac:dyDescent="0.25">
      <c r="F989" t="s">
        <v>193</v>
      </c>
      <c r="R989" s="47" t="s">
        <v>246</v>
      </c>
    </row>
    <row r="990" spans="6:18" x14ac:dyDescent="0.25">
      <c r="F990" t="s">
        <v>193</v>
      </c>
      <c r="R990" s="47" t="s">
        <v>176</v>
      </c>
    </row>
    <row r="991" spans="6:18" x14ac:dyDescent="0.25">
      <c r="F991" t="s">
        <v>193</v>
      </c>
      <c r="R991" s="47" t="s">
        <v>349</v>
      </c>
    </row>
    <row r="992" spans="6:18" x14ac:dyDescent="0.25">
      <c r="F992" t="s">
        <v>193</v>
      </c>
      <c r="R992" s="47" t="s">
        <v>125</v>
      </c>
    </row>
    <row r="993" spans="6:18" x14ac:dyDescent="0.25">
      <c r="F993" t="s">
        <v>193</v>
      </c>
      <c r="R993" s="47" t="s">
        <v>198</v>
      </c>
    </row>
    <row r="994" spans="6:18" x14ac:dyDescent="0.25">
      <c r="F994" t="s">
        <v>193</v>
      </c>
      <c r="R994" s="47" t="s">
        <v>643</v>
      </c>
    </row>
    <row r="995" spans="6:18" x14ac:dyDescent="0.25">
      <c r="F995" t="s">
        <v>193</v>
      </c>
      <c r="R995" s="47" t="s">
        <v>145</v>
      </c>
    </row>
    <row r="996" spans="6:18" x14ac:dyDescent="0.25">
      <c r="F996" t="s">
        <v>193</v>
      </c>
      <c r="R996" s="47" t="s">
        <v>246</v>
      </c>
    </row>
    <row r="997" spans="6:18" x14ac:dyDescent="0.25">
      <c r="F997" t="s">
        <v>193</v>
      </c>
      <c r="R997" s="47" t="s">
        <v>349</v>
      </c>
    </row>
    <row r="998" spans="6:18" x14ac:dyDescent="0.25">
      <c r="F998" t="s">
        <v>193</v>
      </c>
      <c r="R998" s="47" t="s">
        <v>111</v>
      </c>
    </row>
    <row r="999" spans="6:18" x14ac:dyDescent="0.25">
      <c r="F999" t="s">
        <v>193</v>
      </c>
      <c r="R999" s="47" t="s">
        <v>296</v>
      </c>
    </row>
    <row r="1000" spans="6:18" x14ac:dyDescent="0.25">
      <c r="F1000" t="s">
        <v>193</v>
      </c>
      <c r="R1000" s="47" t="s">
        <v>198</v>
      </c>
    </row>
    <row r="1001" spans="6:18" x14ac:dyDescent="0.25">
      <c r="F1001" t="s">
        <v>193</v>
      </c>
      <c r="R1001" s="47" t="s">
        <v>183</v>
      </c>
    </row>
    <row r="1002" spans="6:18" x14ac:dyDescent="0.25">
      <c r="F1002" t="s">
        <v>193</v>
      </c>
      <c r="R1002" s="47" t="s">
        <v>208</v>
      </c>
    </row>
    <row r="1003" spans="6:18" x14ac:dyDescent="0.25">
      <c r="F1003" t="s">
        <v>193</v>
      </c>
      <c r="R1003" s="47" t="s">
        <v>134</v>
      </c>
    </row>
    <row r="1004" spans="6:18" x14ac:dyDescent="0.25">
      <c r="F1004" t="s">
        <v>193</v>
      </c>
      <c r="R1004" s="47" t="s">
        <v>128</v>
      </c>
    </row>
    <row r="1005" spans="6:18" x14ac:dyDescent="0.25">
      <c r="F1005" t="s">
        <v>193</v>
      </c>
      <c r="R1005" s="47" t="s">
        <v>208</v>
      </c>
    </row>
    <row r="1006" spans="6:18" x14ac:dyDescent="0.25">
      <c r="F1006" t="s">
        <v>193</v>
      </c>
      <c r="R1006" s="47" t="s">
        <v>134</v>
      </c>
    </row>
    <row r="1007" spans="6:18" x14ac:dyDescent="0.25">
      <c r="F1007" t="s">
        <v>193</v>
      </c>
      <c r="R1007" s="47" t="s">
        <v>208</v>
      </c>
    </row>
    <row r="1008" spans="6:18" x14ac:dyDescent="0.25">
      <c r="F1008" t="s">
        <v>193</v>
      </c>
      <c r="R1008" s="47" t="s">
        <v>131</v>
      </c>
    </row>
    <row r="1009" spans="6:18" x14ac:dyDescent="0.25">
      <c r="F1009" t="s">
        <v>193</v>
      </c>
      <c r="R1009" s="47" t="s">
        <v>117</v>
      </c>
    </row>
    <row r="1010" spans="6:18" x14ac:dyDescent="0.25">
      <c r="F1010" t="s">
        <v>193</v>
      </c>
      <c r="R1010" s="47" t="s">
        <v>208</v>
      </c>
    </row>
    <row r="1011" spans="6:18" x14ac:dyDescent="0.25">
      <c r="F1011" t="s">
        <v>193</v>
      </c>
      <c r="R1011" s="47" t="s">
        <v>103</v>
      </c>
    </row>
    <row r="1012" spans="6:18" x14ac:dyDescent="0.25">
      <c r="F1012" t="s">
        <v>193</v>
      </c>
      <c r="R1012" s="47" t="s">
        <v>438</v>
      </c>
    </row>
    <row r="1013" spans="6:18" x14ac:dyDescent="0.25">
      <c r="F1013" t="s">
        <v>193</v>
      </c>
      <c r="R1013" s="47" t="s">
        <v>159</v>
      </c>
    </row>
    <row r="1014" spans="6:18" x14ac:dyDescent="0.25">
      <c r="F1014" t="s">
        <v>193</v>
      </c>
      <c r="R1014" s="47" t="s">
        <v>111</v>
      </c>
    </row>
    <row r="1015" spans="6:18" x14ac:dyDescent="0.25">
      <c r="F1015" t="s">
        <v>193</v>
      </c>
      <c r="R1015" s="47" t="s">
        <v>392</v>
      </c>
    </row>
    <row r="1016" spans="6:18" x14ac:dyDescent="0.25">
      <c r="F1016" t="s">
        <v>193</v>
      </c>
      <c r="R1016" s="47" t="s">
        <v>227</v>
      </c>
    </row>
    <row r="1017" spans="6:18" x14ac:dyDescent="0.25">
      <c r="F1017" t="s">
        <v>193</v>
      </c>
      <c r="R1017" s="47" t="s">
        <v>349</v>
      </c>
    </row>
    <row r="1018" spans="6:18" x14ac:dyDescent="0.25">
      <c r="F1018" t="s">
        <v>193</v>
      </c>
      <c r="R1018" s="47" t="s">
        <v>254</v>
      </c>
    </row>
    <row r="1019" spans="6:18" x14ac:dyDescent="0.25">
      <c r="F1019" t="s">
        <v>193</v>
      </c>
      <c r="R1019" s="47" t="s">
        <v>128</v>
      </c>
    </row>
    <row r="1020" spans="6:18" x14ac:dyDescent="0.25">
      <c r="F1020" t="s">
        <v>193</v>
      </c>
      <c r="R1020" s="47" t="s">
        <v>117</v>
      </c>
    </row>
    <row r="1021" spans="6:18" x14ac:dyDescent="0.25">
      <c r="F1021" t="s">
        <v>193</v>
      </c>
      <c r="R1021" s="47" t="s">
        <v>117</v>
      </c>
    </row>
    <row r="1022" spans="6:18" x14ac:dyDescent="0.25">
      <c r="F1022" t="s">
        <v>193</v>
      </c>
      <c r="R1022" s="47" t="s">
        <v>584</v>
      </c>
    </row>
    <row r="1023" spans="6:18" x14ac:dyDescent="0.25">
      <c r="F1023" t="s">
        <v>193</v>
      </c>
      <c r="R1023" s="47" t="s">
        <v>309</v>
      </c>
    </row>
    <row r="1024" spans="6:18" x14ac:dyDescent="0.25">
      <c r="F1024" t="s">
        <v>193</v>
      </c>
      <c r="R1024" s="47" t="s">
        <v>309</v>
      </c>
    </row>
    <row r="1025" spans="6:18" x14ac:dyDescent="0.25">
      <c r="F1025" t="s">
        <v>193</v>
      </c>
      <c r="R1025" s="47" t="s">
        <v>134</v>
      </c>
    </row>
    <row r="1026" spans="6:18" x14ac:dyDescent="0.25">
      <c r="F1026" t="s">
        <v>193</v>
      </c>
      <c r="R1026" s="47" t="s">
        <v>134</v>
      </c>
    </row>
    <row r="1027" spans="6:18" x14ac:dyDescent="0.25">
      <c r="F1027" t="s">
        <v>193</v>
      </c>
      <c r="R1027" s="47" t="s">
        <v>349</v>
      </c>
    </row>
    <row r="1028" spans="6:18" x14ac:dyDescent="0.25">
      <c r="F1028" t="s">
        <v>193</v>
      </c>
      <c r="R1028" s="47" t="s">
        <v>254</v>
      </c>
    </row>
    <row r="1029" spans="6:18" x14ac:dyDescent="0.25">
      <c r="F1029" t="s">
        <v>193</v>
      </c>
      <c r="R1029" s="47" t="s">
        <v>134</v>
      </c>
    </row>
    <row r="1030" spans="6:18" x14ac:dyDescent="0.25">
      <c r="F1030" t="s">
        <v>193</v>
      </c>
      <c r="R1030" s="47" t="s">
        <v>134</v>
      </c>
    </row>
    <row r="1031" spans="6:18" x14ac:dyDescent="0.25">
      <c r="F1031" t="s">
        <v>193</v>
      </c>
      <c r="R1031" s="47" t="s">
        <v>117</v>
      </c>
    </row>
    <row r="1032" spans="6:18" x14ac:dyDescent="0.25">
      <c r="F1032" t="s">
        <v>193</v>
      </c>
      <c r="R1032" s="47" t="s">
        <v>145</v>
      </c>
    </row>
    <row r="1033" spans="6:18" x14ac:dyDescent="0.25">
      <c r="F1033" t="s">
        <v>108</v>
      </c>
      <c r="R1033" s="47" t="s">
        <v>429</v>
      </c>
    </row>
    <row r="1034" spans="6:18" x14ac:dyDescent="0.25">
      <c r="F1034" t="s">
        <v>108</v>
      </c>
      <c r="R1034" s="47" t="s">
        <v>125</v>
      </c>
    </row>
    <row r="1035" spans="6:18" x14ac:dyDescent="0.25">
      <c r="F1035" t="s">
        <v>227</v>
      </c>
      <c r="R1035" s="47" t="s">
        <v>293</v>
      </c>
    </row>
    <row r="1036" spans="6:18" x14ac:dyDescent="0.25">
      <c r="F1036" t="s">
        <v>227</v>
      </c>
      <c r="R1036" s="47" t="s">
        <v>299</v>
      </c>
    </row>
    <row r="1037" spans="6:18" x14ac:dyDescent="0.25">
      <c r="F1037" t="s">
        <v>227</v>
      </c>
      <c r="R1037" s="47" t="s">
        <v>643</v>
      </c>
    </row>
    <row r="1038" spans="6:18" x14ac:dyDescent="0.25">
      <c r="F1038" t="s">
        <v>227</v>
      </c>
      <c r="R1038" s="47" t="s">
        <v>309</v>
      </c>
    </row>
    <row r="1039" spans="6:18" x14ac:dyDescent="0.25">
      <c r="F1039" t="s">
        <v>227</v>
      </c>
      <c r="R1039" s="47" t="s">
        <v>268</v>
      </c>
    </row>
    <row r="1040" spans="6:18" x14ac:dyDescent="0.25">
      <c r="F1040" t="s">
        <v>227</v>
      </c>
      <c r="R1040" s="47" t="s">
        <v>103</v>
      </c>
    </row>
    <row r="1041" spans="6:18" x14ac:dyDescent="0.25">
      <c r="F1041" t="s">
        <v>227</v>
      </c>
      <c r="R1041" s="47" t="s">
        <v>111</v>
      </c>
    </row>
    <row r="1042" spans="6:18" x14ac:dyDescent="0.25">
      <c r="F1042" t="s">
        <v>227</v>
      </c>
      <c r="R1042" s="47" t="s">
        <v>108</v>
      </c>
    </row>
    <row r="1043" spans="6:18" x14ac:dyDescent="0.25">
      <c r="F1043" t="s">
        <v>227</v>
      </c>
      <c r="R1043" s="47" t="s">
        <v>309</v>
      </c>
    </row>
    <row r="1044" spans="6:18" x14ac:dyDescent="0.25">
      <c r="F1044" t="s">
        <v>227</v>
      </c>
      <c r="R1044" s="47" t="s">
        <v>125</v>
      </c>
    </row>
    <row r="1045" spans="6:18" x14ac:dyDescent="0.25">
      <c r="F1045" t="s">
        <v>227</v>
      </c>
      <c r="R1045" s="47" t="s">
        <v>103</v>
      </c>
    </row>
    <row r="1046" spans="6:18" x14ac:dyDescent="0.25">
      <c r="F1046" t="s">
        <v>227</v>
      </c>
      <c r="R1046" s="47" t="s">
        <v>137</v>
      </c>
    </row>
    <row r="1047" spans="6:18" x14ac:dyDescent="0.25">
      <c r="F1047" t="s">
        <v>227</v>
      </c>
      <c r="R1047" s="47" t="s">
        <v>349</v>
      </c>
    </row>
    <row r="1048" spans="6:18" x14ac:dyDescent="0.25">
      <c r="F1048" t="s">
        <v>227</v>
      </c>
      <c r="R1048" s="47" t="s">
        <v>392</v>
      </c>
    </row>
    <row r="1049" spans="6:18" x14ac:dyDescent="0.25">
      <c r="F1049" t="s">
        <v>227</v>
      </c>
      <c r="R1049" s="47" t="s">
        <v>13</v>
      </c>
    </row>
    <row r="1050" spans="6:18" x14ac:dyDescent="0.25">
      <c r="F1050" t="s">
        <v>227</v>
      </c>
      <c r="R1050" s="47" t="s">
        <v>134</v>
      </c>
    </row>
    <row r="1051" spans="6:18" x14ac:dyDescent="0.25">
      <c r="F1051" t="s">
        <v>227</v>
      </c>
      <c r="R1051" s="47" t="s">
        <v>134</v>
      </c>
    </row>
    <row r="1052" spans="6:18" x14ac:dyDescent="0.25">
      <c r="F1052" t="s">
        <v>227</v>
      </c>
      <c r="R1052" s="47" t="s">
        <v>188</v>
      </c>
    </row>
    <row r="1053" spans="6:18" x14ac:dyDescent="0.25">
      <c r="F1053" t="s">
        <v>227</v>
      </c>
      <c r="R1053" s="47" t="s">
        <v>134</v>
      </c>
    </row>
    <row r="1054" spans="6:18" x14ac:dyDescent="0.25">
      <c r="F1054" t="s">
        <v>227</v>
      </c>
      <c r="R1054" s="47" t="s">
        <v>176</v>
      </c>
    </row>
    <row r="1055" spans="6:18" x14ac:dyDescent="0.25">
      <c r="F1055" t="s">
        <v>227</v>
      </c>
      <c r="R1055" s="47" t="s">
        <v>293</v>
      </c>
    </row>
    <row r="1056" spans="6:18" x14ac:dyDescent="0.25">
      <c r="F1056" t="s">
        <v>227</v>
      </c>
      <c r="R1056" s="47" t="s">
        <v>296</v>
      </c>
    </row>
    <row r="1057" spans="6:18" x14ac:dyDescent="0.25">
      <c r="F1057" t="s">
        <v>227</v>
      </c>
      <c r="R1057" s="47" t="s">
        <v>108</v>
      </c>
    </row>
    <row r="1058" spans="6:18" x14ac:dyDescent="0.25">
      <c r="F1058" t="s">
        <v>227</v>
      </c>
      <c r="R1058" s="47" t="s">
        <v>293</v>
      </c>
    </row>
    <row r="1059" spans="6:18" x14ac:dyDescent="0.25">
      <c r="F1059" t="s">
        <v>227</v>
      </c>
      <c r="R1059" s="47" t="s">
        <v>153</v>
      </c>
    </row>
    <row r="1060" spans="6:18" x14ac:dyDescent="0.25">
      <c r="F1060" t="s">
        <v>227</v>
      </c>
      <c r="R1060" s="47" t="s">
        <v>281</v>
      </c>
    </row>
    <row r="1061" spans="6:18" x14ac:dyDescent="0.25">
      <c r="F1061" t="s">
        <v>227</v>
      </c>
      <c r="R1061" s="47" t="s">
        <v>254</v>
      </c>
    </row>
    <row r="1062" spans="6:18" x14ac:dyDescent="0.25">
      <c r="F1062" t="s">
        <v>227</v>
      </c>
      <c r="R1062" s="47" t="s">
        <v>111</v>
      </c>
    </row>
    <row r="1063" spans="6:18" x14ac:dyDescent="0.25">
      <c r="F1063" t="s">
        <v>227</v>
      </c>
      <c r="R1063" s="47" t="s">
        <v>309</v>
      </c>
    </row>
    <row r="1064" spans="6:18" x14ac:dyDescent="0.25">
      <c r="F1064" t="s">
        <v>227</v>
      </c>
      <c r="R1064" s="47" t="s">
        <v>268</v>
      </c>
    </row>
    <row r="1065" spans="6:18" x14ac:dyDescent="0.25">
      <c r="F1065" t="s">
        <v>227</v>
      </c>
      <c r="R1065" s="47" t="s">
        <v>246</v>
      </c>
    </row>
    <row r="1066" spans="6:18" x14ac:dyDescent="0.25">
      <c r="F1066" t="s">
        <v>227</v>
      </c>
      <c r="R1066" s="47" t="s">
        <v>193</v>
      </c>
    </row>
    <row r="1067" spans="6:18" x14ac:dyDescent="0.25">
      <c r="F1067" t="s">
        <v>227</v>
      </c>
      <c r="R1067" s="47" t="s">
        <v>137</v>
      </c>
    </row>
    <row r="1068" spans="6:18" x14ac:dyDescent="0.25">
      <c r="F1068" t="s">
        <v>227</v>
      </c>
      <c r="R1068" s="47" t="s">
        <v>188</v>
      </c>
    </row>
    <row r="1069" spans="6:18" x14ac:dyDescent="0.25">
      <c r="F1069" t="s">
        <v>227</v>
      </c>
      <c r="R1069" s="47" t="s">
        <v>281</v>
      </c>
    </row>
    <row r="1070" spans="6:18" x14ac:dyDescent="0.25">
      <c r="F1070" t="s">
        <v>227</v>
      </c>
      <c r="R1070" s="47" t="s">
        <v>169</v>
      </c>
    </row>
    <row r="1071" spans="6:18" x14ac:dyDescent="0.25">
      <c r="F1071" t="s">
        <v>227</v>
      </c>
      <c r="R1071" s="47" t="s">
        <v>296</v>
      </c>
    </row>
    <row r="1072" spans="6:18" x14ac:dyDescent="0.25">
      <c r="F1072" t="s">
        <v>227</v>
      </c>
      <c r="R1072" s="47" t="s">
        <v>254</v>
      </c>
    </row>
    <row r="1073" spans="6:18" x14ac:dyDescent="0.25">
      <c r="F1073" t="s">
        <v>227</v>
      </c>
      <c r="R1073" s="47" t="s">
        <v>174</v>
      </c>
    </row>
    <row r="1074" spans="6:18" x14ac:dyDescent="0.25">
      <c r="F1074" t="s">
        <v>227</v>
      </c>
      <c r="R1074" s="47" t="s">
        <v>143</v>
      </c>
    </row>
    <row r="1075" spans="6:18" x14ac:dyDescent="0.25">
      <c r="F1075" t="s">
        <v>227</v>
      </c>
      <c r="R1075" s="47" t="s">
        <v>111</v>
      </c>
    </row>
    <row r="1076" spans="6:18" x14ac:dyDescent="0.25">
      <c r="F1076" t="s">
        <v>227</v>
      </c>
      <c r="R1076" s="47" t="s">
        <v>227</v>
      </c>
    </row>
    <row r="1077" spans="6:18" x14ac:dyDescent="0.25">
      <c r="F1077" t="s">
        <v>227</v>
      </c>
      <c r="R1077" s="47" t="s">
        <v>159</v>
      </c>
    </row>
    <row r="1078" spans="6:18" x14ac:dyDescent="0.25">
      <c r="F1078" t="s">
        <v>227</v>
      </c>
      <c r="R1078" s="47" t="s">
        <v>103</v>
      </c>
    </row>
    <row r="1079" spans="6:18" x14ac:dyDescent="0.25">
      <c r="F1079" t="s">
        <v>227</v>
      </c>
      <c r="R1079" s="47" t="s">
        <v>198</v>
      </c>
    </row>
    <row r="1080" spans="6:18" x14ac:dyDescent="0.25">
      <c r="F1080" t="s">
        <v>227</v>
      </c>
      <c r="R1080" s="47" t="s">
        <v>429</v>
      </c>
    </row>
    <row r="1081" spans="6:18" x14ac:dyDescent="0.25">
      <c r="F1081" t="s">
        <v>227</v>
      </c>
      <c r="R1081" s="47" t="s">
        <v>254</v>
      </c>
    </row>
    <row r="1082" spans="6:18" x14ac:dyDescent="0.25">
      <c r="F1082" t="s">
        <v>227</v>
      </c>
      <c r="R1082" s="47" t="s">
        <v>117</v>
      </c>
    </row>
    <row r="1083" spans="6:18" x14ac:dyDescent="0.25">
      <c r="F1083" t="s">
        <v>227</v>
      </c>
      <c r="R1083" s="47" t="s">
        <v>103</v>
      </c>
    </row>
    <row r="1084" spans="6:18" x14ac:dyDescent="0.25">
      <c r="F1084" t="s">
        <v>227</v>
      </c>
      <c r="R1084" s="47" t="s">
        <v>143</v>
      </c>
    </row>
    <row r="1085" spans="6:18" x14ac:dyDescent="0.25">
      <c r="F1085" t="s">
        <v>227</v>
      </c>
      <c r="R1085" s="47" t="s">
        <v>122</v>
      </c>
    </row>
    <row r="1086" spans="6:18" x14ac:dyDescent="0.25">
      <c r="F1086" t="s">
        <v>227</v>
      </c>
      <c r="R1086" s="47" t="s">
        <v>114</v>
      </c>
    </row>
    <row r="1087" spans="6:18" x14ac:dyDescent="0.25">
      <c r="F1087" t="s">
        <v>227</v>
      </c>
      <c r="R1087" s="47" t="s">
        <v>103</v>
      </c>
    </row>
    <row r="1088" spans="6:18" x14ac:dyDescent="0.25">
      <c r="F1088" t="s">
        <v>227</v>
      </c>
      <c r="R1088" s="47" t="s">
        <v>254</v>
      </c>
    </row>
    <row r="1089" spans="6:18" x14ac:dyDescent="0.25">
      <c r="F1089" t="s">
        <v>227</v>
      </c>
      <c r="R1089" s="47" t="s">
        <v>117</v>
      </c>
    </row>
    <row r="1090" spans="6:18" x14ac:dyDescent="0.25">
      <c r="F1090" t="s">
        <v>227</v>
      </c>
      <c r="R1090" s="47" t="s">
        <v>114</v>
      </c>
    </row>
    <row r="1091" spans="6:18" x14ac:dyDescent="0.25">
      <c r="F1091" t="s">
        <v>227</v>
      </c>
      <c r="R1091" s="47" t="s">
        <v>309</v>
      </c>
    </row>
    <row r="1092" spans="6:18" x14ac:dyDescent="0.25">
      <c r="F1092" t="s">
        <v>227</v>
      </c>
      <c r="R1092" s="47" t="s">
        <v>145</v>
      </c>
    </row>
    <row r="1093" spans="6:18" x14ac:dyDescent="0.25">
      <c r="F1093" t="s">
        <v>227</v>
      </c>
      <c r="R1093" s="47" t="s">
        <v>254</v>
      </c>
    </row>
    <row r="1094" spans="6:18" x14ac:dyDescent="0.25">
      <c r="F1094" t="s">
        <v>227</v>
      </c>
      <c r="R1094" s="47" t="s">
        <v>349</v>
      </c>
    </row>
    <row r="1095" spans="6:18" x14ac:dyDescent="0.25">
      <c r="F1095" t="s">
        <v>227</v>
      </c>
      <c r="R1095" s="47" t="s">
        <v>349</v>
      </c>
    </row>
    <row r="1096" spans="6:18" x14ac:dyDescent="0.25">
      <c r="F1096" t="s">
        <v>227</v>
      </c>
      <c r="R1096" s="47" t="s">
        <v>145</v>
      </c>
    </row>
    <row r="1097" spans="6:18" x14ac:dyDescent="0.25">
      <c r="F1097" t="s">
        <v>227</v>
      </c>
      <c r="R1097" s="47" t="s">
        <v>176</v>
      </c>
    </row>
    <row r="1098" spans="6:18" x14ac:dyDescent="0.25">
      <c r="F1098" t="s">
        <v>227</v>
      </c>
      <c r="R1098" s="47" t="s">
        <v>148</v>
      </c>
    </row>
    <row r="1099" spans="6:18" x14ac:dyDescent="0.25">
      <c r="F1099" t="s">
        <v>227</v>
      </c>
      <c r="R1099" s="47" t="s">
        <v>208</v>
      </c>
    </row>
    <row r="1100" spans="6:18" x14ac:dyDescent="0.25">
      <c r="F1100" t="s">
        <v>227</v>
      </c>
      <c r="R1100" s="47" t="s">
        <v>128</v>
      </c>
    </row>
    <row r="1101" spans="6:18" x14ac:dyDescent="0.25">
      <c r="F1101" t="s">
        <v>227</v>
      </c>
      <c r="R1101" s="47" t="s">
        <v>125</v>
      </c>
    </row>
    <row r="1102" spans="6:18" x14ac:dyDescent="0.25">
      <c r="F1102" t="s">
        <v>227</v>
      </c>
      <c r="R1102" s="47" t="s">
        <v>106</v>
      </c>
    </row>
    <row r="1103" spans="6:18" x14ac:dyDescent="0.25">
      <c r="F1103" t="s">
        <v>227</v>
      </c>
      <c r="R1103" s="47" t="s">
        <v>159</v>
      </c>
    </row>
    <row r="1104" spans="6:18" x14ac:dyDescent="0.25">
      <c r="F1104" t="s">
        <v>227</v>
      </c>
      <c r="R1104" s="47" t="s">
        <v>349</v>
      </c>
    </row>
    <row r="1105" spans="6:18" x14ac:dyDescent="0.25">
      <c r="F1105" t="s">
        <v>227</v>
      </c>
      <c r="R1105" s="47" t="s">
        <v>208</v>
      </c>
    </row>
    <row r="1106" spans="6:18" x14ac:dyDescent="0.25">
      <c r="F1106" t="s">
        <v>227</v>
      </c>
      <c r="R1106" s="47" t="s">
        <v>246</v>
      </c>
    </row>
    <row r="1107" spans="6:18" x14ac:dyDescent="0.25">
      <c r="F1107" t="s">
        <v>227</v>
      </c>
      <c r="R1107" s="47" t="s">
        <v>134</v>
      </c>
    </row>
    <row r="1108" spans="6:18" x14ac:dyDescent="0.25">
      <c r="F1108" t="s">
        <v>227</v>
      </c>
      <c r="R1108" t="s">
        <v>208</v>
      </c>
    </row>
    <row r="1109" spans="6:18" x14ac:dyDescent="0.25">
      <c r="F1109" t="s">
        <v>227</v>
      </c>
      <c r="R1109" t="s">
        <v>117</v>
      </c>
    </row>
    <row r="1110" spans="6:18" x14ac:dyDescent="0.25">
      <c r="F1110" t="s">
        <v>227</v>
      </c>
    </row>
    <row r="1111" spans="6:18" x14ac:dyDescent="0.25">
      <c r="F1111" t="s">
        <v>227</v>
      </c>
    </row>
    <row r="1112" spans="6:18" x14ac:dyDescent="0.25">
      <c r="F1112" t="s">
        <v>227</v>
      </c>
    </row>
    <row r="1113" spans="6:18" x14ac:dyDescent="0.25">
      <c r="F1113" t="s">
        <v>227</v>
      </c>
    </row>
    <row r="1114" spans="6:18" x14ac:dyDescent="0.25">
      <c r="F1114" t="s">
        <v>122</v>
      </c>
    </row>
    <row r="1115" spans="6:18" x14ac:dyDescent="0.25">
      <c r="F1115" t="s">
        <v>309</v>
      </c>
    </row>
    <row r="1116" spans="6:18" x14ac:dyDescent="0.25">
      <c r="F1116" t="s">
        <v>103</v>
      </c>
    </row>
    <row r="1117" spans="6:18" x14ac:dyDescent="0.25">
      <c r="F1117" t="s">
        <v>198</v>
      </c>
    </row>
    <row r="1118" spans="6:18" x14ac:dyDescent="0.25">
      <c r="F1118" t="s">
        <v>198</v>
      </c>
    </row>
    <row r="1119" spans="6:18" x14ac:dyDescent="0.25">
      <c r="F1119" t="s">
        <v>198</v>
      </c>
    </row>
    <row r="1120" spans="6:18" x14ac:dyDescent="0.25">
      <c r="F1120" t="s">
        <v>198</v>
      </c>
    </row>
    <row r="1121" spans="6:6" x14ac:dyDescent="0.25">
      <c r="F1121" t="s">
        <v>198</v>
      </c>
    </row>
    <row r="1122" spans="6:6" x14ac:dyDescent="0.25">
      <c r="F1122" t="s">
        <v>198</v>
      </c>
    </row>
    <row r="1123" spans="6:6" x14ac:dyDescent="0.25">
      <c r="F1123" t="s">
        <v>198</v>
      </c>
    </row>
    <row r="1124" spans="6:6" x14ac:dyDescent="0.25">
      <c r="F1124" t="s">
        <v>198</v>
      </c>
    </row>
    <row r="1125" spans="6:6" x14ac:dyDescent="0.25">
      <c r="F1125" t="s">
        <v>198</v>
      </c>
    </row>
    <row r="1126" spans="6:6" x14ac:dyDescent="0.25">
      <c r="F1126" t="s">
        <v>198</v>
      </c>
    </row>
    <row r="1127" spans="6:6" x14ac:dyDescent="0.25">
      <c r="F1127" t="s">
        <v>198</v>
      </c>
    </row>
    <row r="1128" spans="6:6" x14ac:dyDescent="0.25">
      <c r="F1128" t="s">
        <v>198</v>
      </c>
    </row>
    <row r="1129" spans="6:6" x14ac:dyDescent="0.25">
      <c r="F1129" t="s">
        <v>198</v>
      </c>
    </row>
    <row r="1130" spans="6:6" x14ac:dyDescent="0.25">
      <c r="F1130" t="s">
        <v>198</v>
      </c>
    </row>
    <row r="1131" spans="6:6" x14ac:dyDescent="0.25">
      <c r="F1131" t="s">
        <v>198</v>
      </c>
    </row>
    <row r="1132" spans="6:6" x14ac:dyDescent="0.25">
      <c r="F1132" t="s">
        <v>198</v>
      </c>
    </row>
    <row r="1133" spans="6:6" x14ac:dyDescent="0.25">
      <c r="F1133" t="s">
        <v>198</v>
      </c>
    </row>
    <row r="1134" spans="6:6" x14ac:dyDescent="0.25">
      <c r="F1134" t="s">
        <v>198</v>
      </c>
    </row>
    <row r="1135" spans="6:6" x14ac:dyDescent="0.25">
      <c r="F1135" t="s">
        <v>198</v>
      </c>
    </row>
    <row r="1136" spans="6:6" x14ac:dyDescent="0.25">
      <c r="F1136" t="s">
        <v>198</v>
      </c>
    </row>
    <row r="1137" spans="6:6" x14ac:dyDescent="0.25">
      <c r="F1137" t="s">
        <v>198</v>
      </c>
    </row>
    <row r="1138" spans="6:6" x14ac:dyDescent="0.25">
      <c r="F1138" t="s">
        <v>198</v>
      </c>
    </row>
    <row r="1139" spans="6:6" x14ac:dyDescent="0.25">
      <c r="F1139" t="s">
        <v>198</v>
      </c>
    </row>
    <row r="1140" spans="6:6" x14ac:dyDescent="0.25">
      <c r="F1140" t="s">
        <v>198</v>
      </c>
    </row>
    <row r="1141" spans="6:6" x14ac:dyDescent="0.25">
      <c r="F1141" t="s">
        <v>198</v>
      </c>
    </row>
    <row r="1142" spans="6:6" x14ac:dyDescent="0.25">
      <c r="F1142" t="s">
        <v>198</v>
      </c>
    </row>
    <row r="1143" spans="6:6" x14ac:dyDescent="0.25">
      <c r="F1143" t="s">
        <v>198</v>
      </c>
    </row>
    <row r="1144" spans="6:6" x14ac:dyDescent="0.25">
      <c r="F1144" t="s">
        <v>198</v>
      </c>
    </row>
    <row r="1145" spans="6:6" x14ac:dyDescent="0.25">
      <c r="F1145" t="s">
        <v>198</v>
      </c>
    </row>
    <row r="1146" spans="6:6" x14ac:dyDescent="0.25">
      <c r="F1146" t="s">
        <v>198</v>
      </c>
    </row>
    <row r="1147" spans="6:6" x14ac:dyDescent="0.25">
      <c r="F1147" t="s">
        <v>198</v>
      </c>
    </row>
    <row r="1148" spans="6:6" x14ac:dyDescent="0.25">
      <c r="F1148" t="s">
        <v>198</v>
      </c>
    </row>
    <row r="1149" spans="6:6" x14ac:dyDescent="0.25">
      <c r="F1149" t="s">
        <v>198</v>
      </c>
    </row>
    <row r="1150" spans="6:6" x14ac:dyDescent="0.25">
      <c r="F1150" t="s">
        <v>198</v>
      </c>
    </row>
    <row r="1151" spans="6:6" x14ac:dyDescent="0.25">
      <c r="F1151" t="s">
        <v>198</v>
      </c>
    </row>
    <row r="1152" spans="6:6" x14ac:dyDescent="0.25">
      <c r="F1152" t="s">
        <v>198</v>
      </c>
    </row>
    <row r="1153" spans="6:6" x14ac:dyDescent="0.25">
      <c r="F1153" t="s">
        <v>198</v>
      </c>
    </row>
    <row r="1154" spans="6:6" x14ac:dyDescent="0.25">
      <c r="F1154" t="s">
        <v>198</v>
      </c>
    </row>
    <row r="1155" spans="6:6" x14ac:dyDescent="0.25">
      <c r="F1155" t="s">
        <v>198</v>
      </c>
    </row>
    <row r="1156" spans="6:6" x14ac:dyDescent="0.25">
      <c r="F1156" t="s">
        <v>198</v>
      </c>
    </row>
    <row r="1157" spans="6:6" x14ac:dyDescent="0.25">
      <c r="F1157" t="s">
        <v>198</v>
      </c>
    </row>
    <row r="1158" spans="6:6" x14ac:dyDescent="0.25">
      <c r="F1158" t="s">
        <v>198</v>
      </c>
    </row>
    <row r="1159" spans="6:6" x14ac:dyDescent="0.25">
      <c r="F1159" t="s">
        <v>198</v>
      </c>
    </row>
    <row r="1160" spans="6:6" x14ac:dyDescent="0.25">
      <c r="F1160" t="s">
        <v>198</v>
      </c>
    </row>
    <row r="1161" spans="6:6" x14ac:dyDescent="0.25">
      <c r="F1161" t="s">
        <v>198</v>
      </c>
    </row>
    <row r="1162" spans="6:6" x14ac:dyDescent="0.25">
      <c r="F1162" t="s">
        <v>198</v>
      </c>
    </row>
    <row r="1163" spans="6:6" x14ac:dyDescent="0.25">
      <c r="F1163" t="s">
        <v>198</v>
      </c>
    </row>
    <row r="1164" spans="6:6" x14ac:dyDescent="0.25">
      <c r="F1164" t="s">
        <v>198</v>
      </c>
    </row>
    <row r="1165" spans="6:6" x14ac:dyDescent="0.25">
      <c r="F1165" t="s">
        <v>198</v>
      </c>
    </row>
    <row r="1166" spans="6:6" x14ac:dyDescent="0.25">
      <c r="F1166" t="s">
        <v>198</v>
      </c>
    </row>
    <row r="1167" spans="6:6" x14ac:dyDescent="0.25">
      <c r="F1167" t="s">
        <v>198</v>
      </c>
    </row>
    <row r="1168" spans="6:6" x14ac:dyDescent="0.25">
      <c r="F1168" t="s">
        <v>198</v>
      </c>
    </row>
    <row r="1169" spans="6:6" x14ac:dyDescent="0.25">
      <c r="F1169" t="s">
        <v>198</v>
      </c>
    </row>
    <row r="1170" spans="6:6" x14ac:dyDescent="0.25">
      <c r="F1170" t="s">
        <v>198</v>
      </c>
    </row>
    <row r="1171" spans="6:6" x14ac:dyDescent="0.25">
      <c r="F1171" t="s">
        <v>198</v>
      </c>
    </row>
    <row r="1172" spans="6:6" x14ac:dyDescent="0.25">
      <c r="F1172" t="s">
        <v>198</v>
      </c>
    </row>
    <row r="1173" spans="6:6" x14ac:dyDescent="0.25">
      <c r="F1173" t="s">
        <v>198</v>
      </c>
    </row>
    <row r="1174" spans="6:6" x14ac:dyDescent="0.25">
      <c r="F1174" t="s">
        <v>198</v>
      </c>
    </row>
    <row r="1175" spans="6:6" x14ac:dyDescent="0.25">
      <c r="F1175" t="s">
        <v>198</v>
      </c>
    </row>
    <row r="1176" spans="6:6" x14ac:dyDescent="0.25">
      <c r="F1176" t="s">
        <v>198</v>
      </c>
    </row>
    <row r="1177" spans="6:6" x14ac:dyDescent="0.25">
      <c r="F1177" t="s">
        <v>198</v>
      </c>
    </row>
    <row r="1178" spans="6:6" x14ac:dyDescent="0.25">
      <c r="F1178" t="s">
        <v>198</v>
      </c>
    </row>
    <row r="1179" spans="6:6" x14ac:dyDescent="0.25">
      <c r="F1179" t="s">
        <v>198</v>
      </c>
    </row>
    <row r="1180" spans="6:6" x14ac:dyDescent="0.25">
      <c r="F1180" t="s">
        <v>198</v>
      </c>
    </row>
    <row r="1181" spans="6:6" x14ac:dyDescent="0.25">
      <c r="F1181" t="s">
        <v>198</v>
      </c>
    </row>
    <row r="1182" spans="6:6" x14ac:dyDescent="0.25">
      <c r="F1182" t="s">
        <v>198</v>
      </c>
    </row>
    <row r="1183" spans="6:6" x14ac:dyDescent="0.25">
      <c r="F1183" t="s">
        <v>198</v>
      </c>
    </row>
    <row r="1184" spans="6:6" x14ac:dyDescent="0.25">
      <c r="F1184" t="s">
        <v>198</v>
      </c>
    </row>
    <row r="1185" spans="6:6" x14ac:dyDescent="0.25">
      <c r="F1185" t="s">
        <v>198</v>
      </c>
    </row>
    <row r="1186" spans="6:6" x14ac:dyDescent="0.25">
      <c r="F1186" t="s">
        <v>198</v>
      </c>
    </row>
    <row r="1187" spans="6:6" x14ac:dyDescent="0.25">
      <c r="F1187" t="s">
        <v>198</v>
      </c>
    </row>
    <row r="1188" spans="6:6" x14ac:dyDescent="0.25">
      <c r="F1188" t="s">
        <v>198</v>
      </c>
    </row>
    <row r="1189" spans="6:6" x14ac:dyDescent="0.25">
      <c r="F1189" t="s">
        <v>183</v>
      </c>
    </row>
    <row r="1190" spans="6:6" x14ac:dyDescent="0.25">
      <c r="F1190" t="s">
        <v>183</v>
      </c>
    </row>
    <row r="1191" spans="6:6" x14ac:dyDescent="0.25">
      <c r="F1191" t="s">
        <v>183</v>
      </c>
    </row>
    <row r="1192" spans="6:6" x14ac:dyDescent="0.25">
      <c r="F1192" t="s">
        <v>183</v>
      </c>
    </row>
    <row r="1193" spans="6:6" x14ac:dyDescent="0.25">
      <c r="F1193" t="s">
        <v>183</v>
      </c>
    </row>
    <row r="1194" spans="6:6" x14ac:dyDescent="0.25">
      <c r="F1194" t="s">
        <v>183</v>
      </c>
    </row>
    <row r="1195" spans="6:6" x14ac:dyDescent="0.25">
      <c r="F1195" t="s">
        <v>183</v>
      </c>
    </row>
    <row r="1196" spans="6:6" x14ac:dyDescent="0.25">
      <c r="F1196" t="s">
        <v>183</v>
      </c>
    </row>
    <row r="1197" spans="6:6" x14ac:dyDescent="0.25">
      <c r="F1197" t="s">
        <v>183</v>
      </c>
    </row>
    <row r="1198" spans="6:6" x14ac:dyDescent="0.25">
      <c r="F1198" t="s">
        <v>183</v>
      </c>
    </row>
    <row r="1199" spans="6:6" x14ac:dyDescent="0.25">
      <c r="F1199" t="s">
        <v>183</v>
      </c>
    </row>
    <row r="1200" spans="6:6" x14ac:dyDescent="0.25">
      <c r="F1200" t="s">
        <v>183</v>
      </c>
    </row>
    <row r="1201" spans="6:6" x14ac:dyDescent="0.25">
      <c r="F1201" t="s">
        <v>183</v>
      </c>
    </row>
    <row r="1202" spans="6:6" x14ac:dyDescent="0.25">
      <c r="F1202" t="s">
        <v>183</v>
      </c>
    </row>
    <row r="1203" spans="6:6" x14ac:dyDescent="0.25">
      <c r="F1203" t="s">
        <v>183</v>
      </c>
    </row>
    <row r="1204" spans="6:6" x14ac:dyDescent="0.25">
      <c r="F1204" t="s">
        <v>183</v>
      </c>
    </row>
    <row r="1205" spans="6:6" x14ac:dyDescent="0.25">
      <c r="F1205" t="s">
        <v>183</v>
      </c>
    </row>
    <row r="1206" spans="6:6" x14ac:dyDescent="0.25">
      <c r="F1206" t="s">
        <v>143</v>
      </c>
    </row>
    <row r="1207" spans="6:6" x14ac:dyDescent="0.25">
      <c r="F1207" t="s">
        <v>143</v>
      </c>
    </row>
    <row r="1208" spans="6:6" x14ac:dyDescent="0.25">
      <c r="F1208" t="s">
        <v>143</v>
      </c>
    </row>
    <row r="1209" spans="6:6" x14ac:dyDescent="0.25">
      <c r="F1209" t="s">
        <v>143</v>
      </c>
    </row>
    <row r="1210" spans="6:6" x14ac:dyDescent="0.25">
      <c r="F1210" t="s">
        <v>143</v>
      </c>
    </row>
    <row r="1211" spans="6:6" x14ac:dyDescent="0.25">
      <c r="F1211" t="s">
        <v>143</v>
      </c>
    </row>
    <row r="1212" spans="6:6" x14ac:dyDescent="0.25">
      <c r="F1212" t="s">
        <v>143</v>
      </c>
    </row>
    <row r="1213" spans="6:6" x14ac:dyDescent="0.25">
      <c r="F1213" t="s">
        <v>143</v>
      </c>
    </row>
    <row r="1214" spans="6:6" x14ac:dyDescent="0.25">
      <c r="F1214" t="s">
        <v>143</v>
      </c>
    </row>
    <row r="1215" spans="6:6" x14ac:dyDescent="0.25">
      <c r="F1215" t="s">
        <v>143</v>
      </c>
    </row>
    <row r="1216" spans="6:6" x14ac:dyDescent="0.25">
      <c r="F1216" t="s">
        <v>143</v>
      </c>
    </row>
    <row r="1217" spans="6:6" x14ac:dyDescent="0.25">
      <c r="F1217" t="s">
        <v>143</v>
      </c>
    </row>
    <row r="1218" spans="6:6" x14ac:dyDescent="0.25">
      <c r="F1218" t="s">
        <v>143</v>
      </c>
    </row>
    <row r="1219" spans="6:6" x14ac:dyDescent="0.25">
      <c r="F1219" t="s">
        <v>143</v>
      </c>
    </row>
    <row r="1220" spans="6:6" x14ac:dyDescent="0.25">
      <c r="F1220" t="s">
        <v>143</v>
      </c>
    </row>
    <row r="1221" spans="6:6" x14ac:dyDescent="0.25">
      <c r="F1221" t="s">
        <v>143</v>
      </c>
    </row>
    <row r="1222" spans="6:6" x14ac:dyDescent="0.25">
      <c r="F1222" t="s">
        <v>143</v>
      </c>
    </row>
    <row r="1223" spans="6:6" x14ac:dyDescent="0.25">
      <c r="F1223" t="s">
        <v>143</v>
      </c>
    </row>
    <row r="1224" spans="6:6" x14ac:dyDescent="0.25">
      <c r="F1224" t="s">
        <v>143</v>
      </c>
    </row>
    <row r="1225" spans="6:6" x14ac:dyDescent="0.25">
      <c r="F1225" t="s">
        <v>143</v>
      </c>
    </row>
    <row r="1226" spans="6:6" x14ac:dyDescent="0.25">
      <c r="F1226" t="s">
        <v>143</v>
      </c>
    </row>
    <row r="1227" spans="6:6" x14ac:dyDescent="0.25">
      <c r="F1227" t="s">
        <v>143</v>
      </c>
    </row>
    <row r="1228" spans="6:6" x14ac:dyDescent="0.25">
      <c r="F1228" t="s">
        <v>143</v>
      </c>
    </row>
    <row r="1229" spans="6:6" x14ac:dyDescent="0.25">
      <c r="F1229" t="s">
        <v>143</v>
      </c>
    </row>
    <row r="1230" spans="6:6" x14ac:dyDescent="0.25">
      <c r="F1230" t="s">
        <v>143</v>
      </c>
    </row>
    <row r="1231" spans="6:6" x14ac:dyDescent="0.25">
      <c r="F1231" t="s">
        <v>143</v>
      </c>
    </row>
    <row r="1232" spans="6:6" x14ac:dyDescent="0.25">
      <c r="F1232" t="s">
        <v>143</v>
      </c>
    </row>
    <row r="1233" spans="6:6" x14ac:dyDescent="0.25">
      <c r="F1233" t="s">
        <v>143</v>
      </c>
    </row>
    <row r="1234" spans="6:6" x14ac:dyDescent="0.25">
      <c r="F1234" t="s">
        <v>143</v>
      </c>
    </row>
    <row r="1235" spans="6:6" x14ac:dyDescent="0.25">
      <c r="F1235" t="s">
        <v>143</v>
      </c>
    </row>
    <row r="1236" spans="6:6" x14ac:dyDescent="0.25">
      <c r="F1236" t="s">
        <v>143</v>
      </c>
    </row>
    <row r="1237" spans="6:6" x14ac:dyDescent="0.25">
      <c r="F1237" t="s">
        <v>143</v>
      </c>
    </row>
    <row r="1238" spans="6:6" x14ac:dyDescent="0.25">
      <c r="F1238" t="s">
        <v>143</v>
      </c>
    </row>
    <row r="1239" spans="6:6" x14ac:dyDescent="0.25">
      <c r="F1239" t="s">
        <v>143</v>
      </c>
    </row>
    <row r="1240" spans="6:6" x14ac:dyDescent="0.25">
      <c r="F1240" t="s">
        <v>143</v>
      </c>
    </row>
    <row r="1241" spans="6:6" x14ac:dyDescent="0.25">
      <c r="F1241" t="s">
        <v>143</v>
      </c>
    </row>
    <row r="1242" spans="6:6" x14ac:dyDescent="0.25">
      <c r="F1242" t="s">
        <v>143</v>
      </c>
    </row>
    <row r="1243" spans="6:6" x14ac:dyDescent="0.25">
      <c r="F1243" t="s">
        <v>143</v>
      </c>
    </row>
    <row r="1244" spans="6:6" x14ac:dyDescent="0.25">
      <c r="F1244" t="s">
        <v>143</v>
      </c>
    </row>
    <row r="1245" spans="6:6" x14ac:dyDescent="0.25">
      <c r="F1245" t="s">
        <v>143</v>
      </c>
    </row>
    <row r="1246" spans="6:6" x14ac:dyDescent="0.25">
      <c r="F1246" t="s">
        <v>143</v>
      </c>
    </row>
    <row r="1247" spans="6:6" x14ac:dyDescent="0.25">
      <c r="F1247" t="s">
        <v>143</v>
      </c>
    </row>
    <row r="1248" spans="6:6" x14ac:dyDescent="0.25">
      <c r="F1248" t="s">
        <v>143</v>
      </c>
    </row>
    <row r="1249" spans="6:6" x14ac:dyDescent="0.25">
      <c r="F1249" t="s">
        <v>143</v>
      </c>
    </row>
    <row r="1250" spans="6:6" x14ac:dyDescent="0.25">
      <c r="F1250" t="s">
        <v>143</v>
      </c>
    </row>
    <row r="1251" spans="6:6" x14ac:dyDescent="0.25">
      <c r="F1251" t="s">
        <v>143</v>
      </c>
    </row>
    <row r="1252" spans="6:6" x14ac:dyDescent="0.25">
      <c r="F1252" t="s">
        <v>143</v>
      </c>
    </row>
    <row r="1253" spans="6:6" x14ac:dyDescent="0.25">
      <c r="F1253" t="s">
        <v>143</v>
      </c>
    </row>
    <row r="1254" spans="6:6" x14ac:dyDescent="0.25">
      <c r="F1254" t="s">
        <v>143</v>
      </c>
    </row>
    <row r="1255" spans="6:6" x14ac:dyDescent="0.25">
      <c r="F1255" t="s">
        <v>143</v>
      </c>
    </row>
    <row r="1256" spans="6:6" x14ac:dyDescent="0.25">
      <c r="F1256" t="s">
        <v>143</v>
      </c>
    </row>
    <row r="1257" spans="6:6" x14ac:dyDescent="0.25">
      <c r="F1257" t="s">
        <v>153</v>
      </c>
    </row>
    <row r="1258" spans="6:6" x14ac:dyDescent="0.25">
      <c r="F1258" t="s">
        <v>153</v>
      </c>
    </row>
    <row r="1259" spans="6:6" x14ac:dyDescent="0.25">
      <c r="F1259" t="s">
        <v>153</v>
      </c>
    </row>
    <row r="1260" spans="6:6" x14ac:dyDescent="0.25">
      <c r="F1260" t="s">
        <v>153</v>
      </c>
    </row>
    <row r="1261" spans="6:6" x14ac:dyDescent="0.25">
      <c r="F1261" t="s">
        <v>153</v>
      </c>
    </row>
    <row r="1262" spans="6:6" x14ac:dyDescent="0.25">
      <c r="F1262" t="s">
        <v>153</v>
      </c>
    </row>
    <row r="1263" spans="6:6" x14ac:dyDescent="0.25">
      <c r="F1263" t="s">
        <v>153</v>
      </c>
    </row>
    <row r="1264" spans="6:6" x14ac:dyDescent="0.25">
      <c r="F1264" t="s">
        <v>153</v>
      </c>
    </row>
    <row r="1265" spans="6:6" x14ac:dyDescent="0.25">
      <c r="F1265" t="s">
        <v>153</v>
      </c>
    </row>
    <row r="1266" spans="6:6" x14ac:dyDescent="0.25">
      <c r="F1266" t="s">
        <v>153</v>
      </c>
    </row>
    <row r="1267" spans="6:6" x14ac:dyDescent="0.25">
      <c r="F1267" t="s">
        <v>153</v>
      </c>
    </row>
    <row r="1268" spans="6:6" x14ac:dyDescent="0.25">
      <c r="F1268" t="s">
        <v>153</v>
      </c>
    </row>
    <row r="1269" spans="6:6" x14ac:dyDescent="0.25">
      <c r="F1269" t="s">
        <v>153</v>
      </c>
    </row>
    <row r="1270" spans="6:6" x14ac:dyDescent="0.25">
      <c r="F1270" t="s">
        <v>153</v>
      </c>
    </row>
    <row r="1271" spans="6:6" x14ac:dyDescent="0.25">
      <c r="F1271" t="s">
        <v>153</v>
      </c>
    </row>
    <row r="1272" spans="6:6" x14ac:dyDescent="0.25">
      <c r="F1272" t="s">
        <v>153</v>
      </c>
    </row>
    <row r="1273" spans="6:6" x14ac:dyDescent="0.25">
      <c r="F1273" t="s">
        <v>153</v>
      </c>
    </row>
    <row r="1274" spans="6:6" x14ac:dyDescent="0.25">
      <c r="F1274" t="s">
        <v>153</v>
      </c>
    </row>
    <row r="1275" spans="6:6" x14ac:dyDescent="0.25">
      <c r="F1275" t="s">
        <v>153</v>
      </c>
    </row>
    <row r="1276" spans="6:6" x14ac:dyDescent="0.25">
      <c r="F1276" t="s">
        <v>153</v>
      </c>
    </row>
    <row r="1277" spans="6:6" x14ac:dyDescent="0.25">
      <c r="F1277" t="s">
        <v>153</v>
      </c>
    </row>
    <row r="1278" spans="6:6" x14ac:dyDescent="0.25">
      <c r="F1278" t="s">
        <v>153</v>
      </c>
    </row>
    <row r="1279" spans="6:6" x14ac:dyDescent="0.25">
      <c r="F1279" t="s">
        <v>153</v>
      </c>
    </row>
    <row r="1280" spans="6:6" x14ac:dyDescent="0.25">
      <c r="F1280" t="s">
        <v>153</v>
      </c>
    </row>
    <row r="1281" spans="6:6" x14ac:dyDescent="0.25">
      <c r="F1281" t="s">
        <v>153</v>
      </c>
    </row>
    <row r="1282" spans="6:6" x14ac:dyDescent="0.25">
      <c r="F1282" t="s">
        <v>153</v>
      </c>
    </row>
    <row r="1283" spans="6:6" x14ac:dyDescent="0.25">
      <c r="F1283" t="s">
        <v>153</v>
      </c>
    </row>
    <row r="1284" spans="6:6" x14ac:dyDescent="0.25">
      <c r="F1284" t="s">
        <v>153</v>
      </c>
    </row>
    <row r="1285" spans="6:6" x14ac:dyDescent="0.25">
      <c r="F1285" t="s">
        <v>153</v>
      </c>
    </row>
    <row r="1286" spans="6:6" x14ac:dyDescent="0.25">
      <c r="F1286" t="s">
        <v>153</v>
      </c>
    </row>
    <row r="1287" spans="6:6" x14ac:dyDescent="0.25">
      <c r="F1287" t="s">
        <v>153</v>
      </c>
    </row>
    <row r="1288" spans="6:6" x14ac:dyDescent="0.25">
      <c r="F1288" t="s">
        <v>153</v>
      </c>
    </row>
    <row r="1289" spans="6:6" x14ac:dyDescent="0.25">
      <c r="F1289" t="s">
        <v>153</v>
      </c>
    </row>
    <row r="1290" spans="6:6" x14ac:dyDescent="0.25">
      <c r="F1290" t="s">
        <v>153</v>
      </c>
    </row>
    <row r="1291" spans="6:6" x14ac:dyDescent="0.25">
      <c r="F1291" t="s">
        <v>153</v>
      </c>
    </row>
    <row r="1292" spans="6:6" x14ac:dyDescent="0.25">
      <c r="F1292" t="s">
        <v>153</v>
      </c>
    </row>
    <row r="1293" spans="6:6" x14ac:dyDescent="0.25">
      <c r="F1293" t="s">
        <v>153</v>
      </c>
    </row>
    <row r="1294" spans="6:6" x14ac:dyDescent="0.25">
      <c r="F1294" t="s">
        <v>153</v>
      </c>
    </row>
    <row r="1295" spans="6:6" x14ac:dyDescent="0.25">
      <c r="F1295" t="s">
        <v>153</v>
      </c>
    </row>
    <row r="1296" spans="6:6" x14ac:dyDescent="0.25">
      <c r="F1296" t="s">
        <v>153</v>
      </c>
    </row>
    <row r="1297" spans="6:6" x14ac:dyDescent="0.25">
      <c r="F1297" t="s">
        <v>153</v>
      </c>
    </row>
    <row r="1298" spans="6:6" x14ac:dyDescent="0.25">
      <c r="F1298" t="s">
        <v>153</v>
      </c>
    </row>
    <row r="1299" spans="6:6" x14ac:dyDescent="0.25">
      <c r="F1299" t="s">
        <v>153</v>
      </c>
    </row>
    <row r="1300" spans="6:6" x14ac:dyDescent="0.25">
      <c r="F1300" t="s">
        <v>153</v>
      </c>
    </row>
    <row r="1301" spans="6:6" x14ac:dyDescent="0.25">
      <c r="F1301" t="s">
        <v>153</v>
      </c>
    </row>
    <row r="1302" spans="6:6" x14ac:dyDescent="0.25">
      <c r="F1302" t="s">
        <v>153</v>
      </c>
    </row>
    <row r="1303" spans="6:6" x14ac:dyDescent="0.25">
      <c r="F1303" t="s">
        <v>153</v>
      </c>
    </row>
    <row r="1304" spans="6:6" x14ac:dyDescent="0.25">
      <c r="F1304" t="s">
        <v>153</v>
      </c>
    </row>
    <row r="1305" spans="6:6" x14ac:dyDescent="0.25">
      <c r="F1305" t="s">
        <v>153</v>
      </c>
    </row>
    <row r="1306" spans="6:6" x14ac:dyDescent="0.25">
      <c r="F1306" t="s">
        <v>153</v>
      </c>
    </row>
    <row r="1307" spans="6:6" x14ac:dyDescent="0.25">
      <c r="F1307" t="s">
        <v>153</v>
      </c>
    </row>
    <row r="1308" spans="6:6" x14ac:dyDescent="0.25">
      <c r="F1308" t="s">
        <v>153</v>
      </c>
    </row>
    <row r="1309" spans="6:6" x14ac:dyDescent="0.25">
      <c r="F1309" t="s">
        <v>153</v>
      </c>
    </row>
    <row r="1310" spans="6:6" x14ac:dyDescent="0.25">
      <c r="F1310" t="s">
        <v>153</v>
      </c>
    </row>
    <row r="1311" spans="6:6" x14ac:dyDescent="0.25">
      <c r="F1311" t="s">
        <v>153</v>
      </c>
    </row>
    <row r="1312" spans="6:6" x14ac:dyDescent="0.25">
      <c r="F1312" t="s">
        <v>153</v>
      </c>
    </row>
    <row r="1313" spans="6:6" x14ac:dyDescent="0.25">
      <c r="F1313" t="s">
        <v>153</v>
      </c>
    </row>
    <row r="1314" spans="6:6" x14ac:dyDescent="0.25">
      <c r="F1314" t="s">
        <v>153</v>
      </c>
    </row>
    <row r="1315" spans="6:6" x14ac:dyDescent="0.25">
      <c r="F1315" t="s">
        <v>153</v>
      </c>
    </row>
    <row r="1316" spans="6:6" x14ac:dyDescent="0.25">
      <c r="F1316" t="s">
        <v>153</v>
      </c>
    </row>
    <row r="1317" spans="6:6" x14ac:dyDescent="0.25">
      <c r="F1317" t="s">
        <v>153</v>
      </c>
    </row>
    <row r="1318" spans="6:6" x14ac:dyDescent="0.25">
      <c r="F1318" t="s">
        <v>153</v>
      </c>
    </row>
    <row r="1319" spans="6:6" x14ac:dyDescent="0.25">
      <c r="F1319" t="s">
        <v>153</v>
      </c>
    </row>
    <row r="1320" spans="6:6" x14ac:dyDescent="0.25">
      <c r="F1320" t="s">
        <v>153</v>
      </c>
    </row>
    <row r="1321" spans="6:6" x14ac:dyDescent="0.25">
      <c r="F1321" t="s">
        <v>153</v>
      </c>
    </row>
    <row r="1322" spans="6:6" x14ac:dyDescent="0.25">
      <c r="F1322" t="s">
        <v>153</v>
      </c>
    </row>
    <row r="1323" spans="6:6" x14ac:dyDescent="0.25">
      <c r="F1323" t="s">
        <v>153</v>
      </c>
    </row>
    <row r="1324" spans="6:6" x14ac:dyDescent="0.25">
      <c r="F1324" t="s">
        <v>153</v>
      </c>
    </row>
    <row r="1325" spans="6:6" x14ac:dyDescent="0.25">
      <c r="F1325" t="s">
        <v>153</v>
      </c>
    </row>
    <row r="1326" spans="6:6" x14ac:dyDescent="0.25">
      <c r="F1326" t="s">
        <v>153</v>
      </c>
    </row>
    <row r="1327" spans="6:6" x14ac:dyDescent="0.25">
      <c r="F1327" t="s">
        <v>153</v>
      </c>
    </row>
    <row r="1328" spans="6:6" x14ac:dyDescent="0.25">
      <c r="F1328" t="s">
        <v>153</v>
      </c>
    </row>
    <row r="1329" spans="6:6" x14ac:dyDescent="0.25">
      <c r="F1329" t="s">
        <v>153</v>
      </c>
    </row>
    <row r="1330" spans="6:6" x14ac:dyDescent="0.25">
      <c r="F1330" t="s">
        <v>153</v>
      </c>
    </row>
    <row r="1331" spans="6:6" x14ac:dyDescent="0.25">
      <c r="F1331" t="s">
        <v>153</v>
      </c>
    </row>
    <row r="1332" spans="6:6" x14ac:dyDescent="0.25">
      <c r="F1332" t="s">
        <v>153</v>
      </c>
    </row>
    <row r="1333" spans="6:6" x14ac:dyDescent="0.25">
      <c r="F1333" t="s">
        <v>137</v>
      </c>
    </row>
    <row r="1334" spans="6:6" x14ac:dyDescent="0.25">
      <c r="F1334" t="s">
        <v>176</v>
      </c>
    </row>
    <row r="1335" spans="6:6" x14ac:dyDescent="0.25">
      <c r="F1335" t="s">
        <v>176</v>
      </c>
    </row>
    <row r="1336" spans="6:6" x14ac:dyDescent="0.25">
      <c r="F1336" t="s">
        <v>176</v>
      </c>
    </row>
    <row r="1337" spans="6:6" x14ac:dyDescent="0.25">
      <c r="F1337" t="s">
        <v>176</v>
      </c>
    </row>
    <row r="1338" spans="6:6" x14ac:dyDescent="0.25">
      <c r="F1338" t="s">
        <v>176</v>
      </c>
    </row>
    <row r="1339" spans="6:6" x14ac:dyDescent="0.25">
      <c r="F1339" t="s">
        <v>176</v>
      </c>
    </row>
    <row r="1340" spans="6:6" x14ac:dyDescent="0.25">
      <c r="F1340" t="s">
        <v>176</v>
      </c>
    </row>
    <row r="1341" spans="6:6" x14ac:dyDescent="0.25">
      <c r="F1341" t="s">
        <v>176</v>
      </c>
    </row>
    <row r="1342" spans="6:6" x14ac:dyDescent="0.25">
      <c r="F1342" t="s">
        <v>176</v>
      </c>
    </row>
    <row r="1343" spans="6:6" x14ac:dyDescent="0.25">
      <c r="F1343" t="s">
        <v>176</v>
      </c>
    </row>
    <row r="1344" spans="6:6" x14ac:dyDescent="0.25">
      <c r="F1344" t="s">
        <v>176</v>
      </c>
    </row>
    <row r="1345" spans="6:6" x14ac:dyDescent="0.25">
      <c r="F1345" t="s">
        <v>176</v>
      </c>
    </row>
    <row r="1346" spans="6:6" x14ac:dyDescent="0.25">
      <c r="F1346" t="s">
        <v>176</v>
      </c>
    </row>
    <row r="1347" spans="6:6" x14ac:dyDescent="0.25">
      <c r="F1347" t="s">
        <v>176</v>
      </c>
    </row>
    <row r="1348" spans="6:6" x14ac:dyDescent="0.25">
      <c r="F1348" t="s">
        <v>176</v>
      </c>
    </row>
    <row r="1349" spans="6:6" x14ac:dyDescent="0.25">
      <c r="F1349" t="s">
        <v>176</v>
      </c>
    </row>
    <row r="1350" spans="6:6" x14ac:dyDescent="0.25">
      <c r="F1350" t="s">
        <v>176</v>
      </c>
    </row>
    <row r="1351" spans="6:6" x14ac:dyDescent="0.25">
      <c r="F1351" t="s">
        <v>176</v>
      </c>
    </row>
    <row r="1352" spans="6:6" x14ac:dyDescent="0.25">
      <c r="F1352" t="s">
        <v>176</v>
      </c>
    </row>
    <row r="1353" spans="6:6" x14ac:dyDescent="0.25">
      <c r="F1353" t="s">
        <v>176</v>
      </c>
    </row>
    <row r="1354" spans="6:6" x14ac:dyDescent="0.25">
      <c r="F1354" t="s">
        <v>176</v>
      </c>
    </row>
    <row r="1355" spans="6:6" x14ac:dyDescent="0.25">
      <c r="F1355" t="s">
        <v>176</v>
      </c>
    </row>
    <row r="1356" spans="6:6" x14ac:dyDescent="0.25">
      <c r="F1356" t="s">
        <v>176</v>
      </c>
    </row>
    <row r="1357" spans="6:6" x14ac:dyDescent="0.25">
      <c r="F1357" t="s">
        <v>176</v>
      </c>
    </row>
    <row r="1358" spans="6:6" x14ac:dyDescent="0.25">
      <c r="F1358" t="s">
        <v>176</v>
      </c>
    </row>
    <row r="1359" spans="6:6" x14ac:dyDescent="0.25">
      <c r="F1359" t="s">
        <v>176</v>
      </c>
    </row>
    <row r="1360" spans="6:6" x14ac:dyDescent="0.25">
      <c r="F1360" t="s">
        <v>176</v>
      </c>
    </row>
    <row r="1361" spans="6:6" x14ac:dyDescent="0.25">
      <c r="F1361" t="s">
        <v>176</v>
      </c>
    </row>
    <row r="1362" spans="6:6" x14ac:dyDescent="0.25">
      <c r="F1362" t="s">
        <v>176</v>
      </c>
    </row>
    <row r="1363" spans="6:6" x14ac:dyDescent="0.25">
      <c r="F1363" t="s">
        <v>176</v>
      </c>
    </row>
    <row r="1364" spans="6:6" x14ac:dyDescent="0.25">
      <c r="F1364" t="s">
        <v>176</v>
      </c>
    </row>
    <row r="1365" spans="6:6" x14ac:dyDescent="0.25">
      <c r="F1365" t="s">
        <v>176</v>
      </c>
    </row>
    <row r="1366" spans="6:6" x14ac:dyDescent="0.25">
      <c r="F1366" t="s">
        <v>176</v>
      </c>
    </row>
    <row r="1367" spans="6:6" x14ac:dyDescent="0.25">
      <c r="F1367" t="s">
        <v>176</v>
      </c>
    </row>
    <row r="1368" spans="6:6" x14ac:dyDescent="0.25">
      <c r="F1368" t="s">
        <v>176</v>
      </c>
    </row>
    <row r="1369" spans="6:6" x14ac:dyDescent="0.25">
      <c r="F1369" t="s">
        <v>176</v>
      </c>
    </row>
    <row r="1370" spans="6:6" x14ac:dyDescent="0.25">
      <c r="F1370" t="s">
        <v>176</v>
      </c>
    </row>
    <row r="1371" spans="6:6" x14ac:dyDescent="0.25">
      <c r="F1371" t="s">
        <v>176</v>
      </c>
    </row>
    <row r="1372" spans="6:6" x14ac:dyDescent="0.25">
      <c r="F1372" t="s">
        <v>176</v>
      </c>
    </row>
    <row r="1373" spans="6:6" x14ac:dyDescent="0.25">
      <c r="F1373" t="s">
        <v>176</v>
      </c>
    </row>
    <row r="1374" spans="6:6" x14ac:dyDescent="0.25">
      <c r="F1374" t="s">
        <v>176</v>
      </c>
    </row>
    <row r="1375" spans="6:6" x14ac:dyDescent="0.25">
      <c r="F1375" t="s">
        <v>176</v>
      </c>
    </row>
    <row r="1376" spans="6:6" x14ac:dyDescent="0.25">
      <c r="F1376" t="s">
        <v>176</v>
      </c>
    </row>
    <row r="1377" spans="6:6" x14ac:dyDescent="0.25">
      <c r="F1377" t="s">
        <v>176</v>
      </c>
    </row>
    <row r="1378" spans="6:6" x14ac:dyDescent="0.25">
      <c r="F1378" t="s">
        <v>176</v>
      </c>
    </row>
    <row r="1379" spans="6:6" x14ac:dyDescent="0.25">
      <c r="F1379" t="s">
        <v>176</v>
      </c>
    </row>
    <row r="1380" spans="6:6" x14ac:dyDescent="0.25">
      <c r="F1380" t="s">
        <v>176</v>
      </c>
    </row>
    <row r="1381" spans="6:6" x14ac:dyDescent="0.25">
      <c r="F1381" t="s">
        <v>176</v>
      </c>
    </row>
    <row r="1382" spans="6:6" x14ac:dyDescent="0.25">
      <c r="F1382" t="s">
        <v>176</v>
      </c>
    </row>
    <row r="1383" spans="6:6" x14ac:dyDescent="0.25">
      <c r="F1383" t="s">
        <v>176</v>
      </c>
    </row>
    <row r="1384" spans="6:6" x14ac:dyDescent="0.25">
      <c r="F1384" t="s">
        <v>176</v>
      </c>
    </row>
    <row r="1385" spans="6:6" x14ac:dyDescent="0.25">
      <c r="F1385" t="s">
        <v>176</v>
      </c>
    </row>
    <row r="1386" spans="6:6" x14ac:dyDescent="0.25">
      <c r="F1386" t="s">
        <v>176</v>
      </c>
    </row>
    <row r="1387" spans="6:6" x14ac:dyDescent="0.25">
      <c r="F1387" t="s">
        <v>176</v>
      </c>
    </row>
    <row r="1388" spans="6:6" x14ac:dyDescent="0.25">
      <c r="F1388" t="s">
        <v>176</v>
      </c>
    </row>
    <row r="1389" spans="6:6" x14ac:dyDescent="0.25">
      <c r="F1389" t="s">
        <v>176</v>
      </c>
    </row>
    <row r="1390" spans="6:6" x14ac:dyDescent="0.25">
      <c r="F1390" t="s">
        <v>176</v>
      </c>
    </row>
    <row r="1391" spans="6:6" x14ac:dyDescent="0.25">
      <c r="F1391" t="s">
        <v>176</v>
      </c>
    </row>
    <row r="1392" spans="6:6" x14ac:dyDescent="0.25">
      <c r="F1392" t="s">
        <v>176</v>
      </c>
    </row>
    <row r="1393" spans="6:6" x14ac:dyDescent="0.25">
      <c r="F1393" t="s">
        <v>176</v>
      </c>
    </row>
    <row r="1394" spans="6:6" x14ac:dyDescent="0.25">
      <c r="F1394" t="s">
        <v>176</v>
      </c>
    </row>
    <row r="1395" spans="6:6" x14ac:dyDescent="0.25">
      <c r="F1395" t="s">
        <v>176</v>
      </c>
    </row>
    <row r="1396" spans="6:6" x14ac:dyDescent="0.25">
      <c r="F1396" t="s">
        <v>176</v>
      </c>
    </row>
    <row r="1397" spans="6:6" x14ac:dyDescent="0.25">
      <c r="F1397" t="s">
        <v>134</v>
      </c>
    </row>
    <row r="1398" spans="6:6" x14ac:dyDescent="0.25">
      <c r="F1398" t="s">
        <v>309</v>
      </c>
    </row>
    <row r="1399" spans="6:6" x14ac:dyDescent="0.25">
      <c r="F1399" t="s">
        <v>309</v>
      </c>
    </row>
    <row r="1400" spans="6:6" x14ac:dyDescent="0.25">
      <c r="F1400" t="s">
        <v>309</v>
      </c>
    </row>
    <row r="1401" spans="6:6" x14ac:dyDescent="0.25">
      <c r="F1401" t="s">
        <v>309</v>
      </c>
    </row>
    <row r="1402" spans="6:6" x14ac:dyDescent="0.25">
      <c r="F1402" t="s">
        <v>309</v>
      </c>
    </row>
    <row r="1403" spans="6:6" x14ac:dyDescent="0.25">
      <c r="F1403" t="s">
        <v>438</v>
      </c>
    </row>
    <row r="1404" spans="6:6" x14ac:dyDescent="0.25">
      <c r="F1404" t="s">
        <v>349</v>
      </c>
    </row>
    <row r="1405" spans="6:6" x14ac:dyDescent="0.25">
      <c r="F1405" t="s">
        <v>309</v>
      </c>
    </row>
    <row r="1406" spans="6:6" x14ac:dyDescent="0.25">
      <c r="F1406" t="s">
        <v>309</v>
      </c>
    </row>
    <row r="1407" spans="6:6" x14ac:dyDescent="0.25">
      <c r="F1407" t="s">
        <v>309</v>
      </c>
    </row>
    <row r="1408" spans="6:6" x14ac:dyDescent="0.25">
      <c r="F1408" t="s">
        <v>309</v>
      </c>
    </row>
    <row r="1409" spans="6:6" x14ac:dyDescent="0.25">
      <c r="F1409" t="s">
        <v>309</v>
      </c>
    </row>
    <row r="1410" spans="6:6" x14ac:dyDescent="0.25">
      <c r="F1410" t="s">
        <v>309</v>
      </c>
    </row>
    <row r="1411" spans="6:6" x14ac:dyDescent="0.25">
      <c r="F1411" t="s">
        <v>309</v>
      </c>
    </row>
    <row r="1412" spans="6:6" x14ac:dyDescent="0.25">
      <c r="F1412" t="s">
        <v>309</v>
      </c>
    </row>
    <row r="1413" spans="6:6" x14ac:dyDescent="0.25">
      <c r="F1413" t="s">
        <v>309</v>
      </c>
    </row>
    <row r="1414" spans="6:6" x14ac:dyDescent="0.25">
      <c r="F1414" t="s">
        <v>309</v>
      </c>
    </row>
    <row r="1415" spans="6:6" x14ac:dyDescent="0.25">
      <c r="F1415" t="s">
        <v>309</v>
      </c>
    </row>
    <row r="1416" spans="6:6" x14ac:dyDescent="0.25">
      <c r="F1416" t="s">
        <v>309</v>
      </c>
    </row>
    <row r="1417" spans="6:6" x14ac:dyDescent="0.25">
      <c r="F1417" t="s">
        <v>309</v>
      </c>
    </row>
    <row r="1418" spans="6:6" x14ac:dyDescent="0.25">
      <c r="F1418" t="s">
        <v>309</v>
      </c>
    </row>
    <row r="1419" spans="6:6" x14ac:dyDescent="0.25">
      <c r="F1419" t="s">
        <v>309</v>
      </c>
    </row>
    <row r="1420" spans="6:6" x14ac:dyDescent="0.25">
      <c r="F1420" t="s">
        <v>309</v>
      </c>
    </row>
    <row r="1421" spans="6:6" x14ac:dyDescent="0.25">
      <c r="F1421" t="s">
        <v>309</v>
      </c>
    </row>
    <row r="1422" spans="6:6" x14ac:dyDescent="0.25">
      <c r="F1422" t="s">
        <v>309</v>
      </c>
    </row>
    <row r="1423" spans="6:6" x14ac:dyDescent="0.25">
      <c r="F1423" t="s">
        <v>309</v>
      </c>
    </row>
    <row r="1424" spans="6:6" x14ac:dyDescent="0.25">
      <c r="F1424" t="s">
        <v>309</v>
      </c>
    </row>
    <row r="1425" spans="6:6" x14ac:dyDescent="0.25">
      <c r="F1425" t="s">
        <v>309</v>
      </c>
    </row>
    <row r="1426" spans="6:6" x14ac:dyDescent="0.25">
      <c r="F1426" t="s">
        <v>309</v>
      </c>
    </row>
    <row r="1427" spans="6:6" x14ac:dyDescent="0.25">
      <c r="F1427" t="s">
        <v>309</v>
      </c>
    </row>
    <row r="1428" spans="6:6" x14ac:dyDescent="0.25">
      <c r="F1428" t="s">
        <v>309</v>
      </c>
    </row>
    <row r="1429" spans="6:6" x14ac:dyDescent="0.25">
      <c r="F1429" t="s">
        <v>309</v>
      </c>
    </row>
    <row r="1430" spans="6:6" x14ac:dyDescent="0.25">
      <c r="F1430" t="s">
        <v>309</v>
      </c>
    </row>
    <row r="1431" spans="6:6" x14ac:dyDescent="0.25">
      <c r="F1431" t="s">
        <v>309</v>
      </c>
    </row>
    <row r="1432" spans="6:6" x14ac:dyDescent="0.25">
      <c r="F1432" t="s">
        <v>309</v>
      </c>
    </row>
    <row r="1433" spans="6:6" x14ac:dyDescent="0.25">
      <c r="F1433" t="s">
        <v>309</v>
      </c>
    </row>
    <row r="1434" spans="6:6" x14ac:dyDescent="0.25">
      <c r="F1434" t="s">
        <v>309</v>
      </c>
    </row>
    <row r="1435" spans="6:6" x14ac:dyDescent="0.25">
      <c r="F1435" t="s">
        <v>309</v>
      </c>
    </row>
    <row r="1436" spans="6:6" x14ac:dyDescent="0.25">
      <c r="F1436" t="s">
        <v>309</v>
      </c>
    </row>
    <row r="1437" spans="6:6" x14ac:dyDescent="0.25">
      <c r="F1437" t="s">
        <v>309</v>
      </c>
    </row>
    <row r="1438" spans="6:6" x14ac:dyDescent="0.25">
      <c r="F1438" t="s">
        <v>309</v>
      </c>
    </row>
    <row r="1439" spans="6:6" x14ac:dyDescent="0.25">
      <c r="F1439" t="s">
        <v>309</v>
      </c>
    </row>
    <row r="1440" spans="6:6" x14ac:dyDescent="0.25">
      <c r="F1440" t="s">
        <v>309</v>
      </c>
    </row>
    <row r="1441" spans="6:6" x14ac:dyDescent="0.25">
      <c r="F1441" t="s">
        <v>309</v>
      </c>
    </row>
    <row r="1442" spans="6:6" x14ac:dyDescent="0.25">
      <c r="F1442" t="s">
        <v>309</v>
      </c>
    </row>
    <row r="1443" spans="6:6" x14ac:dyDescent="0.25">
      <c r="F1443" t="s">
        <v>309</v>
      </c>
    </row>
    <row r="1444" spans="6:6" x14ac:dyDescent="0.25">
      <c r="F1444" t="s">
        <v>309</v>
      </c>
    </row>
    <row r="1445" spans="6:6" x14ac:dyDescent="0.25">
      <c r="F1445" t="s">
        <v>309</v>
      </c>
    </row>
    <row r="1446" spans="6:6" x14ac:dyDescent="0.25">
      <c r="F1446" t="s">
        <v>309</v>
      </c>
    </row>
    <row r="1447" spans="6:6" x14ac:dyDescent="0.25">
      <c r="F1447" t="s">
        <v>309</v>
      </c>
    </row>
    <row r="1448" spans="6:6" x14ac:dyDescent="0.25">
      <c r="F1448" t="s">
        <v>309</v>
      </c>
    </row>
    <row r="1449" spans="6:6" x14ac:dyDescent="0.25">
      <c r="F1449" t="s">
        <v>309</v>
      </c>
    </row>
    <row r="1450" spans="6:6" x14ac:dyDescent="0.25">
      <c r="F1450" t="s">
        <v>309</v>
      </c>
    </row>
    <row r="1451" spans="6:6" x14ac:dyDescent="0.25">
      <c r="F1451" t="s">
        <v>309</v>
      </c>
    </row>
    <row r="1452" spans="6:6" x14ac:dyDescent="0.25">
      <c r="F1452" t="s">
        <v>309</v>
      </c>
    </row>
    <row r="1453" spans="6:6" x14ac:dyDescent="0.25">
      <c r="F1453" t="s">
        <v>309</v>
      </c>
    </row>
    <row r="1454" spans="6:6" x14ac:dyDescent="0.25">
      <c r="F1454" t="s">
        <v>309</v>
      </c>
    </row>
    <row r="1455" spans="6:6" x14ac:dyDescent="0.25">
      <c r="F1455" t="s">
        <v>309</v>
      </c>
    </row>
    <row r="1456" spans="6:6" x14ac:dyDescent="0.25">
      <c r="F1456" t="s">
        <v>309</v>
      </c>
    </row>
    <row r="1457" spans="6:6" x14ac:dyDescent="0.25">
      <c r="F1457" t="s">
        <v>309</v>
      </c>
    </row>
    <row r="1458" spans="6:6" x14ac:dyDescent="0.25">
      <c r="F1458" t="s">
        <v>309</v>
      </c>
    </row>
    <row r="1459" spans="6:6" x14ac:dyDescent="0.25">
      <c r="F1459" t="s">
        <v>309</v>
      </c>
    </row>
    <row r="1460" spans="6:6" x14ac:dyDescent="0.25">
      <c r="F1460" t="s">
        <v>309</v>
      </c>
    </row>
    <row r="1461" spans="6:6" x14ac:dyDescent="0.25">
      <c r="F1461" t="s">
        <v>309</v>
      </c>
    </row>
    <row r="1462" spans="6:6" x14ac:dyDescent="0.25">
      <c r="F1462" t="s">
        <v>309</v>
      </c>
    </row>
    <row r="1463" spans="6:6" x14ac:dyDescent="0.25">
      <c r="F1463" t="s">
        <v>309</v>
      </c>
    </row>
    <row r="1464" spans="6:6" x14ac:dyDescent="0.25">
      <c r="F1464" t="s">
        <v>309</v>
      </c>
    </row>
    <row r="1465" spans="6:6" x14ac:dyDescent="0.25">
      <c r="F1465" t="s">
        <v>309</v>
      </c>
    </row>
    <row r="1466" spans="6:6" x14ac:dyDescent="0.25">
      <c r="F1466" t="s">
        <v>309</v>
      </c>
    </row>
    <row r="1467" spans="6:6" x14ac:dyDescent="0.25">
      <c r="F1467" t="s">
        <v>309</v>
      </c>
    </row>
    <row r="1468" spans="6:6" x14ac:dyDescent="0.25">
      <c r="F1468" t="s">
        <v>309</v>
      </c>
    </row>
    <row r="1469" spans="6:6" x14ac:dyDescent="0.25">
      <c r="F1469" t="s">
        <v>309</v>
      </c>
    </row>
    <row r="1470" spans="6:6" x14ac:dyDescent="0.25">
      <c r="F1470" t="s">
        <v>309</v>
      </c>
    </row>
    <row r="1471" spans="6:6" x14ac:dyDescent="0.25">
      <c r="F1471" t="s">
        <v>309</v>
      </c>
    </row>
    <row r="1472" spans="6:6" x14ac:dyDescent="0.25">
      <c r="F1472" t="s">
        <v>309</v>
      </c>
    </row>
    <row r="1473" spans="6:6" x14ac:dyDescent="0.25">
      <c r="F1473" t="s">
        <v>309</v>
      </c>
    </row>
    <row r="1474" spans="6:6" x14ac:dyDescent="0.25">
      <c r="F1474" t="s">
        <v>309</v>
      </c>
    </row>
    <row r="1475" spans="6:6" x14ac:dyDescent="0.25">
      <c r="F1475" t="s">
        <v>309</v>
      </c>
    </row>
    <row r="1476" spans="6:6" x14ac:dyDescent="0.25">
      <c r="F1476" t="s">
        <v>309</v>
      </c>
    </row>
    <row r="1477" spans="6:6" x14ac:dyDescent="0.25">
      <c r="F1477" t="s">
        <v>137</v>
      </c>
    </row>
    <row r="1478" spans="6:6" x14ac:dyDescent="0.25">
      <c r="F1478" t="s">
        <v>137</v>
      </c>
    </row>
    <row r="1479" spans="6:6" x14ac:dyDescent="0.25">
      <c r="F1479" t="s">
        <v>137</v>
      </c>
    </row>
    <row r="1480" spans="6:6" x14ac:dyDescent="0.25">
      <c r="F1480" t="s">
        <v>137</v>
      </c>
    </row>
    <row r="1481" spans="6:6" x14ac:dyDescent="0.25">
      <c r="F1481" t="s">
        <v>137</v>
      </c>
    </row>
    <row r="1482" spans="6:6" x14ac:dyDescent="0.25">
      <c r="F1482" t="s">
        <v>137</v>
      </c>
    </row>
    <row r="1483" spans="6:6" x14ac:dyDescent="0.25">
      <c r="F1483" t="s">
        <v>137</v>
      </c>
    </row>
    <row r="1484" spans="6:6" x14ac:dyDescent="0.25">
      <c r="F1484" t="s">
        <v>137</v>
      </c>
    </row>
    <row r="1485" spans="6:6" x14ac:dyDescent="0.25">
      <c r="F1485" t="s">
        <v>137</v>
      </c>
    </row>
    <row r="1486" spans="6:6" x14ac:dyDescent="0.25">
      <c r="F1486" t="s">
        <v>137</v>
      </c>
    </row>
    <row r="1487" spans="6:6" x14ac:dyDescent="0.25">
      <c r="F1487" t="s">
        <v>137</v>
      </c>
    </row>
    <row r="1488" spans="6:6" x14ac:dyDescent="0.25">
      <c r="F1488" t="s">
        <v>137</v>
      </c>
    </row>
    <row r="1489" spans="6:6" x14ac:dyDescent="0.25">
      <c r="F1489" t="s">
        <v>137</v>
      </c>
    </row>
    <row r="1490" spans="6:6" x14ac:dyDescent="0.25">
      <c r="F1490" t="s">
        <v>137</v>
      </c>
    </row>
    <row r="1491" spans="6:6" x14ac:dyDescent="0.25">
      <c r="F1491" t="s">
        <v>137</v>
      </c>
    </row>
    <row r="1492" spans="6:6" x14ac:dyDescent="0.25">
      <c r="F1492" t="s">
        <v>137</v>
      </c>
    </row>
    <row r="1493" spans="6:6" x14ac:dyDescent="0.25">
      <c r="F1493" t="s">
        <v>137</v>
      </c>
    </row>
    <row r="1494" spans="6:6" x14ac:dyDescent="0.25">
      <c r="F1494" t="s">
        <v>137</v>
      </c>
    </row>
    <row r="1495" spans="6:6" x14ac:dyDescent="0.25">
      <c r="F1495" t="s">
        <v>137</v>
      </c>
    </row>
    <row r="1496" spans="6:6" x14ac:dyDescent="0.25">
      <c r="F1496" t="s">
        <v>137</v>
      </c>
    </row>
    <row r="1497" spans="6:6" x14ac:dyDescent="0.25">
      <c r="F1497" t="s">
        <v>137</v>
      </c>
    </row>
    <row r="1498" spans="6:6" x14ac:dyDescent="0.25">
      <c r="F1498" t="s">
        <v>137</v>
      </c>
    </row>
    <row r="1499" spans="6:6" x14ac:dyDescent="0.25">
      <c r="F1499" t="s">
        <v>137</v>
      </c>
    </row>
    <row r="1500" spans="6:6" x14ac:dyDescent="0.25">
      <c r="F1500" t="s">
        <v>137</v>
      </c>
    </row>
    <row r="1501" spans="6:6" x14ac:dyDescent="0.25">
      <c r="F1501" t="s">
        <v>137</v>
      </c>
    </row>
    <row r="1502" spans="6:6" x14ac:dyDescent="0.25">
      <c r="F1502" t="s">
        <v>137</v>
      </c>
    </row>
    <row r="1503" spans="6:6" x14ac:dyDescent="0.25">
      <c r="F1503" t="s">
        <v>137</v>
      </c>
    </row>
    <row r="1504" spans="6:6" x14ac:dyDescent="0.25">
      <c r="F1504" t="s">
        <v>137</v>
      </c>
    </row>
    <row r="1505" spans="6:6" x14ac:dyDescent="0.25">
      <c r="F1505" t="s">
        <v>137</v>
      </c>
    </row>
    <row r="1506" spans="6:6" x14ac:dyDescent="0.25">
      <c r="F1506" t="s">
        <v>137</v>
      </c>
    </row>
    <row r="1507" spans="6:6" x14ac:dyDescent="0.25">
      <c r="F1507" t="s">
        <v>137</v>
      </c>
    </row>
    <row r="1508" spans="6:6" x14ac:dyDescent="0.25">
      <c r="F1508" t="s">
        <v>137</v>
      </c>
    </row>
    <row r="1509" spans="6:6" x14ac:dyDescent="0.25">
      <c r="F1509" t="s">
        <v>137</v>
      </c>
    </row>
    <row r="1510" spans="6:6" x14ac:dyDescent="0.25">
      <c r="F1510" t="s">
        <v>137</v>
      </c>
    </row>
    <row r="1511" spans="6:6" x14ac:dyDescent="0.25">
      <c r="F1511" t="s">
        <v>137</v>
      </c>
    </row>
    <row r="1512" spans="6:6" x14ac:dyDescent="0.25">
      <c r="F1512" t="s">
        <v>137</v>
      </c>
    </row>
    <row r="1513" spans="6:6" x14ac:dyDescent="0.25">
      <c r="F1513" t="s">
        <v>137</v>
      </c>
    </row>
    <row r="1514" spans="6:6" x14ac:dyDescent="0.25">
      <c r="F1514" t="s">
        <v>137</v>
      </c>
    </row>
    <row r="1515" spans="6:6" x14ac:dyDescent="0.25">
      <c r="F1515" t="s">
        <v>137</v>
      </c>
    </row>
    <row r="1516" spans="6:6" x14ac:dyDescent="0.25">
      <c r="F1516" t="s">
        <v>137</v>
      </c>
    </row>
    <row r="1517" spans="6:6" x14ac:dyDescent="0.25">
      <c r="F1517" t="s">
        <v>137</v>
      </c>
    </row>
    <row r="1518" spans="6:6" x14ac:dyDescent="0.25">
      <c r="F1518" t="s">
        <v>137</v>
      </c>
    </row>
    <row r="1519" spans="6:6" x14ac:dyDescent="0.25">
      <c r="F1519" t="s">
        <v>137</v>
      </c>
    </row>
    <row r="1520" spans="6:6" x14ac:dyDescent="0.25">
      <c r="F1520" t="s">
        <v>137</v>
      </c>
    </row>
    <row r="1521" spans="6:6" x14ac:dyDescent="0.25">
      <c r="F1521" t="s">
        <v>137</v>
      </c>
    </row>
    <row r="1522" spans="6:6" x14ac:dyDescent="0.25">
      <c r="F1522" t="s">
        <v>137</v>
      </c>
    </row>
    <row r="1523" spans="6:6" x14ac:dyDescent="0.25">
      <c r="F1523" t="s">
        <v>137</v>
      </c>
    </row>
    <row r="1524" spans="6:6" x14ac:dyDescent="0.25">
      <c r="F1524" t="s">
        <v>137</v>
      </c>
    </row>
    <row r="1525" spans="6:6" x14ac:dyDescent="0.25">
      <c r="F1525" t="s">
        <v>137</v>
      </c>
    </row>
    <row r="1526" spans="6:6" x14ac:dyDescent="0.25">
      <c r="F1526" t="s">
        <v>137</v>
      </c>
    </row>
    <row r="1527" spans="6:6" x14ac:dyDescent="0.25">
      <c r="F1527" t="s">
        <v>137</v>
      </c>
    </row>
    <row r="1528" spans="6:6" x14ac:dyDescent="0.25">
      <c r="F1528" t="s">
        <v>137</v>
      </c>
    </row>
    <row r="1529" spans="6:6" x14ac:dyDescent="0.25">
      <c r="F1529" t="s">
        <v>137</v>
      </c>
    </row>
    <row r="1530" spans="6:6" x14ac:dyDescent="0.25">
      <c r="F1530" t="s">
        <v>137</v>
      </c>
    </row>
    <row r="1531" spans="6:6" x14ac:dyDescent="0.25">
      <c r="F1531" t="s">
        <v>137</v>
      </c>
    </row>
    <row r="1532" spans="6:6" x14ac:dyDescent="0.25">
      <c r="F1532" t="s">
        <v>137</v>
      </c>
    </row>
    <row r="1533" spans="6:6" x14ac:dyDescent="0.25">
      <c r="F1533" t="s">
        <v>137</v>
      </c>
    </row>
    <row r="1534" spans="6:6" x14ac:dyDescent="0.25">
      <c r="F1534" t="s">
        <v>137</v>
      </c>
    </row>
    <row r="1535" spans="6:6" x14ac:dyDescent="0.25">
      <c r="F1535" t="s">
        <v>137</v>
      </c>
    </row>
    <row r="1536" spans="6:6" x14ac:dyDescent="0.25">
      <c r="F1536" t="s">
        <v>137</v>
      </c>
    </row>
    <row r="1537" spans="6:6" x14ac:dyDescent="0.25">
      <c r="F1537" t="s">
        <v>137</v>
      </c>
    </row>
    <row r="1538" spans="6:6" x14ac:dyDescent="0.25">
      <c r="F1538" t="s">
        <v>137</v>
      </c>
    </row>
    <row r="1539" spans="6:6" x14ac:dyDescent="0.25">
      <c r="F1539" t="s">
        <v>137</v>
      </c>
    </row>
    <row r="1540" spans="6:6" x14ac:dyDescent="0.25">
      <c r="F1540" t="s">
        <v>137</v>
      </c>
    </row>
    <row r="1541" spans="6:6" x14ac:dyDescent="0.25">
      <c r="F1541" t="s">
        <v>137</v>
      </c>
    </row>
    <row r="1542" spans="6:6" x14ac:dyDescent="0.25">
      <c r="F1542" t="s">
        <v>137</v>
      </c>
    </row>
    <row r="1543" spans="6:6" x14ac:dyDescent="0.25">
      <c r="F1543" t="s">
        <v>137</v>
      </c>
    </row>
    <row r="1544" spans="6:6" x14ac:dyDescent="0.25">
      <c r="F1544" t="s">
        <v>137</v>
      </c>
    </row>
    <row r="1545" spans="6:6" x14ac:dyDescent="0.25">
      <c r="F1545" t="s">
        <v>137</v>
      </c>
    </row>
    <row r="1546" spans="6:6" x14ac:dyDescent="0.25">
      <c r="F1546" t="s">
        <v>103</v>
      </c>
    </row>
    <row r="1547" spans="6:6" x14ac:dyDescent="0.25">
      <c r="F1547" t="s">
        <v>103</v>
      </c>
    </row>
    <row r="1548" spans="6:6" x14ac:dyDescent="0.25">
      <c r="F1548" t="s">
        <v>103</v>
      </c>
    </row>
    <row r="1549" spans="6:6" x14ac:dyDescent="0.25">
      <c r="F1549" t="s">
        <v>103</v>
      </c>
    </row>
    <row r="1550" spans="6:6" x14ac:dyDescent="0.25">
      <c r="F1550" t="s">
        <v>103</v>
      </c>
    </row>
    <row r="1551" spans="6:6" x14ac:dyDescent="0.25">
      <c r="F1551" t="s">
        <v>103</v>
      </c>
    </row>
    <row r="1552" spans="6:6" x14ac:dyDescent="0.25">
      <c r="F1552" t="s">
        <v>103</v>
      </c>
    </row>
    <row r="1553" spans="6:6" x14ac:dyDescent="0.25">
      <c r="F1553" t="s">
        <v>103</v>
      </c>
    </row>
    <row r="1554" spans="6:6" x14ac:dyDescent="0.25">
      <c r="F1554" t="s">
        <v>103</v>
      </c>
    </row>
    <row r="1555" spans="6:6" x14ac:dyDescent="0.25">
      <c r="F1555" t="s">
        <v>103</v>
      </c>
    </row>
    <row r="1556" spans="6:6" x14ac:dyDescent="0.25">
      <c r="F1556" t="s">
        <v>103</v>
      </c>
    </row>
    <row r="1557" spans="6:6" x14ac:dyDescent="0.25">
      <c r="F1557" t="s">
        <v>103</v>
      </c>
    </row>
    <row r="1558" spans="6:6" x14ac:dyDescent="0.25">
      <c r="F1558" t="s">
        <v>103</v>
      </c>
    </row>
    <row r="1559" spans="6:6" x14ac:dyDescent="0.25">
      <c r="F1559" t="s">
        <v>103</v>
      </c>
    </row>
    <row r="1560" spans="6:6" x14ac:dyDescent="0.25">
      <c r="F1560" t="s">
        <v>103</v>
      </c>
    </row>
    <row r="1561" spans="6:6" x14ac:dyDescent="0.25">
      <c r="F1561" t="s">
        <v>103</v>
      </c>
    </row>
    <row r="1562" spans="6:6" x14ac:dyDescent="0.25">
      <c r="F1562" t="s">
        <v>103</v>
      </c>
    </row>
    <row r="1563" spans="6:6" x14ac:dyDescent="0.25">
      <c r="F1563" t="s">
        <v>103</v>
      </c>
    </row>
    <row r="1564" spans="6:6" x14ac:dyDescent="0.25">
      <c r="F1564" t="s">
        <v>103</v>
      </c>
    </row>
    <row r="1565" spans="6:6" x14ac:dyDescent="0.25">
      <c r="F1565" t="s">
        <v>103</v>
      </c>
    </row>
    <row r="1566" spans="6:6" x14ac:dyDescent="0.25">
      <c r="F1566" t="s">
        <v>103</v>
      </c>
    </row>
    <row r="1567" spans="6:6" x14ac:dyDescent="0.25">
      <c r="F1567" t="s">
        <v>103</v>
      </c>
    </row>
    <row r="1568" spans="6:6" x14ac:dyDescent="0.25">
      <c r="F1568" t="s">
        <v>103</v>
      </c>
    </row>
    <row r="1569" spans="6:6" x14ac:dyDescent="0.25">
      <c r="F1569" t="s">
        <v>103</v>
      </c>
    </row>
    <row r="1570" spans="6:6" x14ac:dyDescent="0.25">
      <c r="F1570" t="s">
        <v>103</v>
      </c>
    </row>
    <row r="1571" spans="6:6" x14ac:dyDescent="0.25">
      <c r="F1571" t="s">
        <v>103</v>
      </c>
    </row>
    <row r="1572" spans="6:6" x14ac:dyDescent="0.25">
      <c r="F1572" t="s">
        <v>103</v>
      </c>
    </row>
    <row r="1573" spans="6:6" x14ac:dyDescent="0.25">
      <c r="F1573" t="s">
        <v>103</v>
      </c>
    </row>
    <row r="1574" spans="6:6" x14ac:dyDescent="0.25">
      <c r="F1574" t="s">
        <v>103</v>
      </c>
    </row>
    <row r="1575" spans="6:6" x14ac:dyDescent="0.25">
      <c r="F1575" t="s">
        <v>103</v>
      </c>
    </row>
    <row r="1576" spans="6:6" x14ac:dyDescent="0.25">
      <c r="F1576" t="s">
        <v>103</v>
      </c>
    </row>
    <row r="1577" spans="6:6" x14ac:dyDescent="0.25">
      <c r="F1577" t="s">
        <v>103</v>
      </c>
    </row>
    <row r="1578" spans="6:6" x14ac:dyDescent="0.25">
      <c r="F1578" t="s">
        <v>103</v>
      </c>
    </row>
    <row r="1579" spans="6:6" x14ac:dyDescent="0.25">
      <c r="F1579" t="s">
        <v>103</v>
      </c>
    </row>
    <row r="1580" spans="6:6" x14ac:dyDescent="0.25">
      <c r="F1580" t="s">
        <v>103</v>
      </c>
    </row>
    <row r="1581" spans="6:6" x14ac:dyDescent="0.25">
      <c r="F1581" t="s">
        <v>103</v>
      </c>
    </row>
    <row r="1582" spans="6:6" x14ac:dyDescent="0.25">
      <c r="F1582" t="s">
        <v>103</v>
      </c>
    </row>
    <row r="1583" spans="6:6" x14ac:dyDescent="0.25">
      <c r="F1583" t="s">
        <v>103</v>
      </c>
    </row>
    <row r="1584" spans="6:6" x14ac:dyDescent="0.25">
      <c r="F1584" t="s">
        <v>103</v>
      </c>
    </row>
    <row r="1585" spans="6:6" x14ac:dyDescent="0.25">
      <c r="F1585" t="s">
        <v>103</v>
      </c>
    </row>
    <row r="1586" spans="6:6" x14ac:dyDescent="0.25">
      <c r="F1586" t="s">
        <v>103</v>
      </c>
    </row>
    <row r="1587" spans="6:6" x14ac:dyDescent="0.25">
      <c r="F1587" t="s">
        <v>103</v>
      </c>
    </row>
    <row r="1588" spans="6:6" x14ac:dyDescent="0.25">
      <c r="F1588" t="s">
        <v>103</v>
      </c>
    </row>
    <row r="1589" spans="6:6" x14ac:dyDescent="0.25">
      <c r="F1589" t="s">
        <v>103</v>
      </c>
    </row>
    <row r="1590" spans="6:6" x14ac:dyDescent="0.25">
      <c r="F1590" t="s">
        <v>103</v>
      </c>
    </row>
    <row r="1591" spans="6:6" x14ac:dyDescent="0.25">
      <c r="F1591" t="s">
        <v>103</v>
      </c>
    </row>
    <row r="1592" spans="6:6" x14ac:dyDescent="0.25">
      <c r="F1592" t="s">
        <v>103</v>
      </c>
    </row>
    <row r="1593" spans="6:6" x14ac:dyDescent="0.25">
      <c r="F1593" t="s">
        <v>103</v>
      </c>
    </row>
    <row r="1594" spans="6:6" x14ac:dyDescent="0.25">
      <c r="F1594" t="s">
        <v>103</v>
      </c>
    </row>
    <row r="1595" spans="6:6" x14ac:dyDescent="0.25">
      <c r="F1595" t="s">
        <v>103</v>
      </c>
    </row>
    <row r="1596" spans="6:6" x14ac:dyDescent="0.25">
      <c r="F1596" t="s">
        <v>103</v>
      </c>
    </row>
    <row r="1597" spans="6:6" x14ac:dyDescent="0.25">
      <c r="F1597" t="s">
        <v>103</v>
      </c>
    </row>
    <row r="1598" spans="6:6" x14ac:dyDescent="0.25">
      <c r="F1598" t="s">
        <v>103</v>
      </c>
    </row>
    <row r="1599" spans="6:6" x14ac:dyDescent="0.25">
      <c r="F1599" t="s">
        <v>103</v>
      </c>
    </row>
    <row r="1600" spans="6:6" x14ac:dyDescent="0.25">
      <c r="F1600" t="s">
        <v>103</v>
      </c>
    </row>
    <row r="1601" spans="6:6" x14ac:dyDescent="0.25">
      <c r="F1601" t="s">
        <v>103</v>
      </c>
    </row>
    <row r="1602" spans="6:6" x14ac:dyDescent="0.25">
      <c r="F1602" t="s">
        <v>103</v>
      </c>
    </row>
    <row r="1603" spans="6:6" x14ac:dyDescent="0.25">
      <c r="F1603" t="s">
        <v>103</v>
      </c>
    </row>
    <row r="1604" spans="6:6" x14ac:dyDescent="0.25">
      <c r="F1604" t="s">
        <v>103</v>
      </c>
    </row>
    <row r="1605" spans="6:6" x14ac:dyDescent="0.25">
      <c r="F1605" t="s">
        <v>103</v>
      </c>
    </row>
    <row r="1606" spans="6:6" x14ac:dyDescent="0.25">
      <c r="F1606" t="s">
        <v>103</v>
      </c>
    </row>
    <row r="1607" spans="6:6" x14ac:dyDescent="0.25">
      <c r="F1607" t="s">
        <v>103</v>
      </c>
    </row>
    <row r="1608" spans="6:6" x14ac:dyDescent="0.25">
      <c r="F1608" t="s">
        <v>103</v>
      </c>
    </row>
    <row r="1609" spans="6:6" x14ac:dyDescent="0.25">
      <c r="F1609" t="s">
        <v>103</v>
      </c>
    </row>
    <row r="1610" spans="6:6" x14ac:dyDescent="0.25">
      <c r="F1610" t="s">
        <v>103</v>
      </c>
    </row>
    <row r="1611" spans="6:6" x14ac:dyDescent="0.25">
      <c r="F1611" t="s">
        <v>103</v>
      </c>
    </row>
    <row r="1612" spans="6:6" x14ac:dyDescent="0.25">
      <c r="F1612" t="s">
        <v>438</v>
      </c>
    </row>
    <row r="1613" spans="6:6" x14ac:dyDescent="0.25">
      <c r="F1613" t="s">
        <v>137</v>
      </c>
    </row>
    <row r="1614" spans="6:6" x14ac:dyDescent="0.25">
      <c r="F1614" t="s">
        <v>159</v>
      </c>
    </row>
    <row r="1615" spans="6:6" x14ac:dyDescent="0.25">
      <c r="F1615" t="s">
        <v>159</v>
      </c>
    </row>
    <row r="1616" spans="6:6" x14ac:dyDescent="0.25">
      <c r="F1616" t="s">
        <v>159</v>
      </c>
    </row>
    <row r="1617" spans="6:6" x14ac:dyDescent="0.25">
      <c r="F1617" t="s">
        <v>159</v>
      </c>
    </row>
    <row r="1618" spans="6:6" x14ac:dyDescent="0.25">
      <c r="F1618" t="s">
        <v>159</v>
      </c>
    </row>
    <row r="1619" spans="6:6" x14ac:dyDescent="0.25">
      <c r="F1619" t="s">
        <v>159</v>
      </c>
    </row>
    <row r="1620" spans="6:6" x14ac:dyDescent="0.25">
      <c r="F1620" t="s">
        <v>159</v>
      </c>
    </row>
    <row r="1621" spans="6:6" x14ac:dyDescent="0.25">
      <c r="F1621" t="s">
        <v>159</v>
      </c>
    </row>
    <row r="1622" spans="6:6" x14ac:dyDescent="0.25">
      <c r="F1622" t="s">
        <v>159</v>
      </c>
    </row>
    <row r="1623" spans="6:6" x14ac:dyDescent="0.25">
      <c r="F1623" t="s">
        <v>159</v>
      </c>
    </row>
    <row r="1624" spans="6:6" x14ac:dyDescent="0.25">
      <c r="F1624" t="s">
        <v>159</v>
      </c>
    </row>
    <row r="1625" spans="6:6" x14ac:dyDescent="0.25">
      <c r="F1625" t="s">
        <v>159</v>
      </c>
    </row>
    <row r="1626" spans="6:6" x14ac:dyDescent="0.25">
      <c r="F1626" t="s">
        <v>159</v>
      </c>
    </row>
    <row r="1627" spans="6:6" x14ac:dyDescent="0.25">
      <c r="F1627" t="s">
        <v>159</v>
      </c>
    </row>
    <row r="1628" spans="6:6" x14ac:dyDescent="0.25">
      <c r="F1628" t="s">
        <v>159</v>
      </c>
    </row>
    <row r="1629" spans="6:6" x14ac:dyDescent="0.25">
      <c r="F1629" t="s">
        <v>159</v>
      </c>
    </row>
    <row r="1630" spans="6:6" x14ac:dyDescent="0.25">
      <c r="F1630" t="s">
        <v>159</v>
      </c>
    </row>
    <row r="1631" spans="6:6" x14ac:dyDescent="0.25">
      <c r="F1631" t="s">
        <v>159</v>
      </c>
    </row>
    <row r="1632" spans="6:6" x14ac:dyDescent="0.25">
      <c r="F1632" t="s">
        <v>159</v>
      </c>
    </row>
    <row r="1633" spans="6:6" x14ac:dyDescent="0.25">
      <c r="F1633" t="s">
        <v>159</v>
      </c>
    </row>
    <row r="1634" spans="6:6" x14ac:dyDescent="0.25">
      <c r="F1634" t="s">
        <v>159</v>
      </c>
    </row>
    <row r="1635" spans="6:6" x14ac:dyDescent="0.25">
      <c r="F1635" t="s">
        <v>159</v>
      </c>
    </row>
    <row r="1636" spans="6:6" x14ac:dyDescent="0.25">
      <c r="F1636" t="s">
        <v>159</v>
      </c>
    </row>
    <row r="1637" spans="6:6" x14ac:dyDescent="0.25">
      <c r="F1637" t="s">
        <v>159</v>
      </c>
    </row>
    <row r="1638" spans="6:6" x14ac:dyDescent="0.25">
      <c r="F1638" t="s">
        <v>159</v>
      </c>
    </row>
    <row r="1639" spans="6:6" x14ac:dyDescent="0.25">
      <c r="F1639" t="s">
        <v>159</v>
      </c>
    </row>
    <row r="1640" spans="6:6" x14ac:dyDescent="0.25">
      <c r="F1640" t="s">
        <v>159</v>
      </c>
    </row>
    <row r="1641" spans="6:6" x14ac:dyDescent="0.25">
      <c r="F1641" t="s">
        <v>159</v>
      </c>
    </row>
    <row r="1642" spans="6:6" x14ac:dyDescent="0.25">
      <c r="F1642" t="s">
        <v>159</v>
      </c>
    </row>
    <row r="1643" spans="6:6" x14ac:dyDescent="0.25">
      <c r="F1643" t="s">
        <v>159</v>
      </c>
    </row>
    <row r="1644" spans="6:6" x14ac:dyDescent="0.25">
      <c r="F1644" t="s">
        <v>159</v>
      </c>
    </row>
    <row r="1645" spans="6:6" x14ac:dyDescent="0.25">
      <c r="F1645" t="s">
        <v>159</v>
      </c>
    </row>
    <row r="1646" spans="6:6" x14ac:dyDescent="0.25">
      <c r="F1646" t="s">
        <v>429</v>
      </c>
    </row>
    <row r="1647" spans="6:6" x14ac:dyDescent="0.25">
      <c r="F1647" t="s">
        <v>429</v>
      </c>
    </row>
    <row r="1648" spans="6:6" x14ac:dyDescent="0.25">
      <c r="F1648" t="s">
        <v>429</v>
      </c>
    </row>
    <row r="1649" spans="6:6" x14ac:dyDescent="0.25">
      <c r="F1649" t="s">
        <v>429</v>
      </c>
    </row>
    <row r="1650" spans="6:6" x14ac:dyDescent="0.25">
      <c r="F1650" t="s">
        <v>429</v>
      </c>
    </row>
    <row r="1651" spans="6:6" x14ac:dyDescent="0.25">
      <c r="F1651" t="s">
        <v>429</v>
      </c>
    </row>
    <row r="1652" spans="6:6" x14ac:dyDescent="0.25">
      <c r="F1652" t="s">
        <v>429</v>
      </c>
    </row>
    <row r="1653" spans="6:6" x14ac:dyDescent="0.25">
      <c r="F1653" t="s">
        <v>429</v>
      </c>
    </row>
    <row r="1654" spans="6:6" x14ac:dyDescent="0.25">
      <c r="F1654" t="s">
        <v>429</v>
      </c>
    </row>
    <row r="1655" spans="6:6" x14ac:dyDescent="0.25">
      <c r="F1655" t="s">
        <v>429</v>
      </c>
    </row>
    <row r="1656" spans="6:6" x14ac:dyDescent="0.25">
      <c r="F1656" t="s">
        <v>429</v>
      </c>
    </row>
    <row r="1657" spans="6:6" x14ac:dyDescent="0.25">
      <c r="F1657" t="s">
        <v>429</v>
      </c>
    </row>
    <row r="1658" spans="6:6" x14ac:dyDescent="0.25">
      <c r="F1658" t="s">
        <v>429</v>
      </c>
    </row>
    <row r="1659" spans="6:6" x14ac:dyDescent="0.25">
      <c r="F1659" t="s">
        <v>429</v>
      </c>
    </row>
    <row r="1660" spans="6:6" x14ac:dyDescent="0.25">
      <c r="F1660" t="s">
        <v>429</v>
      </c>
    </row>
    <row r="1661" spans="6:6" x14ac:dyDescent="0.25">
      <c r="F1661" t="s">
        <v>429</v>
      </c>
    </row>
    <row r="1662" spans="6:6" x14ac:dyDescent="0.25">
      <c r="F1662" t="s">
        <v>429</v>
      </c>
    </row>
    <row r="1663" spans="6:6" x14ac:dyDescent="0.25">
      <c r="F1663" t="s">
        <v>429</v>
      </c>
    </row>
    <row r="1664" spans="6:6" x14ac:dyDescent="0.25">
      <c r="F1664" t="s">
        <v>429</v>
      </c>
    </row>
    <row r="1665" spans="6:6" x14ac:dyDescent="0.25">
      <c r="F1665" t="s">
        <v>429</v>
      </c>
    </row>
    <row r="1666" spans="6:6" x14ac:dyDescent="0.25">
      <c r="F1666" t="s">
        <v>429</v>
      </c>
    </row>
    <row r="1667" spans="6:6" x14ac:dyDescent="0.25">
      <c r="F1667" t="s">
        <v>584</v>
      </c>
    </row>
    <row r="1668" spans="6:6" x14ac:dyDescent="0.25">
      <c r="F1668" t="s">
        <v>584</v>
      </c>
    </row>
    <row r="1669" spans="6:6" x14ac:dyDescent="0.25">
      <c r="F1669" t="s">
        <v>584</v>
      </c>
    </row>
    <row r="1670" spans="6:6" x14ac:dyDescent="0.25">
      <c r="F1670" t="s">
        <v>584</v>
      </c>
    </row>
    <row r="1671" spans="6:6" x14ac:dyDescent="0.25">
      <c r="F1671" t="s">
        <v>584</v>
      </c>
    </row>
    <row r="1672" spans="6:6" x14ac:dyDescent="0.25">
      <c r="F1672" t="s">
        <v>584</v>
      </c>
    </row>
    <row r="1673" spans="6:6" x14ac:dyDescent="0.25">
      <c r="F1673" t="s">
        <v>584</v>
      </c>
    </row>
    <row r="1674" spans="6:6" x14ac:dyDescent="0.25">
      <c r="F1674" t="s">
        <v>584</v>
      </c>
    </row>
    <row r="1675" spans="6:6" x14ac:dyDescent="0.25">
      <c r="F1675" t="s">
        <v>584</v>
      </c>
    </row>
    <row r="1676" spans="6:6" x14ac:dyDescent="0.25">
      <c r="F1676" t="s">
        <v>584</v>
      </c>
    </row>
    <row r="1677" spans="6:6" x14ac:dyDescent="0.25">
      <c r="F1677" t="s">
        <v>584</v>
      </c>
    </row>
    <row r="1678" spans="6:6" x14ac:dyDescent="0.25">
      <c r="F1678" t="s">
        <v>584</v>
      </c>
    </row>
    <row r="1679" spans="6:6" x14ac:dyDescent="0.25">
      <c r="F1679" t="s">
        <v>584</v>
      </c>
    </row>
    <row r="1680" spans="6:6" x14ac:dyDescent="0.25">
      <c r="F1680" t="s">
        <v>584</v>
      </c>
    </row>
    <row r="1681" spans="6:6" x14ac:dyDescent="0.25">
      <c r="F1681" t="s">
        <v>584</v>
      </c>
    </row>
    <row r="1682" spans="6:6" x14ac:dyDescent="0.25">
      <c r="F1682" t="s">
        <v>584</v>
      </c>
    </row>
    <row r="1683" spans="6:6" x14ac:dyDescent="0.25">
      <c r="F1683" t="s">
        <v>584</v>
      </c>
    </row>
    <row r="1684" spans="6:6" x14ac:dyDescent="0.25">
      <c r="F1684" t="s">
        <v>584</v>
      </c>
    </row>
    <row r="1685" spans="6:6" x14ac:dyDescent="0.25">
      <c r="F1685" t="s">
        <v>584</v>
      </c>
    </row>
    <row r="1686" spans="6:6" x14ac:dyDescent="0.25">
      <c r="F1686" t="s">
        <v>584</v>
      </c>
    </row>
    <row r="1687" spans="6:6" x14ac:dyDescent="0.25">
      <c r="F1687" t="s">
        <v>584</v>
      </c>
    </row>
    <row r="1688" spans="6:6" x14ac:dyDescent="0.25">
      <c r="F1688" t="s">
        <v>137</v>
      </c>
    </row>
    <row r="1689" spans="6:6" x14ac:dyDescent="0.25">
      <c r="F1689" t="s">
        <v>103</v>
      </c>
    </row>
    <row r="1690" spans="6:6" x14ac:dyDescent="0.25">
      <c r="F1690" t="s">
        <v>111</v>
      </c>
    </row>
    <row r="1691" spans="6:6" x14ac:dyDescent="0.25">
      <c r="F1691" t="s">
        <v>111</v>
      </c>
    </row>
    <row r="1692" spans="6:6" x14ac:dyDescent="0.25">
      <c r="F1692" t="s">
        <v>111</v>
      </c>
    </row>
    <row r="1693" spans="6:6" x14ac:dyDescent="0.25">
      <c r="F1693" t="s">
        <v>111</v>
      </c>
    </row>
    <row r="1694" spans="6:6" x14ac:dyDescent="0.25">
      <c r="F1694" t="s">
        <v>111</v>
      </c>
    </row>
    <row r="1695" spans="6:6" x14ac:dyDescent="0.25">
      <c r="F1695" t="s">
        <v>111</v>
      </c>
    </row>
    <row r="1696" spans="6:6" x14ac:dyDescent="0.25">
      <c r="F1696" t="s">
        <v>111</v>
      </c>
    </row>
    <row r="1697" spans="6:6" x14ac:dyDescent="0.25">
      <c r="F1697" t="s">
        <v>111</v>
      </c>
    </row>
    <row r="1698" spans="6:6" x14ac:dyDescent="0.25">
      <c r="F1698" t="s">
        <v>111</v>
      </c>
    </row>
    <row r="1699" spans="6:6" x14ac:dyDescent="0.25">
      <c r="F1699" t="s">
        <v>111</v>
      </c>
    </row>
    <row r="1700" spans="6:6" x14ac:dyDescent="0.25">
      <c r="F1700" t="s">
        <v>111</v>
      </c>
    </row>
    <row r="1701" spans="6:6" x14ac:dyDescent="0.25">
      <c r="F1701" t="s">
        <v>111</v>
      </c>
    </row>
    <row r="1702" spans="6:6" x14ac:dyDescent="0.25">
      <c r="F1702" t="s">
        <v>111</v>
      </c>
    </row>
    <row r="1703" spans="6:6" x14ac:dyDescent="0.25">
      <c r="F1703" t="s">
        <v>111</v>
      </c>
    </row>
    <row r="1704" spans="6:6" x14ac:dyDescent="0.25">
      <c r="F1704" t="s">
        <v>111</v>
      </c>
    </row>
    <row r="1705" spans="6:6" x14ac:dyDescent="0.25">
      <c r="F1705" t="s">
        <v>111</v>
      </c>
    </row>
    <row r="1706" spans="6:6" x14ac:dyDescent="0.25">
      <c r="F1706" t="s">
        <v>111</v>
      </c>
    </row>
    <row r="1707" spans="6:6" x14ac:dyDescent="0.25">
      <c r="F1707" t="s">
        <v>111</v>
      </c>
    </row>
    <row r="1708" spans="6:6" x14ac:dyDescent="0.25">
      <c r="F1708" t="s">
        <v>111</v>
      </c>
    </row>
    <row r="1709" spans="6:6" x14ac:dyDescent="0.25">
      <c r="F1709" t="s">
        <v>111</v>
      </c>
    </row>
    <row r="1710" spans="6:6" x14ac:dyDescent="0.25">
      <c r="F1710" t="s">
        <v>111</v>
      </c>
    </row>
    <row r="1711" spans="6:6" x14ac:dyDescent="0.25">
      <c r="F1711" t="s">
        <v>106</v>
      </c>
    </row>
    <row r="1712" spans="6:6" x14ac:dyDescent="0.25">
      <c r="F1712" t="s">
        <v>349</v>
      </c>
    </row>
    <row r="1713" spans="6:6" x14ac:dyDescent="0.25">
      <c r="F1713" t="s">
        <v>188</v>
      </c>
    </row>
    <row r="1714" spans="6:6" x14ac:dyDescent="0.25">
      <c r="F1714" t="s">
        <v>188</v>
      </c>
    </row>
    <row r="1715" spans="6:6" x14ac:dyDescent="0.25">
      <c r="F1715" t="s">
        <v>188</v>
      </c>
    </row>
    <row r="1716" spans="6:6" x14ac:dyDescent="0.25">
      <c r="F1716" t="s">
        <v>188</v>
      </c>
    </row>
    <row r="1717" spans="6:6" x14ac:dyDescent="0.25">
      <c r="F1717" t="s">
        <v>188</v>
      </c>
    </row>
    <row r="1718" spans="6:6" x14ac:dyDescent="0.25">
      <c r="F1718" t="s">
        <v>188</v>
      </c>
    </row>
    <row r="1719" spans="6:6" x14ac:dyDescent="0.25">
      <c r="F1719" t="s">
        <v>188</v>
      </c>
    </row>
    <row r="1720" spans="6:6" x14ac:dyDescent="0.25">
      <c r="F1720" t="s">
        <v>188</v>
      </c>
    </row>
    <row r="1721" spans="6:6" x14ac:dyDescent="0.25">
      <c r="F1721" t="s">
        <v>188</v>
      </c>
    </row>
    <row r="1722" spans="6:6" x14ac:dyDescent="0.25">
      <c r="F1722" t="s">
        <v>188</v>
      </c>
    </row>
    <row r="1723" spans="6:6" x14ac:dyDescent="0.25">
      <c r="F1723" t="s">
        <v>188</v>
      </c>
    </row>
    <row r="1724" spans="6:6" x14ac:dyDescent="0.25">
      <c r="F1724" t="s">
        <v>188</v>
      </c>
    </row>
    <row r="1725" spans="6:6" x14ac:dyDescent="0.25">
      <c r="F1725" t="s">
        <v>188</v>
      </c>
    </row>
    <row r="1726" spans="6:6" x14ac:dyDescent="0.25">
      <c r="F1726" t="s">
        <v>188</v>
      </c>
    </row>
    <row r="1727" spans="6:6" x14ac:dyDescent="0.25">
      <c r="F1727" t="s">
        <v>188</v>
      </c>
    </row>
    <row r="1728" spans="6:6" x14ac:dyDescent="0.25">
      <c r="F1728" t="s">
        <v>188</v>
      </c>
    </row>
    <row r="1729" spans="6:6" x14ac:dyDescent="0.25">
      <c r="F1729" t="s">
        <v>188</v>
      </c>
    </row>
    <row r="1730" spans="6:6" x14ac:dyDescent="0.25">
      <c r="F1730" t="s">
        <v>208</v>
      </c>
    </row>
    <row r="1731" spans="6:6" x14ac:dyDescent="0.25">
      <c r="F1731" t="s">
        <v>208</v>
      </c>
    </row>
    <row r="1732" spans="6:6" x14ac:dyDescent="0.25">
      <c r="F1732" t="s">
        <v>208</v>
      </c>
    </row>
    <row r="1733" spans="6:6" x14ac:dyDescent="0.25">
      <c r="F1733" t="s">
        <v>208</v>
      </c>
    </row>
    <row r="1734" spans="6:6" x14ac:dyDescent="0.25">
      <c r="F1734" t="s">
        <v>208</v>
      </c>
    </row>
    <row r="1735" spans="6:6" x14ac:dyDescent="0.25">
      <c r="F1735" t="s">
        <v>208</v>
      </c>
    </row>
    <row r="1736" spans="6:6" x14ac:dyDescent="0.25">
      <c r="F1736" t="s">
        <v>208</v>
      </c>
    </row>
    <row r="1737" spans="6:6" x14ac:dyDescent="0.25">
      <c r="F1737" t="s">
        <v>208</v>
      </c>
    </row>
    <row r="1738" spans="6:6" x14ac:dyDescent="0.25">
      <c r="F1738" t="s">
        <v>208</v>
      </c>
    </row>
    <row r="1739" spans="6:6" x14ac:dyDescent="0.25">
      <c r="F1739" t="s">
        <v>208</v>
      </c>
    </row>
    <row r="1740" spans="6:6" x14ac:dyDescent="0.25">
      <c r="F1740" t="s">
        <v>208</v>
      </c>
    </row>
    <row r="1741" spans="6:6" x14ac:dyDescent="0.25">
      <c r="F1741" t="s">
        <v>208</v>
      </c>
    </row>
    <row r="1742" spans="6:6" x14ac:dyDescent="0.25">
      <c r="F1742" t="s">
        <v>208</v>
      </c>
    </row>
    <row r="1743" spans="6:6" x14ac:dyDescent="0.25">
      <c r="F1743" t="s">
        <v>208</v>
      </c>
    </row>
    <row r="1744" spans="6:6" x14ac:dyDescent="0.25">
      <c r="F1744" t="s">
        <v>208</v>
      </c>
    </row>
    <row r="1745" spans="6:6" x14ac:dyDescent="0.25">
      <c r="F1745" t="s">
        <v>208</v>
      </c>
    </row>
    <row r="1746" spans="6:6" x14ac:dyDescent="0.25">
      <c r="F1746" t="s">
        <v>208</v>
      </c>
    </row>
    <row r="1747" spans="6:6" x14ac:dyDescent="0.25">
      <c r="F1747" t="s">
        <v>208</v>
      </c>
    </row>
    <row r="1748" spans="6:6" x14ac:dyDescent="0.25">
      <c r="F1748" t="s">
        <v>208</v>
      </c>
    </row>
    <row r="1749" spans="6:6" x14ac:dyDescent="0.25">
      <c r="F1749" t="s">
        <v>208</v>
      </c>
    </row>
    <row r="1750" spans="6:6" x14ac:dyDescent="0.25">
      <c r="F1750" t="s">
        <v>208</v>
      </c>
    </row>
    <row r="1751" spans="6:6" x14ac:dyDescent="0.25">
      <c r="F1751" t="s">
        <v>208</v>
      </c>
    </row>
    <row r="1752" spans="6:6" x14ac:dyDescent="0.25">
      <c r="F1752" t="s">
        <v>208</v>
      </c>
    </row>
    <row r="1753" spans="6:6" x14ac:dyDescent="0.25">
      <c r="F1753" t="s">
        <v>208</v>
      </c>
    </row>
    <row r="1754" spans="6:6" x14ac:dyDescent="0.25">
      <c r="F1754" t="s">
        <v>208</v>
      </c>
    </row>
    <row r="1755" spans="6:6" x14ac:dyDescent="0.25">
      <c r="F1755" t="s">
        <v>108</v>
      </c>
    </row>
    <row r="1756" spans="6:6" x14ac:dyDescent="0.25">
      <c r="F1756" t="s">
        <v>114</v>
      </c>
    </row>
    <row r="1757" spans="6:6" x14ac:dyDescent="0.25">
      <c r="F1757" t="s">
        <v>643</v>
      </c>
    </row>
    <row r="1758" spans="6:6" x14ac:dyDescent="0.25">
      <c r="F1758" t="s">
        <v>643</v>
      </c>
    </row>
    <row r="1759" spans="6:6" x14ac:dyDescent="0.25">
      <c r="F1759" t="s">
        <v>643</v>
      </c>
    </row>
    <row r="1760" spans="6:6" x14ac:dyDescent="0.25">
      <c r="F1760" t="s">
        <v>643</v>
      </c>
    </row>
    <row r="1761" spans="6:6" x14ac:dyDescent="0.25">
      <c r="F1761" t="s">
        <v>643</v>
      </c>
    </row>
    <row r="1762" spans="6:6" x14ac:dyDescent="0.25">
      <c r="F1762" t="s">
        <v>643</v>
      </c>
    </row>
    <row r="1763" spans="6:6" x14ac:dyDescent="0.25">
      <c r="F1763" t="s">
        <v>643</v>
      </c>
    </row>
    <row r="1764" spans="6:6" x14ac:dyDescent="0.25">
      <c r="F1764" t="s">
        <v>643</v>
      </c>
    </row>
    <row r="1765" spans="6:6" x14ac:dyDescent="0.25">
      <c r="F1765" t="s">
        <v>643</v>
      </c>
    </row>
    <row r="1766" spans="6:6" x14ac:dyDescent="0.25">
      <c r="F1766" t="s">
        <v>643</v>
      </c>
    </row>
    <row r="1767" spans="6:6" x14ac:dyDescent="0.25">
      <c r="F1767" t="s">
        <v>643</v>
      </c>
    </row>
    <row r="1768" spans="6:6" x14ac:dyDescent="0.25">
      <c r="F1768" t="s">
        <v>643</v>
      </c>
    </row>
    <row r="1769" spans="6:6" x14ac:dyDescent="0.25">
      <c r="F1769" t="s">
        <v>643</v>
      </c>
    </row>
    <row r="1770" spans="6:6" x14ac:dyDescent="0.25">
      <c r="F1770" t="s">
        <v>643</v>
      </c>
    </row>
    <row r="1771" spans="6:6" x14ac:dyDescent="0.25">
      <c r="F1771" t="s">
        <v>643</v>
      </c>
    </row>
    <row r="1772" spans="6:6" x14ac:dyDescent="0.25">
      <c r="F1772" t="s">
        <v>643</v>
      </c>
    </row>
    <row r="1773" spans="6:6" x14ac:dyDescent="0.25">
      <c r="F1773" t="s">
        <v>198</v>
      </c>
    </row>
    <row r="1774" spans="6:6" x14ac:dyDescent="0.25">
      <c r="F1774" t="s">
        <v>643</v>
      </c>
    </row>
    <row r="1775" spans="6:6" x14ac:dyDescent="0.25">
      <c r="F1775" t="s">
        <v>643</v>
      </c>
    </row>
    <row r="1776" spans="6:6" x14ac:dyDescent="0.25">
      <c r="F1776" t="s">
        <v>643</v>
      </c>
    </row>
    <row r="1777" spans="6:6" x14ac:dyDescent="0.25">
      <c r="F1777" t="s">
        <v>643</v>
      </c>
    </row>
    <row r="1778" spans="6:6" x14ac:dyDescent="0.25">
      <c r="F1778" t="s">
        <v>222</v>
      </c>
    </row>
    <row r="1779" spans="6:6" x14ac:dyDescent="0.25">
      <c r="F1779" t="s">
        <v>222</v>
      </c>
    </row>
    <row r="1780" spans="6:6" x14ac:dyDescent="0.25">
      <c r="F1780" t="s">
        <v>222</v>
      </c>
    </row>
    <row r="1781" spans="6:6" x14ac:dyDescent="0.25">
      <c r="F1781" t="s">
        <v>222</v>
      </c>
    </row>
    <row r="1782" spans="6:6" x14ac:dyDescent="0.25">
      <c r="F1782" t="s">
        <v>222</v>
      </c>
    </row>
    <row r="1783" spans="6:6" x14ac:dyDescent="0.25">
      <c r="F1783" t="s">
        <v>222</v>
      </c>
    </row>
    <row r="1784" spans="6:6" x14ac:dyDescent="0.25">
      <c r="F1784" t="s">
        <v>222</v>
      </c>
    </row>
    <row r="1785" spans="6:6" x14ac:dyDescent="0.25">
      <c r="F1785" t="s">
        <v>222</v>
      </c>
    </row>
    <row r="1786" spans="6:6" x14ac:dyDescent="0.25">
      <c r="F1786" t="s">
        <v>222</v>
      </c>
    </row>
    <row r="1787" spans="6:6" x14ac:dyDescent="0.25">
      <c r="F1787" t="s">
        <v>222</v>
      </c>
    </row>
    <row r="1788" spans="6:6" x14ac:dyDescent="0.25">
      <c r="F1788" t="s">
        <v>222</v>
      </c>
    </row>
    <row r="1789" spans="6:6" x14ac:dyDescent="0.25">
      <c r="F1789" t="s">
        <v>222</v>
      </c>
    </row>
    <row r="1790" spans="6:6" x14ac:dyDescent="0.25">
      <c r="F1790" t="s">
        <v>222</v>
      </c>
    </row>
    <row r="1791" spans="6:6" x14ac:dyDescent="0.25">
      <c r="F1791" t="s">
        <v>222</v>
      </c>
    </row>
    <row r="1792" spans="6:6" x14ac:dyDescent="0.25">
      <c r="F1792" t="s">
        <v>222</v>
      </c>
    </row>
    <row r="1793" spans="6:6" x14ac:dyDescent="0.25">
      <c r="F1793" t="s">
        <v>222</v>
      </c>
    </row>
    <row r="1794" spans="6:6" x14ac:dyDescent="0.25">
      <c r="F1794" t="s">
        <v>222</v>
      </c>
    </row>
    <row r="1795" spans="6:6" x14ac:dyDescent="0.25">
      <c r="F1795" t="s">
        <v>222</v>
      </c>
    </row>
    <row r="1796" spans="6:6" x14ac:dyDescent="0.25">
      <c r="F1796" t="s">
        <v>222</v>
      </c>
    </row>
    <row r="1797" spans="6:6" x14ac:dyDescent="0.25">
      <c r="F1797" t="s">
        <v>222</v>
      </c>
    </row>
    <row r="1798" spans="6:6" x14ac:dyDescent="0.25">
      <c r="F1798" t="s">
        <v>309</v>
      </c>
    </row>
    <row r="1799" spans="6:6" x14ac:dyDescent="0.25">
      <c r="F1799" t="s">
        <v>169</v>
      </c>
    </row>
    <row r="1800" spans="6:6" x14ac:dyDescent="0.25">
      <c r="F1800" t="s">
        <v>169</v>
      </c>
    </row>
    <row r="1801" spans="6:6" x14ac:dyDescent="0.25">
      <c r="F1801" t="s">
        <v>169</v>
      </c>
    </row>
    <row r="1802" spans="6:6" x14ac:dyDescent="0.25">
      <c r="F1802" t="s">
        <v>169</v>
      </c>
    </row>
    <row r="1803" spans="6:6" x14ac:dyDescent="0.25">
      <c r="F1803" t="s">
        <v>169</v>
      </c>
    </row>
    <row r="1804" spans="6:6" x14ac:dyDescent="0.25">
      <c r="F1804" t="s">
        <v>169</v>
      </c>
    </row>
    <row r="1805" spans="6:6" x14ac:dyDescent="0.25">
      <c r="F1805" t="s">
        <v>169</v>
      </c>
    </row>
    <row r="1806" spans="6:6" x14ac:dyDescent="0.25">
      <c r="F1806" t="s">
        <v>169</v>
      </c>
    </row>
    <row r="1807" spans="6:6" x14ac:dyDescent="0.25">
      <c r="F1807" t="s">
        <v>169</v>
      </c>
    </row>
    <row r="1808" spans="6:6" x14ac:dyDescent="0.25">
      <c r="F1808" t="s">
        <v>169</v>
      </c>
    </row>
    <row r="1809" spans="6:6" x14ac:dyDescent="0.25">
      <c r="F1809" t="s">
        <v>169</v>
      </c>
    </row>
    <row r="1810" spans="6:6" x14ac:dyDescent="0.25">
      <c r="F1810" t="s">
        <v>169</v>
      </c>
    </row>
    <row r="1811" spans="6:6" x14ac:dyDescent="0.25">
      <c r="F1811" t="s">
        <v>169</v>
      </c>
    </row>
    <row r="1812" spans="6:6" x14ac:dyDescent="0.25">
      <c r="F1812" t="s">
        <v>169</v>
      </c>
    </row>
    <row r="1813" spans="6:6" x14ac:dyDescent="0.25">
      <c r="F1813" t="s">
        <v>106</v>
      </c>
    </row>
    <row r="1814" spans="6:6" x14ac:dyDescent="0.25">
      <c r="F1814" t="s">
        <v>106</v>
      </c>
    </row>
    <row r="1815" spans="6:6" x14ac:dyDescent="0.25">
      <c r="F1815" t="s">
        <v>114</v>
      </c>
    </row>
    <row r="1816" spans="6:6" x14ac:dyDescent="0.25">
      <c r="F1816" t="s">
        <v>114</v>
      </c>
    </row>
    <row r="1817" spans="6:6" x14ac:dyDescent="0.25">
      <c r="F1817" t="s">
        <v>114</v>
      </c>
    </row>
    <row r="1818" spans="6:6" x14ac:dyDescent="0.25">
      <c r="F1818" t="s">
        <v>114</v>
      </c>
    </row>
    <row r="1819" spans="6:6" x14ac:dyDescent="0.25">
      <c r="F1819" t="s">
        <v>114</v>
      </c>
    </row>
    <row r="1820" spans="6:6" x14ac:dyDescent="0.25">
      <c r="F1820" t="s">
        <v>114</v>
      </c>
    </row>
    <row r="1821" spans="6:6" x14ac:dyDescent="0.25">
      <c r="F1821" t="s">
        <v>114</v>
      </c>
    </row>
    <row r="1822" spans="6:6" x14ac:dyDescent="0.25">
      <c r="F1822" t="s">
        <v>371</v>
      </c>
    </row>
    <row r="1823" spans="6:6" x14ac:dyDescent="0.25">
      <c r="F1823" t="s">
        <v>371</v>
      </c>
    </row>
    <row r="1824" spans="6:6" x14ac:dyDescent="0.25">
      <c r="F1824" t="s">
        <v>371</v>
      </c>
    </row>
    <row r="1825" spans="6:6" x14ac:dyDescent="0.25">
      <c r="F1825" t="s">
        <v>371</v>
      </c>
    </row>
    <row r="1826" spans="6:6" x14ac:dyDescent="0.25">
      <c r="F1826" t="s">
        <v>371</v>
      </c>
    </row>
    <row r="1827" spans="6:6" x14ac:dyDescent="0.25">
      <c r="F1827" t="s">
        <v>371</v>
      </c>
    </row>
    <row r="1828" spans="6:6" x14ac:dyDescent="0.25">
      <c r="F1828" t="s">
        <v>371</v>
      </c>
    </row>
    <row r="1829" spans="6:6" x14ac:dyDescent="0.25">
      <c r="F1829" t="s">
        <v>371</v>
      </c>
    </row>
    <row r="1830" spans="6:6" x14ac:dyDescent="0.25">
      <c r="F1830" t="s">
        <v>371</v>
      </c>
    </row>
    <row r="1831" spans="6:6" x14ac:dyDescent="0.25">
      <c r="F1831" t="s">
        <v>371</v>
      </c>
    </row>
    <row r="1832" spans="6:6" x14ac:dyDescent="0.25">
      <c r="F1832" t="s">
        <v>371</v>
      </c>
    </row>
    <row r="1833" spans="6:6" x14ac:dyDescent="0.25">
      <c r="F1833" t="s">
        <v>371</v>
      </c>
    </row>
    <row r="1834" spans="6:6" x14ac:dyDescent="0.25">
      <c r="F1834" t="s">
        <v>108</v>
      </c>
    </row>
    <row r="1835" spans="6:6" x14ac:dyDescent="0.25">
      <c r="F1835" t="s">
        <v>268</v>
      </c>
    </row>
    <row r="1836" spans="6:6" x14ac:dyDescent="0.25">
      <c r="F1836" t="s">
        <v>268</v>
      </c>
    </row>
    <row r="1837" spans="6:6" x14ac:dyDescent="0.25">
      <c r="F1837" t="s">
        <v>268</v>
      </c>
    </row>
    <row r="1838" spans="6:6" x14ac:dyDescent="0.25">
      <c r="F1838" t="s">
        <v>268</v>
      </c>
    </row>
    <row r="1839" spans="6:6" x14ac:dyDescent="0.25">
      <c r="F1839" t="s">
        <v>268</v>
      </c>
    </row>
    <row r="1840" spans="6:6" x14ac:dyDescent="0.25">
      <c r="F1840" t="s">
        <v>268</v>
      </c>
    </row>
    <row r="1841" spans="6:6" x14ac:dyDescent="0.25">
      <c r="F1841" t="s">
        <v>268</v>
      </c>
    </row>
    <row r="1842" spans="6:6" x14ac:dyDescent="0.25">
      <c r="F1842" t="s">
        <v>268</v>
      </c>
    </row>
    <row r="1843" spans="6:6" x14ac:dyDescent="0.25">
      <c r="F1843" t="s">
        <v>268</v>
      </c>
    </row>
    <row r="1844" spans="6:6" x14ac:dyDescent="0.25">
      <c r="F1844" t="s">
        <v>268</v>
      </c>
    </row>
    <row r="1845" spans="6:6" x14ac:dyDescent="0.25">
      <c r="F1845" t="s">
        <v>268</v>
      </c>
    </row>
    <row r="1846" spans="6:6" x14ac:dyDescent="0.25">
      <c r="F1846" t="s">
        <v>268</v>
      </c>
    </row>
    <row r="1847" spans="6:6" x14ac:dyDescent="0.25">
      <c r="F1847" t="s">
        <v>268</v>
      </c>
    </row>
    <row r="1848" spans="6:6" x14ac:dyDescent="0.25">
      <c r="F1848" t="s">
        <v>268</v>
      </c>
    </row>
    <row r="1849" spans="6:6" x14ac:dyDescent="0.25">
      <c r="F1849" t="s">
        <v>268</v>
      </c>
    </row>
    <row r="1850" spans="6:6" x14ac:dyDescent="0.25">
      <c r="F1850" t="s">
        <v>268</v>
      </c>
    </row>
    <row r="1851" spans="6:6" x14ac:dyDescent="0.25">
      <c r="F1851" t="s">
        <v>268</v>
      </c>
    </row>
    <row r="1852" spans="6:6" x14ac:dyDescent="0.25">
      <c r="F1852" t="s">
        <v>268</v>
      </c>
    </row>
    <row r="1853" spans="6:6" x14ac:dyDescent="0.25">
      <c r="F1853" t="s">
        <v>268</v>
      </c>
    </row>
    <row r="1854" spans="6:6" x14ac:dyDescent="0.25">
      <c r="F1854" t="s">
        <v>268</v>
      </c>
    </row>
    <row r="1855" spans="6:6" x14ac:dyDescent="0.25">
      <c r="F1855" t="s">
        <v>268</v>
      </c>
    </row>
    <row r="1856" spans="6:6" x14ac:dyDescent="0.25">
      <c r="F1856" t="s">
        <v>268</v>
      </c>
    </row>
    <row r="1857" spans="6:6" x14ac:dyDescent="0.25">
      <c r="F1857" t="s">
        <v>108</v>
      </c>
    </row>
    <row r="1858" spans="6:6" x14ac:dyDescent="0.25">
      <c r="F1858" t="s">
        <v>117</v>
      </c>
    </row>
    <row r="1859" spans="6:6" x14ac:dyDescent="0.25">
      <c r="F1859" t="s">
        <v>117</v>
      </c>
    </row>
    <row r="1860" spans="6:6" x14ac:dyDescent="0.25">
      <c r="F1860" t="s">
        <v>117</v>
      </c>
    </row>
    <row r="1861" spans="6:6" x14ac:dyDescent="0.25">
      <c r="F1861" t="s">
        <v>117</v>
      </c>
    </row>
    <row r="1862" spans="6:6" x14ac:dyDescent="0.25">
      <c r="F1862" t="s">
        <v>117</v>
      </c>
    </row>
    <row r="1863" spans="6:6" x14ac:dyDescent="0.25">
      <c r="F1863" t="s">
        <v>117</v>
      </c>
    </row>
    <row r="1864" spans="6:6" x14ac:dyDescent="0.25">
      <c r="F1864" t="s">
        <v>117</v>
      </c>
    </row>
    <row r="1865" spans="6:6" x14ac:dyDescent="0.25">
      <c r="F1865" t="s">
        <v>117</v>
      </c>
    </row>
    <row r="1866" spans="6:6" x14ac:dyDescent="0.25">
      <c r="F1866" t="s">
        <v>117</v>
      </c>
    </row>
    <row r="1867" spans="6:6" x14ac:dyDescent="0.25">
      <c r="F1867" t="s">
        <v>117</v>
      </c>
    </row>
    <row r="1868" spans="6:6" x14ac:dyDescent="0.25">
      <c r="F1868" t="s">
        <v>117</v>
      </c>
    </row>
    <row r="1869" spans="6:6" x14ac:dyDescent="0.25">
      <c r="F1869" t="s">
        <v>117</v>
      </c>
    </row>
    <row r="1870" spans="6:6" x14ac:dyDescent="0.25">
      <c r="F1870" t="s">
        <v>117</v>
      </c>
    </row>
    <row r="1871" spans="6:6" x14ac:dyDescent="0.25">
      <c r="F1871" t="s">
        <v>117</v>
      </c>
    </row>
    <row r="1872" spans="6:6" x14ac:dyDescent="0.25">
      <c r="F1872" t="s">
        <v>117</v>
      </c>
    </row>
    <row r="1873" spans="6:6" x14ac:dyDescent="0.25">
      <c r="F1873" t="s">
        <v>137</v>
      </c>
    </row>
    <row r="1874" spans="6:6" x14ac:dyDescent="0.25">
      <c r="F1874" t="s">
        <v>103</v>
      </c>
    </row>
    <row r="1875" spans="6:6" x14ac:dyDescent="0.25">
      <c r="F1875" t="s">
        <v>159</v>
      </c>
    </row>
    <row r="1876" spans="6:6" x14ac:dyDescent="0.25">
      <c r="F1876" t="s">
        <v>246</v>
      </c>
    </row>
    <row r="1877" spans="6:6" x14ac:dyDescent="0.25">
      <c r="F1877" t="s">
        <v>246</v>
      </c>
    </row>
    <row r="1878" spans="6:6" x14ac:dyDescent="0.25">
      <c r="F1878" t="s">
        <v>246</v>
      </c>
    </row>
    <row r="1879" spans="6:6" x14ac:dyDescent="0.25">
      <c r="F1879" t="s">
        <v>246</v>
      </c>
    </row>
    <row r="1880" spans="6:6" x14ac:dyDescent="0.25">
      <c r="F1880" t="s">
        <v>246</v>
      </c>
    </row>
    <row r="1881" spans="6:6" x14ac:dyDescent="0.25">
      <c r="F1881" t="s">
        <v>246</v>
      </c>
    </row>
    <row r="1882" spans="6:6" x14ac:dyDescent="0.25">
      <c r="F1882" t="s">
        <v>246</v>
      </c>
    </row>
    <row r="1883" spans="6:6" x14ac:dyDescent="0.25">
      <c r="F1883" t="s">
        <v>246</v>
      </c>
    </row>
    <row r="1884" spans="6:6" x14ac:dyDescent="0.25">
      <c r="F1884" t="s">
        <v>246</v>
      </c>
    </row>
    <row r="1885" spans="6:6" x14ac:dyDescent="0.25">
      <c r="F1885" t="s">
        <v>246</v>
      </c>
    </row>
    <row r="1886" spans="6:6" x14ac:dyDescent="0.25">
      <c r="F1886" t="s">
        <v>246</v>
      </c>
    </row>
    <row r="1887" spans="6:6" x14ac:dyDescent="0.25">
      <c r="F1887" t="s">
        <v>246</v>
      </c>
    </row>
    <row r="1888" spans="6:6" x14ac:dyDescent="0.25">
      <c r="F1888" t="s">
        <v>246</v>
      </c>
    </row>
    <row r="1889" spans="6:6" x14ac:dyDescent="0.25">
      <c r="F1889" t="s">
        <v>246</v>
      </c>
    </row>
    <row r="1890" spans="6:6" x14ac:dyDescent="0.25">
      <c r="F1890" t="s">
        <v>246</v>
      </c>
    </row>
    <row r="1891" spans="6:6" x14ac:dyDescent="0.25">
      <c r="F1891" t="s">
        <v>246</v>
      </c>
    </row>
    <row r="1892" spans="6:6" x14ac:dyDescent="0.25">
      <c r="F1892" t="s">
        <v>246</v>
      </c>
    </row>
    <row r="1893" spans="6:6" x14ac:dyDescent="0.25">
      <c r="F1893" t="s">
        <v>246</v>
      </c>
    </row>
    <row r="1894" spans="6:6" x14ac:dyDescent="0.25">
      <c r="F1894" t="s">
        <v>246</v>
      </c>
    </row>
    <row r="1895" spans="6:6" x14ac:dyDescent="0.25">
      <c r="F1895" t="s">
        <v>246</v>
      </c>
    </row>
    <row r="1896" spans="6:6" x14ac:dyDescent="0.25">
      <c r="F1896" t="s">
        <v>246</v>
      </c>
    </row>
    <row r="1897" spans="6:6" x14ac:dyDescent="0.25">
      <c r="F1897" t="s">
        <v>246</v>
      </c>
    </row>
    <row r="1898" spans="6:6" x14ac:dyDescent="0.25">
      <c r="F1898" t="s">
        <v>246</v>
      </c>
    </row>
    <row r="1899" spans="6:6" x14ac:dyDescent="0.25">
      <c r="F1899" t="s">
        <v>246</v>
      </c>
    </row>
    <row r="1900" spans="6:6" x14ac:dyDescent="0.25">
      <c r="F1900" t="s">
        <v>246</v>
      </c>
    </row>
    <row r="1901" spans="6:6" x14ac:dyDescent="0.25">
      <c r="F1901" t="s">
        <v>246</v>
      </c>
    </row>
    <row r="1902" spans="6:6" x14ac:dyDescent="0.25">
      <c r="F1902" t="s">
        <v>246</v>
      </c>
    </row>
    <row r="1903" spans="6:6" x14ac:dyDescent="0.25">
      <c r="F1903" t="s">
        <v>246</v>
      </c>
    </row>
    <row r="1904" spans="6:6" x14ac:dyDescent="0.25">
      <c r="F1904" t="s">
        <v>246</v>
      </c>
    </row>
    <row r="1905" spans="6:6" x14ac:dyDescent="0.25">
      <c r="F1905" t="s">
        <v>309</v>
      </c>
    </row>
    <row r="1906" spans="6:6" x14ac:dyDescent="0.25">
      <c r="F1906" t="s">
        <v>293</v>
      </c>
    </row>
    <row r="1907" spans="6:6" x14ac:dyDescent="0.25">
      <c r="F1907" t="s">
        <v>293</v>
      </c>
    </row>
    <row r="1908" spans="6:6" x14ac:dyDescent="0.25">
      <c r="F1908" t="s">
        <v>293</v>
      </c>
    </row>
    <row r="1909" spans="6:6" x14ac:dyDescent="0.25">
      <c r="F1909" t="s">
        <v>293</v>
      </c>
    </row>
    <row r="1910" spans="6:6" x14ac:dyDescent="0.25">
      <c r="F1910" t="s">
        <v>293</v>
      </c>
    </row>
    <row r="1911" spans="6:6" x14ac:dyDescent="0.25">
      <c r="F1911" t="s">
        <v>293</v>
      </c>
    </row>
    <row r="1912" spans="6:6" x14ac:dyDescent="0.25">
      <c r="F1912" t="s">
        <v>293</v>
      </c>
    </row>
    <row r="1913" spans="6:6" x14ac:dyDescent="0.25">
      <c r="F1913" t="s">
        <v>293</v>
      </c>
    </row>
    <row r="1914" spans="6:6" x14ac:dyDescent="0.25">
      <c r="F1914" t="s">
        <v>293</v>
      </c>
    </row>
    <row r="1915" spans="6:6" x14ac:dyDescent="0.25">
      <c r="F1915" t="s">
        <v>293</v>
      </c>
    </row>
    <row r="1916" spans="6:6" x14ac:dyDescent="0.25">
      <c r="F1916" t="s">
        <v>293</v>
      </c>
    </row>
    <row r="1917" spans="6:6" x14ac:dyDescent="0.25">
      <c r="F1917" t="s">
        <v>293</v>
      </c>
    </row>
    <row r="1918" spans="6:6" x14ac:dyDescent="0.25">
      <c r="F1918" t="s">
        <v>293</v>
      </c>
    </row>
    <row r="1919" spans="6:6" x14ac:dyDescent="0.25">
      <c r="F1919" t="s">
        <v>293</v>
      </c>
    </row>
    <row r="1920" spans="6:6" x14ac:dyDescent="0.25">
      <c r="F1920" t="s">
        <v>293</v>
      </c>
    </row>
    <row r="1921" spans="6:6" x14ac:dyDescent="0.25">
      <c r="F1921" t="s">
        <v>293</v>
      </c>
    </row>
    <row r="1922" spans="6:6" x14ac:dyDescent="0.25">
      <c r="F1922" t="s">
        <v>293</v>
      </c>
    </row>
    <row r="1923" spans="6:6" x14ac:dyDescent="0.25">
      <c r="F1923" t="s">
        <v>293</v>
      </c>
    </row>
    <row r="1924" spans="6:6" x14ac:dyDescent="0.25">
      <c r="F1924" t="s">
        <v>293</v>
      </c>
    </row>
    <row r="1925" spans="6:6" x14ac:dyDescent="0.25">
      <c r="F1925" t="s">
        <v>309</v>
      </c>
    </row>
    <row r="1926" spans="6:6" x14ac:dyDescent="0.25">
      <c r="F1926" t="s">
        <v>176</v>
      </c>
    </row>
    <row r="1927" spans="6:6" x14ac:dyDescent="0.25">
      <c r="F1927" t="s">
        <v>299</v>
      </c>
    </row>
    <row r="1928" spans="6:6" x14ac:dyDescent="0.25">
      <c r="F1928" t="s">
        <v>299</v>
      </c>
    </row>
    <row r="1929" spans="6:6" x14ac:dyDescent="0.25">
      <c r="F1929" t="s">
        <v>299</v>
      </c>
    </row>
    <row r="1930" spans="6:6" x14ac:dyDescent="0.25">
      <c r="F1930" t="s">
        <v>299</v>
      </c>
    </row>
    <row r="1931" spans="6:6" x14ac:dyDescent="0.25">
      <c r="F1931" t="s">
        <v>299</v>
      </c>
    </row>
    <row r="1932" spans="6:6" x14ac:dyDescent="0.25">
      <c r="F1932" t="s">
        <v>299</v>
      </c>
    </row>
    <row r="1933" spans="6:6" x14ac:dyDescent="0.25">
      <c r="F1933" t="s">
        <v>299</v>
      </c>
    </row>
    <row r="1934" spans="6:6" x14ac:dyDescent="0.25">
      <c r="F1934" t="s">
        <v>299</v>
      </c>
    </row>
    <row r="1935" spans="6:6" x14ac:dyDescent="0.25">
      <c r="F1935" t="s">
        <v>299</v>
      </c>
    </row>
    <row r="1936" spans="6:6" x14ac:dyDescent="0.25">
      <c r="F1936" t="s">
        <v>299</v>
      </c>
    </row>
    <row r="1937" spans="6:6" x14ac:dyDescent="0.25">
      <c r="F1937" t="s">
        <v>299</v>
      </c>
    </row>
    <row r="1938" spans="6:6" x14ac:dyDescent="0.25">
      <c r="F1938" t="s">
        <v>299</v>
      </c>
    </row>
    <row r="1939" spans="6:6" x14ac:dyDescent="0.25">
      <c r="F1939" t="s">
        <v>299</v>
      </c>
    </row>
    <row r="1940" spans="6:6" x14ac:dyDescent="0.25">
      <c r="F1940" t="s">
        <v>299</v>
      </c>
    </row>
    <row r="1941" spans="6:6" x14ac:dyDescent="0.25">
      <c r="F1941" t="s">
        <v>281</v>
      </c>
    </row>
    <row r="1942" spans="6:6" x14ac:dyDescent="0.25">
      <c r="F1942" t="s">
        <v>128</v>
      </c>
    </row>
    <row r="1943" spans="6:6" x14ac:dyDescent="0.25">
      <c r="F1943" t="s">
        <v>128</v>
      </c>
    </row>
    <row r="1944" spans="6:6" x14ac:dyDescent="0.25">
      <c r="F1944" t="s">
        <v>128</v>
      </c>
    </row>
    <row r="1945" spans="6:6" x14ac:dyDescent="0.25">
      <c r="F1945" t="s">
        <v>128</v>
      </c>
    </row>
    <row r="1946" spans="6:6" x14ac:dyDescent="0.25">
      <c r="F1946" t="s">
        <v>128</v>
      </c>
    </row>
    <row r="1947" spans="6:6" x14ac:dyDescent="0.25">
      <c r="F1947" t="s">
        <v>128</v>
      </c>
    </row>
    <row r="1948" spans="6:6" x14ac:dyDescent="0.25">
      <c r="F1948" t="s">
        <v>128</v>
      </c>
    </row>
    <row r="1949" spans="6:6" x14ac:dyDescent="0.25">
      <c r="F1949" t="s">
        <v>128</v>
      </c>
    </row>
    <row r="1950" spans="6:6" x14ac:dyDescent="0.25">
      <c r="F1950" t="s">
        <v>128</v>
      </c>
    </row>
    <row r="1951" spans="6:6" x14ac:dyDescent="0.25">
      <c r="F1951" t="s">
        <v>128</v>
      </c>
    </row>
    <row r="1952" spans="6:6" x14ac:dyDescent="0.25">
      <c r="F1952" t="s">
        <v>128</v>
      </c>
    </row>
    <row r="1953" spans="6:6" x14ac:dyDescent="0.25">
      <c r="F1953" t="s">
        <v>128</v>
      </c>
    </row>
    <row r="1954" spans="6:6" x14ac:dyDescent="0.25">
      <c r="F1954" t="s">
        <v>128</v>
      </c>
    </row>
    <row r="1955" spans="6:6" x14ac:dyDescent="0.25">
      <c r="F1955" t="s">
        <v>128</v>
      </c>
    </row>
    <row r="1956" spans="6:6" x14ac:dyDescent="0.25">
      <c r="F1956" t="s">
        <v>128</v>
      </c>
    </row>
    <row r="1957" spans="6:6" x14ac:dyDescent="0.25">
      <c r="F1957" t="s">
        <v>128</v>
      </c>
    </row>
    <row r="1958" spans="6:6" x14ac:dyDescent="0.25">
      <c r="F1958" t="s">
        <v>128</v>
      </c>
    </row>
    <row r="1959" spans="6:6" x14ac:dyDescent="0.25">
      <c r="F1959" t="s">
        <v>128</v>
      </c>
    </row>
    <row r="1960" spans="6:6" x14ac:dyDescent="0.25">
      <c r="F1960" t="s">
        <v>131</v>
      </c>
    </row>
    <row r="1961" spans="6:6" x14ac:dyDescent="0.25">
      <c r="F1961" t="s">
        <v>131</v>
      </c>
    </row>
    <row r="1962" spans="6:6" x14ac:dyDescent="0.25">
      <c r="F1962" t="s">
        <v>131</v>
      </c>
    </row>
    <row r="1963" spans="6:6" x14ac:dyDescent="0.25">
      <c r="F1963" t="s">
        <v>131</v>
      </c>
    </row>
    <row r="1964" spans="6:6" x14ac:dyDescent="0.25">
      <c r="F1964" t="s">
        <v>131</v>
      </c>
    </row>
    <row r="1965" spans="6:6" x14ac:dyDescent="0.25">
      <c r="F1965" t="s">
        <v>148</v>
      </c>
    </row>
    <row r="1966" spans="6:6" x14ac:dyDescent="0.25">
      <c r="F1966" t="s">
        <v>148</v>
      </c>
    </row>
    <row r="1967" spans="6:6" x14ac:dyDescent="0.25">
      <c r="F1967" t="s">
        <v>148</v>
      </c>
    </row>
    <row r="1968" spans="6:6" x14ac:dyDescent="0.25">
      <c r="F1968" t="s">
        <v>148</v>
      </c>
    </row>
    <row r="1969" spans="6:6" x14ac:dyDescent="0.25">
      <c r="F1969" t="s">
        <v>148</v>
      </c>
    </row>
    <row r="1970" spans="6:6" x14ac:dyDescent="0.25">
      <c r="F1970" t="s">
        <v>148</v>
      </c>
    </row>
    <row r="1971" spans="6:6" x14ac:dyDescent="0.25">
      <c r="F1971" t="s">
        <v>148</v>
      </c>
    </row>
    <row r="1972" spans="6:6" x14ac:dyDescent="0.25">
      <c r="F1972" t="s">
        <v>148</v>
      </c>
    </row>
    <row r="1973" spans="6:6" x14ac:dyDescent="0.25">
      <c r="F1973" t="s">
        <v>148</v>
      </c>
    </row>
    <row r="1974" spans="6:6" x14ac:dyDescent="0.25">
      <c r="F1974" t="s">
        <v>148</v>
      </c>
    </row>
    <row r="1975" spans="6:6" x14ac:dyDescent="0.25">
      <c r="F1975" t="s">
        <v>148</v>
      </c>
    </row>
    <row r="1976" spans="6:6" x14ac:dyDescent="0.25">
      <c r="F1976" t="s">
        <v>148</v>
      </c>
    </row>
    <row r="1977" spans="6:6" x14ac:dyDescent="0.25">
      <c r="F1977" t="s">
        <v>148</v>
      </c>
    </row>
    <row r="1978" spans="6:6" x14ac:dyDescent="0.25">
      <c r="F1978" t="s">
        <v>148</v>
      </c>
    </row>
    <row r="1979" spans="6:6" x14ac:dyDescent="0.25">
      <c r="F1979" t="s">
        <v>148</v>
      </c>
    </row>
    <row r="1980" spans="6:6" x14ac:dyDescent="0.25">
      <c r="F1980" t="s">
        <v>148</v>
      </c>
    </row>
    <row r="1981" spans="6:6" x14ac:dyDescent="0.25">
      <c r="F1981" t="s">
        <v>148</v>
      </c>
    </row>
    <row r="1982" spans="6:6" x14ac:dyDescent="0.25">
      <c r="F1982" t="s">
        <v>148</v>
      </c>
    </row>
    <row r="1983" spans="6:6" x14ac:dyDescent="0.25">
      <c r="F1983" t="s">
        <v>13</v>
      </c>
    </row>
    <row r="1984" spans="6:6" x14ac:dyDescent="0.25">
      <c r="F1984" t="s">
        <v>13</v>
      </c>
    </row>
    <row r="1985" spans="6:6" x14ac:dyDescent="0.25">
      <c r="F1985" t="s">
        <v>13</v>
      </c>
    </row>
    <row r="1986" spans="6:6" x14ac:dyDescent="0.25">
      <c r="F1986" t="s">
        <v>13</v>
      </c>
    </row>
    <row r="1987" spans="6:6" x14ac:dyDescent="0.25">
      <c r="F1987" t="s">
        <v>13</v>
      </c>
    </row>
    <row r="1988" spans="6:6" x14ac:dyDescent="0.25">
      <c r="F1988" t="s">
        <v>13</v>
      </c>
    </row>
    <row r="1989" spans="6:6" x14ac:dyDescent="0.25">
      <c r="F1989" t="s">
        <v>13</v>
      </c>
    </row>
    <row r="1990" spans="6:6" x14ac:dyDescent="0.25">
      <c r="F1990" t="s">
        <v>13</v>
      </c>
    </row>
    <row r="1991" spans="6:6" x14ac:dyDescent="0.25">
      <c r="F1991" t="s">
        <v>13</v>
      </c>
    </row>
    <row r="1992" spans="6:6" x14ac:dyDescent="0.25">
      <c r="F1992" t="s">
        <v>13</v>
      </c>
    </row>
    <row r="1993" spans="6:6" x14ac:dyDescent="0.25">
      <c r="F1993" t="s">
        <v>13</v>
      </c>
    </row>
    <row r="1994" spans="6:6" x14ac:dyDescent="0.25">
      <c r="F1994" t="s">
        <v>13</v>
      </c>
    </row>
    <row r="1995" spans="6:6" x14ac:dyDescent="0.25">
      <c r="F1995" t="s">
        <v>13</v>
      </c>
    </row>
    <row r="1996" spans="6:6" x14ac:dyDescent="0.25">
      <c r="F1996" t="s">
        <v>13</v>
      </c>
    </row>
    <row r="1997" spans="6:6" x14ac:dyDescent="0.25">
      <c r="F1997" t="s">
        <v>13</v>
      </c>
    </row>
    <row r="1998" spans="6:6" x14ac:dyDescent="0.25">
      <c r="F1998" t="s">
        <v>13</v>
      </c>
    </row>
    <row r="1999" spans="6:6" x14ac:dyDescent="0.25">
      <c r="F1999" t="s">
        <v>13</v>
      </c>
    </row>
    <row r="2000" spans="6:6" x14ac:dyDescent="0.25">
      <c r="F2000" t="s">
        <v>193</v>
      </c>
    </row>
  </sheetData>
  <sortState xmlns:xlrd2="http://schemas.microsoft.com/office/spreadsheetml/2017/richdata2" ref="T7:V49">
    <sortCondition descending="1" ref="V7:V4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679eb1e-c7e6-4c81-b91f-75a983f54a19" xsi:nil="true"/>
    <lcf76f155ced4ddcb4097134ff3c332f xmlns="b236d3c3-ed59-4271-a42e-0f2e181dd082">
      <Terms xmlns="http://schemas.microsoft.com/office/infopath/2007/PartnerControls"/>
    </lcf76f155ced4ddcb4097134ff3c332f>
    <SharedWithUsers xmlns="2679eb1e-c7e6-4c81-b91f-75a983f54a19">
      <UserInfo>
        <DisplayName>Joshua Stern</DisplayName>
        <AccountId>9</AccountId>
        <AccountType/>
      </UserInfo>
      <UserInfo>
        <DisplayName>Katie Lomonaco</DisplayName>
        <AccountId>26</AccountId>
        <AccountType/>
      </UserInfo>
      <UserInfo>
        <DisplayName>Brandon Hurlbert</DisplayName>
        <AccountId>21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3CAADDB47C74DA9CC8537CFDDD71F" ma:contentTypeVersion="11" ma:contentTypeDescription="Create a new document." ma:contentTypeScope="" ma:versionID="845eb57a68c26f287ab54353ab77fde7">
  <xsd:schema xmlns:xsd="http://www.w3.org/2001/XMLSchema" xmlns:xs="http://www.w3.org/2001/XMLSchema" xmlns:p="http://schemas.microsoft.com/office/2006/metadata/properties" xmlns:ns2="b236d3c3-ed59-4271-a42e-0f2e181dd082" xmlns:ns3="2679eb1e-c7e6-4c81-b91f-75a983f54a19" targetNamespace="http://schemas.microsoft.com/office/2006/metadata/properties" ma:root="true" ma:fieldsID="20fda3ed8d8a0b413706d23747ac58d1" ns2:_="" ns3:_="">
    <xsd:import namespace="b236d3c3-ed59-4271-a42e-0f2e181dd082"/>
    <xsd:import namespace="2679eb1e-c7e6-4c81-b91f-75a983f54a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6d3c3-ed59-4271-a42e-0f2e181dd0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93e5a1ff-39a9-48fe-889c-54b393e212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79eb1e-c7e6-4c81-b91f-75a983f54a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2551e3a-4795-419d-ad0e-edb5811eb01d}" ma:internalName="TaxCatchAll" ma:showField="CatchAllData" ma:web="2679eb1e-c7e6-4c81-b91f-75a983f54a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7AD9F1-CE46-4BE3-85DF-DF62317E37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AB953E3-02C3-4F9A-89A5-4D56322AD2AE}">
  <ds:schemaRefs>
    <ds:schemaRef ds:uri="http://schemas.microsoft.com/office/2006/metadata/properties"/>
    <ds:schemaRef ds:uri="http://schemas.microsoft.com/office/infopath/2007/PartnerControls"/>
    <ds:schemaRef ds:uri="2679eb1e-c7e6-4c81-b91f-75a983f54a19"/>
    <ds:schemaRef ds:uri="b236d3c3-ed59-4271-a42e-0f2e181dd082"/>
  </ds:schemaRefs>
</ds:datastoreItem>
</file>

<file path=customXml/itemProps3.xml><?xml version="1.0" encoding="utf-8"?>
<ds:datastoreItem xmlns:ds="http://schemas.openxmlformats.org/officeDocument/2006/customXml" ds:itemID="{039ADB76-B034-4507-974B-CCE07DC89C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36d3c3-ed59-4271-a42e-0f2e181dd082"/>
    <ds:schemaRef ds:uri="2679eb1e-c7e6-4c81-b91f-75a983f54a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Instructions</vt:lpstr>
      <vt:lpstr>Pipeline Summary</vt:lpstr>
      <vt:lpstr>Prospects (Pre-FTB) Detail</vt:lpstr>
      <vt:lpstr>Customers (Post-FTB) Detail</vt:lpstr>
      <vt:lpstr>Pre-FTB Report</vt:lpstr>
      <vt:lpstr>Post-FTB Report</vt:lpstr>
      <vt:lpstr>Current Month Quotas</vt:lpstr>
      <vt:lpstr>Lookup</vt:lpstr>
      <vt:lpstr>SW 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Brandon Smith</dc:creator>
  <cp:keywords/>
  <dc:description/>
  <cp:lastModifiedBy>Brandon Hurlbert</cp:lastModifiedBy>
  <cp:revision/>
  <dcterms:created xsi:type="dcterms:W3CDTF">2022-12-06T16:20:35Z</dcterms:created>
  <dcterms:modified xsi:type="dcterms:W3CDTF">2023-03-09T22:27:26Z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0x010100A333CAADDB47C74DA9CC8537CFDDD71F</vt:lpwstr>
  </property>
  <property fmtid="{D5CDD505-2E9C-101B-9397-08002B2CF9AE}" pid="3" name="MediaServiceImageTags">
    <vt:lpwstr/>
  </property>
</Properties>
</file>